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hidePivotFieldList="1"/>
  <xr:revisionPtr revIDLastSave="0" documentId="8_{142DC5B2-18F5-4A97-AA57-5DED13F86C64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Customer Names" sheetId="3" r:id="rId1"/>
    <sheet name="Medical Examinations" sheetId="2" r:id="rId2"/>
    <sheet name="Hospitalisation Details" sheetId="1" r:id="rId3"/>
    <sheet name="HEALTH CARE N ITS DATA ANALYS" sheetId="4" r:id="rId4"/>
    <sheet name="DATA ANALYSIS" sheetId="6" r:id="rId5"/>
    <sheet name="Sheet1" sheetId="5" r:id="rId6"/>
  </sheets>
  <definedNames>
    <definedName name="_xlnm._FilterDatabase" localSheetId="0" hidden="1">'Customer Names'!$A$1:$B$1</definedName>
    <definedName name="_xlnm._FilterDatabase" localSheetId="2" hidden="1">'Hospitalisation Details'!$A$1:$I$2344</definedName>
    <definedName name="_xlnm._FilterDatabase" localSheetId="1" hidden="1">'Medical Examinations'!$A$1:$H$1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4" l="1"/>
  <c r="L2335" i="4"/>
  <c r="L2336" i="4"/>
  <c r="L2337" i="4"/>
  <c r="L2338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003" i="4"/>
  <c r="L104" i="4"/>
  <c r="L105" i="4"/>
  <c r="L106" i="4"/>
  <c r="L107" i="4"/>
  <c r="L108" i="4"/>
  <c r="L109" i="4"/>
  <c r="L110" i="4"/>
  <c r="L111" i="4"/>
  <c r="L112" i="4"/>
  <c r="L103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13" i="4"/>
  <c r="L5" i="4"/>
  <c r="L6" i="4"/>
  <c r="L7" i="4"/>
  <c r="L8" i="4"/>
  <c r="L9" i="4"/>
  <c r="L10" i="4"/>
  <c r="L11" i="4"/>
  <c r="L12" i="4"/>
  <c r="L14" i="4"/>
  <c r="L15" i="4"/>
  <c r="L16" i="4"/>
  <c r="L17" i="4"/>
  <c r="L18" i="4"/>
  <c r="L19" i="4"/>
  <c r="L20" i="4"/>
  <c r="L21" i="4"/>
  <c r="L4" i="4"/>
  <c r="N2114" i="4"/>
  <c r="N2115" i="4"/>
  <c r="N2116" i="4"/>
  <c r="N2117" i="4"/>
  <c r="N2118" i="4"/>
  <c r="N2119" i="4"/>
  <c r="N2120" i="4"/>
  <c r="N2121" i="4"/>
  <c r="N2122" i="4"/>
  <c r="N2113" i="4"/>
  <c r="B2349" i="1"/>
  <c r="P13" i="4"/>
  <c r="P112" i="4"/>
  <c r="P104" i="4"/>
  <c r="P105" i="4"/>
  <c r="P106" i="4"/>
  <c r="P107" i="4"/>
  <c r="P108" i="4"/>
  <c r="P109" i="4"/>
  <c r="P110" i="4"/>
  <c r="P111" i="4"/>
  <c r="P103" i="4"/>
  <c r="O112" i="4"/>
  <c r="O104" i="4"/>
  <c r="O105" i="4"/>
  <c r="O106" i="4"/>
  <c r="O107" i="4"/>
  <c r="O108" i="4"/>
  <c r="O109" i="4"/>
  <c r="O110" i="4"/>
  <c r="O111" i="4"/>
  <c r="O103" i="4"/>
  <c r="N1012" i="4"/>
  <c r="N1004" i="4"/>
  <c r="N1005" i="4"/>
  <c r="N1006" i="4"/>
  <c r="N1007" i="4"/>
  <c r="N1008" i="4"/>
  <c r="N1009" i="4"/>
  <c r="N1010" i="4"/>
  <c r="N1011" i="4"/>
  <c r="N1013" i="4"/>
  <c r="N1014" i="4"/>
  <c r="N1015" i="4"/>
  <c r="N1003" i="4"/>
  <c r="O1012" i="4"/>
  <c r="P1111" i="4"/>
  <c r="P1103" i="4"/>
  <c r="P1104" i="4"/>
  <c r="P1105" i="4"/>
  <c r="P1106" i="4"/>
  <c r="P1107" i="4"/>
  <c r="P1108" i="4"/>
  <c r="P1109" i="4"/>
  <c r="P1110" i="4"/>
  <c r="P1102" i="4"/>
  <c r="N1123" i="4"/>
  <c r="N1115" i="4"/>
  <c r="N1116" i="4"/>
  <c r="N1117" i="4"/>
  <c r="N1118" i="4"/>
  <c r="N1119" i="4"/>
  <c r="N1120" i="4"/>
  <c r="N1121" i="4"/>
  <c r="N1122" i="4"/>
  <c r="N1114" i="4"/>
  <c r="M1128" i="4"/>
  <c r="P2336" i="4"/>
  <c r="P2337" i="4"/>
  <c r="P2338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08" i="4"/>
  <c r="P2300" i="4"/>
  <c r="P2301" i="4"/>
  <c r="P2302" i="4"/>
  <c r="P2303" i="4"/>
  <c r="P2304" i="4"/>
  <c r="P2305" i="4"/>
  <c r="P2306" i="4"/>
  <c r="P2307" i="4"/>
  <c r="P2299" i="4"/>
  <c r="P2294" i="4"/>
  <c r="P2295" i="4"/>
  <c r="P2296" i="4"/>
  <c r="P2297" i="4"/>
  <c r="P2298" i="4"/>
  <c r="P2309" i="4"/>
  <c r="P2310" i="4"/>
  <c r="P2311" i="4"/>
  <c r="P2312" i="4"/>
  <c r="P2313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09" i="4"/>
  <c r="P2208" i="4"/>
  <c r="P2210" i="4"/>
  <c r="P2201" i="4"/>
  <c r="P2202" i="4"/>
  <c r="P2203" i="4"/>
  <c r="P2204" i="4"/>
  <c r="P2205" i="4"/>
  <c r="P2206" i="4"/>
  <c r="P2207" i="4"/>
  <c r="P2200" i="4"/>
  <c r="P2191" i="4"/>
  <c r="P2192" i="4"/>
  <c r="P2193" i="4"/>
  <c r="P2194" i="4"/>
  <c r="P2195" i="4"/>
  <c r="P2196" i="4"/>
  <c r="P2197" i="4"/>
  <c r="P2198" i="4"/>
  <c r="P2199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10" i="4"/>
  <c r="P2102" i="4"/>
  <c r="P2103" i="4"/>
  <c r="P2104" i="4"/>
  <c r="P2105" i="4"/>
  <c r="P2106" i="4"/>
  <c r="P2107" i="4"/>
  <c r="P2108" i="4"/>
  <c r="P2109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01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03" i="4"/>
  <c r="P2004" i="4"/>
  <c r="P2005" i="4"/>
  <c r="P2006" i="4"/>
  <c r="P2007" i="4"/>
  <c r="P2008" i="4"/>
  <c r="P2009" i="4"/>
  <c r="P2010" i="4"/>
  <c r="P2002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589" i="4"/>
  <c r="P1590" i="4"/>
  <c r="P1591" i="4"/>
  <c r="P1592" i="4"/>
  <c r="P1593" i="4"/>
  <c r="P1594" i="4"/>
  <c r="P1595" i="4"/>
  <c r="P1596" i="4"/>
  <c r="P159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61" i="4"/>
  <c r="P1562" i="4"/>
  <c r="P1563" i="4"/>
  <c r="P1564" i="4"/>
  <c r="P1565" i="4"/>
  <c r="P1566" i="4"/>
  <c r="P1567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30" i="4"/>
  <c r="P1531" i="4"/>
  <c r="P1532" i="4"/>
  <c r="P1533" i="4"/>
  <c r="P1534" i="4"/>
  <c r="P1535" i="4"/>
  <c r="P1536" i="4"/>
  <c r="P1537" i="4"/>
  <c r="P1538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17" i="4"/>
  <c r="P1318" i="4"/>
  <c r="P1319" i="4"/>
  <c r="P1320" i="4"/>
  <c r="P1321" i="4"/>
  <c r="P1322" i="4"/>
  <c r="P1323" i="4"/>
  <c r="P1324" i="4"/>
  <c r="P1325" i="4"/>
  <c r="P1307" i="4"/>
  <c r="P1308" i="4"/>
  <c r="P1309" i="4"/>
  <c r="P1310" i="4"/>
  <c r="P1311" i="4"/>
  <c r="P1312" i="4"/>
  <c r="P1313" i="4"/>
  <c r="P1314" i="4"/>
  <c r="P1315" i="4"/>
  <c r="P131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28" i="4"/>
  <c r="P1229" i="4"/>
  <c r="P1230" i="4"/>
  <c r="P1231" i="4"/>
  <c r="P1232" i="4"/>
  <c r="P1233" i="4"/>
  <c r="P1234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049" i="4"/>
  <c r="P1050" i="4"/>
  <c r="P1051" i="4"/>
  <c r="P1052" i="4"/>
  <c r="P1053" i="4"/>
  <c r="P1054" i="4"/>
  <c r="P1055" i="4"/>
  <c r="P1056" i="4"/>
  <c r="P1057" i="4"/>
  <c r="P1058" i="4"/>
  <c r="P1059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12" i="4"/>
  <c r="P1004" i="4"/>
  <c r="P1005" i="4"/>
  <c r="P1006" i="4"/>
  <c r="P1007" i="4"/>
  <c r="P1008" i="4"/>
  <c r="P1009" i="4"/>
  <c r="P1010" i="4"/>
  <c r="P1011" i="4"/>
  <c r="P1013" i="4"/>
  <c r="P1014" i="4"/>
  <c r="P1015" i="4"/>
  <c r="P1016" i="4"/>
  <c r="P1017" i="4"/>
  <c r="P1003" i="4"/>
  <c r="P1002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5" i="4"/>
  <c r="P6" i="4"/>
  <c r="P7" i="4"/>
  <c r="P8" i="4"/>
  <c r="P9" i="4"/>
  <c r="P10" i="4"/>
  <c r="P11" i="4"/>
  <c r="P12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4" i="4"/>
  <c r="O2329" i="4"/>
  <c r="O2330" i="4"/>
  <c r="O2331" i="4"/>
  <c r="O2332" i="4"/>
  <c r="O2333" i="4"/>
  <c r="O2334" i="4"/>
  <c r="O2335" i="4"/>
  <c r="O2336" i="4"/>
  <c r="O2337" i="4"/>
  <c r="O2338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10" i="4"/>
  <c r="O2102" i="4"/>
  <c r="O2103" i="4"/>
  <c r="O2104" i="4"/>
  <c r="O2105" i="4"/>
  <c r="O2106" i="4"/>
  <c r="O2107" i="4"/>
  <c r="O2108" i="4"/>
  <c r="O2109" i="4"/>
  <c r="O2101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11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03" i="4"/>
  <c r="O2004" i="4"/>
  <c r="O2005" i="4"/>
  <c r="O2006" i="4"/>
  <c r="O2007" i="4"/>
  <c r="O2002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30" i="4"/>
  <c r="O1331" i="4"/>
  <c r="O1332" i="4"/>
  <c r="O1333" i="4"/>
  <c r="O1334" i="4"/>
  <c r="O1335" i="4"/>
  <c r="O1336" i="4"/>
  <c r="O1337" i="4"/>
  <c r="O1338" i="4"/>
  <c r="O1339" i="4"/>
  <c r="O1340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111" i="4"/>
  <c r="O1103" i="4"/>
  <c r="O1104" i="4"/>
  <c r="O1105" i="4"/>
  <c r="O1106" i="4"/>
  <c r="O1107" i="4"/>
  <c r="O1108" i="4"/>
  <c r="O1109" i="4"/>
  <c r="O1110" i="4"/>
  <c r="O1102" i="4"/>
  <c r="M1227" i="4"/>
  <c r="M1219" i="4"/>
  <c r="M1220" i="4"/>
  <c r="M1221" i="4"/>
  <c r="M1222" i="4"/>
  <c r="M1223" i="4"/>
  <c r="M1224" i="4"/>
  <c r="M1225" i="4"/>
  <c r="M1226" i="4"/>
  <c r="M1218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04" i="4"/>
  <c r="O1005" i="4"/>
  <c r="O1006" i="4"/>
  <c r="O1007" i="4"/>
  <c r="O1008" i="4"/>
  <c r="O1009" i="4"/>
  <c r="O1010" i="4"/>
  <c r="O1011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03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59" i="4"/>
  <c r="O560" i="4"/>
  <c r="O561" i="4"/>
  <c r="O562" i="4"/>
  <c r="O563" i="4"/>
  <c r="O564" i="4"/>
  <c r="O565" i="4"/>
  <c r="O566" i="4"/>
  <c r="O56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55" i="4"/>
  <c r="O456" i="4"/>
  <c r="O457" i="4"/>
  <c r="O458" i="4"/>
  <c r="O459" i="4"/>
  <c r="O460" i="4"/>
  <c r="O461" i="4"/>
  <c r="O462" i="4"/>
  <c r="O463" i="4"/>
  <c r="O464" i="4"/>
  <c r="O465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0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13" i="4"/>
  <c r="O5" i="4"/>
  <c r="O6" i="4"/>
  <c r="O7" i="4"/>
  <c r="O8" i="4"/>
  <c r="O9" i="4"/>
  <c r="O10" i="4"/>
  <c r="O11" i="4"/>
  <c r="O12" i="4"/>
  <c r="O14" i="4"/>
  <c r="O4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014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12" i="4"/>
  <c r="N104" i="4"/>
  <c r="N105" i="4"/>
  <c r="N106" i="4"/>
  <c r="N107" i="4"/>
  <c r="N108" i="4"/>
  <c r="N109" i="4"/>
  <c r="N110" i="4"/>
  <c r="N111" i="4"/>
  <c r="N103" i="4"/>
  <c r="M104" i="4"/>
  <c r="M105" i="4"/>
  <c r="M106" i="4"/>
  <c r="M107" i="4"/>
  <c r="M108" i="4"/>
  <c r="M109" i="4"/>
  <c r="M110" i="4"/>
  <c r="M111" i="4"/>
  <c r="M103" i="4"/>
  <c r="N13" i="4"/>
  <c r="N14" i="4"/>
  <c r="N5" i="4"/>
  <c r="N6" i="4"/>
  <c r="N7" i="4"/>
  <c r="N8" i="4"/>
  <c r="N9" i="4"/>
  <c r="N10" i="4"/>
  <c r="N11" i="4"/>
  <c r="N12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4" i="4"/>
  <c r="M2226" i="4"/>
  <c r="M2218" i="4"/>
  <c r="M2219" i="4"/>
  <c r="M2220" i="4"/>
  <c r="M2221" i="4"/>
  <c r="M2222" i="4"/>
  <c r="M2223" i="4"/>
  <c r="M2224" i="4"/>
  <c r="M2225" i="4"/>
  <c r="M2217" i="4"/>
  <c r="M2127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119" i="4"/>
  <c r="M2120" i="4"/>
  <c r="M2121" i="4"/>
  <c r="M2122" i="4"/>
  <c r="M2123" i="4"/>
  <c r="M2124" i="4"/>
  <c r="M2125" i="4"/>
  <c r="M2126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18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127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120" i="4"/>
  <c r="M1121" i="4"/>
  <c r="M1122" i="4"/>
  <c r="M1123" i="4"/>
  <c r="M1124" i="4"/>
  <c r="M1125" i="4"/>
  <c r="M1126" i="4"/>
  <c r="M1119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29" i="4"/>
  <c r="M1030" i="4"/>
  <c r="M1031" i="4"/>
  <c r="M1032" i="4"/>
  <c r="M1033" i="4"/>
  <c r="M1034" i="4"/>
  <c r="M1035" i="4"/>
  <c r="M1036" i="4"/>
  <c r="M1037" i="4"/>
  <c r="M1021" i="4"/>
  <c r="M1022" i="4"/>
  <c r="M1023" i="4"/>
  <c r="M1024" i="4"/>
  <c r="M1025" i="4"/>
  <c r="M1026" i="4"/>
  <c r="M1027" i="4"/>
  <c r="M1028" i="4"/>
  <c r="M1020" i="4"/>
  <c r="M1012" i="4"/>
  <c r="M1010" i="4"/>
  <c r="M1011" i="4"/>
  <c r="M1013" i="4"/>
  <c r="M1014" i="4"/>
  <c r="M1015" i="4"/>
  <c r="M1016" i="4"/>
  <c r="M1017" i="4"/>
  <c r="M1018" i="4"/>
  <c r="M1019" i="4"/>
  <c r="M1004" i="4"/>
  <c r="M1005" i="4"/>
  <c r="M1006" i="4"/>
  <c r="M1007" i="4"/>
  <c r="M1008" i="4"/>
  <c r="M1009" i="4"/>
  <c r="M1003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21" i="4"/>
  <c r="M22" i="4"/>
  <c r="M23" i="4"/>
  <c r="M24" i="4"/>
  <c r="M25" i="4"/>
  <c r="M26" i="4"/>
  <c r="M27" i="4"/>
  <c r="M28" i="4"/>
  <c r="M29" i="4"/>
  <c r="M30" i="4"/>
  <c r="M31" i="4"/>
  <c r="M19" i="4"/>
  <c r="M20" i="4"/>
  <c r="M14" i="4"/>
  <c r="M15" i="4"/>
  <c r="M16" i="4"/>
  <c r="M17" i="4"/>
  <c r="M18" i="4"/>
  <c r="M13" i="4"/>
  <c r="M9" i="4"/>
  <c r="M10" i="4"/>
  <c r="M11" i="4"/>
  <c r="M12" i="4"/>
  <c r="M5" i="4"/>
  <c r="M6" i="4"/>
  <c r="M7" i="4"/>
  <c r="M8" i="4"/>
  <c r="M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4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4" i="4"/>
  <c r="C2341" i="3"/>
  <c r="C2347" i="2"/>
  <c r="C2345" i="2"/>
  <c r="C2346" i="2"/>
  <c r="C2348" i="2"/>
  <c r="C2342" i="2"/>
  <c r="C2343" i="2"/>
  <c r="C2344" i="2"/>
  <c r="C2340" i="2"/>
  <c r="I2350" i="1"/>
  <c r="K3" i="1"/>
  <c r="L3" i="1" s="1"/>
  <c r="M3" i="1" s="1"/>
  <c r="Q13" i="4" s="1"/>
  <c r="K4" i="1"/>
  <c r="L4" i="1" s="1"/>
  <c r="M4" i="1" s="1"/>
  <c r="Q103" i="4" s="1"/>
  <c r="K5" i="1"/>
  <c r="L5" i="1" s="1"/>
  <c r="M5" i="1" s="1"/>
  <c r="Q1003" i="4" s="1"/>
  <c r="K6" i="1"/>
  <c r="L6" i="1" s="1"/>
  <c r="M6" i="1" s="1"/>
  <c r="Q1004" i="4" s="1"/>
  <c r="K7" i="1"/>
  <c r="L7" i="1" s="1"/>
  <c r="M7" i="1" s="1"/>
  <c r="Q1005" i="4" s="1"/>
  <c r="K8" i="1"/>
  <c r="L8" i="1" s="1"/>
  <c r="M8" i="1" s="1"/>
  <c r="Q1006" i="4" s="1"/>
  <c r="K9" i="1"/>
  <c r="L9" i="1" s="1"/>
  <c r="M9" i="1" s="1"/>
  <c r="Q1007" i="4" s="1"/>
  <c r="K10" i="1"/>
  <c r="L10" i="1" s="1"/>
  <c r="M10" i="1" s="1"/>
  <c r="Q1008" i="4" s="1"/>
  <c r="K11" i="1"/>
  <c r="L11" i="1" s="1"/>
  <c r="M11" i="1" s="1"/>
  <c r="Q1009" i="4" s="1"/>
  <c r="K12" i="1"/>
  <c r="L12" i="1" s="1"/>
  <c r="M12" i="1" s="1"/>
  <c r="Q1010" i="4" s="1"/>
  <c r="K13" i="1"/>
  <c r="L13" i="1" s="1"/>
  <c r="M13" i="1" s="1"/>
  <c r="Q1011" i="4" s="1"/>
  <c r="K14" i="1"/>
  <c r="L14" i="1" s="1"/>
  <c r="M14" i="1" s="1"/>
  <c r="Q1012" i="4" s="1"/>
  <c r="K15" i="1"/>
  <c r="L15" i="1" s="1"/>
  <c r="M15" i="1" s="1"/>
  <c r="G4690" i="1" s="1"/>
  <c r="K16" i="1"/>
  <c r="L16" i="1" s="1"/>
  <c r="M16" i="1" s="1"/>
  <c r="Q1013" i="4" s="1"/>
  <c r="K17" i="1"/>
  <c r="L17" i="1" s="1"/>
  <c r="M17" i="1" s="1"/>
  <c r="Q1014" i="4" s="1"/>
  <c r="K18" i="1"/>
  <c r="L18" i="1" s="1"/>
  <c r="M18" i="1" s="1"/>
  <c r="Q1015" i="4" s="1"/>
  <c r="K19" i="1"/>
  <c r="L19" i="1" s="1"/>
  <c r="M19" i="1" s="1"/>
  <c r="Q1016" i="4" s="1"/>
  <c r="K20" i="1"/>
  <c r="L20" i="1" s="1"/>
  <c r="M20" i="1" s="1"/>
  <c r="Q1017" i="4" s="1"/>
  <c r="K21" i="1"/>
  <c r="L21" i="1" s="1"/>
  <c r="M21" i="1" s="1"/>
  <c r="Q1018" i="4" s="1"/>
  <c r="K22" i="1"/>
  <c r="L22" i="1" s="1"/>
  <c r="M22" i="1" s="1"/>
  <c r="Q1019" i="4" s="1"/>
  <c r="K23" i="1"/>
  <c r="L23" i="1" s="1"/>
  <c r="M23" i="1" s="1"/>
  <c r="Q1020" i="4" s="1"/>
  <c r="K24" i="1"/>
  <c r="L24" i="1" s="1"/>
  <c r="M24" i="1" s="1"/>
  <c r="Q1021" i="4" s="1"/>
  <c r="K25" i="1"/>
  <c r="L25" i="1" s="1"/>
  <c r="M25" i="1" s="1"/>
  <c r="Q1022" i="4" s="1"/>
  <c r="K26" i="1"/>
  <c r="L26" i="1" s="1"/>
  <c r="M26" i="1" s="1"/>
  <c r="Q105" i="4" s="1"/>
  <c r="K27" i="1"/>
  <c r="L27" i="1" s="1"/>
  <c r="M27" i="1" s="1"/>
  <c r="Q1023" i="4" s="1"/>
  <c r="K28" i="1"/>
  <c r="L28" i="1" s="1"/>
  <c r="M28" i="1" s="1"/>
  <c r="Q1024" i="4" s="1"/>
  <c r="K29" i="1"/>
  <c r="L29" i="1" s="1"/>
  <c r="M29" i="1" s="1"/>
  <c r="Q1025" i="4" s="1"/>
  <c r="K30" i="1"/>
  <c r="L30" i="1" s="1"/>
  <c r="M30" i="1" s="1"/>
  <c r="Q1026" i="4" s="1"/>
  <c r="K31" i="1"/>
  <c r="L31" i="1" s="1"/>
  <c r="M31" i="1" s="1"/>
  <c r="Q1027" i="4" s="1"/>
  <c r="K32" i="1"/>
  <c r="L32" i="1" s="1"/>
  <c r="M32" i="1" s="1"/>
  <c r="Q1028" i="4" s="1"/>
  <c r="K33" i="1"/>
  <c r="L33" i="1" s="1"/>
  <c r="M33" i="1" s="1"/>
  <c r="Q1029" i="4" s="1"/>
  <c r="K34" i="1"/>
  <c r="L34" i="1" s="1"/>
  <c r="M34" i="1" s="1"/>
  <c r="Q1030" i="4" s="1"/>
  <c r="K35" i="1"/>
  <c r="L35" i="1" s="1"/>
  <c r="M35" i="1" s="1"/>
  <c r="Q1031" i="4" s="1"/>
  <c r="K36" i="1"/>
  <c r="L36" i="1" s="1"/>
  <c r="M36" i="1" s="1"/>
  <c r="Q1032" i="4" s="1"/>
  <c r="K37" i="1"/>
  <c r="L37" i="1" s="1"/>
  <c r="M37" i="1" s="1"/>
  <c r="Q106" i="4" s="1"/>
  <c r="K38" i="1"/>
  <c r="L38" i="1" s="1"/>
  <c r="M38" i="1" s="1"/>
  <c r="Q1033" i="4" s="1"/>
  <c r="K39" i="1"/>
  <c r="L39" i="1" s="1"/>
  <c r="M39" i="1" s="1"/>
  <c r="Q1034" i="4" s="1"/>
  <c r="K40" i="1"/>
  <c r="L40" i="1" s="1"/>
  <c r="M40" i="1" s="1"/>
  <c r="Q1035" i="4" s="1"/>
  <c r="K41" i="1"/>
  <c r="L41" i="1" s="1"/>
  <c r="M41" i="1" s="1"/>
  <c r="Q1036" i="4" s="1"/>
  <c r="K42" i="1"/>
  <c r="L42" i="1" s="1"/>
  <c r="M42" i="1" s="1"/>
  <c r="Q1037" i="4" s="1"/>
  <c r="K43" i="1"/>
  <c r="L43" i="1" s="1"/>
  <c r="M43" i="1" s="1"/>
  <c r="Q1038" i="4" s="1"/>
  <c r="K44" i="1"/>
  <c r="L44" i="1" s="1"/>
  <c r="M44" i="1" s="1"/>
  <c r="Q1039" i="4" s="1"/>
  <c r="K45" i="1"/>
  <c r="L45" i="1" s="1"/>
  <c r="M45" i="1" s="1"/>
  <c r="Q1040" i="4" s="1"/>
  <c r="K46" i="1"/>
  <c r="L46" i="1" s="1"/>
  <c r="M46" i="1" s="1"/>
  <c r="Q1041" i="4" s="1"/>
  <c r="K47" i="1"/>
  <c r="L47" i="1" s="1"/>
  <c r="M47" i="1" s="1"/>
  <c r="Q1042" i="4" s="1"/>
  <c r="K48" i="1"/>
  <c r="L48" i="1" s="1"/>
  <c r="M48" i="1" s="1"/>
  <c r="Q107" i="4" s="1"/>
  <c r="K49" i="1"/>
  <c r="L49" i="1" s="1"/>
  <c r="M49" i="1" s="1"/>
  <c r="Q1043" i="4" s="1"/>
  <c r="K50" i="1"/>
  <c r="L50" i="1" s="1"/>
  <c r="M50" i="1" s="1"/>
  <c r="Q1044" i="4" s="1"/>
  <c r="K51" i="1"/>
  <c r="L51" i="1" s="1"/>
  <c r="M51" i="1" s="1"/>
  <c r="Q1045" i="4" s="1"/>
  <c r="K52" i="1"/>
  <c r="L52" i="1" s="1"/>
  <c r="M52" i="1" s="1"/>
  <c r="Q1046" i="4" s="1"/>
  <c r="K53" i="1"/>
  <c r="L53" i="1" s="1"/>
  <c r="M53" i="1" s="1"/>
  <c r="Q1047" i="4" s="1"/>
  <c r="K54" i="1"/>
  <c r="L54" i="1" s="1"/>
  <c r="M54" i="1" s="1"/>
  <c r="Q1048" i="4" s="1"/>
  <c r="K55" i="1"/>
  <c r="L55" i="1" s="1"/>
  <c r="M55" i="1" s="1"/>
  <c r="Q1049" i="4" s="1"/>
  <c r="K56" i="1"/>
  <c r="L56" i="1" s="1"/>
  <c r="M56" i="1" s="1"/>
  <c r="Q1050" i="4" s="1"/>
  <c r="K57" i="1"/>
  <c r="L57" i="1" s="1"/>
  <c r="M57" i="1" s="1"/>
  <c r="Q1051" i="4" s="1"/>
  <c r="K58" i="1"/>
  <c r="L58" i="1" s="1"/>
  <c r="M58" i="1" s="1"/>
  <c r="Q1052" i="4" s="1"/>
  <c r="K59" i="1"/>
  <c r="L59" i="1" s="1"/>
  <c r="M59" i="1" s="1"/>
  <c r="Q108" i="4" s="1"/>
  <c r="K60" i="1"/>
  <c r="L60" i="1" s="1"/>
  <c r="M60" i="1" s="1"/>
  <c r="Q1053" i="4" s="1"/>
  <c r="K61" i="1"/>
  <c r="L61" i="1" s="1"/>
  <c r="M61" i="1" s="1"/>
  <c r="Q1054" i="4" s="1"/>
  <c r="K62" i="1"/>
  <c r="L62" i="1" s="1"/>
  <c r="M62" i="1" s="1"/>
  <c r="Q1055" i="4" s="1"/>
  <c r="K63" i="1"/>
  <c r="L63" i="1" s="1"/>
  <c r="M63" i="1" s="1"/>
  <c r="Q1056" i="4" s="1"/>
  <c r="K64" i="1"/>
  <c r="L64" i="1" s="1"/>
  <c r="M64" i="1" s="1"/>
  <c r="Q1057" i="4" s="1"/>
  <c r="K65" i="1"/>
  <c r="L65" i="1" s="1"/>
  <c r="M65" i="1" s="1"/>
  <c r="Q1058" i="4" s="1"/>
  <c r="K66" i="1"/>
  <c r="L66" i="1" s="1"/>
  <c r="M66" i="1" s="1"/>
  <c r="Q1059" i="4" s="1"/>
  <c r="K67" i="1"/>
  <c r="L67" i="1" s="1"/>
  <c r="M67" i="1" s="1"/>
  <c r="Q1060" i="4" s="1"/>
  <c r="K68" i="1"/>
  <c r="L68" i="1" s="1"/>
  <c r="M68" i="1" s="1"/>
  <c r="Q1061" i="4" s="1"/>
  <c r="K69" i="1"/>
  <c r="L69" i="1" s="1"/>
  <c r="M69" i="1" s="1"/>
  <c r="Q1062" i="4" s="1"/>
  <c r="K70" i="1"/>
  <c r="L70" i="1" s="1"/>
  <c r="M70" i="1" s="1"/>
  <c r="Q109" i="4" s="1"/>
  <c r="K71" i="1"/>
  <c r="L71" i="1" s="1"/>
  <c r="M71" i="1" s="1"/>
  <c r="Q1063" i="4" s="1"/>
  <c r="K72" i="1"/>
  <c r="L72" i="1" s="1"/>
  <c r="M72" i="1" s="1"/>
  <c r="Q1064" i="4" s="1"/>
  <c r="K73" i="1"/>
  <c r="L73" i="1" s="1"/>
  <c r="M73" i="1" s="1"/>
  <c r="Q1065" i="4" s="1"/>
  <c r="K74" i="1"/>
  <c r="L74" i="1" s="1"/>
  <c r="M74" i="1" s="1"/>
  <c r="Q1066" i="4" s="1"/>
  <c r="K75" i="1"/>
  <c r="L75" i="1" s="1"/>
  <c r="M75" i="1" s="1"/>
  <c r="Q1067" i="4" s="1"/>
  <c r="K76" i="1"/>
  <c r="L76" i="1" s="1"/>
  <c r="M76" i="1" s="1"/>
  <c r="Q1068" i="4" s="1"/>
  <c r="K77" i="1"/>
  <c r="L77" i="1" s="1"/>
  <c r="M77" i="1" s="1"/>
  <c r="Q1069" i="4" s="1"/>
  <c r="K78" i="1"/>
  <c r="L78" i="1" s="1"/>
  <c r="M78" i="1" s="1"/>
  <c r="Q1070" i="4" s="1"/>
  <c r="K79" i="1"/>
  <c r="L79" i="1" s="1"/>
  <c r="M79" i="1" s="1"/>
  <c r="Q1071" i="4" s="1"/>
  <c r="K80" i="1"/>
  <c r="L80" i="1" s="1"/>
  <c r="M80" i="1" s="1"/>
  <c r="Q1072" i="4" s="1"/>
  <c r="K81" i="1"/>
  <c r="L81" i="1" s="1"/>
  <c r="M81" i="1" s="1"/>
  <c r="Q110" i="4" s="1"/>
  <c r="K82" i="1"/>
  <c r="L82" i="1" s="1"/>
  <c r="M82" i="1" s="1"/>
  <c r="Q1073" i="4" s="1"/>
  <c r="K83" i="1"/>
  <c r="L83" i="1" s="1"/>
  <c r="M83" i="1" s="1"/>
  <c r="Q1074" i="4" s="1"/>
  <c r="K84" i="1"/>
  <c r="L84" i="1" s="1"/>
  <c r="M84" i="1" s="1"/>
  <c r="Q1075" i="4" s="1"/>
  <c r="K85" i="1"/>
  <c r="L85" i="1" s="1"/>
  <c r="M85" i="1" s="1"/>
  <c r="Q1076" i="4" s="1"/>
  <c r="K86" i="1"/>
  <c r="L86" i="1" s="1"/>
  <c r="M86" i="1" s="1"/>
  <c r="Q1077" i="4" s="1"/>
  <c r="K87" i="1"/>
  <c r="L87" i="1" s="1"/>
  <c r="M87" i="1" s="1"/>
  <c r="Q1078" i="4" s="1"/>
  <c r="K88" i="1"/>
  <c r="L88" i="1" s="1"/>
  <c r="M88" i="1" s="1"/>
  <c r="Q1079" i="4" s="1"/>
  <c r="K89" i="1"/>
  <c r="L89" i="1" s="1"/>
  <c r="M89" i="1" s="1"/>
  <c r="Q1080" i="4" s="1"/>
  <c r="K90" i="1"/>
  <c r="L90" i="1" s="1"/>
  <c r="M90" i="1" s="1"/>
  <c r="Q1081" i="4" s="1"/>
  <c r="K91" i="1"/>
  <c r="L91" i="1" s="1"/>
  <c r="M91" i="1" s="1"/>
  <c r="Q1082" i="4" s="1"/>
  <c r="K92" i="1"/>
  <c r="L92" i="1" s="1"/>
  <c r="M92" i="1" s="1"/>
  <c r="Q111" i="4" s="1"/>
  <c r="K93" i="1"/>
  <c r="L93" i="1" s="1"/>
  <c r="M93" i="1" s="1"/>
  <c r="Q1083" i="4" s="1"/>
  <c r="K94" i="1"/>
  <c r="L94" i="1" s="1"/>
  <c r="M94" i="1" s="1"/>
  <c r="Q1084" i="4" s="1"/>
  <c r="K95" i="1"/>
  <c r="L95" i="1" s="1"/>
  <c r="M95" i="1" s="1"/>
  <c r="Q1085" i="4" s="1"/>
  <c r="K96" i="1"/>
  <c r="L96" i="1" s="1"/>
  <c r="M96" i="1" s="1"/>
  <c r="Q1086" i="4" s="1"/>
  <c r="K97" i="1"/>
  <c r="L97" i="1" s="1"/>
  <c r="M97" i="1" s="1"/>
  <c r="Q1087" i="4" s="1"/>
  <c r="K98" i="1"/>
  <c r="L98" i="1" s="1"/>
  <c r="M98" i="1" s="1"/>
  <c r="Q1088" i="4" s="1"/>
  <c r="K99" i="1"/>
  <c r="L99" i="1" s="1"/>
  <c r="M99" i="1" s="1"/>
  <c r="Q1089" i="4" s="1"/>
  <c r="K100" i="1"/>
  <c r="L100" i="1" s="1"/>
  <c r="M100" i="1" s="1"/>
  <c r="Q1090" i="4" s="1"/>
  <c r="K101" i="1"/>
  <c r="L101" i="1" s="1"/>
  <c r="M101" i="1" s="1"/>
  <c r="Q1091" i="4" s="1"/>
  <c r="K102" i="1"/>
  <c r="L102" i="1" s="1"/>
  <c r="M102" i="1" s="1"/>
  <c r="Q1092" i="4" s="1"/>
  <c r="K103" i="1"/>
  <c r="L103" i="1" s="1"/>
  <c r="M103" i="1" s="1"/>
  <c r="Q112" i="4" s="1"/>
  <c r="K104" i="1"/>
  <c r="L104" i="1" s="1"/>
  <c r="M104" i="1" s="1"/>
  <c r="Q1093" i="4" s="1"/>
  <c r="K105" i="1"/>
  <c r="L105" i="1" s="1"/>
  <c r="M105" i="1" s="1"/>
  <c r="Q1094" i="4" s="1"/>
  <c r="K106" i="1"/>
  <c r="L106" i="1" s="1"/>
  <c r="M106" i="1" s="1"/>
  <c r="Q1095" i="4" s="1"/>
  <c r="K107" i="1"/>
  <c r="L107" i="1" s="1"/>
  <c r="M107" i="1" s="1"/>
  <c r="Q1096" i="4" s="1"/>
  <c r="K108" i="1"/>
  <c r="L108" i="1" s="1"/>
  <c r="M108" i="1" s="1"/>
  <c r="Q1097" i="4" s="1"/>
  <c r="K109" i="1"/>
  <c r="L109" i="1" s="1"/>
  <c r="M109" i="1" s="1"/>
  <c r="Q1098" i="4" s="1"/>
  <c r="K110" i="1"/>
  <c r="L110" i="1" s="1"/>
  <c r="M110" i="1" s="1"/>
  <c r="Q1099" i="4" s="1"/>
  <c r="K111" i="1"/>
  <c r="L111" i="1" s="1"/>
  <c r="M111" i="1" s="1"/>
  <c r="Q1100" i="4" s="1"/>
  <c r="K112" i="1"/>
  <c r="L112" i="1" s="1"/>
  <c r="M112" i="1" s="1"/>
  <c r="Q1101" i="4" s="1"/>
  <c r="K113" i="1"/>
  <c r="L113" i="1" s="1"/>
  <c r="M113" i="1" s="1"/>
  <c r="Q1102" i="4" s="1"/>
  <c r="K114" i="1"/>
  <c r="L114" i="1" s="1"/>
  <c r="M114" i="1" s="1"/>
  <c r="Q14" i="4" s="1"/>
  <c r="K115" i="1"/>
  <c r="L115" i="1" s="1"/>
  <c r="M115" i="1" s="1"/>
  <c r="Q113" i="4" s="1"/>
  <c r="K116" i="1"/>
  <c r="L116" i="1" s="1"/>
  <c r="M116" i="1" s="1"/>
  <c r="Q1103" i="4" s="1"/>
  <c r="K117" i="1"/>
  <c r="L117" i="1" s="1"/>
  <c r="M117" i="1" s="1"/>
  <c r="Q1104" i="4" s="1"/>
  <c r="K118" i="1"/>
  <c r="L118" i="1" s="1"/>
  <c r="M118" i="1" s="1"/>
  <c r="Q1105" i="4" s="1"/>
  <c r="K119" i="1"/>
  <c r="L119" i="1" s="1"/>
  <c r="M119" i="1" s="1"/>
  <c r="Q1106" i="4" s="1"/>
  <c r="K120" i="1"/>
  <c r="L120" i="1" s="1"/>
  <c r="M120" i="1" s="1"/>
  <c r="Q1107" i="4" s="1"/>
  <c r="K121" i="1"/>
  <c r="L121" i="1" s="1"/>
  <c r="M121" i="1" s="1"/>
  <c r="Q1108" i="4" s="1"/>
  <c r="K122" i="1"/>
  <c r="L122" i="1" s="1"/>
  <c r="M122" i="1" s="1"/>
  <c r="Q1109" i="4" s="1"/>
  <c r="K123" i="1"/>
  <c r="L123" i="1" s="1"/>
  <c r="M123" i="1" s="1"/>
  <c r="Q1110" i="4" s="1"/>
  <c r="K124" i="1"/>
  <c r="L124" i="1" s="1"/>
  <c r="M124" i="1" s="1"/>
  <c r="Q1111" i="4" s="1"/>
  <c r="K125" i="1"/>
  <c r="L125" i="1" s="1"/>
  <c r="M125" i="1" s="1"/>
  <c r="Q1112" i="4" s="1"/>
  <c r="K126" i="1"/>
  <c r="L126" i="1" s="1"/>
  <c r="M126" i="1" s="1"/>
  <c r="Q114" i="4" s="1"/>
  <c r="K127" i="1"/>
  <c r="L127" i="1" s="1"/>
  <c r="M127" i="1" s="1"/>
  <c r="Q1113" i="4" s="1"/>
  <c r="K128" i="1"/>
  <c r="L128" i="1" s="1"/>
  <c r="M128" i="1" s="1"/>
  <c r="Q1114" i="4" s="1"/>
  <c r="K129" i="1"/>
  <c r="L129" i="1" s="1"/>
  <c r="M129" i="1" s="1"/>
  <c r="Q1115" i="4" s="1"/>
  <c r="K130" i="1"/>
  <c r="L130" i="1" s="1"/>
  <c r="M130" i="1" s="1"/>
  <c r="Q1116" i="4" s="1"/>
  <c r="K131" i="1"/>
  <c r="L131" i="1" s="1"/>
  <c r="M131" i="1" s="1"/>
  <c r="Q1117" i="4" s="1"/>
  <c r="K132" i="1"/>
  <c r="L132" i="1" s="1"/>
  <c r="M132" i="1" s="1"/>
  <c r="Q1118" i="4" s="1"/>
  <c r="K133" i="1"/>
  <c r="L133" i="1" s="1"/>
  <c r="M133" i="1" s="1"/>
  <c r="Q1119" i="4" s="1"/>
  <c r="K134" i="1"/>
  <c r="L134" i="1" s="1"/>
  <c r="M134" i="1" s="1"/>
  <c r="Q1120" i="4" s="1"/>
  <c r="K135" i="1"/>
  <c r="L135" i="1" s="1"/>
  <c r="M135" i="1" s="1"/>
  <c r="Q1121" i="4" s="1"/>
  <c r="K136" i="1"/>
  <c r="L136" i="1" s="1"/>
  <c r="M136" i="1" s="1"/>
  <c r="Q1122" i="4" s="1"/>
  <c r="K137" i="1"/>
  <c r="L137" i="1" s="1"/>
  <c r="M137" i="1" s="1"/>
  <c r="Q115" i="4" s="1"/>
  <c r="K138" i="1"/>
  <c r="L138" i="1" s="1"/>
  <c r="M138" i="1" s="1"/>
  <c r="Q1123" i="4" s="1"/>
  <c r="K139" i="1"/>
  <c r="L139" i="1" s="1"/>
  <c r="M139" i="1" s="1"/>
  <c r="Q1124" i="4" s="1"/>
  <c r="K140" i="1"/>
  <c r="L140" i="1" s="1"/>
  <c r="M140" i="1" s="1"/>
  <c r="Q1125" i="4" s="1"/>
  <c r="K141" i="1"/>
  <c r="L141" i="1" s="1"/>
  <c r="M141" i="1" s="1"/>
  <c r="Q1126" i="4" s="1"/>
  <c r="K142" i="1"/>
  <c r="L142" i="1" s="1"/>
  <c r="M142" i="1" s="1"/>
  <c r="Q1127" i="4" s="1"/>
  <c r="K143" i="1"/>
  <c r="L143" i="1" s="1"/>
  <c r="M143" i="1" s="1"/>
  <c r="Q1128" i="4" s="1"/>
  <c r="K144" i="1"/>
  <c r="L144" i="1" s="1"/>
  <c r="M144" i="1" s="1"/>
  <c r="Q1129" i="4" s="1"/>
  <c r="K145" i="1"/>
  <c r="L145" i="1" s="1"/>
  <c r="M145" i="1" s="1"/>
  <c r="Q1130" i="4" s="1"/>
  <c r="K146" i="1"/>
  <c r="L146" i="1" s="1"/>
  <c r="M146" i="1" s="1"/>
  <c r="Q1131" i="4" s="1"/>
  <c r="K147" i="1"/>
  <c r="L147" i="1" s="1"/>
  <c r="M147" i="1" s="1"/>
  <c r="Q1132" i="4" s="1"/>
  <c r="K148" i="1"/>
  <c r="L148" i="1" s="1"/>
  <c r="M148" i="1" s="1"/>
  <c r="Q116" i="4" s="1"/>
  <c r="K149" i="1"/>
  <c r="L149" i="1" s="1"/>
  <c r="M149" i="1" s="1"/>
  <c r="Q1133" i="4" s="1"/>
  <c r="K150" i="1"/>
  <c r="L150" i="1" s="1"/>
  <c r="M150" i="1" s="1"/>
  <c r="Q1134" i="4" s="1"/>
  <c r="K151" i="1"/>
  <c r="L151" i="1" s="1"/>
  <c r="M151" i="1" s="1"/>
  <c r="Q1135" i="4" s="1"/>
  <c r="K152" i="1"/>
  <c r="L152" i="1" s="1"/>
  <c r="M152" i="1" s="1"/>
  <c r="Q1136" i="4" s="1"/>
  <c r="K153" i="1"/>
  <c r="L153" i="1" s="1"/>
  <c r="M153" i="1" s="1"/>
  <c r="Q1137" i="4" s="1"/>
  <c r="K154" i="1"/>
  <c r="L154" i="1" s="1"/>
  <c r="M154" i="1" s="1"/>
  <c r="Q1138" i="4" s="1"/>
  <c r="K155" i="1"/>
  <c r="L155" i="1" s="1"/>
  <c r="M155" i="1" s="1"/>
  <c r="Q1139" i="4" s="1"/>
  <c r="K156" i="1"/>
  <c r="L156" i="1" s="1"/>
  <c r="M156" i="1" s="1"/>
  <c r="Q1140" i="4" s="1"/>
  <c r="K157" i="1"/>
  <c r="L157" i="1" s="1"/>
  <c r="M157" i="1" s="1"/>
  <c r="Q1141" i="4" s="1"/>
  <c r="K158" i="1"/>
  <c r="L158" i="1" s="1"/>
  <c r="M158" i="1" s="1"/>
  <c r="Q1142" i="4" s="1"/>
  <c r="K159" i="1"/>
  <c r="L159" i="1" s="1"/>
  <c r="M159" i="1" s="1"/>
  <c r="Q117" i="4" s="1"/>
  <c r="K160" i="1"/>
  <c r="L160" i="1" s="1"/>
  <c r="M160" i="1" s="1"/>
  <c r="Q1143" i="4" s="1"/>
  <c r="K161" i="1"/>
  <c r="L161" i="1" s="1"/>
  <c r="M161" i="1" s="1"/>
  <c r="Q1144" i="4" s="1"/>
  <c r="K162" i="1"/>
  <c r="L162" i="1" s="1"/>
  <c r="M162" i="1" s="1"/>
  <c r="Q1145" i="4" s="1"/>
  <c r="K163" i="1"/>
  <c r="L163" i="1" s="1"/>
  <c r="M163" i="1" s="1"/>
  <c r="Q1146" i="4" s="1"/>
  <c r="K164" i="1"/>
  <c r="L164" i="1" s="1"/>
  <c r="M164" i="1" s="1"/>
  <c r="Q1147" i="4" s="1"/>
  <c r="K165" i="1"/>
  <c r="L165" i="1" s="1"/>
  <c r="M165" i="1" s="1"/>
  <c r="Q1148" i="4" s="1"/>
  <c r="K166" i="1"/>
  <c r="L166" i="1" s="1"/>
  <c r="M166" i="1" s="1"/>
  <c r="Q1149" i="4" s="1"/>
  <c r="K167" i="1"/>
  <c r="L167" i="1" s="1"/>
  <c r="M167" i="1" s="1"/>
  <c r="Q1150" i="4" s="1"/>
  <c r="K168" i="1"/>
  <c r="L168" i="1" s="1"/>
  <c r="M168" i="1" s="1"/>
  <c r="Q1151" i="4" s="1"/>
  <c r="K169" i="1"/>
  <c r="L169" i="1" s="1"/>
  <c r="M169" i="1" s="1"/>
  <c r="Q1152" i="4" s="1"/>
  <c r="K170" i="1"/>
  <c r="L170" i="1" s="1"/>
  <c r="M170" i="1" s="1"/>
  <c r="Q118" i="4" s="1"/>
  <c r="K171" i="1"/>
  <c r="L171" i="1" s="1"/>
  <c r="M171" i="1" s="1"/>
  <c r="Q1153" i="4" s="1"/>
  <c r="K172" i="1"/>
  <c r="L172" i="1" s="1"/>
  <c r="M172" i="1" s="1"/>
  <c r="Q1154" i="4" s="1"/>
  <c r="K173" i="1"/>
  <c r="L173" i="1" s="1"/>
  <c r="M173" i="1" s="1"/>
  <c r="Q1155" i="4" s="1"/>
  <c r="K174" i="1"/>
  <c r="L174" i="1" s="1"/>
  <c r="M174" i="1" s="1"/>
  <c r="Q1156" i="4" s="1"/>
  <c r="K175" i="1"/>
  <c r="L175" i="1" s="1"/>
  <c r="M175" i="1" s="1"/>
  <c r="Q1157" i="4" s="1"/>
  <c r="K176" i="1"/>
  <c r="L176" i="1" s="1"/>
  <c r="M176" i="1" s="1"/>
  <c r="Q1158" i="4" s="1"/>
  <c r="K177" i="1"/>
  <c r="L177" i="1" s="1"/>
  <c r="M177" i="1" s="1"/>
  <c r="Q1159" i="4" s="1"/>
  <c r="K178" i="1"/>
  <c r="L178" i="1" s="1"/>
  <c r="M178" i="1" s="1"/>
  <c r="Q1160" i="4" s="1"/>
  <c r="K179" i="1"/>
  <c r="L179" i="1" s="1"/>
  <c r="M179" i="1" s="1"/>
  <c r="Q1161" i="4" s="1"/>
  <c r="K180" i="1"/>
  <c r="L180" i="1" s="1"/>
  <c r="M180" i="1" s="1"/>
  <c r="Q1162" i="4" s="1"/>
  <c r="K181" i="1"/>
  <c r="L181" i="1" s="1"/>
  <c r="M181" i="1" s="1"/>
  <c r="Q119" i="4" s="1"/>
  <c r="K182" i="1"/>
  <c r="L182" i="1" s="1"/>
  <c r="M182" i="1" s="1"/>
  <c r="Q1163" i="4" s="1"/>
  <c r="K183" i="1"/>
  <c r="L183" i="1" s="1"/>
  <c r="M183" i="1" s="1"/>
  <c r="Q1164" i="4" s="1"/>
  <c r="K184" i="1"/>
  <c r="L184" i="1" s="1"/>
  <c r="M184" i="1" s="1"/>
  <c r="Q1165" i="4" s="1"/>
  <c r="K185" i="1"/>
  <c r="L185" i="1" s="1"/>
  <c r="M185" i="1" s="1"/>
  <c r="Q1166" i="4" s="1"/>
  <c r="K186" i="1"/>
  <c r="L186" i="1" s="1"/>
  <c r="M186" i="1" s="1"/>
  <c r="Q1167" i="4" s="1"/>
  <c r="K187" i="1"/>
  <c r="L187" i="1" s="1"/>
  <c r="M187" i="1" s="1"/>
  <c r="Q1168" i="4" s="1"/>
  <c r="K188" i="1"/>
  <c r="L188" i="1" s="1"/>
  <c r="M188" i="1" s="1"/>
  <c r="Q1169" i="4" s="1"/>
  <c r="K189" i="1"/>
  <c r="L189" i="1" s="1"/>
  <c r="M189" i="1" s="1"/>
  <c r="Q1170" i="4" s="1"/>
  <c r="K190" i="1"/>
  <c r="L190" i="1" s="1"/>
  <c r="M190" i="1" s="1"/>
  <c r="Q1171" i="4" s="1"/>
  <c r="K191" i="1"/>
  <c r="L191" i="1" s="1"/>
  <c r="M191" i="1" s="1"/>
  <c r="Q1172" i="4" s="1"/>
  <c r="K192" i="1"/>
  <c r="L192" i="1" s="1"/>
  <c r="M192" i="1" s="1"/>
  <c r="Q120" i="4" s="1"/>
  <c r="K193" i="1"/>
  <c r="L193" i="1" s="1"/>
  <c r="M193" i="1" s="1"/>
  <c r="Q1173" i="4" s="1"/>
  <c r="K194" i="1"/>
  <c r="L194" i="1" s="1"/>
  <c r="M194" i="1" s="1"/>
  <c r="Q1174" i="4" s="1"/>
  <c r="K195" i="1"/>
  <c r="L195" i="1" s="1"/>
  <c r="M195" i="1" s="1"/>
  <c r="Q1175" i="4" s="1"/>
  <c r="K196" i="1"/>
  <c r="L196" i="1" s="1"/>
  <c r="M196" i="1" s="1"/>
  <c r="Q1176" i="4" s="1"/>
  <c r="K197" i="1"/>
  <c r="L197" i="1" s="1"/>
  <c r="M197" i="1" s="1"/>
  <c r="Q1177" i="4" s="1"/>
  <c r="K198" i="1"/>
  <c r="L198" i="1" s="1"/>
  <c r="M198" i="1" s="1"/>
  <c r="Q1178" i="4" s="1"/>
  <c r="K199" i="1"/>
  <c r="L199" i="1" s="1"/>
  <c r="M199" i="1" s="1"/>
  <c r="Q1179" i="4" s="1"/>
  <c r="K200" i="1"/>
  <c r="L200" i="1" s="1"/>
  <c r="M200" i="1" s="1"/>
  <c r="Q1180" i="4" s="1"/>
  <c r="K201" i="1"/>
  <c r="L201" i="1" s="1"/>
  <c r="M201" i="1" s="1"/>
  <c r="Q1181" i="4" s="1"/>
  <c r="K202" i="1"/>
  <c r="L202" i="1" s="1"/>
  <c r="M202" i="1" s="1"/>
  <c r="Q1182" i="4" s="1"/>
  <c r="K203" i="1"/>
  <c r="L203" i="1" s="1"/>
  <c r="M203" i="1" s="1"/>
  <c r="Q121" i="4" s="1"/>
  <c r="K204" i="1"/>
  <c r="L204" i="1" s="1"/>
  <c r="M204" i="1" s="1"/>
  <c r="Q1183" i="4" s="1"/>
  <c r="K205" i="1"/>
  <c r="L205" i="1" s="1"/>
  <c r="M205" i="1" s="1"/>
  <c r="Q1184" i="4" s="1"/>
  <c r="K206" i="1"/>
  <c r="L206" i="1" s="1"/>
  <c r="M206" i="1" s="1"/>
  <c r="Q1185" i="4" s="1"/>
  <c r="K207" i="1"/>
  <c r="L207" i="1" s="1"/>
  <c r="M207" i="1" s="1"/>
  <c r="Q1186" i="4" s="1"/>
  <c r="K208" i="1"/>
  <c r="L208" i="1" s="1"/>
  <c r="M208" i="1" s="1"/>
  <c r="Q1187" i="4" s="1"/>
  <c r="K209" i="1"/>
  <c r="L209" i="1" s="1"/>
  <c r="M209" i="1" s="1"/>
  <c r="Q1188" i="4" s="1"/>
  <c r="K210" i="1"/>
  <c r="L210" i="1" s="1"/>
  <c r="M210" i="1" s="1"/>
  <c r="Q1189" i="4" s="1"/>
  <c r="K211" i="1"/>
  <c r="L211" i="1" s="1"/>
  <c r="M211" i="1" s="1"/>
  <c r="Q1190" i="4" s="1"/>
  <c r="K212" i="1"/>
  <c r="L212" i="1" s="1"/>
  <c r="M212" i="1" s="1"/>
  <c r="Q1191" i="4" s="1"/>
  <c r="K213" i="1"/>
  <c r="L213" i="1" s="1"/>
  <c r="M213" i="1" s="1"/>
  <c r="Q1192" i="4" s="1"/>
  <c r="K214" i="1"/>
  <c r="L214" i="1" s="1"/>
  <c r="M214" i="1" s="1"/>
  <c r="Q122" i="4" s="1"/>
  <c r="K215" i="1"/>
  <c r="L215" i="1" s="1"/>
  <c r="M215" i="1" s="1"/>
  <c r="Q1193" i="4" s="1"/>
  <c r="K216" i="1"/>
  <c r="L216" i="1" s="1"/>
  <c r="M216" i="1" s="1"/>
  <c r="Q1194" i="4" s="1"/>
  <c r="K217" i="1"/>
  <c r="L217" i="1" s="1"/>
  <c r="M217" i="1" s="1"/>
  <c r="Q1195" i="4" s="1"/>
  <c r="K218" i="1"/>
  <c r="L218" i="1" s="1"/>
  <c r="M218" i="1" s="1"/>
  <c r="Q1196" i="4" s="1"/>
  <c r="K219" i="1"/>
  <c r="L219" i="1" s="1"/>
  <c r="M219" i="1" s="1"/>
  <c r="Q1197" i="4" s="1"/>
  <c r="K220" i="1"/>
  <c r="L220" i="1" s="1"/>
  <c r="M220" i="1" s="1"/>
  <c r="Q1198" i="4" s="1"/>
  <c r="K221" i="1"/>
  <c r="L221" i="1" s="1"/>
  <c r="M221" i="1" s="1"/>
  <c r="Q1199" i="4" s="1"/>
  <c r="K222" i="1"/>
  <c r="L222" i="1" s="1"/>
  <c r="M222" i="1" s="1"/>
  <c r="Q1200" i="4" s="1"/>
  <c r="K223" i="1"/>
  <c r="L223" i="1" s="1"/>
  <c r="M223" i="1" s="1"/>
  <c r="Q1201" i="4" s="1"/>
  <c r="K224" i="1"/>
  <c r="L224" i="1" s="1"/>
  <c r="M224" i="1" s="1"/>
  <c r="Q1202" i="4" s="1"/>
  <c r="K225" i="1"/>
  <c r="L225" i="1" s="1"/>
  <c r="M225" i="1" s="1"/>
  <c r="Q15" i="4" s="1"/>
  <c r="K226" i="1"/>
  <c r="L226" i="1" s="1"/>
  <c r="M226" i="1" s="1"/>
  <c r="Q123" i="4" s="1"/>
  <c r="K227" i="1"/>
  <c r="L227" i="1" s="1"/>
  <c r="M227" i="1" s="1"/>
  <c r="Q1203" i="4" s="1"/>
  <c r="K228" i="1"/>
  <c r="L228" i="1" s="1"/>
  <c r="M228" i="1" s="1"/>
  <c r="Q1204" i="4" s="1"/>
  <c r="K229" i="1"/>
  <c r="L229" i="1" s="1"/>
  <c r="M229" i="1" s="1"/>
  <c r="Q1205" i="4" s="1"/>
  <c r="K230" i="1"/>
  <c r="L230" i="1" s="1"/>
  <c r="M230" i="1" s="1"/>
  <c r="Q1206" i="4" s="1"/>
  <c r="K231" i="1"/>
  <c r="L231" i="1" s="1"/>
  <c r="M231" i="1" s="1"/>
  <c r="Q1207" i="4" s="1"/>
  <c r="K232" i="1"/>
  <c r="L232" i="1" s="1"/>
  <c r="M232" i="1" s="1"/>
  <c r="Q1208" i="4" s="1"/>
  <c r="K233" i="1"/>
  <c r="L233" i="1" s="1"/>
  <c r="M233" i="1" s="1"/>
  <c r="Q1209" i="4" s="1"/>
  <c r="K234" i="1"/>
  <c r="L234" i="1" s="1"/>
  <c r="M234" i="1" s="1"/>
  <c r="Q1210" i="4" s="1"/>
  <c r="K235" i="1"/>
  <c r="L235" i="1" s="1"/>
  <c r="M235" i="1" s="1"/>
  <c r="Q1211" i="4" s="1"/>
  <c r="K236" i="1"/>
  <c r="L236" i="1" s="1"/>
  <c r="M236" i="1" s="1"/>
  <c r="Q1212" i="4" s="1"/>
  <c r="K237" i="1"/>
  <c r="L237" i="1" s="1"/>
  <c r="M237" i="1" s="1"/>
  <c r="Q124" i="4" s="1"/>
  <c r="K238" i="1"/>
  <c r="L238" i="1" s="1"/>
  <c r="M238" i="1" s="1"/>
  <c r="Q1213" i="4" s="1"/>
  <c r="K239" i="1"/>
  <c r="L239" i="1" s="1"/>
  <c r="M239" i="1" s="1"/>
  <c r="Q1214" i="4" s="1"/>
  <c r="K240" i="1"/>
  <c r="L240" i="1" s="1"/>
  <c r="M240" i="1" s="1"/>
  <c r="Q1215" i="4" s="1"/>
  <c r="K241" i="1"/>
  <c r="L241" i="1" s="1"/>
  <c r="M241" i="1" s="1"/>
  <c r="Q1216" i="4" s="1"/>
  <c r="K242" i="1"/>
  <c r="L242" i="1" s="1"/>
  <c r="M242" i="1" s="1"/>
  <c r="Q1217" i="4" s="1"/>
  <c r="K243" i="1"/>
  <c r="L243" i="1" s="1"/>
  <c r="M243" i="1" s="1"/>
  <c r="Q1218" i="4" s="1"/>
  <c r="K244" i="1"/>
  <c r="L244" i="1" s="1"/>
  <c r="M244" i="1" s="1"/>
  <c r="Q1219" i="4" s="1"/>
  <c r="K245" i="1"/>
  <c r="L245" i="1" s="1"/>
  <c r="M245" i="1" s="1"/>
  <c r="Q1220" i="4" s="1"/>
  <c r="K246" i="1"/>
  <c r="L246" i="1" s="1"/>
  <c r="M246" i="1" s="1"/>
  <c r="Q1221" i="4" s="1"/>
  <c r="K247" i="1"/>
  <c r="L247" i="1" s="1"/>
  <c r="M247" i="1" s="1"/>
  <c r="Q1222" i="4" s="1"/>
  <c r="K248" i="1"/>
  <c r="L248" i="1" s="1"/>
  <c r="M248" i="1" s="1"/>
  <c r="Q125" i="4" s="1"/>
  <c r="K249" i="1"/>
  <c r="L249" i="1" s="1"/>
  <c r="M249" i="1" s="1"/>
  <c r="Q1223" i="4" s="1"/>
  <c r="K250" i="1"/>
  <c r="L250" i="1" s="1"/>
  <c r="M250" i="1" s="1"/>
  <c r="Q1224" i="4" s="1"/>
  <c r="K251" i="1"/>
  <c r="L251" i="1" s="1"/>
  <c r="M251" i="1" s="1"/>
  <c r="Q1225" i="4" s="1"/>
  <c r="K252" i="1"/>
  <c r="L252" i="1" s="1"/>
  <c r="M252" i="1" s="1"/>
  <c r="Q1226" i="4" s="1"/>
  <c r="K253" i="1"/>
  <c r="L253" i="1" s="1"/>
  <c r="M253" i="1" s="1"/>
  <c r="Q1227" i="4" s="1"/>
  <c r="K254" i="1"/>
  <c r="L254" i="1" s="1"/>
  <c r="M254" i="1" s="1"/>
  <c r="Q1228" i="4" s="1"/>
  <c r="K255" i="1"/>
  <c r="L255" i="1" s="1"/>
  <c r="M255" i="1" s="1"/>
  <c r="Q1229" i="4" s="1"/>
  <c r="K256" i="1"/>
  <c r="L256" i="1" s="1"/>
  <c r="M256" i="1" s="1"/>
  <c r="Q1230" i="4" s="1"/>
  <c r="K257" i="1"/>
  <c r="L257" i="1" s="1"/>
  <c r="M257" i="1" s="1"/>
  <c r="Q1231" i="4" s="1"/>
  <c r="K258" i="1"/>
  <c r="L258" i="1" s="1"/>
  <c r="M258" i="1" s="1"/>
  <c r="Q1232" i="4" s="1"/>
  <c r="K259" i="1"/>
  <c r="L259" i="1" s="1"/>
  <c r="M259" i="1" s="1"/>
  <c r="Q126" i="4" s="1"/>
  <c r="K260" i="1"/>
  <c r="L260" i="1" s="1"/>
  <c r="M260" i="1" s="1"/>
  <c r="Q1233" i="4" s="1"/>
  <c r="K261" i="1"/>
  <c r="L261" i="1" s="1"/>
  <c r="M261" i="1" s="1"/>
  <c r="Q1234" i="4" s="1"/>
  <c r="K262" i="1"/>
  <c r="L262" i="1" s="1"/>
  <c r="M262" i="1" s="1"/>
  <c r="Q1235" i="4" s="1"/>
  <c r="K263" i="1"/>
  <c r="L263" i="1" s="1"/>
  <c r="M263" i="1" s="1"/>
  <c r="Q1236" i="4" s="1"/>
  <c r="K264" i="1"/>
  <c r="L264" i="1" s="1"/>
  <c r="M264" i="1" s="1"/>
  <c r="Q1237" i="4" s="1"/>
  <c r="K265" i="1"/>
  <c r="L265" i="1" s="1"/>
  <c r="M265" i="1" s="1"/>
  <c r="Q1238" i="4" s="1"/>
  <c r="K266" i="1"/>
  <c r="L266" i="1" s="1"/>
  <c r="M266" i="1" s="1"/>
  <c r="Q1239" i="4" s="1"/>
  <c r="K267" i="1"/>
  <c r="L267" i="1" s="1"/>
  <c r="M267" i="1" s="1"/>
  <c r="Q1240" i="4" s="1"/>
  <c r="K268" i="1"/>
  <c r="L268" i="1" s="1"/>
  <c r="M268" i="1" s="1"/>
  <c r="Q1241" i="4" s="1"/>
  <c r="K269" i="1"/>
  <c r="L269" i="1" s="1"/>
  <c r="M269" i="1" s="1"/>
  <c r="Q1242" i="4" s="1"/>
  <c r="K270" i="1"/>
  <c r="L270" i="1" s="1"/>
  <c r="M270" i="1" s="1"/>
  <c r="Q127" i="4" s="1"/>
  <c r="K271" i="1"/>
  <c r="L271" i="1" s="1"/>
  <c r="M271" i="1" s="1"/>
  <c r="Q1243" i="4" s="1"/>
  <c r="K272" i="1"/>
  <c r="L272" i="1" s="1"/>
  <c r="M272" i="1" s="1"/>
  <c r="Q1244" i="4" s="1"/>
  <c r="K273" i="1"/>
  <c r="L273" i="1" s="1"/>
  <c r="M273" i="1" s="1"/>
  <c r="Q1245" i="4" s="1"/>
  <c r="K274" i="1"/>
  <c r="L274" i="1" s="1"/>
  <c r="M274" i="1" s="1"/>
  <c r="Q1246" i="4" s="1"/>
  <c r="K275" i="1"/>
  <c r="L275" i="1" s="1"/>
  <c r="M275" i="1" s="1"/>
  <c r="Q1247" i="4" s="1"/>
  <c r="K276" i="1"/>
  <c r="L276" i="1" s="1"/>
  <c r="M276" i="1" s="1"/>
  <c r="Q1248" i="4" s="1"/>
  <c r="K277" i="1"/>
  <c r="L277" i="1" s="1"/>
  <c r="M277" i="1" s="1"/>
  <c r="Q1249" i="4" s="1"/>
  <c r="K278" i="1"/>
  <c r="L278" i="1" s="1"/>
  <c r="M278" i="1" s="1"/>
  <c r="Q1250" i="4" s="1"/>
  <c r="K279" i="1"/>
  <c r="L279" i="1" s="1"/>
  <c r="M279" i="1" s="1"/>
  <c r="Q1251" i="4" s="1"/>
  <c r="K280" i="1"/>
  <c r="L280" i="1" s="1"/>
  <c r="M280" i="1" s="1"/>
  <c r="Q1252" i="4" s="1"/>
  <c r="K281" i="1"/>
  <c r="L281" i="1" s="1"/>
  <c r="M281" i="1" s="1"/>
  <c r="Q128" i="4" s="1"/>
  <c r="K282" i="1"/>
  <c r="L282" i="1" s="1"/>
  <c r="M282" i="1" s="1"/>
  <c r="Q1253" i="4" s="1"/>
  <c r="K283" i="1"/>
  <c r="L283" i="1" s="1"/>
  <c r="M283" i="1" s="1"/>
  <c r="Q1254" i="4" s="1"/>
  <c r="K284" i="1"/>
  <c r="L284" i="1" s="1"/>
  <c r="M284" i="1" s="1"/>
  <c r="Q1255" i="4" s="1"/>
  <c r="K285" i="1"/>
  <c r="L285" i="1" s="1"/>
  <c r="M285" i="1" s="1"/>
  <c r="Q1256" i="4" s="1"/>
  <c r="K286" i="1"/>
  <c r="L286" i="1" s="1"/>
  <c r="M286" i="1" s="1"/>
  <c r="Q1257" i="4" s="1"/>
  <c r="K287" i="1"/>
  <c r="L287" i="1" s="1"/>
  <c r="M287" i="1" s="1"/>
  <c r="Q1258" i="4" s="1"/>
  <c r="K288" i="1"/>
  <c r="L288" i="1" s="1"/>
  <c r="M288" i="1" s="1"/>
  <c r="Q1259" i="4" s="1"/>
  <c r="K289" i="1"/>
  <c r="L289" i="1" s="1"/>
  <c r="M289" i="1" s="1"/>
  <c r="Q1260" i="4" s="1"/>
  <c r="K290" i="1"/>
  <c r="L290" i="1" s="1"/>
  <c r="M290" i="1" s="1"/>
  <c r="Q1261" i="4" s="1"/>
  <c r="K291" i="1"/>
  <c r="L291" i="1" s="1"/>
  <c r="M291" i="1" s="1"/>
  <c r="Q1262" i="4" s="1"/>
  <c r="K292" i="1"/>
  <c r="L292" i="1" s="1"/>
  <c r="M292" i="1" s="1"/>
  <c r="Q129" i="4" s="1"/>
  <c r="K293" i="1"/>
  <c r="L293" i="1" s="1"/>
  <c r="M293" i="1" s="1"/>
  <c r="Q1263" i="4" s="1"/>
  <c r="K294" i="1"/>
  <c r="L294" i="1" s="1"/>
  <c r="M294" i="1" s="1"/>
  <c r="Q1264" i="4" s="1"/>
  <c r="K295" i="1"/>
  <c r="L295" i="1" s="1"/>
  <c r="M295" i="1" s="1"/>
  <c r="Q1265" i="4" s="1"/>
  <c r="K296" i="1"/>
  <c r="L296" i="1" s="1"/>
  <c r="M296" i="1" s="1"/>
  <c r="Q1266" i="4" s="1"/>
  <c r="K297" i="1"/>
  <c r="L297" i="1" s="1"/>
  <c r="M297" i="1" s="1"/>
  <c r="Q1267" i="4" s="1"/>
  <c r="K298" i="1"/>
  <c r="L298" i="1" s="1"/>
  <c r="M298" i="1" s="1"/>
  <c r="Q1268" i="4" s="1"/>
  <c r="K299" i="1"/>
  <c r="L299" i="1" s="1"/>
  <c r="M299" i="1" s="1"/>
  <c r="Q1269" i="4" s="1"/>
  <c r="K300" i="1"/>
  <c r="L300" i="1" s="1"/>
  <c r="M300" i="1" s="1"/>
  <c r="Q1270" i="4" s="1"/>
  <c r="K301" i="1"/>
  <c r="L301" i="1" s="1"/>
  <c r="M301" i="1" s="1"/>
  <c r="Q1271" i="4" s="1"/>
  <c r="K302" i="1"/>
  <c r="L302" i="1" s="1"/>
  <c r="M302" i="1" s="1"/>
  <c r="Q1272" i="4" s="1"/>
  <c r="K303" i="1"/>
  <c r="L303" i="1" s="1"/>
  <c r="M303" i="1" s="1"/>
  <c r="Q130" i="4" s="1"/>
  <c r="K304" i="1"/>
  <c r="L304" i="1" s="1"/>
  <c r="M304" i="1" s="1"/>
  <c r="Q1273" i="4" s="1"/>
  <c r="K305" i="1"/>
  <c r="L305" i="1" s="1"/>
  <c r="M305" i="1" s="1"/>
  <c r="Q1274" i="4" s="1"/>
  <c r="K306" i="1"/>
  <c r="L306" i="1" s="1"/>
  <c r="M306" i="1" s="1"/>
  <c r="Q1275" i="4" s="1"/>
  <c r="K307" i="1"/>
  <c r="L307" i="1" s="1"/>
  <c r="M307" i="1" s="1"/>
  <c r="Q1276" i="4" s="1"/>
  <c r="K308" i="1"/>
  <c r="L308" i="1" s="1"/>
  <c r="M308" i="1" s="1"/>
  <c r="Q1277" i="4" s="1"/>
  <c r="K309" i="1"/>
  <c r="L309" i="1" s="1"/>
  <c r="M309" i="1" s="1"/>
  <c r="Q1278" i="4" s="1"/>
  <c r="K310" i="1"/>
  <c r="L310" i="1" s="1"/>
  <c r="M310" i="1" s="1"/>
  <c r="Q1279" i="4" s="1"/>
  <c r="K311" i="1"/>
  <c r="L311" i="1" s="1"/>
  <c r="M311" i="1" s="1"/>
  <c r="Q1280" i="4" s="1"/>
  <c r="K312" i="1"/>
  <c r="L312" i="1" s="1"/>
  <c r="M312" i="1" s="1"/>
  <c r="Q1281" i="4" s="1"/>
  <c r="K313" i="1"/>
  <c r="L313" i="1" s="1"/>
  <c r="M313" i="1" s="1"/>
  <c r="Q1282" i="4" s="1"/>
  <c r="K314" i="1"/>
  <c r="L314" i="1" s="1"/>
  <c r="M314" i="1" s="1"/>
  <c r="Q131" i="4" s="1"/>
  <c r="K315" i="1"/>
  <c r="L315" i="1" s="1"/>
  <c r="M315" i="1" s="1"/>
  <c r="Q1283" i="4" s="1"/>
  <c r="K316" i="1"/>
  <c r="L316" i="1" s="1"/>
  <c r="M316" i="1" s="1"/>
  <c r="Q1284" i="4" s="1"/>
  <c r="K317" i="1"/>
  <c r="L317" i="1" s="1"/>
  <c r="M317" i="1" s="1"/>
  <c r="Q1285" i="4" s="1"/>
  <c r="K318" i="1"/>
  <c r="L318" i="1" s="1"/>
  <c r="M318" i="1" s="1"/>
  <c r="Q1286" i="4" s="1"/>
  <c r="K319" i="1"/>
  <c r="L319" i="1" s="1"/>
  <c r="M319" i="1" s="1"/>
  <c r="Q1287" i="4" s="1"/>
  <c r="K320" i="1"/>
  <c r="L320" i="1" s="1"/>
  <c r="M320" i="1" s="1"/>
  <c r="Q1288" i="4" s="1"/>
  <c r="K321" i="1"/>
  <c r="L321" i="1" s="1"/>
  <c r="M321" i="1" s="1"/>
  <c r="Q1289" i="4" s="1"/>
  <c r="K322" i="1"/>
  <c r="L322" i="1" s="1"/>
  <c r="M322" i="1" s="1"/>
  <c r="Q1290" i="4" s="1"/>
  <c r="K323" i="1"/>
  <c r="L323" i="1" s="1"/>
  <c r="M323" i="1" s="1"/>
  <c r="Q1291" i="4" s="1"/>
  <c r="K324" i="1"/>
  <c r="L324" i="1" s="1"/>
  <c r="M324" i="1" s="1"/>
  <c r="Q1292" i="4" s="1"/>
  <c r="K325" i="1"/>
  <c r="L325" i="1" s="1"/>
  <c r="M325" i="1" s="1"/>
  <c r="Q132" i="4" s="1"/>
  <c r="K326" i="1"/>
  <c r="L326" i="1" s="1"/>
  <c r="M326" i="1" s="1"/>
  <c r="Q1293" i="4" s="1"/>
  <c r="K327" i="1"/>
  <c r="L327" i="1" s="1"/>
  <c r="M327" i="1" s="1"/>
  <c r="Q1294" i="4" s="1"/>
  <c r="K328" i="1"/>
  <c r="L328" i="1" s="1"/>
  <c r="M328" i="1" s="1"/>
  <c r="Q1295" i="4" s="1"/>
  <c r="K329" i="1"/>
  <c r="L329" i="1" s="1"/>
  <c r="M329" i="1" s="1"/>
  <c r="Q1296" i="4" s="1"/>
  <c r="K330" i="1"/>
  <c r="L330" i="1" s="1"/>
  <c r="M330" i="1" s="1"/>
  <c r="Q1297" i="4" s="1"/>
  <c r="K331" i="1"/>
  <c r="L331" i="1" s="1"/>
  <c r="M331" i="1" s="1"/>
  <c r="Q1298" i="4" s="1"/>
  <c r="K332" i="1"/>
  <c r="L332" i="1" s="1"/>
  <c r="M332" i="1" s="1"/>
  <c r="Q1299" i="4" s="1"/>
  <c r="K333" i="1"/>
  <c r="L333" i="1" s="1"/>
  <c r="M333" i="1" s="1"/>
  <c r="Q1300" i="4" s="1"/>
  <c r="K334" i="1"/>
  <c r="L334" i="1" s="1"/>
  <c r="M334" i="1" s="1"/>
  <c r="Q1301" i="4" s="1"/>
  <c r="K335" i="1"/>
  <c r="L335" i="1" s="1"/>
  <c r="M335" i="1" s="1"/>
  <c r="Q1302" i="4" s="1"/>
  <c r="K336" i="1"/>
  <c r="L336" i="1" s="1"/>
  <c r="M336" i="1" s="1"/>
  <c r="Q16" i="4" s="1"/>
  <c r="K337" i="1"/>
  <c r="L337" i="1" s="1"/>
  <c r="M337" i="1" s="1"/>
  <c r="Q133" i="4" s="1"/>
  <c r="K338" i="1"/>
  <c r="L338" i="1" s="1"/>
  <c r="M338" i="1" s="1"/>
  <c r="Q1303" i="4" s="1"/>
  <c r="K339" i="1"/>
  <c r="L339" i="1" s="1"/>
  <c r="M339" i="1" s="1"/>
  <c r="Q1304" i="4" s="1"/>
  <c r="K340" i="1"/>
  <c r="L340" i="1" s="1"/>
  <c r="M340" i="1" s="1"/>
  <c r="Q1305" i="4" s="1"/>
  <c r="K341" i="1"/>
  <c r="L341" i="1" s="1"/>
  <c r="M341" i="1" s="1"/>
  <c r="Q1306" i="4" s="1"/>
  <c r="K342" i="1"/>
  <c r="L342" i="1" s="1"/>
  <c r="M342" i="1" s="1"/>
  <c r="Q1307" i="4" s="1"/>
  <c r="K343" i="1"/>
  <c r="L343" i="1" s="1"/>
  <c r="M343" i="1" s="1"/>
  <c r="Q1308" i="4" s="1"/>
  <c r="K344" i="1"/>
  <c r="L344" i="1" s="1"/>
  <c r="M344" i="1" s="1"/>
  <c r="Q1309" i="4" s="1"/>
  <c r="K345" i="1"/>
  <c r="L345" i="1" s="1"/>
  <c r="M345" i="1" s="1"/>
  <c r="Q1310" i="4" s="1"/>
  <c r="K346" i="1"/>
  <c r="L346" i="1" s="1"/>
  <c r="M346" i="1" s="1"/>
  <c r="Q1311" i="4" s="1"/>
  <c r="K347" i="1"/>
  <c r="L347" i="1" s="1"/>
  <c r="M347" i="1" s="1"/>
  <c r="Q1312" i="4" s="1"/>
  <c r="K348" i="1"/>
  <c r="L348" i="1" s="1"/>
  <c r="M348" i="1" s="1"/>
  <c r="Q134" i="4" s="1"/>
  <c r="K349" i="1"/>
  <c r="L349" i="1" s="1"/>
  <c r="M349" i="1" s="1"/>
  <c r="Q1313" i="4" s="1"/>
  <c r="K350" i="1"/>
  <c r="L350" i="1" s="1"/>
  <c r="M350" i="1" s="1"/>
  <c r="Q1314" i="4" s="1"/>
  <c r="K351" i="1"/>
  <c r="L351" i="1" s="1"/>
  <c r="M351" i="1" s="1"/>
  <c r="Q1315" i="4" s="1"/>
  <c r="K352" i="1"/>
  <c r="L352" i="1" s="1"/>
  <c r="M352" i="1" s="1"/>
  <c r="Q1316" i="4" s="1"/>
  <c r="K353" i="1"/>
  <c r="L353" i="1" s="1"/>
  <c r="M353" i="1" s="1"/>
  <c r="Q1317" i="4" s="1"/>
  <c r="K354" i="1"/>
  <c r="L354" i="1" s="1"/>
  <c r="M354" i="1" s="1"/>
  <c r="Q1318" i="4" s="1"/>
  <c r="K355" i="1"/>
  <c r="L355" i="1" s="1"/>
  <c r="M355" i="1" s="1"/>
  <c r="Q1319" i="4" s="1"/>
  <c r="K356" i="1"/>
  <c r="L356" i="1" s="1"/>
  <c r="M356" i="1" s="1"/>
  <c r="Q1320" i="4" s="1"/>
  <c r="K357" i="1"/>
  <c r="L357" i="1" s="1"/>
  <c r="M357" i="1" s="1"/>
  <c r="Q1321" i="4" s="1"/>
  <c r="K358" i="1"/>
  <c r="L358" i="1" s="1"/>
  <c r="M358" i="1" s="1"/>
  <c r="Q1322" i="4" s="1"/>
  <c r="K359" i="1"/>
  <c r="L359" i="1" s="1"/>
  <c r="M359" i="1" s="1"/>
  <c r="Q135" i="4" s="1"/>
  <c r="K360" i="1"/>
  <c r="L360" i="1" s="1"/>
  <c r="M360" i="1" s="1"/>
  <c r="Q1323" i="4" s="1"/>
  <c r="K361" i="1"/>
  <c r="L361" i="1" s="1"/>
  <c r="M361" i="1" s="1"/>
  <c r="Q1324" i="4" s="1"/>
  <c r="K362" i="1"/>
  <c r="L362" i="1" s="1"/>
  <c r="M362" i="1" s="1"/>
  <c r="Q1325" i="4" s="1"/>
  <c r="K363" i="1"/>
  <c r="L363" i="1" s="1"/>
  <c r="M363" i="1" s="1"/>
  <c r="Q1326" i="4" s="1"/>
  <c r="K364" i="1"/>
  <c r="L364" i="1" s="1"/>
  <c r="M364" i="1" s="1"/>
  <c r="Q1327" i="4" s="1"/>
  <c r="K365" i="1"/>
  <c r="L365" i="1" s="1"/>
  <c r="M365" i="1" s="1"/>
  <c r="Q1328" i="4" s="1"/>
  <c r="K366" i="1"/>
  <c r="L366" i="1" s="1"/>
  <c r="M366" i="1" s="1"/>
  <c r="Q1329" i="4" s="1"/>
  <c r="K367" i="1"/>
  <c r="L367" i="1" s="1"/>
  <c r="M367" i="1" s="1"/>
  <c r="Q1330" i="4" s="1"/>
  <c r="K368" i="1"/>
  <c r="L368" i="1" s="1"/>
  <c r="M368" i="1" s="1"/>
  <c r="Q1331" i="4" s="1"/>
  <c r="K369" i="1"/>
  <c r="L369" i="1" s="1"/>
  <c r="M369" i="1" s="1"/>
  <c r="Q1332" i="4" s="1"/>
  <c r="K370" i="1"/>
  <c r="L370" i="1" s="1"/>
  <c r="M370" i="1" s="1"/>
  <c r="Q136" i="4" s="1"/>
  <c r="K371" i="1"/>
  <c r="L371" i="1" s="1"/>
  <c r="M371" i="1" s="1"/>
  <c r="Q1333" i="4" s="1"/>
  <c r="K372" i="1"/>
  <c r="L372" i="1" s="1"/>
  <c r="M372" i="1" s="1"/>
  <c r="Q1334" i="4" s="1"/>
  <c r="K373" i="1"/>
  <c r="L373" i="1" s="1"/>
  <c r="M373" i="1" s="1"/>
  <c r="Q1335" i="4" s="1"/>
  <c r="K374" i="1"/>
  <c r="L374" i="1" s="1"/>
  <c r="M374" i="1" s="1"/>
  <c r="Q1336" i="4" s="1"/>
  <c r="K375" i="1"/>
  <c r="L375" i="1" s="1"/>
  <c r="M375" i="1" s="1"/>
  <c r="Q1337" i="4" s="1"/>
  <c r="K376" i="1"/>
  <c r="L376" i="1" s="1"/>
  <c r="M376" i="1" s="1"/>
  <c r="Q1338" i="4" s="1"/>
  <c r="K377" i="1"/>
  <c r="L377" i="1" s="1"/>
  <c r="M377" i="1" s="1"/>
  <c r="Q1339" i="4" s="1"/>
  <c r="K378" i="1"/>
  <c r="L378" i="1" s="1"/>
  <c r="M378" i="1" s="1"/>
  <c r="Q1340" i="4" s="1"/>
  <c r="K379" i="1"/>
  <c r="L379" i="1" s="1"/>
  <c r="M379" i="1" s="1"/>
  <c r="Q1341" i="4" s="1"/>
  <c r="K380" i="1"/>
  <c r="L380" i="1" s="1"/>
  <c r="M380" i="1" s="1"/>
  <c r="Q1342" i="4" s="1"/>
  <c r="K381" i="1"/>
  <c r="L381" i="1" s="1"/>
  <c r="M381" i="1" s="1"/>
  <c r="Q137" i="4" s="1"/>
  <c r="K382" i="1"/>
  <c r="L382" i="1" s="1"/>
  <c r="M382" i="1" s="1"/>
  <c r="Q1343" i="4" s="1"/>
  <c r="K383" i="1"/>
  <c r="L383" i="1" s="1"/>
  <c r="M383" i="1" s="1"/>
  <c r="Q1344" i="4" s="1"/>
  <c r="K384" i="1"/>
  <c r="L384" i="1" s="1"/>
  <c r="M384" i="1" s="1"/>
  <c r="Q1345" i="4" s="1"/>
  <c r="K385" i="1"/>
  <c r="L385" i="1" s="1"/>
  <c r="M385" i="1" s="1"/>
  <c r="Q1346" i="4" s="1"/>
  <c r="K386" i="1"/>
  <c r="L386" i="1" s="1"/>
  <c r="M386" i="1" s="1"/>
  <c r="Q1347" i="4" s="1"/>
  <c r="K387" i="1"/>
  <c r="L387" i="1" s="1"/>
  <c r="M387" i="1" s="1"/>
  <c r="Q1348" i="4" s="1"/>
  <c r="K388" i="1"/>
  <c r="L388" i="1" s="1"/>
  <c r="M388" i="1" s="1"/>
  <c r="Q1349" i="4" s="1"/>
  <c r="K389" i="1"/>
  <c r="L389" i="1" s="1"/>
  <c r="M389" i="1" s="1"/>
  <c r="Q1350" i="4" s="1"/>
  <c r="K390" i="1"/>
  <c r="L390" i="1" s="1"/>
  <c r="M390" i="1" s="1"/>
  <c r="Q1351" i="4" s="1"/>
  <c r="K391" i="1"/>
  <c r="L391" i="1" s="1"/>
  <c r="M391" i="1" s="1"/>
  <c r="Q1352" i="4" s="1"/>
  <c r="K392" i="1"/>
  <c r="L392" i="1" s="1"/>
  <c r="M392" i="1" s="1"/>
  <c r="Q138" i="4" s="1"/>
  <c r="K393" i="1"/>
  <c r="L393" i="1" s="1"/>
  <c r="M393" i="1" s="1"/>
  <c r="Q1353" i="4" s="1"/>
  <c r="K394" i="1"/>
  <c r="L394" i="1" s="1"/>
  <c r="M394" i="1" s="1"/>
  <c r="Q1354" i="4" s="1"/>
  <c r="K395" i="1"/>
  <c r="L395" i="1" s="1"/>
  <c r="M395" i="1" s="1"/>
  <c r="Q1355" i="4" s="1"/>
  <c r="K396" i="1"/>
  <c r="L396" i="1" s="1"/>
  <c r="M396" i="1" s="1"/>
  <c r="Q1356" i="4" s="1"/>
  <c r="K397" i="1"/>
  <c r="L397" i="1" s="1"/>
  <c r="M397" i="1" s="1"/>
  <c r="Q1357" i="4" s="1"/>
  <c r="K398" i="1"/>
  <c r="L398" i="1" s="1"/>
  <c r="M398" i="1" s="1"/>
  <c r="Q1358" i="4" s="1"/>
  <c r="K399" i="1"/>
  <c r="L399" i="1" s="1"/>
  <c r="M399" i="1" s="1"/>
  <c r="Q1359" i="4" s="1"/>
  <c r="K400" i="1"/>
  <c r="L400" i="1" s="1"/>
  <c r="M400" i="1" s="1"/>
  <c r="Q1360" i="4" s="1"/>
  <c r="K401" i="1"/>
  <c r="L401" i="1" s="1"/>
  <c r="M401" i="1" s="1"/>
  <c r="Q1361" i="4" s="1"/>
  <c r="K402" i="1"/>
  <c r="L402" i="1" s="1"/>
  <c r="M402" i="1" s="1"/>
  <c r="Q1362" i="4" s="1"/>
  <c r="K403" i="1"/>
  <c r="L403" i="1" s="1"/>
  <c r="M403" i="1" s="1"/>
  <c r="Q139" i="4" s="1"/>
  <c r="K404" i="1"/>
  <c r="L404" i="1" s="1"/>
  <c r="M404" i="1" s="1"/>
  <c r="Q1363" i="4" s="1"/>
  <c r="K405" i="1"/>
  <c r="L405" i="1" s="1"/>
  <c r="M405" i="1" s="1"/>
  <c r="Q1364" i="4" s="1"/>
  <c r="K406" i="1"/>
  <c r="L406" i="1" s="1"/>
  <c r="M406" i="1" s="1"/>
  <c r="Q1365" i="4" s="1"/>
  <c r="K407" i="1"/>
  <c r="L407" i="1" s="1"/>
  <c r="M407" i="1" s="1"/>
  <c r="Q1366" i="4" s="1"/>
  <c r="K408" i="1"/>
  <c r="L408" i="1" s="1"/>
  <c r="M408" i="1" s="1"/>
  <c r="Q1367" i="4" s="1"/>
  <c r="K409" i="1"/>
  <c r="L409" i="1" s="1"/>
  <c r="M409" i="1" s="1"/>
  <c r="Q1368" i="4" s="1"/>
  <c r="K410" i="1"/>
  <c r="L410" i="1" s="1"/>
  <c r="M410" i="1" s="1"/>
  <c r="Q1369" i="4" s="1"/>
  <c r="K411" i="1"/>
  <c r="L411" i="1" s="1"/>
  <c r="M411" i="1" s="1"/>
  <c r="Q1370" i="4" s="1"/>
  <c r="K412" i="1"/>
  <c r="L412" i="1" s="1"/>
  <c r="M412" i="1" s="1"/>
  <c r="Q1371" i="4" s="1"/>
  <c r="K413" i="1"/>
  <c r="L413" i="1" s="1"/>
  <c r="M413" i="1" s="1"/>
  <c r="Q1372" i="4" s="1"/>
  <c r="K414" i="1"/>
  <c r="L414" i="1" s="1"/>
  <c r="M414" i="1" s="1"/>
  <c r="Q140" i="4" s="1"/>
  <c r="K415" i="1"/>
  <c r="L415" i="1" s="1"/>
  <c r="M415" i="1" s="1"/>
  <c r="Q1373" i="4" s="1"/>
  <c r="K416" i="1"/>
  <c r="L416" i="1" s="1"/>
  <c r="M416" i="1" s="1"/>
  <c r="Q1374" i="4" s="1"/>
  <c r="K417" i="1"/>
  <c r="L417" i="1" s="1"/>
  <c r="M417" i="1" s="1"/>
  <c r="Q1375" i="4" s="1"/>
  <c r="K418" i="1"/>
  <c r="L418" i="1" s="1"/>
  <c r="M418" i="1" s="1"/>
  <c r="Q1376" i="4" s="1"/>
  <c r="K419" i="1"/>
  <c r="L419" i="1" s="1"/>
  <c r="M419" i="1" s="1"/>
  <c r="Q1377" i="4" s="1"/>
  <c r="K420" i="1"/>
  <c r="L420" i="1" s="1"/>
  <c r="M420" i="1" s="1"/>
  <c r="Q1378" i="4" s="1"/>
  <c r="K421" i="1"/>
  <c r="L421" i="1" s="1"/>
  <c r="M421" i="1" s="1"/>
  <c r="Q1379" i="4" s="1"/>
  <c r="K422" i="1"/>
  <c r="L422" i="1" s="1"/>
  <c r="M422" i="1" s="1"/>
  <c r="Q1380" i="4" s="1"/>
  <c r="K423" i="1"/>
  <c r="L423" i="1" s="1"/>
  <c r="M423" i="1" s="1"/>
  <c r="Q1381" i="4" s="1"/>
  <c r="K424" i="1"/>
  <c r="L424" i="1" s="1"/>
  <c r="M424" i="1" s="1"/>
  <c r="Q1382" i="4" s="1"/>
  <c r="K425" i="1"/>
  <c r="L425" i="1" s="1"/>
  <c r="M425" i="1" s="1"/>
  <c r="Q141" i="4" s="1"/>
  <c r="K426" i="1"/>
  <c r="L426" i="1" s="1"/>
  <c r="M426" i="1" s="1"/>
  <c r="Q1383" i="4" s="1"/>
  <c r="K427" i="1"/>
  <c r="L427" i="1" s="1"/>
  <c r="M427" i="1" s="1"/>
  <c r="Q1384" i="4" s="1"/>
  <c r="K428" i="1"/>
  <c r="L428" i="1" s="1"/>
  <c r="M428" i="1" s="1"/>
  <c r="Q1385" i="4" s="1"/>
  <c r="K429" i="1"/>
  <c r="L429" i="1" s="1"/>
  <c r="M429" i="1" s="1"/>
  <c r="Q1386" i="4" s="1"/>
  <c r="K430" i="1"/>
  <c r="L430" i="1" s="1"/>
  <c r="M430" i="1" s="1"/>
  <c r="Q1387" i="4" s="1"/>
  <c r="K431" i="1"/>
  <c r="L431" i="1" s="1"/>
  <c r="M431" i="1" s="1"/>
  <c r="Q1388" i="4" s="1"/>
  <c r="K432" i="1"/>
  <c r="L432" i="1" s="1"/>
  <c r="M432" i="1" s="1"/>
  <c r="Q1389" i="4" s="1"/>
  <c r="K433" i="1"/>
  <c r="L433" i="1" s="1"/>
  <c r="M433" i="1" s="1"/>
  <c r="Q1390" i="4" s="1"/>
  <c r="K434" i="1"/>
  <c r="L434" i="1" s="1"/>
  <c r="M434" i="1" s="1"/>
  <c r="Q1391" i="4" s="1"/>
  <c r="K435" i="1"/>
  <c r="L435" i="1" s="1"/>
  <c r="M435" i="1" s="1"/>
  <c r="Q1392" i="4" s="1"/>
  <c r="K436" i="1"/>
  <c r="L436" i="1" s="1"/>
  <c r="M436" i="1" s="1"/>
  <c r="Q142" i="4" s="1"/>
  <c r="K437" i="1"/>
  <c r="L437" i="1" s="1"/>
  <c r="M437" i="1" s="1"/>
  <c r="Q1393" i="4" s="1"/>
  <c r="K438" i="1"/>
  <c r="L438" i="1" s="1"/>
  <c r="M438" i="1" s="1"/>
  <c r="Q1394" i="4" s="1"/>
  <c r="K439" i="1"/>
  <c r="L439" i="1" s="1"/>
  <c r="M439" i="1" s="1"/>
  <c r="Q1395" i="4" s="1"/>
  <c r="K440" i="1"/>
  <c r="L440" i="1" s="1"/>
  <c r="M440" i="1" s="1"/>
  <c r="Q1396" i="4" s="1"/>
  <c r="K441" i="1"/>
  <c r="L441" i="1" s="1"/>
  <c r="M441" i="1" s="1"/>
  <c r="Q1397" i="4" s="1"/>
  <c r="K442" i="1"/>
  <c r="L442" i="1" s="1"/>
  <c r="M442" i="1" s="1"/>
  <c r="Q1398" i="4" s="1"/>
  <c r="K443" i="1"/>
  <c r="L443" i="1" s="1"/>
  <c r="M443" i="1" s="1"/>
  <c r="Q1399" i="4" s="1"/>
  <c r="K444" i="1"/>
  <c r="L444" i="1" s="1"/>
  <c r="M444" i="1" s="1"/>
  <c r="Q1400" i="4" s="1"/>
  <c r="K445" i="1"/>
  <c r="L445" i="1" s="1"/>
  <c r="M445" i="1" s="1"/>
  <c r="Q1401" i="4" s="1"/>
  <c r="K446" i="1"/>
  <c r="L446" i="1" s="1"/>
  <c r="M446" i="1" s="1"/>
  <c r="Q1402" i="4" s="1"/>
  <c r="K447" i="1"/>
  <c r="L447" i="1" s="1"/>
  <c r="M447" i="1" s="1"/>
  <c r="Q17" i="4" s="1"/>
  <c r="K448" i="1"/>
  <c r="L448" i="1" s="1"/>
  <c r="M448" i="1" s="1"/>
  <c r="Q143" i="4" s="1"/>
  <c r="K449" i="1"/>
  <c r="L449" i="1" s="1"/>
  <c r="M449" i="1" s="1"/>
  <c r="Q1403" i="4" s="1"/>
  <c r="K450" i="1"/>
  <c r="L450" i="1" s="1"/>
  <c r="M450" i="1" s="1"/>
  <c r="Q1404" i="4" s="1"/>
  <c r="K451" i="1"/>
  <c r="L451" i="1" s="1"/>
  <c r="M451" i="1" s="1"/>
  <c r="Q1405" i="4" s="1"/>
  <c r="K452" i="1"/>
  <c r="L452" i="1" s="1"/>
  <c r="M452" i="1" s="1"/>
  <c r="Q1406" i="4" s="1"/>
  <c r="K453" i="1"/>
  <c r="L453" i="1" s="1"/>
  <c r="M453" i="1" s="1"/>
  <c r="Q1407" i="4" s="1"/>
  <c r="K454" i="1"/>
  <c r="L454" i="1" s="1"/>
  <c r="M454" i="1" s="1"/>
  <c r="Q1408" i="4" s="1"/>
  <c r="K455" i="1"/>
  <c r="L455" i="1" s="1"/>
  <c r="M455" i="1" s="1"/>
  <c r="Q1409" i="4" s="1"/>
  <c r="K456" i="1"/>
  <c r="L456" i="1" s="1"/>
  <c r="M456" i="1" s="1"/>
  <c r="Q1410" i="4" s="1"/>
  <c r="K457" i="1"/>
  <c r="L457" i="1" s="1"/>
  <c r="M457" i="1" s="1"/>
  <c r="Q1411" i="4" s="1"/>
  <c r="K458" i="1"/>
  <c r="L458" i="1" s="1"/>
  <c r="M458" i="1" s="1"/>
  <c r="Q1412" i="4" s="1"/>
  <c r="K459" i="1"/>
  <c r="L459" i="1" s="1"/>
  <c r="M459" i="1" s="1"/>
  <c r="Q144" i="4" s="1"/>
  <c r="K460" i="1"/>
  <c r="L460" i="1" s="1"/>
  <c r="M460" i="1" s="1"/>
  <c r="Q1413" i="4" s="1"/>
  <c r="K461" i="1"/>
  <c r="L461" i="1" s="1"/>
  <c r="M461" i="1" s="1"/>
  <c r="Q1414" i="4" s="1"/>
  <c r="K462" i="1"/>
  <c r="L462" i="1" s="1"/>
  <c r="M462" i="1" s="1"/>
  <c r="Q1415" i="4" s="1"/>
  <c r="K463" i="1"/>
  <c r="L463" i="1" s="1"/>
  <c r="M463" i="1" s="1"/>
  <c r="Q1416" i="4" s="1"/>
  <c r="K464" i="1"/>
  <c r="L464" i="1" s="1"/>
  <c r="M464" i="1" s="1"/>
  <c r="Q1417" i="4" s="1"/>
  <c r="K465" i="1"/>
  <c r="L465" i="1" s="1"/>
  <c r="M465" i="1" s="1"/>
  <c r="Q1418" i="4" s="1"/>
  <c r="K466" i="1"/>
  <c r="L466" i="1" s="1"/>
  <c r="M466" i="1" s="1"/>
  <c r="Q1419" i="4" s="1"/>
  <c r="K467" i="1"/>
  <c r="L467" i="1" s="1"/>
  <c r="M467" i="1" s="1"/>
  <c r="Q1420" i="4" s="1"/>
  <c r="K468" i="1"/>
  <c r="L468" i="1" s="1"/>
  <c r="M468" i="1" s="1"/>
  <c r="Q1421" i="4" s="1"/>
  <c r="K469" i="1"/>
  <c r="L469" i="1" s="1"/>
  <c r="M469" i="1" s="1"/>
  <c r="Q1422" i="4" s="1"/>
  <c r="K470" i="1"/>
  <c r="L470" i="1" s="1"/>
  <c r="M470" i="1" s="1"/>
  <c r="Q145" i="4" s="1"/>
  <c r="K471" i="1"/>
  <c r="L471" i="1" s="1"/>
  <c r="M471" i="1" s="1"/>
  <c r="Q1423" i="4" s="1"/>
  <c r="K472" i="1"/>
  <c r="L472" i="1" s="1"/>
  <c r="M472" i="1" s="1"/>
  <c r="Q1424" i="4" s="1"/>
  <c r="K473" i="1"/>
  <c r="L473" i="1" s="1"/>
  <c r="M473" i="1" s="1"/>
  <c r="Q1425" i="4" s="1"/>
  <c r="K474" i="1"/>
  <c r="L474" i="1" s="1"/>
  <c r="M474" i="1" s="1"/>
  <c r="Q1426" i="4" s="1"/>
  <c r="K475" i="1"/>
  <c r="L475" i="1" s="1"/>
  <c r="M475" i="1" s="1"/>
  <c r="Q1427" i="4" s="1"/>
  <c r="K476" i="1"/>
  <c r="L476" i="1" s="1"/>
  <c r="M476" i="1" s="1"/>
  <c r="Q1428" i="4" s="1"/>
  <c r="K477" i="1"/>
  <c r="L477" i="1" s="1"/>
  <c r="M477" i="1" s="1"/>
  <c r="Q1429" i="4" s="1"/>
  <c r="K478" i="1"/>
  <c r="L478" i="1" s="1"/>
  <c r="M478" i="1" s="1"/>
  <c r="Q1430" i="4" s="1"/>
  <c r="K479" i="1"/>
  <c r="L479" i="1" s="1"/>
  <c r="M479" i="1" s="1"/>
  <c r="Q1431" i="4" s="1"/>
  <c r="K480" i="1"/>
  <c r="L480" i="1" s="1"/>
  <c r="M480" i="1" s="1"/>
  <c r="Q1432" i="4" s="1"/>
  <c r="K481" i="1"/>
  <c r="L481" i="1" s="1"/>
  <c r="M481" i="1" s="1"/>
  <c r="Q146" i="4" s="1"/>
  <c r="K482" i="1"/>
  <c r="L482" i="1" s="1"/>
  <c r="M482" i="1" s="1"/>
  <c r="Q1433" i="4" s="1"/>
  <c r="K483" i="1"/>
  <c r="L483" i="1" s="1"/>
  <c r="M483" i="1" s="1"/>
  <c r="Q1434" i="4" s="1"/>
  <c r="K484" i="1"/>
  <c r="L484" i="1" s="1"/>
  <c r="M484" i="1" s="1"/>
  <c r="Q1435" i="4" s="1"/>
  <c r="K485" i="1"/>
  <c r="L485" i="1" s="1"/>
  <c r="M485" i="1" s="1"/>
  <c r="Q1436" i="4" s="1"/>
  <c r="K486" i="1"/>
  <c r="L486" i="1" s="1"/>
  <c r="M486" i="1" s="1"/>
  <c r="Q1437" i="4" s="1"/>
  <c r="K487" i="1"/>
  <c r="L487" i="1" s="1"/>
  <c r="M487" i="1" s="1"/>
  <c r="Q1438" i="4" s="1"/>
  <c r="K488" i="1"/>
  <c r="L488" i="1" s="1"/>
  <c r="M488" i="1" s="1"/>
  <c r="Q1439" i="4" s="1"/>
  <c r="K489" i="1"/>
  <c r="L489" i="1" s="1"/>
  <c r="M489" i="1" s="1"/>
  <c r="Q1440" i="4" s="1"/>
  <c r="K490" i="1"/>
  <c r="L490" i="1" s="1"/>
  <c r="M490" i="1" s="1"/>
  <c r="Q1441" i="4" s="1"/>
  <c r="K491" i="1"/>
  <c r="L491" i="1" s="1"/>
  <c r="M491" i="1" s="1"/>
  <c r="Q1442" i="4" s="1"/>
  <c r="K492" i="1"/>
  <c r="L492" i="1" s="1"/>
  <c r="M492" i="1" s="1"/>
  <c r="Q147" i="4" s="1"/>
  <c r="K493" i="1"/>
  <c r="L493" i="1" s="1"/>
  <c r="M493" i="1" s="1"/>
  <c r="Q1443" i="4" s="1"/>
  <c r="K494" i="1"/>
  <c r="L494" i="1" s="1"/>
  <c r="M494" i="1" s="1"/>
  <c r="Q1444" i="4" s="1"/>
  <c r="K495" i="1"/>
  <c r="L495" i="1" s="1"/>
  <c r="M495" i="1" s="1"/>
  <c r="Q1445" i="4" s="1"/>
  <c r="K496" i="1"/>
  <c r="L496" i="1" s="1"/>
  <c r="M496" i="1" s="1"/>
  <c r="Q1446" i="4" s="1"/>
  <c r="K497" i="1"/>
  <c r="L497" i="1" s="1"/>
  <c r="M497" i="1" s="1"/>
  <c r="Q1447" i="4" s="1"/>
  <c r="K498" i="1"/>
  <c r="L498" i="1" s="1"/>
  <c r="M498" i="1" s="1"/>
  <c r="Q1448" i="4" s="1"/>
  <c r="K499" i="1"/>
  <c r="L499" i="1" s="1"/>
  <c r="M499" i="1" s="1"/>
  <c r="Q1449" i="4" s="1"/>
  <c r="K500" i="1"/>
  <c r="L500" i="1" s="1"/>
  <c r="M500" i="1" s="1"/>
  <c r="Q1450" i="4" s="1"/>
  <c r="K501" i="1"/>
  <c r="L501" i="1" s="1"/>
  <c r="M501" i="1" s="1"/>
  <c r="Q1451" i="4" s="1"/>
  <c r="K502" i="1"/>
  <c r="L502" i="1" s="1"/>
  <c r="M502" i="1" s="1"/>
  <c r="Q1452" i="4" s="1"/>
  <c r="K503" i="1"/>
  <c r="L503" i="1" s="1"/>
  <c r="M503" i="1" s="1"/>
  <c r="Q148" i="4" s="1"/>
  <c r="K504" i="1"/>
  <c r="L504" i="1" s="1"/>
  <c r="M504" i="1" s="1"/>
  <c r="Q1453" i="4" s="1"/>
  <c r="K505" i="1"/>
  <c r="L505" i="1" s="1"/>
  <c r="M505" i="1" s="1"/>
  <c r="Q1454" i="4" s="1"/>
  <c r="K506" i="1"/>
  <c r="L506" i="1" s="1"/>
  <c r="M506" i="1" s="1"/>
  <c r="Q1455" i="4" s="1"/>
  <c r="K507" i="1"/>
  <c r="L507" i="1" s="1"/>
  <c r="M507" i="1" s="1"/>
  <c r="Q1456" i="4" s="1"/>
  <c r="K508" i="1"/>
  <c r="L508" i="1" s="1"/>
  <c r="M508" i="1" s="1"/>
  <c r="Q1457" i="4" s="1"/>
  <c r="K509" i="1"/>
  <c r="L509" i="1" s="1"/>
  <c r="M509" i="1" s="1"/>
  <c r="Q1458" i="4" s="1"/>
  <c r="K510" i="1"/>
  <c r="L510" i="1" s="1"/>
  <c r="M510" i="1" s="1"/>
  <c r="Q1459" i="4" s="1"/>
  <c r="K511" i="1"/>
  <c r="L511" i="1" s="1"/>
  <c r="M511" i="1" s="1"/>
  <c r="Q1460" i="4" s="1"/>
  <c r="K512" i="1"/>
  <c r="L512" i="1" s="1"/>
  <c r="M512" i="1" s="1"/>
  <c r="Q1461" i="4" s="1"/>
  <c r="K513" i="1"/>
  <c r="L513" i="1" s="1"/>
  <c r="M513" i="1" s="1"/>
  <c r="Q1462" i="4" s="1"/>
  <c r="K514" i="1"/>
  <c r="L514" i="1" s="1"/>
  <c r="M514" i="1" s="1"/>
  <c r="Q149" i="4" s="1"/>
  <c r="K515" i="1"/>
  <c r="L515" i="1" s="1"/>
  <c r="M515" i="1" s="1"/>
  <c r="Q1463" i="4" s="1"/>
  <c r="K516" i="1"/>
  <c r="L516" i="1" s="1"/>
  <c r="M516" i="1" s="1"/>
  <c r="Q1464" i="4" s="1"/>
  <c r="K517" i="1"/>
  <c r="L517" i="1" s="1"/>
  <c r="M517" i="1" s="1"/>
  <c r="Q1465" i="4" s="1"/>
  <c r="K518" i="1"/>
  <c r="L518" i="1" s="1"/>
  <c r="M518" i="1" s="1"/>
  <c r="Q1466" i="4" s="1"/>
  <c r="K519" i="1"/>
  <c r="L519" i="1" s="1"/>
  <c r="M519" i="1" s="1"/>
  <c r="Q1467" i="4" s="1"/>
  <c r="K520" i="1"/>
  <c r="L520" i="1" s="1"/>
  <c r="M520" i="1" s="1"/>
  <c r="Q1468" i="4" s="1"/>
  <c r="K521" i="1"/>
  <c r="L521" i="1" s="1"/>
  <c r="M521" i="1" s="1"/>
  <c r="Q1469" i="4" s="1"/>
  <c r="K522" i="1"/>
  <c r="L522" i="1" s="1"/>
  <c r="M522" i="1" s="1"/>
  <c r="Q1470" i="4" s="1"/>
  <c r="K523" i="1"/>
  <c r="L523" i="1" s="1"/>
  <c r="M523" i="1" s="1"/>
  <c r="Q1471" i="4" s="1"/>
  <c r="K524" i="1"/>
  <c r="L524" i="1" s="1"/>
  <c r="M524" i="1" s="1"/>
  <c r="Q1472" i="4" s="1"/>
  <c r="K525" i="1"/>
  <c r="L525" i="1" s="1"/>
  <c r="M525" i="1" s="1"/>
  <c r="Q150" i="4" s="1"/>
  <c r="K526" i="1"/>
  <c r="L526" i="1" s="1"/>
  <c r="M526" i="1" s="1"/>
  <c r="Q1473" i="4" s="1"/>
  <c r="K527" i="1"/>
  <c r="L527" i="1" s="1"/>
  <c r="M527" i="1" s="1"/>
  <c r="Q1474" i="4" s="1"/>
  <c r="K528" i="1"/>
  <c r="L528" i="1" s="1"/>
  <c r="M528" i="1" s="1"/>
  <c r="Q1475" i="4" s="1"/>
  <c r="K529" i="1"/>
  <c r="L529" i="1" s="1"/>
  <c r="M529" i="1" s="1"/>
  <c r="Q1476" i="4" s="1"/>
  <c r="K530" i="1"/>
  <c r="L530" i="1" s="1"/>
  <c r="M530" i="1" s="1"/>
  <c r="Q1477" i="4" s="1"/>
  <c r="K531" i="1"/>
  <c r="L531" i="1" s="1"/>
  <c r="M531" i="1" s="1"/>
  <c r="Q1478" i="4" s="1"/>
  <c r="K532" i="1"/>
  <c r="L532" i="1" s="1"/>
  <c r="M532" i="1" s="1"/>
  <c r="Q1479" i="4" s="1"/>
  <c r="K533" i="1"/>
  <c r="L533" i="1" s="1"/>
  <c r="M533" i="1" s="1"/>
  <c r="Q1480" i="4" s="1"/>
  <c r="K534" i="1"/>
  <c r="L534" i="1" s="1"/>
  <c r="M534" i="1" s="1"/>
  <c r="Q1481" i="4" s="1"/>
  <c r="K535" i="1"/>
  <c r="L535" i="1" s="1"/>
  <c r="M535" i="1" s="1"/>
  <c r="Q1482" i="4" s="1"/>
  <c r="K536" i="1"/>
  <c r="L536" i="1" s="1"/>
  <c r="M536" i="1" s="1"/>
  <c r="Q151" i="4" s="1"/>
  <c r="K537" i="1"/>
  <c r="L537" i="1" s="1"/>
  <c r="M537" i="1" s="1"/>
  <c r="Q1483" i="4" s="1"/>
  <c r="K538" i="1"/>
  <c r="L538" i="1" s="1"/>
  <c r="M538" i="1" s="1"/>
  <c r="Q1484" i="4" s="1"/>
  <c r="K539" i="1"/>
  <c r="L539" i="1" s="1"/>
  <c r="M539" i="1" s="1"/>
  <c r="Q1485" i="4" s="1"/>
  <c r="K540" i="1"/>
  <c r="L540" i="1" s="1"/>
  <c r="M540" i="1" s="1"/>
  <c r="Q1486" i="4" s="1"/>
  <c r="K541" i="1"/>
  <c r="L541" i="1" s="1"/>
  <c r="M541" i="1" s="1"/>
  <c r="Q1487" i="4" s="1"/>
  <c r="K542" i="1"/>
  <c r="L542" i="1" s="1"/>
  <c r="M542" i="1" s="1"/>
  <c r="Q1488" i="4" s="1"/>
  <c r="K543" i="1"/>
  <c r="L543" i="1" s="1"/>
  <c r="M543" i="1" s="1"/>
  <c r="Q1489" i="4" s="1"/>
  <c r="K544" i="1"/>
  <c r="L544" i="1" s="1"/>
  <c r="M544" i="1" s="1"/>
  <c r="Q1490" i="4" s="1"/>
  <c r="K545" i="1"/>
  <c r="L545" i="1" s="1"/>
  <c r="M545" i="1" s="1"/>
  <c r="Q1491" i="4" s="1"/>
  <c r="K546" i="1"/>
  <c r="L546" i="1" s="1"/>
  <c r="M546" i="1" s="1"/>
  <c r="Q1492" i="4" s="1"/>
  <c r="K547" i="1"/>
  <c r="L547" i="1" s="1"/>
  <c r="M547" i="1" s="1"/>
  <c r="Q152" i="4" s="1"/>
  <c r="K548" i="1"/>
  <c r="L548" i="1" s="1"/>
  <c r="M548" i="1" s="1"/>
  <c r="Q1493" i="4" s="1"/>
  <c r="K549" i="1"/>
  <c r="L549" i="1" s="1"/>
  <c r="M549" i="1" s="1"/>
  <c r="Q1494" i="4" s="1"/>
  <c r="K550" i="1"/>
  <c r="L550" i="1" s="1"/>
  <c r="M550" i="1" s="1"/>
  <c r="Q1495" i="4" s="1"/>
  <c r="K551" i="1"/>
  <c r="L551" i="1" s="1"/>
  <c r="M551" i="1" s="1"/>
  <c r="Q1496" i="4" s="1"/>
  <c r="K552" i="1"/>
  <c r="L552" i="1" s="1"/>
  <c r="M552" i="1" s="1"/>
  <c r="Q1497" i="4" s="1"/>
  <c r="K553" i="1"/>
  <c r="L553" i="1" s="1"/>
  <c r="M553" i="1" s="1"/>
  <c r="Q1498" i="4" s="1"/>
  <c r="K554" i="1"/>
  <c r="L554" i="1" s="1"/>
  <c r="M554" i="1" s="1"/>
  <c r="Q1499" i="4" s="1"/>
  <c r="K555" i="1"/>
  <c r="L555" i="1" s="1"/>
  <c r="M555" i="1" s="1"/>
  <c r="Q1500" i="4" s="1"/>
  <c r="K556" i="1"/>
  <c r="L556" i="1" s="1"/>
  <c r="M556" i="1" s="1"/>
  <c r="Q1501" i="4" s="1"/>
  <c r="K557" i="1"/>
  <c r="L557" i="1" s="1"/>
  <c r="M557" i="1" s="1"/>
  <c r="Q1502" i="4" s="1"/>
  <c r="K558" i="1"/>
  <c r="L558" i="1" s="1"/>
  <c r="M558" i="1" s="1"/>
  <c r="Q18" i="4" s="1"/>
  <c r="K559" i="1"/>
  <c r="L559" i="1" s="1"/>
  <c r="M559" i="1" s="1"/>
  <c r="Q153" i="4" s="1"/>
  <c r="K560" i="1"/>
  <c r="L560" i="1" s="1"/>
  <c r="M560" i="1" s="1"/>
  <c r="Q1503" i="4" s="1"/>
  <c r="K561" i="1"/>
  <c r="L561" i="1" s="1"/>
  <c r="M561" i="1" s="1"/>
  <c r="Q1504" i="4" s="1"/>
  <c r="K562" i="1"/>
  <c r="L562" i="1" s="1"/>
  <c r="M562" i="1" s="1"/>
  <c r="Q1505" i="4" s="1"/>
  <c r="K563" i="1"/>
  <c r="L563" i="1" s="1"/>
  <c r="M563" i="1" s="1"/>
  <c r="Q1506" i="4" s="1"/>
  <c r="K564" i="1"/>
  <c r="L564" i="1" s="1"/>
  <c r="M564" i="1" s="1"/>
  <c r="Q1507" i="4" s="1"/>
  <c r="K565" i="1"/>
  <c r="L565" i="1" s="1"/>
  <c r="M565" i="1" s="1"/>
  <c r="Q1508" i="4" s="1"/>
  <c r="K566" i="1"/>
  <c r="L566" i="1" s="1"/>
  <c r="M566" i="1" s="1"/>
  <c r="Q1509" i="4" s="1"/>
  <c r="K567" i="1"/>
  <c r="L567" i="1" s="1"/>
  <c r="M567" i="1" s="1"/>
  <c r="Q1510" i="4" s="1"/>
  <c r="K568" i="1"/>
  <c r="L568" i="1" s="1"/>
  <c r="M568" i="1" s="1"/>
  <c r="Q1511" i="4" s="1"/>
  <c r="K569" i="1"/>
  <c r="L569" i="1" s="1"/>
  <c r="M569" i="1" s="1"/>
  <c r="Q1512" i="4" s="1"/>
  <c r="K570" i="1"/>
  <c r="L570" i="1" s="1"/>
  <c r="M570" i="1" s="1"/>
  <c r="Q154" i="4" s="1"/>
  <c r="K571" i="1"/>
  <c r="L571" i="1" s="1"/>
  <c r="M571" i="1" s="1"/>
  <c r="Q1513" i="4" s="1"/>
  <c r="K572" i="1"/>
  <c r="L572" i="1" s="1"/>
  <c r="M572" i="1" s="1"/>
  <c r="Q1514" i="4" s="1"/>
  <c r="K573" i="1"/>
  <c r="L573" i="1" s="1"/>
  <c r="M573" i="1" s="1"/>
  <c r="Q1515" i="4" s="1"/>
  <c r="K574" i="1"/>
  <c r="L574" i="1" s="1"/>
  <c r="M574" i="1" s="1"/>
  <c r="Q1516" i="4" s="1"/>
  <c r="K575" i="1"/>
  <c r="L575" i="1" s="1"/>
  <c r="M575" i="1" s="1"/>
  <c r="Q1517" i="4" s="1"/>
  <c r="K576" i="1"/>
  <c r="L576" i="1" s="1"/>
  <c r="M576" i="1" s="1"/>
  <c r="Q1518" i="4" s="1"/>
  <c r="K577" i="1"/>
  <c r="L577" i="1" s="1"/>
  <c r="M577" i="1" s="1"/>
  <c r="Q1519" i="4" s="1"/>
  <c r="K578" i="1"/>
  <c r="L578" i="1" s="1"/>
  <c r="M578" i="1" s="1"/>
  <c r="Q1520" i="4" s="1"/>
  <c r="K579" i="1"/>
  <c r="L579" i="1" s="1"/>
  <c r="M579" i="1" s="1"/>
  <c r="Q1521" i="4" s="1"/>
  <c r="K580" i="1"/>
  <c r="L580" i="1" s="1"/>
  <c r="M580" i="1" s="1"/>
  <c r="Q1522" i="4" s="1"/>
  <c r="K581" i="1"/>
  <c r="L581" i="1" s="1"/>
  <c r="M581" i="1" s="1"/>
  <c r="Q155" i="4" s="1"/>
  <c r="K582" i="1"/>
  <c r="L582" i="1" s="1"/>
  <c r="M582" i="1" s="1"/>
  <c r="Q1523" i="4" s="1"/>
  <c r="K583" i="1"/>
  <c r="L583" i="1" s="1"/>
  <c r="M583" i="1" s="1"/>
  <c r="Q1524" i="4" s="1"/>
  <c r="K584" i="1"/>
  <c r="L584" i="1" s="1"/>
  <c r="M584" i="1" s="1"/>
  <c r="Q1525" i="4" s="1"/>
  <c r="K585" i="1"/>
  <c r="L585" i="1" s="1"/>
  <c r="M585" i="1" s="1"/>
  <c r="Q1526" i="4" s="1"/>
  <c r="K586" i="1"/>
  <c r="L586" i="1" s="1"/>
  <c r="M586" i="1" s="1"/>
  <c r="Q1527" i="4" s="1"/>
  <c r="K587" i="1"/>
  <c r="L587" i="1" s="1"/>
  <c r="M587" i="1" s="1"/>
  <c r="Q1528" i="4" s="1"/>
  <c r="K588" i="1"/>
  <c r="L588" i="1" s="1"/>
  <c r="M588" i="1" s="1"/>
  <c r="Q1529" i="4" s="1"/>
  <c r="K589" i="1"/>
  <c r="L589" i="1" s="1"/>
  <c r="M589" i="1" s="1"/>
  <c r="Q1530" i="4" s="1"/>
  <c r="K590" i="1"/>
  <c r="L590" i="1" s="1"/>
  <c r="M590" i="1" s="1"/>
  <c r="Q1531" i="4" s="1"/>
  <c r="K591" i="1"/>
  <c r="L591" i="1" s="1"/>
  <c r="M591" i="1" s="1"/>
  <c r="Q1532" i="4" s="1"/>
  <c r="K592" i="1"/>
  <c r="L592" i="1" s="1"/>
  <c r="M592" i="1" s="1"/>
  <c r="Q156" i="4" s="1"/>
  <c r="K593" i="1"/>
  <c r="L593" i="1" s="1"/>
  <c r="M593" i="1" s="1"/>
  <c r="Q1533" i="4" s="1"/>
  <c r="K594" i="1"/>
  <c r="L594" i="1" s="1"/>
  <c r="M594" i="1" s="1"/>
  <c r="Q1534" i="4" s="1"/>
  <c r="K595" i="1"/>
  <c r="L595" i="1" s="1"/>
  <c r="M595" i="1" s="1"/>
  <c r="Q1535" i="4" s="1"/>
  <c r="K596" i="1"/>
  <c r="L596" i="1" s="1"/>
  <c r="M596" i="1" s="1"/>
  <c r="Q1536" i="4" s="1"/>
  <c r="K597" i="1"/>
  <c r="L597" i="1" s="1"/>
  <c r="M597" i="1" s="1"/>
  <c r="Q1537" i="4" s="1"/>
  <c r="K598" i="1"/>
  <c r="L598" i="1" s="1"/>
  <c r="M598" i="1" s="1"/>
  <c r="Q1538" i="4" s="1"/>
  <c r="K599" i="1"/>
  <c r="L599" i="1" s="1"/>
  <c r="M599" i="1" s="1"/>
  <c r="Q1539" i="4" s="1"/>
  <c r="K600" i="1"/>
  <c r="L600" i="1" s="1"/>
  <c r="M600" i="1" s="1"/>
  <c r="Q1540" i="4" s="1"/>
  <c r="K601" i="1"/>
  <c r="L601" i="1" s="1"/>
  <c r="M601" i="1" s="1"/>
  <c r="Q1541" i="4" s="1"/>
  <c r="K602" i="1"/>
  <c r="L602" i="1" s="1"/>
  <c r="M602" i="1" s="1"/>
  <c r="Q1542" i="4" s="1"/>
  <c r="K603" i="1"/>
  <c r="L603" i="1" s="1"/>
  <c r="M603" i="1" s="1"/>
  <c r="Q157" i="4" s="1"/>
  <c r="K604" i="1"/>
  <c r="L604" i="1" s="1"/>
  <c r="M604" i="1" s="1"/>
  <c r="Q1543" i="4" s="1"/>
  <c r="K605" i="1"/>
  <c r="L605" i="1" s="1"/>
  <c r="M605" i="1" s="1"/>
  <c r="Q1544" i="4" s="1"/>
  <c r="K606" i="1"/>
  <c r="L606" i="1" s="1"/>
  <c r="M606" i="1" s="1"/>
  <c r="Q1545" i="4" s="1"/>
  <c r="K607" i="1"/>
  <c r="L607" i="1" s="1"/>
  <c r="M607" i="1" s="1"/>
  <c r="Q1546" i="4" s="1"/>
  <c r="K608" i="1"/>
  <c r="L608" i="1" s="1"/>
  <c r="M608" i="1" s="1"/>
  <c r="Q1547" i="4" s="1"/>
  <c r="K609" i="1"/>
  <c r="L609" i="1" s="1"/>
  <c r="M609" i="1" s="1"/>
  <c r="Q1548" i="4" s="1"/>
  <c r="K610" i="1"/>
  <c r="L610" i="1" s="1"/>
  <c r="M610" i="1" s="1"/>
  <c r="Q1549" i="4" s="1"/>
  <c r="K611" i="1"/>
  <c r="L611" i="1" s="1"/>
  <c r="M611" i="1" s="1"/>
  <c r="Q1550" i="4" s="1"/>
  <c r="K612" i="1"/>
  <c r="L612" i="1" s="1"/>
  <c r="M612" i="1" s="1"/>
  <c r="Q1551" i="4" s="1"/>
  <c r="K613" i="1"/>
  <c r="L613" i="1" s="1"/>
  <c r="M613" i="1" s="1"/>
  <c r="Q1552" i="4" s="1"/>
  <c r="K614" i="1"/>
  <c r="L614" i="1" s="1"/>
  <c r="M614" i="1" s="1"/>
  <c r="Q158" i="4" s="1"/>
  <c r="K615" i="1"/>
  <c r="L615" i="1" s="1"/>
  <c r="M615" i="1" s="1"/>
  <c r="Q1553" i="4" s="1"/>
  <c r="K616" i="1"/>
  <c r="L616" i="1" s="1"/>
  <c r="M616" i="1" s="1"/>
  <c r="Q1554" i="4" s="1"/>
  <c r="K617" i="1"/>
  <c r="L617" i="1" s="1"/>
  <c r="M617" i="1" s="1"/>
  <c r="Q1555" i="4" s="1"/>
  <c r="K618" i="1"/>
  <c r="L618" i="1" s="1"/>
  <c r="M618" i="1" s="1"/>
  <c r="Q1556" i="4" s="1"/>
  <c r="K619" i="1"/>
  <c r="L619" i="1" s="1"/>
  <c r="M619" i="1" s="1"/>
  <c r="Q1557" i="4" s="1"/>
  <c r="K620" i="1"/>
  <c r="L620" i="1" s="1"/>
  <c r="M620" i="1" s="1"/>
  <c r="Q1558" i="4" s="1"/>
  <c r="K621" i="1"/>
  <c r="L621" i="1" s="1"/>
  <c r="M621" i="1" s="1"/>
  <c r="Q1559" i="4" s="1"/>
  <c r="K622" i="1"/>
  <c r="L622" i="1" s="1"/>
  <c r="M622" i="1" s="1"/>
  <c r="Q1560" i="4" s="1"/>
  <c r="K623" i="1"/>
  <c r="L623" i="1" s="1"/>
  <c r="M623" i="1" s="1"/>
  <c r="Q1561" i="4" s="1"/>
  <c r="K624" i="1"/>
  <c r="L624" i="1" s="1"/>
  <c r="M624" i="1" s="1"/>
  <c r="Q1562" i="4" s="1"/>
  <c r="K625" i="1"/>
  <c r="L625" i="1" s="1"/>
  <c r="M625" i="1" s="1"/>
  <c r="Q159" i="4" s="1"/>
  <c r="K626" i="1"/>
  <c r="L626" i="1" s="1"/>
  <c r="M626" i="1" s="1"/>
  <c r="Q1563" i="4" s="1"/>
  <c r="K627" i="1"/>
  <c r="L627" i="1" s="1"/>
  <c r="M627" i="1" s="1"/>
  <c r="Q1564" i="4" s="1"/>
  <c r="K628" i="1"/>
  <c r="L628" i="1" s="1"/>
  <c r="M628" i="1" s="1"/>
  <c r="Q1565" i="4" s="1"/>
  <c r="K629" i="1"/>
  <c r="L629" i="1" s="1"/>
  <c r="M629" i="1" s="1"/>
  <c r="Q1566" i="4" s="1"/>
  <c r="K630" i="1"/>
  <c r="L630" i="1" s="1"/>
  <c r="M630" i="1" s="1"/>
  <c r="Q1567" i="4" s="1"/>
  <c r="K631" i="1"/>
  <c r="L631" i="1" s="1"/>
  <c r="M631" i="1" s="1"/>
  <c r="Q1568" i="4" s="1"/>
  <c r="K632" i="1"/>
  <c r="L632" i="1" s="1"/>
  <c r="M632" i="1" s="1"/>
  <c r="Q1569" i="4" s="1"/>
  <c r="K633" i="1"/>
  <c r="L633" i="1" s="1"/>
  <c r="M633" i="1" s="1"/>
  <c r="Q1570" i="4" s="1"/>
  <c r="K634" i="1"/>
  <c r="L634" i="1" s="1"/>
  <c r="M634" i="1" s="1"/>
  <c r="Q1571" i="4" s="1"/>
  <c r="K635" i="1"/>
  <c r="L635" i="1" s="1"/>
  <c r="M635" i="1" s="1"/>
  <c r="Q1572" i="4" s="1"/>
  <c r="K636" i="1"/>
  <c r="L636" i="1" s="1"/>
  <c r="M636" i="1" s="1"/>
  <c r="Q160" i="4" s="1"/>
  <c r="K637" i="1"/>
  <c r="L637" i="1" s="1"/>
  <c r="M637" i="1" s="1"/>
  <c r="Q1573" i="4" s="1"/>
  <c r="K638" i="1"/>
  <c r="L638" i="1" s="1"/>
  <c r="M638" i="1" s="1"/>
  <c r="Q1574" i="4" s="1"/>
  <c r="K639" i="1"/>
  <c r="L639" i="1" s="1"/>
  <c r="M639" i="1" s="1"/>
  <c r="Q1575" i="4" s="1"/>
  <c r="K640" i="1"/>
  <c r="L640" i="1" s="1"/>
  <c r="M640" i="1" s="1"/>
  <c r="Q1576" i="4" s="1"/>
  <c r="K641" i="1"/>
  <c r="L641" i="1" s="1"/>
  <c r="M641" i="1" s="1"/>
  <c r="Q1577" i="4" s="1"/>
  <c r="K642" i="1"/>
  <c r="L642" i="1" s="1"/>
  <c r="M642" i="1" s="1"/>
  <c r="Q1578" i="4" s="1"/>
  <c r="K643" i="1"/>
  <c r="L643" i="1" s="1"/>
  <c r="M643" i="1" s="1"/>
  <c r="Q1579" i="4" s="1"/>
  <c r="K644" i="1"/>
  <c r="L644" i="1" s="1"/>
  <c r="M644" i="1" s="1"/>
  <c r="Q1580" i="4" s="1"/>
  <c r="K645" i="1"/>
  <c r="L645" i="1" s="1"/>
  <c r="M645" i="1" s="1"/>
  <c r="Q1581" i="4" s="1"/>
  <c r="K646" i="1"/>
  <c r="L646" i="1" s="1"/>
  <c r="M646" i="1" s="1"/>
  <c r="Q1582" i="4" s="1"/>
  <c r="K647" i="1"/>
  <c r="L647" i="1" s="1"/>
  <c r="M647" i="1" s="1"/>
  <c r="Q161" i="4" s="1"/>
  <c r="K648" i="1"/>
  <c r="L648" i="1" s="1"/>
  <c r="M648" i="1" s="1"/>
  <c r="Q1583" i="4" s="1"/>
  <c r="K649" i="1"/>
  <c r="L649" i="1" s="1"/>
  <c r="M649" i="1" s="1"/>
  <c r="Q1584" i="4" s="1"/>
  <c r="K650" i="1"/>
  <c r="L650" i="1" s="1"/>
  <c r="M650" i="1" s="1"/>
  <c r="Q1585" i="4" s="1"/>
  <c r="K651" i="1"/>
  <c r="L651" i="1" s="1"/>
  <c r="M651" i="1" s="1"/>
  <c r="Q1586" i="4" s="1"/>
  <c r="K652" i="1"/>
  <c r="L652" i="1" s="1"/>
  <c r="M652" i="1" s="1"/>
  <c r="Q1587" i="4" s="1"/>
  <c r="K653" i="1"/>
  <c r="L653" i="1" s="1"/>
  <c r="M653" i="1" s="1"/>
  <c r="Q1588" i="4" s="1"/>
  <c r="K654" i="1"/>
  <c r="L654" i="1" s="1"/>
  <c r="M654" i="1" s="1"/>
  <c r="Q1589" i="4" s="1"/>
  <c r="K655" i="1"/>
  <c r="L655" i="1" s="1"/>
  <c r="M655" i="1" s="1"/>
  <c r="Q1590" i="4" s="1"/>
  <c r="K656" i="1"/>
  <c r="L656" i="1" s="1"/>
  <c r="M656" i="1" s="1"/>
  <c r="Q1591" i="4" s="1"/>
  <c r="K657" i="1"/>
  <c r="L657" i="1" s="1"/>
  <c r="M657" i="1" s="1"/>
  <c r="Q1592" i="4" s="1"/>
  <c r="K658" i="1"/>
  <c r="L658" i="1" s="1"/>
  <c r="M658" i="1" s="1"/>
  <c r="Q162" i="4" s="1"/>
  <c r="K659" i="1"/>
  <c r="L659" i="1" s="1"/>
  <c r="M659" i="1" s="1"/>
  <c r="Q1593" i="4" s="1"/>
  <c r="K660" i="1"/>
  <c r="L660" i="1" s="1"/>
  <c r="M660" i="1" s="1"/>
  <c r="Q1594" i="4" s="1"/>
  <c r="K661" i="1"/>
  <c r="L661" i="1" s="1"/>
  <c r="M661" i="1" s="1"/>
  <c r="Q1595" i="4" s="1"/>
  <c r="K662" i="1"/>
  <c r="L662" i="1" s="1"/>
  <c r="M662" i="1" s="1"/>
  <c r="Q1596" i="4" s="1"/>
  <c r="K663" i="1"/>
  <c r="L663" i="1" s="1"/>
  <c r="M663" i="1" s="1"/>
  <c r="Q1597" i="4" s="1"/>
  <c r="K664" i="1"/>
  <c r="L664" i="1" s="1"/>
  <c r="M664" i="1" s="1"/>
  <c r="Q1598" i="4" s="1"/>
  <c r="K665" i="1"/>
  <c r="L665" i="1" s="1"/>
  <c r="M665" i="1" s="1"/>
  <c r="Q1599" i="4" s="1"/>
  <c r="K666" i="1"/>
  <c r="L666" i="1" s="1"/>
  <c r="M666" i="1" s="1"/>
  <c r="Q1600" i="4" s="1"/>
  <c r="K667" i="1"/>
  <c r="L667" i="1" s="1"/>
  <c r="M667" i="1" s="1"/>
  <c r="Q1601" i="4" s="1"/>
  <c r="K668" i="1"/>
  <c r="L668" i="1" s="1"/>
  <c r="M668" i="1" s="1"/>
  <c r="Q1602" i="4" s="1"/>
  <c r="K669" i="1"/>
  <c r="L669" i="1" s="1"/>
  <c r="M669" i="1" s="1"/>
  <c r="Q19" i="4" s="1"/>
  <c r="K670" i="1"/>
  <c r="L670" i="1" s="1"/>
  <c r="M670" i="1" s="1"/>
  <c r="Q163" i="4" s="1"/>
  <c r="K671" i="1"/>
  <c r="L671" i="1" s="1"/>
  <c r="M671" i="1" s="1"/>
  <c r="Q1603" i="4" s="1"/>
  <c r="K672" i="1"/>
  <c r="L672" i="1" s="1"/>
  <c r="M672" i="1" s="1"/>
  <c r="Q1604" i="4" s="1"/>
  <c r="K673" i="1"/>
  <c r="L673" i="1" s="1"/>
  <c r="M673" i="1" s="1"/>
  <c r="Q1605" i="4" s="1"/>
  <c r="K674" i="1"/>
  <c r="L674" i="1" s="1"/>
  <c r="M674" i="1" s="1"/>
  <c r="Q1606" i="4" s="1"/>
  <c r="K675" i="1"/>
  <c r="L675" i="1" s="1"/>
  <c r="M675" i="1" s="1"/>
  <c r="Q1607" i="4" s="1"/>
  <c r="K676" i="1"/>
  <c r="L676" i="1" s="1"/>
  <c r="M676" i="1" s="1"/>
  <c r="Q1608" i="4" s="1"/>
  <c r="K677" i="1"/>
  <c r="L677" i="1" s="1"/>
  <c r="M677" i="1" s="1"/>
  <c r="Q1609" i="4" s="1"/>
  <c r="K678" i="1"/>
  <c r="L678" i="1" s="1"/>
  <c r="M678" i="1" s="1"/>
  <c r="Q1610" i="4" s="1"/>
  <c r="K679" i="1"/>
  <c r="L679" i="1" s="1"/>
  <c r="M679" i="1" s="1"/>
  <c r="Q1611" i="4" s="1"/>
  <c r="K680" i="1"/>
  <c r="L680" i="1" s="1"/>
  <c r="M680" i="1" s="1"/>
  <c r="Q1612" i="4" s="1"/>
  <c r="K681" i="1"/>
  <c r="L681" i="1" s="1"/>
  <c r="M681" i="1" s="1"/>
  <c r="Q164" i="4" s="1"/>
  <c r="K682" i="1"/>
  <c r="L682" i="1" s="1"/>
  <c r="M682" i="1" s="1"/>
  <c r="Q1613" i="4" s="1"/>
  <c r="K683" i="1"/>
  <c r="L683" i="1" s="1"/>
  <c r="M683" i="1" s="1"/>
  <c r="Q1614" i="4" s="1"/>
  <c r="K684" i="1"/>
  <c r="L684" i="1" s="1"/>
  <c r="M684" i="1" s="1"/>
  <c r="Q1615" i="4" s="1"/>
  <c r="K685" i="1"/>
  <c r="L685" i="1" s="1"/>
  <c r="M685" i="1" s="1"/>
  <c r="Q1616" i="4" s="1"/>
  <c r="K686" i="1"/>
  <c r="L686" i="1" s="1"/>
  <c r="M686" i="1" s="1"/>
  <c r="Q1617" i="4" s="1"/>
  <c r="K687" i="1"/>
  <c r="L687" i="1" s="1"/>
  <c r="M687" i="1" s="1"/>
  <c r="Q1618" i="4" s="1"/>
  <c r="K688" i="1"/>
  <c r="L688" i="1" s="1"/>
  <c r="M688" i="1" s="1"/>
  <c r="Q1619" i="4" s="1"/>
  <c r="K689" i="1"/>
  <c r="L689" i="1" s="1"/>
  <c r="M689" i="1" s="1"/>
  <c r="Q1620" i="4" s="1"/>
  <c r="K690" i="1"/>
  <c r="L690" i="1" s="1"/>
  <c r="M690" i="1" s="1"/>
  <c r="Q1621" i="4" s="1"/>
  <c r="K691" i="1"/>
  <c r="L691" i="1" s="1"/>
  <c r="M691" i="1" s="1"/>
  <c r="Q1622" i="4" s="1"/>
  <c r="K692" i="1"/>
  <c r="L692" i="1" s="1"/>
  <c r="M692" i="1" s="1"/>
  <c r="Q165" i="4" s="1"/>
  <c r="K693" i="1"/>
  <c r="L693" i="1" s="1"/>
  <c r="M693" i="1" s="1"/>
  <c r="Q1623" i="4" s="1"/>
  <c r="K694" i="1"/>
  <c r="L694" i="1" s="1"/>
  <c r="M694" i="1" s="1"/>
  <c r="Q1624" i="4" s="1"/>
  <c r="K695" i="1"/>
  <c r="L695" i="1" s="1"/>
  <c r="M695" i="1" s="1"/>
  <c r="Q1625" i="4" s="1"/>
  <c r="K696" i="1"/>
  <c r="L696" i="1" s="1"/>
  <c r="M696" i="1" s="1"/>
  <c r="Q1626" i="4" s="1"/>
  <c r="K697" i="1"/>
  <c r="L697" i="1" s="1"/>
  <c r="M697" i="1" s="1"/>
  <c r="Q1627" i="4" s="1"/>
  <c r="K698" i="1"/>
  <c r="L698" i="1" s="1"/>
  <c r="M698" i="1" s="1"/>
  <c r="Q1628" i="4" s="1"/>
  <c r="K699" i="1"/>
  <c r="L699" i="1" s="1"/>
  <c r="M699" i="1" s="1"/>
  <c r="Q1629" i="4" s="1"/>
  <c r="K700" i="1"/>
  <c r="L700" i="1" s="1"/>
  <c r="M700" i="1" s="1"/>
  <c r="Q1630" i="4" s="1"/>
  <c r="K701" i="1"/>
  <c r="L701" i="1" s="1"/>
  <c r="M701" i="1" s="1"/>
  <c r="Q1631" i="4" s="1"/>
  <c r="K702" i="1"/>
  <c r="L702" i="1" s="1"/>
  <c r="M702" i="1" s="1"/>
  <c r="Q1632" i="4" s="1"/>
  <c r="K703" i="1"/>
  <c r="L703" i="1" s="1"/>
  <c r="M703" i="1" s="1"/>
  <c r="Q166" i="4" s="1"/>
  <c r="K704" i="1"/>
  <c r="L704" i="1" s="1"/>
  <c r="M704" i="1" s="1"/>
  <c r="Q1633" i="4" s="1"/>
  <c r="K705" i="1"/>
  <c r="L705" i="1" s="1"/>
  <c r="M705" i="1" s="1"/>
  <c r="Q1634" i="4" s="1"/>
  <c r="K706" i="1"/>
  <c r="L706" i="1" s="1"/>
  <c r="M706" i="1" s="1"/>
  <c r="Q1635" i="4" s="1"/>
  <c r="K707" i="1"/>
  <c r="L707" i="1" s="1"/>
  <c r="M707" i="1" s="1"/>
  <c r="Q1636" i="4" s="1"/>
  <c r="K708" i="1"/>
  <c r="L708" i="1" s="1"/>
  <c r="M708" i="1" s="1"/>
  <c r="Q1637" i="4" s="1"/>
  <c r="K709" i="1"/>
  <c r="L709" i="1" s="1"/>
  <c r="M709" i="1" s="1"/>
  <c r="Q1638" i="4" s="1"/>
  <c r="K710" i="1"/>
  <c r="L710" i="1" s="1"/>
  <c r="M710" i="1" s="1"/>
  <c r="Q1639" i="4" s="1"/>
  <c r="K711" i="1"/>
  <c r="L711" i="1" s="1"/>
  <c r="M711" i="1" s="1"/>
  <c r="Q1640" i="4" s="1"/>
  <c r="K712" i="1"/>
  <c r="L712" i="1" s="1"/>
  <c r="M712" i="1" s="1"/>
  <c r="Q1641" i="4" s="1"/>
  <c r="K713" i="1"/>
  <c r="L713" i="1" s="1"/>
  <c r="M713" i="1" s="1"/>
  <c r="Q1642" i="4" s="1"/>
  <c r="K714" i="1"/>
  <c r="L714" i="1" s="1"/>
  <c r="M714" i="1" s="1"/>
  <c r="Q167" i="4" s="1"/>
  <c r="K715" i="1"/>
  <c r="L715" i="1" s="1"/>
  <c r="M715" i="1" s="1"/>
  <c r="Q1643" i="4" s="1"/>
  <c r="K716" i="1"/>
  <c r="L716" i="1" s="1"/>
  <c r="M716" i="1" s="1"/>
  <c r="Q1644" i="4" s="1"/>
  <c r="K717" i="1"/>
  <c r="L717" i="1" s="1"/>
  <c r="M717" i="1" s="1"/>
  <c r="Q1645" i="4" s="1"/>
  <c r="K718" i="1"/>
  <c r="L718" i="1" s="1"/>
  <c r="M718" i="1" s="1"/>
  <c r="Q1646" i="4" s="1"/>
  <c r="K719" i="1"/>
  <c r="L719" i="1" s="1"/>
  <c r="M719" i="1" s="1"/>
  <c r="Q1647" i="4" s="1"/>
  <c r="K720" i="1"/>
  <c r="L720" i="1" s="1"/>
  <c r="M720" i="1" s="1"/>
  <c r="Q1648" i="4" s="1"/>
  <c r="K721" i="1"/>
  <c r="L721" i="1" s="1"/>
  <c r="M721" i="1" s="1"/>
  <c r="Q1649" i="4" s="1"/>
  <c r="K722" i="1"/>
  <c r="L722" i="1" s="1"/>
  <c r="M722" i="1" s="1"/>
  <c r="Q1650" i="4" s="1"/>
  <c r="K723" i="1"/>
  <c r="L723" i="1" s="1"/>
  <c r="M723" i="1" s="1"/>
  <c r="Q1651" i="4" s="1"/>
  <c r="K724" i="1"/>
  <c r="L724" i="1" s="1"/>
  <c r="M724" i="1" s="1"/>
  <c r="Q1652" i="4" s="1"/>
  <c r="K725" i="1"/>
  <c r="L725" i="1" s="1"/>
  <c r="M725" i="1" s="1"/>
  <c r="Q168" i="4" s="1"/>
  <c r="K726" i="1"/>
  <c r="L726" i="1" s="1"/>
  <c r="M726" i="1" s="1"/>
  <c r="Q1653" i="4" s="1"/>
  <c r="K727" i="1"/>
  <c r="L727" i="1" s="1"/>
  <c r="M727" i="1" s="1"/>
  <c r="Q1654" i="4" s="1"/>
  <c r="K728" i="1"/>
  <c r="L728" i="1" s="1"/>
  <c r="M728" i="1" s="1"/>
  <c r="Q1655" i="4" s="1"/>
  <c r="K729" i="1"/>
  <c r="L729" i="1" s="1"/>
  <c r="M729" i="1" s="1"/>
  <c r="Q1656" i="4" s="1"/>
  <c r="K730" i="1"/>
  <c r="L730" i="1" s="1"/>
  <c r="M730" i="1" s="1"/>
  <c r="Q1657" i="4" s="1"/>
  <c r="K731" i="1"/>
  <c r="L731" i="1" s="1"/>
  <c r="M731" i="1" s="1"/>
  <c r="Q1658" i="4" s="1"/>
  <c r="K732" i="1"/>
  <c r="L732" i="1" s="1"/>
  <c r="M732" i="1" s="1"/>
  <c r="Q1659" i="4" s="1"/>
  <c r="K733" i="1"/>
  <c r="L733" i="1" s="1"/>
  <c r="M733" i="1" s="1"/>
  <c r="Q1660" i="4" s="1"/>
  <c r="K734" i="1"/>
  <c r="L734" i="1" s="1"/>
  <c r="M734" i="1" s="1"/>
  <c r="Q1661" i="4" s="1"/>
  <c r="K735" i="1"/>
  <c r="L735" i="1" s="1"/>
  <c r="M735" i="1" s="1"/>
  <c r="Q1662" i="4" s="1"/>
  <c r="K736" i="1"/>
  <c r="L736" i="1" s="1"/>
  <c r="M736" i="1" s="1"/>
  <c r="Q169" i="4" s="1"/>
  <c r="K737" i="1"/>
  <c r="L737" i="1" s="1"/>
  <c r="M737" i="1" s="1"/>
  <c r="Q1663" i="4" s="1"/>
  <c r="K738" i="1"/>
  <c r="L738" i="1" s="1"/>
  <c r="M738" i="1" s="1"/>
  <c r="Q1664" i="4" s="1"/>
  <c r="K739" i="1"/>
  <c r="L739" i="1" s="1"/>
  <c r="M739" i="1" s="1"/>
  <c r="Q1665" i="4" s="1"/>
  <c r="K740" i="1"/>
  <c r="L740" i="1" s="1"/>
  <c r="M740" i="1" s="1"/>
  <c r="Q1666" i="4" s="1"/>
  <c r="K741" i="1"/>
  <c r="L741" i="1" s="1"/>
  <c r="M741" i="1" s="1"/>
  <c r="Q1667" i="4" s="1"/>
  <c r="K742" i="1"/>
  <c r="L742" i="1" s="1"/>
  <c r="M742" i="1" s="1"/>
  <c r="Q1668" i="4" s="1"/>
  <c r="K743" i="1"/>
  <c r="L743" i="1" s="1"/>
  <c r="M743" i="1" s="1"/>
  <c r="Q1669" i="4" s="1"/>
  <c r="K744" i="1"/>
  <c r="L744" i="1" s="1"/>
  <c r="M744" i="1" s="1"/>
  <c r="Q1670" i="4" s="1"/>
  <c r="K745" i="1"/>
  <c r="L745" i="1" s="1"/>
  <c r="M745" i="1" s="1"/>
  <c r="Q1671" i="4" s="1"/>
  <c r="K746" i="1"/>
  <c r="L746" i="1" s="1"/>
  <c r="M746" i="1" s="1"/>
  <c r="Q1672" i="4" s="1"/>
  <c r="K747" i="1"/>
  <c r="L747" i="1" s="1"/>
  <c r="M747" i="1" s="1"/>
  <c r="Q170" i="4" s="1"/>
  <c r="K748" i="1"/>
  <c r="L748" i="1" s="1"/>
  <c r="M748" i="1" s="1"/>
  <c r="Q1673" i="4" s="1"/>
  <c r="K749" i="1"/>
  <c r="L749" i="1" s="1"/>
  <c r="M749" i="1" s="1"/>
  <c r="Q1674" i="4" s="1"/>
  <c r="K750" i="1"/>
  <c r="L750" i="1" s="1"/>
  <c r="M750" i="1" s="1"/>
  <c r="Q1675" i="4" s="1"/>
  <c r="K751" i="1"/>
  <c r="L751" i="1" s="1"/>
  <c r="M751" i="1" s="1"/>
  <c r="Q1676" i="4" s="1"/>
  <c r="K752" i="1"/>
  <c r="L752" i="1" s="1"/>
  <c r="M752" i="1" s="1"/>
  <c r="Q1677" i="4" s="1"/>
  <c r="K753" i="1"/>
  <c r="L753" i="1" s="1"/>
  <c r="M753" i="1" s="1"/>
  <c r="Q1678" i="4" s="1"/>
  <c r="K754" i="1"/>
  <c r="L754" i="1" s="1"/>
  <c r="M754" i="1" s="1"/>
  <c r="Q1679" i="4" s="1"/>
  <c r="K755" i="1"/>
  <c r="L755" i="1" s="1"/>
  <c r="M755" i="1" s="1"/>
  <c r="Q1680" i="4" s="1"/>
  <c r="K756" i="1"/>
  <c r="L756" i="1" s="1"/>
  <c r="M756" i="1" s="1"/>
  <c r="Q1681" i="4" s="1"/>
  <c r="K757" i="1"/>
  <c r="L757" i="1" s="1"/>
  <c r="M757" i="1" s="1"/>
  <c r="Q1682" i="4" s="1"/>
  <c r="K758" i="1"/>
  <c r="L758" i="1" s="1"/>
  <c r="M758" i="1" s="1"/>
  <c r="Q171" i="4" s="1"/>
  <c r="K759" i="1"/>
  <c r="L759" i="1" s="1"/>
  <c r="M759" i="1" s="1"/>
  <c r="Q1683" i="4" s="1"/>
  <c r="K760" i="1"/>
  <c r="L760" i="1" s="1"/>
  <c r="M760" i="1" s="1"/>
  <c r="Q1684" i="4" s="1"/>
  <c r="K761" i="1"/>
  <c r="L761" i="1" s="1"/>
  <c r="M761" i="1" s="1"/>
  <c r="Q1685" i="4" s="1"/>
  <c r="K762" i="1"/>
  <c r="L762" i="1" s="1"/>
  <c r="M762" i="1" s="1"/>
  <c r="Q1686" i="4" s="1"/>
  <c r="K763" i="1"/>
  <c r="L763" i="1" s="1"/>
  <c r="M763" i="1" s="1"/>
  <c r="Q1687" i="4" s="1"/>
  <c r="K764" i="1"/>
  <c r="L764" i="1" s="1"/>
  <c r="M764" i="1" s="1"/>
  <c r="Q1688" i="4" s="1"/>
  <c r="K765" i="1"/>
  <c r="L765" i="1" s="1"/>
  <c r="M765" i="1" s="1"/>
  <c r="Q1689" i="4" s="1"/>
  <c r="K766" i="1"/>
  <c r="L766" i="1" s="1"/>
  <c r="M766" i="1" s="1"/>
  <c r="Q1690" i="4" s="1"/>
  <c r="K767" i="1"/>
  <c r="L767" i="1" s="1"/>
  <c r="M767" i="1" s="1"/>
  <c r="Q1691" i="4" s="1"/>
  <c r="K768" i="1"/>
  <c r="L768" i="1" s="1"/>
  <c r="M768" i="1" s="1"/>
  <c r="Q1692" i="4" s="1"/>
  <c r="K769" i="1"/>
  <c r="L769" i="1" s="1"/>
  <c r="M769" i="1" s="1"/>
  <c r="Q172" i="4" s="1"/>
  <c r="K770" i="1"/>
  <c r="L770" i="1" s="1"/>
  <c r="M770" i="1" s="1"/>
  <c r="Q1693" i="4" s="1"/>
  <c r="K771" i="1"/>
  <c r="L771" i="1" s="1"/>
  <c r="M771" i="1" s="1"/>
  <c r="Q1694" i="4" s="1"/>
  <c r="K772" i="1"/>
  <c r="L772" i="1" s="1"/>
  <c r="M772" i="1" s="1"/>
  <c r="Q1695" i="4" s="1"/>
  <c r="K773" i="1"/>
  <c r="L773" i="1" s="1"/>
  <c r="M773" i="1" s="1"/>
  <c r="Q1696" i="4" s="1"/>
  <c r="K774" i="1"/>
  <c r="L774" i="1" s="1"/>
  <c r="M774" i="1" s="1"/>
  <c r="Q1697" i="4" s="1"/>
  <c r="K775" i="1"/>
  <c r="L775" i="1" s="1"/>
  <c r="M775" i="1" s="1"/>
  <c r="Q1698" i="4" s="1"/>
  <c r="K776" i="1"/>
  <c r="L776" i="1" s="1"/>
  <c r="M776" i="1" s="1"/>
  <c r="Q1699" i="4" s="1"/>
  <c r="K777" i="1"/>
  <c r="L777" i="1" s="1"/>
  <c r="M777" i="1" s="1"/>
  <c r="Q1700" i="4" s="1"/>
  <c r="K778" i="1"/>
  <c r="L778" i="1" s="1"/>
  <c r="M778" i="1" s="1"/>
  <c r="Q1701" i="4" s="1"/>
  <c r="K779" i="1"/>
  <c r="L779" i="1" s="1"/>
  <c r="M779" i="1" s="1"/>
  <c r="Q1702" i="4" s="1"/>
  <c r="K780" i="1"/>
  <c r="L780" i="1" s="1"/>
  <c r="M780" i="1" s="1"/>
  <c r="Q20" i="4" s="1"/>
  <c r="K781" i="1"/>
  <c r="L781" i="1" s="1"/>
  <c r="M781" i="1" s="1"/>
  <c r="Q173" i="4" s="1"/>
  <c r="K782" i="1"/>
  <c r="L782" i="1" s="1"/>
  <c r="M782" i="1" s="1"/>
  <c r="Q1703" i="4" s="1"/>
  <c r="K783" i="1"/>
  <c r="L783" i="1" s="1"/>
  <c r="M783" i="1" s="1"/>
  <c r="Q1704" i="4" s="1"/>
  <c r="K784" i="1"/>
  <c r="L784" i="1" s="1"/>
  <c r="M784" i="1" s="1"/>
  <c r="Q1705" i="4" s="1"/>
  <c r="K785" i="1"/>
  <c r="L785" i="1" s="1"/>
  <c r="M785" i="1" s="1"/>
  <c r="Q1706" i="4" s="1"/>
  <c r="K786" i="1"/>
  <c r="L786" i="1" s="1"/>
  <c r="M786" i="1" s="1"/>
  <c r="Q1707" i="4" s="1"/>
  <c r="K787" i="1"/>
  <c r="L787" i="1" s="1"/>
  <c r="M787" i="1" s="1"/>
  <c r="Q1708" i="4" s="1"/>
  <c r="K788" i="1"/>
  <c r="L788" i="1" s="1"/>
  <c r="M788" i="1" s="1"/>
  <c r="Q1709" i="4" s="1"/>
  <c r="K789" i="1"/>
  <c r="L789" i="1" s="1"/>
  <c r="M789" i="1" s="1"/>
  <c r="Q1710" i="4" s="1"/>
  <c r="K790" i="1"/>
  <c r="L790" i="1" s="1"/>
  <c r="M790" i="1" s="1"/>
  <c r="Q1711" i="4" s="1"/>
  <c r="K791" i="1"/>
  <c r="L791" i="1" s="1"/>
  <c r="M791" i="1" s="1"/>
  <c r="Q1712" i="4" s="1"/>
  <c r="K792" i="1"/>
  <c r="L792" i="1" s="1"/>
  <c r="M792" i="1" s="1"/>
  <c r="Q174" i="4" s="1"/>
  <c r="K793" i="1"/>
  <c r="L793" i="1" s="1"/>
  <c r="M793" i="1" s="1"/>
  <c r="Q1713" i="4" s="1"/>
  <c r="K794" i="1"/>
  <c r="L794" i="1" s="1"/>
  <c r="M794" i="1" s="1"/>
  <c r="Q1714" i="4" s="1"/>
  <c r="K795" i="1"/>
  <c r="L795" i="1" s="1"/>
  <c r="M795" i="1" s="1"/>
  <c r="Q1715" i="4" s="1"/>
  <c r="K796" i="1"/>
  <c r="L796" i="1" s="1"/>
  <c r="M796" i="1" s="1"/>
  <c r="Q1716" i="4" s="1"/>
  <c r="K797" i="1"/>
  <c r="L797" i="1" s="1"/>
  <c r="M797" i="1" s="1"/>
  <c r="Q1717" i="4" s="1"/>
  <c r="K798" i="1"/>
  <c r="L798" i="1" s="1"/>
  <c r="M798" i="1" s="1"/>
  <c r="Q1718" i="4" s="1"/>
  <c r="K799" i="1"/>
  <c r="L799" i="1" s="1"/>
  <c r="M799" i="1" s="1"/>
  <c r="Q1719" i="4" s="1"/>
  <c r="K800" i="1"/>
  <c r="L800" i="1" s="1"/>
  <c r="M800" i="1" s="1"/>
  <c r="Q1720" i="4" s="1"/>
  <c r="K801" i="1"/>
  <c r="L801" i="1" s="1"/>
  <c r="M801" i="1" s="1"/>
  <c r="Q1721" i="4" s="1"/>
  <c r="K802" i="1"/>
  <c r="L802" i="1" s="1"/>
  <c r="M802" i="1" s="1"/>
  <c r="Q1722" i="4" s="1"/>
  <c r="K803" i="1"/>
  <c r="L803" i="1" s="1"/>
  <c r="M803" i="1" s="1"/>
  <c r="Q175" i="4" s="1"/>
  <c r="K804" i="1"/>
  <c r="L804" i="1" s="1"/>
  <c r="M804" i="1" s="1"/>
  <c r="Q1723" i="4" s="1"/>
  <c r="K805" i="1"/>
  <c r="L805" i="1" s="1"/>
  <c r="M805" i="1" s="1"/>
  <c r="Q1724" i="4" s="1"/>
  <c r="K806" i="1"/>
  <c r="L806" i="1" s="1"/>
  <c r="M806" i="1" s="1"/>
  <c r="Q1725" i="4" s="1"/>
  <c r="K807" i="1"/>
  <c r="L807" i="1" s="1"/>
  <c r="M807" i="1" s="1"/>
  <c r="Q1726" i="4" s="1"/>
  <c r="K808" i="1"/>
  <c r="L808" i="1" s="1"/>
  <c r="M808" i="1" s="1"/>
  <c r="Q1727" i="4" s="1"/>
  <c r="K809" i="1"/>
  <c r="L809" i="1" s="1"/>
  <c r="M809" i="1" s="1"/>
  <c r="Q1728" i="4" s="1"/>
  <c r="K810" i="1"/>
  <c r="L810" i="1" s="1"/>
  <c r="M810" i="1" s="1"/>
  <c r="Q1729" i="4" s="1"/>
  <c r="K811" i="1"/>
  <c r="L811" i="1" s="1"/>
  <c r="M811" i="1" s="1"/>
  <c r="Q1730" i="4" s="1"/>
  <c r="K812" i="1"/>
  <c r="L812" i="1" s="1"/>
  <c r="M812" i="1" s="1"/>
  <c r="Q1731" i="4" s="1"/>
  <c r="K813" i="1"/>
  <c r="L813" i="1" s="1"/>
  <c r="M813" i="1" s="1"/>
  <c r="Q1732" i="4" s="1"/>
  <c r="K814" i="1"/>
  <c r="L814" i="1" s="1"/>
  <c r="M814" i="1" s="1"/>
  <c r="Q176" i="4" s="1"/>
  <c r="K815" i="1"/>
  <c r="L815" i="1" s="1"/>
  <c r="M815" i="1" s="1"/>
  <c r="Q1733" i="4" s="1"/>
  <c r="K816" i="1"/>
  <c r="L816" i="1" s="1"/>
  <c r="M816" i="1" s="1"/>
  <c r="Q1734" i="4" s="1"/>
  <c r="K817" i="1"/>
  <c r="L817" i="1" s="1"/>
  <c r="M817" i="1" s="1"/>
  <c r="Q1735" i="4" s="1"/>
  <c r="K818" i="1"/>
  <c r="L818" i="1" s="1"/>
  <c r="M818" i="1" s="1"/>
  <c r="Q1736" i="4" s="1"/>
  <c r="K819" i="1"/>
  <c r="L819" i="1" s="1"/>
  <c r="M819" i="1" s="1"/>
  <c r="Q1737" i="4" s="1"/>
  <c r="K820" i="1"/>
  <c r="L820" i="1" s="1"/>
  <c r="M820" i="1" s="1"/>
  <c r="Q1738" i="4" s="1"/>
  <c r="K821" i="1"/>
  <c r="L821" i="1" s="1"/>
  <c r="M821" i="1" s="1"/>
  <c r="Q1739" i="4" s="1"/>
  <c r="K822" i="1"/>
  <c r="L822" i="1" s="1"/>
  <c r="M822" i="1" s="1"/>
  <c r="Q1740" i="4" s="1"/>
  <c r="K823" i="1"/>
  <c r="L823" i="1" s="1"/>
  <c r="M823" i="1" s="1"/>
  <c r="Q1741" i="4" s="1"/>
  <c r="K824" i="1"/>
  <c r="L824" i="1" s="1"/>
  <c r="M824" i="1" s="1"/>
  <c r="Q1742" i="4" s="1"/>
  <c r="K825" i="1"/>
  <c r="L825" i="1" s="1"/>
  <c r="M825" i="1" s="1"/>
  <c r="Q177" i="4" s="1"/>
  <c r="K826" i="1"/>
  <c r="L826" i="1" s="1"/>
  <c r="M826" i="1" s="1"/>
  <c r="Q1743" i="4" s="1"/>
  <c r="K827" i="1"/>
  <c r="L827" i="1" s="1"/>
  <c r="M827" i="1" s="1"/>
  <c r="Q1744" i="4" s="1"/>
  <c r="K828" i="1"/>
  <c r="L828" i="1" s="1"/>
  <c r="M828" i="1" s="1"/>
  <c r="Q1745" i="4" s="1"/>
  <c r="K829" i="1"/>
  <c r="L829" i="1" s="1"/>
  <c r="M829" i="1" s="1"/>
  <c r="Q1746" i="4" s="1"/>
  <c r="K830" i="1"/>
  <c r="L830" i="1" s="1"/>
  <c r="M830" i="1" s="1"/>
  <c r="Q1747" i="4" s="1"/>
  <c r="K831" i="1"/>
  <c r="L831" i="1" s="1"/>
  <c r="M831" i="1" s="1"/>
  <c r="Q1748" i="4" s="1"/>
  <c r="K832" i="1"/>
  <c r="L832" i="1" s="1"/>
  <c r="M832" i="1" s="1"/>
  <c r="Q1749" i="4" s="1"/>
  <c r="K833" i="1"/>
  <c r="L833" i="1" s="1"/>
  <c r="M833" i="1" s="1"/>
  <c r="Q1750" i="4" s="1"/>
  <c r="K834" i="1"/>
  <c r="L834" i="1" s="1"/>
  <c r="M834" i="1" s="1"/>
  <c r="Q1751" i="4" s="1"/>
  <c r="K835" i="1"/>
  <c r="L835" i="1" s="1"/>
  <c r="M835" i="1" s="1"/>
  <c r="Q1752" i="4" s="1"/>
  <c r="K836" i="1"/>
  <c r="L836" i="1" s="1"/>
  <c r="M836" i="1" s="1"/>
  <c r="Q178" i="4" s="1"/>
  <c r="K837" i="1"/>
  <c r="L837" i="1" s="1"/>
  <c r="M837" i="1" s="1"/>
  <c r="Q1753" i="4" s="1"/>
  <c r="K838" i="1"/>
  <c r="L838" i="1" s="1"/>
  <c r="M838" i="1" s="1"/>
  <c r="Q1754" i="4" s="1"/>
  <c r="K839" i="1"/>
  <c r="L839" i="1" s="1"/>
  <c r="M839" i="1" s="1"/>
  <c r="Q1755" i="4" s="1"/>
  <c r="K840" i="1"/>
  <c r="L840" i="1" s="1"/>
  <c r="M840" i="1" s="1"/>
  <c r="Q1756" i="4" s="1"/>
  <c r="K841" i="1"/>
  <c r="L841" i="1" s="1"/>
  <c r="M841" i="1" s="1"/>
  <c r="Q1757" i="4" s="1"/>
  <c r="K842" i="1"/>
  <c r="L842" i="1" s="1"/>
  <c r="M842" i="1" s="1"/>
  <c r="Q1758" i="4" s="1"/>
  <c r="K843" i="1"/>
  <c r="L843" i="1" s="1"/>
  <c r="M843" i="1" s="1"/>
  <c r="Q1759" i="4" s="1"/>
  <c r="K844" i="1"/>
  <c r="L844" i="1" s="1"/>
  <c r="M844" i="1" s="1"/>
  <c r="Q1760" i="4" s="1"/>
  <c r="K845" i="1"/>
  <c r="L845" i="1" s="1"/>
  <c r="M845" i="1" s="1"/>
  <c r="Q1761" i="4" s="1"/>
  <c r="K846" i="1"/>
  <c r="L846" i="1" s="1"/>
  <c r="M846" i="1" s="1"/>
  <c r="Q1762" i="4" s="1"/>
  <c r="K847" i="1"/>
  <c r="L847" i="1" s="1"/>
  <c r="M847" i="1" s="1"/>
  <c r="Q179" i="4" s="1"/>
  <c r="K848" i="1"/>
  <c r="L848" i="1" s="1"/>
  <c r="M848" i="1" s="1"/>
  <c r="Q1763" i="4" s="1"/>
  <c r="K849" i="1"/>
  <c r="L849" i="1" s="1"/>
  <c r="M849" i="1" s="1"/>
  <c r="Q1764" i="4" s="1"/>
  <c r="K850" i="1"/>
  <c r="L850" i="1" s="1"/>
  <c r="M850" i="1" s="1"/>
  <c r="Q1765" i="4" s="1"/>
  <c r="K851" i="1"/>
  <c r="L851" i="1" s="1"/>
  <c r="M851" i="1" s="1"/>
  <c r="Q1766" i="4" s="1"/>
  <c r="K852" i="1"/>
  <c r="L852" i="1" s="1"/>
  <c r="M852" i="1" s="1"/>
  <c r="Q1767" i="4" s="1"/>
  <c r="K853" i="1"/>
  <c r="L853" i="1" s="1"/>
  <c r="M853" i="1" s="1"/>
  <c r="Q1768" i="4" s="1"/>
  <c r="K854" i="1"/>
  <c r="L854" i="1" s="1"/>
  <c r="M854" i="1" s="1"/>
  <c r="Q1769" i="4" s="1"/>
  <c r="K855" i="1"/>
  <c r="L855" i="1" s="1"/>
  <c r="M855" i="1" s="1"/>
  <c r="Q1770" i="4" s="1"/>
  <c r="K856" i="1"/>
  <c r="L856" i="1" s="1"/>
  <c r="M856" i="1" s="1"/>
  <c r="Q1771" i="4" s="1"/>
  <c r="K857" i="1"/>
  <c r="L857" i="1" s="1"/>
  <c r="M857" i="1" s="1"/>
  <c r="Q1772" i="4" s="1"/>
  <c r="K858" i="1"/>
  <c r="L858" i="1" s="1"/>
  <c r="M858" i="1" s="1"/>
  <c r="Q180" i="4" s="1"/>
  <c r="K859" i="1"/>
  <c r="L859" i="1" s="1"/>
  <c r="M859" i="1" s="1"/>
  <c r="Q1773" i="4" s="1"/>
  <c r="K860" i="1"/>
  <c r="L860" i="1" s="1"/>
  <c r="M860" i="1" s="1"/>
  <c r="Q1774" i="4" s="1"/>
  <c r="K861" i="1"/>
  <c r="L861" i="1" s="1"/>
  <c r="M861" i="1" s="1"/>
  <c r="Q1775" i="4" s="1"/>
  <c r="K862" i="1"/>
  <c r="L862" i="1" s="1"/>
  <c r="M862" i="1" s="1"/>
  <c r="Q1776" i="4" s="1"/>
  <c r="K863" i="1"/>
  <c r="L863" i="1" s="1"/>
  <c r="M863" i="1" s="1"/>
  <c r="Q1777" i="4" s="1"/>
  <c r="K864" i="1"/>
  <c r="L864" i="1" s="1"/>
  <c r="M864" i="1" s="1"/>
  <c r="Q1778" i="4" s="1"/>
  <c r="K865" i="1"/>
  <c r="L865" i="1" s="1"/>
  <c r="M865" i="1" s="1"/>
  <c r="Q1779" i="4" s="1"/>
  <c r="K866" i="1"/>
  <c r="L866" i="1" s="1"/>
  <c r="M866" i="1" s="1"/>
  <c r="Q1780" i="4" s="1"/>
  <c r="K867" i="1"/>
  <c r="L867" i="1" s="1"/>
  <c r="M867" i="1" s="1"/>
  <c r="Q1781" i="4" s="1"/>
  <c r="K868" i="1"/>
  <c r="L868" i="1" s="1"/>
  <c r="M868" i="1" s="1"/>
  <c r="Q1782" i="4" s="1"/>
  <c r="K869" i="1"/>
  <c r="L869" i="1" s="1"/>
  <c r="M869" i="1" s="1"/>
  <c r="Q181" i="4" s="1"/>
  <c r="K870" i="1"/>
  <c r="L870" i="1" s="1"/>
  <c r="M870" i="1" s="1"/>
  <c r="Q1783" i="4" s="1"/>
  <c r="K871" i="1"/>
  <c r="L871" i="1" s="1"/>
  <c r="M871" i="1" s="1"/>
  <c r="Q1784" i="4" s="1"/>
  <c r="K872" i="1"/>
  <c r="L872" i="1" s="1"/>
  <c r="M872" i="1" s="1"/>
  <c r="Q1785" i="4" s="1"/>
  <c r="K873" i="1"/>
  <c r="L873" i="1" s="1"/>
  <c r="M873" i="1" s="1"/>
  <c r="Q1786" i="4" s="1"/>
  <c r="K874" i="1"/>
  <c r="L874" i="1" s="1"/>
  <c r="M874" i="1" s="1"/>
  <c r="Q1787" i="4" s="1"/>
  <c r="K875" i="1"/>
  <c r="L875" i="1" s="1"/>
  <c r="M875" i="1" s="1"/>
  <c r="Q1788" i="4" s="1"/>
  <c r="K876" i="1"/>
  <c r="L876" i="1" s="1"/>
  <c r="M876" i="1" s="1"/>
  <c r="Q1789" i="4" s="1"/>
  <c r="K877" i="1"/>
  <c r="L877" i="1" s="1"/>
  <c r="M877" i="1" s="1"/>
  <c r="Q1790" i="4" s="1"/>
  <c r="K878" i="1"/>
  <c r="L878" i="1" s="1"/>
  <c r="M878" i="1" s="1"/>
  <c r="Q1791" i="4" s="1"/>
  <c r="K879" i="1"/>
  <c r="L879" i="1" s="1"/>
  <c r="M879" i="1" s="1"/>
  <c r="Q1792" i="4" s="1"/>
  <c r="K880" i="1"/>
  <c r="L880" i="1" s="1"/>
  <c r="M880" i="1" s="1"/>
  <c r="Q182" i="4" s="1"/>
  <c r="K881" i="1"/>
  <c r="L881" i="1" s="1"/>
  <c r="M881" i="1" s="1"/>
  <c r="Q1793" i="4" s="1"/>
  <c r="K882" i="1"/>
  <c r="L882" i="1" s="1"/>
  <c r="M882" i="1" s="1"/>
  <c r="Q1794" i="4" s="1"/>
  <c r="K883" i="1"/>
  <c r="L883" i="1" s="1"/>
  <c r="M883" i="1" s="1"/>
  <c r="Q1795" i="4" s="1"/>
  <c r="K884" i="1"/>
  <c r="L884" i="1" s="1"/>
  <c r="M884" i="1" s="1"/>
  <c r="Q1796" i="4" s="1"/>
  <c r="K885" i="1"/>
  <c r="L885" i="1" s="1"/>
  <c r="M885" i="1" s="1"/>
  <c r="Q1797" i="4" s="1"/>
  <c r="K886" i="1"/>
  <c r="L886" i="1" s="1"/>
  <c r="M886" i="1" s="1"/>
  <c r="Q1798" i="4" s="1"/>
  <c r="K887" i="1"/>
  <c r="L887" i="1" s="1"/>
  <c r="M887" i="1" s="1"/>
  <c r="Q1799" i="4" s="1"/>
  <c r="K888" i="1"/>
  <c r="L888" i="1" s="1"/>
  <c r="M888" i="1" s="1"/>
  <c r="Q1800" i="4" s="1"/>
  <c r="K889" i="1"/>
  <c r="L889" i="1" s="1"/>
  <c r="M889" i="1" s="1"/>
  <c r="Q1801" i="4" s="1"/>
  <c r="K890" i="1"/>
  <c r="L890" i="1" s="1"/>
  <c r="M890" i="1" s="1"/>
  <c r="Q1802" i="4" s="1"/>
  <c r="K891" i="1"/>
  <c r="L891" i="1" s="1"/>
  <c r="M891" i="1" s="1"/>
  <c r="Q21" i="4" s="1"/>
  <c r="K892" i="1"/>
  <c r="L892" i="1" s="1"/>
  <c r="M892" i="1" s="1"/>
  <c r="Q183" i="4" s="1"/>
  <c r="K893" i="1"/>
  <c r="L893" i="1" s="1"/>
  <c r="M893" i="1" s="1"/>
  <c r="Q1803" i="4" s="1"/>
  <c r="K894" i="1"/>
  <c r="L894" i="1" s="1"/>
  <c r="M894" i="1" s="1"/>
  <c r="Q1804" i="4" s="1"/>
  <c r="K895" i="1"/>
  <c r="L895" i="1" s="1"/>
  <c r="M895" i="1" s="1"/>
  <c r="Q1805" i="4" s="1"/>
  <c r="K896" i="1"/>
  <c r="L896" i="1" s="1"/>
  <c r="M896" i="1" s="1"/>
  <c r="Q1806" i="4" s="1"/>
  <c r="K897" i="1"/>
  <c r="L897" i="1" s="1"/>
  <c r="M897" i="1" s="1"/>
  <c r="Q1807" i="4" s="1"/>
  <c r="K898" i="1"/>
  <c r="L898" i="1" s="1"/>
  <c r="M898" i="1" s="1"/>
  <c r="Q1808" i="4" s="1"/>
  <c r="K899" i="1"/>
  <c r="L899" i="1" s="1"/>
  <c r="M899" i="1" s="1"/>
  <c r="Q1809" i="4" s="1"/>
  <c r="K900" i="1"/>
  <c r="L900" i="1" s="1"/>
  <c r="M900" i="1" s="1"/>
  <c r="Q1810" i="4" s="1"/>
  <c r="K901" i="1"/>
  <c r="L901" i="1" s="1"/>
  <c r="M901" i="1" s="1"/>
  <c r="Q1811" i="4" s="1"/>
  <c r="K902" i="1"/>
  <c r="L902" i="1" s="1"/>
  <c r="M902" i="1" s="1"/>
  <c r="Q1812" i="4" s="1"/>
  <c r="K903" i="1"/>
  <c r="L903" i="1" s="1"/>
  <c r="M903" i="1" s="1"/>
  <c r="Q184" i="4" s="1"/>
  <c r="K904" i="1"/>
  <c r="L904" i="1" s="1"/>
  <c r="M904" i="1" s="1"/>
  <c r="Q1813" i="4" s="1"/>
  <c r="K905" i="1"/>
  <c r="L905" i="1" s="1"/>
  <c r="M905" i="1" s="1"/>
  <c r="Q1814" i="4" s="1"/>
  <c r="K906" i="1"/>
  <c r="L906" i="1" s="1"/>
  <c r="M906" i="1" s="1"/>
  <c r="Q1815" i="4" s="1"/>
  <c r="K907" i="1"/>
  <c r="L907" i="1" s="1"/>
  <c r="M907" i="1" s="1"/>
  <c r="Q1816" i="4" s="1"/>
  <c r="K908" i="1"/>
  <c r="L908" i="1" s="1"/>
  <c r="M908" i="1" s="1"/>
  <c r="Q1817" i="4" s="1"/>
  <c r="K909" i="1"/>
  <c r="L909" i="1" s="1"/>
  <c r="M909" i="1" s="1"/>
  <c r="Q1818" i="4" s="1"/>
  <c r="K910" i="1"/>
  <c r="L910" i="1" s="1"/>
  <c r="M910" i="1" s="1"/>
  <c r="Q1819" i="4" s="1"/>
  <c r="K911" i="1"/>
  <c r="L911" i="1" s="1"/>
  <c r="M911" i="1" s="1"/>
  <c r="Q1820" i="4" s="1"/>
  <c r="K912" i="1"/>
  <c r="L912" i="1" s="1"/>
  <c r="M912" i="1" s="1"/>
  <c r="Q1821" i="4" s="1"/>
  <c r="K913" i="1"/>
  <c r="L913" i="1" s="1"/>
  <c r="M913" i="1" s="1"/>
  <c r="Q1822" i="4" s="1"/>
  <c r="K914" i="1"/>
  <c r="L914" i="1" s="1"/>
  <c r="M914" i="1" s="1"/>
  <c r="Q185" i="4" s="1"/>
  <c r="K915" i="1"/>
  <c r="L915" i="1" s="1"/>
  <c r="M915" i="1" s="1"/>
  <c r="Q1823" i="4" s="1"/>
  <c r="K916" i="1"/>
  <c r="L916" i="1" s="1"/>
  <c r="M916" i="1" s="1"/>
  <c r="Q1824" i="4" s="1"/>
  <c r="K917" i="1"/>
  <c r="L917" i="1" s="1"/>
  <c r="M917" i="1" s="1"/>
  <c r="Q1825" i="4" s="1"/>
  <c r="K918" i="1"/>
  <c r="L918" i="1" s="1"/>
  <c r="M918" i="1" s="1"/>
  <c r="Q1826" i="4" s="1"/>
  <c r="K919" i="1"/>
  <c r="L919" i="1" s="1"/>
  <c r="M919" i="1" s="1"/>
  <c r="Q1827" i="4" s="1"/>
  <c r="K920" i="1"/>
  <c r="L920" i="1" s="1"/>
  <c r="M920" i="1" s="1"/>
  <c r="Q1828" i="4" s="1"/>
  <c r="K921" i="1"/>
  <c r="L921" i="1" s="1"/>
  <c r="M921" i="1" s="1"/>
  <c r="Q1829" i="4" s="1"/>
  <c r="K922" i="1"/>
  <c r="L922" i="1" s="1"/>
  <c r="M922" i="1" s="1"/>
  <c r="Q1830" i="4" s="1"/>
  <c r="K923" i="1"/>
  <c r="L923" i="1" s="1"/>
  <c r="M923" i="1" s="1"/>
  <c r="Q1831" i="4" s="1"/>
  <c r="K924" i="1"/>
  <c r="L924" i="1" s="1"/>
  <c r="M924" i="1" s="1"/>
  <c r="Q1832" i="4" s="1"/>
  <c r="K925" i="1"/>
  <c r="L925" i="1" s="1"/>
  <c r="M925" i="1" s="1"/>
  <c r="Q186" i="4" s="1"/>
  <c r="K926" i="1"/>
  <c r="L926" i="1" s="1"/>
  <c r="M926" i="1" s="1"/>
  <c r="Q1833" i="4" s="1"/>
  <c r="K927" i="1"/>
  <c r="L927" i="1" s="1"/>
  <c r="M927" i="1" s="1"/>
  <c r="Q1834" i="4" s="1"/>
  <c r="K928" i="1"/>
  <c r="L928" i="1" s="1"/>
  <c r="M928" i="1" s="1"/>
  <c r="Q1835" i="4" s="1"/>
  <c r="K929" i="1"/>
  <c r="L929" i="1" s="1"/>
  <c r="M929" i="1" s="1"/>
  <c r="Q1836" i="4" s="1"/>
  <c r="K930" i="1"/>
  <c r="L930" i="1" s="1"/>
  <c r="M930" i="1" s="1"/>
  <c r="Q1837" i="4" s="1"/>
  <c r="K931" i="1"/>
  <c r="L931" i="1" s="1"/>
  <c r="M931" i="1" s="1"/>
  <c r="Q1838" i="4" s="1"/>
  <c r="K932" i="1"/>
  <c r="L932" i="1" s="1"/>
  <c r="M932" i="1" s="1"/>
  <c r="Q1839" i="4" s="1"/>
  <c r="K933" i="1"/>
  <c r="L933" i="1" s="1"/>
  <c r="M933" i="1" s="1"/>
  <c r="Q1840" i="4" s="1"/>
  <c r="K934" i="1"/>
  <c r="L934" i="1" s="1"/>
  <c r="M934" i="1" s="1"/>
  <c r="Q1841" i="4" s="1"/>
  <c r="K935" i="1"/>
  <c r="L935" i="1" s="1"/>
  <c r="M935" i="1" s="1"/>
  <c r="Q1842" i="4" s="1"/>
  <c r="K936" i="1"/>
  <c r="L936" i="1" s="1"/>
  <c r="M936" i="1" s="1"/>
  <c r="Q187" i="4" s="1"/>
  <c r="K937" i="1"/>
  <c r="L937" i="1" s="1"/>
  <c r="M937" i="1" s="1"/>
  <c r="Q1843" i="4" s="1"/>
  <c r="K938" i="1"/>
  <c r="L938" i="1" s="1"/>
  <c r="M938" i="1" s="1"/>
  <c r="Q1844" i="4" s="1"/>
  <c r="K939" i="1"/>
  <c r="L939" i="1" s="1"/>
  <c r="M939" i="1" s="1"/>
  <c r="Q1845" i="4" s="1"/>
  <c r="K940" i="1"/>
  <c r="L940" i="1" s="1"/>
  <c r="M940" i="1" s="1"/>
  <c r="Q1846" i="4" s="1"/>
  <c r="K941" i="1"/>
  <c r="L941" i="1" s="1"/>
  <c r="M941" i="1" s="1"/>
  <c r="Q1847" i="4" s="1"/>
  <c r="K942" i="1"/>
  <c r="L942" i="1" s="1"/>
  <c r="M942" i="1" s="1"/>
  <c r="Q1848" i="4" s="1"/>
  <c r="K943" i="1"/>
  <c r="L943" i="1" s="1"/>
  <c r="M943" i="1" s="1"/>
  <c r="Q1849" i="4" s="1"/>
  <c r="K944" i="1"/>
  <c r="L944" i="1" s="1"/>
  <c r="M944" i="1" s="1"/>
  <c r="Q1850" i="4" s="1"/>
  <c r="K945" i="1"/>
  <c r="L945" i="1" s="1"/>
  <c r="M945" i="1" s="1"/>
  <c r="Q1851" i="4" s="1"/>
  <c r="K946" i="1"/>
  <c r="L946" i="1" s="1"/>
  <c r="M946" i="1" s="1"/>
  <c r="Q1852" i="4" s="1"/>
  <c r="K947" i="1"/>
  <c r="L947" i="1" s="1"/>
  <c r="M947" i="1" s="1"/>
  <c r="Q188" i="4" s="1"/>
  <c r="K948" i="1"/>
  <c r="L948" i="1" s="1"/>
  <c r="M948" i="1" s="1"/>
  <c r="Q1853" i="4" s="1"/>
  <c r="K949" i="1"/>
  <c r="L949" i="1" s="1"/>
  <c r="M949" i="1" s="1"/>
  <c r="Q1854" i="4" s="1"/>
  <c r="K950" i="1"/>
  <c r="L950" i="1" s="1"/>
  <c r="M950" i="1" s="1"/>
  <c r="Q1855" i="4" s="1"/>
  <c r="K951" i="1"/>
  <c r="L951" i="1" s="1"/>
  <c r="M951" i="1" s="1"/>
  <c r="Q1856" i="4" s="1"/>
  <c r="K952" i="1"/>
  <c r="L952" i="1" s="1"/>
  <c r="M952" i="1" s="1"/>
  <c r="Q1857" i="4" s="1"/>
  <c r="K953" i="1"/>
  <c r="L953" i="1" s="1"/>
  <c r="M953" i="1" s="1"/>
  <c r="Q1858" i="4" s="1"/>
  <c r="K954" i="1"/>
  <c r="L954" i="1" s="1"/>
  <c r="M954" i="1" s="1"/>
  <c r="Q1859" i="4" s="1"/>
  <c r="K955" i="1"/>
  <c r="L955" i="1" s="1"/>
  <c r="M955" i="1" s="1"/>
  <c r="Q1860" i="4" s="1"/>
  <c r="K956" i="1"/>
  <c r="L956" i="1" s="1"/>
  <c r="M956" i="1" s="1"/>
  <c r="Q1861" i="4" s="1"/>
  <c r="K957" i="1"/>
  <c r="L957" i="1" s="1"/>
  <c r="M957" i="1" s="1"/>
  <c r="Q1862" i="4" s="1"/>
  <c r="K958" i="1"/>
  <c r="L958" i="1" s="1"/>
  <c r="M958" i="1" s="1"/>
  <c r="Q189" i="4" s="1"/>
  <c r="K959" i="1"/>
  <c r="L959" i="1" s="1"/>
  <c r="M959" i="1" s="1"/>
  <c r="Q1863" i="4" s="1"/>
  <c r="K960" i="1"/>
  <c r="L960" i="1" s="1"/>
  <c r="M960" i="1" s="1"/>
  <c r="Q1864" i="4" s="1"/>
  <c r="K961" i="1"/>
  <c r="L961" i="1" s="1"/>
  <c r="M961" i="1" s="1"/>
  <c r="Q1865" i="4" s="1"/>
  <c r="K962" i="1"/>
  <c r="L962" i="1" s="1"/>
  <c r="M962" i="1" s="1"/>
  <c r="Q1866" i="4" s="1"/>
  <c r="K963" i="1"/>
  <c r="L963" i="1" s="1"/>
  <c r="M963" i="1" s="1"/>
  <c r="Q1867" i="4" s="1"/>
  <c r="K964" i="1"/>
  <c r="L964" i="1" s="1"/>
  <c r="M964" i="1" s="1"/>
  <c r="Q1868" i="4" s="1"/>
  <c r="K965" i="1"/>
  <c r="L965" i="1" s="1"/>
  <c r="M965" i="1" s="1"/>
  <c r="Q1869" i="4" s="1"/>
  <c r="K966" i="1"/>
  <c r="L966" i="1" s="1"/>
  <c r="M966" i="1" s="1"/>
  <c r="Q1870" i="4" s="1"/>
  <c r="K967" i="1"/>
  <c r="L967" i="1" s="1"/>
  <c r="M967" i="1" s="1"/>
  <c r="Q1871" i="4" s="1"/>
  <c r="K968" i="1"/>
  <c r="L968" i="1" s="1"/>
  <c r="M968" i="1" s="1"/>
  <c r="Q1872" i="4" s="1"/>
  <c r="K969" i="1"/>
  <c r="L969" i="1" s="1"/>
  <c r="M969" i="1" s="1"/>
  <c r="Q190" i="4" s="1"/>
  <c r="K970" i="1"/>
  <c r="L970" i="1" s="1"/>
  <c r="M970" i="1" s="1"/>
  <c r="Q1873" i="4" s="1"/>
  <c r="K971" i="1"/>
  <c r="L971" i="1" s="1"/>
  <c r="M971" i="1" s="1"/>
  <c r="Q1874" i="4" s="1"/>
  <c r="K972" i="1"/>
  <c r="L972" i="1" s="1"/>
  <c r="M972" i="1" s="1"/>
  <c r="Q1875" i="4" s="1"/>
  <c r="K973" i="1"/>
  <c r="L973" i="1" s="1"/>
  <c r="M973" i="1" s="1"/>
  <c r="Q1876" i="4" s="1"/>
  <c r="K974" i="1"/>
  <c r="L974" i="1" s="1"/>
  <c r="M974" i="1" s="1"/>
  <c r="Q1877" i="4" s="1"/>
  <c r="K975" i="1"/>
  <c r="L975" i="1" s="1"/>
  <c r="M975" i="1" s="1"/>
  <c r="Q1878" i="4" s="1"/>
  <c r="K976" i="1"/>
  <c r="L976" i="1" s="1"/>
  <c r="M976" i="1" s="1"/>
  <c r="Q1879" i="4" s="1"/>
  <c r="K977" i="1"/>
  <c r="L977" i="1" s="1"/>
  <c r="M977" i="1" s="1"/>
  <c r="Q1880" i="4" s="1"/>
  <c r="K978" i="1"/>
  <c r="L978" i="1" s="1"/>
  <c r="M978" i="1" s="1"/>
  <c r="Q1881" i="4" s="1"/>
  <c r="K979" i="1"/>
  <c r="L979" i="1" s="1"/>
  <c r="M979" i="1" s="1"/>
  <c r="Q1882" i="4" s="1"/>
  <c r="K980" i="1"/>
  <c r="L980" i="1" s="1"/>
  <c r="M980" i="1" s="1"/>
  <c r="Q191" i="4" s="1"/>
  <c r="K981" i="1"/>
  <c r="L981" i="1" s="1"/>
  <c r="M981" i="1" s="1"/>
  <c r="Q1883" i="4" s="1"/>
  <c r="K982" i="1"/>
  <c r="L982" i="1" s="1"/>
  <c r="M982" i="1" s="1"/>
  <c r="Q1884" i="4" s="1"/>
  <c r="K983" i="1"/>
  <c r="L983" i="1" s="1"/>
  <c r="M983" i="1" s="1"/>
  <c r="Q1885" i="4" s="1"/>
  <c r="K984" i="1"/>
  <c r="L984" i="1" s="1"/>
  <c r="M984" i="1" s="1"/>
  <c r="Q1886" i="4" s="1"/>
  <c r="K985" i="1"/>
  <c r="L985" i="1" s="1"/>
  <c r="M985" i="1" s="1"/>
  <c r="Q1887" i="4" s="1"/>
  <c r="K986" i="1"/>
  <c r="L986" i="1" s="1"/>
  <c r="M986" i="1" s="1"/>
  <c r="Q1888" i="4" s="1"/>
  <c r="K987" i="1"/>
  <c r="L987" i="1" s="1"/>
  <c r="M987" i="1" s="1"/>
  <c r="Q1889" i="4" s="1"/>
  <c r="K988" i="1"/>
  <c r="L988" i="1" s="1"/>
  <c r="M988" i="1" s="1"/>
  <c r="Q1890" i="4" s="1"/>
  <c r="K989" i="1"/>
  <c r="L989" i="1" s="1"/>
  <c r="M989" i="1" s="1"/>
  <c r="Q1891" i="4" s="1"/>
  <c r="K990" i="1"/>
  <c r="L990" i="1" s="1"/>
  <c r="M990" i="1" s="1"/>
  <c r="Q1892" i="4" s="1"/>
  <c r="K991" i="1"/>
  <c r="L991" i="1" s="1"/>
  <c r="M991" i="1" s="1"/>
  <c r="Q192" i="4" s="1"/>
  <c r="K992" i="1"/>
  <c r="L992" i="1" s="1"/>
  <c r="M992" i="1" s="1"/>
  <c r="Q1893" i="4" s="1"/>
  <c r="K993" i="1"/>
  <c r="L993" i="1" s="1"/>
  <c r="M993" i="1" s="1"/>
  <c r="Q1894" i="4" s="1"/>
  <c r="K994" i="1"/>
  <c r="L994" i="1" s="1"/>
  <c r="M994" i="1" s="1"/>
  <c r="Q1895" i="4" s="1"/>
  <c r="K995" i="1"/>
  <c r="L995" i="1" s="1"/>
  <c r="M995" i="1" s="1"/>
  <c r="Q1896" i="4" s="1"/>
  <c r="K996" i="1"/>
  <c r="L996" i="1" s="1"/>
  <c r="M996" i="1" s="1"/>
  <c r="Q1897" i="4" s="1"/>
  <c r="K997" i="1"/>
  <c r="L997" i="1" s="1"/>
  <c r="M997" i="1" s="1"/>
  <c r="Q1898" i="4" s="1"/>
  <c r="K998" i="1"/>
  <c r="L998" i="1" s="1"/>
  <c r="M998" i="1" s="1"/>
  <c r="Q1899" i="4" s="1"/>
  <c r="K999" i="1"/>
  <c r="L999" i="1" s="1"/>
  <c r="M999" i="1" s="1"/>
  <c r="Q1900" i="4" s="1"/>
  <c r="K1000" i="1"/>
  <c r="L1000" i="1" s="1"/>
  <c r="M1000" i="1" s="1"/>
  <c r="Q1901" i="4" s="1"/>
  <c r="K1001" i="1"/>
  <c r="L1001" i="1" s="1"/>
  <c r="M1001" i="1" s="1"/>
  <c r="Q1902" i="4" s="1"/>
  <c r="K1002" i="1"/>
  <c r="L1002" i="1" s="1"/>
  <c r="M1002" i="1" s="1"/>
  <c r="Q22" i="4" s="1"/>
  <c r="K1003" i="1"/>
  <c r="L1003" i="1" s="1"/>
  <c r="M1003" i="1" s="1"/>
  <c r="Q193" i="4" s="1"/>
  <c r="K1004" i="1"/>
  <c r="L1004" i="1" s="1"/>
  <c r="M1004" i="1" s="1"/>
  <c r="Q1903" i="4" s="1"/>
  <c r="K1005" i="1"/>
  <c r="L1005" i="1" s="1"/>
  <c r="M1005" i="1" s="1"/>
  <c r="Q1904" i="4" s="1"/>
  <c r="K1006" i="1"/>
  <c r="L1006" i="1" s="1"/>
  <c r="M1006" i="1" s="1"/>
  <c r="Q1905" i="4" s="1"/>
  <c r="K1007" i="1"/>
  <c r="L1007" i="1" s="1"/>
  <c r="M1007" i="1" s="1"/>
  <c r="Q1906" i="4" s="1"/>
  <c r="K1008" i="1"/>
  <c r="L1008" i="1" s="1"/>
  <c r="M1008" i="1" s="1"/>
  <c r="Q1907" i="4" s="1"/>
  <c r="K1009" i="1"/>
  <c r="L1009" i="1" s="1"/>
  <c r="M1009" i="1" s="1"/>
  <c r="Q1908" i="4" s="1"/>
  <c r="K1010" i="1"/>
  <c r="L1010" i="1" s="1"/>
  <c r="M1010" i="1" s="1"/>
  <c r="Q1909" i="4" s="1"/>
  <c r="K1011" i="1"/>
  <c r="L1011" i="1" s="1"/>
  <c r="M1011" i="1" s="1"/>
  <c r="Q1910" i="4" s="1"/>
  <c r="K1012" i="1"/>
  <c r="L1012" i="1" s="1"/>
  <c r="M1012" i="1" s="1"/>
  <c r="Q1911" i="4" s="1"/>
  <c r="K1013" i="1"/>
  <c r="L1013" i="1" s="1"/>
  <c r="M1013" i="1" s="1"/>
  <c r="Q1912" i="4" s="1"/>
  <c r="K1014" i="1"/>
  <c r="L1014" i="1" s="1"/>
  <c r="M1014" i="1" s="1"/>
  <c r="Q194" i="4" s="1"/>
  <c r="K1015" i="1"/>
  <c r="L1015" i="1" s="1"/>
  <c r="M1015" i="1" s="1"/>
  <c r="Q1913" i="4" s="1"/>
  <c r="K1016" i="1"/>
  <c r="L1016" i="1" s="1"/>
  <c r="M1016" i="1" s="1"/>
  <c r="Q1914" i="4" s="1"/>
  <c r="K1017" i="1"/>
  <c r="L1017" i="1" s="1"/>
  <c r="M1017" i="1" s="1"/>
  <c r="Q1915" i="4" s="1"/>
  <c r="K1018" i="1"/>
  <c r="L1018" i="1" s="1"/>
  <c r="M1018" i="1" s="1"/>
  <c r="Q1916" i="4" s="1"/>
  <c r="K1019" i="1"/>
  <c r="L1019" i="1" s="1"/>
  <c r="M1019" i="1" s="1"/>
  <c r="Q1917" i="4" s="1"/>
  <c r="K1020" i="1"/>
  <c r="L1020" i="1" s="1"/>
  <c r="M1020" i="1" s="1"/>
  <c r="Q1918" i="4" s="1"/>
  <c r="K1021" i="1"/>
  <c r="L1021" i="1" s="1"/>
  <c r="M1021" i="1" s="1"/>
  <c r="Q1919" i="4" s="1"/>
  <c r="K1022" i="1"/>
  <c r="L1022" i="1" s="1"/>
  <c r="M1022" i="1" s="1"/>
  <c r="Q1920" i="4" s="1"/>
  <c r="K1023" i="1"/>
  <c r="L1023" i="1" s="1"/>
  <c r="M1023" i="1" s="1"/>
  <c r="Q1921" i="4" s="1"/>
  <c r="K1024" i="1"/>
  <c r="L1024" i="1" s="1"/>
  <c r="M1024" i="1" s="1"/>
  <c r="Q1922" i="4" s="1"/>
  <c r="K1025" i="1"/>
  <c r="L1025" i="1" s="1"/>
  <c r="M1025" i="1" s="1"/>
  <c r="Q195" i="4" s="1"/>
  <c r="K1026" i="1"/>
  <c r="L1026" i="1" s="1"/>
  <c r="M1026" i="1" s="1"/>
  <c r="Q1923" i="4" s="1"/>
  <c r="K1027" i="1"/>
  <c r="L1027" i="1" s="1"/>
  <c r="M1027" i="1" s="1"/>
  <c r="Q1924" i="4" s="1"/>
  <c r="K1028" i="1"/>
  <c r="L1028" i="1" s="1"/>
  <c r="M1028" i="1" s="1"/>
  <c r="Q1925" i="4" s="1"/>
  <c r="K1029" i="1"/>
  <c r="L1029" i="1" s="1"/>
  <c r="M1029" i="1" s="1"/>
  <c r="Q1926" i="4" s="1"/>
  <c r="K1030" i="1"/>
  <c r="L1030" i="1" s="1"/>
  <c r="M1030" i="1" s="1"/>
  <c r="Q1927" i="4" s="1"/>
  <c r="K1031" i="1"/>
  <c r="L1031" i="1" s="1"/>
  <c r="M1031" i="1" s="1"/>
  <c r="Q1928" i="4" s="1"/>
  <c r="K1032" i="1"/>
  <c r="L1032" i="1" s="1"/>
  <c r="M1032" i="1" s="1"/>
  <c r="Q1929" i="4" s="1"/>
  <c r="K1033" i="1"/>
  <c r="L1033" i="1" s="1"/>
  <c r="M1033" i="1" s="1"/>
  <c r="Q1930" i="4" s="1"/>
  <c r="K1034" i="1"/>
  <c r="L1034" i="1" s="1"/>
  <c r="M1034" i="1" s="1"/>
  <c r="Q1931" i="4" s="1"/>
  <c r="K1035" i="1"/>
  <c r="L1035" i="1" s="1"/>
  <c r="M1035" i="1" s="1"/>
  <c r="Q1932" i="4" s="1"/>
  <c r="K1036" i="1"/>
  <c r="L1036" i="1" s="1"/>
  <c r="M1036" i="1" s="1"/>
  <c r="Q196" i="4" s="1"/>
  <c r="K1037" i="1"/>
  <c r="L1037" i="1" s="1"/>
  <c r="M1037" i="1" s="1"/>
  <c r="Q1933" i="4" s="1"/>
  <c r="K1038" i="1"/>
  <c r="L1038" i="1" s="1"/>
  <c r="M1038" i="1" s="1"/>
  <c r="Q1934" i="4" s="1"/>
  <c r="K1039" i="1"/>
  <c r="L1039" i="1" s="1"/>
  <c r="M1039" i="1" s="1"/>
  <c r="Q1935" i="4" s="1"/>
  <c r="K1040" i="1"/>
  <c r="L1040" i="1" s="1"/>
  <c r="M1040" i="1" s="1"/>
  <c r="Q1936" i="4" s="1"/>
  <c r="K1041" i="1"/>
  <c r="L1041" i="1" s="1"/>
  <c r="M1041" i="1" s="1"/>
  <c r="Q1937" i="4" s="1"/>
  <c r="K1042" i="1"/>
  <c r="L1042" i="1" s="1"/>
  <c r="M1042" i="1" s="1"/>
  <c r="Q1938" i="4" s="1"/>
  <c r="K1043" i="1"/>
  <c r="L1043" i="1" s="1"/>
  <c r="M1043" i="1" s="1"/>
  <c r="Q1939" i="4" s="1"/>
  <c r="K1044" i="1"/>
  <c r="L1044" i="1" s="1"/>
  <c r="M1044" i="1" s="1"/>
  <c r="Q1940" i="4" s="1"/>
  <c r="K1045" i="1"/>
  <c r="L1045" i="1" s="1"/>
  <c r="M1045" i="1" s="1"/>
  <c r="Q1941" i="4" s="1"/>
  <c r="K1046" i="1"/>
  <c r="L1046" i="1" s="1"/>
  <c r="M1046" i="1" s="1"/>
  <c r="Q1942" i="4" s="1"/>
  <c r="K1047" i="1"/>
  <c r="L1047" i="1" s="1"/>
  <c r="M1047" i="1" s="1"/>
  <c r="Q197" i="4" s="1"/>
  <c r="K1048" i="1"/>
  <c r="L1048" i="1" s="1"/>
  <c r="M1048" i="1" s="1"/>
  <c r="Q1943" i="4" s="1"/>
  <c r="K1049" i="1"/>
  <c r="L1049" i="1" s="1"/>
  <c r="M1049" i="1" s="1"/>
  <c r="Q1944" i="4" s="1"/>
  <c r="K1050" i="1"/>
  <c r="L1050" i="1" s="1"/>
  <c r="M1050" i="1" s="1"/>
  <c r="Q1945" i="4" s="1"/>
  <c r="K1051" i="1"/>
  <c r="L1051" i="1" s="1"/>
  <c r="M1051" i="1" s="1"/>
  <c r="Q1946" i="4" s="1"/>
  <c r="K1052" i="1"/>
  <c r="L1052" i="1" s="1"/>
  <c r="M1052" i="1" s="1"/>
  <c r="Q1947" i="4" s="1"/>
  <c r="K1053" i="1"/>
  <c r="L1053" i="1" s="1"/>
  <c r="M1053" i="1" s="1"/>
  <c r="Q1948" i="4" s="1"/>
  <c r="K1054" i="1"/>
  <c r="L1054" i="1" s="1"/>
  <c r="M1054" i="1" s="1"/>
  <c r="Q1949" i="4" s="1"/>
  <c r="K1055" i="1"/>
  <c r="L1055" i="1" s="1"/>
  <c r="M1055" i="1" s="1"/>
  <c r="Q1950" i="4" s="1"/>
  <c r="K1056" i="1"/>
  <c r="L1056" i="1" s="1"/>
  <c r="M1056" i="1" s="1"/>
  <c r="Q1951" i="4" s="1"/>
  <c r="K1057" i="1"/>
  <c r="L1057" i="1" s="1"/>
  <c r="M1057" i="1" s="1"/>
  <c r="Q1952" i="4" s="1"/>
  <c r="K1058" i="1"/>
  <c r="L1058" i="1" s="1"/>
  <c r="M1058" i="1" s="1"/>
  <c r="Q198" i="4" s="1"/>
  <c r="K1059" i="1"/>
  <c r="L1059" i="1" s="1"/>
  <c r="M1059" i="1" s="1"/>
  <c r="Q1953" i="4" s="1"/>
  <c r="K1060" i="1"/>
  <c r="L1060" i="1" s="1"/>
  <c r="M1060" i="1" s="1"/>
  <c r="Q1954" i="4" s="1"/>
  <c r="K1061" i="1"/>
  <c r="L1061" i="1" s="1"/>
  <c r="M1061" i="1" s="1"/>
  <c r="Q1955" i="4" s="1"/>
  <c r="K1062" i="1"/>
  <c r="L1062" i="1" s="1"/>
  <c r="M1062" i="1" s="1"/>
  <c r="Q1956" i="4" s="1"/>
  <c r="K1063" i="1"/>
  <c r="L1063" i="1" s="1"/>
  <c r="M1063" i="1" s="1"/>
  <c r="Q1957" i="4" s="1"/>
  <c r="K1064" i="1"/>
  <c r="L1064" i="1" s="1"/>
  <c r="M1064" i="1" s="1"/>
  <c r="Q1958" i="4" s="1"/>
  <c r="K1065" i="1"/>
  <c r="L1065" i="1" s="1"/>
  <c r="M1065" i="1" s="1"/>
  <c r="Q1959" i="4" s="1"/>
  <c r="K1066" i="1"/>
  <c r="L1066" i="1" s="1"/>
  <c r="M1066" i="1" s="1"/>
  <c r="Q1960" i="4" s="1"/>
  <c r="K1067" i="1"/>
  <c r="L1067" i="1" s="1"/>
  <c r="M1067" i="1" s="1"/>
  <c r="Q1961" i="4" s="1"/>
  <c r="K1068" i="1"/>
  <c r="L1068" i="1" s="1"/>
  <c r="M1068" i="1" s="1"/>
  <c r="Q1962" i="4" s="1"/>
  <c r="K1069" i="1"/>
  <c r="L1069" i="1" s="1"/>
  <c r="M1069" i="1" s="1"/>
  <c r="Q199" i="4" s="1"/>
  <c r="K1070" i="1"/>
  <c r="L1070" i="1" s="1"/>
  <c r="M1070" i="1" s="1"/>
  <c r="Q1963" i="4" s="1"/>
  <c r="K1071" i="1"/>
  <c r="L1071" i="1" s="1"/>
  <c r="M1071" i="1" s="1"/>
  <c r="Q1964" i="4" s="1"/>
  <c r="K1072" i="1"/>
  <c r="L1072" i="1" s="1"/>
  <c r="M1072" i="1" s="1"/>
  <c r="Q1965" i="4" s="1"/>
  <c r="K1073" i="1"/>
  <c r="L1073" i="1" s="1"/>
  <c r="M1073" i="1" s="1"/>
  <c r="Q1966" i="4" s="1"/>
  <c r="K1074" i="1"/>
  <c r="L1074" i="1" s="1"/>
  <c r="M1074" i="1" s="1"/>
  <c r="Q1967" i="4" s="1"/>
  <c r="K1075" i="1"/>
  <c r="L1075" i="1" s="1"/>
  <c r="M1075" i="1" s="1"/>
  <c r="Q1968" i="4" s="1"/>
  <c r="K1076" i="1"/>
  <c r="L1076" i="1" s="1"/>
  <c r="M1076" i="1" s="1"/>
  <c r="Q1969" i="4" s="1"/>
  <c r="K1077" i="1"/>
  <c r="L1077" i="1" s="1"/>
  <c r="M1077" i="1" s="1"/>
  <c r="Q1970" i="4" s="1"/>
  <c r="K1078" i="1"/>
  <c r="L1078" i="1" s="1"/>
  <c r="M1078" i="1" s="1"/>
  <c r="Q1971" i="4" s="1"/>
  <c r="K1079" i="1"/>
  <c r="L1079" i="1" s="1"/>
  <c r="M1079" i="1" s="1"/>
  <c r="Q1972" i="4" s="1"/>
  <c r="K1080" i="1"/>
  <c r="L1080" i="1" s="1"/>
  <c r="M1080" i="1" s="1"/>
  <c r="Q200" i="4" s="1"/>
  <c r="K1081" i="1"/>
  <c r="L1081" i="1" s="1"/>
  <c r="M1081" i="1" s="1"/>
  <c r="Q1973" i="4" s="1"/>
  <c r="K1082" i="1"/>
  <c r="L1082" i="1" s="1"/>
  <c r="M1082" i="1" s="1"/>
  <c r="Q1974" i="4" s="1"/>
  <c r="K1083" i="1"/>
  <c r="L1083" i="1" s="1"/>
  <c r="M1083" i="1" s="1"/>
  <c r="Q1975" i="4" s="1"/>
  <c r="K1084" i="1"/>
  <c r="L1084" i="1" s="1"/>
  <c r="M1084" i="1" s="1"/>
  <c r="Q1976" i="4" s="1"/>
  <c r="K1085" i="1"/>
  <c r="L1085" i="1" s="1"/>
  <c r="M1085" i="1" s="1"/>
  <c r="Q1977" i="4" s="1"/>
  <c r="K1086" i="1"/>
  <c r="L1086" i="1" s="1"/>
  <c r="M1086" i="1" s="1"/>
  <c r="Q1978" i="4" s="1"/>
  <c r="K1087" i="1"/>
  <c r="L1087" i="1" s="1"/>
  <c r="M1087" i="1" s="1"/>
  <c r="Q1979" i="4" s="1"/>
  <c r="K1088" i="1"/>
  <c r="L1088" i="1" s="1"/>
  <c r="M1088" i="1" s="1"/>
  <c r="Q1980" i="4" s="1"/>
  <c r="K1089" i="1"/>
  <c r="L1089" i="1" s="1"/>
  <c r="M1089" i="1" s="1"/>
  <c r="Q1981" i="4" s="1"/>
  <c r="K1090" i="1"/>
  <c r="L1090" i="1" s="1"/>
  <c r="M1090" i="1" s="1"/>
  <c r="Q1982" i="4" s="1"/>
  <c r="K1091" i="1"/>
  <c r="L1091" i="1" s="1"/>
  <c r="M1091" i="1" s="1"/>
  <c r="Q201" i="4" s="1"/>
  <c r="K1092" i="1"/>
  <c r="L1092" i="1" s="1"/>
  <c r="M1092" i="1" s="1"/>
  <c r="Q1983" i="4" s="1"/>
  <c r="K1093" i="1"/>
  <c r="L1093" i="1" s="1"/>
  <c r="M1093" i="1" s="1"/>
  <c r="Q1984" i="4" s="1"/>
  <c r="K1094" i="1"/>
  <c r="L1094" i="1" s="1"/>
  <c r="M1094" i="1" s="1"/>
  <c r="Q1985" i="4" s="1"/>
  <c r="K1095" i="1"/>
  <c r="L1095" i="1" s="1"/>
  <c r="M1095" i="1" s="1"/>
  <c r="Q1986" i="4" s="1"/>
  <c r="K1096" i="1"/>
  <c r="L1096" i="1" s="1"/>
  <c r="M1096" i="1" s="1"/>
  <c r="Q1987" i="4" s="1"/>
  <c r="K1097" i="1"/>
  <c r="L1097" i="1" s="1"/>
  <c r="M1097" i="1" s="1"/>
  <c r="Q1988" i="4" s="1"/>
  <c r="K1098" i="1"/>
  <c r="L1098" i="1" s="1"/>
  <c r="M1098" i="1" s="1"/>
  <c r="Q1989" i="4" s="1"/>
  <c r="K1099" i="1"/>
  <c r="L1099" i="1" s="1"/>
  <c r="M1099" i="1" s="1"/>
  <c r="Q1990" i="4" s="1"/>
  <c r="K1100" i="1"/>
  <c r="L1100" i="1" s="1"/>
  <c r="M1100" i="1" s="1"/>
  <c r="Q1991" i="4" s="1"/>
  <c r="K1101" i="1"/>
  <c r="L1101" i="1" s="1"/>
  <c r="M1101" i="1" s="1"/>
  <c r="Q1992" i="4" s="1"/>
  <c r="K1102" i="1"/>
  <c r="L1102" i="1" s="1"/>
  <c r="M1102" i="1" s="1"/>
  <c r="Q202" i="4" s="1"/>
  <c r="K1103" i="1"/>
  <c r="L1103" i="1" s="1"/>
  <c r="M1103" i="1" s="1"/>
  <c r="Q1993" i="4" s="1"/>
  <c r="K1104" i="1"/>
  <c r="L1104" i="1" s="1"/>
  <c r="M1104" i="1" s="1"/>
  <c r="Q1994" i="4" s="1"/>
  <c r="K1105" i="1"/>
  <c r="L1105" i="1" s="1"/>
  <c r="M1105" i="1" s="1"/>
  <c r="Q1995" i="4" s="1"/>
  <c r="K1106" i="1"/>
  <c r="L1106" i="1" s="1"/>
  <c r="M1106" i="1" s="1"/>
  <c r="Q1996" i="4" s="1"/>
  <c r="K1107" i="1"/>
  <c r="L1107" i="1" s="1"/>
  <c r="M1107" i="1" s="1"/>
  <c r="Q1997" i="4" s="1"/>
  <c r="K1108" i="1"/>
  <c r="L1108" i="1" s="1"/>
  <c r="M1108" i="1" s="1"/>
  <c r="Q1998" i="4" s="1"/>
  <c r="K1109" i="1"/>
  <c r="L1109" i="1" s="1"/>
  <c r="M1109" i="1" s="1"/>
  <c r="Q1999" i="4" s="1"/>
  <c r="K1110" i="1"/>
  <c r="L1110" i="1" s="1"/>
  <c r="M1110" i="1" s="1"/>
  <c r="Q2000" i="4" s="1"/>
  <c r="K1111" i="1"/>
  <c r="L1111" i="1" s="1"/>
  <c r="M1111" i="1" s="1"/>
  <c r="Q2001" i="4" s="1"/>
  <c r="K1112" i="1"/>
  <c r="L1112" i="1" s="1"/>
  <c r="M1112" i="1" s="1"/>
  <c r="Q2002" i="4" s="1"/>
  <c r="K1113" i="1"/>
  <c r="L1113" i="1" s="1"/>
  <c r="M1113" i="1" s="1"/>
  <c r="Q5" i="4" s="1"/>
  <c r="K1114" i="1"/>
  <c r="L1114" i="1" s="1"/>
  <c r="M1114" i="1" s="1"/>
  <c r="Q23" i="4" s="1"/>
  <c r="K1115" i="1"/>
  <c r="L1115" i="1" s="1"/>
  <c r="M1115" i="1" s="1"/>
  <c r="Q203" i="4" s="1"/>
  <c r="K1116" i="1"/>
  <c r="L1116" i="1" s="1"/>
  <c r="M1116" i="1" s="1"/>
  <c r="Q2003" i="4" s="1"/>
  <c r="K1117" i="1"/>
  <c r="L1117" i="1" s="1"/>
  <c r="M1117" i="1" s="1"/>
  <c r="Q2004" i="4" s="1"/>
  <c r="K1118" i="1"/>
  <c r="L1118" i="1" s="1"/>
  <c r="M1118" i="1" s="1"/>
  <c r="Q2005" i="4" s="1"/>
  <c r="K1119" i="1"/>
  <c r="L1119" i="1" s="1"/>
  <c r="M1119" i="1" s="1"/>
  <c r="Q2006" i="4" s="1"/>
  <c r="K1120" i="1"/>
  <c r="L1120" i="1" s="1"/>
  <c r="M1120" i="1" s="1"/>
  <c r="Q2007" i="4" s="1"/>
  <c r="K1121" i="1"/>
  <c r="L1121" i="1" s="1"/>
  <c r="M1121" i="1" s="1"/>
  <c r="Q2008" i="4" s="1"/>
  <c r="K1122" i="1"/>
  <c r="L1122" i="1" s="1"/>
  <c r="M1122" i="1" s="1"/>
  <c r="Q2009" i="4" s="1"/>
  <c r="K1123" i="1"/>
  <c r="L1123" i="1" s="1"/>
  <c r="M1123" i="1" s="1"/>
  <c r="Q2010" i="4" s="1"/>
  <c r="K1124" i="1"/>
  <c r="L1124" i="1" s="1"/>
  <c r="M1124" i="1" s="1"/>
  <c r="Q2011" i="4" s="1"/>
  <c r="K1125" i="1"/>
  <c r="L1125" i="1" s="1"/>
  <c r="M1125" i="1" s="1"/>
  <c r="Q2012" i="4" s="1"/>
  <c r="K1126" i="1"/>
  <c r="L1126" i="1" s="1"/>
  <c r="M1126" i="1" s="1"/>
  <c r="Q204" i="4" s="1"/>
  <c r="K1127" i="1"/>
  <c r="L1127" i="1" s="1"/>
  <c r="M1127" i="1" s="1"/>
  <c r="Q2013" i="4" s="1"/>
  <c r="K1128" i="1"/>
  <c r="L1128" i="1" s="1"/>
  <c r="M1128" i="1" s="1"/>
  <c r="Q2014" i="4" s="1"/>
  <c r="K1129" i="1"/>
  <c r="L1129" i="1" s="1"/>
  <c r="M1129" i="1" s="1"/>
  <c r="Q2015" i="4" s="1"/>
  <c r="K1130" i="1"/>
  <c r="L1130" i="1" s="1"/>
  <c r="M1130" i="1" s="1"/>
  <c r="Q2016" i="4" s="1"/>
  <c r="K1131" i="1"/>
  <c r="L1131" i="1" s="1"/>
  <c r="M1131" i="1" s="1"/>
  <c r="Q2017" i="4" s="1"/>
  <c r="K1132" i="1"/>
  <c r="L1132" i="1" s="1"/>
  <c r="M1132" i="1" s="1"/>
  <c r="Q2018" i="4" s="1"/>
  <c r="K1133" i="1"/>
  <c r="L1133" i="1" s="1"/>
  <c r="M1133" i="1" s="1"/>
  <c r="Q2019" i="4" s="1"/>
  <c r="K1134" i="1"/>
  <c r="L1134" i="1" s="1"/>
  <c r="M1134" i="1" s="1"/>
  <c r="Q2020" i="4" s="1"/>
  <c r="K1135" i="1"/>
  <c r="L1135" i="1" s="1"/>
  <c r="M1135" i="1" s="1"/>
  <c r="Q2021" i="4" s="1"/>
  <c r="K1136" i="1"/>
  <c r="L1136" i="1" s="1"/>
  <c r="M1136" i="1" s="1"/>
  <c r="Q2022" i="4" s="1"/>
  <c r="K1137" i="1"/>
  <c r="L1137" i="1" s="1"/>
  <c r="M1137" i="1" s="1"/>
  <c r="Q205" i="4" s="1"/>
  <c r="K1138" i="1"/>
  <c r="L1138" i="1" s="1"/>
  <c r="M1138" i="1" s="1"/>
  <c r="Q2023" i="4" s="1"/>
  <c r="K1139" i="1"/>
  <c r="L1139" i="1" s="1"/>
  <c r="M1139" i="1" s="1"/>
  <c r="Q2024" i="4" s="1"/>
  <c r="K1140" i="1"/>
  <c r="L1140" i="1" s="1"/>
  <c r="M1140" i="1" s="1"/>
  <c r="Q2025" i="4" s="1"/>
  <c r="K1141" i="1"/>
  <c r="L1141" i="1" s="1"/>
  <c r="M1141" i="1" s="1"/>
  <c r="Q2026" i="4" s="1"/>
  <c r="K1142" i="1"/>
  <c r="L1142" i="1" s="1"/>
  <c r="M1142" i="1" s="1"/>
  <c r="Q2027" i="4" s="1"/>
  <c r="K1143" i="1"/>
  <c r="L1143" i="1" s="1"/>
  <c r="M1143" i="1" s="1"/>
  <c r="Q2028" i="4" s="1"/>
  <c r="K1144" i="1"/>
  <c r="L1144" i="1" s="1"/>
  <c r="M1144" i="1" s="1"/>
  <c r="Q2029" i="4" s="1"/>
  <c r="K1145" i="1"/>
  <c r="L1145" i="1" s="1"/>
  <c r="M1145" i="1" s="1"/>
  <c r="Q2030" i="4" s="1"/>
  <c r="K1146" i="1"/>
  <c r="L1146" i="1" s="1"/>
  <c r="M1146" i="1" s="1"/>
  <c r="Q2031" i="4" s="1"/>
  <c r="K1147" i="1"/>
  <c r="L1147" i="1" s="1"/>
  <c r="M1147" i="1" s="1"/>
  <c r="Q2032" i="4" s="1"/>
  <c r="K1148" i="1"/>
  <c r="L1148" i="1" s="1"/>
  <c r="M1148" i="1" s="1"/>
  <c r="Q206" i="4" s="1"/>
  <c r="K1149" i="1"/>
  <c r="L1149" i="1" s="1"/>
  <c r="M1149" i="1" s="1"/>
  <c r="Q2033" i="4" s="1"/>
  <c r="K1150" i="1"/>
  <c r="L1150" i="1" s="1"/>
  <c r="M1150" i="1" s="1"/>
  <c r="Q2034" i="4" s="1"/>
  <c r="K1151" i="1"/>
  <c r="L1151" i="1" s="1"/>
  <c r="M1151" i="1" s="1"/>
  <c r="Q2035" i="4" s="1"/>
  <c r="K1152" i="1"/>
  <c r="L1152" i="1" s="1"/>
  <c r="M1152" i="1" s="1"/>
  <c r="Q2036" i="4" s="1"/>
  <c r="K1153" i="1"/>
  <c r="L1153" i="1" s="1"/>
  <c r="M1153" i="1" s="1"/>
  <c r="Q2037" i="4" s="1"/>
  <c r="K1154" i="1"/>
  <c r="L1154" i="1" s="1"/>
  <c r="M1154" i="1" s="1"/>
  <c r="Q2038" i="4" s="1"/>
  <c r="K1155" i="1"/>
  <c r="L1155" i="1" s="1"/>
  <c r="M1155" i="1" s="1"/>
  <c r="Q2039" i="4" s="1"/>
  <c r="K1156" i="1"/>
  <c r="L1156" i="1" s="1"/>
  <c r="M1156" i="1" s="1"/>
  <c r="Q2040" i="4" s="1"/>
  <c r="K1157" i="1"/>
  <c r="L1157" i="1" s="1"/>
  <c r="M1157" i="1" s="1"/>
  <c r="Q2041" i="4" s="1"/>
  <c r="K1158" i="1"/>
  <c r="L1158" i="1" s="1"/>
  <c r="M1158" i="1" s="1"/>
  <c r="Q2042" i="4" s="1"/>
  <c r="K1159" i="1"/>
  <c r="L1159" i="1" s="1"/>
  <c r="M1159" i="1" s="1"/>
  <c r="Q207" i="4" s="1"/>
  <c r="K1160" i="1"/>
  <c r="L1160" i="1" s="1"/>
  <c r="M1160" i="1" s="1"/>
  <c r="Q2043" i="4" s="1"/>
  <c r="K1161" i="1"/>
  <c r="L1161" i="1" s="1"/>
  <c r="M1161" i="1" s="1"/>
  <c r="Q2044" i="4" s="1"/>
  <c r="K1162" i="1"/>
  <c r="L1162" i="1" s="1"/>
  <c r="M1162" i="1" s="1"/>
  <c r="Q2045" i="4" s="1"/>
  <c r="K1163" i="1"/>
  <c r="L1163" i="1" s="1"/>
  <c r="M1163" i="1" s="1"/>
  <c r="Q2046" i="4" s="1"/>
  <c r="K1164" i="1"/>
  <c r="L1164" i="1" s="1"/>
  <c r="M1164" i="1" s="1"/>
  <c r="Q2047" i="4" s="1"/>
  <c r="K1165" i="1"/>
  <c r="L1165" i="1" s="1"/>
  <c r="M1165" i="1" s="1"/>
  <c r="Q2048" i="4" s="1"/>
  <c r="K1166" i="1"/>
  <c r="L1166" i="1" s="1"/>
  <c r="M1166" i="1" s="1"/>
  <c r="Q2049" i="4" s="1"/>
  <c r="K1167" i="1"/>
  <c r="L1167" i="1" s="1"/>
  <c r="M1167" i="1" s="1"/>
  <c r="Q2050" i="4" s="1"/>
  <c r="K1168" i="1"/>
  <c r="L1168" i="1" s="1"/>
  <c r="M1168" i="1" s="1"/>
  <c r="Q2051" i="4" s="1"/>
  <c r="K1169" i="1"/>
  <c r="L1169" i="1" s="1"/>
  <c r="M1169" i="1" s="1"/>
  <c r="Q2052" i="4" s="1"/>
  <c r="K1170" i="1"/>
  <c r="L1170" i="1" s="1"/>
  <c r="M1170" i="1" s="1"/>
  <c r="Q208" i="4" s="1"/>
  <c r="K1171" i="1"/>
  <c r="L1171" i="1" s="1"/>
  <c r="M1171" i="1" s="1"/>
  <c r="Q2053" i="4" s="1"/>
  <c r="K1172" i="1"/>
  <c r="L1172" i="1" s="1"/>
  <c r="M1172" i="1" s="1"/>
  <c r="Q2054" i="4" s="1"/>
  <c r="K1173" i="1"/>
  <c r="L1173" i="1" s="1"/>
  <c r="M1173" i="1" s="1"/>
  <c r="Q2055" i="4" s="1"/>
  <c r="K1174" i="1"/>
  <c r="L1174" i="1" s="1"/>
  <c r="M1174" i="1" s="1"/>
  <c r="Q2056" i="4" s="1"/>
  <c r="K1175" i="1"/>
  <c r="L1175" i="1" s="1"/>
  <c r="M1175" i="1" s="1"/>
  <c r="Q2057" i="4" s="1"/>
  <c r="K1176" i="1"/>
  <c r="L1176" i="1" s="1"/>
  <c r="M1176" i="1" s="1"/>
  <c r="Q2058" i="4" s="1"/>
  <c r="K1177" i="1"/>
  <c r="L1177" i="1" s="1"/>
  <c r="M1177" i="1" s="1"/>
  <c r="Q2059" i="4" s="1"/>
  <c r="K1178" i="1"/>
  <c r="L1178" i="1" s="1"/>
  <c r="M1178" i="1" s="1"/>
  <c r="Q2060" i="4" s="1"/>
  <c r="K1179" i="1"/>
  <c r="L1179" i="1" s="1"/>
  <c r="M1179" i="1" s="1"/>
  <c r="Q2061" i="4" s="1"/>
  <c r="K1180" i="1"/>
  <c r="L1180" i="1" s="1"/>
  <c r="M1180" i="1" s="1"/>
  <c r="Q2062" i="4" s="1"/>
  <c r="K1181" i="1"/>
  <c r="L1181" i="1" s="1"/>
  <c r="M1181" i="1" s="1"/>
  <c r="Q209" i="4" s="1"/>
  <c r="K1182" i="1"/>
  <c r="L1182" i="1" s="1"/>
  <c r="M1182" i="1" s="1"/>
  <c r="Q2063" i="4" s="1"/>
  <c r="K1183" i="1"/>
  <c r="L1183" i="1" s="1"/>
  <c r="M1183" i="1" s="1"/>
  <c r="Q2064" i="4" s="1"/>
  <c r="K1184" i="1"/>
  <c r="L1184" i="1" s="1"/>
  <c r="M1184" i="1" s="1"/>
  <c r="Q2065" i="4" s="1"/>
  <c r="K1185" i="1"/>
  <c r="L1185" i="1" s="1"/>
  <c r="M1185" i="1" s="1"/>
  <c r="Q2066" i="4" s="1"/>
  <c r="K1186" i="1"/>
  <c r="L1186" i="1" s="1"/>
  <c r="M1186" i="1" s="1"/>
  <c r="Q2067" i="4" s="1"/>
  <c r="K1187" i="1"/>
  <c r="L1187" i="1" s="1"/>
  <c r="M1187" i="1" s="1"/>
  <c r="Q2068" i="4" s="1"/>
  <c r="K1188" i="1"/>
  <c r="L1188" i="1" s="1"/>
  <c r="M1188" i="1" s="1"/>
  <c r="Q2069" i="4" s="1"/>
  <c r="K1189" i="1"/>
  <c r="L1189" i="1" s="1"/>
  <c r="M1189" i="1" s="1"/>
  <c r="Q2070" i="4" s="1"/>
  <c r="K1190" i="1"/>
  <c r="L1190" i="1" s="1"/>
  <c r="M1190" i="1" s="1"/>
  <c r="Q2071" i="4" s="1"/>
  <c r="K1191" i="1"/>
  <c r="L1191" i="1" s="1"/>
  <c r="M1191" i="1" s="1"/>
  <c r="Q2072" i="4" s="1"/>
  <c r="K1192" i="1"/>
  <c r="L1192" i="1" s="1"/>
  <c r="M1192" i="1" s="1"/>
  <c r="Q210" i="4" s="1"/>
  <c r="K1193" i="1"/>
  <c r="L1193" i="1" s="1"/>
  <c r="M1193" i="1" s="1"/>
  <c r="Q2073" i="4" s="1"/>
  <c r="K1194" i="1"/>
  <c r="L1194" i="1" s="1"/>
  <c r="M1194" i="1" s="1"/>
  <c r="Q2074" i="4" s="1"/>
  <c r="K1195" i="1"/>
  <c r="L1195" i="1" s="1"/>
  <c r="M1195" i="1" s="1"/>
  <c r="Q2075" i="4" s="1"/>
  <c r="K1196" i="1"/>
  <c r="L1196" i="1" s="1"/>
  <c r="M1196" i="1" s="1"/>
  <c r="Q2076" i="4" s="1"/>
  <c r="K1197" i="1"/>
  <c r="L1197" i="1" s="1"/>
  <c r="M1197" i="1" s="1"/>
  <c r="Q2077" i="4" s="1"/>
  <c r="K1198" i="1"/>
  <c r="L1198" i="1" s="1"/>
  <c r="M1198" i="1" s="1"/>
  <c r="Q2078" i="4" s="1"/>
  <c r="K1199" i="1"/>
  <c r="L1199" i="1" s="1"/>
  <c r="M1199" i="1" s="1"/>
  <c r="Q2079" i="4" s="1"/>
  <c r="K1200" i="1"/>
  <c r="L1200" i="1" s="1"/>
  <c r="M1200" i="1" s="1"/>
  <c r="Q2080" i="4" s="1"/>
  <c r="K1201" i="1"/>
  <c r="L1201" i="1" s="1"/>
  <c r="M1201" i="1" s="1"/>
  <c r="Q2081" i="4" s="1"/>
  <c r="K1202" i="1"/>
  <c r="L1202" i="1" s="1"/>
  <c r="M1202" i="1" s="1"/>
  <c r="Q2082" i="4" s="1"/>
  <c r="K1203" i="1"/>
  <c r="L1203" i="1" s="1"/>
  <c r="M1203" i="1" s="1"/>
  <c r="Q211" i="4" s="1"/>
  <c r="K1204" i="1"/>
  <c r="L1204" i="1" s="1"/>
  <c r="M1204" i="1" s="1"/>
  <c r="Q2083" i="4" s="1"/>
  <c r="K1205" i="1"/>
  <c r="L1205" i="1" s="1"/>
  <c r="M1205" i="1" s="1"/>
  <c r="Q2084" i="4" s="1"/>
  <c r="K1206" i="1"/>
  <c r="L1206" i="1" s="1"/>
  <c r="M1206" i="1" s="1"/>
  <c r="Q2085" i="4" s="1"/>
  <c r="K1207" i="1"/>
  <c r="L1207" i="1" s="1"/>
  <c r="M1207" i="1" s="1"/>
  <c r="Q2086" i="4" s="1"/>
  <c r="K1208" i="1"/>
  <c r="L1208" i="1" s="1"/>
  <c r="M1208" i="1" s="1"/>
  <c r="Q2087" i="4" s="1"/>
  <c r="K1209" i="1"/>
  <c r="L1209" i="1" s="1"/>
  <c r="M1209" i="1" s="1"/>
  <c r="Q2088" i="4" s="1"/>
  <c r="K1210" i="1"/>
  <c r="L1210" i="1" s="1"/>
  <c r="M1210" i="1" s="1"/>
  <c r="Q2089" i="4" s="1"/>
  <c r="K1211" i="1"/>
  <c r="L1211" i="1" s="1"/>
  <c r="M1211" i="1" s="1"/>
  <c r="Q2090" i="4" s="1"/>
  <c r="K1212" i="1"/>
  <c r="L1212" i="1" s="1"/>
  <c r="M1212" i="1" s="1"/>
  <c r="Q2091" i="4" s="1"/>
  <c r="K1213" i="1"/>
  <c r="L1213" i="1" s="1"/>
  <c r="M1213" i="1" s="1"/>
  <c r="Q2092" i="4" s="1"/>
  <c r="K1214" i="1"/>
  <c r="L1214" i="1" s="1"/>
  <c r="M1214" i="1" s="1"/>
  <c r="Q212" i="4" s="1"/>
  <c r="K1215" i="1"/>
  <c r="L1215" i="1" s="1"/>
  <c r="M1215" i="1" s="1"/>
  <c r="Q2093" i="4" s="1"/>
  <c r="K1216" i="1"/>
  <c r="L1216" i="1" s="1"/>
  <c r="M1216" i="1" s="1"/>
  <c r="Q2094" i="4" s="1"/>
  <c r="K1217" i="1"/>
  <c r="L1217" i="1" s="1"/>
  <c r="M1217" i="1" s="1"/>
  <c r="Q2095" i="4" s="1"/>
  <c r="K1218" i="1"/>
  <c r="L1218" i="1" s="1"/>
  <c r="M1218" i="1" s="1"/>
  <c r="Q2096" i="4" s="1"/>
  <c r="K1219" i="1"/>
  <c r="L1219" i="1" s="1"/>
  <c r="M1219" i="1" s="1"/>
  <c r="Q2097" i="4" s="1"/>
  <c r="K1220" i="1"/>
  <c r="L1220" i="1" s="1"/>
  <c r="M1220" i="1" s="1"/>
  <c r="Q2098" i="4" s="1"/>
  <c r="K1221" i="1"/>
  <c r="L1221" i="1" s="1"/>
  <c r="M1221" i="1" s="1"/>
  <c r="Q2099" i="4" s="1"/>
  <c r="K1222" i="1"/>
  <c r="L1222" i="1" s="1"/>
  <c r="M1222" i="1" s="1"/>
  <c r="Q2100" i="4" s="1"/>
  <c r="K1223" i="1"/>
  <c r="L1223" i="1" s="1"/>
  <c r="M1223" i="1" s="1"/>
  <c r="Q2101" i="4" s="1"/>
  <c r="K1224" i="1"/>
  <c r="L1224" i="1" s="1"/>
  <c r="M1224" i="1" s="1"/>
  <c r="Q2102" i="4" s="1"/>
  <c r="K1225" i="1"/>
  <c r="L1225" i="1" s="1"/>
  <c r="M1225" i="1" s="1"/>
  <c r="Q24" i="4" s="1"/>
  <c r="K1226" i="1"/>
  <c r="L1226" i="1" s="1"/>
  <c r="M1226" i="1" s="1"/>
  <c r="Q213" i="4" s="1"/>
  <c r="K1227" i="1"/>
  <c r="L1227" i="1" s="1"/>
  <c r="M1227" i="1" s="1"/>
  <c r="Q2103" i="4" s="1"/>
  <c r="K1228" i="1"/>
  <c r="L1228" i="1" s="1"/>
  <c r="M1228" i="1" s="1"/>
  <c r="Q2104" i="4" s="1"/>
  <c r="K1229" i="1"/>
  <c r="L1229" i="1" s="1"/>
  <c r="M1229" i="1" s="1"/>
  <c r="Q2105" i="4" s="1"/>
  <c r="K1230" i="1"/>
  <c r="L1230" i="1" s="1"/>
  <c r="M1230" i="1" s="1"/>
  <c r="Q2106" i="4" s="1"/>
  <c r="K1231" i="1"/>
  <c r="L1231" i="1" s="1"/>
  <c r="M1231" i="1" s="1"/>
  <c r="Q2107" i="4" s="1"/>
  <c r="K1232" i="1"/>
  <c r="L1232" i="1" s="1"/>
  <c r="M1232" i="1" s="1"/>
  <c r="Q2108" i="4" s="1"/>
  <c r="K1233" i="1"/>
  <c r="L1233" i="1" s="1"/>
  <c r="M1233" i="1" s="1"/>
  <c r="Q2109" i="4" s="1"/>
  <c r="K1234" i="1"/>
  <c r="L1234" i="1" s="1"/>
  <c r="M1234" i="1" s="1"/>
  <c r="Q2110" i="4" s="1"/>
  <c r="K1235" i="1"/>
  <c r="L1235" i="1" s="1"/>
  <c r="M1235" i="1" s="1"/>
  <c r="Q2111" i="4" s="1"/>
  <c r="K1236" i="1"/>
  <c r="L1236" i="1" s="1"/>
  <c r="M1236" i="1" s="1"/>
  <c r="Q2112" i="4" s="1"/>
  <c r="K1237" i="1"/>
  <c r="L1237" i="1" s="1"/>
  <c r="M1237" i="1" s="1"/>
  <c r="Q214" i="4" s="1"/>
  <c r="K1238" i="1"/>
  <c r="L1238" i="1" s="1"/>
  <c r="M1238" i="1" s="1"/>
  <c r="Q2113" i="4" s="1"/>
  <c r="K1239" i="1"/>
  <c r="L1239" i="1" s="1"/>
  <c r="M1239" i="1" s="1"/>
  <c r="Q2114" i="4" s="1"/>
  <c r="K1240" i="1"/>
  <c r="L1240" i="1" s="1"/>
  <c r="M1240" i="1" s="1"/>
  <c r="Q2115" i="4" s="1"/>
  <c r="K1241" i="1"/>
  <c r="L1241" i="1" s="1"/>
  <c r="M1241" i="1" s="1"/>
  <c r="Q2116" i="4" s="1"/>
  <c r="K1242" i="1"/>
  <c r="L1242" i="1" s="1"/>
  <c r="M1242" i="1" s="1"/>
  <c r="Q2117" i="4" s="1"/>
  <c r="K1243" i="1"/>
  <c r="L1243" i="1" s="1"/>
  <c r="M1243" i="1" s="1"/>
  <c r="Q2118" i="4" s="1"/>
  <c r="K1244" i="1"/>
  <c r="L1244" i="1" s="1"/>
  <c r="M1244" i="1" s="1"/>
  <c r="Q2119" i="4" s="1"/>
  <c r="K1245" i="1"/>
  <c r="L1245" i="1" s="1"/>
  <c r="M1245" i="1" s="1"/>
  <c r="Q2120" i="4" s="1"/>
  <c r="K1246" i="1"/>
  <c r="L1246" i="1" s="1"/>
  <c r="M1246" i="1" s="1"/>
  <c r="Q2121" i="4" s="1"/>
  <c r="K1247" i="1"/>
  <c r="L1247" i="1" s="1"/>
  <c r="M1247" i="1" s="1"/>
  <c r="Q2122" i="4" s="1"/>
  <c r="K1248" i="1"/>
  <c r="L1248" i="1" s="1"/>
  <c r="M1248" i="1" s="1"/>
  <c r="Q215" i="4" s="1"/>
  <c r="K1249" i="1"/>
  <c r="L1249" i="1" s="1"/>
  <c r="M1249" i="1" s="1"/>
  <c r="Q2123" i="4" s="1"/>
  <c r="K1250" i="1"/>
  <c r="L1250" i="1" s="1"/>
  <c r="M1250" i="1" s="1"/>
  <c r="Q2124" i="4" s="1"/>
  <c r="K1251" i="1"/>
  <c r="L1251" i="1" s="1"/>
  <c r="M1251" i="1" s="1"/>
  <c r="Q2125" i="4" s="1"/>
  <c r="K1252" i="1"/>
  <c r="L1252" i="1" s="1"/>
  <c r="M1252" i="1" s="1"/>
  <c r="Q2126" i="4" s="1"/>
  <c r="K1253" i="1"/>
  <c r="L1253" i="1" s="1"/>
  <c r="M1253" i="1" s="1"/>
  <c r="Q2127" i="4" s="1"/>
  <c r="K1254" i="1"/>
  <c r="L1254" i="1" s="1"/>
  <c r="M1254" i="1" s="1"/>
  <c r="Q2128" i="4" s="1"/>
  <c r="K1255" i="1"/>
  <c r="L1255" i="1" s="1"/>
  <c r="M1255" i="1" s="1"/>
  <c r="Q2129" i="4" s="1"/>
  <c r="K1256" i="1"/>
  <c r="L1256" i="1" s="1"/>
  <c r="M1256" i="1" s="1"/>
  <c r="Q2130" i="4" s="1"/>
  <c r="K1257" i="1"/>
  <c r="L1257" i="1" s="1"/>
  <c r="M1257" i="1" s="1"/>
  <c r="Q2131" i="4" s="1"/>
  <c r="K1258" i="1"/>
  <c r="L1258" i="1" s="1"/>
  <c r="M1258" i="1" s="1"/>
  <c r="Q2132" i="4" s="1"/>
  <c r="K1259" i="1"/>
  <c r="L1259" i="1" s="1"/>
  <c r="M1259" i="1" s="1"/>
  <c r="Q216" i="4" s="1"/>
  <c r="K1260" i="1"/>
  <c r="L1260" i="1" s="1"/>
  <c r="M1260" i="1" s="1"/>
  <c r="Q2133" i="4" s="1"/>
  <c r="K1261" i="1"/>
  <c r="L1261" i="1" s="1"/>
  <c r="M1261" i="1" s="1"/>
  <c r="Q2134" i="4" s="1"/>
  <c r="K1262" i="1"/>
  <c r="L1262" i="1" s="1"/>
  <c r="M1262" i="1" s="1"/>
  <c r="Q2135" i="4" s="1"/>
  <c r="K1263" i="1"/>
  <c r="L1263" i="1" s="1"/>
  <c r="M1263" i="1" s="1"/>
  <c r="Q2136" i="4" s="1"/>
  <c r="K1264" i="1"/>
  <c r="L1264" i="1" s="1"/>
  <c r="M1264" i="1" s="1"/>
  <c r="Q2137" i="4" s="1"/>
  <c r="K1265" i="1"/>
  <c r="L1265" i="1" s="1"/>
  <c r="M1265" i="1" s="1"/>
  <c r="Q2138" i="4" s="1"/>
  <c r="K1266" i="1"/>
  <c r="L1266" i="1" s="1"/>
  <c r="M1266" i="1" s="1"/>
  <c r="Q2139" i="4" s="1"/>
  <c r="K1267" i="1"/>
  <c r="L1267" i="1" s="1"/>
  <c r="M1267" i="1" s="1"/>
  <c r="Q2140" i="4" s="1"/>
  <c r="K1268" i="1"/>
  <c r="L1268" i="1" s="1"/>
  <c r="M1268" i="1" s="1"/>
  <c r="Q2141" i="4" s="1"/>
  <c r="K1269" i="1"/>
  <c r="L1269" i="1" s="1"/>
  <c r="M1269" i="1" s="1"/>
  <c r="Q2142" i="4" s="1"/>
  <c r="K1270" i="1"/>
  <c r="L1270" i="1" s="1"/>
  <c r="M1270" i="1" s="1"/>
  <c r="Q217" i="4" s="1"/>
  <c r="K1271" i="1"/>
  <c r="L1271" i="1" s="1"/>
  <c r="M1271" i="1" s="1"/>
  <c r="Q2143" i="4" s="1"/>
  <c r="K1272" i="1"/>
  <c r="L1272" i="1" s="1"/>
  <c r="M1272" i="1" s="1"/>
  <c r="Q2144" i="4" s="1"/>
  <c r="K1273" i="1"/>
  <c r="L1273" i="1" s="1"/>
  <c r="M1273" i="1" s="1"/>
  <c r="Q2145" i="4" s="1"/>
  <c r="K1274" i="1"/>
  <c r="L1274" i="1" s="1"/>
  <c r="M1274" i="1" s="1"/>
  <c r="Q2146" i="4" s="1"/>
  <c r="K1275" i="1"/>
  <c r="L1275" i="1" s="1"/>
  <c r="M1275" i="1" s="1"/>
  <c r="Q2147" i="4" s="1"/>
  <c r="K1276" i="1"/>
  <c r="L1276" i="1" s="1"/>
  <c r="M1276" i="1" s="1"/>
  <c r="Q2148" i="4" s="1"/>
  <c r="K1277" i="1"/>
  <c r="L1277" i="1" s="1"/>
  <c r="M1277" i="1" s="1"/>
  <c r="Q2149" i="4" s="1"/>
  <c r="K1278" i="1"/>
  <c r="L1278" i="1" s="1"/>
  <c r="M1278" i="1" s="1"/>
  <c r="Q2150" i="4" s="1"/>
  <c r="K1279" i="1"/>
  <c r="L1279" i="1" s="1"/>
  <c r="M1279" i="1" s="1"/>
  <c r="Q2151" i="4" s="1"/>
  <c r="K1280" i="1"/>
  <c r="L1280" i="1" s="1"/>
  <c r="M1280" i="1" s="1"/>
  <c r="Q2152" i="4" s="1"/>
  <c r="K1281" i="1"/>
  <c r="L1281" i="1" s="1"/>
  <c r="M1281" i="1" s="1"/>
  <c r="Q218" i="4" s="1"/>
  <c r="K1282" i="1"/>
  <c r="L1282" i="1" s="1"/>
  <c r="M1282" i="1" s="1"/>
  <c r="Q2153" i="4" s="1"/>
  <c r="K1283" i="1"/>
  <c r="L1283" i="1" s="1"/>
  <c r="M1283" i="1" s="1"/>
  <c r="Q2154" i="4" s="1"/>
  <c r="K1284" i="1"/>
  <c r="L1284" i="1" s="1"/>
  <c r="M1284" i="1" s="1"/>
  <c r="Q2155" i="4" s="1"/>
  <c r="K1285" i="1"/>
  <c r="L1285" i="1" s="1"/>
  <c r="M1285" i="1" s="1"/>
  <c r="Q2156" i="4" s="1"/>
  <c r="K1286" i="1"/>
  <c r="L1286" i="1" s="1"/>
  <c r="M1286" i="1" s="1"/>
  <c r="Q2157" i="4" s="1"/>
  <c r="K1287" i="1"/>
  <c r="L1287" i="1" s="1"/>
  <c r="M1287" i="1" s="1"/>
  <c r="Q2158" i="4" s="1"/>
  <c r="K1288" i="1"/>
  <c r="L1288" i="1" s="1"/>
  <c r="M1288" i="1" s="1"/>
  <c r="Q2159" i="4" s="1"/>
  <c r="K1289" i="1"/>
  <c r="L1289" i="1" s="1"/>
  <c r="M1289" i="1" s="1"/>
  <c r="Q2160" i="4" s="1"/>
  <c r="K1290" i="1"/>
  <c r="L1290" i="1" s="1"/>
  <c r="M1290" i="1" s="1"/>
  <c r="Q2161" i="4" s="1"/>
  <c r="K1291" i="1"/>
  <c r="L1291" i="1" s="1"/>
  <c r="M1291" i="1" s="1"/>
  <c r="Q2162" i="4" s="1"/>
  <c r="K1292" i="1"/>
  <c r="L1292" i="1" s="1"/>
  <c r="M1292" i="1" s="1"/>
  <c r="Q219" i="4" s="1"/>
  <c r="K1293" i="1"/>
  <c r="L1293" i="1" s="1"/>
  <c r="M1293" i="1" s="1"/>
  <c r="Q2163" i="4" s="1"/>
  <c r="K1294" i="1"/>
  <c r="L1294" i="1" s="1"/>
  <c r="M1294" i="1" s="1"/>
  <c r="Q2164" i="4" s="1"/>
  <c r="K1295" i="1"/>
  <c r="L1295" i="1" s="1"/>
  <c r="M1295" i="1" s="1"/>
  <c r="Q2165" i="4" s="1"/>
  <c r="K1296" i="1"/>
  <c r="L1296" i="1" s="1"/>
  <c r="M1296" i="1" s="1"/>
  <c r="Q2166" i="4" s="1"/>
  <c r="K1297" i="1"/>
  <c r="L1297" i="1" s="1"/>
  <c r="M1297" i="1" s="1"/>
  <c r="Q2167" i="4" s="1"/>
  <c r="K1298" i="1"/>
  <c r="L1298" i="1" s="1"/>
  <c r="M1298" i="1" s="1"/>
  <c r="Q2168" i="4" s="1"/>
  <c r="K1299" i="1"/>
  <c r="L1299" i="1" s="1"/>
  <c r="M1299" i="1" s="1"/>
  <c r="Q2169" i="4" s="1"/>
  <c r="K1300" i="1"/>
  <c r="L1300" i="1" s="1"/>
  <c r="M1300" i="1" s="1"/>
  <c r="Q2170" i="4" s="1"/>
  <c r="K1301" i="1"/>
  <c r="L1301" i="1" s="1"/>
  <c r="M1301" i="1" s="1"/>
  <c r="Q2171" i="4" s="1"/>
  <c r="K1302" i="1"/>
  <c r="L1302" i="1" s="1"/>
  <c r="M1302" i="1" s="1"/>
  <c r="Q2172" i="4" s="1"/>
  <c r="K1303" i="1"/>
  <c r="L1303" i="1" s="1"/>
  <c r="M1303" i="1" s="1"/>
  <c r="Q220" i="4" s="1"/>
  <c r="K1304" i="1"/>
  <c r="L1304" i="1" s="1"/>
  <c r="M1304" i="1" s="1"/>
  <c r="Q2173" i="4" s="1"/>
  <c r="K1305" i="1"/>
  <c r="L1305" i="1" s="1"/>
  <c r="M1305" i="1" s="1"/>
  <c r="Q2174" i="4" s="1"/>
  <c r="K1306" i="1"/>
  <c r="L1306" i="1" s="1"/>
  <c r="M1306" i="1" s="1"/>
  <c r="Q2175" i="4" s="1"/>
  <c r="K1307" i="1"/>
  <c r="L1307" i="1" s="1"/>
  <c r="M1307" i="1" s="1"/>
  <c r="Q2176" i="4" s="1"/>
  <c r="K1308" i="1"/>
  <c r="L1308" i="1" s="1"/>
  <c r="M1308" i="1" s="1"/>
  <c r="Q2177" i="4" s="1"/>
  <c r="K1309" i="1"/>
  <c r="L1309" i="1" s="1"/>
  <c r="M1309" i="1" s="1"/>
  <c r="Q2178" i="4" s="1"/>
  <c r="K1310" i="1"/>
  <c r="L1310" i="1" s="1"/>
  <c r="M1310" i="1" s="1"/>
  <c r="Q2179" i="4" s="1"/>
  <c r="K1311" i="1"/>
  <c r="L1311" i="1" s="1"/>
  <c r="M1311" i="1" s="1"/>
  <c r="Q2180" i="4" s="1"/>
  <c r="K1312" i="1"/>
  <c r="L1312" i="1" s="1"/>
  <c r="M1312" i="1" s="1"/>
  <c r="Q2181" i="4" s="1"/>
  <c r="K1313" i="1"/>
  <c r="L1313" i="1" s="1"/>
  <c r="M1313" i="1" s="1"/>
  <c r="Q2182" i="4" s="1"/>
  <c r="K1314" i="1"/>
  <c r="L1314" i="1" s="1"/>
  <c r="M1314" i="1" s="1"/>
  <c r="Q221" i="4" s="1"/>
  <c r="K1315" i="1"/>
  <c r="L1315" i="1" s="1"/>
  <c r="M1315" i="1" s="1"/>
  <c r="Q2183" i="4" s="1"/>
  <c r="K1316" i="1"/>
  <c r="L1316" i="1" s="1"/>
  <c r="M1316" i="1" s="1"/>
  <c r="Q2184" i="4" s="1"/>
  <c r="K1317" i="1"/>
  <c r="L1317" i="1" s="1"/>
  <c r="M1317" i="1" s="1"/>
  <c r="Q2185" i="4" s="1"/>
  <c r="K1318" i="1"/>
  <c r="L1318" i="1" s="1"/>
  <c r="M1318" i="1" s="1"/>
  <c r="Q2186" i="4" s="1"/>
  <c r="K1319" i="1"/>
  <c r="L1319" i="1" s="1"/>
  <c r="M1319" i="1" s="1"/>
  <c r="Q2187" i="4" s="1"/>
  <c r="K1320" i="1"/>
  <c r="L1320" i="1" s="1"/>
  <c r="M1320" i="1" s="1"/>
  <c r="Q2188" i="4" s="1"/>
  <c r="K1321" i="1"/>
  <c r="L1321" i="1" s="1"/>
  <c r="M1321" i="1" s="1"/>
  <c r="Q2189" i="4" s="1"/>
  <c r="K1322" i="1"/>
  <c r="L1322" i="1" s="1"/>
  <c r="M1322" i="1" s="1"/>
  <c r="Q2190" i="4" s="1"/>
  <c r="K1323" i="1"/>
  <c r="L1323" i="1" s="1"/>
  <c r="M1323" i="1" s="1"/>
  <c r="Q2191" i="4" s="1"/>
  <c r="K1324" i="1"/>
  <c r="L1324" i="1" s="1"/>
  <c r="M1324" i="1" s="1"/>
  <c r="Q2192" i="4" s="1"/>
  <c r="K1325" i="1"/>
  <c r="L1325" i="1" s="1"/>
  <c r="M1325" i="1" s="1"/>
  <c r="Q222" i="4" s="1"/>
  <c r="K1326" i="1"/>
  <c r="L1326" i="1" s="1"/>
  <c r="M1326" i="1" s="1"/>
  <c r="Q2193" i="4" s="1"/>
  <c r="K1327" i="1"/>
  <c r="L1327" i="1" s="1"/>
  <c r="M1327" i="1" s="1"/>
  <c r="Q2194" i="4" s="1"/>
  <c r="K1328" i="1"/>
  <c r="L1328" i="1" s="1"/>
  <c r="M1328" i="1" s="1"/>
  <c r="Q2195" i="4" s="1"/>
  <c r="K1329" i="1"/>
  <c r="L1329" i="1" s="1"/>
  <c r="M1329" i="1" s="1"/>
  <c r="Q2196" i="4" s="1"/>
  <c r="K1330" i="1"/>
  <c r="L1330" i="1" s="1"/>
  <c r="M1330" i="1" s="1"/>
  <c r="Q2197" i="4" s="1"/>
  <c r="K1331" i="1"/>
  <c r="L1331" i="1" s="1"/>
  <c r="M1331" i="1" s="1"/>
  <c r="Q2198" i="4" s="1"/>
  <c r="K1332" i="1"/>
  <c r="L1332" i="1" s="1"/>
  <c r="M1332" i="1" s="1"/>
  <c r="Q2199" i="4" s="1"/>
  <c r="K1333" i="1"/>
  <c r="L1333" i="1" s="1"/>
  <c r="M1333" i="1" s="1"/>
  <c r="Q2200" i="4" s="1"/>
  <c r="K1334" i="1"/>
  <c r="L1334" i="1" s="1"/>
  <c r="M1334" i="1" s="1"/>
  <c r="Q2201" i="4" s="1"/>
  <c r="K1335" i="1"/>
  <c r="L1335" i="1" s="1"/>
  <c r="M1335" i="1" s="1"/>
  <c r="Q2202" i="4" s="1"/>
  <c r="K1336" i="1"/>
  <c r="L1336" i="1" s="1"/>
  <c r="M1336" i="1" s="1"/>
  <c r="Q25" i="4" s="1"/>
  <c r="K1337" i="1"/>
  <c r="L1337" i="1" s="1"/>
  <c r="M1337" i="1" s="1"/>
  <c r="Q223" i="4" s="1"/>
  <c r="K1338" i="1"/>
  <c r="L1338" i="1" s="1"/>
  <c r="M1338" i="1" s="1"/>
  <c r="Q2203" i="4" s="1"/>
  <c r="K1339" i="1"/>
  <c r="L1339" i="1" s="1"/>
  <c r="M1339" i="1" s="1"/>
  <c r="Q2204" i="4" s="1"/>
  <c r="K1340" i="1"/>
  <c r="L1340" i="1" s="1"/>
  <c r="M1340" i="1" s="1"/>
  <c r="Q2205" i="4" s="1"/>
  <c r="K1341" i="1"/>
  <c r="L1341" i="1" s="1"/>
  <c r="M1341" i="1" s="1"/>
  <c r="Q2206" i="4" s="1"/>
  <c r="K1342" i="1"/>
  <c r="L1342" i="1" s="1"/>
  <c r="M1342" i="1" s="1"/>
  <c r="Q2207" i="4" s="1"/>
  <c r="K1343" i="1"/>
  <c r="L1343" i="1" s="1"/>
  <c r="M1343" i="1" s="1"/>
  <c r="Q2208" i="4" s="1"/>
  <c r="K1344" i="1"/>
  <c r="L1344" i="1" s="1"/>
  <c r="M1344" i="1" s="1"/>
  <c r="Q2209" i="4" s="1"/>
  <c r="K1345" i="1"/>
  <c r="L1345" i="1" s="1"/>
  <c r="M1345" i="1" s="1"/>
  <c r="Q2210" i="4" s="1"/>
  <c r="K1346" i="1"/>
  <c r="L1346" i="1" s="1"/>
  <c r="M1346" i="1" s="1"/>
  <c r="Q2211" i="4" s="1"/>
  <c r="K1347" i="1"/>
  <c r="L1347" i="1" s="1"/>
  <c r="M1347" i="1" s="1"/>
  <c r="Q2212" i="4" s="1"/>
  <c r="K1348" i="1"/>
  <c r="L1348" i="1" s="1"/>
  <c r="M1348" i="1" s="1"/>
  <c r="Q224" i="4" s="1"/>
  <c r="K1349" i="1"/>
  <c r="L1349" i="1" s="1"/>
  <c r="M1349" i="1" s="1"/>
  <c r="Q2213" i="4" s="1"/>
  <c r="K1350" i="1"/>
  <c r="L1350" i="1" s="1"/>
  <c r="M1350" i="1" s="1"/>
  <c r="Q2214" i="4" s="1"/>
  <c r="K1351" i="1"/>
  <c r="L1351" i="1" s="1"/>
  <c r="M1351" i="1" s="1"/>
  <c r="Q2215" i="4" s="1"/>
  <c r="K1352" i="1"/>
  <c r="L1352" i="1" s="1"/>
  <c r="M1352" i="1" s="1"/>
  <c r="Q2216" i="4" s="1"/>
  <c r="K1353" i="1"/>
  <c r="L1353" i="1" s="1"/>
  <c r="M1353" i="1" s="1"/>
  <c r="Q2217" i="4" s="1"/>
  <c r="K1354" i="1"/>
  <c r="L1354" i="1" s="1"/>
  <c r="M1354" i="1" s="1"/>
  <c r="Q2218" i="4" s="1"/>
  <c r="K1355" i="1"/>
  <c r="L1355" i="1" s="1"/>
  <c r="M1355" i="1" s="1"/>
  <c r="Q2219" i="4" s="1"/>
  <c r="K1356" i="1"/>
  <c r="L1356" i="1" s="1"/>
  <c r="M1356" i="1" s="1"/>
  <c r="Q2220" i="4" s="1"/>
  <c r="K1357" i="1"/>
  <c r="L1357" i="1" s="1"/>
  <c r="M1357" i="1" s="1"/>
  <c r="Q2221" i="4" s="1"/>
  <c r="K1358" i="1"/>
  <c r="L1358" i="1" s="1"/>
  <c r="M1358" i="1" s="1"/>
  <c r="Q2222" i="4" s="1"/>
  <c r="K1359" i="1"/>
  <c r="L1359" i="1" s="1"/>
  <c r="M1359" i="1" s="1"/>
  <c r="Q225" i="4" s="1"/>
  <c r="K1360" i="1"/>
  <c r="L1360" i="1" s="1"/>
  <c r="M1360" i="1" s="1"/>
  <c r="Q2223" i="4" s="1"/>
  <c r="K1361" i="1"/>
  <c r="L1361" i="1" s="1"/>
  <c r="M1361" i="1" s="1"/>
  <c r="Q2224" i="4" s="1"/>
  <c r="K1362" i="1"/>
  <c r="L1362" i="1" s="1"/>
  <c r="M1362" i="1" s="1"/>
  <c r="Q2225" i="4" s="1"/>
  <c r="K1363" i="1"/>
  <c r="L1363" i="1" s="1"/>
  <c r="M1363" i="1" s="1"/>
  <c r="Q2226" i="4" s="1"/>
  <c r="K1364" i="1"/>
  <c r="L1364" i="1" s="1"/>
  <c r="M1364" i="1" s="1"/>
  <c r="Q2227" i="4" s="1"/>
  <c r="K1365" i="1"/>
  <c r="L1365" i="1" s="1"/>
  <c r="M1365" i="1" s="1"/>
  <c r="Q2228" i="4" s="1"/>
  <c r="K1366" i="1"/>
  <c r="L1366" i="1" s="1"/>
  <c r="M1366" i="1" s="1"/>
  <c r="Q2229" i="4" s="1"/>
  <c r="K1367" i="1"/>
  <c r="L1367" i="1" s="1"/>
  <c r="M1367" i="1" s="1"/>
  <c r="Q2230" i="4" s="1"/>
  <c r="K1368" i="1"/>
  <c r="L1368" i="1" s="1"/>
  <c r="M1368" i="1" s="1"/>
  <c r="Q2231" i="4" s="1"/>
  <c r="K1369" i="1"/>
  <c r="L1369" i="1" s="1"/>
  <c r="M1369" i="1" s="1"/>
  <c r="Q2232" i="4" s="1"/>
  <c r="K1370" i="1"/>
  <c r="L1370" i="1" s="1"/>
  <c r="M1370" i="1" s="1"/>
  <c r="Q226" i="4" s="1"/>
  <c r="K1371" i="1"/>
  <c r="L1371" i="1" s="1"/>
  <c r="M1371" i="1" s="1"/>
  <c r="Q2233" i="4" s="1"/>
  <c r="K1372" i="1"/>
  <c r="L1372" i="1" s="1"/>
  <c r="M1372" i="1" s="1"/>
  <c r="Q2234" i="4" s="1"/>
  <c r="K1373" i="1"/>
  <c r="L1373" i="1" s="1"/>
  <c r="M1373" i="1" s="1"/>
  <c r="Q2235" i="4" s="1"/>
  <c r="K1374" i="1"/>
  <c r="L1374" i="1" s="1"/>
  <c r="M1374" i="1" s="1"/>
  <c r="Q2236" i="4" s="1"/>
  <c r="K1375" i="1"/>
  <c r="L1375" i="1" s="1"/>
  <c r="M1375" i="1" s="1"/>
  <c r="Q2237" i="4" s="1"/>
  <c r="K1376" i="1"/>
  <c r="L1376" i="1" s="1"/>
  <c r="M1376" i="1" s="1"/>
  <c r="Q2238" i="4" s="1"/>
  <c r="K1377" i="1"/>
  <c r="L1377" i="1" s="1"/>
  <c r="M1377" i="1" s="1"/>
  <c r="Q2239" i="4" s="1"/>
  <c r="K1378" i="1"/>
  <c r="L1378" i="1" s="1"/>
  <c r="M1378" i="1" s="1"/>
  <c r="Q2240" i="4" s="1"/>
  <c r="K1379" i="1"/>
  <c r="L1379" i="1" s="1"/>
  <c r="M1379" i="1" s="1"/>
  <c r="Q2241" i="4" s="1"/>
  <c r="K1380" i="1"/>
  <c r="L1380" i="1" s="1"/>
  <c r="M1380" i="1" s="1"/>
  <c r="Q2242" i="4" s="1"/>
  <c r="K1381" i="1"/>
  <c r="L1381" i="1" s="1"/>
  <c r="M1381" i="1" s="1"/>
  <c r="Q227" i="4" s="1"/>
  <c r="K1382" i="1"/>
  <c r="L1382" i="1" s="1"/>
  <c r="M1382" i="1" s="1"/>
  <c r="Q2243" i="4" s="1"/>
  <c r="K1383" i="1"/>
  <c r="L1383" i="1" s="1"/>
  <c r="M1383" i="1" s="1"/>
  <c r="Q2244" i="4" s="1"/>
  <c r="K1384" i="1"/>
  <c r="L1384" i="1" s="1"/>
  <c r="M1384" i="1" s="1"/>
  <c r="Q2245" i="4" s="1"/>
  <c r="K1385" i="1"/>
  <c r="L1385" i="1" s="1"/>
  <c r="M1385" i="1" s="1"/>
  <c r="Q2246" i="4" s="1"/>
  <c r="K1386" i="1"/>
  <c r="L1386" i="1" s="1"/>
  <c r="M1386" i="1" s="1"/>
  <c r="Q2247" i="4" s="1"/>
  <c r="K1387" i="1"/>
  <c r="L1387" i="1" s="1"/>
  <c r="M1387" i="1" s="1"/>
  <c r="Q2248" i="4" s="1"/>
  <c r="K1388" i="1"/>
  <c r="L1388" i="1" s="1"/>
  <c r="M1388" i="1" s="1"/>
  <c r="Q2249" i="4" s="1"/>
  <c r="K1389" i="1"/>
  <c r="L1389" i="1" s="1"/>
  <c r="M1389" i="1" s="1"/>
  <c r="Q2250" i="4" s="1"/>
  <c r="K1390" i="1"/>
  <c r="L1390" i="1" s="1"/>
  <c r="M1390" i="1" s="1"/>
  <c r="Q2251" i="4" s="1"/>
  <c r="K1391" i="1"/>
  <c r="L1391" i="1" s="1"/>
  <c r="M1391" i="1" s="1"/>
  <c r="Q2252" i="4" s="1"/>
  <c r="K1392" i="1"/>
  <c r="L1392" i="1" s="1"/>
  <c r="M1392" i="1" s="1"/>
  <c r="Q228" i="4" s="1"/>
  <c r="K1393" i="1"/>
  <c r="L1393" i="1" s="1"/>
  <c r="M1393" i="1" s="1"/>
  <c r="Q2253" i="4" s="1"/>
  <c r="K1394" i="1"/>
  <c r="L1394" i="1" s="1"/>
  <c r="M1394" i="1" s="1"/>
  <c r="Q2254" i="4" s="1"/>
  <c r="K1395" i="1"/>
  <c r="L1395" i="1" s="1"/>
  <c r="M1395" i="1" s="1"/>
  <c r="Q2255" i="4" s="1"/>
  <c r="K1396" i="1"/>
  <c r="L1396" i="1" s="1"/>
  <c r="M1396" i="1" s="1"/>
  <c r="Q2256" i="4" s="1"/>
  <c r="K1397" i="1"/>
  <c r="L1397" i="1" s="1"/>
  <c r="M1397" i="1" s="1"/>
  <c r="Q2257" i="4" s="1"/>
  <c r="K1398" i="1"/>
  <c r="L1398" i="1" s="1"/>
  <c r="M1398" i="1" s="1"/>
  <c r="Q2258" i="4" s="1"/>
  <c r="K1399" i="1"/>
  <c r="L1399" i="1" s="1"/>
  <c r="M1399" i="1" s="1"/>
  <c r="Q2259" i="4" s="1"/>
  <c r="K1400" i="1"/>
  <c r="L1400" i="1" s="1"/>
  <c r="M1400" i="1" s="1"/>
  <c r="Q2260" i="4" s="1"/>
  <c r="K1401" i="1"/>
  <c r="L1401" i="1" s="1"/>
  <c r="M1401" i="1" s="1"/>
  <c r="Q2261" i="4" s="1"/>
  <c r="K1402" i="1"/>
  <c r="L1402" i="1" s="1"/>
  <c r="M1402" i="1" s="1"/>
  <c r="Q2262" i="4" s="1"/>
  <c r="K1403" i="1"/>
  <c r="L1403" i="1" s="1"/>
  <c r="M1403" i="1" s="1"/>
  <c r="Q229" i="4" s="1"/>
  <c r="K1404" i="1"/>
  <c r="L1404" i="1" s="1"/>
  <c r="M1404" i="1" s="1"/>
  <c r="Q2263" i="4" s="1"/>
  <c r="K1405" i="1"/>
  <c r="L1405" i="1" s="1"/>
  <c r="M1405" i="1" s="1"/>
  <c r="Q2264" i="4" s="1"/>
  <c r="K1406" i="1"/>
  <c r="L1406" i="1" s="1"/>
  <c r="M1406" i="1" s="1"/>
  <c r="Q2265" i="4" s="1"/>
  <c r="K1407" i="1"/>
  <c r="L1407" i="1" s="1"/>
  <c r="M1407" i="1" s="1"/>
  <c r="Q2266" i="4" s="1"/>
  <c r="K1408" i="1"/>
  <c r="L1408" i="1" s="1"/>
  <c r="M1408" i="1" s="1"/>
  <c r="Q2267" i="4" s="1"/>
  <c r="K1409" i="1"/>
  <c r="L1409" i="1" s="1"/>
  <c r="M1409" i="1" s="1"/>
  <c r="Q2268" i="4" s="1"/>
  <c r="K1410" i="1"/>
  <c r="L1410" i="1" s="1"/>
  <c r="M1410" i="1" s="1"/>
  <c r="Q2269" i="4" s="1"/>
  <c r="K1411" i="1"/>
  <c r="L1411" i="1" s="1"/>
  <c r="M1411" i="1" s="1"/>
  <c r="Q2270" i="4" s="1"/>
  <c r="K1412" i="1"/>
  <c r="L1412" i="1" s="1"/>
  <c r="M1412" i="1" s="1"/>
  <c r="Q2271" i="4" s="1"/>
  <c r="K1413" i="1"/>
  <c r="L1413" i="1" s="1"/>
  <c r="M1413" i="1" s="1"/>
  <c r="Q2272" i="4" s="1"/>
  <c r="K1414" i="1"/>
  <c r="L1414" i="1" s="1"/>
  <c r="M1414" i="1" s="1"/>
  <c r="Q230" i="4" s="1"/>
  <c r="K1415" i="1"/>
  <c r="L1415" i="1" s="1"/>
  <c r="M1415" i="1" s="1"/>
  <c r="Q2273" i="4" s="1"/>
  <c r="K1416" i="1"/>
  <c r="L1416" i="1" s="1"/>
  <c r="M1416" i="1" s="1"/>
  <c r="Q2274" i="4" s="1"/>
  <c r="K1417" i="1"/>
  <c r="L1417" i="1" s="1"/>
  <c r="M1417" i="1" s="1"/>
  <c r="Q2275" i="4" s="1"/>
  <c r="K1418" i="1"/>
  <c r="L1418" i="1" s="1"/>
  <c r="M1418" i="1" s="1"/>
  <c r="Q2276" i="4" s="1"/>
  <c r="K1419" i="1"/>
  <c r="L1419" i="1" s="1"/>
  <c r="M1419" i="1" s="1"/>
  <c r="Q2277" i="4" s="1"/>
  <c r="K1420" i="1"/>
  <c r="L1420" i="1" s="1"/>
  <c r="M1420" i="1" s="1"/>
  <c r="Q2278" i="4" s="1"/>
  <c r="K1421" i="1"/>
  <c r="L1421" i="1" s="1"/>
  <c r="M1421" i="1" s="1"/>
  <c r="Q2279" i="4" s="1"/>
  <c r="K1422" i="1"/>
  <c r="L1422" i="1" s="1"/>
  <c r="M1422" i="1" s="1"/>
  <c r="Q2280" i="4" s="1"/>
  <c r="K1423" i="1"/>
  <c r="L1423" i="1" s="1"/>
  <c r="M1423" i="1" s="1"/>
  <c r="Q2281" i="4" s="1"/>
  <c r="K1424" i="1"/>
  <c r="L1424" i="1" s="1"/>
  <c r="M1424" i="1" s="1"/>
  <c r="Q2282" i="4" s="1"/>
  <c r="K1425" i="1"/>
  <c r="L1425" i="1" s="1"/>
  <c r="M1425" i="1" s="1"/>
  <c r="Q231" i="4" s="1"/>
  <c r="K1426" i="1"/>
  <c r="L1426" i="1" s="1"/>
  <c r="M1426" i="1" s="1"/>
  <c r="Q2283" i="4" s="1"/>
  <c r="K1427" i="1"/>
  <c r="L1427" i="1" s="1"/>
  <c r="M1427" i="1" s="1"/>
  <c r="Q2284" i="4" s="1"/>
  <c r="K1428" i="1"/>
  <c r="L1428" i="1" s="1"/>
  <c r="M1428" i="1" s="1"/>
  <c r="Q2285" i="4" s="1"/>
  <c r="K1429" i="1"/>
  <c r="L1429" i="1" s="1"/>
  <c r="M1429" i="1" s="1"/>
  <c r="Q2286" i="4" s="1"/>
  <c r="K1430" i="1"/>
  <c r="L1430" i="1" s="1"/>
  <c r="M1430" i="1" s="1"/>
  <c r="Q2287" i="4" s="1"/>
  <c r="K1431" i="1"/>
  <c r="L1431" i="1" s="1"/>
  <c r="M1431" i="1" s="1"/>
  <c r="Q2288" i="4" s="1"/>
  <c r="K1432" i="1"/>
  <c r="L1432" i="1" s="1"/>
  <c r="M1432" i="1" s="1"/>
  <c r="Q2289" i="4" s="1"/>
  <c r="K1433" i="1"/>
  <c r="L1433" i="1" s="1"/>
  <c r="M1433" i="1" s="1"/>
  <c r="Q2290" i="4" s="1"/>
  <c r="K1434" i="1"/>
  <c r="L1434" i="1" s="1"/>
  <c r="M1434" i="1" s="1"/>
  <c r="Q2291" i="4" s="1"/>
  <c r="K1435" i="1"/>
  <c r="L1435" i="1" s="1"/>
  <c r="M1435" i="1" s="1"/>
  <c r="Q2292" i="4" s="1"/>
  <c r="K1436" i="1"/>
  <c r="L1436" i="1" s="1"/>
  <c r="M1436" i="1" s="1"/>
  <c r="Q232" i="4" s="1"/>
  <c r="K1437" i="1"/>
  <c r="L1437" i="1" s="1"/>
  <c r="M1437" i="1" s="1"/>
  <c r="Q2293" i="4" s="1"/>
  <c r="K1438" i="1"/>
  <c r="L1438" i="1" s="1"/>
  <c r="M1438" i="1" s="1"/>
  <c r="Q2294" i="4" s="1"/>
  <c r="K1439" i="1"/>
  <c r="L1439" i="1" s="1"/>
  <c r="M1439" i="1" s="1"/>
  <c r="Q2295" i="4" s="1"/>
  <c r="K1440" i="1"/>
  <c r="L1440" i="1" s="1"/>
  <c r="M1440" i="1" s="1"/>
  <c r="Q2296" i="4" s="1"/>
  <c r="K1441" i="1"/>
  <c r="L1441" i="1" s="1"/>
  <c r="M1441" i="1" s="1"/>
  <c r="Q2297" i="4" s="1"/>
  <c r="K1442" i="1"/>
  <c r="L1442" i="1" s="1"/>
  <c r="M1442" i="1" s="1"/>
  <c r="Q2298" i="4" s="1"/>
  <c r="K1443" i="1"/>
  <c r="L1443" i="1" s="1"/>
  <c r="M1443" i="1" s="1"/>
  <c r="Q2299" i="4" s="1"/>
  <c r="K1444" i="1"/>
  <c r="L1444" i="1" s="1"/>
  <c r="M1444" i="1" s="1"/>
  <c r="Q2300" i="4" s="1"/>
  <c r="K1445" i="1"/>
  <c r="L1445" i="1" s="1"/>
  <c r="M1445" i="1" s="1"/>
  <c r="Q2301" i="4" s="1"/>
  <c r="K1446" i="1"/>
  <c r="L1446" i="1" s="1"/>
  <c r="M1446" i="1" s="1"/>
  <c r="Q2302" i="4" s="1"/>
  <c r="K1447" i="1"/>
  <c r="L1447" i="1" s="1"/>
  <c r="M1447" i="1" s="1"/>
  <c r="Q26" i="4" s="1"/>
  <c r="K1448" i="1"/>
  <c r="L1448" i="1" s="1"/>
  <c r="M1448" i="1" s="1"/>
  <c r="Q233" i="4" s="1"/>
  <c r="K1449" i="1"/>
  <c r="L1449" i="1" s="1"/>
  <c r="M1449" i="1" s="1"/>
  <c r="Q2303" i="4" s="1"/>
  <c r="K1450" i="1"/>
  <c r="L1450" i="1" s="1"/>
  <c r="M1450" i="1" s="1"/>
  <c r="Q2304" i="4" s="1"/>
  <c r="K1451" i="1"/>
  <c r="L1451" i="1" s="1"/>
  <c r="M1451" i="1" s="1"/>
  <c r="Q2305" i="4" s="1"/>
  <c r="K1452" i="1"/>
  <c r="L1452" i="1" s="1"/>
  <c r="M1452" i="1" s="1"/>
  <c r="Q2306" i="4" s="1"/>
  <c r="K1453" i="1"/>
  <c r="L1453" i="1" s="1"/>
  <c r="M1453" i="1" s="1"/>
  <c r="Q2307" i="4" s="1"/>
  <c r="K1454" i="1"/>
  <c r="L1454" i="1" s="1"/>
  <c r="M1454" i="1" s="1"/>
  <c r="Q2308" i="4" s="1"/>
  <c r="K1455" i="1"/>
  <c r="L1455" i="1" s="1"/>
  <c r="M1455" i="1" s="1"/>
  <c r="Q2309" i="4" s="1"/>
  <c r="K1456" i="1"/>
  <c r="L1456" i="1" s="1"/>
  <c r="M1456" i="1" s="1"/>
  <c r="Q2310" i="4" s="1"/>
  <c r="K1457" i="1"/>
  <c r="L1457" i="1" s="1"/>
  <c r="M1457" i="1" s="1"/>
  <c r="Q2311" i="4" s="1"/>
  <c r="K1458" i="1"/>
  <c r="L1458" i="1" s="1"/>
  <c r="M1458" i="1" s="1"/>
  <c r="Q2312" i="4" s="1"/>
  <c r="K1459" i="1"/>
  <c r="L1459" i="1" s="1"/>
  <c r="M1459" i="1" s="1"/>
  <c r="Q234" i="4" s="1"/>
  <c r="K1460" i="1"/>
  <c r="L1460" i="1" s="1"/>
  <c r="M1460" i="1" s="1"/>
  <c r="Q2313" i="4" s="1"/>
  <c r="K1461" i="1"/>
  <c r="L1461" i="1" s="1"/>
  <c r="M1461" i="1" s="1"/>
  <c r="Q2314" i="4" s="1"/>
  <c r="K1462" i="1"/>
  <c r="L1462" i="1" s="1"/>
  <c r="M1462" i="1" s="1"/>
  <c r="Q2315" i="4" s="1"/>
  <c r="K1463" i="1"/>
  <c r="L1463" i="1" s="1"/>
  <c r="M1463" i="1" s="1"/>
  <c r="Q2316" i="4" s="1"/>
  <c r="K1464" i="1"/>
  <c r="L1464" i="1" s="1"/>
  <c r="M1464" i="1" s="1"/>
  <c r="Q2317" i="4" s="1"/>
  <c r="K1465" i="1"/>
  <c r="L1465" i="1" s="1"/>
  <c r="M1465" i="1" s="1"/>
  <c r="Q2318" i="4" s="1"/>
  <c r="K1466" i="1"/>
  <c r="L1466" i="1" s="1"/>
  <c r="M1466" i="1" s="1"/>
  <c r="Q2319" i="4" s="1"/>
  <c r="K1467" i="1"/>
  <c r="L1467" i="1" s="1"/>
  <c r="M1467" i="1" s="1"/>
  <c r="Q2320" i="4" s="1"/>
  <c r="K1468" i="1"/>
  <c r="L1468" i="1" s="1"/>
  <c r="M1468" i="1" s="1"/>
  <c r="Q2321" i="4" s="1"/>
  <c r="K1469" i="1"/>
  <c r="L1469" i="1" s="1"/>
  <c r="M1469" i="1" s="1"/>
  <c r="Q2322" i="4" s="1"/>
  <c r="K1470" i="1"/>
  <c r="L1470" i="1" s="1"/>
  <c r="M1470" i="1" s="1"/>
  <c r="Q235" i="4" s="1"/>
  <c r="K1471" i="1"/>
  <c r="L1471" i="1" s="1"/>
  <c r="M1471" i="1" s="1"/>
  <c r="Q2323" i="4" s="1"/>
  <c r="K1472" i="1"/>
  <c r="L1472" i="1" s="1"/>
  <c r="M1472" i="1" s="1"/>
  <c r="Q2324" i="4" s="1"/>
  <c r="K1473" i="1"/>
  <c r="L1473" i="1" s="1"/>
  <c r="M1473" i="1" s="1"/>
  <c r="Q2325" i="4" s="1"/>
  <c r="K1474" i="1"/>
  <c r="L1474" i="1" s="1"/>
  <c r="M1474" i="1" s="1"/>
  <c r="Q2326" i="4" s="1"/>
  <c r="K1475" i="1"/>
  <c r="L1475" i="1" s="1"/>
  <c r="M1475" i="1" s="1"/>
  <c r="Q2327" i="4" s="1"/>
  <c r="K1476" i="1"/>
  <c r="L1476" i="1" s="1"/>
  <c r="M1476" i="1" s="1"/>
  <c r="Q2328" i="4" s="1"/>
  <c r="K1477" i="1"/>
  <c r="L1477" i="1" s="1"/>
  <c r="M1477" i="1" s="1"/>
  <c r="Q2329" i="4" s="1"/>
  <c r="K1478" i="1"/>
  <c r="L1478" i="1" s="1"/>
  <c r="M1478" i="1" s="1"/>
  <c r="Q2330" i="4" s="1"/>
  <c r="K1479" i="1"/>
  <c r="L1479" i="1" s="1"/>
  <c r="M1479" i="1" s="1"/>
  <c r="Q2331" i="4" s="1"/>
  <c r="K1480" i="1"/>
  <c r="L1480" i="1" s="1"/>
  <c r="M1480" i="1" s="1"/>
  <c r="Q2332" i="4" s="1"/>
  <c r="K1481" i="1"/>
  <c r="L1481" i="1" s="1"/>
  <c r="M1481" i="1" s="1"/>
  <c r="Q236" i="4" s="1"/>
  <c r="K1482" i="1"/>
  <c r="L1482" i="1" s="1"/>
  <c r="M1482" i="1" s="1"/>
  <c r="Q2333" i="4" s="1"/>
  <c r="K1483" i="1"/>
  <c r="L1483" i="1" s="1"/>
  <c r="M1483" i="1" s="1"/>
  <c r="Q2334" i="4" s="1"/>
  <c r="K1484" i="1"/>
  <c r="L1484" i="1" s="1"/>
  <c r="M1484" i="1" s="1"/>
  <c r="Q2335" i="4" s="1"/>
  <c r="K1485" i="1"/>
  <c r="L1485" i="1" s="1"/>
  <c r="M1485" i="1" s="1"/>
  <c r="Q2336" i="4" s="1"/>
  <c r="K1486" i="1"/>
  <c r="L1486" i="1" s="1"/>
  <c r="M1486" i="1" s="1"/>
  <c r="Q2337" i="4" s="1"/>
  <c r="K1487" i="1"/>
  <c r="L1487" i="1" s="1"/>
  <c r="M1487" i="1" s="1"/>
  <c r="Q2338" i="4" s="1"/>
  <c r="K1488" i="1"/>
  <c r="L1488" i="1" s="1"/>
  <c r="M1488" i="1" s="1"/>
  <c r="Q237" i="4" s="1"/>
  <c r="K1489" i="1"/>
  <c r="L1489" i="1" s="1"/>
  <c r="M1489" i="1" s="1"/>
  <c r="Q238" i="4" s="1"/>
  <c r="K1490" i="1"/>
  <c r="L1490" i="1" s="1"/>
  <c r="M1490" i="1" s="1"/>
  <c r="Q239" i="4" s="1"/>
  <c r="K1491" i="1"/>
  <c r="L1491" i="1" s="1"/>
  <c r="M1491" i="1" s="1"/>
  <c r="Q240" i="4" s="1"/>
  <c r="K1492" i="1"/>
  <c r="L1492" i="1" s="1"/>
  <c r="M1492" i="1" s="1"/>
  <c r="Q241" i="4" s="1"/>
  <c r="K1493" i="1"/>
  <c r="L1493" i="1" s="1"/>
  <c r="M1493" i="1" s="1"/>
  <c r="Q242" i="4" s="1"/>
  <c r="K1494" i="1"/>
  <c r="L1494" i="1" s="1"/>
  <c r="M1494" i="1" s="1"/>
  <c r="Q27" i="4" s="1"/>
  <c r="K1495" i="1"/>
  <c r="L1495" i="1" s="1"/>
  <c r="M1495" i="1" s="1"/>
  <c r="Q243" i="4" s="1"/>
  <c r="K1496" i="1"/>
  <c r="L1496" i="1" s="1"/>
  <c r="M1496" i="1" s="1"/>
  <c r="Q244" i="4" s="1"/>
  <c r="K1497" i="1"/>
  <c r="L1497" i="1" s="1"/>
  <c r="M1497" i="1" s="1"/>
  <c r="Q245" i="4" s="1"/>
  <c r="K1498" i="1"/>
  <c r="L1498" i="1" s="1"/>
  <c r="M1498" i="1" s="1"/>
  <c r="Q246" i="4" s="1"/>
  <c r="K1499" i="1"/>
  <c r="L1499" i="1" s="1"/>
  <c r="M1499" i="1" s="1"/>
  <c r="Q247" i="4" s="1"/>
  <c r="K1500" i="1"/>
  <c r="L1500" i="1" s="1"/>
  <c r="M1500" i="1" s="1"/>
  <c r="K1501" i="1"/>
  <c r="L1501" i="1" s="1"/>
  <c r="M1501" i="1" s="1"/>
  <c r="Q248" i="4" s="1"/>
  <c r="K1502" i="1"/>
  <c r="L1502" i="1" s="1"/>
  <c r="M1502" i="1" s="1"/>
  <c r="Q249" i="4" s="1"/>
  <c r="K1503" i="1"/>
  <c r="L1503" i="1" s="1"/>
  <c r="M1503" i="1" s="1"/>
  <c r="Q250" i="4" s="1"/>
  <c r="K1504" i="1"/>
  <c r="L1504" i="1" s="1"/>
  <c r="M1504" i="1" s="1"/>
  <c r="Q251" i="4" s="1"/>
  <c r="K1505" i="1"/>
  <c r="L1505" i="1" s="1"/>
  <c r="M1505" i="1" s="1"/>
  <c r="Q252" i="4" s="1"/>
  <c r="K1506" i="1"/>
  <c r="L1506" i="1" s="1"/>
  <c r="M1506" i="1" s="1"/>
  <c r="Q28" i="4" s="1"/>
  <c r="K1507" i="1"/>
  <c r="L1507" i="1" s="1"/>
  <c r="M1507" i="1" s="1"/>
  <c r="Q253" i="4" s="1"/>
  <c r="K1508" i="1"/>
  <c r="L1508" i="1" s="1"/>
  <c r="M1508" i="1" s="1"/>
  <c r="Q254" i="4" s="1"/>
  <c r="K1509" i="1"/>
  <c r="L1509" i="1" s="1"/>
  <c r="M1509" i="1" s="1"/>
  <c r="Q255" i="4" s="1"/>
  <c r="K1510" i="1"/>
  <c r="L1510" i="1" s="1"/>
  <c r="M1510" i="1" s="1"/>
  <c r="Q256" i="4" s="1"/>
  <c r="K1511" i="1"/>
  <c r="L1511" i="1" s="1"/>
  <c r="M1511" i="1" s="1"/>
  <c r="Q257" i="4" s="1"/>
  <c r="K1512" i="1"/>
  <c r="L1512" i="1" s="1"/>
  <c r="M1512" i="1" s="1"/>
  <c r="Q258" i="4" s="1"/>
  <c r="K1513" i="1"/>
  <c r="L1513" i="1" s="1"/>
  <c r="M1513" i="1" s="1"/>
  <c r="Q259" i="4" s="1"/>
  <c r="K1514" i="1"/>
  <c r="L1514" i="1" s="1"/>
  <c r="M1514" i="1" s="1"/>
  <c r="Q260" i="4" s="1"/>
  <c r="K1515" i="1"/>
  <c r="L1515" i="1" s="1"/>
  <c r="M1515" i="1" s="1"/>
  <c r="Q261" i="4" s="1"/>
  <c r="K1516" i="1"/>
  <c r="L1516" i="1" s="1"/>
  <c r="M1516" i="1" s="1"/>
  <c r="Q262" i="4" s="1"/>
  <c r="K1517" i="1"/>
  <c r="L1517" i="1" s="1"/>
  <c r="M1517" i="1" s="1"/>
  <c r="Q29" i="4" s="1"/>
  <c r="K1518" i="1"/>
  <c r="L1518" i="1" s="1"/>
  <c r="M1518" i="1" s="1"/>
  <c r="Q263" i="4" s="1"/>
  <c r="K1519" i="1"/>
  <c r="L1519" i="1" s="1"/>
  <c r="M1519" i="1" s="1"/>
  <c r="Q264" i="4" s="1"/>
  <c r="K1520" i="1"/>
  <c r="L1520" i="1" s="1"/>
  <c r="M1520" i="1" s="1"/>
  <c r="Q265" i="4" s="1"/>
  <c r="K1521" i="1"/>
  <c r="L1521" i="1" s="1"/>
  <c r="M1521" i="1" s="1"/>
  <c r="Q266" i="4" s="1"/>
  <c r="K1522" i="1"/>
  <c r="L1522" i="1" s="1"/>
  <c r="M1522" i="1" s="1"/>
  <c r="Q267" i="4" s="1"/>
  <c r="K1523" i="1"/>
  <c r="L1523" i="1" s="1"/>
  <c r="M1523" i="1" s="1"/>
  <c r="Q268" i="4" s="1"/>
  <c r="K1524" i="1"/>
  <c r="L1524" i="1" s="1"/>
  <c r="M1524" i="1" s="1"/>
  <c r="Q269" i="4" s="1"/>
  <c r="K1525" i="1"/>
  <c r="L1525" i="1" s="1"/>
  <c r="M1525" i="1" s="1"/>
  <c r="Q270" i="4" s="1"/>
  <c r="K1526" i="1"/>
  <c r="L1526" i="1" s="1"/>
  <c r="M1526" i="1" s="1"/>
  <c r="Q271" i="4" s="1"/>
  <c r="K1527" i="1"/>
  <c r="L1527" i="1" s="1"/>
  <c r="M1527" i="1" s="1"/>
  <c r="Q272" i="4" s="1"/>
  <c r="K1528" i="1"/>
  <c r="L1528" i="1" s="1"/>
  <c r="M1528" i="1" s="1"/>
  <c r="Q30" i="4" s="1"/>
  <c r="K1529" i="1"/>
  <c r="L1529" i="1" s="1"/>
  <c r="M1529" i="1" s="1"/>
  <c r="Q273" i="4" s="1"/>
  <c r="K1530" i="1"/>
  <c r="L1530" i="1" s="1"/>
  <c r="M1530" i="1" s="1"/>
  <c r="Q274" i="4" s="1"/>
  <c r="K1531" i="1"/>
  <c r="L1531" i="1" s="1"/>
  <c r="M1531" i="1" s="1"/>
  <c r="Q275" i="4" s="1"/>
  <c r="K1532" i="1"/>
  <c r="L1532" i="1" s="1"/>
  <c r="M1532" i="1" s="1"/>
  <c r="Q276" i="4" s="1"/>
  <c r="K1533" i="1"/>
  <c r="L1533" i="1" s="1"/>
  <c r="M1533" i="1" s="1"/>
  <c r="Q277" i="4" s="1"/>
  <c r="K1534" i="1"/>
  <c r="L1534" i="1" s="1"/>
  <c r="M1534" i="1" s="1"/>
  <c r="Q278" i="4" s="1"/>
  <c r="K1535" i="1"/>
  <c r="L1535" i="1" s="1"/>
  <c r="M1535" i="1" s="1"/>
  <c r="Q279" i="4" s="1"/>
  <c r="K1536" i="1"/>
  <c r="L1536" i="1" s="1"/>
  <c r="M1536" i="1" s="1"/>
  <c r="Q280" i="4" s="1"/>
  <c r="K1537" i="1"/>
  <c r="L1537" i="1" s="1"/>
  <c r="M1537" i="1" s="1"/>
  <c r="Q281" i="4" s="1"/>
  <c r="K1538" i="1"/>
  <c r="L1538" i="1" s="1"/>
  <c r="M1538" i="1" s="1"/>
  <c r="Q282" i="4" s="1"/>
  <c r="K1539" i="1"/>
  <c r="L1539" i="1" s="1"/>
  <c r="M1539" i="1" s="1"/>
  <c r="Q31" i="4" s="1"/>
  <c r="K1540" i="1"/>
  <c r="L1540" i="1" s="1"/>
  <c r="M1540" i="1" s="1"/>
  <c r="Q283" i="4" s="1"/>
  <c r="K1541" i="1"/>
  <c r="L1541" i="1" s="1"/>
  <c r="M1541" i="1" s="1"/>
  <c r="Q284" i="4" s="1"/>
  <c r="K1542" i="1"/>
  <c r="L1542" i="1" s="1"/>
  <c r="M1542" i="1" s="1"/>
  <c r="Q285" i="4" s="1"/>
  <c r="K1543" i="1"/>
  <c r="L1543" i="1" s="1"/>
  <c r="M1543" i="1" s="1"/>
  <c r="Q286" i="4" s="1"/>
  <c r="K1544" i="1"/>
  <c r="L1544" i="1" s="1"/>
  <c r="M1544" i="1" s="1"/>
  <c r="Q287" i="4" s="1"/>
  <c r="K1545" i="1"/>
  <c r="L1545" i="1" s="1"/>
  <c r="M1545" i="1" s="1"/>
  <c r="Q288" i="4" s="1"/>
  <c r="K1546" i="1"/>
  <c r="L1546" i="1" s="1"/>
  <c r="M1546" i="1" s="1"/>
  <c r="Q289" i="4" s="1"/>
  <c r="K1547" i="1"/>
  <c r="L1547" i="1" s="1"/>
  <c r="M1547" i="1" s="1"/>
  <c r="Q290" i="4" s="1"/>
  <c r="K1548" i="1"/>
  <c r="L1548" i="1" s="1"/>
  <c r="M1548" i="1" s="1"/>
  <c r="Q291" i="4" s="1"/>
  <c r="K1549" i="1"/>
  <c r="L1549" i="1" s="1"/>
  <c r="M1549" i="1" s="1"/>
  <c r="Q292" i="4" s="1"/>
  <c r="K1550" i="1"/>
  <c r="L1550" i="1" s="1"/>
  <c r="M1550" i="1" s="1"/>
  <c r="Q32" i="4" s="1"/>
  <c r="K1551" i="1"/>
  <c r="L1551" i="1" s="1"/>
  <c r="M1551" i="1" s="1"/>
  <c r="Q293" i="4" s="1"/>
  <c r="K1552" i="1"/>
  <c r="L1552" i="1" s="1"/>
  <c r="M1552" i="1" s="1"/>
  <c r="Q294" i="4" s="1"/>
  <c r="K1553" i="1"/>
  <c r="L1553" i="1" s="1"/>
  <c r="M1553" i="1" s="1"/>
  <c r="Q295" i="4" s="1"/>
  <c r="K1554" i="1"/>
  <c r="L1554" i="1" s="1"/>
  <c r="M1554" i="1" s="1"/>
  <c r="Q296" i="4" s="1"/>
  <c r="K1555" i="1"/>
  <c r="L1555" i="1" s="1"/>
  <c r="M1555" i="1" s="1"/>
  <c r="Q297" i="4" s="1"/>
  <c r="K1556" i="1"/>
  <c r="L1556" i="1" s="1"/>
  <c r="M1556" i="1" s="1"/>
  <c r="Q298" i="4" s="1"/>
  <c r="K1557" i="1"/>
  <c r="L1557" i="1" s="1"/>
  <c r="M1557" i="1" s="1"/>
  <c r="Q299" i="4" s="1"/>
  <c r="K1558" i="1"/>
  <c r="L1558" i="1" s="1"/>
  <c r="M1558" i="1" s="1"/>
  <c r="Q300" i="4" s="1"/>
  <c r="K1559" i="1"/>
  <c r="L1559" i="1" s="1"/>
  <c r="M1559" i="1" s="1"/>
  <c r="Q301" i="4" s="1"/>
  <c r="K1560" i="1"/>
  <c r="L1560" i="1" s="1"/>
  <c r="M1560" i="1" s="1"/>
  <c r="Q302" i="4" s="1"/>
  <c r="K1561" i="1"/>
  <c r="L1561" i="1" s="1"/>
  <c r="M1561" i="1" s="1"/>
  <c r="Q6" i="4" s="1"/>
  <c r="K1562" i="1"/>
  <c r="L1562" i="1" s="1"/>
  <c r="M1562" i="1" s="1"/>
  <c r="Q33" i="4" s="1"/>
  <c r="K1563" i="1"/>
  <c r="L1563" i="1" s="1"/>
  <c r="M1563" i="1" s="1"/>
  <c r="Q303" i="4" s="1"/>
  <c r="K1564" i="1"/>
  <c r="L1564" i="1" s="1"/>
  <c r="M1564" i="1" s="1"/>
  <c r="Q304" i="4" s="1"/>
  <c r="K1565" i="1"/>
  <c r="L1565" i="1" s="1"/>
  <c r="M1565" i="1" s="1"/>
  <c r="Q305" i="4" s="1"/>
  <c r="K1566" i="1"/>
  <c r="L1566" i="1" s="1"/>
  <c r="M1566" i="1" s="1"/>
  <c r="Q306" i="4" s="1"/>
  <c r="K1567" i="1"/>
  <c r="L1567" i="1" s="1"/>
  <c r="M1567" i="1" s="1"/>
  <c r="Q307" i="4" s="1"/>
  <c r="K1568" i="1"/>
  <c r="L1568" i="1" s="1"/>
  <c r="M1568" i="1" s="1"/>
  <c r="Q308" i="4" s="1"/>
  <c r="K1569" i="1"/>
  <c r="L1569" i="1" s="1"/>
  <c r="M1569" i="1" s="1"/>
  <c r="Q309" i="4" s="1"/>
  <c r="K1570" i="1"/>
  <c r="L1570" i="1" s="1"/>
  <c r="M1570" i="1" s="1"/>
  <c r="Q310" i="4" s="1"/>
  <c r="K1571" i="1"/>
  <c r="L1571" i="1" s="1"/>
  <c r="M1571" i="1" s="1"/>
  <c r="Q311" i="4" s="1"/>
  <c r="K1572" i="1"/>
  <c r="L1572" i="1" s="1"/>
  <c r="M1572" i="1" s="1"/>
  <c r="Q312" i="4" s="1"/>
  <c r="K1573" i="1"/>
  <c r="L1573" i="1" s="1"/>
  <c r="M1573" i="1" s="1"/>
  <c r="Q34" i="4" s="1"/>
  <c r="K1574" i="1"/>
  <c r="L1574" i="1" s="1"/>
  <c r="M1574" i="1" s="1"/>
  <c r="Q313" i="4" s="1"/>
  <c r="K1575" i="1"/>
  <c r="L1575" i="1" s="1"/>
  <c r="M1575" i="1" s="1"/>
  <c r="Q314" i="4" s="1"/>
  <c r="K1576" i="1"/>
  <c r="L1576" i="1" s="1"/>
  <c r="M1576" i="1" s="1"/>
  <c r="Q315" i="4" s="1"/>
  <c r="K1577" i="1"/>
  <c r="L1577" i="1" s="1"/>
  <c r="M1577" i="1" s="1"/>
  <c r="Q316" i="4" s="1"/>
  <c r="K1578" i="1"/>
  <c r="L1578" i="1" s="1"/>
  <c r="M1578" i="1" s="1"/>
  <c r="Q317" i="4" s="1"/>
  <c r="K1579" i="1"/>
  <c r="L1579" i="1" s="1"/>
  <c r="M1579" i="1" s="1"/>
  <c r="Q318" i="4" s="1"/>
  <c r="K1580" i="1"/>
  <c r="L1580" i="1" s="1"/>
  <c r="M1580" i="1" s="1"/>
  <c r="Q319" i="4" s="1"/>
  <c r="K1581" i="1"/>
  <c r="L1581" i="1" s="1"/>
  <c r="M1581" i="1" s="1"/>
  <c r="Q320" i="4" s="1"/>
  <c r="K1582" i="1"/>
  <c r="L1582" i="1" s="1"/>
  <c r="M1582" i="1" s="1"/>
  <c r="Q321" i="4" s="1"/>
  <c r="K1583" i="1"/>
  <c r="L1583" i="1" s="1"/>
  <c r="M1583" i="1" s="1"/>
  <c r="Q322" i="4" s="1"/>
  <c r="K1584" i="1"/>
  <c r="L1584" i="1" s="1"/>
  <c r="M1584" i="1" s="1"/>
  <c r="Q35" i="4" s="1"/>
  <c r="K1585" i="1"/>
  <c r="L1585" i="1" s="1"/>
  <c r="M1585" i="1" s="1"/>
  <c r="Q323" i="4" s="1"/>
  <c r="K1586" i="1"/>
  <c r="L1586" i="1" s="1"/>
  <c r="M1586" i="1" s="1"/>
  <c r="Q324" i="4" s="1"/>
  <c r="K1587" i="1"/>
  <c r="L1587" i="1" s="1"/>
  <c r="M1587" i="1" s="1"/>
  <c r="Q325" i="4" s="1"/>
  <c r="K1588" i="1"/>
  <c r="L1588" i="1" s="1"/>
  <c r="M1588" i="1" s="1"/>
  <c r="Q326" i="4" s="1"/>
  <c r="K1589" i="1"/>
  <c r="L1589" i="1" s="1"/>
  <c r="M1589" i="1" s="1"/>
  <c r="Q327" i="4" s="1"/>
  <c r="K1590" i="1"/>
  <c r="L1590" i="1" s="1"/>
  <c r="M1590" i="1" s="1"/>
  <c r="Q328" i="4" s="1"/>
  <c r="K1591" i="1"/>
  <c r="L1591" i="1" s="1"/>
  <c r="M1591" i="1" s="1"/>
  <c r="Q329" i="4" s="1"/>
  <c r="K1592" i="1"/>
  <c r="L1592" i="1" s="1"/>
  <c r="M1592" i="1" s="1"/>
  <c r="Q330" i="4" s="1"/>
  <c r="K1593" i="1"/>
  <c r="L1593" i="1" s="1"/>
  <c r="M1593" i="1" s="1"/>
  <c r="Q331" i="4" s="1"/>
  <c r="K1594" i="1"/>
  <c r="L1594" i="1" s="1"/>
  <c r="M1594" i="1" s="1"/>
  <c r="Q332" i="4" s="1"/>
  <c r="K1595" i="1"/>
  <c r="L1595" i="1" s="1"/>
  <c r="M1595" i="1" s="1"/>
  <c r="Q36" i="4" s="1"/>
  <c r="K1596" i="1"/>
  <c r="L1596" i="1" s="1"/>
  <c r="M1596" i="1" s="1"/>
  <c r="Q333" i="4" s="1"/>
  <c r="K1597" i="1"/>
  <c r="L1597" i="1" s="1"/>
  <c r="M1597" i="1" s="1"/>
  <c r="Q334" i="4" s="1"/>
  <c r="K1598" i="1"/>
  <c r="L1598" i="1" s="1"/>
  <c r="M1598" i="1" s="1"/>
  <c r="Q335" i="4" s="1"/>
  <c r="K1599" i="1"/>
  <c r="L1599" i="1" s="1"/>
  <c r="M1599" i="1" s="1"/>
  <c r="Q336" i="4" s="1"/>
  <c r="K1600" i="1"/>
  <c r="L1600" i="1" s="1"/>
  <c r="M1600" i="1" s="1"/>
  <c r="Q337" i="4" s="1"/>
  <c r="K1601" i="1"/>
  <c r="L1601" i="1" s="1"/>
  <c r="M1601" i="1" s="1"/>
  <c r="Q338" i="4" s="1"/>
  <c r="K1602" i="1"/>
  <c r="L1602" i="1" s="1"/>
  <c r="M1602" i="1" s="1"/>
  <c r="Q339" i="4" s="1"/>
  <c r="K1603" i="1"/>
  <c r="L1603" i="1" s="1"/>
  <c r="M1603" i="1" s="1"/>
  <c r="Q340" i="4" s="1"/>
  <c r="K1604" i="1"/>
  <c r="L1604" i="1" s="1"/>
  <c r="M1604" i="1" s="1"/>
  <c r="Q341" i="4" s="1"/>
  <c r="K1605" i="1"/>
  <c r="L1605" i="1" s="1"/>
  <c r="M1605" i="1" s="1"/>
  <c r="Q342" i="4" s="1"/>
  <c r="K1606" i="1"/>
  <c r="L1606" i="1" s="1"/>
  <c r="M1606" i="1" s="1"/>
  <c r="Q37" i="4" s="1"/>
  <c r="K1607" i="1"/>
  <c r="L1607" i="1" s="1"/>
  <c r="M1607" i="1" s="1"/>
  <c r="Q343" i="4" s="1"/>
  <c r="K1608" i="1"/>
  <c r="L1608" i="1" s="1"/>
  <c r="M1608" i="1" s="1"/>
  <c r="Q344" i="4" s="1"/>
  <c r="K1609" i="1"/>
  <c r="L1609" i="1" s="1"/>
  <c r="M1609" i="1" s="1"/>
  <c r="Q345" i="4" s="1"/>
  <c r="K1610" i="1"/>
  <c r="L1610" i="1" s="1"/>
  <c r="M1610" i="1" s="1"/>
  <c r="Q346" i="4" s="1"/>
  <c r="K1611" i="1"/>
  <c r="L1611" i="1" s="1"/>
  <c r="M1611" i="1" s="1"/>
  <c r="Q347" i="4" s="1"/>
  <c r="K1612" i="1"/>
  <c r="L1612" i="1" s="1"/>
  <c r="M1612" i="1" s="1"/>
  <c r="K1613" i="1"/>
  <c r="L1613" i="1" s="1"/>
  <c r="M1613" i="1" s="1"/>
  <c r="Q348" i="4" s="1"/>
  <c r="K1614" i="1"/>
  <c r="L1614" i="1" s="1"/>
  <c r="M1614" i="1" s="1"/>
  <c r="Q349" i="4" s="1"/>
  <c r="K1615" i="1"/>
  <c r="L1615" i="1" s="1"/>
  <c r="M1615" i="1" s="1"/>
  <c r="Q350" i="4" s="1"/>
  <c r="K1616" i="1"/>
  <c r="L1616" i="1" s="1"/>
  <c r="M1616" i="1" s="1"/>
  <c r="Q351" i="4" s="1"/>
  <c r="K1617" i="1"/>
  <c r="L1617" i="1" s="1"/>
  <c r="M1617" i="1" s="1"/>
  <c r="Q352" i="4" s="1"/>
  <c r="K1618" i="1"/>
  <c r="L1618" i="1" s="1"/>
  <c r="M1618" i="1" s="1"/>
  <c r="Q38" i="4" s="1"/>
  <c r="K1619" i="1"/>
  <c r="L1619" i="1" s="1"/>
  <c r="M1619" i="1" s="1"/>
  <c r="Q353" i="4" s="1"/>
  <c r="K1620" i="1"/>
  <c r="L1620" i="1" s="1"/>
  <c r="M1620" i="1" s="1"/>
  <c r="Q354" i="4" s="1"/>
  <c r="K1621" i="1"/>
  <c r="L1621" i="1" s="1"/>
  <c r="M1621" i="1" s="1"/>
  <c r="Q355" i="4" s="1"/>
  <c r="K1622" i="1"/>
  <c r="L1622" i="1" s="1"/>
  <c r="M1622" i="1" s="1"/>
  <c r="Q356" i="4" s="1"/>
  <c r="K1623" i="1"/>
  <c r="L1623" i="1" s="1"/>
  <c r="M1623" i="1" s="1"/>
  <c r="Q357" i="4" s="1"/>
  <c r="K1624" i="1"/>
  <c r="L1624" i="1" s="1"/>
  <c r="M1624" i="1" s="1"/>
  <c r="Q358" i="4" s="1"/>
  <c r="K1625" i="1"/>
  <c r="L1625" i="1" s="1"/>
  <c r="M1625" i="1" s="1"/>
  <c r="Q359" i="4" s="1"/>
  <c r="K1626" i="1"/>
  <c r="L1626" i="1" s="1"/>
  <c r="M1626" i="1" s="1"/>
  <c r="Q360" i="4" s="1"/>
  <c r="K1627" i="1"/>
  <c r="L1627" i="1" s="1"/>
  <c r="M1627" i="1" s="1"/>
  <c r="Q361" i="4" s="1"/>
  <c r="K1628" i="1"/>
  <c r="L1628" i="1" s="1"/>
  <c r="M1628" i="1" s="1"/>
  <c r="Q362" i="4" s="1"/>
  <c r="K1629" i="1"/>
  <c r="L1629" i="1" s="1"/>
  <c r="M1629" i="1" s="1"/>
  <c r="Q39" i="4" s="1"/>
  <c r="K1630" i="1"/>
  <c r="L1630" i="1" s="1"/>
  <c r="M1630" i="1" s="1"/>
  <c r="Q363" i="4" s="1"/>
  <c r="K1631" i="1"/>
  <c r="L1631" i="1" s="1"/>
  <c r="M1631" i="1" s="1"/>
  <c r="Q364" i="4" s="1"/>
  <c r="K1632" i="1"/>
  <c r="L1632" i="1" s="1"/>
  <c r="M1632" i="1" s="1"/>
  <c r="Q365" i="4" s="1"/>
  <c r="K1633" i="1"/>
  <c r="L1633" i="1" s="1"/>
  <c r="M1633" i="1" s="1"/>
  <c r="Q366" i="4" s="1"/>
  <c r="K1634" i="1"/>
  <c r="L1634" i="1" s="1"/>
  <c r="M1634" i="1" s="1"/>
  <c r="Q367" i="4" s="1"/>
  <c r="K1635" i="1"/>
  <c r="L1635" i="1" s="1"/>
  <c r="M1635" i="1" s="1"/>
  <c r="Q368" i="4" s="1"/>
  <c r="K1636" i="1"/>
  <c r="L1636" i="1" s="1"/>
  <c r="M1636" i="1" s="1"/>
  <c r="Q369" i="4" s="1"/>
  <c r="K1637" i="1"/>
  <c r="L1637" i="1" s="1"/>
  <c r="M1637" i="1" s="1"/>
  <c r="Q370" i="4" s="1"/>
  <c r="K1638" i="1"/>
  <c r="L1638" i="1" s="1"/>
  <c r="M1638" i="1" s="1"/>
  <c r="Q371" i="4" s="1"/>
  <c r="K1639" i="1"/>
  <c r="L1639" i="1" s="1"/>
  <c r="M1639" i="1" s="1"/>
  <c r="Q372" i="4" s="1"/>
  <c r="K1640" i="1"/>
  <c r="L1640" i="1" s="1"/>
  <c r="M1640" i="1" s="1"/>
  <c r="Q40" i="4" s="1"/>
  <c r="K1641" i="1"/>
  <c r="L1641" i="1" s="1"/>
  <c r="M1641" i="1" s="1"/>
  <c r="Q373" i="4" s="1"/>
  <c r="K1642" i="1"/>
  <c r="L1642" i="1" s="1"/>
  <c r="M1642" i="1" s="1"/>
  <c r="Q374" i="4" s="1"/>
  <c r="K1643" i="1"/>
  <c r="L1643" i="1" s="1"/>
  <c r="M1643" i="1" s="1"/>
  <c r="Q375" i="4" s="1"/>
  <c r="K1644" i="1"/>
  <c r="L1644" i="1" s="1"/>
  <c r="M1644" i="1" s="1"/>
  <c r="Q376" i="4" s="1"/>
  <c r="K1645" i="1"/>
  <c r="L1645" i="1" s="1"/>
  <c r="M1645" i="1" s="1"/>
  <c r="Q377" i="4" s="1"/>
  <c r="K1646" i="1"/>
  <c r="L1646" i="1" s="1"/>
  <c r="M1646" i="1" s="1"/>
  <c r="Q378" i="4" s="1"/>
  <c r="K1647" i="1"/>
  <c r="L1647" i="1" s="1"/>
  <c r="M1647" i="1" s="1"/>
  <c r="Q379" i="4" s="1"/>
  <c r="K1648" i="1"/>
  <c r="L1648" i="1" s="1"/>
  <c r="M1648" i="1" s="1"/>
  <c r="Q380" i="4" s="1"/>
  <c r="K1649" i="1"/>
  <c r="L1649" i="1" s="1"/>
  <c r="M1649" i="1" s="1"/>
  <c r="Q381" i="4" s="1"/>
  <c r="K1650" i="1"/>
  <c r="L1650" i="1" s="1"/>
  <c r="M1650" i="1" s="1"/>
  <c r="Q382" i="4" s="1"/>
  <c r="K1651" i="1"/>
  <c r="L1651" i="1" s="1"/>
  <c r="M1651" i="1" s="1"/>
  <c r="Q41" i="4" s="1"/>
  <c r="K1652" i="1"/>
  <c r="L1652" i="1" s="1"/>
  <c r="M1652" i="1" s="1"/>
  <c r="Q383" i="4" s="1"/>
  <c r="K1653" i="1"/>
  <c r="L1653" i="1" s="1"/>
  <c r="M1653" i="1" s="1"/>
  <c r="Q384" i="4" s="1"/>
  <c r="K1654" i="1"/>
  <c r="L1654" i="1" s="1"/>
  <c r="M1654" i="1" s="1"/>
  <c r="Q385" i="4" s="1"/>
  <c r="K1655" i="1"/>
  <c r="L1655" i="1" s="1"/>
  <c r="M1655" i="1" s="1"/>
  <c r="Q386" i="4" s="1"/>
  <c r="K1656" i="1"/>
  <c r="L1656" i="1" s="1"/>
  <c r="M1656" i="1" s="1"/>
  <c r="Q387" i="4" s="1"/>
  <c r="K1657" i="1"/>
  <c r="L1657" i="1" s="1"/>
  <c r="M1657" i="1" s="1"/>
  <c r="Q388" i="4" s="1"/>
  <c r="K1658" i="1"/>
  <c r="L1658" i="1" s="1"/>
  <c r="M1658" i="1" s="1"/>
  <c r="Q389" i="4" s="1"/>
  <c r="K1659" i="1"/>
  <c r="L1659" i="1" s="1"/>
  <c r="M1659" i="1" s="1"/>
  <c r="Q390" i="4" s="1"/>
  <c r="K1660" i="1"/>
  <c r="L1660" i="1" s="1"/>
  <c r="M1660" i="1" s="1"/>
  <c r="Q391" i="4" s="1"/>
  <c r="K1661" i="1"/>
  <c r="L1661" i="1" s="1"/>
  <c r="M1661" i="1" s="1"/>
  <c r="Q392" i="4" s="1"/>
  <c r="K1662" i="1"/>
  <c r="L1662" i="1" s="1"/>
  <c r="M1662" i="1" s="1"/>
  <c r="Q42" i="4" s="1"/>
  <c r="K1663" i="1"/>
  <c r="L1663" i="1" s="1"/>
  <c r="M1663" i="1" s="1"/>
  <c r="Q393" i="4" s="1"/>
  <c r="K1664" i="1"/>
  <c r="L1664" i="1" s="1"/>
  <c r="M1664" i="1" s="1"/>
  <c r="Q394" i="4" s="1"/>
  <c r="K1665" i="1"/>
  <c r="L1665" i="1" s="1"/>
  <c r="M1665" i="1" s="1"/>
  <c r="Q395" i="4" s="1"/>
  <c r="K1666" i="1"/>
  <c r="L1666" i="1" s="1"/>
  <c r="M1666" i="1" s="1"/>
  <c r="Q396" i="4" s="1"/>
  <c r="K1667" i="1"/>
  <c r="L1667" i="1" s="1"/>
  <c r="M1667" i="1" s="1"/>
  <c r="Q397" i="4" s="1"/>
  <c r="K1668" i="1"/>
  <c r="L1668" i="1" s="1"/>
  <c r="M1668" i="1" s="1"/>
  <c r="Q398" i="4" s="1"/>
  <c r="K1669" i="1"/>
  <c r="L1669" i="1" s="1"/>
  <c r="M1669" i="1" s="1"/>
  <c r="Q399" i="4" s="1"/>
  <c r="K1670" i="1"/>
  <c r="L1670" i="1" s="1"/>
  <c r="M1670" i="1" s="1"/>
  <c r="Q400" i="4" s="1"/>
  <c r="K1671" i="1"/>
  <c r="L1671" i="1" s="1"/>
  <c r="M1671" i="1" s="1"/>
  <c r="Q401" i="4" s="1"/>
  <c r="K1672" i="1"/>
  <c r="L1672" i="1" s="1"/>
  <c r="M1672" i="1" s="1"/>
  <c r="Q402" i="4" s="1"/>
  <c r="K1673" i="1"/>
  <c r="L1673" i="1" s="1"/>
  <c r="M1673" i="1" s="1"/>
  <c r="Q7" i="4" s="1"/>
  <c r="K1674" i="1"/>
  <c r="L1674" i="1" s="1"/>
  <c r="M1674" i="1" s="1"/>
  <c r="Q43" i="4" s="1"/>
  <c r="K1675" i="1"/>
  <c r="L1675" i="1" s="1"/>
  <c r="M1675" i="1" s="1"/>
  <c r="Q403" i="4" s="1"/>
  <c r="K1676" i="1"/>
  <c r="L1676" i="1" s="1"/>
  <c r="M1676" i="1" s="1"/>
  <c r="Q404" i="4" s="1"/>
  <c r="K1677" i="1"/>
  <c r="L1677" i="1" s="1"/>
  <c r="M1677" i="1" s="1"/>
  <c r="Q405" i="4" s="1"/>
  <c r="K1678" i="1"/>
  <c r="L1678" i="1" s="1"/>
  <c r="M1678" i="1" s="1"/>
  <c r="Q406" i="4" s="1"/>
  <c r="K1679" i="1"/>
  <c r="L1679" i="1" s="1"/>
  <c r="M1679" i="1" s="1"/>
  <c r="Q407" i="4" s="1"/>
  <c r="K1680" i="1"/>
  <c r="L1680" i="1" s="1"/>
  <c r="M1680" i="1" s="1"/>
  <c r="Q408" i="4" s="1"/>
  <c r="K1681" i="1"/>
  <c r="L1681" i="1" s="1"/>
  <c r="M1681" i="1" s="1"/>
  <c r="Q409" i="4" s="1"/>
  <c r="K1682" i="1"/>
  <c r="L1682" i="1" s="1"/>
  <c r="M1682" i="1" s="1"/>
  <c r="Q410" i="4" s="1"/>
  <c r="K1683" i="1"/>
  <c r="L1683" i="1" s="1"/>
  <c r="M1683" i="1" s="1"/>
  <c r="Q411" i="4" s="1"/>
  <c r="K1684" i="1"/>
  <c r="L1684" i="1" s="1"/>
  <c r="M1684" i="1" s="1"/>
  <c r="Q412" i="4" s="1"/>
  <c r="K1685" i="1"/>
  <c r="L1685" i="1" s="1"/>
  <c r="M1685" i="1" s="1"/>
  <c r="Q44" i="4" s="1"/>
  <c r="K1686" i="1"/>
  <c r="L1686" i="1" s="1"/>
  <c r="M1686" i="1" s="1"/>
  <c r="Q413" i="4" s="1"/>
  <c r="K1687" i="1"/>
  <c r="L1687" i="1" s="1"/>
  <c r="M1687" i="1" s="1"/>
  <c r="Q414" i="4" s="1"/>
  <c r="K1688" i="1"/>
  <c r="L1688" i="1" s="1"/>
  <c r="M1688" i="1" s="1"/>
  <c r="Q415" i="4" s="1"/>
  <c r="K1689" i="1"/>
  <c r="L1689" i="1" s="1"/>
  <c r="M1689" i="1" s="1"/>
  <c r="Q416" i="4" s="1"/>
  <c r="K1690" i="1"/>
  <c r="L1690" i="1" s="1"/>
  <c r="M1690" i="1" s="1"/>
  <c r="Q417" i="4" s="1"/>
  <c r="K1691" i="1"/>
  <c r="L1691" i="1" s="1"/>
  <c r="M1691" i="1" s="1"/>
  <c r="Q418" i="4" s="1"/>
  <c r="K1692" i="1"/>
  <c r="L1692" i="1" s="1"/>
  <c r="M1692" i="1" s="1"/>
  <c r="Q419" i="4" s="1"/>
  <c r="K1693" i="1"/>
  <c r="L1693" i="1" s="1"/>
  <c r="M1693" i="1" s="1"/>
  <c r="Q420" i="4" s="1"/>
  <c r="K1694" i="1"/>
  <c r="L1694" i="1" s="1"/>
  <c r="M1694" i="1" s="1"/>
  <c r="Q421" i="4" s="1"/>
  <c r="K1695" i="1"/>
  <c r="L1695" i="1" s="1"/>
  <c r="M1695" i="1" s="1"/>
  <c r="Q422" i="4" s="1"/>
  <c r="K1696" i="1"/>
  <c r="L1696" i="1" s="1"/>
  <c r="M1696" i="1" s="1"/>
  <c r="Q45" i="4" s="1"/>
  <c r="K1697" i="1"/>
  <c r="L1697" i="1" s="1"/>
  <c r="M1697" i="1" s="1"/>
  <c r="Q423" i="4" s="1"/>
  <c r="K1698" i="1"/>
  <c r="L1698" i="1" s="1"/>
  <c r="M1698" i="1" s="1"/>
  <c r="Q424" i="4" s="1"/>
  <c r="K1699" i="1"/>
  <c r="L1699" i="1" s="1"/>
  <c r="M1699" i="1" s="1"/>
  <c r="Q425" i="4" s="1"/>
  <c r="K1700" i="1"/>
  <c r="L1700" i="1" s="1"/>
  <c r="M1700" i="1" s="1"/>
  <c r="Q426" i="4" s="1"/>
  <c r="K1701" i="1"/>
  <c r="L1701" i="1" s="1"/>
  <c r="M1701" i="1" s="1"/>
  <c r="Q427" i="4" s="1"/>
  <c r="K1702" i="1"/>
  <c r="L1702" i="1" s="1"/>
  <c r="M1702" i="1" s="1"/>
  <c r="Q428" i="4" s="1"/>
  <c r="K1703" i="1"/>
  <c r="L1703" i="1" s="1"/>
  <c r="M1703" i="1" s="1"/>
  <c r="Q429" i="4" s="1"/>
  <c r="K1704" i="1"/>
  <c r="L1704" i="1" s="1"/>
  <c r="M1704" i="1" s="1"/>
  <c r="Q430" i="4" s="1"/>
  <c r="K1705" i="1"/>
  <c r="L1705" i="1" s="1"/>
  <c r="M1705" i="1" s="1"/>
  <c r="Q431" i="4" s="1"/>
  <c r="K1706" i="1"/>
  <c r="L1706" i="1" s="1"/>
  <c r="M1706" i="1" s="1"/>
  <c r="Q432" i="4" s="1"/>
  <c r="K1707" i="1"/>
  <c r="L1707" i="1" s="1"/>
  <c r="M1707" i="1" s="1"/>
  <c r="Q46" i="4" s="1"/>
  <c r="K1708" i="1"/>
  <c r="L1708" i="1" s="1"/>
  <c r="M1708" i="1" s="1"/>
  <c r="Q433" i="4" s="1"/>
  <c r="K1709" i="1"/>
  <c r="L1709" i="1" s="1"/>
  <c r="M1709" i="1" s="1"/>
  <c r="Q434" i="4" s="1"/>
  <c r="K1710" i="1"/>
  <c r="L1710" i="1" s="1"/>
  <c r="M1710" i="1" s="1"/>
  <c r="Q435" i="4" s="1"/>
  <c r="K1711" i="1"/>
  <c r="L1711" i="1" s="1"/>
  <c r="M1711" i="1" s="1"/>
  <c r="Q436" i="4" s="1"/>
  <c r="K1712" i="1"/>
  <c r="L1712" i="1" s="1"/>
  <c r="M1712" i="1" s="1"/>
  <c r="Q437" i="4" s="1"/>
  <c r="K1713" i="1"/>
  <c r="L1713" i="1" s="1"/>
  <c r="M1713" i="1" s="1"/>
  <c r="Q438" i="4" s="1"/>
  <c r="K1714" i="1"/>
  <c r="L1714" i="1" s="1"/>
  <c r="M1714" i="1" s="1"/>
  <c r="Q439" i="4" s="1"/>
  <c r="K1715" i="1"/>
  <c r="L1715" i="1" s="1"/>
  <c r="M1715" i="1" s="1"/>
  <c r="Q440" i="4" s="1"/>
  <c r="K1716" i="1"/>
  <c r="L1716" i="1" s="1"/>
  <c r="M1716" i="1" s="1"/>
  <c r="Q441" i="4" s="1"/>
  <c r="K1717" i="1"/>
  <c r="L1717" i="1" s="1"/>
  <c r="M1717" i="1" s="1"/>
  <c r="Q442" i="4" s="1"/>
  <c r="K1718" i="1"/>
  <c r="L1718" i="1" s="1"/>
  <c r="M1718" i="1" s="1"/>
  <c r="Q47" i="4" s="1"/>
  <c r="K1719" i="1"/>
  <c r="L1719" i="1" s="1"/>
  <c r="M1719" i="1" s="1"/>
  <c r="Q443" i="4" s="1"/>
  <c r="K1720" i="1"/>
  <c r="L1720" i="1" s="1"/>
  <c r="M1720" i="1" s="1"/>
  <c r="Q444" i="4" s="1"/>
  <c r="K1721" i="1"/>
  <c r="L1721" i="1" s="1"/>
  <c r="M1721" i="1" s="1"/>
  <c r="Q445" i="4" s="1"/>
  <c r="K1722" i="1"/>
  <c r="L1722" i="1" s="1"/>
  <c r="M1722" i="1" s="1"/>
  <c r="Q446" i="4" s="1"/>
  <c r="K1723" i="1"/>
  <c r="L1723" i="1" s="1"/>
  <c r="M1723" i="1" s="1"/>
  <c r="Q447" i="4" s="1"/>
  <c r="K1724" i="1"/>
  <c r="L1724" i="1" s="1"/>
  <c r="M1724" i="1" s="1"/>
  <c r="Q448" i="4" s="1"/>
  <c r="K1725" i="1"/>
  <c r="L1725" i="1" s="1"/>
  <c r="M1725" i="1" s="1"/>
  <c r="Q449" i="4" s="1"/>
  <c r="K1726" i="1"/>
  <c r="L1726" i="1" s="1"/>
  <c r="M1726" i="1" s="1"/>
  <c r="Q450" i="4" s="1"/>
  <c r="K1727" i="1"/>
  <c r="L1727" i="1" s="1"/>
  <c r="M1727" i="1" s="1"/>
  <c r="Q451" i="4" s="1"/>
  <c r="K1728" i="1"/>
  <c r="L1728" i="1" s="1"/>
  <c r="M1728" i="1" s="1"/>
  <c r="Q452" i="4" s="1"/>
  <c r="K1729" i="1"/>
  <c r="L1729" i="1" s="1"/>
  <c r="M1729" i="1" s="1"/>
  <c r="Q48" i="4" s="1"/>
  <c r="K1730" i="1"/>
  <c r="L1730" i="1" s="1"/>
  <c r="M1730" i="1" s="1"/>
  <c r="Q453" i="4" s="1"/>
  <c r="K1731" i="1"/>
  <c r="L1731" i="1" s="1"/>
  <c r="M1731" i="1" s="1"/>
  <c r="Q454" i="4" s="1"/>
  <c r="K1732" i="1"/>
  <c r="L1732" i="1" s="1"/>
  <c r="M1732" i="1" s="1"/>
  <c r="Q455" i="4" s="1"/>
  <c r="K1733" i="1"/>
  <c r="L1733" i="1" s="1"/>
  <c r="M1733" i="1" s="1"/>
  <c r="Q456" i="4" s="1"/>
  <c r="K1734" i="1"/>
  <c r="L1734" i="1" s="1"/>
  <c r="M1734" i="1" s="1"/>
  <c r="Q457" i="4" s="1"/>
  <c r="K1735" i="1"/>
  <c r="L1735" i="1" s="1"/>
  <c r="M1735" i="1" s="1"/>
  <c r="Q458" i="4" s="1"/>
  <c r="K1736" i="1"/>
  <c r="L1736" i="1" s="1"/>
  <c r="M1736" i="1" s="1"/>
  <c r="Q459" i="4" s="1"/>
  <c r="K1737" i="1"/>
  <c r="L1737" i="1" s="1"/>
  <c r="M1737" i="1" s="1"/>
  <c r="Q460" i="4" s="1"/>
  <c r="K1738" i="1"/>
  <c r="L1738" i="1" s="1"/>
  <c r="M1738" i="1" s="1"/>
  <c r="Q461" i="4" s="1"/>
  <c r="K1739" i="1"/>
  <c r="L1739" i="1" s="1"/>
  <c r="M1739" i="1" s="1"/>
  <c r="Q462" i="4" s="1"/>
  <c r="K1740" i="1"/>
  <c r="L1740" i="1" s="1"/>
  <c r="M1740" i="1" s="1"/>
  <c r="Q49" i="4" s="1"/>
  <c r="K1741" i="1"/>
  <c r="L1741" i="1" s="1"/>
  <c r="M1741" i="1" s="1"/>
  <c r="Q463" i="4" s="1"/>
  <c r="K1742" i="1"/>
  <c r="L1742" i="1" s="1"/>
  <c r="M1742" i="1" s="1"/>
  <c r="Q464" i="4" s="1"/>
  <c r="K1743" i="1"/>
  <c r="L1743" i="1" s="1"/>
  <c r="M1743" i="1" s="1"/>
  <c r="Q465" i="4" s="1"/>
  <c r="K1744" i="1"/>
  <c r="L1744" i="1" s="1"/>
  <c r="M1744" i="1" s="1"/>
  <c r="Q466" i="4" s="1"/>
  <c r="K1745" i="1"/>
  <c r="L1745" i="1" s="1"/>
  <c r="M1745" i="1" s="1"/>
  <c r="Q467" i="4" s="1"/>
  <c r="K1746" i="1"/>
  <c r="L1746" i="1" s="1"/>
  <c r="M1746" i="1" s="1"/>
  <c r="Q468" i="4" s="1"/>
  <c r="K1747" i="1"/>
  <c r="L1747" i="1" s="1"/>
  <c r="M1747" i="1" s="1"/>
  <c r="Q469" i="4" s="1"/>
  <c r="K1748" i="1"/>
  <c r="L1748" i="1" s="1"/>
  <c r="M1748" i="1" s="1"/>
  <c r="Q470" i="4" s="1"/>
  <c r="K1749" i="1"/>
  <c r="L1749" i="1" s="1"/>
  <c r="M1749" i="1" s="1"/>
  <c r="Q471" i="4" s="1"/>
  <c r="K1750" i="1"/>
  <c r="L1750" i="1" s="1"/>
  <c r="M1750" i="1" s="1"/>
  <c r="Q472" i="4" s="1"/>
  <c r="K1751" i="1"/>
  <c r="L1751" i="1" s="1"/>
  <c r="M1751" i="1" s="1"/>
  <c r="Q50" i="4" s="1"/>
  <c r="K1752" i="1"/>
  <c r="L1752" i="1" s="1"/>
  <c r="M1752" i="1" s="1"/>
  <c r="Q473" i="4" s="1"/>
  <c r="K1753" i="1"/>
  <c r="L1753" i="1" s="1"/>
  <c r="M1753" i="1" s="1"/>
  <c r="Q474" i="4" s="1"/>
  <c r="K1754" i="1"/>
  <c r="L1754" i="1" s="1"/>
  <c r="M1754" i="1" s="1"/>
  <c r="Q475" i="4" s="1"/>
  <c r="K1755" i="1"/>
  <c r="L1755" i="1" s="1"/>
  <c r="M1755" i="1" s="1"/>
  <c r="Q476" i="4" s="1"/>
  <c r="K1756" i="1"/>
  <c r="L1756" i="1" s="1"/>
  <c r="M1756" i="1" s="1"/>
  <c r="Q477" i="4" s="1"/>
  <c r="K1757" i="1"/>
  <c r="L1757" i="1" s="1"/>
  <c r="M1757" i="1" s="1"/>
  <c r="Q478" i="4" s="1"/>
  <c r="K1758" i="1"/>
  <c r="L1758" i="1" s="1"/>
  <c r="M1758" i="1" s="1"/>
  <c r="Q479" i="4" s="1"/>
  <c r="K1759" i="1"/>
  <c r="L1759" i="1" s="1"/>
  <c r="M1759" i="1" s="1"/>
  <c r="Q480" i="4" s="1"/>
  <c r="K1760" i="1"/>
  <c r="L1760" i="1" s="1"/>
  <c r="M1760" i="1" s="1"/>
  <c r="Q481" i="4" s="1"/>
  <c r="K1761" i="1"/>
  <c r="L1761" i="1" s="1"/>
  <c r="M1761" i="1" s="1"/>
  <c r="Q482" i="4" s="1"/>
  <c r="K1762" i="1"/>
  <c r="L1762" i="1" s="1"/>
  <c r="M1762" i="1" s="1"/>
  <c r="Q51" i="4" s="1"/>
  <c r="K1763" i="1"/>
  <c r="L1763" i="1" s="1"/>
  <c r="M1763" i="1" s="1"/>
  <c r="Q483" i="4" s="1"/>
  <c r="K1764" i="1"/>
  <c r="L1764" i="1" s="1"/>
  <c r="M1764" i="1" s="1"/>
  <c r="Q484" i="4" s="1"/>
  <c r="K1765" i="1"/>
  <c r="L1765" i="1" s="1"/>
  <c r="M1765" i="1" s="1"/>
  <c r="Q485" i="4" s="1"/>
  <c r="K1766" i="1"/>
  <c r="L1766" i="1" s="1"/>
  <c r="M1766" i="1" s="1"/>
  <c r="Q486" i="4" s="1"/>
  <c r="K1767" i="1"/>
  <c r="L1767" i="1" s="1"/>
  <c r="M1767" i="1" s="1"/>
  <c r="Q487" i="4" s="1"/>
  <c r="K1768" i="1"/>
  <c r="L1768" i="1" s="1"/>
  <c r="M1768" i="1" s="1"/>
  <c r="Q488" i="4" s="1"/>
  <c r="K1769" i="1"/>
  <c r="L1769" i="1" s="1"/>
  <c r="M1769" i="1" s="1"/>
  <c r="Q489" i="4" s="1"/>
  <c r="K1770" i="1"/>
  <c r="L1770" i="1" s="1"/>
  <c r="M1770" i="1" s="1"/>
  <c r="Q490" i="4" s="1"/>
  <c r="K1771" i="1"/>
  <c r="L1771" i="1" s="1"/>
  <c r="M1771" i="1" s="1"/>
  <c r="Q491" i="4" s="1"/>
  <c r="K1772" i="1"/>
  <c r="L1772" i="1" s="1"/>
  <c r="M1772" i="1" s="1"/>
  <c r="Q492" i="4" s="1"/>
  <c r="K1773" i="1"/>
  <c r="L1773" i="1" s="1"/>
  <c r="M1773" i="1" s="1"/>
  <c r="Q52" i="4" s="1"/>
  <c r="K1774" i="1"/>
  <c r="L1774" i="1" s="1"/>
  <c r="M1774" i="1" s="1"/>
  <c r="Q493" i="4" s="1"/>
  <c r="K1775" i="1"/>
  <c r="L1775" i="1" s="1"/>
  <c r="M1775" i="1" s="1"/>
  <c r="Q494" i="4" s="1"/>
  <c r="K1776" i="1"/>
  <c r="L1776" i="1" s="1"/>
  <c r="M1776" i="1" s="1"/>
  <c r="Q495" i="4" s="1"/>
  <c r="K1777" i="1"/>
  <c r="L1777" i="1" s="1"/>
  <c r="M1777" i="1" s="1"/>
  <c r="Q496" i="4" s="1"/>
  <c r="K1778" i="1"/>
  <c r="L1778" i="1" s="1"/>
  <c r="M1778" i="1" s="1"/>
  <c r="Q497" i="4" s="1"/>
  <c r="K1779" i="1"/>
  <c r="L1779" i="1" s="1"/>
  <c r="M1779" i="1" s="1"/>
  <c r="Q498" i="4" s="1"/>
  <c r="K1780" i="1"/>
  <c r="L1780" i="1" s="1"/>
  <c r="M1780" i="1" s="1"/>
  <c r="Q499" i="4" s="1"/>
  <c r="K1781" i="1"/>
  <c r="L1781" i="1" s="1"/>
  <c r="M1781" i="1" s="1"/>
  <c r="Q500" i="4" s="1"/>
  <c r="K1782" i="1"/>
  <c r="L1782" i="1" s="1"/>
  <c r="M1782" i="1" s="1"/>
  <c r="Q501" i="4" s="1"/>
  <c r="K1783" i="1"/>
  <c r="L1783" i="1" s="1"/>
  <c r="M1783" i="1" s="1"/>
  <c r="Q502" i="4" s="1"/>
  <c r="K1784" i="1"/>
  <c r="L1784" i="1" s="1"/>
  <c r="M1784" i="1" s="1"/>
  <c r="Q8" i="4" s="1"/>
  <c r="K1785" i="1"/>
  <c r="L1785" i="1" s="1"/>
  <c r="M1785" i="1" s="1"/>
  <c r="Q53" i="4" s="1"/>
  <c r="K1786" i="1"/>
  <c r="L1786" i="1" s="1"/>
  <c r="M1786" i="1" s="1"/>
  <c r="Q503" i="4" s="1"/>
  <c r="K1787" i="1"/>
  <c r="L1787" i="1" s="1"/>
  <c r="M1787" i="1" s="1"/>
  <c r="Q504" i="4" s="1"/>
  <c r="K1788" i="1"/>
  <c r="L1788" i="1" s="1"/>
  <c r="M1788" i="1" s="1"/>
  <c r="Q505" i="4" s="1"/>
  <c r="K1789" i="1"/>
  <c r="L1789" i="1" s="1"/>
  <c r="M1789" i="1" s="1"/>
  <c r="Q506" i="4" s="1"/>
  <c r="K1790" i="1"/>
  <c r="L1790" i="1" s="1"/>
  <c r="M1790" i="1" s="1"/>
  <c r="Q507" i="4" s="1"/>
  <c r="K1791" i="1"/>
  <c r="L1791" i="1" s="1"/>
  <c r="M1791" i="1" s="1"/>
  <c r="Q508" i="4" s="1"/>
  <c r="K1792" i="1"/>
  <c r="L1792" i="1" s="1"/>
  <c r="M1792" i="1" s="1"/>
  <c r="Q509" i="4" s="1"/>
  <c r="K1793" i="1"/>
  <c r="L1793" i="1" s="1"/>
  <c r="M1793" i="1" s="1"/>
  <c r="Q510" i="4" s="1"/>
  <c r="K1794" i="1"/>
  <c r="L1794" i="1" s="1"/>
  <c r="M1794" i="1" s="1"/>
  <c r="Q511" i="4" s="1"/>
  <c r="K1795" i="1"/>
  <c r="L1795" i="1" s="1"/>
  <c r="M1795" i="1" s="1"/>
  <c r="Q512" i="4" s="1"/>
  <c r="K1796" i="1"/>
  <c r="L1796" i="1" s="1"/>
  <c r="M1796" i="1" s="1"/>
  <c r="Q54" i="4" s="1"/>
  <c r="K1797" i="1"/>
  <c r="L1797" i="1" s="1"/>
  <c r="M1797" i="1" s="1"/>
  <c r="Q513" i="4" s="1"/>
  <c r="K1798" i="1"/>
  <c r="L1798" i="1" s="1"/>
  <c r="M1798" i="1" s="1"/>
  <c r="Q514" i="4" s="1"/>
  <c r="K1799" i="1"/>
  <c r="L1799" i="1" s="1"/>
  <c r="M1799" i="1" s="1"/>
  <c r="Q515" i="4" s="1"/>
  <c r="K1800" i="1"/>
  <c r="L1800" i="1" s="1"/>
  <c r="M1800" i="1" s="1"/>
  <c r="Q516" i="4" s="1"/>
  <c r="K1801" i="1"/>
  <c r="L1801" i="1" s="1"/>
  <c r="M1801" i="1" s="1"/>
  <c r="Q517" i="4" s="1"/>
  <c r="K1802" i="1"/>
  <c r="L1802" i="1" s="1"/>
  <c r="M1802" i="1" s="1"/>
  <c r="Q518" i="4" s="1"/>
  <c r="K1803" i="1"/>
  <c r="L1803" i="1" s="1"/>
  <c r="M1803" i="1" s="1"/>
  <c r="Q519" i="4" s="1"/>
  <c r="K1804" i="1"/>
  <c r="L1804" i="1" s="1"/>
  <c r="M1804" i="1" s="1"/>
  <c r="Q520" i="4" s="1"/>
  <c r="K1805" i="1"/>
  <c r="L1805" i="1" s="1"/>
  <c r="M1805" i="1" s="1"/>
  <c r="Q521" i="4" s="1"/>
  <c r="K1806" i="1"/>
  <c r="L1806" i="1" s="1"/>
  <c r="M1806" i="1" s="1"/>
  <c r="Q522" i="4" s="1"/>
  <c r="K1807" i="1"/>
  <c r="L1807" i="1" s="1"/>
  <c r="M1807" i="1" s="1"/>
  <c r="Q55" i="4" s="1"/>
  <c r="K1808" i="1"/>
  <c r="L1808" i="1" s="1"/>
  <c r="M1808" i="1" s="1"/>
  <c r="Q523" i="4" s="1"/>
  <c r="K1809" i="1"/>
  <c r="L1809" i="1" s="1"/>
  <c r="M1809" i="1" s="1"/>
  <c r="Q524" i="4" s="1"/>
  <c r="K1810" i="1"/>
  <c r="L1810" i="1" s="1"/>
  <c r="M1810" i="1" s="1"/>
  <c r="Q525" i="4" s="1"/>
  <c r="K1811" i="1"/>
  <c r="L1811" i="1" s="1"/>
  <c r="M1811" i="1" s="1"/>
  <c r="Q526" i="4" s="1"/>
  <c r="K1812" i="1"/>
  <c r="L1812" i="1" s="1"/>
  <c r="M1812" i="1" s="1"/>
  <c r="Q527" i="4" s="1"/>
  <c r="K1813" i="1"/>
  <c r="L1813" i="1" s="1"/>
  <c r="M1813" i="1" s="1"/>
  <c r="Q528" i="4" s="1"/>
  <c r="K1814" i="1"/>
  <c r="L1814" i="1" s="1"/>
  <c r="M1814" i="1" s="1"/>
  <c r="Q529" i="4" s="1"/>
  <c r="K1815" i="1"/>
  <c r="L1815" i="1" s="1"/>
  <c r="M1815" i="1" s="1"/>
  <c r="Q530" i="4" s="1"/>
  <c r="K1816" i="1"/>
  <c r="L1816" i="1" s="1"/>
  <c r="M1816" i="1" s="1"/>
  <c r="Q531" i="4" s="1"/>
  <c r="K1817" i="1"/>
  <c r="L1817" i="1" s="1"/>
  <c r="M1817" i="1" s="1"/>
  <c r="Q532" i="4" s="1"/>
  <c r="K1818" i="1"/>
  <c r="L1818" i="1" s="1"/>
  <c r="M1818" i="1" s="1"/>
  <c r="Q56" i="4" s="1"/>
  <c r="K1819" i="1"/>
  <c r="L1819" i="1" s="1"/>
  <c r="M1819" i="1" s="1"/>
  <c r="Q533" i="4" s="1"/>
  <c r="K1820" i="1"/>
  <c r="L1820" i="1" s="1"/>
  <c r="M1820" i="1" s="1"/>
  <c r="Q534" i="4" s="1"/>
  <c r="K1821" i="1"/>
  <c r="L1821" i="1" s="1"/>
  <c r="M1821" i="1" s="1"/>
  <c r="Q535" i="4" s="1"/>
  <c r="K1822" i="1"/>
  <c r="L1822" i="1" s="1"/>
  <c r="M1822" i="1" s="1"/>
  <c r="Q536" i="4" s="1"/>
  <c r="K1823" i="1"/>
  <c r="L1823" i="1" s="1"/>
  <c r="M1823" i="1" s="1"/>
  <c r="Q537" i="4" s="1"/>
  <c r="K1824" i="1"/>
  <c r="L1824" i="1" s="1"/>
  <c r="M1824" i="1" s="1"/>
  <c r="Q538" i="4" s="1"/>
  <c r="K1825" i="1"/>
  <c r="L1825" i="1" s="1"/>
  <c r="M1825" i="1" s="1"/>
  <c r="Q539" i="4" s="1"/>
  <c r="K1826" i="1"/>
  <c r="L1826" i="1" s="1"/>
  <c r="M1826" i="1" s="1"/>
  <c r="Q540" i="4" s="1"/>
  <c r="K1827" i="1"/>
  <c r="L1827" i="1" s="1"/>
  <c r="M1827" i="1" s="1"/>
  <c r="Q541" i="4" s="1"/>
  <c r="K1828" i="1"/>
  <c r="L1828" i="1" s="1"/>
  <c r="M1828" i="1" s="1"/>
  <c r="Q542" i="4" s="1"/>
  <c r="K1829" i="1"/>
  <c r="L1829" i="1" s="1"/>
  <c r="M1829" i="1" s="1"/>
  <c r="Q57" i="4" s="1"/>
  <c r="K1830" i="1"/>
  <c r="L1830" i="1" s="1"/>
  <c r="M1830" i="1" s="1"/>
  <c r="Q543" i="4" s="1"/>
  <c r="K1831" i="1"/>
  <c r="L1831" i="1" s="1"/>
  <c r="M1831" i="1" s="1"/>
  <c r="Q544" i="4" s="1"/>
  <c r="K1832" i="1"/>
  <c r="L1832" i="1" s="1"/>
  <c r="M1832" i="1" s="1"/>
  <c r="Q545" i="4" s="1"/>
  <c r="K1833" i="1"/>
  <c r="L1833" i="1" s="1"/>
  <c r="M1833" i="1" s="1"/>
  <c r="Q546" i="4" s="1"/>
  <c r="K1834" i="1"/>
  <c r="L1834" i="1" s="1"/>
  <c r="M1834" i="1" s="1"/>
  <c r="Q547" i="4" s="1"/>
  <c r="K1835" i="1"/>
  <c r="L1835" i="1" s="1"/>
  <c r="M1835" i="1" s="1"/>
  <c r="Q548" i="4" s="1"/>
  <c r="K1836" i="1"/>
  <c r="L1836" i="1" s="1"/>
  <c r="M1836" i="1" s="1"/>
  <c r="Q549" i="4" s="1"/>
  <c r="K1837" i="1"/>
  <c r="L1837" i="1" s="1"/>
  <c r="M1837" i="1" s="1"/>
  <c r="Q550" i="4" s="1"/>
  <c r="K1838" i="1"/>
  <c r="L1838" i="1" s="1"/>
  <c r="M1838" i="1" s="1"/>
  <c r="Q551" i="4" s="1"/>
  <c r="K1839" i="1"/>
  <c r="L1839" i="1" s="1"/>
  <c r="M1839" i="1" s="1"/>
  <c r="Q552" i="4" s="1"/>
  <c r="K1840" i="1"/>
  <c r="L1840" i="1" s="1"/>
  <c r="M1840" i="1" s="1"/>
  <c r="Q58" i="4" s="1"/>
  <c r="K1841" i="1"/>
  <c r="L1841" i="1" s="1"/>
  <c r="M1841" i="1" s="1"/>
  <c r="Q553" i="4" s="1"/>
  <c r="K1842" i="1"/>
  <c r="L1842" i="1" s="1"/>
  <c r="M1842" i="1" s="1"/>
  <c r="Q554" i="4" s="1"/>
  <c r="K1843" i="1"/>
  <c r="L1843" i="1" s="1"/>
  <c r="M1843" i="1" s="1"/>
  <c r="Q555" i="4" s="1"/>
  <c r="K1844" i="1"/>
  <c r="L1844" i="1" s="1"/>
  <c r="M1844" i="1" s="1"/>
  <c r="Q556" i="4" s="1"/>
  <c r="K1845" i="1"/>
  <c r="L1845" i="1" s="1"/>
  <c r="M1845" i="1" s="1"/>
  <c r="Q557" i="4" s="1"/>
  <c r="K1846" i="1"/>
  <c r="L1846" i="1" s="1"/>
  <c r="M1846" i="1" s="1"/>
  <c r="Q558" i="4" s="1"/>
  <c r="K1847" i="1"/>
  <c r="L1847" i="1" s="1"/>
  <c r="M1847" i="1" s="1"/>
  <c r="Q559" i="4" s="1"/>
  <c r="K1848" i="1"/>
  <c r="L1848" i="1" s="1"/>
  <c r="M1848" i="1" s="1"/>
  <c r="Q560" i="4" s="1"/>
  <c r="K1849" i="1"/>
  <c r="L1849" i="1" s="1"/>
  <c r="M1849" i="1" s="1"/>
  <c r="Q561" i="4" s="1"/>
  <c r="K1850" i="1"/>
  <c r="L1850" i="1" s="1"/>
  <c r="M1850" i="1" s="1"/>
  <c r="Q562" i="4" s="1"/>
  <c r="K1851" i="1"/>
  <c r="L1851" i="1" s="1"/>
  <c r="M1851" i="1" s="1"/>
  <c r="Q59" i="4" s="1"/>
  <c r="K1852" i="1"/>
  <c r="L1852" i="1" s="1"/>
  <c r="M1852" i="1" s="1"/>
  <c r="Q563" i="4" s="1"/>
  <c r="K1853" i="1"/>
  <c r="L1853" i="1" s="1"/>
  <c r="M1853" i="1" s="1"/>
  <c r="Q564" i="4" s="1"/>
  <c r="K1854" i="1"/>
  <c r="L1854" i="1" s="1"/>
  <c r="M1854" i="1" s="1"/>
  <c r="Q565" i="4" s="1"/>
  <c r="K1855" i="1"/>
  <c r="L1855" i="1" s="1"/>
  <c r="M1855" i="1" s="1"/>
  <c r="Q566" i="4" s="1"/>
  <c r="K1856" i="1"/>
  <c r="L1856" i="1" s="1"/>
  <c r="M1856" i="1" s="1"/>
  <c r="Q567" i="4" s="1"/>
  <c r="K1857" i="1"/>
  <c r="L1857" i="1" s="1"/>
  <c r="M1857" i="1" s="1"/>
  <c r="Q568" i="4" s="1"/>
  <c r="K1858" i="1"/>
  <c r="L1858" i="1" s="1"/>
  <c r="M1858" i="1" s="1"/>
  <c r="Q569" i="4" s="1"/>
  <c r="K1859" i="1"/>
  <c r="L1859" i="1" s="1"/>
  <c r="M1859" i="1" s="1"/>
  <c r="Q570" i="4" s="1"/>
  <c r="K1860" i="1"/>
  <c r="L1860" i="1" s="1"/>
  <c r="M1860" i="1" s="1"/>
  <c r="Q571" i="4" s="1"/>
  <c r="K1861" i="1"/>
  <c r="L1861" i="1" s="1"/>
  <c r="M1861" i="1" s="1"/>
  <c r="Q572" i="4" s="1"/>
  <c r="K1862" i="1"/>
  <c r="L1862" i="1" s="1"/>
  <c r="M1862" i="1" s="1"/>
  <c r="Q60" i="4" s="1"/>
  <c r="K1863" i="1"/>
  <c r="L1863" i="1" s="1"/>
  <c r="M1863" i="1" s="1"/>
  <c r="Q573" i="4" s="1"/>
  <c r="K1864" i="1"/>
  <c r="L1864" i="1" s="1"/>
  <c r="M1864" i="1" s="1"/>
  <c r="Q574" i="4" s="1"/>
  <c r="K1865" i="1"/>
  <c r="L1865" i="1" s="1"/>
  <c r="M1865" i="1" s="1"/>
  <c r="Q575" i="4" s="1"/>
  <c r="K1866" i="1"/>
  <c r="L1866" i="1" s="1"/>
  <c r="M1866" i="1" s="1"/>
  <c r="Q576" i="4" s="1"/>
  <c r="K1867" i="1"/>
  <c r="L1867" i="1" s="1"/>
  <c r="M1867" i="1" s="1"/>
  <c r="Q577" i="4" s="1"/>
  <c r="K1868" i="1"/>
  <c r="L1868" i="1" s="1"/>
  <c r="M1868" i="1" s="1"/>
  <c r="Q578" i="4" s="1"/>
  <c r="K1869" i="1"/>
  <c r="L1869" i="1" s="1"/>
  <c r="M1869" i="1" s="1"/>
  <c r="Q579" i="4" s="1"/>
  <c r="K1870" i="1"/>
  <c r="L1870" i="1" s="1"/>
  <c r="M1870" i="1" s="1"/>
  <c r="Q580" i="4" s="1"/>
  <c r="K1871" i="1"/>
  <c r="L1871" i="1" s="1"/>
  <c r="M1871" i="1" s="1"/>
  <c r="Q581" i="4" s="1"/>
  <c r="K1872" i="1"/>
  <c r="L1872" i="1" s="1"/>
  <c r="M1872" i="1" s="1"/>
  <c r="Q582" i="4" s="1"/>
  <c r="K1873" i="1"/>
  <c r="L1873" i="1" s="1"/>
  <c r="M1873" i="1" s="1"/>
  <c r="Q61" i="4" s="1"/>
  <c r="K1874" i="1"/>
  <c r="L1874" i="1" s="1"/>
  <c r="M1874" i="1" s="1"/>
  <c r="Q583" i="4" s="1"/>
  <c r="K1875" i="1"/>
  <c r="L1875" i="1" s="1"/>
  <c r="M1875" i="1" s="1"/>
  <c r="Q584" i="4" s="1"/>
  <c r="K1876" i="1"/>
  <c r="L1876" i="1" s="1"/>
  <c r="M1876" i="1" s="1"/>
  <c r="Q585" i="4" s="1"/>
  <c r="K1877" i="1"/>
  <c r="L1877" i="1" s="1"/>
  <c r="M1877" i="1" s="1"/>
  <c r="Q586" i="4" s="1"/>
  <c r="K1878" i="1"/>
  <c r="L1878" i="1" s="1"/>
  <c r="M1878" i="1" s="1"/>
  <c r="Q587" i="4" s="1"/>
  <c r="K1879" i="1"/>
  <c r="L1879" i="1" s="1"/>
  <c r="M1879" i="1" s="1"/>
  <c r="Q588" i="4" s="1"/>
  <c r="K1880" i="1"/>
  <c r="L1880" i="1" s="1"/>
  <c r="M1880" i="1" s="1"/>
  <c r="Q589" i="4" s="1"/>
  <c r="K1881" i="1"/>
  <c r="L1881" i="1" s="1"/>
  <c r="M1881" i="1" s="1"/>
  <c r="Q590" i="4" s="1"/>
  <c r="K1882" i="1"/>
  <c r="L1882" i="1" s="1"/>
  <c r="M1882" i="1" s="1"/>
  <c r="Q591" i="4" s="1"/>
  <c r="K1883" i="1"/>
  <c r="L1883" i="1" s="1"/>
  <c r="M1883" i="1" s="1"/>
  <c r="Q592" i="4" s="1"/>
  <c r="K1884" i="1"/>
  <c r="L1884" i="1" s="1"/>
  <c r="M1884" i="1" s="1"/>
  <c r="Q62" i="4" s="1"/>
  <c r="K1885" i="1"/>
  <c r="L1885" i="1" s="1"/>
  <c r="M1885" i="1" s="1"/>
  <c r="Q593" i="4" s="1"/>
  <c r="K1886" i="1"/>
  <c r="L1886" i="1" s="1"/>
  <c r="M1886" i="1" s="1"/>
  <c r="Q594" i="4" s="1"/>
  <c r="K1887" i="1"/>
  <c r="L1887" i="1" s="1"/>
  <c r="M1887" i="1" s="1"/>
  <c r="Q595" i="4" s="1"/>
  <c r="K1888" i="1"/>
  <c r="L1888" i="1" s="1"/>
  <c r="M1888" i="1" s="1"/>
  <c r="Q596" i="4" s="1"/>
  <c r="K1889" i="1"/>
  <c r="L1889" i="1" s="1"/>
  <c r="M1889" i="1" s="1"/>
  <c r="Q597" i="4" s="1"/>
  <c r="K1890" i="1"/>
  <c r="L1890" i="1" s="1"/>
  <c r="M1890" i="1" s="1"/>
  <c r="Q598" i="4" s="1"/>
  <c r="K1891" i="1"/>
  <c r="L1891" i="1" s="1"/>
  <c r="M1891" i="1" s="1"/>
  <c r="Q599" i="4" s="1"/>
  <c r="K1892" i="1"/>
  <c r="L1892" i="1" s="1"/>
  <c r="M1892" i="1" s="1"/>
  <c r="Q600" i="4" s="1"/>
  <c r="K1893" i="1"/>
  <c r="L1893" i="1" s="1"/>
  <c r="M1893" i="1" s="1"/>
  <c r="Q601" i="4" s="1"/>
  <c r="K1894" i="1"/>
  <c r="L1894" i="1" s="1"/>
  <c r="M1894" i="1" s="1"/>
  <c r="Q602" i="4" s="1"/>
  <c r="K1895" i="1"/>
  <c r="L1895" i="1" s="1"/>
  <c r="M1895" i="1" s="1"/>
  <c r="Q9" i="4" s="1"/>
  <c r="K1896" i="1"/>
  <c r="L1896" i="1" s="1"/>
  <c r="M1896" i="1" s="1"/>
  <c r="Q63" i="4" s="1"/>
  <c r="K1897" i="1"/>
  <c r="L1897" i="1" s="1"/>
  <c r="M1897" i="1" s="1"/>
  <c r="Q603" i="4" s="1"/>
  <c r="K1898" i="1"/>
  <c r="L1898" i="1" s="1"/>
  <c r="M1898" i="1" s="1"/>
  <c r="Q604" i="4" s="1"/>
  <c r="K1899" i="1"/>
  <c r="L1899" i="1" s="1"/>
  <c r="M1899" i="1" s="1"/>
  <c r="Q605" i="4" s="1"/>
  <c r="K1900" i="1"/>
  <c r="L1900" i="1" s="1"/>
  <c r="M1900" i="1" s="1"/>
  <c r="Q606" i="4" s="1"/>
  <c r="K1901" i="1"/>
  <c r="L1901" i="1" s="1"/>
  <c r="M1901" i="1" s="1"/>
  <c r="Q607" i="4" s="1"/>
  <c r="K1902" i="1"/>
  <c r="L1902" i="1" s="1"/>
  <c r="M1902" i="1" s="1"/>
  <c r="Q608" i="4" s="1"/>
  <c r="K1903" i="1"/>
  <c r="L1903" i="1" s="1"/>
  <c r="M1903" i="1" s="1"/>
  <c r="Q609" i="4" s="1"/>
  <c r="K1904" i="1"/>
  <c r="L1904" i="1" s="1"/>
  <c r="M1904" i="1" s="1"/>
  <c r="Q610" i="4" s="1"/>
  <c r="K1905" i="1"/>
  <c r="L1905" i="1" s="1"/>
  <c r="M1905" i="1" s="1"/>
  <c r="Q611" i="4" s="1"/>
  <c r="K1906" i="1"/>
  <c r="L1906" i="1" s="1"/>
  <c r="M1906" i="1" s="1"/>
  <c r="Q612" i="4" s="1"/>
  <c r="K1907" i="1"/>
  <c r="L1907" i="1" s="1"/>
  <c r="M1907" i="1" s="1"/>
  <c r="Q64" i="4" s="1"/>
  <c r="K1908" i="1"/>
  <c r="L1908" i="1" s="1"/>
  <c r="M1908" i="1" s="1"/>
  <c r="Q613" i="4" s="1"/>
  <c r="K1909" i="1"/>
  <c r="L1909" i="1" s="1"/>
  <c r="M1909" i="1" s="1"/>
  <c r="Q614" i="4" s="1"/>
  <c r="K1910" i="1"/>
  <c r="L1910" i="1" s="1"/>
  <c r="M1910" i="1" s="1"/>
  <c r="Q615" i="4" s="1"/>
  <c r="K1911" i="1"/>
  <c r="L1911" i="1" s="1"/>
  <c r="M1911" i="1" s="1"/>
  <c r="Q616" i="4" s="1"/>
  <c r="K1912" i="1"/>
  <c r="L1912" i="1" s="1"/>
  <c r="M1912" i="1" s="1"/>
  <c r="Q617" i="4" s="1"/>
  <c r="K1913" i="1"/>
  <c r="L1913" i="1" s="1"/>
  <c r="M1913" i="1" s="1"/>
  <c r="Q618" i="4" s="1"/>
  <c r="K1914" i="1"/>
  <c r="L1914" i="1" s="1"/>
  <c r="M1914" i="1" s="1"/>
  <c r="Q619" i="4" s="1"/>
  <c r="K1915" i="1"/>
  <c r="L1915" i="1" s="1"/>
  <c r="M1915" i="1" s="1"/>
  <c r="Q620" i="4" s="1"/>
  <c r="K1916" i="1"/>
  <c r="L1916" i="1" s="1"/>
  <c r="M1916" i="1" s="1"/>
  <c r="Q621" i="4" s="1"/>
  <c r="K1917" i="1"/>
  <c r="L1917" i="1" s="1"/>
  <c r="M1917" i="1" s="1"/>
  <c r="Q622" i="4" s="1"/>
  <c r="K1918" i="1"/>
  <c r="L1918" i="1" s="1"/>
  <c r="M1918" i="1" s="1"/>
  <c r="Q65" i="4" s="1"/>
  <c r="K1919" i="1"/>
  <c r="L1919" i="1" s="1"/>
  <c r="M1919" i="1" s="1"/>
  <c r="Q623" i="4" s="1"/>
  <c r="K1920" i="1"/>
  <c r="L1920" i="1" s="1"/>
  <c r="M1920" i="1" s="1"/>
  <c r="Q624" i="4" s="1"/>
  <c r="K1921" i="1"/>
  <c r="L1921" i="1" s="1"/>
  <c r="M1921" i="1" s="1"/>
  <c r="Q625" i="4" s="1"/>
  <c r="K1922" i="1"/>
  <c r="L1922" i="1" s="1"/>
  <c r="M1922" i="1" s="1"/>
  <c r="Q626" i="4" s="1"/>
  <c r="K1923" i="1"/>
  <c r="L1923" i="1" s="1"/>
  <c r="M1923" i="1" s="1"/>
  <c r="Q627" i="4" s="1"/>
  <c r="K1924" i="1"/>
  <c r="L1924" i="1" s="1"/>
  <c r="M1924" i="1" s="1"/>
  <c r="Q628" i="4" s="1"/>
  <c r="K1925" i="1"/>
  <c r="L1925" i="1" s="1"/>
  <c r="M1925" i="1" s="1"/>
  <c r="Q629" i="4" s="1"/>
  <c r="K1926" i="1"/>
  <c r="L1926" i="1" s="1"/>
  <c r="M1926" i="1" s="1"/>
  <c r="Q630" i="4" s="1"/>
  <c r="K1927" i="1"/>
  <c r="L1927" i="1" s="1"/>
  <c r="M1927" i="1" s="1"/>
  <c r="Q631" i="4" s="1"/>
  <c r="K1928" i="1"/>
  <c r="L1928" i="1" s="1"/>
  <c r="M1928" i="1" s="1"/>
  <c r="Q632" i="4" s="1"/>
  <c r="K1929" i="1"/>
  <c r="L1929" i="1" s="1"/>
  <c r="M1929" i="1" s="1"/>
  <c r="Q66" i="4" s="1"/>
  <c r="K1930" i="1"/>
  <c r="L1930" i="1" s="1"/>
  <c r="M1930" i="1" s="1"/>
  <c r="Q633" i="4" s="1"/>
  <c r="K1931" i="1"/>
  <c r="L1931" i="1" s="1"/>
  <c r="M1931" i="1" s="1"/>
  <c r="Q634" i="4" s="1"/>
  <c r="K1932" i="1"/>
  <c r="L1932" i="1" s="1"/>
  <c r="M1932" i="1" s="1"/>
  <c r="Q635" i="4" s="1"/>
  <c r="K1933" i="1"/>
  <c r="L1933" i="1" s="1"/>
  <c r="M1933" i="1" s="1"/>
  <c r="Q636" i="4" s="1"/>
  <c r="K1934" i="1"/>
  <c r="L1934" i="1" s="1"/>
  <c r="M1934" i="1" s="1"/>
  <c r="Q637" i="4" s="1"/>
  <c r="K1935" i="1"/>
  <c r="L1935" i="1" s="1"/>
  <c r="M1935" i="1" s="1"/>
  <c r="Q638" i="4" s="1"/>
  <c r="K1936" i="1"/>
  <c r="L1936" i="1" s="1"/>
  <c r="M1936" i="1" s="1"/>
  <c r="Q639" i="4" s="1"/>
  <c r="K1937" i="1"/>
  <c r="L1937" i="1" s="1"/>
  <c r="M1937" i="1" s="1"/>
  <c r="Q640" i="4" s="1"/>
  <c r="K1938" i="1"/>
  <c r="L1938" i="1" s="1"/>
  <c r="M1938" i="1" s="1"/>
  <c r="Q641" i="4" s="1"/>
  <c r="K1939" i="1"/>
  <c r="L1939" i="1" s="1"/>
  <c r="M1939" i="1" s="1"/>
  <c r="Q642" i="4" s="1"/>
  <c r="K1940" i="1"/>
  <c r="L1940" i="1" s="1"/>
  <c r="M1940" i="1" s="1"/>
  <c r="Q67" i="4" s="1"/>
  <c r="K1941" i="1"/>
  <c r="L1941" i="1" s="1"/>
  <c r="M1941" i="1" s="1"/>
  <c r="Q643" i="4" s="1"/>
  <c r="K1942" i="1"/>
  <c r="L1942" i="1" s="1"/>
  <c r="M1942" i="1" s="1"/>
  <c r="Q644" i="4" s="1"/>
  <c r="K1943" i="1"/>
  <c r="L1943" i="1" s="1"/>
  <c r="M1943" i="1" s="1"/>
  <c r="Q645" i="4" s="1"/>
  <c r="K1944" i="1"/>
  <c r="L1944" i="1" s="1"/>
  <c r="M1944" i="1" s="1"/>
  <c r="Q646" i="4" s="1"/>
  <c r="K1945" i="1"/>
  <c r="L1945" i="1" s="1"/>
  <c r="M1945" i="1" s="1"/>
  <c r="Q647" i="4" s="1"/>
  <c r="K1946" i="1"/>
  <c r="L1946" i="1" s="1"/>
  <c r="M1946" i="1" s="1"/>
  <c r="Q648" i="4" s="1"/>
  <c r="K1947" i="1"/>
  <c r="L1947" i="1" s="1"/>
  <c r="M1947" i="1" s="1"/>
  <c r="Q649" i="4" s="1"/>
  <c r="K1948" i="1"/>
  <c r="L1948" i="1" s="1"/>
  <c r="M1948" i="1" s="1"/>
  <c r="Q650" i="4" s="1"/>
  <c r="K1949" i="1"/>
  <c r="L1949" i="1" s="1"/>
  <c r="M1949" i="1" s="1"/>
  <c r="Q651" i="4" s="1"/>
  <c r="K1950" i="1"/>
  <c r="L1950" i="1" s="1"/>
  <c r="M1950" i="1" s="1"/>
  <c r="Q652" i="4" s="1"/>
  <c r="K1951" i="1"/>
  <c r="L1951" i="1" s="1"/>
  <c r="M1951" i="1" s="1"/>
  <c r="Q68" i="4" s="1"/>
  <c r="K1952" i="1"/>
  <c r="L1952" i="1" s="1"/>
  <c r="M1952" i="1" s="1"/>
  <c r="Q653" i="4" s="1"/>
  <c r="K1953" i="1"/>
  <c r="L1953" i="1" s="1"/>
  <c r="M1953" i="1" s="1"/>
  <c r="Q654" i="4" s="1"/>
  <c r="K1954" i="1"/>
  <c r="L1954" i="1" s="1"/>
  <c r="M1954" i="1" s="1"/>
  <c r="Q655" i="4" s="1"/>
  <c r="K1955" i="1"/>
  <c r="L1955" i="1" s="1"/>
  <c r="M1955" i="1" s="1"/>
  <c r="Q656" i="4" s="1"/>
  <c r="K1956" i="1"/>
  <c r="L1956" i="1" s="1"/>
  <c r="M1956" i="1" s="1"/>
  <c r="Q657" i="4" s="1"/>
  <c r="K1957" i="1"/>
  <c r="L1957" i="1" s="1"/>
  <c r="M1957" i="1" s="1"/>
  <c r="Q658" i="4" s="1"/>
  <c r="K1958" i="1"/>
  <c r="L1958" i="1" s="1"/>
  <c r="M1958" i="1" s="1"/>
  <c r="Q659" i="4" s="1"/>
  <c r="K1959" i="1"/>
  <c r="L1959" i="1" s="1"/>
  <c r="M1959" i="1" s="1"/>
  <c r="Q660" i="4" s="1"/>
  <c r="K1960" i="1"/>
  <c r="L1960" i="1" s="1"/>
  <c r="M1960" i="1" s="1"/>
  <c r="Q661" i="4" s="1"/>
  <c r="K1961" i="1"/>
  <c r="L1961" i="1" s="1"/>
  <c r="M1961" i="1" s="1"/>
  <c r="Q662" i="4" s="1"/>
  <c r="K1962" i="1"/>
  <c r="L1962" i="1" s="1"/>
  <c r="M1962" i="1" s="1"/>
  <c r="Q69" i="4" s="1"/>
  <c r="K1963" i="1"/>
  <c r="L1963" i="1" s="1"/>
  <c r="M1963" i="1" s="1"/>
  <c r="Q663" i="4" s="1"/>
  <c r="K1964" i="1"/>
  <c r="L1964" i="1" s="1"/>
  <c r="M1964" i="1" s="1"/>
  <c r="Q664" i="4" s="1"/>
  <c r="K1965" i="1"/>
  <c r="L1965" i="1" s="1"/>
  <c r="M1965" i="1" s="1"/>
  <c r="Q665" i="4" s="1"/>
  <c r="K1966" i="1"/>
  <c r="L1966" i="1" s="1"/>
  <c r="M1966" i="1" s="1"/>
  <c r="Q666" i="4" s="1"/>
  <c r="K1967" i="1"/>
  <c r="L1967" i="1" s="1"/>
  <c r="M1967" i="1" s="1"/>
  <c r="Q667" i="4" s="1"/>
  <c r="K1968" i="1"/>
  <c r="L1968" i="1" s="1"/>
  <c r="M1968" i="1" s="1"/>
  <c r="Q668" i="4" s="1"/>
  <c r="K1969" i="1"/>
  <c r="L1969" i="1" s="1"/>
  <c r="M1969" i="1" s="1"/>
  <c r="Q669" i="4" s="1"/>
  <c r="K1970" i="1"/>
  <c r="L1970" i="1" s="1"/>
  <c r="M1970" i="1" s="1"/>
  <c r="Q670" i="4" s="1"/>
  <c r="K1971" i="1"/>
  <c r="L1971" i="1" s="1"/>
  <c r="M1971" i="1" s="1"/>
  <c r="Q671" i="4" s="1"/>
  <c r="K1972" i="1"/>
  <c r="L1972" i="1" s="1"/>
  <c r="M1972" i="1" s="1"/>
  <c r="Q672" i="4" s="1"/>
  <c r="K1973" i="1"/>
  <c r="L1973" i="1" s="1"/>
  <c r="M1973" i="1" s="1"/>
  <c r="Q70" i="4" s="1"/>
  <c r="K1974" i="1"/>
  <c r="L1974" i="1" s="1"/>
  <c r="M1974" i="1" s="1"/>
  <c r="Q673" i="4" s="1"/>
  <c r="K1975" i="1"/>
  <c r="L1975" i="1" s="1"/>
  <c r="M1975" i="1" s="1"/>
  <c r="Q674" i="4" s="1"/>
  <c r="K1976" i="1"/>
  <c r="L1976" i="1" s="1"/>
  <c r="M1976" i="1" s="1"/>
  <c r="Q675" i="4" s="1"/>
  <c r="K1977" i="1"/>
  <c r="L1977" i="1" s="1"/>
  <c r="M1977" i="1" s="1"/>
  <c r="Q676" i="4" s="1"/>
  <c r="K1978" i="1"/>
  <c r="L1978" i="1" s="1"/>
  <c r="M1978" i="1" s="1"/>
  <c r="Q677" i="4" s="1"/>
  <c r="K1979" i="1"/>
  <c r="L1979" i="1" s="1"/>
  <c r="M1979" i="1" s="1"/>
  <c r="Q678" i="4" s="1"/>
  <c r="K1980" i="1"/>
  <c r="L1980" i="1" s="1"/>
  <c r="M1980" i="1" s="1"/>
  <c r="Q679" i="4" s="1"/>
  <c r="K1981" i="1"/>
  <c r="L1981" i="1" s="1"/>
  <c r="M1981" i="1" s="1"/>
  <c r="Q680" i="4" s="1"/>
  <c r="K1982" i="1"/>
  <c r="L1982" i="1" s="1"/>
  <c r="M1982" i="1" s="1"/>
  <c r="Q681" i="4" s="1"/>
  <c r="K1983" i="1"/>
  <c r="L1983" i="1" s="1"/>
  <c r="M1983" i="1" s="1"/>
  <c r="Q682" i="4" s="1"/>
  <c r="K1984" i="1"/>
  <c r="L1984" i="1" s="1"/>
  <c r="M1984" i="1" s="1"/>
  <c r="Q71" i="4" s="1"/>
  <c r="K1985" i="1"/>
  <c r="L1985" i="1" s="1"/>
  <c r="M1985" i="1" s="1"/>
  <c r="Q683" i="4" s="1"/>
  <c r="K1986" i="1"/>
  <c r="L1986" i="1" s="1"/>
  <c r="M1986" i="1" s="1"/>
  <c r="Q684" i="4" s="1"/>
  <c r="K1987" i="1"/>
  <c r="L1987" i="1" s="1"/>
  <c r="M1987" i="1" s="1"/>
  <c r="Q685" i="4" s="1"/>
  <c r="K1988" i="1"/>
  <c r="L1988" i="1" s="1"/>
  <c r="M1988" i="1" s="1"/>
  <c r="Q686" i="4" s="1"/>
  <c r="K1989" i="1"/>
  <c r="L1989" i="1" s="1"/>
  <c r="M1989" i="1" s="1"/>
  <c r="Q687" i="4" s="1"/>
  <c r="K1990" i="1"/>
  <c r="L1990" i="1" s="1"/>
  <c r="M1990" i="1" s="1"/>
  <c r="Q688" i="4" s="1"/>
  <c r="K1991" i="1"/>
  <c r="L1991" i="1" s="1"/>
  <c r="M1991" i="1" s="1"/>
  <c r="Q689" i="4" s="1"/>
  <c r="K1992" i="1"/>
  <c r="L1992" i="1" s="1"/>
  <c r="M1992" i="1" s="1"/>
  <c r="Q690" i="4" s="1"/>
  <c r="K1993" i="1"/>
  <c r="L1993" i="1" s="1"/>
  <c r="M1993" i="1" s="1"/>
  <c r="Q691" i="4" s="1"/>
  <c r="K1994" i="1"/>
  <c r="L1994" i="1" s="1"/>
  <c r="M1994" i="1" s="1"/>
  <c r="Q692" i="4" s="1"/>
  <c r="K1995" i="1"/>
  <c r="L1995" i="1" s="1"/>
  <c r="M1995" i="1" s="1"/>
  <c r="Q72" i="4" s="1"/>
  <c r="K1996" i="1"/>
  <c r="L1996" i="1" s="1"/>
  <c r="M1996" i="1" s="1"/>
  <c r="Q693" i="4" s="1"/>
  <c r="K1997" i="1"/>
  <c r="L1997" i="1" s="1"/>
  <c r="M1997" i="1" s="1"/>
  <c r="Q694" i="4" s="1"/>
  <c r="K1998" i="1"/>
  <c r="L1998" i="1" s="1"/>
  <c r="M1998" i="1" s="1"/>
  <c r="Q695" i="4" s="1"/>
  <c r="K1999" i="1"/>
  <c r="L1999" i="1" s="1"/>
  <c r="M1999" i="1" s="1"/>
  <c r="Q696" i="4" s="1"/>
  <c r="K2000" i="1"/>
  <c r="L2000" i="1" s="1"/>
  <c r="M2000" i="1" s="1"/>
  <c r="Q697" i="4" s="1"/>
  <c r="K2001" i="1"/>
  <c r="L2001" i="1" s="1"/>
  <c r="M2001" i="1" s="1"/>
  <c r="Q698" i="4" s="1"/>
  <c r="K2002" i="1"/>
  <c r="L2002" i="1" s="1"/>
  <c r="M2002" i="1" s="1"/>
  <c r="Q699" i="4" s="1"/>
  <c r="K2003" i="1"/>
  <c r="L2003" i="1" s="1"/>
  <c r="M2003" i="1" s="1"/>
  <c r="Q700" i="4" s="1"/>
  <c r="K2004" i="1"/>
  <c r="L2004" i="1" s="1"/>
  <c r="M2004" i="1" s="1"/>
  <c r="Q701" i="4" s="1"/>
  <c r="K2005" i="1"/>
  <c r="L2005" i="1" s="1"/>
  <c r="M2005" i="1" s="1"/>
  <c r="Q702" i="4" s="1"/>
  <c r="K2006" i="1"/>
  <c r="L2006" i="1" s="1"/>
  <c r="M2006" i="1" s="1"/>
  <c r="Q10" i="4" s="1"/>
  <c r="K2007" i="1"/>
  <c r="L2007" i="1" s="1"/>
  <c r="M2007" i="1" s="1"/>
  <c r="Q73" i="4" s="1"/>
  <c r="K2008" i="1"/>
  <c r="L2008" i="1" s="1"/>
  <c r="M2008" i="1" s="1"/>
  <c r="Q703" i="4" s="1"/>
  <c r="K2009" i="1"/>
  <c r="L2009" i="1" s="1"/>
  <c r="M2009" i="1" s="1"/>
  <c r="Q704" i="4" s="1"/>
  <c r="K2010" i="1"/>
  <c r="L2010" i="1" s="1"/>
  <c r="M2010" i="1" s="1"/>
  <c r="Q705" i="4" s="1"/>
  <c r="K2011" i="1"/>
  <c r="L2011" i="1" s="1"/>
  <c r="M2011" i="1" s="1"/>
  <c r="Q706" i="4" s="1"/>
  <c r="K2012" i="1"/>
  <c r="L2012" i="1" s="1"/>
  <c r="M2012" i="1" s="1"/>
  <c r="Q707" i="4" s="1"/>
  <c r="K2013" i="1"/>
  <c r="L2013" i="1" s="1"/>
  <c r="M2013" i="1" s="1"/>
  <c r="Q708" i="4" s="1"/>
  <c r="K2014" i="1"/>
  <c r="L2014" i="1" s="1"/>
  <c r="M2014" i="1" s="1"/>
  <c r="Q709" i="4" s="1"/>
  <c r="K2015" i="1"/>
  <c r="L2015" i="1" s="1"/>
  <c r="M2015" i="1" s="1"/>
  <c r="Q710" i="4" s="1"/>
  <c r="K2016" i="1"/>
  <c r="L2016" i="1" s="1"/>
  <c r="M2016" i="1" s="1"/>
  <c r="Q711" i="4" s="1"/>
  <c r="K2017" i="1"/>
  <c r="L2017" i="1" s="1"/>
  <c r="M2017" i="1" s="1"/>
  <c r="Q712" i="4" s="1"/>
  <c r="K2018" i="1"/>
  <c r="L2018" i="1" s="1"/>
  <c r="M2018" i="1" s="1"/>
  <c r="Q74" i="4" s="1"/>
  <c r="K2019" i="1"/>
  <c r="L2019" i="1" s="1"/>
  <c r="M2019" i="1" s="1"/>
  <c r="Q713" i="4" s="1"/>
  <c r="K2020" i="1"/>
  <c r="L2020" i="1" s="1"/>
  <c r="M2020" i="1" s="1"/>
  <c r="Q714" i="4" s="1"/>
  <c r="K2021" i="1"/>
  <c r="L2021" i="1" s="1"/>
  <c r="M2021" i="1" s="1"/>
  <c r="Q715" i="4" s="1"/>
  <c r="K2022" i="1"/>
  <c r="L2022" i="1" s="1"/>
  <c r="M2022" i="1" s="1"/>
  <c r="Q716" i="4" s="1"/>
  <c r="K2023" i="1"/>
  <c r="L2023" i="1" s="1"/>
  <c r="M2023" i="1" s="1"/>
  <c r="Q717" i="4" s="1"/>
  <c r="K2024" i="1"/>
  <c r="L2024" i="1" s="1"/>
  <c r="M2024" i="1" s="1"/>
  <c r="Q718" i="4" s="1"/>
  <c r="K2025" i="1"/>
  <c r="L2025" i="1" s="1"/>
  <c r="M2025" i="1" s="1"/>
  <c r="Q719" i="4" s="1"/>
  <c r="K2026" i="1"/>
  <c r="L2026" i="1" s="1"/>
  <c r="M2026" i="1" s="1"/>
  <c r="Q720" i="4" s="1"/>
  <c r="K2027" i="1"/>
  <c r="L2027" i="1" s="1"/>
  <c r="M2027" i="1" s="1"/>
  <c r="Q721" i="4" s="1"/>
  <c r="K2028" i="1"/>
  <c r="L2028" i="1" s="1"/>
  <c r="M2028" i="1" s="1"/>
  <c r="Q722" i="4" s="1"/>
  <c r="K2029" i="1"/>
  <c r="L2029" i="1" s="1"/>
  <c r="M2029" i="1" s="1"/>
  <c r="Q75" i="4" s="1"/>
  <c r="K2030" i="1"/>
  <c r="L2030" i="1" s="1"/>
  <c r="M2030" i="1" s="1"/>
  <c r="Q723" i="4" s="1"/>
  <c r="K2031" i="1"/>
  <c r="L2031" i="1" s="1"/>
  <c r="M2031" i="1" s="1"/>
  <c r="Q724" i="4" s="1"/>
  <c r="K2032" i="1"/>
  <c r="L2032" i="1" s="1"/>
  <c r="M2032" i="1" s="1"/>
  <c r="Q725" i="4" s="1"/>
  <c r="K2033" i="1"/>
  <c r="L2033" i="1" s="1"/>
  <c r="M2033" i="1" s="1"/>
  <c r="Q726" i="4" s="1"/>
  <c r="K2034" i="1"/>
  <c r="L2034" i="1" s="1"/>
  <c r="M2034" i="1" s="1"/>
  <c r="Q727" i="4" s="1"/>
  <c r="K2035" i="1"/>
  <c r="L2035" i="1" s="1"/>
  <c r="M2035" i="1" s="1"/>
  <c r="Q728" i="4" s="1"/>
  <c r="K2036" i="1"/>
  <c r="L2036" i="1" s="1"/>
  <c r="M2036" i="1" s="1"/>
  <c r="Q729" i="4" s="1"/>
  <c r="K2037" i="1"/>
  <c r="L2037" i="1" s="1"/>
  <c r="M2037" i="1" s="1"/>
  <c r="Q730" i="4" s="1"/>
  <c r="K2038" i="1"/>
  <c r="L2038" i="1" s="1"/>
  <c r="M2038" i="1" s="1"/>
  <c r="Q731" i="4" s="1"/>
  <c r="K2039" i="1"/>
  <c r="L2039" i="1" s="1"/>
  <c r="M2039" i="1" s="1"/>
  <c r="Q732" i="4" s="1"/>
  <c r="K2040" i="1"/>
  <c r="L2040" i="1" s="1"/>
  <c r="M2040" i="1" s="1"/>
  <c r="Q76" i="4" s="1"/>
  <c r="K2041" i="1"/>
  <c r="L2041" i="1" s="1"/>
  <c r="M2041" i="1" s="1"/>
  <c r="Q733" i="4" s="1"/>
  <c r="K2042" i="1"/>
  <c r="L2042" i="1" s="1"/>
  <c r="M2042" i="1" s="1"/>
  <c r="Q734" i="4" s="1"/>
  <c r="K2043" i="1"/>
  <c r="L2043" i="1" s="1"/>
  <c r="M2043" i="1" s="1"/>
  <c r="Q735" i="4" s="1"/>
  <c r="K2044" i="1"/>
  <c r="L2044" i="1" s="1"/>
  <c r="M2044" i="1" s="1"/>
  <c r="Q736" i="4" s="1"/>
  <c r="K2045" i="1"/>
  <c r="L2045" i="1" s="1"/>
  <c r="M2045" i="1" s="1"/>
  <c r="Q737" i="4" s="1"/>
  <c r="K2046" i="1"/>
  <c r="L2046" i="1" s="1"/>
  <c r="M2046" i="1" s="1"/>
  <c r="Q738" i="4" s="1"/>
  <c r="K2047" i="1"/>
  <c r="L2047" i="1" s="1"/>
  <c r="M2047" i="1" s="1"/>
  <c r="Q739" i="4" s="1"/>
  <c r="K2048" i="1"/>
  <c r="L2048" i="1" s="1"/>
  <c r="M2048" i="1" s="1"/>
  <c r="Q740" i="4" s="1"/>
  <c r="K2049" i="1"/>
  <c r="L2049" i="1" s="1"/>
  <c r="M2049" i="1" s="1"/>
  <c r="Q741" i="4" s="1"/>
  <c r="K2050" i="1"/>
  <c r="L2050" i="1" s="1"/>
  <c r="M2050" i="1" s="1"/>
  <c r="Q742" i="4" s="1"/>
  <c r="K2051" i="1"/>
  <c r="L2051" i="1" s="1"/>
  <c r="M2051" i="1" s="1"/>
  <c r="Q77" i="4" s="1"/>
  <c r="K2052" i="1"/>
  <c r="L2052" i="1" s="1"/>
  <c r="M2052" i="1" s="1"/>
  <c r="Q743" i="4" s="1"/>
  <c r="K2053" i="1"/>
  <c r="L2053" i="1" s="1"/>
  <c r="M2053" i="1" s="1"/>
  <c r="Q744" i="4" s="1"/>
  <c r="K2054" i="1"/>
  <c r="L2054" i="1" s="1"/>
  <c r="M2054" i="1" s="1"/>
  <c r="Q745" i="4" s="1"/>
  <c r="K2055" i="1"/>
  <c r="L2055" i="1" s="1"/>
  <c r="M2055" i="1" s="1"/>
  <c r="Q746" i="4" s="1"/>
  <c r="K2056" i="1"/>
  <c r="L2056" i="1" s="1"/>
  <c r="M2056" i="1" s="1"/>
  <c r="Q747" i="4" s="1"/>
  <c r="K2057" i="1"/>
  <c r="L2057" i="1" s="1"/>
  <c r="M2057" i="1" s="1"/>
  <c r="Q748" i="4" s="1"/>
  <c r="K2058" i="1"/>
  <c r="L2058" i="1" s="1"/>
  <c r="M2058" i="1" s="1"/>
  <c r="Q749" i="4" s="1"/>
  <c r="K2059" i="1"/>
  <c r="L2059" i="1" s="1"/>
  <c r="M2059" i="1" s="1"/>
  <c r="Q750" i="4" s="1"/>
  <c r="K2060" i="1"/>
  <c r="L2060" i="1" s="1"/>
  <c r="M2060" i="1" s="1"/>
  <c r="Q751" i="4" s="1"/>
  <c r="K2061" i="1"/>
  <c r="L2061" i="1" s="1"/>
  <c r="M2061" i="1" s="1"/>
  <c r="Q752" i="4" s="1"/>
  <c r="K2062" i="1"/>
  <c r="L2062" i="1" s="1"/>
  <c r="M2062" i="1" s="1"/>
  <c r="Q78" i="4" s="1"/>
  <c r="K2063" i="1"/>
  <c r="L2063" i="1" s="1"/>
  <c r="M2063" i="1" s="1"/>
  <c r="Q753" i="4" s="1"/>
  <c r="K2064" i="1"/>
  <c r="L2064" i="1" s="1"/>
  <c r="M2064" i="1" s="1"/>
  <c r="Q754" i="4" s="1"/>
  <c r="K2065" i="1"/>
  <c r="L2065" i="1" s="1"/>
  <c r="M2065" i="1" s="1"/>
  <c r="Q755" i="4" s="1"/>
  <c r="K2066" i="1"/>
  <c r="L2066" i="1" s="1"/>
  <c r="M2066" i="1" s="1"/>
  <c r="Q756" i="4" s="1"/>
  <c r="K2067" i="1"/>
  <c r="L2067" i="1" s="1"/>
  <c r="M2067" i="1" s="1"/>
  <c r="Q757" i="4" s="1"/>
  <c r="K2068" i="1"/>
  <c r="L2068" i="1" s="1"/>
  <c r="M2068" i="1" s="1"/>
  <c r="Q758" i="4" s="1"/>
  <c r="K2069" i="1"/>
  <c r="L2069" i="1" s="1"/>
  <c r="M2069" i="1" s="1"/>
  <c r="Q759" i="4" s="1"/>
  <c r="K2070" i="1"/>
  <c r="L2070" i="1" s="1"/>
  <c r="M2070" i="1" s="1"/>
  <c r="Q760" i="4" s="1"/>
  <c r="K2071" i="1"/>
  <c r="L2071" i="1" s="1"/>
  <c r="M2071" i="1" s="1"/>
  <c r="Q761" i="4" s="1"/>
  <c r="K2072" i="1"/>
  <c r="L2072" i="1" s="1"/>
  <c r="M2072" i="1" s="1"/>
  <c r="Q762" i="4" s="1"/>
  <c r="K2073" i="1"/>
  <c r="L2073" i="1" s="1"/>
  <c r="M2073" i="1" s="1"/>
  <c r="Q79" i="4" s="1"/>
  <c r="K2074" i="1"/>
  <c r="L2074" i="1" s="1"/>
  <c r="M2074" i="1" s="1"/>
  <c r="Q763" i="4" s="1"/>
  <c r="K2075" i="1"/>
  <c r="L2075" i="1" s="1"/>
  <c r="M2075" i="1" s="1"/>
  <c r="Q764" i="4" s="1"/>
  <c r="K2076" i="1"/>
  <c r="L2076" i="1" s="1"/>
  <c r="M2076" i="1" s="1"/>
  <c r="Q765" i="4" s="1"/>
  <c r="K2077" i="1"/>
  <c r="L2077" i="1" s="1"/>
  <c r="M2077" i="1" s="1"/>
  <c r="Q766" i="4" s="1"/>
  <c r="K2078" i="1"/>
  <c r="L2078" i="1" s="1"/>
  <c r="M2078" i="1" s="1"/>
  <c r="Q767" i="4" s="1"/>
  <c r="K2079" i="1"/>
  <c r="L2079" i="1" s="1"/>
  <c r="M2079" i="1" s="1"/>
  <c r="Q768" i="4" s="1"/>
  <c r="K2080" i="1"/>
  <c r="L2080" i="1" s="1"/>
  <c r="M2080" i="1" s="1"/>
  <c r="Q769" i="4" s="1"/>
  <c r="K2081" i="1"/>
  <c r="L2081" i="1" s="1"/>
  <c r="M2081" i="1" s="1"/>
  <c r="Q770" i="4" s="1"/>
  <c r="K2082" i="1"/>
  <c r="L2082" i="1" s="1"/>
  <c r="M2082" i="1" s="1"/>
  <c r="Q771" i="4" s="1"/>
  <c r="K2083" i="1"/>
  <c r="L2083" i="1" s="1"/>
  <c r="M2083" i="1" s="1"/>
  <c r="Q772" i="4" s="1"/>
  <c r="K2084" i="1"/>
  <c r="L2084" i="1" s="1"/>
  <c r="M2084" i="1" s="1"/>
  <c r="Q80" i="4" s="1"/>
  <c r="K2085" i="1"/>
  <c r="L2085" i="1" s="1"/>
  <c r="M2085" i="1" s="1"/>
  <c r="Q773" i="4" s="1"/>
  <c r="K2086" i="1"/>
  <c r="L2086" i="1" s="1"/>
  <c r="M2086" i="1" s="1"/>
  <c r="Q774" i="4" s="1"/>
  <c r="K2087" i="1"/>
  <c r="L2087" i="1" s="1"/>
  <c r="M2087" i="1" s="1"/>
  <c r="Q775" i="4" s="1"/>
  <c r="K2088" i="1"/>
  <c r="L2088" i="1" s="1"/>
  <c r="M2088" i="1" s="1"/>
  <c r="Q776" i="4" s="1"/>
  <c r="K2089" i="1"/>
  <c r="L2089" i="1" s="1"/>
  <c r="M2089" i="1" s="1"/>
  <c r="Q777" i="4" s="1"/>
  <c r="K2090" i="1"/>
  <c r="L2090" i="1" s="1"/>
  <c r="M2090" i="1" s="1"/>
  <c r="Q778" i="4" s="1"/>
  <c r="K2091" i="1"/>
  <c r="L2091" i="1" s="1"/>
  <c r="M2091" i="1" s="1"/>
  <c r="Q779" i="4" s="1"/>
  <c r="K2092" i="1"/>
  <c r="L2092" i="1" s="1"/>
  <c r="M2092" i="1" s="1"/>
  <c r="Q780" i="4" s="1"/>
  <c r="K2093" i="1"/>
  <c r="L2093" i="1" s="1"/>
  <c r="M2093" i="1" s="1"/>
  <c r="Q781" i="4" s="1"/>
  <c r="K2094" i="1"/>
  <c r="L2094" i="1" s="1"/>
  <c r="M2094" i="1" s="1"/>
  <c r="Q782" i="4" s="1"/>
  <c r="K2095" i="1"/>
  <c r="L2095" i="1" s="1"/>
  <c r="M2095" i="1" s="1"/>
  <c r="Q81" i="4" s="1"/>
  <c r="K2096" i="1"/>
  <c r="L2096" i="1" s="1"/>
  <c r="M2096" i="1" s="1"/>
  <c r="Q783" i="4" s="1"/>
  <c r="K2097" i="1"/>
  <c r="L2097" i="1" s="1"/>
  <c r="M2097" i="1" s="1"/>
  <c r="Q784" i="4" s="1"/>
  <c r="K2098" i="1"/>
  <c r="L2098" i="1" s="1"/>
  <c r="M2098" i="1" s="1"/>
  <c r="Q785" i="4" s="1"/>
  <c r="K2099" i="1"/>
  <c r="L2099" i="1" s="1"/>
  <c r="M2099" i="1" s="1"/>
  <c r="Q786" i="4" s="1"/>
  <c r="K2100" i="1"/>
  <c r="L2100" i="1" s="1"/>
  <c r="M2100" i="1" s="1"/>
  <c r="Q787" i="4" s="1"/>
  <c r="K2101" i="1"/>
  <c r="L2101" i="1" s="1"/>
  <c r="M2101" i="1" s="1"/>
  <c r="Q788" i="4" s="1"/>
  <c r="K2102" i="1"/>
  <c r="L2102" i="1" s="1"/>
  <c r="M2102" i="1" s="1"/>
  <c r="Q789" i="4" s="1"/>
  <c r="K2103" i="1"/>
  <c r="L2103" i="1" s="1"/>
  <c r="M2103" i="1" s="1"/>
  <c r="Q790" i="4" s="1"/>
  <c r="K2104" i="1"/>
  <c r="L2104" i="1" s="1"/>
  <c r="M2104" i="1" s="1"/>
  <c r="Q791" i="4" s="1"/>
  <c r="K2105" i="1"/>
  <c r="L2105" i="1" s="1"/>
  <c r="M2105" i="1" s="1"/>
  <c r="Q792" i="4" s="1"/>
  <c r="K2106" i="1"/>
  <c r="L2106" i="1" s="1"/>
  <c r="M2106" i="1" s="1"/>
  <c r="Q82" i="4" s="1"/>
  <c r="K2107" i="1"/>
  <c r="L2107" i="1" s="1"/>
  <c r="M2107" i="1" s="1"/>
  <c r="Q793" i="4" s="1"/>
  <c r="K2108" i="1"/>
  <c r="L2108" i="1" s="1"/>
  <c r="M2108" i="1" s="1"/>
  <c r="Q794" i="4" s="1"/>
  <c r="K2109" i="1"/>
  <c r="L2109" i="1" s="1"/>
  <c r="M2109" i="1" s="1"/>
  <c r="Q795" i="4" s="1"/>
  <c r="K2110" i="1"/>
  <c r="L2110" i="1" s="1"/>
  <c r="M2110" i="1" s="1"/>
  <c r="Q796" i="4" s="1"/>
  <c r="K2111" i="1"/>
  <c r="L2111" i="1" s="1"/>
  <c r="M2111" i="1" s="1"/>
  <c r="Q797" i="4" s="1"/>
  <c r="K2112" i="1"/>
  <c r="L2112" i="1" s="1"/>
  <c r="M2112" i="1" s="1"/>
  <c r="Q798" i="4" s="1"/>
  <c r="K2113" i="1"/>
  <c r="L2113" i="1" s="1"/>
  <c r="M2113" i="1" s="1"/>
  <c r="Q799" i="4" s="1"/>
  <c r="K2114" i="1"/>
  <c r="L2114" i="1" s="1"/>
  <c r="M2114" i="1" s="1"/>
  <c r="Q800" i="4" s="1"/>
  <c r="K2115" i="1"/>
  <c r="L2115" i="1" s="1"/>
  <c r="M2115" i="1" s="1"/>
  <c r="Q801" i="4" s="1"/>
  <c r="K2116" i="1"/>
  <c r="L2116" i="1" s="1"/>
  <c r="M2116" i="1" s="1"/>
  <c r="Q802" i="4" s="1"/>
  <c r="K2117" i="1"/>
  <c r="L2117" i="1" s="1"/>
  <c r="M2117" i="1" s="1"/>
  <c r="Q11" i="4" s="1"/>
  <c r="K2118" i="1"/>
  <c r="L2118" i="1" s="1"/>
  <c r="M2118" i="1" s="1"/>
  <c r="Q83" i="4" s="1"/>
  <c r="K2119" i="1"/>
  <c r="L2119" i="1" s="1"/>
  <c r="M2119" i="1" s="1"/>
  <c r="Q803" i="4" s="1"/>
  <c r="K2120" i="1"/>
  <c r="L2120" i="1" s="1"/>
  <c r="M2120" i="1" s="1"/>
  <c r="Q804" i="4" s="1"/>
  <c r="K2121" i="1"/>
  <c r="L2121" i="1" s="1"/>
  <c r="M2121" i="1" s="1"/>
  <c r="Q805" i="4" s="1"/>
  <c r="K2122" i="1"/>
  <c r="L2122" i="1" s="1"/>
  <c r="M2122" i="1" s="1"/>
  <c r="Q806" i="4" s="1"/>
  <c r="K2123" i="1"/>
  <c r="L2123" i="1" s="1"/>
  <c r="M2123" i="1" s="1"/>
  <c r="Q807" i="4" s="1"/>
  <c r="K2124" i="1"/>
  <c r="L2124" i="1" s="1"/>
  <c r="M2124" i="1" s="1"/>
  <c r="Q808" i="4" s="1"/>
  <c r="K2125" i="1"/>
  <c r="L2125" i="1" s="1"/>
  <c r="M2125" i="1" s="1"/>
  <c r="Q809" i="4" s="1"/>
  <c r="K2126" i="1"/>
  <c r="L2126" i="1" s="1"/>
  <c r="M2126" i="1" s="1"/>
  <c r="Q810" i="4" s="1"/>
  <c r="K2127" i="1"/>
  <c r="L2127" i="1" s="1"/>
  <c r="M2127" i="1" s="1"/>
  <c r="Q811" i="4" s="1"/>
  <c r="K2128" i="1"/>
  <c r="L2128" i="1" s="1"/>
  <c r="M2128" i="1" s="1"/>
  <c r="Q812" i="4" s="1"/>
  <c r="K2129" i="1"/>
  <c r="L2129" i="1" s="1"/>
  <c r="M2129" i="1" s="1"/>
  <c r="Q84" i="4" s="1"/>
  <c r="K2130" i="1"/>
  <c r="L2130" i="1" s="1"/>
  <c r="M2130" i="1" s="1"/>
  <c r="Q813" i="4" s="1"/>
  <c r="K2131" i="1"/>
  <c r="L2131" i="1" s="1"/>
  <c r="M2131" i="1" s="1"/>
  <c r="Q814" i="4" s="1"/>
  <c r="K2132" i="1"/>
  <c r="L2132" i="1" s="1"/>
  <c r="M2132" i="1" s="1"/>
  <c r="Q815" i="4" s="1"/>
  <c r="K2133" i="1"/>
  <c r="L2133" i="1" s="1"/>
  <c r="M2133" i="1" s="1"/>
  <c r="Q816" i="4" s="1"/>
  <c r="K2134" i="1"/>
  <c r="L2134" i="1" s="1"/>
  <c r="M2134" i="1" s="1"/>
  <c r="Q817" i="4" s="1"/>
  <c r="K2135" i="1"/>
  <c r="L2135" i="1" s="1"/>
  <c r="M2135" i="1" s="1"/>
  <c r="Q818" i="4" s="1"/>
  <c r="K2136" i="1"/>
  <c r="L2136" i="1" s="1"/>
  <c r="M2136" i="1" s="1"/>
  <c r="Q819" i="4" s="1"/>
  <c r="K2137" i="1"/>
  <c r="L2137" i="1" s="1"/>
  <c r="M2137" i="1" s="1"/>
  <c r="Q820" i="4" s="1"/>
  <c r="K2138" i="1"/>
  <c r="L2138" i="1" s="1"/>
  <c r="M2138" i="1" s="1"/>
  <c r="Q821" i="4" s="1"/>
  <c r="K2139" i="1"/>
  <c r="L2139" i="1" s="1"/>
  <c r="M2139" i="1" s="1"/>
  <c r="Q822" i="4" s="1"/>
  <c r="K2140" i="1"/>
  <c r="L2140" i="1" s="1"/>
  <c r="M2140" i="1" s="1"/>
  <c r="Q85" i="4" s="1"/>
  <c r="K2141" i="1"/>
  <c r="L2141" i="1" s="1"/>
  <c r="M2141" i="1" s="1"/>
  <c r="Q823" i="4" s="1"/>
  <c r="K2142" i="1"/>
  <c r="L2142" i="1" s="1"/>
  <c r="M2142" i="1" s="1"/>
  <c r="Q824" i="4" s="1"/>
  <c r="K2143" i="1"/>
  <c r="L2143" i="1" s="1"/>
  <c r="M2143" i="1" s="1"/>
  <c r="Q825" i="4" s="1"/>
  <c r="K2144" i="1"/>
  <c r="L2144" i="1" s="1"/>
  <c r="M2144" i="1" s="1"/>
  <c r="Q826" i="4" s="1"/>
  <c r="K2145" i="1"/>
  <c r="L2145" i="1" s="1"/>
  <c r="M2145" i="1" s="1"/>
  <c r="Q827" i="4" s="1"/>
  <c r="K2146" i="1"/>
  <c r="L2146" i="1" s="1"/>
  <c r="M2146" i="1" s="1"/>
  <c r="Q828" i="4" s="1"/>
  <c r="K2147" i="1"/>
  <c r="L2147" i="1" s="1"/>
  <c r="M2147" i="1" s="1"/>
  <c r="Q829" i="4" s="1"/>
  <c r="K2148" i="1"/>
  <c r="L2148" i="1" s="1"/>
  <c r="M2148" i="1" s="1"/>
  <c r="Q830" i="4" s="1"/>
  <c r="K2149" i="1"/>
  <c r="L2149" i="1" s="1"/>
  <c r="M2149" i="1" s="1"/>
  <c r="Q831" i="4" s="1"/>
  <c r="K2150" i="1"/>
  <c r="L2150" i="1" s="1"/>
  <c r="M2150" i="1" s="1"/>
  <c r="Q832" i="4" s="1"/>
  <c r="K2151" i="1"/>
  <c r="L2151" i="1" s="1"/>
  <c r="M2151" i="1" s="1"/>
  <c r="Q86" i="4" s="1"/>
  <c r="K2152" i="1"/>
  <c r="L2152" i="1" s="1"/>
  <c r="M2152" i="1" s="1"/>
  <c r="Q833" i="4" s="1"/>
  <c r="K2153" i="1"/>
  <c r="L2153" i="1" s="1"/>
  <c r="M2153" i="1" s="1"/>
  <c r="Q834" i="4" s="1"/>
  <c r="K2154" i="1"/>
  <c r="L2154" i="1" s="1"/>
  <c r="M2154" i="1" s="1"/>
  <c r="Q835" i="4" s="1"/>
  <c r="K2155" i="1"/>
  <c r="L2155" i="1" s="1"/>
  <c r="M2155" i="1" s="1"/>
  <c r="Q836" i="4" s="1"/>
  <c r="K2156" i="1"/>
  <c r="L2156" i="1" s="1"/>
  <c r="M2156" i="1" s="1"/>
  <c r="Q837" i="4" s="1"/>
  <c r="K2157" i="1"/>
  <c r="L2157" i="1" s="1"/>
  <c r="M2157" i="1" s="1"/>
  <c r="Q838" i="4" s="1"/>
  <c r="K2158" i="1"/>
  <c r="L2158" i="1" s="1"/>
  <c r="M2158" i="1" s="1"/>
  <c r="Q839" i="4" s="1"/>
  <c r="K2159" i="1"/>
  <c r="L2159" i="1" s="1"/>
  <c r="M2159" i="1" s="1"/>
  <c r="Q840" i="4" s="1"/>
  <c r="K2160" i="1"/>
  <c r="L2160" i="1" s="1"/>
  <c r="M2160" i="1" s="1"/>
  <c r="Q841" i="4" s="1"/>
  <c r="K2161" i="1"/>
  <c r="L2161" i="1" s="1"/>
  <c r="M2161" i="1" s="1"/>
  <c r="Q842" i="4" s="1"/>
  <c r="K2162" i="1"/>
  <c r="L2162" i="1" s="1"/>
  <c r="M2162" i="1" s="1"/>
  <c r="Q87" i="4" s="1"/>
  <c r="K2163" i="1"/>
  <c r="L2163" i="1" s="1"/>
  <c r="M2163" i="1" s="1"/>
  <c r="Q843" i="4" s="1"/>
  <c r="K2164" i="1"/>
  <c r="L2164" i="1" s="1"/>
  <c r="M2164" i="1" s="1"/>
  <c r="Q844" i="4" s="1"/>
  <c r="K2165" i="1"/>
  <c r="L2165" i="1" s="1"/>
  <c r="M2165" i="1" s="1"/>
  <c r="Q845" i="4" s="1"/>
  <c r="K2166" i="1"/>
  <c r="L2166" i="1" s="1"/>
  <c r="M2166" i="1" s="1"/>
  <c r="Q846" i="4" s="1"/>
  <c r="K2167" i="1"/>
  <c r="L2167" i="1" s="1"/>
  <c r="M2167" i="1" s="1"/>
  <c r="Q847" i="4" s="1"/>
  <c r="K2168" i="1"/>
  <c r="L2168" i="1" s="1"/>
  <c r="M2168" i="1" s="1"/>
  <c r="Q848" i="4" s="1"/>
  <c r="K2169" i="1"/>
  <c r="L2169" i="1" s="1"/>
  <c r="M2169" i="1" s="1"/>
  <c r="Q849" i="4" s="1"/>
  <c r="K2170" i="1"/>
  <c r="L2170" i="1" s="1"/>
  <c r="M2170" i="1" s="1"/>
  <c r="Q850" i="4" s="1"/>
  <c r="K2171" i="1"/>
  <c r="L2171" i="1" s="1"/>
  <c r="M2171" i="1" s="1"/>
  <c r="Q851" i="4" s="1"/>
  <c r="K2172" i="1"/>
  <c r="L2172" i="1" s="1"/>
  <c r="M2172" i="1" s="1"/>
  <c r="Q852" i="4" s="1"/>
  <c r="K2173" i="1"/>
  <c r="L2173" i="1" s="1"/>
  <c r="M2173" i="1" s="1"/>
  <c r="Q88" i="4" s="1"/>
  <c r="K2174" i="1"/>
  <c r="L2174" i="1" s="1"/>
  <c r="M2174" i="1" s="1"/>
  <c r="Q853" i="4" s="1"/>
  <c r="K2175" i="1"/>
  <c r="L2175" i="1" s="1"/>
  <c r="M2175" i="1" s="1"/>
  <c r="Q854" i="4" s="1"/>
  <c r="K2176" i="1"/>
  <c r="L2176" i="1" s="1"/>
  <c r="M2176" i="1" s="1"/>
  <c r="Q855" i="4" s="1"/>
  <c r="K2177" i="1"/>
  <c r="L2177" i="1" s="1"/>
  <c r="M2177" i="1" s="1"/>
  <c r="Q856" i="4" s="1"/>
  <c r="K2178" i="1"/>
  <c r="L2178" i="1" s="1"/>
  <c r="M2178" i="1" s="1"/>
  <c r="Q857" i="4" s="1"/>
  <c r="K2179" i="1"/>
  <c r="L2179" i="1" s="1"/>
  <c r="M2179" i="1" s="1"/>
  <c r="Q858" i="4" s="1"/>
  <c r="K2180" i="1"/>
  <c r="L2180" i="1" s="1"/>
  <c r="M2180" i="1" s="1"/>
  <c r="Q859" i="4" s="1"/>
  <c r="K2181" i="1"/>
  <c r="L2181" i="1" s="1"/>
  <c r="M2181" i="1" s="1"/>
  <c r="Q860" i="4" s="1"/>
  <c r="K2182" i="1"/>
  <c r="L2182" i="1" s="1"/>
  <c r="M2182" i="1" s="1"/>
  <c r="Q861" i="4" s="1"/>
  <c r="K2183" i="1"/>
  <c r="L2183" i="1" s="1"/>
  <c r="M2183" i="1" s="1"/>
  <c r="Q862" i="4" s="1"/>
  <c r="K2184" i="1"/>
  <c r="L2184" i="1" s="1"/>
  <c r="M2184" i="1" s="1"/>
  <c r="Q89" i="4" s="1"/>
  <c r="K2185" i="1"/>
  <c r="L2185" i="1" s="1"/>
  <c r="M2185" i="1" s="1"/>
  <c r="Q863" i="4" s="1"/>
  <c r="K2186" i="1"/>
  <c r="L2186" i="1" s="1"/>
  <c r="M2186" i="1" s="1"/>
  <c r="Q864" i="4" s="1"/>
  <c r="K2187" i="1"/>
  <c r="L2187" i="1" s="1"/>
  <c r="M2187" i="1" s="1"/>
  <c r="Q865" i="4" s="1"/>
  <c r="K2188" i="1"/>
  <c r="L2188" i="1" s="1"/>
  <c r="M2188" i="1" s="1"/>
  <c r="Q866" i="4" s="1"/>
  <c r="K2189" i="1"/>
  <c r="L2189" i="1" s="1"/>
  <c r="M2189" i="1" s="1"/>
  <c r="Q867" i="4" s="1"/>
  <c r="K2190" i="1"/>
  <c r="L2190" i="1" s="1"/>
  <c r="M2190" i="1" s="1"/>
  <c r="Q868" i="4" s="1"/>
  <c r="K2191" i="1"/>
  <c r="L2191" i="1" s="1"/>
  <c r="M2191" i="1" s="1"/>
  <c r="Q869" i="4" s="1"/>
  <c r="K2192" i="1"/>
  <c r="L2192" i="1" s="1"/>
  <c r="M2192" i="1" s="1"/>
  <c r="Q870" i="4" s="1"/>
  <c r="K2193" i="1"/>
  <c r="L2193" i="1" s="1"/>
  <c r="M2193" i="1" s="1"/>
  <c r="Q871" i="4" s="1"/>
  <c r="K2194" i="1"/>
  <c r="L2194" i="1" s="1"/>
  <c r="M2194" i="1" s="1"/>
  <c r="Q872" i="4" s="1"/>
  <c r="K2195" i="1"/>
  <c r="L2195" i="1" s="1"/>
  <c r="M2195" i="1" s="1"/>
  <c r="Q90" i="4" s="1"/>
  <c r="K2196" i="1"/>
  <c r="L2196" i="1" s="1"/>
  <c r="M2196" i="1" s="1"/>
  <c r="Q873" i="4" s="1"/>
  <c r="K2197" i="1"/>
  <c r="L2197" i="1" s="1"/>
  <c r="M2197" i="1" s="1"/>
  <c r="Q874" i="4" s="1"/>
  <c r="K2198" i="1"/>
  <c r="L2198" i="1" s="1"/>
  <c r="M2198" i="1" s="1"/>
  <c r="Q875" i="4" s="1"/>
  <c r="K2199" i="1"/>
  <c r="L2199" i="1" s="1"/>
  <c r="M2199" i="1" s="1"/>
  <c r="Q876" i="4" s="1"/>
  <c r="K2200" i="1"/>
  <c r="L2200" i="1" s="1"/>
  <c r="M2200" i="1" s="1"/>
  <c r="Q877" i="4" s="1"/>
  <c r="K2201" i="1"/>
  <c r="L2201" i="1" s="1"/>
  <c r="M2201" i="1" s="1"/>
  <c r="Q878" i="4" s="1"/>
  <c r="K2202" i="1"/>
  <c r="L2202" i="1" s="1"/>
  <c r="M2202" i="1" s="1"/>
  <c r="Q879" i="4" s="1"/>
  <c r="K2203" i="1"/>
  <c r="L2203" i="1" s="1"/>
  <c r="M2203" i="1" s="1"/>
  <c r="Q880" i="4" s="1"/>
  <c r="K2204" i="1"/>
  <c r="L2204" i="1" s="1"/>
  <c r="M2204" i="1" s="1"/>
  <c r="Q881" i="4" s="1"/>
  <c r="K2205" i="1"/>
  <c r="L2205" i="1" s="1"/>
  <c r="M2205" i="1" s="1"/>
  <c r="Q882" i="4" s="1"/>
  <c r="K2206" i="1"/>
  <c r="L2206" i="1" s="1"/>
  <c r="M2206" i="1" s="1"/>
  <c r="Q91" i="4" s="1"/>
  <c r="K2207" i="1"/>
  <c r="L2207" i="1" s="1"/>
  <c r="M2207" i="1" s="1"/>
  <c r="Q883" i="4" s="1"/>
  <c r="K2208" i="1"/>
  <c r="L2208" i="1" s="1"/>
  <c r="M2208" i="1" s="1"/>
  <c r="Q884" i="4" s="1"/>
  <c r="K2209" i="1"/>
  <c r="L2209" i="1" s="1"/>
  <c r="M2209" i="1" s="1"/>
  <c r="Q885" i="4" s="1"/>
  <c r="K2210" i="1"/>
  <c r="L2210" i="1" s="1"/>
  <c r="M2210" i="1" s="1"/>
  <c r="Q886" i="4" s="1"/>
  <c r="K2211" i="1"/>
  <c r="L2211" i="1" s="1"/>
  <c r="M2211" i="1" s="1"/>
  <c r="Q887" i="4" s="1"/>
  <c r="K2212" i="1"/>
  <c r="L2212" i="1" s="1"/>
  <c r="M2212" i="1" s="1"/>
  <c r="Q888" i="4" s="1"/>
  <c r="K2213" i="1"/>
  <c r="L2213" i="1" s="1"/>
  <c r="M2213" i="1" s="1"/>
  <c r="Q889" i="4" s="1"/>
  <c r="K2214" i="1"/>
  <c r="L2214" i="1" s="1"/>
  <c r="M2214" i="1" s="1"/>
  <c r="Q890" i="4" s="1"/>
  <c r="K2215" i="1"/>
  <c r="L2215" i="1" s="1"/>
  <c r="M2215" i="1" s="1"/>
  <c r="Q891" i="4" s="1"/>
  <c r="K2216" i="1"/>
  <c r="L2216" i="1" s="1"/>
  <c r="M2216" i="1" s="1"/>
  <c r="Q892" i="4" s="1"/>
  <c r="K2217" i="1"/>
  <c r="L2217" i="1" s="1"/>
  <c r="M2217" i="1" s="1"/>
  <c r="Q92" i="4" s="1"/>
  <c r="K2218" i="1"/>
  <c r="L2218" i="1" s="1"/>
  <c r="M2218" i="1" s="1"/>
  <c r="Q893" i="4" s="1"/>
  <c r="K2219" i="1"/>
  <c r="L2219" i="1" s="1"/>
  <c r="M2219" i="1" s="1"/>
  <c r="Q894" i="4" s="1"/>
  <c r="K2220" i="1"/>
  <c r="L2220" i="1" s="1"/>
  <c r="M2220" i="1" s="1"/>
  <c r="Q895" i="4" s="1"/>
  <c r="K2221" i="1"/>
  <c r="L2221" i="1" s="1"/>
  <c r="M2221" i="1" s="1"/>
  <c r="Q896" i="4" s="1"/>
  <c r="K2222" i="1"/>
  <c r="L2222" i="1" s="1"/>
  <c r="M2222" i="1" s="1"/>
  <c r="Q897" i="4" s="1"/>
  <c r="K2223" i="1"/>
  <c r="L2223" i="1" s="1"/>
  <c r="M2223" i="1" s="1"/>
  <c r="Q898" i="4" s="1"/>
  <c r="K2224" i="1"/>
  <c r="L2224" i="1" s="1"/>
  <c r="M2224" i="1" s="1"/>
  <c r="Q899" i="4" s="1"/>
  <c r="K2225" i="1"/>
  <c r="L2225" i="1" s="1"/>
  <c r="M2225" i="1" s="1"/>
  <c r="Q900" i="4" s="1"/>
  <c r="K2226" i="1"/>
  <c r="L2226" i="1" s="1"/>
  <c r="M2226" i="1" s="1"/>
  <c r="Q901" i="4" s="1"/>
  <c r="K2227" i="1"/>
  <c r="L2227" i="1" s="1"/>
  <c r="M2227" i="1" s="1"/>
  <c r="Q902" i="4" s="1"/>
  <c r="K2228" i="1"/>
  <c r="L2228" i="1" s="1"/>
  <c r="M2228" i="1" s="1"/>
  <c r="Q12" i="4" s="1"/>
  <c r="K2229" i="1"/>
  <c r="L2229" i="1" s="1"/>
  <c r="M2229" i="1" s="1"/>
  <c r="Q93" i="4" s="1"/>
  <c r="K2230" i="1"/>
  <c r="L2230" i="1" s="1"/>
  <c r="M2230" i="1" s="1"/>
  <c r="Q903" i="4" s="1"/>
  <c r="K2231" i="1"/>
  <c r="L2231" i="1" s="1"/>
  <c r="M2231" i="1" s="1"/>
  <c r="Q904" i="4" s="1"/>
  <c r="K2232" i="1"/>
  <c r="L2232" i="1" s="1"/>
  <c r="M2232" i="1" s="1"/>
  <c r="Q905" i="4" s="1"/>
  <c r="K2233" i="1"/>
  <c r="L2233" i="1" s="1"/>
  <c r="M2233" i="1" s="1"/>
  <c r="Q906" i="4" s="1"/>
  <c r="K2234" i="1"/>
  <c r="L2234" i="1" s="1"/>
  <c r="M2234" i="1" s="1"/>
  <c r="Q907" i="4" s="1"/>
  <c r="K2235" i="1"/>
  <c r="L2235" i="1" s="1"/>
  <c r="M2235" i="1" s="1"/>
  <c r="Q908" i="4" s="1"/>
  <c r="K2236" i="1"/>
  <c r="L2236" i="1" s="1"/>
  <c r="M2236" i="1" s="1"/>
  <c r="Q909" i="4" s="1"/>
  <c r="K2237" i="1"/>
  <c r="L2237" i="1" s="1"/>
  <c r="M2237" i="1" s="1"/>
  <c r="Q910" i="4" s="1"/>
  <c r="K2238" i="1"/>
  <c r="L2238" i="1" s="1"/>
  <c r="M2238" i="1" s="1"/>
  <c r="Q911" i="4" s="1"/>
  <c r="K2239" i="1"/>
  <c r="L2239" i="1" s="1"/>
  <c r="M2239" i="1" s="1"/>
  <c r="Q912" i="4" s="1"/>
  <c r="K2240" i="1"/>
  <c r="L2240" i="1" s="1"/>
  <c r="M2240" i="1" s="1"/>
  <c r="Q94" i="4" s="1"/>
  <c r="K2241" i="1"/>
  <c r="L2241" i="1" s="1"/>
  <c r="M2241" i="1" s="1"/>
  <c r="Q913" i="4" s="1"/>
  <c r="K2242" i="1"/>
  <c r="L2242" i="1" s="1"/>
  <c r="M2242" i="1" s="1"/>
  <c r="Q914" i="4" s="1"/>
  <c r="K2243" i="1"/>
  <c r="L2243" i="1" s="1"/>
  <c r="M2243" i="1" s="1"/>
  <c r="Q915" i="4" s="1"/>
  <c r="K2244" i="1"/>
  <c r="L2244" i="1" s="1"/>
  <c r="M2244" i="1" s="1"/>
  <c r="Q916" i="4" s="1"/>
  <c r="K2245" i="1"/>
  <c r="L2245" i="1" s="1"/>
  <c r="M2245" i="1" s="1"/>
  <c r="Q917" i="4" s="1"/>
  <c r="K2246" i="1"/>
  <c r="L2246" i="1" s="1"/>
  <c r="M2246" i="1" s="1"/>
  <c r="Q918" i="4" s="1"/>
  <c r="K2247" i="1"/>
  <c r="L2247" i="1" s="1"/>
  <c r="M2247" i="1" s="1"/>
  <c r="Q919" i="4" s="1"/>
  <c r="K2248" i="1"/>
  <c r="L2248" i="1" s="1"/>
  <c r="M2248" i="1" s="1"/>
  <c r="Q920" i="4" s="1"/>
  <c r="K2249" i="1"/>
  <c r="L2249" i="1" s="1"/>
  <c r="M2249" i="1" s="1"/>
  <c r="Q921" i="4" s="1"/>
  <c r="K2250" i="1"/>
  <c r="L2250" i="1" s="1"/>
  <c r="M2250" i="1" s="1"/>
  <c r="Q922" i="4" s="1"/>
  <c r="K2251" i="1"/>
  <c r="L2251" i="1" s="1"/>
  <c r="M2251" i="1" s="1"/>
  <c r="Q95" i="4" s="1"/>
  <c r="K2252" i="1"/>
  <c r="L2252" i="1" s="1"/>
  <c r="M2252" i="1" s="1"/>
  <c r="Q923" i="4" s="1"/>
  <c r="K2253" i="1"/>
  <c r="L2253" i="1" s="1"/>
  <c r="M2253" i="1" s="1"/>
  <c r="Q924" i="4" s="1"/>
  <c r="K2254" i="1"/>
  <c r="L2254" i="1" s="1"/>
  <c r="M2254" i="1" s="1"/>
  <c r="Q925" i="4" s="1"/>
  <c r="K2255" i="1"/>
  <c r="L2255" i="1" s="1"/>
  <c r="M2255" i="1" s="1"/>
  <c r="Q926" i="4" s="1"/>
  <c r="K2256" i="1"/>
  <c r="L2256" i="1" s="1"/>
  <c r="M2256" i="1" s="1"/>
  <c r="Q927" i="4" s="1"/>
  <c r="K2257" i="1"/>
  <c r="L2257" i="1" s="1"/>
  <c r="M2257" i="1" s="1"/>
  <c r="Q928" i="4" s="1"/>
  <c r="K2258" i="1"/>
  <c r="L2258" i="1" s="1"/>
  <c r="M2258" i="1" s="1"/>
  <c r="Q929" i="4" s="1"/>
  <c r="K2259" i="1"/>
  <c r="L2259" i="1" s="1"/>
  <c r="M2259" i="1" s="1"/>
  <c r="Q930" i="4" s="1"/>
  <c r="K2260" i="1"/>
  <c r="L2260" i="1" s="1"/>
  <c r="M2260" i="1" s="1"/>
  <c r="Q931" i="4" s="1"/>
  <c r="K2261" i="1"/>
  <c r="L2261" i="1" s="1"/>
  <c r="M2261" i="1" s="1"/>
  <c r="Q932" i="4" s="1"/>
  <c r="K2262" i="1"/>
  <c r="L2262" i="1" s="1"/>
  <c r="M2262" i="1" s="1"/>
  <c r="Q96" i="4" s="1"/>
  <c r="K2263" i="1"/>
  <c r="L2263" i="1" s="1"/>
  <c r="M2263" i="1" s="1"/>
  <c r="Q933" i="4" s="1"/>
  <c r="K2264" i="1"/>
  <c r="L2264" i="1" s="1"/>
  <c r="M2264" i="1" s="1"/>
  <c r="Q934" i="4" s="1"/>
  <c r="K2265" i="1"/>
  <c r="L2265" i="1" s="1"/>
  <c r="M2265" i="1" s="1"/>
  <c r="Q935" i="4" s="1"/>
  <c r="K2266" i="1"/>
  <c r="L2266" i="1" s="1"/>
  <c r="M2266" i="1" s="1"/>
  <c r="Q936" i="4" s="1"/>
  <c r="K2267" i="1"/>
  <c r="L2267" i="1" s="1"/>
  <c r="M2267" i="1" s="1"/>
  <c r="Q937" i="4" s="1"/>
  <c r="K2268" i="1"/>
  <c r="L2268" i="1" s="1"/>
  <c r="M2268" i="1" s="1"/>
  <c r="Q938" i="4" s="1"/>
  <c r="K2269" i="1"/>
  <c r="L2269" i="1" s="1"/>
  <c r="M2269" i="1" s="1"/>
  <c r="Q939" i="4" s="1"/>
  <c r="K2270" i="1"/>
  <c r="L2270" i="1" s="1"/>
  <c r="M2270" i="1" s="1"/>
  <c r="Q940" i="4" s="1"/>
  <c r="K2271" i="1"/>
  <c r="L2271" i="1" s="1"/>
  <c r="M2271" i="1" s="1"/>
  <c r="Q941" i="4" s="1"/>
  <c r="K2272" i="1"/>
  <c r="L2272" i="1" s="1"/>
  <c r="M2272" i="1" s="1"/>
  <c r="Q942" i="4" s="1"/>
  <c r="K2273" i="1"/>
  <c r="L2273" i="1" s="1"/>
  <c r="M2273" i="1" s="1"/>
  <c r="Q97" i="4" s="1"/>
  <c r="K2274" i="1"/>
  <c r="L2274" i="1" s="1"/>
  <c r="M2274" i="1" s="1"/>
  <c r="Q943" i="4" s="1"/>
  <c r="K2275" i="1"/>
  <c r="L2275" i="1" s="1"/>
  <c r="M2275" i="1" s="1"/>
  <c r="Q944" i="4" s="1"/>
  <c r="K2276" i="1"/>
  <c r="L2276" i="1" s="1"/>
  <c r="M2276" i="1" s="1"/>
  <c r="Q945" i="4" s="1"/>
  <c r="K2277" i="1"/>
  <c r="L2277" i="1" s="1"/>
  <c r="M2277" i="1" s="1"/>
  <c r="Q946" i="4" s="1"/>
  <c r="K2278" i="1"/>
  <c r="L2278" i="1" s="1"/>
  <c r="M2278" i="1" s="1"/>
  <c r="Q947" i="4" s="1"/>
  <c r="K2279" i="1"/>
  <c r="L2279" i="1" s="1"/>
  <c r="M2279" i="1" s="1"/>
  <c r="Q948" i="4" s="1"/>
  <c r="K2280" i="1"/>
  <c r="L2280" i="1" s="1"/>
  <c r="M2280" i="1" s="1"/>
  <c r="Q949" i="4" s="1"/>
  <c r="K2281" i="1"/>
  <c r="L2281" i="1" s="1"/>
  <c r="M2281" i="1" s="1"/>
  <c r="Q950" i="4" s="1"/>
  <c r="K2282" i="1"/>
  <c r="L2282" i="1" s="1"/>
  <c r="M2282" i="1" s="1"/>
  <c r="Q951" i="4" s="1"/>
  <c r="K2283" i="1"/>
  <c r="L2283" i="1" s="1"/>
  <c r="M2283" i="1" s="1"/>
  <c r="Q952" i="4" s="1"/>
  <c r="K2284" i="1"/>
  <c r="L2284" i="1" s="1"/>
  <c r="M2284" i="1" s="1"/>
  <c r="Q98" i="4" s="1"/>
  <c r="K2285" i="1"/>
  <c r="L2285" i="1" s="1"/>
  <c r="M2285" i="1" s="1"/>
  <c r="Q953" i="4" s="1"/>
  <c r="K2286" i="1"/>
  <c r="L2286" i="1" s="1"/>
  <c r="M2286" i="1" s="1"/>
  <c r="Q954" i="4" s="1"/>
  <c r="K2287" i="1"/>
  <c r="L2287" i="1" s="1"/>
  <c r="M2287" i="1" s="1"/>
  <c r="Q955" i="4" s="1"/>
  <c r="K2288" i="1"/>
  <c r="L2288" i="1" s="1"/>
  <c r="M2288" i="1" s="1"/>
  <c r="Q956" i="4" s="1"/>
  <c r="K2289" i="1"/>
  <c r="L2289" i="1" s="1"/>
  <c r="M2289" i="1" s="1"/>
  <c r="Q957" i="4" s="1"/>
  <c r="K2290" i="1"/>
  <c r="L2290" i="1" s="1"/>
  <c r="M2290" i="1" s="1"/>
  <c r="Q958" i="4" s="1"/>
  <c r="K2291" i="1"/>
  <c r="L2291" i="1" s="1"/>
  <c r="M2291" i="1" s="1"/>
  <c r="Q959" i="4" s="1"/>
  <c r="K2292" i="1"/>
  <c r="L2292" i="1" s="1"/>
  <c r="M2292" i="1" s="1"/>
  <c r="Q960" i="4" s="1"/>
  <c r="K2293" i="1"/>
  <c r="L2293" i="1" s="1"/>
  <c r="M2293" i="1" s="1"/>
  <c r="Q961" i="4" s="1"/>
  <c r="K2294" i="1"/>
  <c r="L2294" i="1" s="1"/>
  <c r="M2294" i="1" s="1"/>
  <c r="Q962" i="4" s="1"/>
  <c r="K2295" i="1"/>
  <c r="L2295" i="1" s="1"/>
  <c r="M2295" i="1" s="1"/>
  <c r="Q99" i="4" s="1"/>
  <c r="K2296" i="1"/>
  <c r="L2296" i="1" s="1"/>
  <c r="M2296" i="1" s="1"/>
  <c r="Q963" i="4" s="1"/>
  <c r="K2297" i="1"/>
  <c r="L2297" i="1" s="1"/>
  <c r="M2297" i="1" s="1"/>
  <c r="Q964" i="4" s="1"/>
  <c r="K2298" i="1"/>
  <c r="L2298" i="1" s="1"/>
  <c r="M2298" i="1" s="1"/>
  <c r="Q965" i="4" s="1"/>
  <c r="K2299" i="1"/>
  <c r="L2299" i="1" s="1"/>
  <c r="M2299" i="1" s="1"/>
  <c r="Q966" i="4" s="1"/>
  <c r="K2300" i="1"/>
  <c r="L2300" i="1" s="1"/>
  <c r="M2300" i="1" s="1"/>
  <c r="Q967" i="4" s="1"/>
  <c r="K2301" i="1"/>
  <c r="L2301" i="1" s="1"/>
  <c r="M2301" i="1" s="1"/>
  <c r="Q968" i="4" s="1"/>
  <c r="K2302" i="1"/>
  <c r="L2302" i="1" s="1"/>
  <c r="M2302" i="1" s="1"/>
  <c r="Q969" i="4" s="1"/>
  <c r="K2303" i="1"/>
  <c r="L2303" i="1" s="1"/>
  <c r="M2303" i="1" s="1"/>
  <c r="Q970" i="4" s="1"/>
  <c r="K2304" i="1"/>
  <c r="L2304" i="1" s="1"/>
  <c r="M2304" i="1" s="1"/>
  <c r="Q971" i="4" s="1"/>
  <c r="K2305" i="1"/>
  <c r="L2305" i="1" s="1"/>
  <c r="M2305" i="1" s="1"/>
  <c r="Q972" i="4" s="1"/>
  <c r="K2306" i="1"/>
  <c r="L2306" i="1" s="1"/>
  <c r="M2306" i="1" s="1"/>
  <c r="Q100" i="4" s="1"/>
  <c r="K2307" i="1"/>
  <c r="L2307" i="1" s="1"/>
  <c r="M2307" i="1" s="1"/>
  <c r="Q973" i="4" s="1"/>
  <c r="K2308" i="1"/>
  <c r="L2308" i="1" s="1"/>
  <c r="M2308" i="1" s="1"/>
  <c r="Q974" i="4" s="1"/>
  <c r="K2309" i="1"/>
  <c r="L2309" i="1" s="1"/>
  <c r="M2309" i="1" s="1"/>
  <c r="Q975" i="4" s="1"/>
  <c r="K2310" i="1"/>
  <c r="L2310" i="1" s="1"/>
  <c r="M2310" i="1" s="1"/>
  <c r="Q976" i="4" s="1"/>
  <c r="K2311" i="1"/>
  <c r="L2311" i="1" s="1"/>
  <c r="M2311" i="1" s="1"/>
  <c r="Q977" i="4" s="1"/>
  <c r="K2312" i="1"/>
  <c r="L2312" i="1" s="1"/>
  <c r="M2312" i="1" s="1"/>
  <c r="Q978" i="4" s="1"/>
  <c r="K2313" i="1"/>
  <c r="L2313" i="1" s="1"/>
  <c r="M2313" i="1" s="1"/>
  <c r="Q979" i="4" s="1"/>
  <c r="K2314" i="1"/>
  <c r="L2314" i="1" s="1"/>
  <c r="M2314" i="1" s="1"/>
  <c r="Q980" i="4" s="1"/>
  <c r="K2315" i="1"/>
  <c r="L2315" i="1" s="1"/>
  <c r="M2315" i="1" s="1"/>
  <c r="Q981" i="4" s="1"/>
  <c r="K2316" i="1"/>
  <c r="L2316" i="1" s="1"/>
  <c r="M2316" i="1" s="1"/>
  <c r="Q982" i="4" s="1"/>
  <c r="K2317" i="1"/>
  <c r="L2317" i="1" s="1"/>
  <c r="M2317" i="1" s="1"/>
  <c r="Q101" i="4" s="1"/>
  <c r="K2318" i="1"/>
  <c r="L2318" i="1" s="1"/>
  <c r="M2318" i="1" s="1"/>
  <c r="Q983" i="4" s="1"/>
  <c r="K2319" i="1"/>
  <c r="L2319" i="1" s="1"/>
  <c r="M2319" i="1" s="1"/>
  <c r="Q984" i="4" s="1"/>
  <c r="K2320" i="1"/>
  <c r="L2320" i="1" s="1"/>
  <c r="M2320" i="1" s="1"/>
  <c r="Q985" i="4" s="1"/>
  <c r="K2321" i="1"/>
  <c r="L2321" i="1" s="1"/>
  <c r="M2321" i="1" s="1"/>
  <c r="Q986" i="4" s="1"/>
  <c r="K2322" i="1"/>
  <c r="L2322" i="1" s="1"/>
  <c r="M2322" i="1" s="1"/>
  <c r="Q987" i="4" s="1"/>
  <c r="K2323" i="1"/>
  <c r="L2323" i="1" s="1"/>
  <c r="M2323" i="1" s="1"/>
  <c r="Q988" i="4" s="1"/>
  <c r="K2324" i="1"/>
  <c r="L2324" i="1" s="1"/>
  <c r="M2324" i="1" s="1"/>
  <c r="Q989" i="4" s="1"/>
  <c r="K2325" i="1"/>
  <c r="L2325" i="1" s="1"/>
  <c r="M2325" i="1" s="1"/>
  <c r="Q990" i="4" s="1"/>
  <c r="K2326" i="1"/>
  <c r="L2326" i="1" s="1"/>
  <c r="M2326" i="1" s="1"/>
  <c r="Q991" i="4" s="1"/>
  <c r="K2327" i="1"/>
  <c r="L2327" i="1" s="1"/>
  <c r="M2327" i="1" s="1"/>
  <c r="Q992" i="4" s="1"/>
  <c r="K2328" i="1"/>
  <c r="L2328" i="1" s="1"/>
  <c r="M2328" i="1" s="1"/>
  <c r="Q102" i="4" s="1"/>
  <c r="K2329" i="1"/>
  <c r="L2329" i="1" s="1"/>
  <c r="M2329" i="1" s="1"/>
  <c r="Q993" i="4" s="1"/>
  <c r="K2330" i="1"/>
  <c r="L2330" i="1" s="1"/>
  <c r="M2330" i="1" s="1"/>
  <c r="Q994" i="4" s="1"/>
  <c r="K2331" i="1"/>
  <c r="L2331" i="1" s="1"/>
  <c r="M2331" i="1" s="1"/>
  <c r="Q995" i="4" s="1"/>
  <c r="K2332" i="1"/>
  <c r="L2332" i="1" s="1"/>
  <c r="M2332" i="1" s="1"/>
  <c r="Q996" i="4" s="1"/>
  <c r="K2333" i="1"/>
  <c r="L2333" i="1" s="1"/>
  <c r="M2333" i="1" s="1"/>
  <c r="Q997" i="4" s="1"/>
  <c r="K2334" i="1"/>
  <c r="L2334" i="1" s="1"/>
  <c r="M2334" i="1" s="1"/>
  <c r="Q998" i="4" s="1"/>
  <c r="K2335" i="1"/>
  <c r="L2335" i="1" s="1"/>
  <c r="M2335" i="1" s="1"/>
  <c r="Q999" i="4" s="1"/>
  <c r="K2336" i="1"/>
  <c r="L2336" i="1" s="1"/>
  <c r="M2336" i="1" s="1"/>
  <c r="Q1000" i="4" s="1"/>
  <c r="K2337" i="1"/>
  <c r="L2337" i="1" s="1"/>
  <c r="M2337" i="1" s="1"/>
  <c r="Q1001" i="4" s="1"/>
  <c r="K2338" i="1"/>
  <c r="L2338" i="1" s="1"/>
  <c r="M2338" i="1" s="1"/>
  <c r="Q1002" i="4" s="1"/>
  <c r="K2339" i="1"/>
  <c r="L2339" i="1" s="1"/>
  <c r="M2339" i="1" s="1"/>
  <c r="K2340" i="1"/>
  <c r="L2340" i="1" s="1"/>
  <c r="M2340" i="1" s="1"/>
  <c r="K2341" i="1"/>
  <c r="L2341" i="1" s="1"/>
  <c r="M2341" i="1" s="1"/>
  <c r="K2342" i="1"/>
  <c r="L2342" i="1" s="1"/>
  <c r="M2342" i="1" s="1"/>
  <c r="K2343" i="1"/>
  <c r="L2343" i="1" s="1"/>
  <c r="M2343" i="1" s="1"/>
  <c r="K2344" i="1"/>
  <c r="L2344" i="1" s="1"/>
  <c r="M2344" i="1" s="1"/>
  <c r="K2" i="1"/>
  <c r="L2" i="1" s="1"/>
  <c r="M2" i="1" s="1"/>
  <c r="Q4" i="4" s="1"/>
  <c r="J16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B4695" i="1"/>
  <c r="B2347" i="1"/>
  <c r="Q104" i="4" l="1"/>
  <c r="I2351" i="1"/>
  <c r="I2349" i="1"/>
</calcChain>
</file>

<file path=xl/sharedStrings.xml><?xml version="1.0" encoding="utf-8"?>
<sst xmlns="http://schemas.openxmlformats.org/spreadsheetml/2006/main" count="35206" uniqueCount="6072">
  <si>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</si>
  <si>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</si>
  <si>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</si>
  <si>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</si>
  <si>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</si>
  <si>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</si>
  <si>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</si>
  <si>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</si>
  <si>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</si>
  <si>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</si>
  <si>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</si>
  <si>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</si>
  <si>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</si>
  <si>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</si>
  <si>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</si>
  <si>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</si>
  <si>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</si>
  <si>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</si>
  <si>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</si>
  <si>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</si>
  <si>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</si>
  <si>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</si>
  <si>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</si>
  <si>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</si>
  <si>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</si>
  <si>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</si>
  <si>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</si>
  <si>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</si>
  <si>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</si>
  <si>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</si>
  <si>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</si>
  <si>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</si>
  <si>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</si>
  <si>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</si>
  <si>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</si>
  <si>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</si>
  <si>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</si>
  <si>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</si>
  <si>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</si>
  <si>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</si>
  <si>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</si>
  <si>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</si>
  <si>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</si>
  <si>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</si>
  <si>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</si>
  <si>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</si>
  <si>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</si>
  <si>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</si>
  <si>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</si>
  <si>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</si>
  <si>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</si>
  <si>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</si>
  <si>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</si>
  <si>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</si>
  <si>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</si>
  <si>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</si>
  <si>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</si>
  <si>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</si>
  <si>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</si>
  <si>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</si>
  <si>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</si>
  <si>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</si>
  <si>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</si>
  <si>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</si>
  <si>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</si>
  <si>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</si>
  <si>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</si>
  <si>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</si>
  <si>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</si>
  <si>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</si>
  <si>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</si>
  <si>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</si>
  <si>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</si>
  <si>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</si>
  <si>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</si>
  <si>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</si>
  <si>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</si>
  <si>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</si>
  <si>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</si>
  <si>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</si>
  <si>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</si>
  <si>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</si>
  <si>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</si>
  <si>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</si>
  <si>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</si>
  <si>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</si>
  <si>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</si>
  <si>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</si>
  <si>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</si>
  <si>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</si>
  <si>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</si>
  <si>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</si>
  <si>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</si>
  <si>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</si>
  <si>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</si>
  <si>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</si>
  <si>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</si>
  <si>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</si>
  <si>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</si>
  <si>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</si>
  <si>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</si>
  <si>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</si>
  <si>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</si>
  <si>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</si>
  <si>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</si>
  <si>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</si>
  <si>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</si>
  <si>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</si>
  <si>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</si>
  <si>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</si>
  <si>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</si>
  <si>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</si>
  <si>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</si>
  <si>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</si>
  <si>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</si>
  <si>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</si>
  <si>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</si>
  <si>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</si>
  <si>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</si>
  <si>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</si>
  <si>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</si>
  <si>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</si>
  <si>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</si>
  <si>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</si>
  <si>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</si>
  <si>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</si>
  <si>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</si>
  <si>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</si>
  <si>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</si>
  <si>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</si>
  <si>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</si>
  <si>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</si>
  <si>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</si>
  <si>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</si>
  <si>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</si>
  <si>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</si>
  <si>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</si>
  <si>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</si>
  <si>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</si>
  <si>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</si>
  <si>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</si>
  <si>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</si>
  <si>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</si>
  <si>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</si>
  <si>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</si>
  <si>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</si>
  <si>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</si>
  <si>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</si>
  <si>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</si>
  <si>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</si>
  <si>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</si>
  <si>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</si>
  <si>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</si>
  <si>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</si>
  <si>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</si>
  <si>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</si>
  <si>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</si>
  <si>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</si>
  <si>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</si>
  <si>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</si>
  <si>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</si>
  <si>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</si>
  <si>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</si>
  <si>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</si>
  <si>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</si>
  <si>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</si>
  <si>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</si>
  <si>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</si>
  <si>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</si>
  <si>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</si>
  <si>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</si>
  <si>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</si>
  <si>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</si>
  <si>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</si>
  <si>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</si>
  <si>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</si>
  <si>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</si>
  <si>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</si>
  <si>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</si>
  <si>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</si>
  <si>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</si>
  <si>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</si>
  <si>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</si>
  <si>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</si>
  <si>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</si>
  <si>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</si>
  <si>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</si>
  <si>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</si>
  <si>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</si>
  <si>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</si>
  <si>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</si>
  <si>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</si>
  <si>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</si>
  <si>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</si>
  <si>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</si>
  <si>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</si>
  <si>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</si>
  <si>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</si>
  <si>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</si>
  <si>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</si>
  <si>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</si>
  <si>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</si>
  <si>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</si>
  <si>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</si>
  <si>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</si>
  <si>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</si>
  <si>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</si>
  <si>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</si>
  <si>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</si>
  <si>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</si>
  <si>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</si>
  <si>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</si>
  <si>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</si>
  <si>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</si>
  <si>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</si>
  <si>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</si>
  <si>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</si>
  <si>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</si>
  <si>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</si>
  <si>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</si>
  <si>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</si>
  <si>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</si>
  <si>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</si>
  <si>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</si>
  <si>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</si>
  <si>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</si>
  <si>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</si>
  <si>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</si>
  <si>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</si>
  <si>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</si>
  <si>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</si>
  <si>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</si>
  <si>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</si>
  <si>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</si>
  <si>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</si>
  <si>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</si>
  <si>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</si>
  <si>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</si>
  <si>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</si>
  <si>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</si>
  <si>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</si>
  <si>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</si>
  <si>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</si>
  <si>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</si>
  <si>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</si>
  <si>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</si>
  <si>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</si>
  <si>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</si>
  <si>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</si>
  <si>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</si>
  <si>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</si>
  <si>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</si>
  <si>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</si>
  <si>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</si>
  <si>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</si>
  <si>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</si>
  <si>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</si>
  <si>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</si>
  <si>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</si>
  <si>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</si>
  <si>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</si>
  <si>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</si>
  <si>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</si>
  <si>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</si>
  <si>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</si>
  <si>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</si>
  <si>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</si>
  <si>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</si>
  <si>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</si>
  <si>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</si>
  <si>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</si>
  <si>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</si>
  <si>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</si>
  <si>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</si>
  <si>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</si>
  <si>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</si>
  <si>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</si>
  <si>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</si>
  <si>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</si>
  <si>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</si>
  <si>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</si>
  <si>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</si>
  <si>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</si>
  <si>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</si>
  <si>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</si>
  <si>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</si>
  <si>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</si>
  <si>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</si>
  <si>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</si>
  <si>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</si>
  <si>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</si>
  <si>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</si>
  <si>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</si>
  <si>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</si>
  <si>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</si>
  <si>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</si>
  <si>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</si>
  <si>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</si>
  <si>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</si>
  <si>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</si>
  <si>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</si>
  <si>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</si>
  <si>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</si>
  <si>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</si>
  <si>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</si>
  <si>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</si>
  <si>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</si>
  <si>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</si>
  <si>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</si>
  <si>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</si>
  <si>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</si>
  <si>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</si>
  <si>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</si>
  <si>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</si>
  <si>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</si>
  <si>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</si>
  <si>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</si>
  <si>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</si>
  <si>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</si>
  <si>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</si>
  <si>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</si>
  <si>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</si>
  <si>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</si>
  <si>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</si>
  <si>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</si>
  <si>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</si>
  <si>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</si>
  <si>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</si>
  <si>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</si>
  <si>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</si>
  <si>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</si>
  <si>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</si>
  <si>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</si>
  <si>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</si>
  <si>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</si>
  <si>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</si>
  <si>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</si>
  <si>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</si>
  <si>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</si>
  <si>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</si>
  <si>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</si>
  <si>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</si>
  <si>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</si>
  <si>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</si>
  <si>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</si>
  <si>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</si>
  <si>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</si>
  <si>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</si>
  <si>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</si>
  <si>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</si>
  <si>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</si>
  <si>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</si>
  <si>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</si>
  <si>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</si>
  <si>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</si>
  <si>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</si>
  <si>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</si>
  <si>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</si>
  <si>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</si>
  <si>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</si>
  <si>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</si>
  <si>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</si>
  <si>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</si>
  <si>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</si>
  <si>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</si>
  <si>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</si>
  <si>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</si>
  <si>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</si>
  <si>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</si>
  <si>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</si>
  <si>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</si>
  <si>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</si>
  <si>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</si>
  <si>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</si>
  <si>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</si>
  <si>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</si>
  <si>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</si>
  <si>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</si>
  <si>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</si>
  <si>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</si>
  <si>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</si>
  <si>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</si>
  <si>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</si>
  <si>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</si>
  <si>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</si>
  <si>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</si>
  <si>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</si>
  <si>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</si>
  <si>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</si>
  <si>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</si>
  <si>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</si>
  <si>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</si>
  <si>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</si>
  <si>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</si>
  <si>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</si>
  <si>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</si>
  <si>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</si>
  <si>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</si>
  <si>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</si>
  <si>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</si>
  <si>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</si>
  <si>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</si>
  <si>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</si>
  <si>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</si>
  <si>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</si>
  <si>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</si>
  <si>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</si>
  <si>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</si>
  <si>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</si>
  <si>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</si>
  <si>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</si>
  <si>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</si>
  <si>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</si>
  <si>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</si>
  <si>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</si>
  <si>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</si>
  <si>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</si>
  <si>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</si>
  <si>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</si>
  <si>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</si>
  <si>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</si>
  <si>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</si>
  <si>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</si>
  <si>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</si>
  <si>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</si>
  <si>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</si>
  <si>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</si>
  <si>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</si>
  <si>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</si>
  <si>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</si>
  <si>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</si>
  <si>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</si>
  <si>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</si>
  <si>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</si>
  <si>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</si>
  <si>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</si>
  <si>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</si>
  <si>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</si>
  <si>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</si>
  <si>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</si>
  <si>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</si>
  <si>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</si>
  <si>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</si>
  <si>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</si>
  <si>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</si>
  <si>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</si>
  <si>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</si>
  <si>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</si>
  <si>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</si>
  <si>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</si>
  <si>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</si>
  <si>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</si>
  <si>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</si>
  <si>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</si>
  <si>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</si>
  <si>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</si>
  <si>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</si>
  <si>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</si>
  <si>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</si>
  <si>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</si>
  <si>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</si>
  <si>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</si>
  <si>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</si>
  <si>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</si>
  <si>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</si>
  <si>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</si>
  <si>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</si>
  <si>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</si>
  <si>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</si>
  <si>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</si>
  <si>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</si>
  <si>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</si>
  <si>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</si>
  <si>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</si>
  <si>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</si>
  <si>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</si>
  <si>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</si>
  <si>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</si>
  <si>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</si>
  <si>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</si>
  <si>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</si>
  <si>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</si>
  <si>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</si>
  <si>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</si>
  <si>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</si>
  <si>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</si>
  <si>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</si>
  <si>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</si>
  <si>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</si>
  <si>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</si>
  <si>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</si>
  <si>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</si>
  <si>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</si>
  <si>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</si>
  <si>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</si>
  <si>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</si>
  <si>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</si>
  <si>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</si>
  <si>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</si>
  <si>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</si>
  <si>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</si>
  <si>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</si>
  <si>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</si>
  <si>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</si>
  <si>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</si>
  <si>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</si>
  <si>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</si>
  <si>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</si>
  <si>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</si>
  <si>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</si>
  <si>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</si>
  <si>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</si>
  <si>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</si>
  <si>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</si>
  <si>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</si>
  <si>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</si>
  <si>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</si>
  <si>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</si>
  <si>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</si>
  <si>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</si>
  <si>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</si>
  <si>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</si>
  <si>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</si>
  <si>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</si>
  <si>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</si>
  <si>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</si>
  <si>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</si>
  <si>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</si>
  <si>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</si>
  <si>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</si>
  <si>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</si>
  <si>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</si>
  <si>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</si>
  <si>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</si>
  <si>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</si>
  <si>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</si>
  <si>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</si>
  <si>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</si>
  <si>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</si>
  <si>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</si>
  <si>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</si>
  <si>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</si>
  <si>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</si>
  <si>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</si>
  <si>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</si>
  <si>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</si>
  <si>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</si>
  <si>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</si>
  <si>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</si>
  <si>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</si>
  <si>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</si>
  <si>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</si>
  <si>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</si>
  <si>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</si>
  <si>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</si>
  <si>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</si>
  <si>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</si>
  <si>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</si>
  <si>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</si>
  <si>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</si>
  <si>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</si>
  <si>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</si>
  <si>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</si>
  <si>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</si>
  <si>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</si>
  <si>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</si>
  <si>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</si>
  <si>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</si>
  <si>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</si>
  <si>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</si>
  <si>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</si>
  <si>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</si>
  <si>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</si>
  <si>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</si>
  <si>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</si>
  <si>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</si>
  <si>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</si>
  <si>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</si>
  <si>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</si>
  <si>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</si>
  <si>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</si>
  <si>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</si>
  <si>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</si>
  <si>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</si>
  <si>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</si>
  <si>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</si>
  <si>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</si>
  <si>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</si>
  <si>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</si>
  <si>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</si>
  <si>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</si>
  <si>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</si>
  <si>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</si>
  <si>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</si>
  <si>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</si>
  <si>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</si>
  <si>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</si>
  <si>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</si>
  <si>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</si>
  <si>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</si>
  <si>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</si>
  <si>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</si>
  <si>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</si>
  <si>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</si>
  <si>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</si>
  <si>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</si>
  <si>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</si>
  <si>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</si>
  <si>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</si>
  <si>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</si>
  <si>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</si>
  <si>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</si>
  <si>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</si>
  <si>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</si>
  <si>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</si>
  <si>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</si>
  <si>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</si>
  <si>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</si>
  <si>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</si>
  <si>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</si>
  <si>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</si>
  <si>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</si>
  <si>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</si>
  <si>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</si>
  <si>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</si>
  <si>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</si>
  <si>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</si>
  <si>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</si>
  <si>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</si>
  <si>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</si>
  <si>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</si>
  <si>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</si>
  <si>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</si>
  <si>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</si>
  <si>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</si>
  <si>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</si>
  <si>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</si>
  <si>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</si>
  <si>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</si>
  <si>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</si>
  <si>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</si>
  <si>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</si>
  <si>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</si>
  <si>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</si>
  <si>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</si>
  <si>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</si>
  <si>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</si>
  <si>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</si>
  <si>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</si>
  <si>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</si>
  <si>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</si>
  <si>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</si>
  <si>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</si>
  <si>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</si>
  <si>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</si>
  <si>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</si>
  <si>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</si>
  <si>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</si>
  <si>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</si>
  <si>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</si>
  <si>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</si>
  <si>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</si>
  <si>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</si>
  <si>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</si>
  <si>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</si>
  <si>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</si>
  <si>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</si>
  <si>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</si>
  <si>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</si>
  <si>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</si>
  <si>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</si>
  <si>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</si>
  <si>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</si>
  <si>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</si>
  <si>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</si>
  <si>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</si>
  <si>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</si>
  <si>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</si>
  <si>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</si>
  <si>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</si>
  <si>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</si>
  <si>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</si>
  <si>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</si>
  <si>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</si>
  <si>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</si>
  <si>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</si>
  <si>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</si>
  <si>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</si>
  <si>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</si>
  <si>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</si>
  <si>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</si>
  <si>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</si>
  <si>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</si>
  <si>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</si>
  <si>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</si>
  <si>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</si>
  <si>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</si>
  <si>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</si>
  <si>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</si>
  <si>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</si>
  <si>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</si>
  <si>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</si>
  <si>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</si>
  <si>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</si>
  <si>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</si>
  <si>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</si>
  <si>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</si>
  <si>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</si>
  <si>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</si>
  <si>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</si>
  <si>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</si>
  <si>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</si>
  <si>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</si>
  <si>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</si>
  <si>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</si>
  <si>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</si>
  <si>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</si>
  <si>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</si>
  <si>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</si>
  <si>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</si>
  <si>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</si>
  <si>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</si>
  <si>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</si>
  <si>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</si>
  <si>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</si>
  <si>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</si>
  <si>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</si>
  <si>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</si>
  <si>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</si>
  <si>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</si>
  <si>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</si>
  <si>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</si>
  <si>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</si>
  <si>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</si>
  <si>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</si>
  <si>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</si>
  <si>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</si>
  <si>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</si>
  <si>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</si>
  <si>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</si>
  <si>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</si>
  <si>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</si>
  <si>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</si>
  <si>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</si>
  <si>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</si>
  <si>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</si>
  <si>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</si>
  <si>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</si>
  <si>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</si>
  <si>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</si>
  <si>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</si>
  <si>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</si>
  <si>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</si>
  <si>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</si>
  <si>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</si>
  <si>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</si>
  <si>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</si>
  <si>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</si>
  <si>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</si>
  <si>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</si>
  <si>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</si>
  <si>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</si>
  <si>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</si>
  <si>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</si>
  <si>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</si>
  <si>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</si>
  <si>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</si>
  <si>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</si>
  <si>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</si>
  <si>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</si>
  <si>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</si>
  <si>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</si>
  <si>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</si>
  <si>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</si>
  <si>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</si>
  <si>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</si>
  <si>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</si>
  <si>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</si>
  <si>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</si>
  <si>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</si>
  <si>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</si>
  <si>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</si>
  <si>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</si>
  <si>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</si>
  <si>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</si>
  <si>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</si>
  <si>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</si>
  <si>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</si>
  <si>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</si>
  <si>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</si>
  <si>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</si>
  <si>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</si>
  <si>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</si>
  <si>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</si>
  <si>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</si>
  <si>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</si>
  <si>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</si>
  <si>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</si>
  <si>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</si>
  <si>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</si>
  <si>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</si>
  <si>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</si>
  <si>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</si>
  <si>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</si>
  <si>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</si>
  <si>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</si>
  <si>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</si>
  <si>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</si>
  <si>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</si>
  <si>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</si>
  <si>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</si>
  <si>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</si>
  <si>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</si>
  <si>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</si>
  <si>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</si>
  <si>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</si>
  <si>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</si>
  <si>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</si>
  <si>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</si>
  <si>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</si>
  <si>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</si>
  <si>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</si>
  <si>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</si>
  <si>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</si>
  <si>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</si>
  <si>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</si>
  <si>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</si>
  <si>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</si>
  <si>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</si>
  <si>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</si>
  <si>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</si>
  <si>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</si>
  <si>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</si>
  <si>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</si>
  <si>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</si>
  <si>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</si>
  <si>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</si>
  <si>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</si>
  <si>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</si>
  <si>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</si>
  <si>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</si>
  <si>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</si>
  <si>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</si>
  <si>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</si>
  <si>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</si>
  <si>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</si>
  <si>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</si>
  <si>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</si>
  <si>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</si>
  <si>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</si>
  <si>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</si>
  <si>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</si>
  <si>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</si>
  <si>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</si>
  <si>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</si>
  <si>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</si>
  <si>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</si>
  <si>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</si>
  <si>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</si>
  <si>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</si>
  <si>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</si>
  <si>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</si>
  <si>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</si>
  <si>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</si>
  <si>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</si>
  <si>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</si>
  <si>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</si>
  <si>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</si>
  <si>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</si>
  <si>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</si>
  <si>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</si>
  <si>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</si>
  <si>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</si>
  <si>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</si>
  <si>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</si>
  <si>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</si>
  <si>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</si>
  <si>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</si>
  <si>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</si>
  <si>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</si>
  <si>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</si>
  <si>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</si>
  <si>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</si>
  <si>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</si>
  <si>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</si>
  <si>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</si>
  <si>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</si>
  <si>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</si>
  <si>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</si>
  <si>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</si>
  <si>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</si>
  <si>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</si>
  <si>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</si>
  <si>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</si>
  <si>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</si>
  <si>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</si>
  <si>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</si>
  <si>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</si>
  <si>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</si>
  <si>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</si>
  <si>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</si>
  <si>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</si>
  <si>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</si>
  <si>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</si>
  <si>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</si>
  <si>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</si>
  <si>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</si>
  <si>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</si>
  <si>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</si>
  <si>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</si>
  <si>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</si>
  <si>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</si>
  <si>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</si>
  <si>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</si>
  <si>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</si>
  <si>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</si>
  <si>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</si>
  <si>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</si>
  <si>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</si>
  <si>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</si>
  <si>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</si>
  <si>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</si>
  <si>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</si>
  <si>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</si>
  <si>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</si>
  <si>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</si>
  <si>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</si>
  <si>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</si>
  <si>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</si>
  <si>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</si>
  <si>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</si>
  <si>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</si>
  <si>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</si>
  <si>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</si>
  <si>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</si>
  <si>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</si>
  <si>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</si>
  <si>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</si>
  <si>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</si>
  <si>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</si>
  <si>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</si>
  <si>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</si>
  <si>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</si>
  <si>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</si>
  <si>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</si>
  <si>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</si>
  <si>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</si>
  <si>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</si>
  <si>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</si>
  <si>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</si>
  <si>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</si>
  <si>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</si>
  <si>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</si>
  <si>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</si>
  <si>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</si>
  <si>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</si>
  <si>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</si>
  <si>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</si>
  <si>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</si>
  <si>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</si>
  <si>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</si>
  <si>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</si>
  <si>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</si>
  <si>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</si>
  <si>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</si>
  <si>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</si>
  <si>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</si>
  <si>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</si>
  <si>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</si>
  <si>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</si>
  <si>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</si>
  <si>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</si>
  <si>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</si>
  <si>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</si>
  <si>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</si>
  <si>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</si>
  <si>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</si>
  <si>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</si>
  <si>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</si>
  <si>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</si>
  <si>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</si>
  <si>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</si>
  <si>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</si>
  <si>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</si>
  <si>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</si>
  <si>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</si>
  <si>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</si>
  <si>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</si>
  <si>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</si>
  <si>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</si>
  <si>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</si>
  <si>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</si>
  <si>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</si>
  <si>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</si>
  <si>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</si>
  <si>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</si>
  <si>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</si>
  <si>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</si>
  <si>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</si>
  <si>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</si>
  <si>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</si>
  <si>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</si>
  <si>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</si>
  <si>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</si>
  <si>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</si>
  <si>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</si>
  <si>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</si>
  <si>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</si>
  <si>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</si>
  <si>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</si>
  <si>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</si>
  <si>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</si>
  <si>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</si>
  <si>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</si>
  <si>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</si>
  <si>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</si>
  <si>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</si>
  <si>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</si>
  <si>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</si>
  <si>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</si>
  <si>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</si>
  <si>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</si>
  <si>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</si>
  <si>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</si>
  <si>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</si>
  <si>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</si>
  <si>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</si>
  <si>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</si>
  <si>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</si>
  <si>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</si>
  <si>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</si>
  <si>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</si>
  <si>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</si>
  <si>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</si>
  <si>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</si>
  <si>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</si>
  <si>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</si>
  <si>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</si>
  <si>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</si>
  <si>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</si>
  <si>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</si>
  <si>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</si>
  <si>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</si>
  <si>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</si>
  <si>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</si>
  <si>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</si>
  <si>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</si>
  <si>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</si>
  <si>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</si>
  <si>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</si>
  <si>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</si>
  <si>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</si>
  <si>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</si>
  <si>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</si>
  <si>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</si>
  <si>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</si>
  <si>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</si>
  <si>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</si>
  <si>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</si>
  <si>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</si>
  <si>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</si>
  <si>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</si>
  <si>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</si>
  <si>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</si>
  <si>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</si>
  <si>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</si>
  <si>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</si>
  <si>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</si>
  <si>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</si>
  <si>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</si>
  <si>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</si>
  <si>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</si>
  <si>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</si>
  <si>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</si>
  <si>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</si>
  <si>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</si>
  <si>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</si>
  <si>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</si>
  <si>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</si>
  <si>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</si>
  <si>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</si>
  <si>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</si>
  <si>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</si>
  <si>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</si>
  <si>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</si>
  <si>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</si>
  <si>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</si>
  <si>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</si>
  <si>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</si>
  <si>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</si>
  <si>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</si>
  <si>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</si>
  <si>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</si>
  <si>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</si>
  <si>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</si>
  <si>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</si>
  <si>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</si>
  <si>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</si>
  <si>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</si>
  <si>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</si>
  <si>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</si>
  <si>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</si>
  <si>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</si>
  <si>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</si>
  <si>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</si>
  <si>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</si>
  <si>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</si>
  <si>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</si>
  <si>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</si>
  <si>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</si>
  <si>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</si>
  <si>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</si>
  <si>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</si>
  <si>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</si>
  <si>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</si>
  <si>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</si>
  <si>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</si>
  <si>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</si>
  <si>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</si>
  <si>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</si>
  <si>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</si>
  <si>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</si>
  <si>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</si>
  <si>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</si>
  <si>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</si>
  <si>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</si>
  <si>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</si>
  <si>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</si>
  <si>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</si>
  <si>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</si>
  <si>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</si>
  <si>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</si>
  <si>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</si>
  <si>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</si>
  <si>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</si>
  <si>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</si>
  <si>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</si>
  <si>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</si>
  <si>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</si>
  <si>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</si>
  <si>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</si>
  <si>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</si>
  <si>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</si>
  <si>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</si>
  <si>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</si>
  <si>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</si>
  <si>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</si>
  <si>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</si>
  <si>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</si>
  <si>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</si>
  <si>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</si>
  <si>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</si>
  <si>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</si>
  <si>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</si>
  <si>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</si>
  <si>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</si>
  <si>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</si>
  <si>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</si>
  <si>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</si>
  <si>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</si>
  <si>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</si>
  <si>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</si>
  <si>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</si>
  <si>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</si>
  <si>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</si>
  <si>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</si>
  <si>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</si>
  <si>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</si>
  <si>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</si>
  <si>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</si>
  <si>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</si>
  <si>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</si>
  <si>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</si>
  <si>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</si>
  <si>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</si>
  <si>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</si>
  <si>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</si>
  <si>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</si>
  <si>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</si>
  <si>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</si>
  <si>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</si>
  <si>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</si>
  <si>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</si>
  <si>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</si>
  <si>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</si>
  <si>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</si>
  <si>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</si>
  <si>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</si>
  <si>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</si>
  <si>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</si>
  <si>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</si>
  <si>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</si>
  <si>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</si>
  <si>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</si>
  <si>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</si>
  <si>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</si>
  <si>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</si>
  <si>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</si>
  <si>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</si>
  <si>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</si>
  <si>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</si>
  <si>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</si>
  <si>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</si>
  <si>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</si>
  <si>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</si>
  <si>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</si>
  <si>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</si>
  <si>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</si>
  <si>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</si>
  <si>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</si>
  <si>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</si>
  <si>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</si>
  <si>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</si>
  <si>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</si>
  <si>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</si>
  <si>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</si>
  <si>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</si>
  <si>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</si>
  <si>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</si>
  <si>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</si>
  <si>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</si>
  <si>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</si>
  <si>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</si>
  <si>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</si>
  <si>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</si>
  <si>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</si>
  <si>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</si>
  <si>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</si>
  <si>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</si>
  <si>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</si>
  <si>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</si>
  <si>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</si>
  <si>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</si>
  <si>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</si>
  <si>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</si>
  <si>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</si>
  <si>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</si>
  <si>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</si>
  <si>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</si>
  <si>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</si>
  <si>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</si>
  <si>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</si>
  <si>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</si>
  <si>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</si>
  <si>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</si>
  <si>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</si>
  <si>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</si>
  <si>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</si>
  <si>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</si>
  <si>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</si>
  <si>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</si>
  <si>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</si>
  <si>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</si>
  <si>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</si>
  <si>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</si>
  <si>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</si>
  <si>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</si>
  <si>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</si>
  <si>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</si>
  <si>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</si>
  <si>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</si>
  <si>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</si>
  <si>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</si>
  <si>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</si>
  <si>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</si>
  <si>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</si>
  <si>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</si>
  <si>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</si>
  <si>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</si>
  <si>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</si>
  <si>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</si>
  <si>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</si>
  <si>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</si>
  <si>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</si>
  <si>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</si>
  <si>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</si>
  <si>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</si>
  <si>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</si>
  <si>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</si>
  <si>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</si>
  <si>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</si>
  <si>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</si>
  <si>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</si>
  <si>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</si>
  <si>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</si>
  <si>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</si>
  <si>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</si>
  <si>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</si>
  <si>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</si>
  <si>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</si>
  <si>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</si>
  <si>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</si>
  <si>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</si>
  <si>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</si>
  <si>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</si>
  <si>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</si>
  <si>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</si>
  <si>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</si>
  <si>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</si>
  <si>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</si>
  <si>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</si>
  <si>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</si>
  <si>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</si>
  <si>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</si>
  <si>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</si>
  <si>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</si>
  <si>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</si>
  <si>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</si>
  <si>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</si>
  <si>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</si>
  <si>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</si>
  <si>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</si>
  <si>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</si>
  <si>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</si>
  <si>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</si>
  <si>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</si>
  <si>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</si>
  <si>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</si>
  <si>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</si>
  <si>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</si>
  <si>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</si>
  <si>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</si>
  <si>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</si>
  <si>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</si>
  <si>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</si>
  <si>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</si>
  <si>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</si>
  <si>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</si>
  <si>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</si>
  <si>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</si>
  <si>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</si>
  <si>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</si>
  <si>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</si>
  <si>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</si>
  <si>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</si>
  <si>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</si>
  <si>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</si>
  <si>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</si>
  <si>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</si>
  <si>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</si>
  <si>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</si>
  <si>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</si>
  <si>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</si>
  <si>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</si>
  <si>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</si>
  <si>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</si>
  <si>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</si>
  <si>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</si>
  <si>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</si>
  <si>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</si>
  <si>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</si>
  <si>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</si>
  <si>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</si>
  <si>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</si>
  <si>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</si>
  <si>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</si>
  <si>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</si>
  <si>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</si>
  <si>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</si>
  <si>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</si>
  <si>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</si>
  <si>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</si>
  <si>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</si>
  <si>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</si>
  <si>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</si>
  <si>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</si>
  <si>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</si>
  <si>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</si>
  <si>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</si>
  <si>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</si>
  <si>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</si>
  <si>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</si>
  <si>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</si>
  <si>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</si>
  <si>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</si>
  <si>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</si>
  <si>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</si>
  <si>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</si>
  <si>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</si>
  <si>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</si>
  <si>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</si>
  <si>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</si>
  <si>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</si>
  <si>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</si>
  <si>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</si>
  <si>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</si>
  <si>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</si>
  <si>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</si>
  <si>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</si>
  <si>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</si>
  <si>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</si>
  <si>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</si>
  <si>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</si>
  <si>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</si>
  <si>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</si>
  <si>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</si>
  <si>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</si>
  <si>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</si>
  <si>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</si>
  <si>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</si>
  <si>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</si>
  <si>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</si>
  <si>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</si>
  <si>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</si>
  <si>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</si>
  <si>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</si>
  <si>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</si>
  <si>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</si>
  <si>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</si>
  <si>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</si>
  <si>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</si>
  <si>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</si>
  <si>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</si>
  <si>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</si>
  <si>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</si>
  <si>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</si>
  <si>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</si>
  <si>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</si>
  <si>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</si>
  <si>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</si>
  <si>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</si>
  <si>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</si>
  <si>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</si>
  <si>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</si>
  <si>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</si>
  <si>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</si>
  <si>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</si>
  <si>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</si>
  <si>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</si>
  <si>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</si>
  <si>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</si>
  <si>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</si>
  <si>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</si>
  <si>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</si>
  <si>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</si>
  <si>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</si>
  <si>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</si>
  <si>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</si>
  <si>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</si>
  <si>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</si>
  <si>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</si>
  <si>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</si>
  <si>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</si>
  <si>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</si>
  <si>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</si>
  <si>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</si>
  <si>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</si>
  <si>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</si>
  <si>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</si>
  <si>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</si>
  <si>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</si>
  <si>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</si>
  <si>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</si>
  <si>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</si>
  <si>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</si>
  <si>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</si>
  <si>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</si>
  <si>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</si>
  <si>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</si>
  <si>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</si>
  <si>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</si>
  <si>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</si>
  <si>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</si>
  <si>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</si>
  <si>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</si>
  <si>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</si>
  <si>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</si>
  <si>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</si>
  <si>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</si>
  <si>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</si>
  <si>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</si>
  <si>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</si>
  <si>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</si>
  <si>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</si>
  <si>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</si>
  <si>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</si>
  <si>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</si>
  <si>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</si>
  <si>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</si>
  <si>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</si>
  <si>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</si>
  <si>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</si>
  <si>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</si>
  <si>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</si>
  <si>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</si>
  <si>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</si>
  <si>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</si>
  <si>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</si>
  <si>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</si>
  <si>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</si>
  <si>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</si>
  <si>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</si>
  <si>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</si>
  <si>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</si>
  <si>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</si>
  <si>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</si>
  <si>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</si>
  <si>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</si>
  <si>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</si>
  <si>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</si>
  <si>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</si>
  <si>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</si>
  <si>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</si>
  <si>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</si>
  <si>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</si>
  <si>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</si>
  <si>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</si>
  <si>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</si>
  <si>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</si>
  <si>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</si>
  <si>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</si>
  <si>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</si>
  <si>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</si>
  <si>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</si>
  <si>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</si>
  <si>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</si>
  <si>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</si>
  <si>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</si>
  <si>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</si>
  <si>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</si>
  <si>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</si>
  <si>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</si>
  <si>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</si>
  <si>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</si>
  <si>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</si>
  <si>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</si>
  <si>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</si>
  <si>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</si>
  <si>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</si>
  <si>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</si>
  <si>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</si>
  <si>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</si>
  <si>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</si>
  <si>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</si>
  <si>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</si>
  <si>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</si>
  <si>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</si>
  <si>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</si>
  <si>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</si>
  <si>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</si>
  <si>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</si>
  <si>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</si>
  <si>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</si>
  <si>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</si>
  <si>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</si>
  <si>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</si>
  <si>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</si>
  <si>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</si>
  <si>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</si>
  <si>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</si>
  <si>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</si>
  <si>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</si>
  <si>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</si>
  <si>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</si>
  <si>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</si>
  <si>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</si>
  <si>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</si>
  <si>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</si>
  <si>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</si>
  <si>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</si>
  <si>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</si>
  <si>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</si>
  <si>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</si>
  <si>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</si>
  <si>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</si>
  <si>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</si>
  <si>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</si>
  <si>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</si>
  <si>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</si>
  <si>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</si>
  <si>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</si>
  <si>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</si>
  <si>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</si>
  <si>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</si>
  <si>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</si>
  <si>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</si>
  <si>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</si>
  <si>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</si>
  <si>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</si>
  <si>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</si>
  <si>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</si>
  <si>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</si>
  <si>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</si>
  <si>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</si>
  <si>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</si>
  <si>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</si>
  <si>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</si>
  <si>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</si>
  <si>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</si>
  <si>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</si>
  <si>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</si>
  <si>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</si>
  <si>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</si>
  <si>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</si>
  <si>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</si>
  <si>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</si>
  <si>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</si>
  <si>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</si>
  <si>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</si>
  <si>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</si>
  <si>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</si>
  <si>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</si>
  <si>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</si>
  <si>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</si>
  <si>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</si>
  <si>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</si>
  <si>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</si>
  <si>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</si>
  <si>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</si>
  <si>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</si>
  <si>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</si>
  <si>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</si>
  <si>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</si>
  <si>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</si>
  <si>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</si>
  <si>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</si>
  <si>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</si>
  <si>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</si>
  <si>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</si>
  <si>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</si>
  <si>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</si>
  <si>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</si>
  <si>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</si>
  <si>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</si>
  <si>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</si>
  <si>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</si>
  <si>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</si>
  <si>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</si>
  <si>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</si>
  <si>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</si>
  <si>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</si>
  <si>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</si>
  <si>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</si>
  <si>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</si>
  <si>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</si>
  <si>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</si>
  <si>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</si>
  <si>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</si>
  <si>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</si>
  <si>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</si>
  <si>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</si>
  <si>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</si>
  <si>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</si>
  <si>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</si>
  <si>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</si>
  <si>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</si>
  <si>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</si>
  <si>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</si>
  <si>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</si>
  <si>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</si>
  <si>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</si>
  <si>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</si>
  <si>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</si>
  <si>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</si>
  <si>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</si>
  <si>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</si>
  <si>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</si>
  <si>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</si>
  <si>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</si>
  <si>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</si>
  <si>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</si>
  <si>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</si>
  <si>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</si>
  <si>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</si>
  <si>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</si>
  <si>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</si>
  <si>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</si>
  <si>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</si>
  <si>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</si>
  <si>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</si>
  <si>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</si>
  <si>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</si>
  <si>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</si>
  <si>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</si>
  <si>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</si>
  <si>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</si>
  <si>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</si>
  <si>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</si>
  <si>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</si>
  <si>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</si>
  <si>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</si>
  <si>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</si>
  <si>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</si>
  <si>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</si>
  <si>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</si>
  <si>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</si>
  <si>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</si>
  <si>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</si>
  <si>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</si>
  <si>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</si>
  <si>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</si>
  <si>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</si>
  <si>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</si>
  <si>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</si>
  <si>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</si>
  <si>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</si>
  <si>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</si>
  <si>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</si>
  <si>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</si>
  <si>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</si>
  <si>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</si>
  <si>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</si>
  <si>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</si>
  <si>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</si>
  <si>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</si>
  <si>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</si>
  <si>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</si>
  <si>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</si>
  <si>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</si>
  <si>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</si>
  <si>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</si>
  <si>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</si>
  <si>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</si>
  <si>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</si>
  <si>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</si>
  <si>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</si>
  <si>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</si>
  <si>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</si>
  <si>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</si>
  <si>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</si>
  <si>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</si>
  <si>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</si>
  <si>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</si>
  <si>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</si>
  <si>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</si>
  <si>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</si>
  <si>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</si>
  <si>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</si>
  <si>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</si>
  <si>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</si>
  <si>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</si>
  <si>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</si>
  <si>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</si>
  <si>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</si>
  <si>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</si>
  <si>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</si>
  <si>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</si>
  <si>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</si>
  <si>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</si>
  <si>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</si>
  <si>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</si>
  <si>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</si>
  <si>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</si>
  <si>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</si>
  <si>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</si>
  <si>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</si>
  <si>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</si>
  <si>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</si>
  <si>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</si>
  <si>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</si>
  <si>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</si>
  <si>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</si>
  <si>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</si>
  <si>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</si>
  <si>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</si>
  <si>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</si>
  <si>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</si>
  <si>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</si>
  <si>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</si>
  <si>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</si>
  <si>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</si>
  <si>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</si>
  <si>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</si>
  <si>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</si>
  <si>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</si>
  <si>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</si>
  <si>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</si>
  <si>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</si>
  <si>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</si>
  <si>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</si>
  <si>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</si>
  <si>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</si>
  <si>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</si>
  <si>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</si>
  <si>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</si>
  <si>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</si>
  <si>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</si>
  <si>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</si>
  <si>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</si>
  <si>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</si>
  <si>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</si>
  <si>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</si>
  <si>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</si>
  <si>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</si>
  <si>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</si>
  <si>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</si>
  <si>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</si>
  <si>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</si>
  <si>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</si>
  <si>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</si>
  <si>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</si>
  <si>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</si>
  <si>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</si>
  <si>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</si>
  <si>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</si>
  <si>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</si>
  <si>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</si>
  <si>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</si>
  <si>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</si>
  <si>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</si>
  <si>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</si>
  <si>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</si>
  <si>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</si>
  <si>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</si>
  <si>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</si>
  <si>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</si>
  <si>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</si>
  <si>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</si>
  <si>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</si>
  <si>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</si>
  <si>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</si>
  <si>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</si>
  <si>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</si>
  <si>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</si>
  <si>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</si>
  <si>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</si>
  <si>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</si>
  <si>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</si>
  <si>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</si>
  <si>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</si>
  <si>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</si>
  <si>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</si>
  <si>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</si>
  <si>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</si>
  <si>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</si>
  <si>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</si>
  <si>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</si>
  <si>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</si>
  <si>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</si>
  <si>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</si>
  <si>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</si>
  <si>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</si>
  <si>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</si>
  <si>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</si>
  <si>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</si>
  <si>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</si>
  <si>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</si>
  <si>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</si>
  <si>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</si>
  <si>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</si>
  <si>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</si>
  <si>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</si>
  <si>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</si>
  <si>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</si>
  <si>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</si>
  <si>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</si>
  <si>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</si>
  <si>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</si>
  <si>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</si>
  <si>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</si>
  <si>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</si>
  <si>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</si>
  <si>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</si>
  <si>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</si>
  <si>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</si>
  <si>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</si>
  <si>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</si>
  <si>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</si>
  <si>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</si>
  <si>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</si>
  <si>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</si>
  <si>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</si>
  <si>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</si>
  <si>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</si>
  <si>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</si>
  <si>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</si>
  <si>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</si>
  <si>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</si>
  <si>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</si>
  <si>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</si>
  <si>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</si>
  <si>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</si>
  <si>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</si>
  <si>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</si>
  <si>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</si>
  <si>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</si>
  <si>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</si>
  <si>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</si>
  <si>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</si>
  <si>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</si>
  <si>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</si>
  <si>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</si>
  <si>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</si>
  <si>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</si>
  <si>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</si>
  <si>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</si>
  <si>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</si>
  <si>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</si>
  <si>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</si>
  <si>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</si>
  <si>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</si>
  <si>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</si>
  <si>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</si>
  <si>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</si>
  <si>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</si>
  <si>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</si>
  <si>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</si>
  <si>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</si>
  <si>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</si>
  <si>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</si>
  <si>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</si>
  <si>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</si>
  <si>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</si>
  <si>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</si>
  <si>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</si>
  <si>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</si>
  <si>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</si>
  <si>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</si>
  <si>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</si>
  <si>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</si>
  <si>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</si>
  <si>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</si>
  <si>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</si>
  <si>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</si>
  <si>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</si>
  <si>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</si>
  <si>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</si>
  <si>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</si>
  <si>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</si>
  <si>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</si>
  <si>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</si>
  <si>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</si>
  <si>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</si>
  <si>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</si>
  <si>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</si>
  <si>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</si>
  <si>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</si>
  <si>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</si>
  <si>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</si>
  <si>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</si>
  <si>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</si>
  <si>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</si>
  <si>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</si>
  <si>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</si>
  <si>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</si>
  <si>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</si>
  <si>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</si>
  <si>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</si>
  <si>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</si>
  <si>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</si>
  <si>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</si>
  <si>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</si>
  <si>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</si>
  <si>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</si>
  <si>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</si>
  <si>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</si>
  <si>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</si>
  <si>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</si>
  <si>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</si>
  <si>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</si>
  <si>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</si>
  <si>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</si>
  <si>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</si>
  <si>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</si>
  <si>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</si>
  <si>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</si>
  <si>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</si>
  <si>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</si>
  <si>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</si>
  <si>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</si>
  <si>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</si>
  <si>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</si>
  <si>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</si>
  <si>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</si>
  <si>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</si>
  <si>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</si>
  <si>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</si>
  <si>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</si>
  <si>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</si>
  <si>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</si>
  <si>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</si>
  <si>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</si>
  <si>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</si>
  <si>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</si>
  <si>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</si>
  <si>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</si>
  <si>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</si>
  <si>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</si>
  <si>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</si>
  <si>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</si>
  <si>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</si>
  <si>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</si>
  <si>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</si>
  <si>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</si>
  <si>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</si>
  <si>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</si>
  <si>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</si>
  <si>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</si>
  <si>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</si>
  <si>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</si>
  <si>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</si>
  <si>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</si>
  <si>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</si>
  <si>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</si>
  <si>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</si>
  <si>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</si>
  <si>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</si>
  <si>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</si>
  <si>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</si>
  <si>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</si>
  <si>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</si>
  <si>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</si>
  <si>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</si>
  <si>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</si>
  <si>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</si>
  <si>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</si>
  <si>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</si>
  <si>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</si>
  <si>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</si>
  <si>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</si>
  <si>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</si>
  <si>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</si>
  <si>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</si>
  <si>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</si>
  <si>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</si>
  <si>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</si>
  <si>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</si>
  <si>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</si>
  <si>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</si>
  <si>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</si>
  <si>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</si>
  <si>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</si>
  <si>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</si>
  <si>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</si>
  <si>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</si>
  <si>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</si>
  <si>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</si>
  <si>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</si>
  <si>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</si>
  <si>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</si>
  <si>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</si>
  <si>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</si>
  <si>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</si>
  <si>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</si>
  <si>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</si>
  <si>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</si>
  <si>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</si>
  <si>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</si>
  <si>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</si>
  <si>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</si>
  <si>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</si>
  <si>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</si>
  <si>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</si>
  <si>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</si>
  <si>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</si>
  <si>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</si>
  <si>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</si>
  <si>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</si>
  <si>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</si>
  <si>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</si>
  <si>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</si>
  <si>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</si>
  <si>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</si>
  <si>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</si>
  <si>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</si>
  <si>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</si>
  <si>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</si>
  <si>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</si>
  <si>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</si>
  <si>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</si>
  <si>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</si>
  <si>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</si>
  <si>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</si>
  <si>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</si>
  <si>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</si>
  <si>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</si>
  <si>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</si>
  <si>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</si>
  <si>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</si>
  <si>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</si>
  <si>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</si>
  <si>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</si>
  <si>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</si>
  <si>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</si>
  <si>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</si>
  <si>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</si>
  <si>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</si>
  <si>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</si>
  <si>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</si>
  <si>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</si>
  <si>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</si>
  <si>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</si>
  <si>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</si>
  <si>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</si>
  <si>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</si>
  <si>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</si>
  <si>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</si>
  <si>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</si>
  <si>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</si>
  <si>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</si>
  <si>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</si>
  <si>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</si>
  <si>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</si>
  <si>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</si>
  <si>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</si>
  <si>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</si>
  <si>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</si>
  <si>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</si>
  <si>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</si>
  <si>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</si>
  <si>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</si>
  <si>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</si>
  <si>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</si>
  <si>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</si>
  <si>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</si>
  <si>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</si>
  <si>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</si>
  <si>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</si>
  <si>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</si>
  <si>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</si>
  <si>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</si>
  <si>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</si>
  <si>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</si>
  <si>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</si>
  <si>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</si>
  <si>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</si>
  <si>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</si>
  <si>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</si>
  <si>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</si>
  <si>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</si>
  <si>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</si>
  <si>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</si>
  <si>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</si>
  <si>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</si>
  <si>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</si>
  <si>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</si>
  <si>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</si>
  <si>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</si>
  <si>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</si>
  <si>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</si>
  <si>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</si>
  <si>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</si>
  <si>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</si>
  <si>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</si>
  <si>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</si>
  <si>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</si>
  <si>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</si>
  <si>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</si>
  <si>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</si>
  <si>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</si>
  <si>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</si>
  <si>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</si>
  <si>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</si>
  <si>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</si>
  <si>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</si>
  <si>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</si>
  <si>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</si>
  <si>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</si>
  <si>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</si>
  <si>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</si>
  <si>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</si>
  <si>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</si>
  <si>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</si>
  <si>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</si>
  <si>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</si>
  <si>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</si>
  <si>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</si>
  <si>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</si>
  <si>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</si>
  <si>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</si>
  <si>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</si>
  <si>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</si>
  <si>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</si>
  <si>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</si>
  <si>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</si>
  <si>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</si>
  <si>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</si>
  <si>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</si>
  <si>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</si>
  <si>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</si>
  <si>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</si>
  <si>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</si>
  <si>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</si>
  <si>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</si>
  <si>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</si>
  <si>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</si>
  <si>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</si>
  <si>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</si>
  <si>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</si>
  <si>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</si>
  <si>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</si>
  <si>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</si>
  <si>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</si>
  <si>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</si>
  <si>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</si>
  <si>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</si>
  <si>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</si>
  <si>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</si>
  <si>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</si>
  <si>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</si>
  <si>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</si>
  <si>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</si>
  <si>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</si>
  <si>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</si>
  <si>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</si>
  <si>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</si>
  <si>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</si>
  <si>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</si>
  <si>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</si>
  <si>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</si>
  <si>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</si>
  <si>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</si>
  <si>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</si>
  <si>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</si>
  <si>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</si>
  <si>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</si>
  <si>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</si>
  <si>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</si>
  <si>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</si>
  <si>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</si>
  <si>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</si>
  <si>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</si>
  <si>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</si>
  <si>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</si>
  <si>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</si>
  <si>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</si>
  <si>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</si>
  <si>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</si>
  <si>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</si>
  <si>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</si>
  <si>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</si>
  <si>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</si>
  <si>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</si>
  <si>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</si>
  <si>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</si>
  <si>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</si>
  <si>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</si>
  <si>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</si>
  <si>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</si>
  <si>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</si>
  <si>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</si>
  <si>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</si>
  <si>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</si>
  <si>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</si>
  <si>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</si>
  <si>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</si>
  <si>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</si>
  <si>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</si>
  <si>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</si>
  <si>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</si>
  <si>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</si>
  <si>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</si>
  <si>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</si>
  <si>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</si>
  <si>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</si>
  <si>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</si>
  <si>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</si>
  <si>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</si>
  <si>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</si>
  <si>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</si>
  <si>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</si>
  <si>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</si>
  <si>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</si>
  <si>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</si>
  <si>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</si>
  <si>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</si>
  <si>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</si>
  <si>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</si>
  <si>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</si>
  <si>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</si>
  <si>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</si>
  <si>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</si>
  <si>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</si>
  <si>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</si>
  <si>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</si>
  <si>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</si>
  <si>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</si>
  <si>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</si>
  <si>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</si>
  <si>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</si>
  <si>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</si>
  <si>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</si>
  <si>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</si>
  <si>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</si>
  <si>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</si>
  <si>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</si>
  <si>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</si>
  <si>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</si>
  <si>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</si>
  <si>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</si>
  <si>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</si>
  <si>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</si>
  <si>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</si>
  <si>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</si>
  <si>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</si>
  <si>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</si>
  <si>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</si>
  <si>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</si>
  <si>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</si>
  <si>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</si>
  <si>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</si>
  <si>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</si>
  <si>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</si>
  <si>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</si>
  <si>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</si>
  <si>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</si>
  <si>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</si>
  <si>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</si>
  <si>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</si>
  <si>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</si>
  <si>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</si>
  <si>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</si>
  <si>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</si>
  <si>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</si>
  <si>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</si>
  <si>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</si>
  <si>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</si>
  <si>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</si>
  <si>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</si>
  <si>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</si>
  <si>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</si>
  <si>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</si>
  <si>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</si>
  <si>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</si>
  <si>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</si>
  <si>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</si>
  <si>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</si>
  <si>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</si>
  <si>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</si>
  <si>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</si>
  <si>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</si>
  <si>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</si>
  <si>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</si>
  <si>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</si>
  <si>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</si>
  <si>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</si>
  <si>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</si>
  <si>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</si>
  <si>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</si>
  <si>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</si>
  <si>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</si>
  <si>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</si>
  <si>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</si>
  <si>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</si>
  <si>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</si>
  <si>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</si>
  <si>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</si>
  <si>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</si>
  <si>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</si>
  <si>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</si>
  <si>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</si>
  <si>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</si>
  <si>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</si>
  <si>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</si>
  <si>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</si>
  <si>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</si>
  <si>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</si>
  <si>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</si>
  <si>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</si>
  <si>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</si>
  <si>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</si>
  <si>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</si>
  <si>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</si>
  <si>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</si>
  <si>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</si>
  <si>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</si>
  <si>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</si>
  <si>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</si>
  <si>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</si>
  <si>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</si>
  <si>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</si>
  <si>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</si>
  <si>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</si>
  <si>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</si>
  <si>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</si>
  <si>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</si>
  <si>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</si>
  <si>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</si>
  <si>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</si>
  <si>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</si>
  <si>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</si>
  <si>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</si>
  <si>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Yes</t>
  </si>
  <si>
    <t>PATIENT ID</t>
  </si>
  <si>
    <t>NO OF MISSING VALUES IN MEDICAL EXAMINATIONS TABLE =2(SMOKER COL)</t>
  </si>
  <si>
    <t>? = 6</t>
  </si>
  <si>
    <t>? =2</t>
  </si>
  <si>
    <t>? = 3</t>
  </si>
  <si>
    <t>? = 1</t>
  </si>
  <si>
    <t>?=1</t>
  </si>
  <si>
    <t>?=2</t>
  </si>
  <si>
    <t>SEPT</t>
  </si>
  <si>
    <t>JULY</t>
  </si>
  <si>
    <t>SEP</t>
  </si>
  <si>
    <t>MONTH</t>
  </si>
  <si>
    <t>UNKNOWN</t>
  </si>
  <si>
    <t>YEAR</t>
  </si>
  <si>
    <t>DATE</t>
  </si>
  <si>
    <t>CHILDREN</t>
  </si>
  <si>
    <t>CHARGES</t>
  </si>
  <si>
    <t>HOSPITAL TIER</t>
  </si>
  <si>
    <t>ISBL</t>
  </si>
  <si>
    <t>STATE ID</t>
  </si>
  <si>
    <t>NO</t>
  </si>
  <si>
    <t>Kelly</t>
  </si>
  <si>
    <t>Scott</t>
  </si>
  <si>
    <t>Patrick</t>
  </si>
  <si>
    <t>Sr.</t>
  </si>
  <si>
    <t>Garcia</t>
  </si>
  <si>
    <t>Ryan</t>
  </si>
  <si>
    <t>Spencer</t>
  </si>
  <si>
    <t>Thomas</t>
  </si>
  <si>
    <t>Anthony</t>
  </si>
  <si>
    <t>Andrew</t>
  </si>
  <si>
    <t>Lindsey</t>
  </si>
  <si>
    <t>Casey</t>
  </si>
  <si>
    <t>Johnson</t>
  </si>
  <si>
    <t>Lee</t>
  </si>
  <si>
    <t>Freeman</t>
  </si>
  <si>
    <t>Turner</t>
  </si>
  <si>
    <t>Lacey</t>
  </si>
  <si>
    <t>Julia</t>
  </si>
  <si>
    <t>Kelley</t>
  </si>
  <si>
    <t>Brian</t>
  </si>
  <si>
    <t>P.</t>
  </si>
  <si>
    <t>Craig</t>
  </si>
  <si>
    <t>George</t>
  </si>
  <si>
    <t>Taylor</t>
  </si>
  <si>
    <t>Paul</t>
  </si>
  <si>
    <t>Gardner</t>
  </si>
  <si>
    <t>Evans</t>
  </si>
  <si>
    <t>Gavin</t>
  </si>
  <si>
    <t>Wilson</t>
  </si>
  <si>
    <t>Douglas</t>
  </si>
  <si>
    <t>Ashley</t>
  </si>
  <si>
    <t>Lindsay</t>
  </si>
  <si>
    <t>Simon</t>
  </si>
  <si>
    <t>Ainsley</t>
  </si>
  <si>
    <t>Kyle</t>
  </si>
  <si>
    <t>Martin</t>
  </si>
  <si>
    <t>Bruce</t>
  </si>
  <si>
    <t>Frank</t>
  </si>
  <si>
    <t>Morgan</t>
  </si>
  <si>
    <t>Graham</t>
  </si>
  <si>
    <t>Brandon</t>
  </si>
  <si>
    <t>Laurie</t>
  </si>
  <si>
    <t>Todd</t>
  </si>
  <si>
    <t>Jean</t>
  </si>
  <si>
    <t>Blake</t>
  </si>
  <si>
    <t>Brady</t>
  </si>
  <si>
    <t>Haley</t>
  </si>
  <si>
    <t>Mason</t>
  </si>
  <si>
    <t>Knight</t>
  </si>
  <si>
    <t>Pena</t>
  </si>
  <si>
    <t>Alexander</t>
  </si>
  <si>
    <t>Rich</t>
  </si>
  <si>
    <t>Barry</t>
  </si>
  <si>
    <t>Conrad</t>
  </si>
  <si>
    <t>Duncan</t>
  </si>
  <si>
    <t>Marcus</t>
  </si>
  <si>
    <t>Marshall</t>
  </si>
  <si>
    <t>Kurt</t>
  </si>
  <si>
    <t>Miles</t>
  </si>
  <si>
    <t>April</t>
  </si>
  <si>
    <t>Hunter</t>
  </si>
  <si>
    <t>Chandler</t>
  </si>
  <si>
    <t>Brock</t>
  </si>
  <si>
    <t>Lynn</t>
  </si>
  <si>
    <t>Jacob</t>
  </si>
  <si>
    <t>Gennaro</t>
  </si>
  <si>
    <t>Manuel</t>
  </si>
  <si>
    <t>Randall</t>
  </si>
  <si>
    <t>Murray</t>
  </si>
  <si>
    <t>Henry</t>
  </si>
  <si>
    <t>Connor</t>
  </si>
  <si>
    <t>Column3</t>
  </si>
  <si>
    <t>Column4</t>
  </si>
  <si>
    <t>Column5</t>
  </si>
  <si>
    <t>Column6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</si>
  <si>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</si>
  <si>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</si>
  <si>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</si>
  <si>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</si>
  <si>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</si>
  <si>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</si>
  <si>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</si>
  <si>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</si>
  <si>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</si>
  <si>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</si>
  <si>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</si>
  <si>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</si>
  <si>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</si>
  <si>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</si>
  <si>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</si>
  <si>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</si>
  <si>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</si>
  <si>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</si>
  <si>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</si>
  <si>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</si>
  <si>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</si>
  <si>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</si>
  <si>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</si>
  <si>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</si>
  <si>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</si>
  <si>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</si>
  <si>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</si>
  <si>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</si>
  <si>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</si>
  <si>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</si>
  <si>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</si>
  <si>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</si>
  <si>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</si>
  <si>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</si>
  <si>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</si>
  <si>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</si>
  <si>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</si>
  <si>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</si>
  <si>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</si>
  <si>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</si>
  <si>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</si>
  <si>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</si>
  <si>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</si>
  <si>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</si>
  <si>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</si>
  <si>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</si>
  <si>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</si>
  <si>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</si>
  <si>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</si>
  <si>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</si>
  <si>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</si>
  <si>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</si>
  <si>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</si>
  <si>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</si>
  <si>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</si>
  <si>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</si>
  <si>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</si>
  <si>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</si>
  <si>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</si>
  <si>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</si>
  <si>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</si>
  <si>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</si>
  <si>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</si>
  <si>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</si>
  <si>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</si>
  <si>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</si>
  <si>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</si>
  <si>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</si>
  <si>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</si>
  <si>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</si>
  <si>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</si>
  <si>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</si>
  <si>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</si>
  <si>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</si>
  <si>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</si>
  <si>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</si>
  <si>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</si>
  <si>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</si>
  <si>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</si>
  <si>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</si>
  <si>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</si>
  <si>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</si>
  <si>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</si>
  <si>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</si>
  <si>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</si>
  <si>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</si>
  <si>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</si>
  <si>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</si>
  <si>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</si>
  <si>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</si>
  <si>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</si>
  <si>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</si>
  <si>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</si>
  <si>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</si>
  <si>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</si>
  <si>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</si>
  <si>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</si>
  <si>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</si>
  <si>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</si>
  <si>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</si>
  <si>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</si>
  <si>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</si>
  <si>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</si>
  <si>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</si>
  <si>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</si>
  <si>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</si>
  <si>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</si>
  <si>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</si>
  <si>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</si>
  <si>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</si>
  <si>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</si>
  <si>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</si>
  <si>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</si>
  <si>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</si>
  <si>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</si>
  <si>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</si>
  <si>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</si>
  <si>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</si>
  <si>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</si>
  <si>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</si>
  <si>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</si>
  <si>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</si>
  <si>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</si>
  <si>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</si>
  <si>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</si>
  <si>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</si>
  <si>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</si>
  <si>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</si>
  <si>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</si>
  <si>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</si>
  <si>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 xml:space="preserve">  Steven M</t>
  </si>
  <si>
    <t>Mutz</t>
  </si>
  <si>
    <t xml:space="preserve">  Jenna L</t>
  </si>
  <si>
    <t xml:space="preserve">  Freeman</t>
  </si>
  <si>
    <t xml:space="preserve">  Jeff</t>
  </si>
  <si>
    <t>Rangel</t>
  </si>
  <si>
    <t xml:space="preserve">  Elenilton V</t>
  </si>
  <si>
    <t xml:space="preserve"> Sr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</si>
  <si>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</si>
  <si>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</si>
  <si>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</si>
  <si>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</si>
  <si>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</si>
  <si>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</si>
  <si>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</si>
  <si>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</si>
  <si>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</si>
  <si>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</si>
  <si>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</si>
  <si>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</si>
  <si>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</si>
  <si>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</si>
  <si>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</si>
  <si>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</si>
  <si>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</si>
  <si>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</si>
  <si>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</si>
  <si>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</si>
  <si>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</si>
  <si>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</si>
  <si>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</si>
  <si>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</si>
  <si>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</si>
  <si>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</si>
  <si>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</si>
  <si>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</si>
  <si>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</si>
  <si>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</si>
  <si>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</si>
  <si>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</si>
  <si>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</si>
  <si>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</si>
  <si>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</si>
  <si>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</si>
  <si>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</si>
  <si>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</si>
  <si>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</si>
  <si>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</si>
  <si>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</si>
  <si>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</si>
  <si>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</si>
  <si>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</si>
  <si>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</si>
  <si>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</si>
  <si>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</si>
  <si>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</si>
  <si>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</si>
  <si>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</si>
  <si>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</si>
  <si>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</si>
  <si>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</si>
  <si>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</si>
  <si>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</si>
  <si>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</si>
  <si>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</si>
  <si>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</si>
  <si>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</si>
  <si>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</si>
  <si>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</si>
  <si>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</si>
  <si>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</si>
  <si>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</si>
  <si>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</si>
  <si>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</si>
  <si>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</si>
  <si>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</si>
  <si>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</si>
  <si>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</si>
  <si>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</si>
  <si>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</si>
  <si>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</si>
  <si>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</si>
  <si>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</si>
  <si>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</si>
  <si>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</si>
  <si>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</si>
  <si>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</si>
  <si>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</si>
  <si>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</si>
  <si>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</si>
  <si>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</si>
  <si>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</si>
  <si>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</si>
  <si>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</si>
  <si>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</si>
  <si>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</si>
  <si>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</si>
  <si>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</si>
  <si>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</si>
  <si>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</si>
  <si>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</si>
  <si>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</si>
  <si>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</si>
  <si>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</si>
  <si>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</si>
  <si>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</si>
  <si>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</si>
  <si>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</si>
  <si>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</si>
  <si>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</si>
  <si>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</si>
  <si>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</si>
  <si>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</si>
  <si>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</si>
  <si>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</si>
  <si>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</si>
  <si>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</si>
  <si>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</si>
  <si>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</si>
  <si>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</si>
  <si>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</si>
  <si>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</si>
  <si>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</si>
  <si>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</si>
  <si>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</si>
  <si>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</si>
  <si>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</si>
  <si>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</si>
  <si>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</si>
  <si>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</si>
  <si>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</si>
  <si>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</si>
  <si>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</si>
  <si>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</si>
  <si>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</si>
  <si>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</si>
  <si>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</si>
  <si>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</si>
  <si>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</si>
  <si>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</si>
  <si>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</si>
  <si>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</si>
  <si>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</si>
  <si>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</si>
  <si>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</si>
  <si>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</si>
  <si>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</si>
  <si>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</si>
  <si>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</si>
  <si>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</si>
  <si>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</si>
  <si>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</si>
  <si>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</si>
  <si>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</si>
  <si>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</si>
  <si>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</si>
  <si>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</si>
  <si>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</si>
  <si>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</si>
  <si>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</si>
  <si>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</si>
  <si>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</si>
  <si>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</si>
  <si>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</si>
  <si>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</si>
  <si>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</si>
  <si>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</si>
  <si>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</si>
  <si>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</si>
  <si>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</si>
  <si>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</si>
  <si>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</si>
  <si>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</si>
  <si>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</si>
  <si>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</si>
  <si>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</si>
  <si>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</si>
  <si>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</si>
  <si>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</si>
  <si>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</si>
  <si>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</si>
  <si>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</si>
  <si>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</si>
  <si>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</si>
  <si>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</si>
  <si>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</si>
  <si>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</si>
  <si>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</si>
  <si>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</si>
  <si>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</si>
  <si>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</si>
  <si>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</si>
  <si>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</si>
  <si>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</si>
  <si>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</si>
  <si>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</si>
  <si>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</si>
  <si>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</si>
  <si>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</si>
  <si>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</si>
  <si>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</si>
  <si>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</si>
  <si>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</si>
  <si>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</si>
  <si>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</si>
  <si>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</si>
  <si>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</si>
  <si>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</si>
  <si>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</si>
  <si>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</si>
  <si>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</si>
  <si>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</si>
  <si>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</si>
  <si>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</si>
  <si>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</si>
  <si>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</si>
  <si>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</si>
  <si>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</si>
  <si>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</si>
  <si>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</si>
  <si>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</si>
  <si>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</si>
  <si>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</si>
  <si>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</si>
  <si>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</si>
  <si>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</si>
  <si>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</si>
  <si>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</si>
  <si>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 xml:space="preserve"> V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</si>
  <si>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</si>
  <si>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</si>
  <si>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</si>
  <si>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</si>
  <si>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</si>
  <si>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</si>
  <si>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</si>
  <si>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</si>
  <si>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</si>
  <si>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</si>
  <si>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</si>
  <si>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</si>
  <si>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</si>
  <si>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</si>
  <si>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</si>
  <si>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</si>
  <si>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</si>
  <si>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</si>
  <si>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</si>
  <si>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</si>
  <si>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</si>
  <si>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</si>
  <si>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</si>
  <si>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</si>
  <si>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</si>
  <si>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</si>
  <si>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</si>
  <si>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</si>
  <si>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</si>
  <si>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</si>
  <si>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</si>
  <si>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</si>
  <si>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</si>
  <si>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</si>
  <si>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</si>
  <si>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</si>
  <si>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</si>
  <si>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</si>
  <si>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</si>
  <si>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</si>
  <si>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</si>
  <si>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</si>
  <si>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</si>
  <si>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</si>
  <si>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</si>
  <si>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</si>
  <si>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</si>
  <si>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</si>
  <si>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</si>
  <si>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</si>
  <si>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</si>
  <si>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</si>
  <si>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</si>
  <si>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</si>
  <si>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</si>
  <si>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</si>
  <si>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</si>
  <si>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</si>
  <si>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</si>
  <si>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</si>
  <si>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</si>
  <si>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</si>
  <si>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</si>
  <si>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</si>
  <si>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</si>
  <si>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</si>
  <si>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</si>
  <si>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</si>
  <si>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</si>
  <si>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</si>
  <si>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</si>
  <si>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</si>
  <si>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</si>
  <si>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</si>
  <si>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</si>
  <si>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</si>
  <si>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</si>
  <si>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</si>
  <si>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</si>
  <si>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</si>
  <si>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</si>
  <si>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</si>
  <si>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</si>
  <si>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</si>
  <si>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</si>
  <si>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</si>
  <si>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</si>
  <si>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</si>
  <si>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</si>
  <si>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</si>
  <si>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</si>
  <si>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</si>
  <si>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</si>
  <si>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</si>
  <si>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</si>
  <si>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</si>
  <si>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</si>
  <si>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</si>
  <si>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</si>
  <si>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</si>
  <si>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</si>
  <si>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</si>
  <si>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</si>
  <si>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</si>
  <si>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</si>
  <si>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</si>
  <si>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</si>
  <si>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</si>
  <si>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</si>
  <si>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</si>
  <si>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</si>
  <si>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</si>
  <si>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</si>
  <si>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</si>
  <si>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</si>
  <si>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</si>
  <si>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</si>
  <si>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</si>
  <si>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</si>
  <si>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</si>
  <si>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</si>
  <si>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</si>
  <si>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</si>
  <si>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</si>
  <si>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</si>
  <si>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</si>
  <si>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</si>
  <si>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</si>
  <si>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</si>
  <si>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</si>
  <si>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</si>
  <si>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</si>
  <si>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</si>
  <si>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</si>
  <si>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</si>
  <si>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</si>
  <si>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</si>
  <si>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</si>
  <si>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</si>
  <si>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</si>
  <si>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</si>
  <si>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</si>
  <si>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</si>
  <si>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</si>
  <si>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</si>
  <si>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</si>
  <si>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</si>
  <si>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</si>
  <si>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</si>
  <si>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</si>
  <si>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</si>
  <si>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</si>
  <si>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</si>
  <si>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</si>
  <si>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</si>
  <si>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</si>
  <si>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</si>
  <si>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</si>
  <si>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</si>
  <si>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</si>
  <si>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</si>
  <si>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</si>
  <si>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</si>
  <si>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</si>
  <si>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</si>
  <si>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</si>
  <si>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</si>
  <si>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</si>
  <si>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</si>
  <si>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</si>
  <si>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</si>
  <si>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</si>
  <si>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</si>
  <si>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</si>
  <si>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</si>
  <si>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</si>
  <si>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</si>
  <si>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</si>
  <si>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</si>
  <si>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</si>
  <si>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</si>
  <si>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</si>
  <si>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</si>
  <si>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</si>
  <si>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</si>
  <si>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</si>
  <si>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</si>
  <si>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</si>
  <si>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</si>
  <si>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</si>
  <si>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</si>
  <si>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</si>
  <si>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</si>
  <si>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</si>
  <si>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</si>
  <si>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</si>
  <si>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</si>
  <si>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</si>
  <si>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</si>
  <si>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</si>
  <si>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</si>
  <si>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</si>
  <si>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</si>
  <si>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</si>
  <si>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</si>
  <si>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</si>
  <si>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</si>
  <si>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</si>
  <si>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</si>
  <si>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</si>
  <si>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</si>
  <si>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</si>
  <si>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</si>
  <si>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</si>
  <si>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</si>
  <si>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</si>
  <si>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</si>
  <si>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</si>
  <si>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</si>
  <si>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</si>
  <si>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</si>
  <si>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</si>
  <si>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</si>
  <si>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</si>
  <si>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</si>
  <si>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</si>
  <si>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</si>
  <si>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</si>
  <si>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</si>
  <si>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</si>
  <si>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</si>
  <si>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</si>
  <si>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</si>
  <si>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</si>
  <si>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</si>
  <si>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</si>
  <si>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</si>
  <si>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</si>
  <si>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</si>
  <si>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</si>
  <si>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</si>
  <si>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</si>
  <si>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</si>
  <si>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</si>
  <si>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</si>
  <si>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</si>
  <si>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</si>
  <si>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</si>
  <si>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</si>
  <si>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</si>
  <si>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</si>
  <si>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 xml:space="preserve">  Emma</t>
  </si>
  <si>
    <t>Jarosik</t>
  </si>
  <si>
    <t xml:space="preserve">  Nathan A</t>
  </si>
  <si>
    <t>Heinzen</t>
  </si>
  <si>
    <t xml:space="preserve">  Kathryn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</si>
  <si>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</si>
  <si>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</si>
  <si>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</si>
  <si>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</si>
  <si>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</si>
  <si>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</si>
  <si>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</si>
  <si>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</si>
  <si>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</si>
  <si>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</si>
  <si>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</si>
  <si>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</si>
  <si>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</si>
  <si>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</si>
  <si>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</si>
  <si>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</si>
  <si>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</si>
  <si>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</si>
  <si>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</si>
  <si>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</si>
  <si>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</si>
  <si>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</si>
  <si>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</si>
  <si>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</si>
  <si>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</si>
  <si>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</si>
  <si>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</si>
  <si>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</si>
  <si>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</si>
  <si>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</si>
  <si>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</si>
  <si>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</si>
  <si>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</si>
  <si>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</si>
  <si>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</si>
  <si>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</si>
  <si>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</si>
  <si>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</si>
  <si>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</si>
  <si>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</si>
  <si>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</si>
  <si>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</si>
  <si>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</si>
  <si>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</si>
  <si>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</si>
  <si>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</si>
  <si>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</si>
  <si>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</si>
  <si>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</si>
  <si>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</si>
  <si>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</si>
  <si>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</si>
  <si>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</si>
  <si>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</si>
  <si>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</si>
  <si>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</si>
  <si>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</si>
  <si>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</si>
  <si>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</si>
  <si>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</si>
  <si>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</si>
  <si>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</si>
  <si>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</si>
  <si>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</si>
  <si>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</si>
  <si>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</si>
  <si>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</si>
  <si>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</si>
  <si>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</si>
  <si>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</si>
  <si>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</si>
  <si>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</si>
  <si>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</si>
  <si>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</si>
  <si>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</si>
  <si>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</si>
  <si>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</si>
  <si>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</si>
  <si>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</si>
  <si>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</si>
  <si>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</si>
  <si>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</si>
  <si>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</si>
  <si>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</si>
  <si>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</si>
  <si>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</si>
  <si>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</si>
  <si>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</si>
  <si>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</si>
  <si>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</si>
  <si>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</si>
  <si>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</si>
  <si>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</si>
  <si>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</si>
  <si>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</si>
  <si>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</si>
  <si>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</si>
  <si>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</si>
  <si>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</si>
  <si>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</si>
  <si>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</si>
  <si>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</si>
  <si>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</si>
  <si>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</si>
  <si>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</si>
  <si>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</si>
  <si>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</si>
  <si>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</si>
  <si>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</si>
  <si>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</si>
  <si>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</si>
  <si>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</si>
  <si>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</si>
  <si>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</si>
  <si>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</si>
  <si>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</si>
  <si>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</si>
  <si>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</si>
  <si>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</si>
  <si>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</si>
  <si>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</si>
  <si>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</si>
  <si>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</si>
  <si>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</si>
  <si>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</si>
  <si>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</si>
  <si>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</si>
  <si>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</si>
  <si>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</si>
  <si>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</si>
  <si>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</si>
  <si>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</si>
  <si>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</si>
  <si>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</si>
  <si>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</si>
  <si>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</si>
  <si>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</si>
  <si>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</si>
  <si>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</si>
  <si>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</si>
  <si>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</si>
  <si>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</si>
  <si>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</si>
  <si>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</si>
  <si>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</si>
  <si>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</si>
  <si>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</si>
  <si>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</si>
  <si>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</si>
  <si>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</si>
  <si>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</si>
  <si>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</si>
  <si>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</si>
  <si>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</si>
  <si>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</si>
  <si>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</si>
  <si>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</si>
  <si>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</si>
  <si>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</si>
  <si>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</si>
  <si>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</si>
  <si>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</si>
  <si>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</si>
  <si>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</si>
  <si>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</si>
  <si>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</si>
  <si>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</si>
  <si>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</si>
  <si>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</si>
  <si>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</si>
  <si>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</si>
  <si>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</si>
  <si>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</si>
  <si>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</si>
  <si>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</si>
  <si>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</si>
  <si>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</si>
  <si>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</si>
  <si>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</si>
  <si>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</si>
  <si>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</si>
  <si>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</si>
  <si>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</si>
  <si>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</si>
  <si>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</si>
  <si>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</si>
  <si>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</si>
  <si>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</si>
  <si>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</si>
  <si>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</si>
  <si>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</si>
  <si>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</si>
  <si>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</si>
  <si>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</si>
  <si>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</si>
  <si>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</si>
  <si>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</si>
  <si>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</si>
  <si>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</si>
  <si>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</si>
  <si>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</si>
  <si>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</si>
  <si>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</si>
  <si>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</si>
  <si>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</si>
  <si>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</si>
  <si>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</si>
  <si>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</si>
  <si>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</si>
  <si>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</si>
  <si>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</si>
  <si>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</si>
  <si>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</si>
  <si>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</si>
  <si>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</si>
  <si>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</si>
  <si>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</si>
  <si>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</si>
  <si>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</si>
  <si>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</si>
  <si>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</si>
  <si>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</si>
  <si>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</si>
  <si>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</si>
  <si>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</si>
  <si>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</si>
  <si>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</si>
  <si>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</si>
  <si>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</si>
  <si>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</si>
  <si>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 xml:space="preserve"> II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</si>
  <si>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</si>
  <si>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</si>
  <si>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</si>
  <si>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</si>
  <si>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</si>
  <si>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</si>
  <si>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</si>
  <si>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</si>
  <si>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</si>
  <si>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</si>
  <si>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</si>
  <si>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</si>
  <si>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</si>
  <si>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</si>
  <si>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</si>
  <si>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</si>
  <si>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</si>
  <si>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</si>
  <si>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</si>
  <si>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</si>
  <si>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</si>
  <si>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</si>
  <si>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</si>
  <si>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</si>
  <si>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</si>
  <si>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</si>
  <si>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</si>
  <si>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</si>
  <si>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</si>
  <si>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</si>
  <si>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</si>
  <si>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</si>
  <si>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</si>
  <si>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</si>
  <si>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</si>
  <si>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</si>
  <si>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</si>
  <si>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</si>
  <si>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</si>
  <si>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</si>
  <si>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</si>
  <si>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</si>
  <si>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</si>
  <si>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</si>
  <si>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</si>
  <si>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</si>
  <si>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</si>
  <si>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</si>
  <si>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</si>
  <si>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</si>
  <si>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</si>
  <si>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</si>
  <si>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</si>
  <si>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</si>
  <si>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</si>
  <si>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</si>
  <si>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</si>
  <si>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</si>
  <si>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</si>
  <si>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</si>
  <si>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</si>
  <si>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</si>
  <si>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</si>
  <si>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</si>
  <si>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</si>
  <si>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</si>
  <si>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</si>
  <si>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</si>
  <si>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</si>
  <si>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</si>
  <si>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</si>
  <si>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</si>
  <si>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</si>
  <si>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</si>
  <si>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</si>
  <si>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</si>
  <si>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</si>
  <si>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</si>
  <si>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</si>
  <si>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</si>
  <si>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</si>
  <si>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</si>
  <si>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</si>
  <si>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</si>
  <si>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</si>
  <si>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</si>
  <si>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</si>
  <si>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</si>
  <si>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</si>
  <si>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</si>
  <si>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</si>
  <si>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</si>
  <si>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</si>
  <si>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</si>
  <si>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</si>
  <si>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</si>
  <si>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</si>
  <si>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</si>
  <si>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</si>
  <si>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</si>
  <si>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</si>
  <si>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</si>
  <si>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</si>
  <si>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</si>
  <si>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</si>
  <si>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</si>
  <si>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</si>
  <si>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</si>
  <si>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</si>
  <si>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</si>
  <si>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</si>
  <si>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</si>
  <si>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</si>
  <si>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</si>
  <si>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</si>
  <si>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</si>
  <si>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</si>
  <si>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</si>
  <si>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</si>
  <si>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</si>
  <si>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</si>
  <si>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</si>
  <si>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</si>
  <si>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</si>
  <si>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</si>
  <si>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</si>
  <si>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</si>
  <si>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</si>
  <si>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</si>
  <si>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</si>
  <si>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</si>
  <si>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</si>
  <si>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</si>
  <si>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</si>
  <si>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</si>
  <si>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</si>
  <si>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</si>
  <si>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</si>
  <si>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</si>
  <si>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</si>
  <si>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</si>
  <si>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</si>
  <si>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</si>
  <si>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</si>
  <si>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</si>
  <si>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</si>
  <si>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</si>
  <si>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</si>
  <si>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</si>
  <si>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</si>
  <si>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</si>
  <si>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</si>
  <si>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</si>
  <si>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</si>
  <si>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</si>
  <si>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</si>
  <si>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</si>
  <si>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</si>
  <si>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</si>
  <si>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</si>
  <si>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</si>
  <si>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</si>
  <si>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</si>
  <si>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</si>
  <si>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</si>
  <si>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</si>
  <si>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</si>
  <si>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</si>
  <si>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</si>
  <si>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</si>
  <si>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</si>
  <si>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</si>
  <si>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</si>
  <si>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</si>
  <si>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</si>
  <si>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</si>
  <si>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</si>
  <si>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</si>
  <si>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</si>
  <si>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</si>
  <si>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</si>
  <si>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</si>
  <si>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</si>
  <si>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</si>
  <si>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</si>
  <si>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</si>
  <si>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</si>
  <si>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</si>
  <si>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</si>
  <si>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</si>
  <si>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</si>
  <si>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</si>
  <si>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</si>
  <si>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</si>
  <si>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</si>
  <si>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</si>
  <si>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</si>
  <si>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</si>
  <si>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</si>
  <si>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</si>
  <si>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</si>
  <si>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</si>
  <si>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</si>
  <si>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</si>
  <si>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</si>
  <si>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</si>
  <si>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</si>
  <si>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</si>
  <si>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</si>
  <si>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</si>
  <si>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</si>
  <si>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</si>
  <si>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</si>
  <si>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</si>
  <si>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</si>
  <si>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</si>
  <si>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</si>
  <si>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</si>
  <si>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</si>
  <si>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</si>
  <si>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</si>
  <si>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</si>
  <si>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</si>
  <si>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</si>
  <si>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</si>
  <si>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</si>
  <si>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</si>
  <si>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</si>
  <si>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</si>
  <si>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</si>
  <si>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</si>
  <si>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</si>
  <si>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</si>
  <si>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</si>
  <si>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</si>
  <si>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</si>
  <si>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</si>
  <si>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</si>
  <si>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</si>
  <si>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</si>
  <si>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</si>
  <si>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</si>
  <si>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</si>
  <si>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</si>
  <si>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</si>
  <si>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</si>
  <si>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</si>
  <si>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</si>
  <si>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</si>
  <si>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</si>
  <si>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</si>
  <si>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</si>
  <si>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</si>
  <si>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</si>
  <si>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</si>
  <si>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</si>
  <si>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</si>
  <si>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</si>
  <si>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</si>
  <si>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</si>
  <si>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</si>
  <si>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</si>
  <si>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</si>
  <si>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</si>
  <si>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</si>
  <si>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</si>
  <si>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</si>
  <si>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</si>
  <si>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</si>
  <si>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</si>
  <si>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</si>
  <si>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</si>
  <si>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</si>
  <si>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</si>
  <si>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</si>
  <si>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</si>
  <si>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</si>
  <si>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</si>
  <si>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</si>
  <si>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</si>
  <si>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</si>
  <si>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</si>
  <si>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</si>
  <si>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</si>
  <si>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</si>
  <si>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</si>
  <si>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</si>
  <si>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</si>
  <si>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</si>
  <si>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</si>
  <si>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</si>
  <si>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</si>
  <si>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</si>
  <si>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</si>
  <si>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</si>
  <si>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</si>
  <si>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</si>
  <si>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</si>
  <si>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</si>
  <si>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</si>
  <si>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</si>
  <si>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</si>
  <si>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</si>
  <si>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</si>
  <si>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</si>
  <si>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</si>
  <si>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</si>
  <si>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</si>
  <si>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</si>
  <si>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</si>
  <si>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</si>
  <si>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</si>
  <si>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</si>
  <si>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</si>
  <si>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</si>
  <si>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</si>
  <si>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</si>
  <si>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</si>
  <si>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</si>
  <si>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</si>
  <si>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</si>
  <si>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</si>
  <si>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</si>
  <si>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</si>
  <si>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</si>
  <si>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</si>
  <si>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</si>
  <si>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</si>
  <si>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</si>
  <si>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</si>
  <si>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</si>
  <si>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</si>
  <si>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</si>
  <si>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</si>
  <si>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</si>
  <si>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</si>
  <si>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</si>
  <si>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</si>
  <si>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</si>
  <si>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</si>
  <si>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</si>
  <si>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</si>
  <si>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</si>
  <si>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</si>
  <si>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</si>
  <si>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</si>
  <si>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</si>
  <si>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</si>
  <si>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</si>
  <si>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</si>
  <si>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</si>
  <si>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</si>
  <si>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</si>
  <si>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</si>
  <si>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</si>
  <si>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</si>
  <si>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</si>
  <si>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</si>
  <si>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</si>
  <si>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</si>
  <si>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</si>
  <si>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</si>
  <si>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</si>
  <si>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</si>
  <si>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</si>
  <si>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</si>
  <si>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</si>
  <si>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</si>
  <si>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</si>
  <si>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</si>
  <si>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</si>
  <si>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</si>
  <si>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</si>
  <si>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</si>
  <si>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</si>
  <si>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</si>
  <si>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</si>
  <si>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</si>
  <si>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</si>
  <si>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</si>
  <si>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</si>
  <si>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</si>
  <si>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</si>
  <si>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</si>
  <si>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</si>
  <si>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</si>
  <si>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</si>
  <si>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</si>
  <si>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</si>
  <si>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</si>
  <si>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</si>
  <si>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</si>
  <si>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</si>
  <si>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</si>
  <si>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</si>
  <si>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</si>
  <si>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</si>
  <si>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</si>
  <si>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</si>
  <si>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</si>
  <si>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</si>
  <si>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</si>
  <si>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</si>
  <si>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</si>
  <si>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</si>
  <si>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</si>
  <si>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</si>
  <si>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 xml:space="preserve"> Jr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</si>
  <si>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</si>
  <si>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</si>
  <si>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</si>
  <si>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</si>
  <si>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</si>
  <si>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</si>
  <si>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</si>
  <si>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</si>
  <si>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</si>
  <si>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</si>
  <si>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</si>
  <si>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</si>
  <si>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</si>
  <si>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</si>
  <si>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</si>
  <si>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</si>
  <si>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</si>
  <si>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</si>
  <si>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</si>
  <si>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</si>
  <si>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</si>
  <si>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</si>
  <si>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</si>
  <si>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</si>
  <si>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</si>
  <si>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</si>
  <si>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</si>
  <si>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</si>
  <si>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</si>
  <si>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</si>
  <si>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</si>
  <si>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</si>
  <si>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</si>
  <si>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</si>
  <si>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</si>
  <si>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</si>
  <si>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</si>
  <si>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</si>
  <si>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</si>
  <si>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</si>
  <si>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</si>
  <si>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</si>
  <si>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</si>
  <si>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</si>
  <si>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</si>
  <si>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</si>
  <si>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</si>
  <si>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</si>
  <si>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</si>
  <si>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</si>
  <si>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</si>
  <si>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</si>
  <si>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</si>
  <si>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</si>
  <si>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</si>
  <si>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</si>
  <si>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</si>
  <si>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</si>
  <si>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</si>
  <si>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</si>
  <si>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</si>
  <si>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</si>
  <si>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</si>
  <si>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</si>
  <si>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</si>
  <si>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</si>
  <si>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</si>
  <si>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</si>
  <si>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</si>
  <si>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</si>
  <si>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</si>
  <si>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</si>
  <si>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</si>
  <si>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</si>
  <si>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Wallace</t>
  </si>
  <si>
    <t xml:space="preserve">  Jeremy J</t>
  </si>
  <si>
    <t>Tillman</t>
  </si>
  <si>
    <t xml:space="preserve">  Amy L</t>
  </si>
  <si>
    <t xml:space="preserve">  Karen L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</si>
  <si>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</si>
  <si>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</si>
  <si>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</si>
  <si>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</si>
  <si>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</si>
  <si>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</si>
  <si>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</si>
  <si>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</si>
  <si>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</si>
  <si>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</si>
  <si>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</si>
  <si>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</si>
  <si>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</si>
  <si>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</si>
  <si>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</si>
  <si>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</si>
  <si>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</si>
  <si>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</si>
  <si>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</si>
  <si>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</si>
  <si>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</si>
  <si>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</si>
  <si>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</si>
  <si>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</si>
  <si>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</si>
  <si>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</si>
  <si>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</si>
  <si>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</si>
  <si>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</si>
  <si>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</si>
  <si>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</si>
  <si>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</si>
  <si>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</si>
  <si>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</si>
  <si>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</si>
  <si>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</si>
  <si>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</si>
  <si>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</si>
  <si>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</si>
  <si>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</si>
  <si>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</si>
  <si>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</si>
  <si>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</si>
  <si>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</si>
  <si>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</si>
  <si>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</si>
  <si>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</si>
  <si>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</si>
  <si>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</si>
  <si>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</si>
  <si>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</si>
  <si>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</si>
  <si>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</si>
  <si>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</si>
  <si>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</si>
  <si>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</si>
  <si>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</si>
  <si>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</si>
  <si>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</si>
  <si>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</si>
  <si>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</si>
  <si>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</si>
  <si>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</si>
  <si>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</si>
  <si>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</si>
  <si>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</si>
  <si>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</si>
  <si>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</si>
  <si>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</si>
  <si>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</si>
  <si>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</si>
  <si>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</si>
  <si>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</si>
  <si>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</si>
  <si>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</si>
  <si>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</si>
  <si>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</si>
  <si>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</si>
  <si>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</si>
  <si>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</si>
  <si>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</si>
  <si>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</si>
  <si>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</si>
  <si>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</si>
  <si>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</si>
  <si>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</si>
  <si>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</si>
  <si>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</si>
  <si>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</si>
  <si>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</si>
  <si>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</si>
  <si>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</si>
  <si>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</si>
  <si>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</si>
  <si>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</si>
  <si>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</si>
  <si>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</si>
  <si>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</si>
  <si>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</si>
  <si>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</si>
  <si>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</si>
  <si>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</si>
  <si>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</si>
  <si>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</si>
  <si>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</si>
  <si>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</si>
  <si>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</si>
  <si>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</si>
  <si>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</si>
  <si>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</si>
  <si>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</si>
  <si>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</si>
  <si>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</si>
  <si>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</si>
  <si>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</si>
  <si>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</si>
  <si>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</si>
  <si>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</si>
  <si>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</si>
  <si>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</si>
  <si>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</si>
  <si>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</si>
  <si>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</si>
  <si>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</si>
  <si>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</si>
  <si>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</si>
  <si>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</si>
  <si>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</si>
  <si>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</si>
  <si>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</si>
  <si>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</si>
  <si>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</si>
  <si>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</si>
  <si>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</si>
  <si>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</si>
  <si>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</si>
  <si>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</si>
  <si>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</si>
  <si>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</si>
  <si>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</si>
  <si>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</si>
  <si>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</si>
  <si>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</si>
  <si>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</si>
  <si>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</si>
  <si>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</si>
  <si>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</si>
  <si>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</si>
  <si>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</si>
  <si>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</si>
  <si>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</si>
  <si>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</si>
  <si>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</si>
  <si>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</si>
  <si>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</si>
  <si>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</si>
  <si>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</si>
  <si>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</si>
  <si>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</si>
  <si>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</si>
  <si>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</si>
  <si>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</si>
  <si>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</si>
  <si>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</si>
  <si>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</si>
  <si>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</si>
  <si>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</si>
  <si>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</si>
  <si>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</si>
  <si>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</si>
  <si>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</si>
  <si>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</si>
  <si>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</si>
  <si>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</si>
  <si>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</si>
  <si>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</si>
  <si>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</si>
  <si>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</si>
  <si>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</si>
  <si>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</si>
  <si>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</si>
  <si>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</si>
  <si>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</si>
  <si>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</si>
  <si>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</si>
  <si>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</si>
  <si>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</si>
  <si>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</si>
  <si>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</si>
  <si>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</si>
  <si>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</si>
  <si>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</si>
  <si>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</si>
  <si>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</si>
  <si>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</si>
  <si>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</si>
  <si>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</si>
  <si>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</si>
  <si>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</si>
  <si>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</si>
  <si>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</si>
  <si>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</si>
  <si>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</si>
  <si>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</si>
  <si>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</si>
  <si>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</si>
  <si>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</si>
  <si>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</si>
  <si>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</si>
  <si>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</si>
  <si>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</si>
  <si>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</si>
  <si>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</si>
  <si>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</si>
  <si>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</si>
  <si>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</si>
  <si>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</si>
  <si>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</si>
  <si>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</si>
  <si>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</si>
  <si>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</si>
  <si>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</si>
  <si>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</si>
  <si>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</si>
  <si>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</si>
  <si>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</si>
  <si>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</si>
  <si>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</si>
  <si>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</si>
  <si>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</si>
  <si>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</si>
  <si>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</si>
  <si>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</si>
  <si>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</si>
  <si>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</si>
  <si>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</si>
  <si>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</si>
  <si>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</si>
  <si>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</si>
  <si>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</si>
  <si>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</si>
  <si>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</si>
  <si>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</si>
  <si>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</si>
  <si>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</si>
  <si>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</si>
  <si>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</si>
  <si>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</si>
  <si>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</si>
  <si>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</si>
  <si>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</si>
  <si>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</si>
  <si>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</si>
  <si>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</si>
  <si>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</si>
  <si>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</si>
  <si>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</si>
  <si>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</si>
  <si>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</si>
  <si>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</si>
  <si>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</si>
  <si>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</si>
  <si>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</si>
  <si>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</si>
  <si>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</si>
  <si>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</si>
  <si>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</si>
  <si>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</si>
  <si>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</si>
  <si>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</si>
  <si>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</si>
  <si>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</si>
  <si>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</si>
  <si>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</si>
  <si>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</si>
  <si>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</si>
  <si>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</si>
  <si>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</si>
  <si>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</si>
  <si>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</si>
  <si>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</si>
  <si>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</si>
  <si>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</si>
  <si>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</si>
  <si>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</si>
  <si>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</si>
  <si>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</si>
  <si>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</si>
  <si>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</si>
  <si>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</si>
  <si>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</si>
  <si>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</si>
  <si>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</si>
  <si>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</si>
  <si>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</si>
  <si>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</si>
  <si>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</si>
  <si>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</si>
  <si>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</si>
  <si>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</si>
  <si>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</si>
  <si>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</si>
  <si>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</si>
  <si>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</si>
  <si>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</si>
  <si>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</si>
  <si>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</si>
  <si>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</si>
  <si>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</si>
  <si>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</si>
  <si>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</si>
  <si>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</si>
  <si>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</si>
  <si>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</si>
  <si>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</si>
  <si>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</si>
  <si>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</si>
  <si>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</si>
  <si>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</si>
  <si>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</si>
  <si>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</si>
  <si>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</si>
  <si>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</si>
  <si>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</si>
  <si>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</si>
  <si>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</si>
  <si>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</si>
  <si>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</si>
  <si>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</si>
  <si>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</si>
  <si>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</si>
  <si>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</si>
  <si>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</si>
  <si>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</si>
  <si>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</si>
  <si>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</si>
  <si>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</si>
  <si>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</si>
  <si>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</si>
  <si>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</si>
  <si>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</si>
  <si>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</si>
  <si>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</si>
  <si>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</si>
  <si>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</si>
  <si>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</si>
  <si>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</si>
  <si>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</si>
  <si>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</si>
  <si>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</si>
  <si>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</si>
  <si>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</si>
  <si>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</si>
  <si>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</si>
  <si>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</si>
  <si>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</si>
  <si>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</si>
  <si>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</si>
  <si>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</si>
  <si>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</si>
  <si>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</si>
  <si>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</si>
  <si>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</si>
  <si>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</si>
  <si>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</si>
  <si>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</si>
  <si>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</si>
  <si>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</si>
  <si>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</si>
  <si>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</si>
  <si>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</si>
  <si>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</si>
  <si>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</si>
  <si>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</si>
  <si>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</si>
  <si>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</si>
  <si>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</si>
  <si>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</si>
  <si>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</si>
  <si>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</si>
  <si>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</si>
  <si>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</si>
  <si>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</si>
  <si>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</si>
  <si>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</si>
  <si>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</si>
  <si>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</si>
  <si>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</si>
  <si>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</si>
  <si>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</si>
  <si>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</si>
  <si>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</si>
  <si>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</si>
  <si>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</si>
  <si>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</si>
  <si>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</si>
  <si>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</si>
  <si>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</si>
  <si>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</si>
  <si>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</si>
  <si>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</si>
  <si>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</si>
  <si>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</si>
  <si>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</si>
  <si>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</si>
  <si>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</si>
  <si>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</si>
  <si>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</si>
  <si>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</si>
  <si>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</si>
  <si>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</si>
  <si>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</si>
  <si>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</si>
  <si>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</si>
  <si>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</si>
  <si>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</si>
  <si>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</si>
  <si>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</si>
  <si>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</si>
  <si>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</si>
  <si>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</si>
  <si>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</si>
  <si>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</si>
  <si>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</si>
  <si>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</si>
  <si>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</si>
  <si>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</si>
  <si>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</si>
  <si>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</si>
  <si>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</si>
  <si>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</si>
  <si>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</si>
  <si>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 xml:space="preserve"> III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</si>
  <si>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</si>
  <si>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</si>
  <si>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</si>
  <si>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</si>
  <si>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</si>
  <si>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</si>
  <si>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</si>
  <si>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</si>
  <si>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</si>
  <si>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</si>
  <si>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</si>
  <si>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</si>
  <si>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</si>
  <si>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</si>
  <si>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</si>
  <si>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</si>
  <si>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</si>
  <si>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</si>
  <si>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</si>
  <si>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</si>
  <si>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</si>
  <si>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</si>
  <si>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</si>
  <si>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</si>
  <si>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</si>
  <si>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</si>
  <si>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</si>
  <si>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</si>
  <si>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</si>
  <si>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</si>
  <si>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</si>
  <si>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</si>
  <si>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</si>
  <si>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</si>
  <si>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</si>
  <si>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</si>
  <si>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</si>
  <si>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</si>
  <si>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</si>
  <si>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</si>
  <si>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</si>
  <si>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</si>
  <si>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</si>
  <si>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</si>
  <si>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</si>
  <si>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</si>
  <si>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</si>
  <si>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</si>
  <si>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</si>
  <si>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</si>
  <si>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</si>
  <si>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</si>
  <si>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</si>
  <si>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</si>
  <si>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</si>
  <si>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</si>
  <si>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</si>
  <si>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</si>
  <si>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</si>
  <si>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</si>
  <si>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</si>
  <si>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</si>
  <si>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</si>
  <si>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</si>
  <si>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</si>
  <si>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</si>
  <si>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</si>
  <si>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</si>
  <si>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</si>
  <si>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</si>
  <si>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</si>
  <si>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</si>
  <si>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</si>
  <si>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</si>
  <si>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</si>
  <si>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</si>
  <si>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</si>
  <si>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</si>
  <si>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</si>
  <si>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</si>
  <si>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</si>
  <si>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</si>
  <si>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</si>
  <si>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</si>
  <si>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</si>
  <si>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</si>
  <si>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</si>
  <si>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</si>
  <si>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</si>
  <si>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</si>
  <si>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</si>
  <si>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</si>
  <si>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</si>
  <si>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</si>
  <si>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</si>
  <si>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</si>
  <si>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</si>
  <si>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</si>
  <si>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</si>
  <si>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</si>
  <si>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</si>
  <si>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</si>
  <si>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</si>
  <si>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</si>
  <si>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</si>
  <si>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</si>
  <si>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</si>
  <si>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</si>
  <si>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</si>
  <si>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</si>
  <si>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</si>
  <si>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</si>
  <si>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</si>
  <si>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</si>
  <si>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</si>
  <si>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</si>
  <si>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</si>
  <si>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</si>
  <si>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</si>
  <si>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</si>
  <si>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</si>
  <si>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</si>
  <si>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</si>
  <si>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</si>
  <si>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</si>
  <si>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</si>
  <si>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</si>
  <si>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</si>
  <si>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</si>
  <si>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</si>
  <si>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</si>
  <si>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</si>
  <si>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</si>
  <si>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</si>
  <si>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</si>
  <si>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</si>
  <si>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</si>
  <si>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</si>
  <si>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</si>
  <si>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</si>
  <si>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</si>
  <si>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</si>
  <si>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</si>
  <si>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</si>
  <si>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</si>
  <si>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</si>
  <si>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</si>
  <si>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</si>
  <si>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</si>
  <si>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</si>
  <si>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</si>
  <si>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</si>
  <si>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</si>
  <si>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</si>
  <si>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</si>
  <si>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</si>
  <si>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</si>
  <si>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</si>
  <si>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</si>
  <si>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</si>
  <si>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</si>
  <si>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</si>
  <si>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</si>
  <si>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</si>
  <si>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</si>
  <si>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</si>
  <si>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</si>
  <si>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</si>
  <si>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</si>
  <si>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</si>
  <si>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</si>
  <si>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</si>
  <si>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</si>
  <si>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</si>
  <si>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</si>
  <si>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</si>
  <si>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</si>
  <si>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</si>
  <si>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</si>
  <si>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</si>
  <si>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</si>
  <si>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</si>
  <si>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</si>
  <si>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</si>
  <si>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</si>
  <si>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</si>
  <si>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</si>
  <si>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</si>
  <si>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</si>
  <si>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</si>
  <si>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</si>
  <si>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</si>
  <si>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</si>
  <si>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</si>
  <si>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</si>
  <si>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</si>
  <si>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</si>
  <si>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</si>
  <si>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</si>
  <si>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</si>
  <si>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</si>
  <si>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</si>
  <si>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</si>
  <si>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</si>
  <si>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</si>
  <si>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</si>
  <si>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</si>
  <si>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</si>
  <si>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</si>
  <si>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</si>
  <si>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</si>
  <si>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</si>
  <si>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</si>
  <si>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</si>
  <si>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</si>
  <si>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</si>
  <si>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</si>
  <si>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</si>
  <si>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</si>
  <si>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</si>
  <si>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</si>
  <si>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</si>
  <si>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</si>
  <si>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</si>
  <si>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</si>
  <si>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</si>
  <si>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</si>
  <si>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</si>
  <si>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</si>
  <si>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</si>
  <si>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</si>
  <si>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</si>
  <si>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</si>
  <si>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</si>
  <si>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</si>
  <si>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</si>
  <si>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</si>
  <si>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</si>
  <si>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</si>
  <si>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</si>
  <si>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</si>
  <si>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</si>
  <si>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</si>
  <si>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</si>
  <si>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</si>
  <si>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</si>
  <si>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</si>
  <si>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</si>
  <si>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</si>
  <si>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</si>
  <si>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</si>
  <si>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</si>
  <si>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</si>
  <si>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</si>
  <si>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</si>
  <si>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</si>
  <si>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</si>
  <si>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</si>
  <si>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</si>
  <si>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</si>
  <si>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</si>
  <si>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</si>
  <si>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</si>
  <si>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</si>
  <si>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</si>
  <si>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</si>
  <si>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</si>
  <si>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</si>
  <si>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</si>
  <si>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</si>
  <si>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</si>
  <si>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</si>
  <si>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</si>
  <si>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</si>
  <si>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</si>
  <si>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</si>
  <si>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</si>
  <si>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</si>
  <si>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</si>
  <si>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</si>
  <si>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</si>
  <si>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</si>
  <si>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</si>
  <si>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</si>
  <si>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</si>
  <si>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</si>
  <si>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</si>
  <si>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</si>
  <si>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</si>
  <si>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</si>
  <si>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</si>
  <si>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</si>
  <si>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</si>
  <si>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</si>
  <si>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</si>
  <si>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</si>
  <si>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</si>
  <si>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</si>
  <si>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</si>
  <si>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</si>
  <si>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</si>
  <si>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</si>
  <si>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</si>
  <si>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</si>
  <si>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</si>
  <si>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</si>
  <si>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</si>
  <si>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</si>
  <si>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</si>
  <si>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</si>
  <si>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</si>
  <si>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</si>
  <si>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</si>
  <si>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</si>
  <si>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</si>
  <si>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</si>
  <si>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</si>
  <si>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</si>
  <si>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</si>
  <si>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</si>
  <si>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</si>
  <si>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</si>
  <si>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</si>
  <si>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</si>
  <si>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</si>
  <si>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</si>
  <si>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</si>
  <si>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</si>
  <si>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</si>
  <si>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</si>
  <si>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</si>
  <si>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</si>
  <si>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</si>
  <si>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</si>
  <si>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</si>
  <si>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</si>
  <si>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</si>
  <si>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</si>
  <si>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</si>
  <si>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</si>
  <si>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</si>
  <si>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</si>
  <si>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 xml:space="preserve">  Katie M</t>
  </si>
  <si>
    <t xml:space="preserve">  Elizabeth A</t>
  </si>
  <si>
    <t>Overpeck</t>
  </si>
  <si>
    <t>Levine</t>
  </si>
  <si>
    <t xml:space="preserve">  Annie J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</si>
  <si>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</si>
  <si>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</si>
  <si>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</si>
  <si>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</si>
  <si>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</si>
  <si>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</si>
  <si>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</si>
  <si>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</si>
  <si>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</si>
  <si>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j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</si>
  <si>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</si>
  <si>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</si>
  <si>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</si>
  <si>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</si>
  <si>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</si>
  <si>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</si>
  <si>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</si>
  <si>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</si>
  <si>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</si>
  <si>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</si>
  <si>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</si>
  <si>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</si>
  <si>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</si>
  <si>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</si>
  <si>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</si>
  <si>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</si>
  <si>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</si>
  <si>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</si>
  <si>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</si>
  <si>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</si>
  <si>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</si>
  <si>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</si>
  <si>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</si>
  <si>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</si>
  <si>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</si>
  <si>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</si>
  <si>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</si>
  <si>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</si>
  <si>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</si>
  <si>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</si>
  <si>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</si>
  <si>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</si>
  <si>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</si>
  <si>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</si>
  <si>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</si>
  <si>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</si>
  <si>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</si>
  <si>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</si>
  <si>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</si>
  <si>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</si>
  <si>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</si>
  <si>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</si>
  <si>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</si>
  <si>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</si>
  <si>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</si>
  <si>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</si>
  <si>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</si>
  <si>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</si>
  <si>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</si>
  <si>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</si>
  <si>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</si>
  <si>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</si>
  <si>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</si>
  <si>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</si>
  <si>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</si>
  <si>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</si>
  <si>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</si>
  <si>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</si>
  <si>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</si>
  <si>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</si>
  <si>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</si>
  <si>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</si>
  <si>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</si>
  <si>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</si>
  <si>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</si>
  <si>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</si>
  <si>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</si>
  <si>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</si>
  <si>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</si>
  <si>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</si>
  <si>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</si>
  <si>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</si>
  <si>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</si>
  <si>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</si>
  <si>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</si>
  <si>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</si>
  <si>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</si>
  <si>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</si>
  <si>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</si>
  <si>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</si>
  <si>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</si>
  <si>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</si>
  <si>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</si>
  <si>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</si>
  <si>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</si>
  <si>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</si>
  <si>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</si>
  <si>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</si>
  <si>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</si>
  <si>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</si>
  <si>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</si>
  <si>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</si>
  <si>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</si>
  <si>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</si>
  <si>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</si>
  <si>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</si>
  <si>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</si>
  <si>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</si>
  <si>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</si>
  <si>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</si>
  <si>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</si>
  <si>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</si>
  <si>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</si>
  <si>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</si>
  <si>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</si>
  <si>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</si>
  <si>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</si>
  <si>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</si>
  <si>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</si>
  <si>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</si>
  <si>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</si>
  <si>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</si>
  <si>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</si>
  <si>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</si>
  <si>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</si>
  <si>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</si>
  <si>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</si>
  <si>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</si>
  <si>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</si>
  <si>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</si>
  <si>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</si>
  <si>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</si>
  <si>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</si>
  <si>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</si>
  <si>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</si>
  <si>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</si>
  <si>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</si>
  <si>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</si>
  <si>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</si>
  <si>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</si>
  <si>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</si>
  <si>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</si>
  <si>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</si>
  <si>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</si>
  <si>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</si>
  <si>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</si>
  <si>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</si>
  <si>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</si>
  <si>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</si>
  <si>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</si>
  <si>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</si>
  <si>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</si>
  <si>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</si>
  <si>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</si>
  <si>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</si>
  <si>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</si>
  <si>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</si>
  <si>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</si>
  <si>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</si>
  <si>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</si>
  <si>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</si>
  <si>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</si>
  <si>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</si>
  <si>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</si>
  <si>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</si>
  <si>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</si>
  <si>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</si>
  <si>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</si>
  <si>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</si>
  <si>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</si>
  <si>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</si>
  <si>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</si>
  <si>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</si>
  <si>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</si>
  <si>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</si>
  <si>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</si>
  <si>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</si>
  <si>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</si>
  <si>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</si>
  <si>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</si>
  <si>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</si>
  <si>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</si>
  <si>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</si>
  <si>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</si>
  <si>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</si>
  <si>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</si>
  <si>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</si>
  <si>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</si>
  <si>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</si>
  <si>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</si>
  <si>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</si>
  <si>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</si>
  <si>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</si>
  <si>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</si>
  <si>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</si>
  <si>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</si>
  <si>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</si>
  <si>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</si>
  <si>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</si>
  <si>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</si>
  <si>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</si>
  <si>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</si>
  <si>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</si>
  <si>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</si>
  <si>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</si>
  <si>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</si>
  <si>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</si>
  <si>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</si>
  <si>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</si>
  <si>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</si>
  <si>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</si>
  <si>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</si>
  <si>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</si>
  <si>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</si>
  <si>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</si>
  <si>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</si>
  <si>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</si>
  <si>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</si>
  <si>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</si>
  <si>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</si>
  <si>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</si>
  <si>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</si>
  <si>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</si>
  <si>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</si>
  <si>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</si>
  <si>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</si>
  <si>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</si>
  <si>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</si>
  <si>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</si>
  <si>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</si>
  <si>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</si>
  <si>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</si>
  <si>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</si>
  <si>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</si>
  <si>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</si>
  <si>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</si>
  <si>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</si>
  <si>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</si>
  <si>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</si>
  <si>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</si>
  <si>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</si>
  <si>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</si>
  <si>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</si>
  <si>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</si>
  <si>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</si>
  <si>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</si>
  <si>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</si>
  <si>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</si>
  <si>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</si>
  <si>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</si>
  <si>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</si>
  <si>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</si>
  <si>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</si>
  <si>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</si>
  <si>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</si>
  <si>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</si>
  <si>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</si>
  <si>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</si>
  <si>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</si>
  <si>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</si>
  <si>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</si>
  <si>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</si>
  <si>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</si>
  <si>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</si>
  <si>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</si>
  <si>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</si>
  <si>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</si>
  <si>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</si>
  <si>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</si>
  <si>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</si>
  <si>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</si>
  <si>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</si>
  <si>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</si>
  <si>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</si>
  <si>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</si>
  <si>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</si>
  <si>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</si>
  <si>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</si>
  <si>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</si>
  <si>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</si>
  <si>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</si>
  <si>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</si>
  <si>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</si>
  <si>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</si>
  <si>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</si>
  <si>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</si>
  <si>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</si>
  <si>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</si>
  <si>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</si>
  <si>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</si>
  <si>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</si>
  <si>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</si>
  <si>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</si>
  <si>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</si>
  <si>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</si>
  <si>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</si>
  <si>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</si>
  <si>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</si>
  <si>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</si>
  <si>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</si>
  <si>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</si>
  <si>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</si>
  <si>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</si>
  <si>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</si>
  <si>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</si>
  <si>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</si>
  <si>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</si>
  <si>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</si>
  <si>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</si>
  <si>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</si>
  <si>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</si>
  <si>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</si>
  <si>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</si>
  <si>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</si>
  <si>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</si>
  <si>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</si>
  <si>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</si>
  <si>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</si>
  <si>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</si>
  <si>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</si>
  <si>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</si>
  <si>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</si>
  <si>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</si>
  <si>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</si>
  <si>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</si>
  <si>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</si>
  <si>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</si>
  <si>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</si>
  <si>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</si>
  <si>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</si>
  <si>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</si>
  <si>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</si>
  <si>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</si>
  <si>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</si>
  <si>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</si>
  <si>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</si>
  <si>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</si>
  <si>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</si>
  <si>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</si>
  <si>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</si>
  <si>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</si>
  <si>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</si>
  <si>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</si>
  <si>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</si>
  <si>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</si>
  <si>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</si>
  <si>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</si>
  <si>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</si>
  <si>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 xml:space="preserve">  Nicole M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</si>
  <si>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</si>
  <si>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</si>
  <si>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</si>
  <si>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</si>
  <si>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</si>
  <si>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</si>
  <si>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</si>
  <si>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</si>
  <si>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</si>
  <si>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</si>
  <si>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</si>
  <si>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</si>
  <si>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</si>
  <si>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</si>
  <si>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</si>
  <si>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</si>
  <si>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</si>
  <si>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</si>
  <si>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</si>
  <si>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</si>
  <si>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</si>
  <si>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</si>
  <si>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</si>
  <si>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</si>
  <si>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</si>
  <si>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</si>
  <si>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</si>
  <si>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</si>
  <si>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</si>
  <si>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</si>
  <si>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</si>
  <si>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</si>
  <si>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</si>
  <si>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</si>
  <si>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</si>
  <si>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</si>
  <si>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</si>
  <si>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</si>
  <si>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</si>
  <si>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</si>
  <si>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</si>
  <si>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</si>
  <si>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</si>
  <si>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</si>
  <si>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</si>
  <si>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</si>
  <si>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</si>
  <si>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</si>
  <si>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</si>
  <si>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</si>
  <si>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</si>
  <si>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</si>
  <si>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</si>
  <si>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</si>
  <si>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</si>
  <si>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</si>
  <si>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</si>
  <si>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</si>
  <si>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</si>
  <si>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</si>
  <si>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</si>
  <si>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</si>
  <si>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</si>
  <si>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</si>
  <si>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</si>
  <si>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</si>
  <si>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</si>
  <si>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</si>
  <si>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</si>
  <si>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</si>
  <si>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</si>
  <si>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</si>
  <si>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</si>
  <si>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</si>
  <si>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</si>
  <si>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</si>
  <si>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</si>
  <si>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</si>
  <si>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</si>
  <si>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</si>
  <si>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</si>
  <si>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</si>
  <si>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</si>
  <si>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</si>
  <si>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</si>
  <si>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</si>
  <si>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</si>
  <si>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</si>
  <si>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</si>
  <si>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</si>
  <si>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</si>
  <si>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</si>
  <si>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</si>
  <si>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</si>
  <si>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</si>
  <si>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</si>
  <si>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</si>
  <si>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</si>
  <si>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</si>
  <si>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</si>
  <si>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</si>
  <si>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</si>
  <si>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</si>
  <si>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</si>
  <si>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</si>
  <si>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</si>
  <si>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</si>
  <si>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</si>
  <si>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</si>
  <si>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</si>
  <si>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</si>
  <si>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</si>
  <si>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</si>
  <si>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</si>
  <si>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</si>
  <si>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</si>
  <si>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</si>
  <si>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</si>
  <si>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</si>
  <si>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</si>
  <si>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</si>
  <si>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</si>
  <si>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</si>
  <si>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</si>
  <si>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</si>
  <si>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</si>
  <si>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</si>
  <si>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</si>
  <si>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</si>
  <si>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</si>
  <si>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</si>
  <si>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</si>
  <si>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</si>
  <si>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</si>
  <si>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</si>
  <si>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</si>
  <si>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</si>
  <si>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</si>
  <si>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</si>
  <si>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</si>
  <si>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</si>
  <si>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</si>
  <si>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</si>
  <si>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</si>
  <si>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</si>
  <si>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</si>
  <si>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</si>
  <si>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</si>
  <si>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</si>
  <si>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</si>
  <si>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</si>
  <si>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</si>
  <si>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</si>
  <si>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</si>
  <si>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</si>
  <si>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</si>
  <si>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</si>
  <si>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</si>
  <si>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</si>
  <si>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</si>
  <si>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</si>
  <si>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</si>
  <si>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</si>
  <si>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</si>
  <si>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</si>
  <si>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</si>
  <si>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</si>
  <si>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</si>
  <si>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</si>
  <si>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</si>
  <si>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</si>
  <si>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</si>
  <si>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</si>
  <si>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</si>
  <si>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</si>
  <si>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</si>
  <si>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</si>
  <si>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</si>
  <si>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</si>
  <si>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</si>
  <si>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</si>
  <si>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</si>
  <si>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</si>
  <si>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</si>
  <si>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</si>
  <si>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</si>
  <si>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</si>
  <si>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</si>
  <si>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</si>
  <si>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</si>
  <si>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</si>
  <si>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</si>
  <si>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</si>
  <si>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</si>
  <si>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</si>
  <si>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</si>
  <si>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</si>
  <si>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</si>
  <si>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</si>
  <si>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</si>
  <si>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</si>
  <si>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</si>
  <si>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</si>
  <si>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</si>
  <si>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</si>
  <si>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</si>
  <si>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</si>
  <si>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</si>
  <si>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</si>
  <si>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</si>
  <si>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</si>
  <si>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</si>
  <si>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</si>
  <si>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</si>
  <si>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</si>
  <si>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</si>
  <si>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</si>
  <si>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</si>
  <si>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</si>
  <si>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</si>
  <si>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</si>
  <si>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</si>
  <si>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</si>
  <si>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</si>
  <si>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</si>
  <si>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</si>
  <si>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</si>
  <si>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</si>
  <si>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</si>
  <si>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</si>
  <si>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</si>
  <si>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</si>
  <si>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</si>
  <si>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</si>
  <si>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</si>
  <si>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</si>
  <si>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</si>
  <si>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</si>
  <si>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</si>
  <si>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</si>
  <si>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</si>
  <si>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</si>
  <si>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</si>
  <si>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</si>
  <si>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 xml:space="preserve">  Holly J</t>
  </si>
  <si>
    <t>Fayter</t>
  </si>
  <si>
    <t>Parise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</si>
  <si>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</si>
  <si>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</si>
  <si>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</si>
  <si>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</si>
  <si>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</si>
  <si>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</si>
  <si>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</si>
  <si>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</si>
  <si>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</si>
  <si>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</si>
  <si>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</si>
  <si>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</si>
  <si>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</si>
  <si>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</si>
  <si>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</si>
  <si>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</si>
  <si>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</si>
  <si>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</si>
  <si>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</si>
  <si>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</si>
  <si>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</si>
  <si>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</si>
  <si>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</si>
  <si>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</si>
  <si>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</si>
  <si>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</si>
  <si>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</si>
  <si>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</si>
  <si>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</si>
  <si>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</si>
  <si>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</si>
  <si>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</si>
  <si>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</si>
  <si>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</si>
  <si>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</si>
  <si>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</si>
  <si>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</si>
  <si>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</si>
  <si>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</si>
  <si>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</si>
  <si>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</si>
  <si>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</si>
  <si>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</si>
  <si>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</si>
  <si>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</si>
  <si>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</si>
  <si>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</si>
  <si>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</si>
  <si>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</si>
  <si>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</si>
  <si>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</si>
  <si>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</si>
  <si>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</si>
  <si>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</si>
  <si>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</si>
  <si>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</si>
  <si>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</si>
  <si>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</si>
  <si>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</si>
  <si>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</si>
  <si>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</si>
  <si>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</si>
  <si>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</si>
  <si>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</si>
  <si>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</si>
  <si>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</si>
  <si>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</si>
  <si>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</si>
  <si>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</si>
  <si>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</si>
  <si>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</si>
  <si>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</si>
  <si>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</si>
  <si>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</si>
  <si>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</si>
  <si>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</si>
  <si>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</si>
  <si>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</si>
  <si>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</si>
  <si>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</si>
  <si>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</si>
  <si>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</si>
  <si>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</si>
  <si>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</si>
  <si>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</si>
  <si>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</si>
  <si>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</si>
  <si>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</si>
  <si>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</si>
  <si>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</si>
  <si>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</si>
  <si>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</si>
  <si>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</si>
  <si>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</si>
  <si>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</si>
  <si>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</si>
  <si>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</si>
  <si>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</si>
  <si>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</si>
  <si>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</si>
  <si>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</si>
  <si>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</si>
  <si>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</si>
  <si>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</si>
  <si>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</si>
  <si>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</si>
  <si>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</si>
  <si>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</si>
  <si>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</si>
  <si>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</si>
  <si>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</si>
  <si>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</si>
  <si>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</si>
  <si>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</si>
  <si>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</si>
  <si>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</si>
  <si>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</si>
  <si>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</si>
  <si>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</si>
  <si>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</si>
  <si>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</si>
  <si>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</si>
  <si>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</si>
  <si>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</si>
  <si>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</si>
  <si>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</si>
  <si>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</si>
  <si>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</si>
  <si>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</si>
  <si>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</si>
  <si>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</si>
  <si>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</si>
  <si>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</si>
  <si>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</si>
  <si>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</si>
  <si>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</si>
  <si>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</si>
  <si>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</si>
  <si>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</si>
  <si>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</si>
  <si>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</si>
  <si>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</si>
  <si>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</si>
  <si>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</si>
  <si>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</si>
  <si>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</si>
  <si>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</si>
  <si>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</si>
  <si>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</si>
  <si>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</si>
  <si>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</si>
  <si>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</si>
  <si>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</si>
  <si>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</si>
  <si>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</si>
  <si>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</si>
  <si>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</si>
  <si>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</si>
  <si>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</si>
  <si>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</si>
  <si>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</si>
  <si>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</si>
  <si>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</si>
  <si>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</si>
  <si>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</si>
  <si>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</si>
  <si>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</si>
  <si>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</si>
  <si>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</si>
  <si>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</si>
  <si>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</si>
  <si>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</si>
  <si>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</si>
  <si>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</si>
  <si>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</si>
  <si>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</si>
  <si>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</si>
  <si>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</si>
  <si>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</si>
  <si>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</si>
  <si>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</si>
  <si>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</si>
  <si>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</si>
  <si>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</si>
  <si>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</si>
  <si>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</si>
  <si>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</si>
  <si>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</si>
  <si>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</si>
  <si>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</si>
  <si>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</si>
  <si>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</si>
  <si>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</si>
  <si>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</si>
  <si>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</si>
  <si>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</si>
  <si>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</si>
  <si>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</si>
  <si>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</si>
  <si>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</si>
  <si>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</si>
  <si>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</si>
  <si>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</si>
  <si>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</si>
  <si>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</si>
  <si>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</si>
  <si>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</si>
  <si>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</si>
  <si>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</si>
  <si>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</si>
  <si>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</si>
  <si>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</si>
  <si>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</si>
  <si>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</si>
  <si>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</si>
  <si>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</si>
  <si>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</si>
  <si>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</si>
  <si>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</si>
  <si>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</si>
  <si>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</si>
  <si>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</si>
  <si>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</si>
  <si>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</si>
  <si>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</si>
  <si>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</si>
  <si>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</si>
  <si>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</si>
  <si>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</si>
  <si>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</si>
  <si>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</si>
  <si>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</si>
  <si>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</si>
  <si>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</si>
  <si>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</si>
  <si>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</si>
  <si>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</si>
  <si>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</si>
  <si>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</si>
  <si>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</si>
  <si>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</si>
  <si>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</si>
  <si>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</si>
  <si>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</si>
  <si>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</si>
  <si>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</si>
  <si>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</si>
  <si>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</si>
  <si>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</si>
  <si>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</si>
  <si>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</si>
  <si>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</si>
  <si>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</si>
  <si>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</si>
  <si>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</si>
  <si>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</si>
  <si>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</si>
  <si>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</si>
  <si>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</si>
  <si>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</si>
  <si>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</si>
  <si>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</si>
  <si>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</si>
  <si>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</si>
  <si>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</si>
  <si>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</si>
  <si>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</si>
  <si>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</si>
  <si>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</si>
  <si>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</si>
  <si>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</si>
  <si>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</si>
  <si>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</si>
  <si>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</si>
  <si>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</si>
  <si>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</si>
  <si>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</si>
  <si>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</si>
  <si>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</si>
  <si>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</si>
  <si>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</si>
  <si>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</si>
  <si>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</si>
  <si>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</si>
  <si>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</si>
  <si>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</si>
  <si>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</si>
  <si>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</si>
  <si>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</si>
  <si>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</si>
  <si>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 xml:space="preserve">  Amanda R</t>
  </si>
  <si>
    <t>McCutcheon</t>
  </si>
  <si>
    <t xml:space="preserve">  Murray W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</si>
  <si>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</si>
  <si>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</si>
  <si>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</si>
  <si>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</si>
  <si>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</si>
  <si>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</si>
  <si>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</si>
  <si>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</si>
  <si>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</si>
  <si>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</si>
  <si>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</si>
  <si>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</si>
  <si>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</si>
  <si>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</si>
  <si>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</si>
  <si>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</si>
  <si>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</si>
  <si>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</si>
  <si>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</si>
  <si>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</si>
  <si>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</si>
  <si>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</si>
  <si>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</si>
  <si>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</si>
  <si>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</si>
  <si>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</si>
  <si>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</si>
  <si>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</si>
  <si>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</si>
  <si>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</si>
  <si>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</si>
  <si>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</si>
  <si>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</si>
  <si>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</si>
  <si>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</si>
  <si>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</si>
  <si>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</si>
  <si>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</si>
  <si>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</si>
  <si>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</si>
  <si>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</si>
  <si>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</si>
  <si>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</si>
  <si>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</si>
  <si>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</si>
  <si>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</si>
  <si>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</si>
  <si>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</si>
  <si>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</si>
  <si>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</si>
  <si>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</si>
  <si>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</si>
  <si>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</si>
  <si>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</si>
  <si>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</si>
  <si>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</si>
  <si>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</si>
  <si>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</si>
  <si>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</si>
  <si>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</si>
  <si>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</si>
  <si>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</si>
  <si>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</si>
  <si>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</si>
  <si>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</si>
  <si>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</si>
  <si>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</si>
  <si>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</si>
  <si>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</si>
  <si>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</si>
  <si>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</si>
  <si>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</si>
  <si>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</si>
  <si>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</si>
  <si>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</si>
  <si>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</si>
  <si>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</si>
  <si>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</si>
  <si>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</si>
  <si>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</si>
  <si>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</si>
  <si>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</si>
  <si>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</si>
  <si>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</si>
  <si>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</si>
  <si>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</si>
  <si>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</si>
  <si>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</si>
  <si>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</si>
  <si>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</si>
  <si>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</si>
  <si>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</si>
  <si>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</si>
  <si>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</si>
  <si>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</si>
  <si>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</si>
  <si>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</si>
  <si>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</si>
  <si>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</si>
  <si>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</si>
  <si>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</si>
  <si>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</si>
  <si>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</si>
  <si>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</si>
  <si>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</si>
  <si>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</si>
  <si>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</si>
  <si>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</si>
  <si>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</si>
  <si>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</si>
  <si>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</si>
  <si>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</si>
  <si>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</si>
  <si>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</si>
  <si>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</si>
  <si>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</si>
  <si>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</si>
  <si>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</si>
  <si>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</si>
  <si>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</si>
  <si>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</si>
  <si>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</si>
  <si>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</si>
  <si>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</si>
  <si>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</si>
  <si>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</si>
  <si>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</si>
  <si>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</si>
  <si>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</si>
  <si>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</si>
  <si>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</si>
  <si>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</si>
  <si>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</si>
  <si>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</si>
  <si>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</si>
  <si>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</si>
  <si>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</si>
  <si>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</si>
  <si>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</si>
  <si>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</si>
  <si>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</si>
  <si>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</si>
  <si>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</si>
  <si>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</si>
  <si>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</si>
  <si>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</si>
  <si>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</si>
  <si>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</si>
  <si>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</si>
  <si>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</si>
  <si>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</si>
  <si>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</si>
  <si>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</si>
  <si>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</si>
  <si>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</si>
  <si>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</si>
  <si>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</si>
  <si>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</si>
  <si>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</si>
  <si>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</si>
  <si>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</si>
  <si>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</si>
  <si>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</si>
  <si>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</si>
  <si>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</si>
  <si>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</si>
  <si>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</si>
  <si>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</si>
  <si>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</si>
  <si>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</si>
  <si>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</si>
  <si>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</si>
  <si>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</si>
  <si>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</si>
  <si>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</si>
  <si>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</si>
  <si>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</si>
  <si>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</si>
  <si>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</si>
  <si>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</si>
  <si>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</si>
  <si>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</si>
  <si>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</si>
  <si>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</si>
  <si>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</si>
  <si>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</si>
  <si>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</si>
  <si>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</si>
  <si>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</si>
  <si>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</si>
  <si>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</si>
  <si>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</si>
  <si>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</si>
  <si>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</si>
  <si>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</si>
  <si>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</si>
  <si>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</si>
  <si>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</si>
  <si>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</si>
  <si>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</si>
  <si>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</si>
  <si>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</si>
  <si>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</si>
  <si>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</si>
  <si>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</si>
  <si>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</si>
  <si>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</si>
  <si>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</si>
  <si>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</si>
  <si>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</si>
  <si>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</si>
  <si>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</si>
  <si>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</si>
  <si>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</si>
  <si>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</si>
  <si>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</si>
  <si>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</si>
  <si>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</si>
  <si>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</si>
  <si>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</si>
  <si>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</si>
  <si>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</si>
  <si>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</si>
  <si>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</si>
  <si>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</si>
  <si>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</si>
  <si>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</si>
  <si>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</si>
  <si>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</si>
  <si>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</si>
  <si>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</si>
  <si>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</si>
  <si>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</si>
  <si>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</si>
  <si>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</si>
  <si>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</si>
  <si>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</si>
  <si>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</si>
  <si>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</si>
  <si>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</si>
  <si>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</si>
  <si>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</si>
  <si>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</si>
  <si>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</si>
  <si>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</si>
  <si>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</si>
  <si>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</si>
  <si>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</si>
  <si>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</si>
  <si>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</si>
  <si>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</si>
  <si>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</si>
  <si>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</si>
  <si>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</si>
  <si>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</si>
  <si>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</si>
  <si>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</si>
  <si>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</si>
  <si>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</si>
  <si>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</si>
  <si>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</si>
  <si>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</si>
  <si>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</si>
  <si>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</si>
  <si>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</si>
  <si>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</si>
  <si>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</si>
  <si>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</si>
  <si>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</si>
  <si>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</si>
  <si>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</si>
  <si>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</si>
  <si>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</si>
  <si>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</si>
  <si>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</si>
  <si>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</si>
  <si>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</si>
  <si>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</si>
  <si>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</si>
  <si>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</si>
  <si>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</si>
  <si>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</si>
  <si>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</si>
  <si>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</si>
  <si>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</si>
  <si>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</si>
  <si>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</si>
  <si>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</si>
  <si>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</si>
  <si>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</si>
  <si>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</si>
  <si>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</si>
  <si>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</si>
  <si>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</si>
  <si>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</si>
  <si>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</si>
  <si>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</si>
  <si>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</si>
  <si>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</si>
  <si>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</si>
  <si>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</si>
  <si>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</si>
  <si>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</si>
  <si>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</si>
  <si>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</si>
  <si>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</si>
  <si>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</si>
  <si>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</si>
  <si>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</si>
  <si>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</si>
  <si>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</si>
  <si>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</si>
  <si>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</si>
  <si>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</si>
  <si>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</si>
  <si>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</si>
  <si>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</si>
  <si>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</si>
  <si>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</si>
  <si>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</si>
  <si>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</si>
  <si>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</si>
  <si>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</si>
  <si>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</si>
  <si>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</si>
  <si>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</si>
  <si>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</si>
  <si>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</si>
  <si>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</si>
  <si>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</si>
  <si>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</si>
  <si>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</si>
  <si>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</si>
  <si>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</si>
  <si>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</si>
  <si>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</si>
  <si>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</si>
  <si>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</si>
  <si>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</si>
  <si>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</si>
  <si>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</si>
  <si>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</si>
  <si>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</si>
  <si>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</si>
  <si>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</si>
  <si>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</si>
  <si>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</si>
  <si>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</si>
  <si>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</si>
  <si>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</si>
  <si>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</si>
  <si>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</si>
  <si>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</si>
  <si>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</si>
  <si>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</si>
  <si>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</si>
  <si>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</si>
  <si>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</si>
  <si>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</si>
  <si>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</si>
  <si>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</si>
  <si>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</si>
  <si>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</si>
  <si>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</si>
  <si>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</si>
  <si>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</si>
  <si>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</si>
  <si>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</si>
  <si>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</si>
  <si>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</si>
  <si>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</si>
  <si>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</si>
  <si>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</si>
  <si>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</si>
  <si>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</si>
  <si>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</si>
  <si>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</si>
  <si>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</si>
  <si>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</si>
  <si>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</si>
  <si>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</si>
  <si>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</si>
  <si>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</si>
  <si>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</si>
  <si>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</si>
  <si>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</si>
  <si>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</si>
  <si>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</si>
  <si>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</si>
  <si>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</si>
  <si>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</si>
  <si>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</si>
  <si>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</si>
  <si>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</si>
  <si>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</si>
  <si>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</si>
  <si>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</si>
  <si>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</si>
  <si>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</si>
  <si>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</si>
  <si>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</si>
  <si>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</si>
  <si>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</si>
  <si>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</si>
  <si>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</si>
  <si>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</si>
  <si>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</si>
  <si>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</si>
  <si>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</si>
  <si>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</si>
  <si>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</si>
  <si>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</si>
  <si>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</si>
  <si>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</si>
  <si>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</si>
  <si>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</si>
  <si>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</si>
  <si>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</si>
  <si>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</si>
  <si>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</si>
  <si>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</si>
  <si>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</si>
  <si>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</si>
  <si>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</si>
  <si>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</si>
  <si>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</si>
  <si>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</si>
  <si>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</si>
  <si>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</si>
  <si>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</si>
  <si>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</si>
  <si>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</si>
  <si>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</si>
  <si>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</si>
  <si>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</si>
  <si>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</si>
  <si>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</si>
  <si>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</si>
  <si>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</si>
  <si>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</si>
  <si>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</si>
  <si>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</si>
  <si>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</si>
  <si>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</si>
  <si>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</si>
  <si>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</si>
  <si>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</si>
  <si>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</si>
  <si>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</si>
  <si>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</si>
  <si>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</si>
  <si>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</si>
  <si>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</si>
  <si>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</si>
  <si>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</si>
  <si>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</si>
  <si>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</si>
  <si>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</si>
  <si>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</si>
  <si>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</si>
  <si>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</si>
  <si>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</si>
  <si>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</si>
  <si>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</si>
  <si>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</si>
  <si>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</si>
  <si>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</si>
  <si>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</si>
  <si>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</si>
  <si>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</si>
  <si>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</si>
  <si>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</si>
  <si>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</si>
  <si>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</si>
  <si>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</si>
  <si>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</si>
  <si>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</si>
  <si>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</si>
  <si>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</si>
  <si>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</si>
  <si>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</si>
  <si>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</si>
  <si>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</si>
  <si>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</si>
  <si>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</si>
  <si>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</si>
  <si>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</si>
  <si>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</si>
  <si>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</si>
  <si>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</si>
  <si>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</si>
  <si>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</si>
  <si>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</si>
  <si>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</si>
  <si>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</si>
  <si>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</si>
  <si>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</si>
  <si>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</si>
  <si>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</si>
  <si>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</si>
  <si>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</si>
  <si>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</si>
  <si>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</si>
  <si>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</si>
  <si>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</si>
  <si>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</si>
  <si>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</si>
  <si>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</si>
  <si>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</si>
  <si>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</si>
  <si>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</si>
  <si>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</si>
  <si>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</si>
  <si>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</si>
  <si>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</si>
  <si>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</si>
  <si>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</si>
  <si>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</si>
  <si>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</si>
  <si>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</si>
  <si>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</si>
  <si>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</si>
  <si>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</si>
  <si>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</si>
  <si>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</si>
  <si>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</si>
  <si>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</si>
  <si>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</si>
  <si>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</si>
  <si>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</si>
  <si>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</si>
  <si>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</si>
  <si>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</si>
  <si>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</si>
  <si>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</si>
  <si>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</si>
  <si>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</si>
  <si>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name5</t>
  </si>
  <si>
    <t>name6</t>
  </si>
  <si>
    <t>Column7</t>
  </si>
  <si>
    <t>Column8</t>
  </si>
  <si>
    <t>Column9</t>
  </si>
  <si>
    <t xml:space="preserve"> Mr.</t>
  </si>
  <si>
    <t>TITLE</t>
  </si>
  <si>
    <t>FIRST NAME</t>
  </si>
  <si>
    <t>LAST NAME</t>
  </si>
  <si>
    <t>WEIGHT STATUS</t>
  </si>
  <si>
    <t>DIABETES STATUS</t>
  </si>
  <si>
    <t>AGE</t>
  </si>
  <si>
    <t>MONTH NUMBER</t>
  </si>
  <si>
    <t xml:space="preserve">DATE OF BIRTH </t>
  </si>
  <si>
    <t xml:space="preserve">COUNT OF CANCER PATIENTS: </t>
  </si>
  <si>
    <t>OBESE AND HEART ISSUES</t>
  </si>
  <si>
    <t>% OF CUSTOMERS UNDERGONE TRANSPLANTS</t>
  </si>
  <si>
    <t>TOTAL PATIENTS =</t>
  </si>
  <si>
    <t>VALUE</t>
  </si>
  <si>
    <t xml:space="preserve">AVERAGE OF PATIENTS CHARGES AGES ABOVE 50 </t>
  </si>
  <si>
    <t>AVG FOR CUSTOMERS HAVING MORE THAN 2 CHILDREN</t>
  </si>
  <si>
    <t>(blank)</t>
  </si>
  <si>
    <t>Grand Total</t>
  </si>
  <si>
    <t>Sum of CHARGES</t>
  </si>
  <si>
    <t>AVERAGE NO OF CHILDREN OF CUST LAGE LESS THAN 40</t>
  </si>
  <si>
    <t>CRITERIA</t>
  </si>
  <si>
    <t xml:space="preserve">    </t>
  </si>
  <si>
    <t>DATA EXPLORATION OF MEDICAL EXAMINATIONS</t>
  </si>
  <si>
    <t>VALUES</t>
  </si>
  <si>
    <t xml:space="preserve">  </t>
  </si>
  <si>
    <t>NO OF PATIENTS DONE TRANSPLANTS</t>
  </si>
  <si>
    <t>AVG OF HBA1C PATIENTS WHO ARE SMOKERS</t>
  </si>
  <si>
    <t>TOTAL NO OF MAJOR SURGERIES</t>
  </si>
  <si>
    <t>DUPLICATE CUST ID</t>
  </si>
  <si>
    <t>NO OF CUSTOMERS IN THE DATASET</t>
  </si>
  <si>
    <t>HEART ISSUES</t>
  </si>
  <si>
    <t>ANY TRANSPLANTS</t>
  </si>
  <si>
    <t>CANCER HISTORY</t>
  </si>
  <si>
    <t>NO OF MAJOR SURGERIES</t>
  </si>
  <si>
    <t>SMOKER</t>
  </si>
  <si>
    <t>DATE OF BIRTH</t>
  </si>
  <si>
    <t>CITY TIER</t>
  </si>
  <si>
    <t xml:space="preserve">STATE ID </t>
  </si>
  <si>
    <t>COUNT=</t>
  </si>
  <si>
    <t>Column1</t>
  </si>
  <si>
    <t>HEALTH CARE DETAILS</t>
  </si>
  <si>
    <t>PATIENTS</t>
  </si>
  <si>
    <t xml:space="preserve">COMPLETE </t>
  </si>
  <si>
    <t xml:space="preserve">HEALTH </t>
  </si>
  <si>
    <t>HISTORY</t>
  </si>
  <si>
    <t xml:space="preserve">COMPLETE  </t>
  </si>
  <si>
    <t>CANCER STATUS</t>
  </si>
  <si>
    <t xml:space="preserve">SMOKER </t>
  </si>
  <si>
    <t>STATUS</t>
  </si>
  <si>
    <t>Sum of NO OF MAJOR SURGERIES</t>
  </si>
  <si>
    <t>Average of HBA1C</t>
  </si>
  <si>
    <t xml:space="preserve">TRANSPLANTS </t>
  </si>
  <si>
    <t>NORMAL WEIGHT</t>
  </si>
  <si>
    <t>OBESITY</t>
  </si>
  <si>
    <t>OVERWEIGHT</t>
  </si>
  <si>
    <t>UNDERWEIGHT</t>
  </si>
  <si>
    <t>DIABETES</t>
  </si>
  <si>
    <t>NORMAL</t>
  </si>
  <si>
    <t>PREDIABETES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</si>
</sst>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mm\,\ yyyy"/>
    <numFmt numFmtId="165" formatCode="&quot;₹&quot;\ #,##0.00"/>
    <numFmt numFmtId="166" formatCode="[$-F800]dddd\,\ mmmm\ dd\,\ yyyy"/>
    <numFmt numFmtId="167" formatCode="0.000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rgb="FF3F3F76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9900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C99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3" tint="0.599963377788628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9" fontId="5" fillId="0" borderId="0" applyFont="0" applyFill="0" applyBorder="0" applyAlignment="0" applyProtection="0"/>
    <xf numFmtId="0" fontId="7" fillId="8" borderId="8" applyNumberFormat="0" applyAlignment="0" applyProtection="0"/>
  </cellStyleXfs>
  <cellXfs count="72">
    <xf numFmtId="0" fontId="0" fillId="0" borderId="0" xfId="0"/>
    <xf numFmtId="0" fontId="1" fillId="0" borderId="0" xfId="1"/>
    <xf numFmtId="1" fontId="0" fillId="0" borderId="0" xfId="0" applyNumberFormat="1"/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4" xfId="0" applyFont="1" applyFill="1" applyBorder="1" applyAlignment="1">
      <alignment horizontal="center" vertical="center"/>
    </xf>
    <xf numFmtId="0" fontId="1" fillId="0" borderId="0" xfId="1" applyAlignment="1">
      <alignment horizontal="left"/>
    </xf>
    <xf numFmtId="0" fontId="0" fillId="2" borderId="3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/>
    <xf numFmtId="166" fontId="0" fillId="0" borderId="0" xfId="0" applyNumberFormat="1" applyAlignment="1">
      <alignment horizontal="center"/>
    </xf>
    <xf numFmtId="166" fontId="0" fillId="0" borderId="0" xfId="0" applyNumberFormat="1"/>
    <xf numFmtId="0" fontId="2" fillId="3" borderId="2" xfId="0" applyFont="1" applyFill="1" applyBorder="1" applyAlignment="1">
      <alignment horizontal="center" vertical="center"/>
    </xf>
    <xf numFmtId="165" fontId="2" fillId="3" borderId="2" xfId="0" applyNumberFormat="1" applyFont="1" applyFill="1" applyBorder="1" applyAlignment="1">
      <alignment horizontal="center" vertical="center"/>
    </xf>
    <xf numFmtId="166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4" fontId="4" fillId="3" borderId="0" xfId="0" applyNumberFormat="1" applyFont="1" applyFill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167" fontId="0" fillId="0" borderId="0" xfId="0" applyNumberFormat="1"/>
    <xf numFmtId="2" fontId="0" fillId="0" borderId="0" xfId="0" applyNumberFormat="1"/>
    <xf numFmtId="10" fontId="0" fillId="0" borderId="0" xfId="2" applyNumberFormat="1" applyFont="1"/>
    <xf numFmtId="0" fontId="0" fillId="5" borderId="6" xfId="0" applyFill="1" applyBorder="1"/>
    <xf numFmtId="0" fontId="0" fillId="0" borderId="6" xfId="0" applyBorder="1"/>
    <xf numFmtId="0" fontId="0" fillId="0" borderId="0" xfId="0" pivotButton="1"/>
    <xf numFmtId="0" fontId="0" fillId="0" borderId="0" xfId="0" applyAlignment="1">
      <alignment horizontal="left"/>
    </xf>
    <xf numFmtId="165" fontId="0" fillId="5" borderId="7" xfId="0" applyNumberFormat="1" applyFill="1" applyBorder="1"/>
    <xf numFmtId="165" fontId="0" fillId="0" borderId="7" xfId="0" applyNumberFormat="1" applyBorder="1"/>
    <xf numFmtId="0" fontId="0" fillId="5" borderId="7" xfId="0" applyFill="1" applyBorder="1"/>
    <xf numFmtId="0" fontId="0" fillId="0" borderId="2" xfId="0" applyBorder="1"/>
    <xf numFmtId="0" fontId="6" fillId="0" borderId="2" xfId="0" applyFont="1" applyBorder="1"/>
    <xf numFmtId="165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5" fontId="2" fillId="6" borderId="0" xfId="0" applyNumberFormat="1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6" borderId="0" xfId="0" applyFont="1" applyFill="1"/>
    <xf numFmtId="165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4" fillId="7" borderId="0" xfId="0" applyFont="1" applyFill="1" applyAlignment="1">
      <alignment horizontal="center"/>
    </xf>
    <xf numFmtId="0" fontId="1" fillId="4" borderId="5" xfId="1" applyFill="1" applyBorder="1"/>
    <xf numFmtId="0" fontId="1" fillId="0" borderId="5" xfId="1" applyBorder="1"/>
    <xf numFmtId="0" fontId="4" fillId="6" borderId="0" xfId="0" applyFont="1" applyFill="1" applyAlignment="1">
      <alignment horizontal="center"/>
    </xf>
    <xf numFmtId="14" fontId="4" fillId="6" borderId="0" xfId="0" applyNumberFormat="1" applyFont="1" applyFill="1"/>
    <xf numFmtId="14" fontId="4" fillId="7" borderId="1" xfId="0" applyNumberFormat="1" applyFont="1" applyFill="1" applyBorder="1" applyAlignment="1">
      <alignment horizontal="center"/>
    </xf>
    <xf numFmtId="14" fontId="0" fillId="0" borderId="2" xfId="0" applyNumberFormat="1" applyBorder="1"/>
    <xf numFmtId="0" fontId="9" fillId="6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pivotButton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0" fillId="9" borderId="1" xfId="0" applyFont="1" applyFill="1" applyBorder="1" applyAlignment="1">
      <alignment horizontal="center" vertical="center"/>
    </xf>
    <xf numFmtId="0" fontId="4" fillId="9" borderId="0" xfId="0" applyFont="1" applyFill="1"/>
    <xf numFmtId="0" fontId="0" fillId="10" borderId="0" xfId="0" applyFill="1" applyAlignment="1">
      <alignment horizontal="left"/>
    </xf>
    <xf numFmtId="0" fontId="0" fillId="10" borderId="0" xfId="0" applyFill="1"/>
    <xf numFmtId="0" fontId="0" fillId="11" borderId="0" xfId="0" applyFill="1"/>
    <xf numFmtId="0" fontId="0" fillId="11" borderId="0" xfId="0" pivotButton="1" applyFill="1"/>
    <xf numFmtId="0" fontId="0" fillId="12" borderId="0" xfId="0" applyFill="1"/>
    <xf numFmtId="0" fontId="0" fillId="13" borderId="0" xfId="0" applyFill="1" applyAlignment="1">
      <alignment horizontal="left"/>
    </xf>
    <xf numFmtId="165" fontId="0" fillId="13" borderId="0" xfId="0" applyNumberFormat="1" applyFill="1"/>
    <xf numFmtId="0" fontId="0" fillId="14" borderId="0" xfId="0" applyFill="1" applyAlignment="1">
      <alignment horizontal="left"/>
    </xf>
    <xf numFmtId="165" fontId="0" fillId="14" borderId="0" xfId="0" applyNumberFormat="1" applyFill="1"/>
    <xf numFmtId="165" fontId="11" fillId="8" borderId="0" xfId="3" applyNumberFormat="1" applyFont="1" applyBorder="1" applyAlignment="1">
      <alignment horizontal="center"/>
    </xf>
    <xf numFmtId="0" fontId="11" fillId="8" borderId="0" xfId="3" applyFont="1" applyBorder="1" applyAlignment="1">
      <alignment horizontal="center"/>
    </xf>
    <xf numFmtId="0" fontId="11" fillId="8" borderId="0" xfId="3" applyFont="1" applyBorder="1"/>
    <xf numFmtId="14" fontId="11" fillId="8" borderId="0" xfId="3" applyNumberFormat="1" applyFont="1" applyBorder="1"/>
    <xf numFmtId="0" fontId="0" fillId="12" borderId="0" xfId="0" pivotButton="1" applyFill="1"/>
  </cellXfs>
  <cellStyles count="4">
    <cellStyle name="Input" xfId="3" builtinId="20"/>
    <cellStyle name="Normal" xfId="0" builtinId="0"/>
    <cellStyle name="Normal 2" xfId="1" xr:uid="{00000000-0005-0000-0000-000001000000}"/>
    <cellStyle name="Percent" xfId="2" builtinId="5"/>
  </cellStyles>
  <dxfs count="66"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-0.24994659260841701"/>
        </patternFill>
      </fill>
    </dxf>
    <dxf>
      <fill>
        <patternFill patternType="solid">
          <bgColor theme="5" tint="0.3999450666829432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3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[$-F800]dddd\,\ mmmm\ dd\,\ 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&quot;₹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>
          <fgColor indexed="64"/>
          <bgColor rgb="FF7030A0"/>
        </patternFill>
      </fill>
    </dxf>
  </dxfs>
  <tableStyles count="1" defaultTableStyle="TableStyleMedium2" defaultPivotStyle="PivotStyleLight16">
    <tableStyle name="PivotTable Style 1" table="0" count="0" xr9:uid="{E921F28A-D879-46B2-B51C-A72C4DEF3CCD}"/>
  </tableStyles>
  <colors>
    <mruColors>
      <color rgb="FFFF3399"/>
      <color rgb="FFFF00FF"/>
      <color rgb="FF660066"/>
      <color rgb="FF990099"/>
      <color rgb="FF993366"/>
      <color rgb="FFFF5050"/>
      <color rgb="FF632D09"/>
      <color rgb="FF161B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MAJOR</a:t>
            </a:r>
            <a:r>
              <a:rPr lang="en-IN" baseline="0"/>
              <a:t> SURGERIES IN HEART TRANSPLANTS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811092177692905"/>
          <c:y val="0.26644736068207969"/>
          <c:w val="0.42900262467191602"/>
          <c:h val="0.71500437445319331"/>
        </c:manualLayout>
      </c:layout>
      <c:doughnutChart>
        <c:varyColors val="1"/>
        <c:ser>
          <c:idx val="0"/>
          <c:order val="0"/>
          <c:tx>
            <c:v>Sum of NO OF MAJOR SURGERIES</c:v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A46-456D-BBA6-7B13EA5E7F1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A46-456D-BBA6-7B13EA5E7F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1417</c:v>
              </c:pt>
              <c:pt idx="1">
                <c:v>162</c:v>
              </c:pt>
            </c:numLit>
          </c:val>
          <c:extLst>
            <c:ext xmlns:c16="http://schemas.microsoft.com/office/drawing/2014/chart" uri="{C3380CC4-5D6E-409C-BE32-E72D297353CC}">
              <c16:uniqueId val="{00000000-D184-4606-8165-9F05BE1BE3F6}"/>
            </c:ext>
          </c:extLst>
        </c:ser>
        <c:ser>
          <c:idx val="1"/>
          <c:order val="1"/>
          <c:tx>
            <c:v>Average of HBA1C</c:v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A46-456D-BBA6-7B13EA5E7F1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A46-456D-BBA6-7B13EA5E7F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6.6704427202190848</c:v>
              </c:pt>
              <c:pt idx="1">
                <c:v>5.1876388888888894</c:v>
              </c:pt>
            </c:numLit>
          </c:val>
          <c:extLst>
            <c:ext xmlns:c16="http://schemas.microsoft.com/office/drawing/2014/chart" uri="{C3380CC4-5D6E-409C-BE32-E72D297353CC}">
              <c16:uniqueId val="{00000001-D184-4606-8165-9F05BE1BE3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PROJECT.xlsx]HEALTH CARE N ITS DATA ANALYS!PivotTable1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077456757594036E-2"/>
          <c:y val="0.20849508269297662"/>
          <c:w val="0.83888888888888891"/>
          <c:h val="0.59421733741615634"/>
        </c:manualLayout>
      </c:layout>
      <c:pie3DChart>
        <c:varyColors val="1"/>
        <c:ser>
          <c:idx val="0"/>
          <c:order val="0"/>
          <c:tx>
            <c:strRef>
              <c:f>'HEALTH CARE N ITS DATA ANALYS'!$B$2340:$B$2341</c:f>
              <c:strCache>
                <c:ptCount val="1"/>
                <c:pt idx="0">
                  <c:v>No</c:v>
                </c:pt>
              </c:strCache>
            </c:strRef>
          </c:tx>
          <c:explosion val="2"/>
          <c:dPt>
            <c:idx val="0"/>
            <c:bubble3D val="0"/>
            <c:explosion val="5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D92E-4DC6-A84C-10B07E05BE06}"/>
              </c:ext>
            </c:extLst>
          </c:dPt>
          <c:dPt>
            <c:idx val="1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D92E-4DC6-A84C-10B07E05BE0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92E-4DC6-A84C-10B07E05BE0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D92E-4DC6-A84C-10B07E05BE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'HEALTH CARE N ITS DATA ANALYS'!$A$2342:$A$2344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'HEALTH CARE N ITS DATA ANALYS'!$B$2342:$B$2344</c:f>
              <c:numCache>
                <c:formatCode>General</c:formatCode>
                <c:ptCount val="2"/>
                <c:pt idx="0">
                  <c:v>1540</c:v>
                </c:pt>
                <c:pt idx="1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2E-4DC6-A84C-10B07E05BE06}"/>
            </c:ext>
          </c:extLst>
        </c:ser>
        <c:ser>
          <c:idx val="1"/>
          <c:order val="1"/>
          <c:tx>
            <c:strRef>
              <c:f>'HEALTH CARE N ITS DATA ANALYS'!$C$2340:$C$2341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D92E-4DC6-A84C-10B07E05BE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D92E-4DC6-A84C-10B07E05BE0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D92E-4DC6-A84C-10B07E05BE0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D92E-4DC6-A84C-10B07E05BE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'HEALTH CARE N ITS DATA ANALYS'!$A$2342:$A$2344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'HEALTH CARE N ITS DATA ANALYS'!$C$2342:$C$2344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2E-4DC6-A84C-10B07E05BE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solidFill>
          <a:srgbClr val="660066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66006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 VS HEALTH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'HEALTH CARE N ITS DATA ANALYS'!$Q$1:$Q$2</c:f>
              <c:strCache>
                <c:ptCount val="2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'HEALTH CARE N ITS DATA ANALYS'!$M$3:$M$4678</c:f>
              <c:strCache>
                <c:ptCount val="2336"/>
                <c:pt idx="0">
                  <c:v>CHARGES</c:v>
                </c:pt>
                <c:pt idx="1">
                  <c:v>₹ 63,770.43</c:v>
                </c:pt>
                <c:pt idx="2">
                  <c:v>₹ 62,592.87</c:v>
                </c:pt>
                <c:pt idx="3">
                  <c:v>₹ 60,021.40</c:v>
                </c:pt>
                <c:pt idx="4">
                  <c:v>₹ 58,571.07</c:v>
                </c:pt>
                <c:pt idx="5">
                  <c:v>₹ 55,135.40</c:v>
                </c:pt>
                <c:pt idx="6">
                  <c:v>₹ 52,590.83</c:v>
                </c:pt>
                <c:pt idx="7">
                  <c:v>₹ 51,194.56</c:v>
                </c:pt>
                <c:pt idx="8">
                  <c:v>₹ 49,577.66</c:v>
                </c:pt>
                <c:pt idx="9">
                  <c:v>₹ 48,970.25</c:v>
                </c:pt>
                <c:pt idx="10">
                  <c:v>₹ 48,885.14</c:v>
                </c:pt>
                <c:pt idx="11">
                  <c:v>₹ 48,824.45</c:v>
                </c:pt>
                <c:pt idx="12">
                  <c:v>₹ 48,675.52</c:v>
                </c:pt>
                <c:pt idx="13">
                  <c:v>₹ 48,673.56</c:v>
                </c:pt>
                <c:pt idx="14">
                  <c:v>₹ 48,549.18</c:v>
                </c:pt>
                <c:pt idx="15">
                  <c:v>₹ 48,517.56</c:v>
                </c:pt>
                <c:pt idx="16">
                  <c:v>₹ 48,173.36</c:v>
                </c:pt>
                <c:pt idx="17">
                  <c:v>₹ 47,928.03</c:v>
                </c:pt>
                <c:pt idx="18">
                  <c:v>₹ 47,896.79</c:v>
                </c:pt>
                <c:pt idx="19">
                  <c:v>₹ 47,496.49</c:v>
                </c:pt>
                <c:pt idx="20">
                  <c:v>₹ 47,462.89</c:v>
                </c:pt>
                <c:pt idx="21">
                  <c:v>₹ 47,403.88</c:v>
                </c:pt>
                <c:pt idx="22">
                  <c:v>₹ 47,305.31</c:v>
                </c:pt>
                <c:pt idx="23">
                  <c:v>₹ 47,291.06</c:v>
                </c:pt>
                <c:pt idx="24">
                  <c:v>₹ 47,269.85</c:v>
                </c:pt>
                <c:pt idx="25">
                  <c:v>₹ 47,055.53</c:v>
                </c:pt>
                <c:pt idx="26">
                  <c:v>₹ 46,889.26</c:v>
                </c:pt>
                <c:pt idx="27">
                  <c:v>₹ 46,718.16</c:v>
                </c:pt>
                <c:pt idx="28">
                  <c:v>₹ 46,661.44</c:v>
                </c:pt>
                <c:pt idx="29">
                  <c:v>₹ 46,599.11</c:v>
                </c:pt>
                <c:pt idx="30">
                  <c:v>₹ 46,255.11</c:v>
                </c:pt>
                <c:pt idx="31">
                  <c:v>₹ 46,200.99</c:v>
                </c:pt>
                <c:pt idx="32">
                  <c:v>₹ 46,151.12</c:v>
                </c:pt>
                <c:pt idx="33">
                  <c:v>₹ 46,130.53</c:v>
                </c:pt>
                <c:pt idx="34">
                  <c:v>₹ 46,113.51</c:v>
                </c:pt>
                <c:pt idx="35">
                  <c:v>₹ 45,863.21</c:v>
                </c:pt>
                <c:pt idx="36">
                  <c:v>₹ 45,710.21</c:v>
                </c:pt>
                <c:pt idx="37">
                  <c:v>₹ 45,702.02</c:v>
                </c:pt>
                <c:pt idx="38">
                  <c:v>₹ 45,008.96</c:v>
                </c:pt>
                <c:pt idx="39">
                  <c:v>₹ 44,641.20</c:v>
                </c:pt>
                <c:pt idx="40">
                  <c:v>₹ 44,585.46</c:v>
                </c:pt>
                <c:pt idx="41">
                  <c:v>₹ 44,501.40</c:v>
                </c:pt>
                <c:pt idx="42">
                  <c:v>₹ 44,423.80</c:v>
                </c:pt>
                <c:pt idx="43">
                  <c:v>₹ 44,400.41</c:v>
                </c:pt>
                <c:pt idx="44">
                  <c:v>₹ 44,260.75</c:v>
                </c:pt>
                <c:pt idx="45">
                  <c:v>₹ 44,202.65</c:v>
                </c:pt>
                <c:pt idx="46">
                  <c:v>₹ 43,943.88</c:v>
                </c:pt>
                <c:pt idx="47">
                  <c:v>₹ 43,921.18</c:v>
                </c:pt>
                <c:pt idx="48">
                  <c:v>₹ 43,896.38</c:v>
                </c:pt>
                <c:pt idx="49">
                  <c:v>₹ 43,817.45</c:v>
                </c:pt>
                <c:pt idx="50">
                  <c:v>₹ 43,813.87</c:v>
                </c:pt>
                <c:pt idx="51">
                  <c:v>₹ 43,753.34</c:v>
                </c:pt>
                <c:pt idx="52">
                  <c:v>₹ 43,578.94</c:v>
                </c:pt>
                <c:pt idx="53">
                  <c:v>₹ 43,254.42</c:v>
                </c:pt>
                <c:pt idx="54">
                  <c:v>₹ 43,073.76</c:v>
                </c:pt>
                <c:pt idx="55">
                  <c:v>₹ 42,983.46</c:v>
                </c:pt>
                <c:pt idx="56">
                  <c:v>₹ 42,969.85</c:v>
                </c:pt>
                <c:pt idx="57">
                  <c:v>₹ 42,856.84</c:v>
                </c:pt>
                <c:pt idx="58">
                  <c:v>₹ 42,764.12</c:v>
                </c:pt>
                <c:pt idx="59">
                  <c:v>₹ 42,760.50</c:v>
                </c:pt>
                <c:pt idx="60">
                  <c:v>₹ 42,644.20</c:v>
                </c:pt>
                <c:pt idx="61">
                  <c:v>₹ 42,560.43</c:v>
                </c:pt>
                <c:pt idx="62">
                  <c:v>₹ 42,538.72</c:v>
                </c:pt>
                <c:pt idx="63">
                  <c:v>₹ 42,478.60</c:v>
                </c:pt>
                <c:pt idx="64">
                  <c:v>₹ 42,303.69</c:v>
                </c:pt>
                <c:pt idx="65">
                  <c:v>₹ 42,211.14</c:v>
                </c:pt>
                <c:pt idx="66">
                  <c:v>₹ 42,188.15</c:v>
                </c:pt>
                <c:pt idx="67">
                  <c:v>₹ 42,124.52</c:v>
                </c:pt>
                <c:pt idx="68">
                  <c:v>₹ 42,112.24</c:v>
                </c:pt>
                <c:pt idx="69">
                  <c:v>₹ 42,111.66</c:v>
                </c:pt>
                <c:pt idx="70">
                  <c:v>₹ 41,999.52</c:v>
                </c:pt>
                <c:pt idx="71">
                  <c:v>₹ 41,949.24</c:v>
                </c:pt>
                <c:pt idx="72">
                  <c:v>₹ 41,919.10</c:v>
                </c:pt>
                <c:pt idx="73">
                  <c:v>₹ 41,886.54</c:v>
                </c:pt>
                <c:pt idx="74">
                  <c:v>₹ 41,794.63</c:v>
                </c:pt>
                <c:pt idx="75">
                  <c:v>₹ 41,681.86</c:v>
                </c:pt>
                <c:pt idx="76">
                  <c:v>₹ 41,676.08</c:v>
                </c:pt>
                <c:pt idx="77">
                  <c:v>₹ 41,661.60</c:v>
                </c:pt>
                <c:pt idx="78">
                  <c:v>₹ 41,636.20</c:v>
                </c:pt>
                <c:pt idx="79">
                  <c:v>₹ 41,505.15</c:v>
                </c:pt>
                <c:pt idx="80">
                  <c:v>₹ 41,351.88</c:v>
                </c:pt>
                <c:pt idx="81">
                  <c:v>₹ 41,331.79</c:v>
                </c:pt>
                <c:pt idx="82">
                  <c:v>₹ 41,271.50</c:v>
                </c:pt>
                <c:pt idx="83">
                  <c:v>₹ 41,250.39</c:v>
                </c:pt>
                <c:pt idx="84">
                  <c:v>₹ 41,191.57</c:v>
                </c:pt>
                <c:pt idx="85">
                  <c:v>₹ 41,097.16</c:v>
                </c:pt>
                <c:pt idx="86">
                  <c:v>₹ 41,055.29</c:v>
                </c:pt>
                <c:pt idx="87">
                  <c:v>₹ 41,034.22</c:v>
                </c:pt>
                <c:pt idx="88">
                  <c:v>₹ 40,974.16</c:v>
                </c:pt>
                <c:pt idx="89">
                  <c:v>₹ 40,961.29</c:v>
                </c:pt>
                <c:pt idx="90">
                  <c:v>₹ 40,941.29</c:v>
                </c:pt>
                <c:pt idx="91">
                  <c:v>₹ 40,932.43</c:v>
                </c:pt>
                <c:pt idx="92">
                  <c:v>₹ 40,904.20</c:v>
                </c:pt>
                <c:pt idx="93">
                  <c:v>₹ 40,817.85</c:v>
                </c:pt>
                <c:pt idx="94">
                  <c:v>₹ 40,720.55</c:v>
                </c:pt>
                <c:pt idx="95">
                  <c:v>₹ 40,692.91</c:v>
                </c:pt>
                <c:pt idx="96">
                  <c:v>₹ 40,590.55</c:v>
                </c:pt>
                <c:pt idx="97">
                  <c:v>₹ 40,419.02</c:v>
                </c:pt>
                <c:pt idx="98">
                  <c:v>₹ 40,373.74</c:v>
                </c:pt>
                <c:pt idx="99">
                  <c:v>₹ 40,309.93</c:v>
                </c:pt>
                <c:pt idx="100">
                  <c:v>₹ 63,770.43</c:v>
                </c:pt>
                <c:pt idx="101">
                  <c:v>₹ 62,592.87</c:v>
                </c:pt>
                <c:pt idx="102">
                  <c:v>₹ 60,021.40</c:v>
                </c:pt>
                <c:pt idx="103">
                  <c:v>₹ 58,571.07</c:v>
                </c:pt>
                <c:pt idx="104">
                  <c:v>₹ 55,135.40</c:v>
                </c:pt>
                <c:pt idx="105">
                  <c:v>₹ 52,590.83</c:v>
                </c:pt>
                <c:pt idx="106">
                  <c:v>₹ 51,194.56</c:v>
                </c:pt>
                <c:pt idx="107">
                  <c:v>₹ 49,577.66</c:v>
                </c:pt>
                <c:pt idx="108">
                  <c:v>₹ 48,970.25</c:v>
                </c:pt>
                <c:pt idx="109">
                  <c:v>₹ 39,983.43</c:v>
                </c:pt>
                <c:pt idx="110">
                  <c:v>₹ 39,963.12</c:v>
                </c:pt>
                <c:pt idx="111">
                  <c:v>₹ 39,871.70</c:v>
                </c:pt>
                <c:pt idx="112">
                  <c:v>₹ 39,865.70</c:v>
                </c:pt>
                <c:pt idx="113">
                  <c:v>₹ 39,836.52</c:v>
                </c:pt>
                <c:pt idx="114">
                  <c:v>₹ 39,774.28</c:v>
                </c:pt>
                <c:pt idx="115">
                  <c:v>₹ 39,727.61</c:v>
                </c:pt>
                <c:pt idx="116">
                  <c:v>₹ 39,725.52</c:v>
                </c:pt>
                <c:pt idx="117">
                  <c:v>₹ 39,722.75</c:v>
                </c:pt>
                <c:pt idx="118">
                  <c:v>₹ 39,721.93</c:v>
                </c:pt>
                <c:pt idx="119">
                  <c:v>₹ 39,670.44</c:v>
                </c:pt>
                <c:pt idx="120">
                  <c:v>₹ 39,611.76</c:v>
                </c:pt>
                <c:pt idx="121">
                  <c:v>₹ 39,597.41</c:v>
                </c:pt>
                <c:pt idx="122">
                  <c:v>₹ 39,556.49</c:v>
                </c:pt>
                <c:pt idx="123">
                  <c:v>₹ 39,396.86</c:v>
                </c:pt>
                <c:pt idx="124">
                  <c:v>₹ 39,352.60</c:v>
                </c:pt>
                <c:pt idx="125">
                  <c:v>₹ 39,315.28</c:v>
                </c:pt>
                <c:pt idx="126">
                  <c:v>₹ 39,241.44</c:v>
                </c:pt>
                <c:pt idx="127">
                  <c:v>₹ 39,221.12</c:v>
                </c:pt>
                <c:pt idx="128">
                  <c:v>₹ 39,125.33</c:v>
                </c:pt>
                <c:pt idx="129">
                  <c:v>₹ 39,047.29</c:v>
                </c:pt>
                <c:pt idx="130">
                  <c:v>₹ 38,998.55</c:v>
                </c:pt>
                <c:pt idx="131">
                  <c:v>₹ 38,947.43</c:v>
                </c:pt>
                <c:pt idx="132">
                  <c:v>₹ 38,932.56</c:v>
                </c:pt>
                <c:pt idx="133">
                  <c:v>₹ 38,924.04</c:v>
                </c:pt>
                <c:pt idx="134">
                  <c:v>₹ 38,893.36</c:v>
                </c:pt>
                <c:pt idx="135">
                  <c:v>₹ 38,869.25</c:v>
                </c:pt>
                <c:pt idx="136">
                  <c:v>₹ 38,836.98</c:v>
                </c:pt>
                <c:pt idx="137">
                  <c:v>₹ 38,792.69</c:v>
                </c:pt>
                <c:pt idx="138">
                  <c:v>₹ 38,746.36</c:v>
                </c:pt>
                <c:pt idx="139">
                  <c:v>₹ 38,740.12</c:v>
                </c:pt>
                <c:pt idx="140">
                  <c:v>₹ 38,711.00</c:v>
                </c:pt>
                <c:pt idx="141">
                  <c:v>₹ 38,709.18</c:v>
                </c:pt>
                <c:pt idx="142">
                  <c:v>₹ 38,652.09</c:v>
                </c:pt>
                <c:pt idx="143">
                  <c:v>₹ 38,511.63</c:v>
                </c:pt>
                <c:pt idx="144">
                  <c:v>₹ 38,415.47</c:v>
                </c:pt>
                <c:pt idx="145">
                  <c:v>₹ 38,405.26</c:v>
                </c:pt>
                <c:pt idx="146">
                  <c:v>₹ 38,389.79</c:v>
                </c:pt>
                <c:pt idx="147">
                  <c:v>₹ 38,344.57</c:v>
                </c:pt>
                <c:pt idx="148">
                  <c:v>₹ 38,313.13</c:v>
                </c:pt>
                <c:pt idx="149">
                  <c:v>₹ 38,282.75</c:v>
                </c:pt>
                <c:pt idx="150">
                  <c:v>₹ 38,245.59</c:v>
                </c:pt>
                <c:pt idx="151">
                  <c:v>₹ 38,241.74</c:v>
                </c:pt>
                <c:pt idx="152">
                  <c:v>₹ 38,237.34</c:v>
                </c:pt>
                <c:pt idx="153">
                  <c:v>₹ 38,189.10</c:v>
                </c:pt>
                <c:pt idx="154">
                  <c:v>₹ 38,126.25</c:v>
                </c:pt>
                <c:pt idx="155">
                  <c:v>₹ 37,829.72</c:v>
                </c:pt>
                <c:pt idx="156">
                  <c:v>₹ 37,800.98</c:v>
                </c:pt>
                <c:pt idx="157">
                  <c:v>₹ 37,742.58</c:v>
                </c:pt>
                <c:pt idx="158">
                  <c:v>₹ 37,735.20</c:v>
                </c:pt>
                <c:pt idx="159">
                  <c:v>₹ 37,701.88</c:v>
                </c:pt>
                <c:pt idx="160">
                  <c:v>₹ 37,675.06</c:v>
                </c:pt>
                <c:pt idx="161">
                  <c:v>₹ 37,650.74</c:v>
                </c:pt>
                <c:pt idx="162">
                  <c:v>₹ 37,607.53</c:v>
                </c:pt>
                <c:pt idx="163">
                  <c:v>₹ 37,484.45</c:v>
                </c:pt>
                <c:pt idx="164">
                  <c:v>₹ 37,465.34</c:v>
                </c:pt>
                <c:pt idx="165">
                  <c:v>₹ 37,425.94</c:v>
                </c:pt>
                <c:pt idx="166">
                  <c:v>₹ 37,277.27</c:v>
                </c:pt>
                <c:pt idx="167">
                  <c:v>₹ 37,272.34</c:v>
                </c:pt>
                <c:pt idx="168">
                  <c:v>₹ 37,270.15</c:v>
                </c:pt>
                <c:pt idx="169">
                  <c:v>₹ 37,251.22</c:v>
                </c:pt>
                <c:pt idx="170">
                  <c:v>₹ 37,165.16</c:v>
                </c:pt>
                <c:pt idx="171">
                  <c:v>₹ 37,133.90</c:v>
                </c:pt>
                <c:pt idx="172">
                  <c:v>₹ 37,079.37</c:v>
                </c:pt>
                <c:pt idx="173">
                  <c:v>₹ 37,076.37</c:v>
                </c:pt>
                <c:pt idx="174">
                  <c:v>₹ 37,040.88</c:v>
                </c:pt>
                <c:pt idx="175">
                  <c:v>₹ 36,976.45</c:v>
                </c:pt>
                <c:pt idx="176">
                  <c:v>₹ 36,950.26</c:v>
                </c:pt>
                <c:pt idx="177">
                  <c:v>₹ 36,935.64</c:v>
                </c:pt>
                <c:pt idx="178">
                  <c:v>₹ 36,922.61</c:v>
                </c:pt>
                <c:pt idx="179">
                  <c:v>₹ 36,911.99</c:v>
                </c:pt>
                <c:pt idx="180">
                  <c:v>₹ 36,910.61</c:v>
                </c:pt>
                <c:pt idx="181">
                  <c:v>₹ 36,898.73</c:v>
                </c:pt>
                <c:pt idx="182">
                  <c:v>₹ 36,889.99</c:v>
                </c:pt>
                <c:pt idx="183">
                  <c:v>₹ 36,837.47</c:v>
                </c:pt>
                <c:pt idx="184">
                  <c:v>₹ 36,795.29</c:v>
                </c:pt>
                <c:pt idx="185">
                  <c:v>₹ 36,786.37</c:v>
                </c:pt>
                <c:pt idx="186">
                  <c:v>₹ 36,580.28</c:v>
                </c:pt>
                <c:pt idx="187">
                  <c:v>₹ 36,572.80</c:v>
                </c:pt>
                <c:pt idx="188">
                  <c:v>₹ 36,541.55</c:v>
                </c:pt>
                <c:pt idx="189">
                  <c:v>₹ 36,445.55</c:v>
                </c:pt>
                <c:pt idx="190">
                  <c:v>₹ 36,397.58</c:v>
                </c:pt>
                <c:pt idx="191">
                  <c:v>₹ 36,350.71</c:v>
                </c:pt>
                <c:pt idx="192">
                  <c:v>₹ 36,332.45</c:v>
                </c:pt>
                <c:pt idx="193">
                  <c:v>₹ 36,314.05</c:v>
                </c:pt>
                <c:pt idx="194">
                  <c:v>₹ 36,307.80</c:v>
                </c:pt>
                <c:pt idx="195">
                  <c:v>₹ 36,219.41</c:v>
                </c:pt>
                <c:pt idx="196">
                  <c:v>₹ 36,197.70</c:v>
                </c:pt>
                <c:pt idx="197">
                  <c:v>₹ 36,189.10</c:v>
                </c:pt>
                <c:pt idx="198">
                  <c:v>₹ 36,182.87</c:v>
                </c:pt>
                <c:pt idx="199">
                  <c:v>₹ 36,149.48</c:v>
                </c:pt>
                <c:pt idx="200">
                  <c:v>₹ 36,124.57</c:v>
                </c:pt>
                <c:pt idx="201">
                  <c:v>₹ 36,090.49</c:v>
                </c:pt>
                <c:pt idx="202">
                  <c:v>₹ 36,085.22</c:v>
                </c:pt>
                <c:pt idx="203">
                  <c:v>₹ 36,074.34</c:v>
                </c:pt>
                <c:pt idx="204">
                  <c:v>₹ 36,021.01</c:v>
                </c:pt>
                <c:pt idx="205">
                  <c:v>₹ 35,952.65</c:v>
                </c:pt>
                <c:pt idx="206">
                  <c:v>₹ 35,883.27</c:v>
                </c:pt>
                <c:pt idx="207">
                  <c:v>₹ 35,733.96</c:v>
                </c:pt>
                <c:pt idx="208">
                  <c:v>₹ 35,711.39</c:v>
                </c:pt>
                <c:pt idx="209">
                  <c:v>₹ 35,701.90</c:v>
                </c:pt>
                <c:pt idx="210">
                  <c:v>₹ 35,595.59</c:v>
                </c:pt>
                <c:pt idx="211">
                  <c:v>₹ 35,585.58</c:v>
                </c:pt>
                <c:pt idx="212">
                  <c:v>₹ 35,583.17</c:v>
                </c:pt>
                <c:pt idx="213">
                  <c:v>₹ 35,573.26</c:v>
                </c:pt>
                <c:pt idx="214">
                  <c:v>₹ 35,547.72</c:v>
                </c:pt>
                <c:pt idx="215">
                  <c:v>₹ 35,547.47</c:v>
                </c:pt>
                <c:pt idx="216">
                  <c:v>₹ 35,517.19</c:v>
                </c:pt>
                <c:pt idx="217">
                  <c:v>₹ 35,491.64</c:v>
                </c:pt>
                <c:pt idx="218">
                  <c:v>₹ 35,345.73</c:v>
                </c:pt>
                <c:pt idx="219">
                  <c:v>₹ 35,315.96</c:v>
                </c:pt>
                <c:pt idx="220">
                  <c:v>₹ 35,302.09</c:v>
                </c:pt>
                <c:pt idx="221">
                  <c:v>₹ 35,160.13</c:v>
                </c:pt>
                <c:pt idx="222">
                  <c:v>₹ 35,147.53</c:v>
                </c:pt>
                <c:pt idx="223">
                  <c:v>₹ 35,069.37</c:v>
                </c:pt>
                <c:pt idx="224">
                  <c:v>₹ 35,050.62</c:v>
                </c:pt>
                <c:pt idx="225">
                  <c:v>₹ 35,000.73</c:v>
                </c:pt>
                <c:pt idx="226">
                  <c:v>₹ 34,979.86</c:v>
                </c:pt>
                <c:pt idx="227">
                  <c:v>₹ 34,976.42</c:v>
                </c:pt>
                <c:pt idx="228">
                  <c:v>₹ 34,975.68</c:v>
                </c:pt>
                <c:pt idx="229">
                  <c:v>₹ 34,940.61</c:v>
                </c:pt>
                <c:pt idx="230">
                  <c:v>₹ 34,838.87</c:v>
                </c:pt>
                <c:pt idx="231">
                  <c:v>₹ 34,828.65</c:v>
                </c:pt>
                <c:pt idx="232">
                  <c:v>₹ 34,806.47</c:v>
                </c:pt>
                <c:pt idx="233">
                  <c:v>₹ 34,779.62</c:v>
                </c:pt>
                <c:pt idx="234">
                  <c:v>₹ 34,672.15</c:v>
                </c:pt>
                <c:pt idx="235">
                  <c:v>₹ 34,617.84</c:v>
                </c:pt>
                <c:pt idx="236">
                  <c:v>₹ 34,543.39</c:v>
                </c:pt>
                <c:pt idx="237">
                  <c:v>₹ 34,472.84</c:v>
                </c:pt>
                <c:pt idx="238">
                  <c:v>₹ 34,456.27</c:v>
                </c:pt>
                <c:pt idx="239">
                  <c:v>₹ 34,439.86</c:v>
                </c:pt>
                <c:pt idx="240">
                  <c:v>₹ 34,402.22</c:v>
                </c:pt>
                <c:pt idx="241">
                  <c:v>₹ 34,307.22</c:v>
                </c:pt>
                <c:pt idx="242">
                  <c:v>₹ 34,293.12</c:v>
                </c:pt>
                <c:pt idx="243">
                  <c:v>₹ 34,289.43</c:v>
                </c:pt>
                <c:pt idx="244">
                  <c:v>₹ 34,254.05</c:v>
                </c:pt>
                <c:pt idx="245">
                  <c:v>₹ 34,218.02</c:v>
                </c:pt>
                <c:pt idx="246">
                  <c:v>₹ 34,210.33</c:v>
                </c:pt>
                <c:pt idx="247">
                  <c:v>₹ 34,205.07</c:v>
                </c:pt>
                <c:pt idx="248">
                  <c:v>₹ 34,166.27</c:v>
                </c:pt>
                <c:pt idx="249">
                  <c:v>₹ 34,084.68</c:v>
                </c:pt>
                <c:pt idx="250">
                  <c:v>₹ 34,053.36</c:v>
                </c:pt>
                <c:pt idx="251">
                  <c:v>₹ 33,975.47</c:v>
                </c:pt>
                <c:pt idx="252">
                  <c:v>₹ 33,907.55</c:v>
                </c:pt>
                <c:pt idx="253">
                  <c:v>₹ 33,900.65</c:v>
                </c:pt>
                <c:pt idx="254">
                  <c:v>₹ 33,829.39</c:v>
                </c:pt>
                <c:pt idx="255">
                  <c:v>₹ 33,753.32</c:v>
                </c:pt>
                <c:pt idx="256">
                  <c:v>₹ 33,750.29</c:v>
                </c:pt>
                <c:pt idx="257">
                  <c:v>₹ 33,732.69</c:v>
                </c:pt>
                <c:pt idx="258">
                  <c:v>₹ 33,707.55</c:v>
                </c:pt>
                <c:pt idx="259">
                  <c:v>₹ 33,611.71</c:v>
                </c:pt>
                <c:pt idx="260">
                  <c:v>₹ 33,527.10</c:v>
                </c:pt>
                <c:pt idx="261">
                  <c:v>₹ 33,475.82</c:v>
                </c:pt>
                <c:pt idx="262">
                  <c:v>₹ 33,471.97</c:v>
                </c:pt>
                <c:pt idx="263">
                  <c:v>₹ 33,450.99</c:v>
                </c:pt>
                <c:pt idx="264">
                  <c:v>₹ 33,344.45</c:v>
                </c:pt>
                <c:pt idx="265">
                  <c:v>₹ 33,307.55</c:v>
                </c:pt>
                <c:pt idx="266">
                  <c:v>₹ 33,292.83</c:v>
                </c:pt>
                <c:pt idx="267">
                  <c:v>₹ 33,121.00</c:v>
                </c:pt>
                <c:pt idx="268">
                  <c:v>₹ 33,090.66</c:v>
                </c:pt>
                <c:pt idx="269">
                  <c:v>₹ 33,074.94</c:v>
                </c:pt>
                <c:pt idx="270">
                  <c:v>₹ 33,057.23</c:v>
                </c:pt>
                <c:pt idx="271">
                  <c:v>₹ 33,025.32</c:v>
                </c:pt>
                <c:pt idx="272">
                  <c:v>₹ 33,017.46</c:v>
                </c:pt>
                <c:pt idx="273">
                  <c:v>₹ 32,947.63</c:v>
                </c:pt>
                <c:pt idx="274">
                  <c:v>₹ 32,906.69</c:v>
                </c:pt>
                <c:pt idx="275">
                  <c:v>₹ 32,827.51</c:v>
                </c:pt>
                <c:pt idx="276">
                  <c:v>₹ 32,787.46</c:v>
                </c:pt>
                <c:pt idx="277">
                  <c:v>₹ 32,765.33</c:v>
                </c:pt>
                <c:pt idx="278">
                  <c:v>₹ 32,760.48</c:v>
                </c:pt>
                <c:pt idx="279">
                  <c:v>₹ 32,734.19</c:v>
                </c:pt>
                <c:pt idx="280">
                  <c:v>₹ 32,716.20</c:v>
                </c:pt>
                <c:pt idx="281">
                  <c:v>₹ 32,686.08</c:v>
                </c:pt>
                <c:pt idx="282">
                  <c:v>₹ 32,672.11</c:v>
                </c:pt>
                <c:pt idx="283">
                  <c:v>₹ 32,548.34</c:v>
                </c:pt>
                <c:pt idx="284">
                  <c:v>₹ 32,485.46</c:v>
                </c:pt>
                <c:pt idx="285">
                  <c:v>₹ 32,462.35</c:v>
                </c:pt>
                <c:pt idx="286">
                  <c:v>₹ 32,430.22</c:v>
                </c:pt>
                <c:pt idx="287">
                  <c:v>₹ 32,428.63</c:v>
                </c:pt>
                <c:pt idx="288">
                  <c:v>₹ 32,288.49</c:v>
                </c:pt>
                <c:pt idx="289">
                  <c:v>₹ 32,259.96</c:v>
                </c:pt>
                <c:pt idx="290">
                  <c:v>₹ 32,222.81</c:v>
                </c:pt>
                <c:pt idx="291">
                  <c:v>₹ 32,192.76</c:v>
                </c:pt>
                <c:pt idx="292">
                  <c:v>₹ 32,108.66</c:v>
                </c:pt>
                <c:pt idx="293">
                  <c:v>₹ 32,086.21</c:v>
                </c:pt>
                <c:pt idx="294">
                  <c:v>₹ 31,980.89</c:v>
                </c:pt>
                <c:pt idx="295">
                  <c:v>₹ 31,897.10</c:v>
                </c:pt>
                <c:pt idx="296">
                  <c:v>₹ 31,743.92</c:v>
                </c:pt>
                <c:pt idx="297">
                  <c:v>₹ 31,736.70</c:v>
                </c:pt>
                <c:pt idx="298">
                  <c:v>₹ 31,620.00</c:v>
                </c:pt>
                <c:pt idx="299">
                  <c:v>₹ 31,591.82</c:v>
                </c:pt>
                <c:pt idx="300">
                  <c:v>₹ 31,368.81</c:v>
                </c:pt>
                <c:pt idx="301">
                  <c:v>₹ 31,328.27</c:v>
                </c:pt>
                <c:pt idx="302">
                  <c:v>₹ 31,322.53</c:v>
                </c:pt>
                <c:pt idx="303">
                  <c:v>₹ 31,234.56</c:v>
                </c:pt>
                <c:pt idx="304">
                  <c:v>₹ 31,196.61</c:v>
                </c:pt>
                <c:pt idx="305">
                  <c:v>₹ 30,942.19</c:v>
                </c:pt>
                <c:pt idx="306">
                  <c:v>₹ 30,763.01</c:v>
                </c:pt>
                <c:pt idx="307">
                  <c:v>₹ 30,724.44</c:v>
                </c:pt>
                <c:pt idx="308">
                  <c:v>₹ 30,697.71</c:v>
                </c:pt>
                <c:pt idx="309">
                  <c:v>₹ 30,625.65</c:v>
                </c:pt>
                <c:pt idx="310">
                  <c:v>₹ 30,530.50</c:v>
                </c:pt>
                <c:pt idx="311">
                  <c:v>₹ 30,457.37</c:v>
                </c:pt>
                <c:pt idx="312">
                  <c:v>₹ 30,422.03</c:v>
                </c:pt>
                <c:pt idx="313">
                  <c:v>₹ 30,409.53</c:v>
                </c:pt>
                <c:pt idx="314">
                  <c:v>₹ 30,366.93</c:v>
                </c:pt>
                <c:pt idx="315">
                  <c:v>₹ 30,328.27</c:v>
                </c:pt>
                <c:pt idx="316">
                  <c:v>₹ 30,284.64</c:v>
                </c:pt>
                <c:pt idx="317">
                  <c:v>₹ 30,260.00</c:v>
                </c:pt>
                <c:pt idx="318">
                  <c:v>₹ 30,184.94</c:v>
                </c:pt>
                <c:pt idx="319">
                  <c:v>₹ 30,166.62</c:v>
                </c:pt>
                <c:pt idx="320">
                  <c:v>₹ 30,134.75</c:v>
                </c:pt>
                <c:pt idx="321">
                  <c:v>₹ 30,095.97</c:v>
                </c:pt>
                <c:pt idx="322">
                  <c:v>₹ 30,063.58</c:v>
                </c:pt>
                <c:pt idx="323">
                  <c:v>₹ 30,026.87</c:v>
                </c:pt>
                <c:pt idx="324">
                  <c:v>₹ 29,969.67</c:v>
                </c:pt>
                <c:pt idx="325">
                  <c:v>₹ 29,933.75</c:v>
                </c:pt>
                <c:pt idx="326">
                  <c:v>₹ 29,929.56</c:v>
                </c:pt>
                <c:pt idx="327">
                  <c:v>₹ 29,899.25</c:v>
                </c:pt>
                <c:pt idx="328">
                  <c:v>₹ 29,852.48</c:v>
                </c:pt>
                <c:pt idx="329">
                  <c:v>₹ 29,818.76</c:v>
                </c:pt>
                <c:pt idx="330">
                  <c:v>₹ 29,816.64</c:v>
                </c:pt>
                <c:pt idx="331">
                  <c:v>₹ 29,760.60</c:v>
                </c:pt>
                <c:pt idx="332">
                  <c:v>₹ 29,757.69</c:v>
                </c:pt>
                <c:pt idx="333">
                  <c:v>₹ 29,622.69</c:v>
                </c:pt>
                <c:pt idx="334">
                  <c:v>₹ 29,583.80</c:v>
                </c:pt>
                <c:pt idx="335">
                  <c:v>₹ 29,523.17</c:v>
                </c:pt>
                <c:pt idx="336">
                  <c:v>₹ 29,443.59</c:v>
                </c:pt>
                <c:pt idx="337">
                  <c:v>₹ 29,352.56</c:v>
                </c:pt>
                <c:pt idx="338">
                  <c:v>₹ 29,330.98</c:v>
                </c:pt>
                <c:pt idx="339">
                  <c:v>₹ 29,227.60</c:v>
                </c:pt>
                <c:pt idx="340">
                  <c:v>₹ 29,186.48</c:v>
                </c:pt>
                <c:pt idx="341">
                  <c:v>₹ 29,160.39</c:v>
                </c:pt>
                <c:pt idx="342">
                  <c:v>₹ 29,141.36</c:v>
                </c:pt>
                <c:pt idx="343">
                  <c:v>₹ 29,114.77</c:v>
                </c:pt>
                <c:pt idx="344">
                  <c:v>₹ 29,114.21</c:v>
                </c:pt>
                <c:pt idx="345">
                  <c:v>₹ 29,007.82</c:v>
                </c:pt>
                <c:pt idx="346">
                  <c:v>₹ 28,998.68</c:v>
                </c:pt>
                <c:pt idx="347">
                  <c:v>₹ 28,950.47</c:v>
                </c:pt>
                <c:pt idx="348">
                  <c:v>₹ 28,923.14</c:v>
                </c:pt>
                <c:pt idx="349">
                  <c:v>₹ 28,868.66</c:v>
                </c:pt>
                <c:pt idx="350">
                  <c:v>₹ 28,716.14</c:v>
                </c:pt>
                <c:pt idx="351">
                  <c:v>₹ 28,542.86</c:v>
                </c:pt>
                <c:pt idx="352">
                  <c:v>₹ 28,476.73</c:v>
                </c:pt>
                <c:pt idx="353">
                  <c:v>₹ 28,468.92</c:v>
                </c:pt>
                <c:pt idx="354">
                  <c:v>₹ 28,340.19</c:v>
                </c:pt>
                <c:pt idx="355">
                  <c:v>₹ 28,302.33</c:v>
                </c:pt>
                <c:pt idx="356">
                  <c:v>₹ 28,287.90</c:v>
                </c:pt>
                <c:pt idx="357">
                  <c:v>₹ 28,245.34</c:v>
                </c:pt>
                <c:pt idx="358">
                  <c:v>₹ 28,101.33</c:v>
                </c:pt>
                <c:pt idx="359">
                  <c:v>₹ 28,006.94</c:v>
                </c:pt>
                <c:pt idx="360">
                  <c:v>₹ 27,980.77</c:v>
                </c:pt>
                <c:pt idx="361">
                  <c:v>₹ 27,941.29</c:v>
                </c:pt>
                <c:pt idx="362">
                  <c:v>₹ 27,931.11</c:v>
                </c:pt>
                <c:pt idx="363">
                  <c:v>₹ 27,925.86</c:v>
                </c:pt>
                <c:pt idx="364">
                  <c:v>₹ 27,849.94</c:v>
                </c:pt>
                <c:pt idx="365">
                  <c:v>₹ 27,808.73</c:v>
                </c:pt>
                <c:pt idx="366">
                  <c:v>₹ 27,724.29</c:v>
                </c:pt>
                <c:pt idx="367">
                  <c:v>₹ 27,696.11</c:v>
                </c:pt>
                <c:pt idx="368">
                  <c:v>₹ 27,625.17</c:v>
                </c:pt>
                <c:pt idx="369">
                  <c:v>₹ 27,619.36</c:v>
                </c:pt>
                <c:pt idx="370">
                  <c:v>₹ 27,614.71</c:v>
                </c:pt>
                <c:pt idx="371">
                  <c:v>₹ 27,598.93</c:v>
                </c:pt>
                <c:pt idx="372">
                  <c:v>₹ 27,534.53</c:v>
                </c:pt>
                <c:pt idx="373">
                  <c:v>₹ 27,533.91</c:v>
                </c:pt>
                <c:pt idx="374">
                  <c:v>₹ 27,495.59</c:v>
                </c:pt>
                <c:pt idx="375">
                  <c:v>₹ 27,432.73</c:v>
                </c:pt>
                <c:pt idx="376">
                  <c:v>₹ 27,375.90</c:v>
                </c:pt>
                <c:pt idx="377">
                  <c:v>₹ 27,346.04</c:v>
                </c:pt>
                <c:pt idx="378">
                  <c:v>₹ 27,322.73</c:v>
                </c:pt>
                <c:pt idx="379">
                  <c:v>₹ 27,236.96</c:v>
                </c:pt>
                <c:pt idx="380">
                  <c:v>₹ 27,218.44</c:v>
                </c:pt>
                <c:pt idx="381">
                  <c:v>₹ 27,117.99</c:v>
                </c:pt>
                <c:pt idx="382">
                  <c:v>₹ 27,092.38</c:v>
                </c:pt>
                <c:pt idx="383">
                  <c:v>₹ 27,080.64</c:v>
                </c:pt>
                <c:pt idx="384">
                  <c:v>₹ 27,037.91</c:v>
                </c:pt>
                <c:pt idx="385">
                  <c:v>₹ 27,000.98</c:v>
                </c:pt>
                <c:pt idx="386">
                  <c:v>₹ 26,936.98</c:v>
                </c:pt>
                <c:pt idx="387">
                  <c:v>₹ 26,927.69</c:v>
                </c:pt>
                <c:pt idx="388">
                  <c:v>₹ 26,926.51</c:v>
                </c:pt>
                <c:pt idx="389">
                  <c:v>₹ 26,912.56</c:v>
                </c:pt>
                <c:pt idx="390">
                  <c:v>₹ 26,607.89</c:v>
                </c:pt>
                <c:pt idx="391">
                  <c:v>₹ 26,479.40</c:v>
                </c:pt>
                <c:pt idx="392">
                  <c:v>₹ 26,467.10</c:v>
                </c:pt>
                <c:pt idx="393">
                  <c:v>₹ 26,392.26</c:v>
                </c:pt>
                <c:pt idx="394">
                  <c:v>₹ 26,316.59</c:v>
                </c:pt>
                <c:pt idx="395">
                  <c:v>₹ 26,236.58</c:v>
                </c:pt>
                <c:pt idx="396">
                  <c:v>₹ 26,140.36</c:v>
                </c:pt>
                <c:pt idx="397">
                  <c:v>₹ 26,125.67</c:v>
                </c:pt>
                <c:pt idx="398">
                  <c:v>₹ 26,109.33</c:v>
                </c:pt>
                <c:pt idx="399">
                  <c:v>₹ 26,026.97</c:v>
                </c:pt>
                <c:pt idx="400">
                  <c:v>₹ 26,018.95</c:v>
                </c:pt>
                <c:pt idx="401">
                  <c:v>₹ 25,992.82</c:v>
                </c:pt>
                <c:pt idx="402">
                  <c:v>₹ 25,678.78</c:v>
                </c:pt>
                <c:pt idx="403">
                  <c:v>₹ 25,656.58</c:v>
                </c:pt>
                <c:pt idx="404">
                  <c:v>₹ 25,648.98</c:v>
                </c:pt>
                <c:pt idx="405">
                  <c:v>₹ 25,517.11</c:v>
                </c:pt>
                <c:pt idx="406">
                  <c:v>₹ 25,382.30</c:v>
                </c:pt>
                <c:pt idx="407">
                  <c:v>₹ 25,333.33</c:v>
                </c:pt>
                <c:pt idx="408">
                  <c:v>₹ 25,309.49</c:v>
                </c:pt>
                <c:pt idx="409">
                  <c:v>₹ 25,127.22</c:v>
                </c:pt>
                <c:pt idx="410">
                  <c:v>₹ 25,081.77</c:v>
                </c:pt>
                <c:pt idx="411">
                  <c:v>₹ 25,075.97</c:v>
                </c:pt>
                <c:pt idx="412">
                  <c:v>₹ 24,915.22</c:v>
                </c:pt>
                <c:pt idx="413">
                  <c:v>₹ 24,915.05</c:v>
                </c:pt>
                <c:pt idx="414">
                  <c:v>₹ 24,873.38</c:v>
                </c:pt>
                <c:pt idx="415">
                  <c:v>₹ 24,869.84</c:v>
                </c:pt>
                <c:pt idx="416">
                  <c:v>₹ 24,863.25</c:v>
                </c:pt>
                <c:pt idx="417">
                  <c:v>₹ 24,817.25</c:v>
                </c:pt>
                <c:pt idx="418">
                  <c:v>₹ 24,795.04</c:v>
                </c:pt>
                <c:pt idx="419">
                  <c:v>₹ 24,671.66</c:v>
                </c:pt>
                <c:pt idx="420">
                  <c:v>₹ 24,667.42</c:v>
                </c:pt>
                <c:pt idx="421">
                  <c:v>₹ 24,603.05</c:v>
                </c:pt>
                <c:pt idx="422">
                  <c:v>₹ 24,535.70</c:v>
                </c:pt>
                <c:pt idx="423">
                  <c:v>₹ 24,520.26</c:v>
                </c:pt>
                <c:pt idx="424">
                  <c:v>₹ 24,513.09</c:v>
                </c:pt>
                <c:pt idx="425">
                  <c:v>₹ 24,476.48</c:v>
                </c:pt>
                <c:pt idx="426">
                  <c:v>₹ 24,393.62</c:v>
                </c:pt>
                <c:pt idx="427">
                  <c:v>₹ 24,387.74</c:v>
                </c:pt>
                <c:pt idx="428">
                  <c:v>₹ 24,294.02</c:v>
                </c:pt>
                <c:pt idx="429">
                  <c:v>₹ 24,227.34</c:v>
                </c:pt>
                <c:pt idx="430">
                  <c:v>₹ 24,180.93</c:v>
                </c:pt>
                <c:pt idx="431">
                  <c:v>₹ 24,106.91</c:v>
                </c:pt>
                <c:pt idx="432">
                  <c:v>₹ 24,059.68</c:v>
                </c:pt>
                <c:pt idx="433">
                  <c:v>₹ 23,967.38</c:v>
                </c:pt>
                <c:pt idx="434">
                  <c:v>₹ 23,887.66</c:v>
                </c:pt>
                <c:pt idx="435">
                  <c:v>₹ 23,807.24</c:v>
                </c:pt>
                <c:pt idx="436">
                  <c:v>₹ 23,568.27</c:v>
                </c:pt>
                <c:pt idx="437">
                  <c:v>₹ 23,563.02</c:v>
                </c:pt>
                <c:pt idx="438">
                  <c:v>₹ 23,401.31</c:v>
                </c:pt>
                <c:pt idx="439">
                  <c:v>₹ 23,306.55</c:v>
                </c:pt>
                <c:pt idx="440">
                  <c:v>₹ 23,288.93</c:v>
                </c:pt>
                <c:pt idx="441">
                  <c:v>₹ 23,244.79</c:v>
                </c:pt>
                <c:pt idx="442">
                  <c:v>₹ 23,241.47</c:v>
                </c:pt>
                <c:pt idx="443">
                  <c:v>₹ 23,082.96</c:v>
                </c:pt>
                <c:pt idx="444">
                  <c:v>₹ 23,065.42</c:v>
                </c:pt>
                <c:pt idx="445">
                  <c:v>₹ 23,045.57</c:v>
                </c:pt>
                <c:pt idx="446">
                  <c:v>₹ 22,493.66</c:v>
                </c:pt>
                <c:pt idx="447">
                  <c:v>₹ 22,478.60</c:v>
                </c:pt>
                <c:pt idx="448">
                  <c:v>₹ 22,462.04</c:v>
                </c:pt>
                <c:pt idx="449">
                  <c:v>₹ 22,412.65</c:v>
                </c:pt>
                <c:pt idx="450">
                  <c:v>₹ 22,395.74</c:v>
                </c:pt>
                <c:pt idx="451">
                  <c:v>₹ 22,331.57</c:v>
                </c:pt>
                <c:pt idx="452">
                  <c:v>₹ 22,218.11</c:v>
                </c:pt>
                <c:pt idx="453">
                  <c:v>₹ 22,192.44</c:v>
                </c:pt>
                <c:pt idx="454">
                  <c:v>₹ 22,144.03</c:v>
                </c:pt>
                <c:pt idx="455">
                  <c:v>₹ 22,097.62</c:v>
                </c:pt>
                <c:pt idx="456">
                  <c:v>₹ 21,984.47</c:v>
                </c:pt>
                <c:pt idx="457">
                  <c:v>₹ 21,978.68</c:v>
                </c:pt>
                <c:pt idx="458">
                  <c:v>₹ 21,882.40</c:v>
                </c:pt>
                <c:pt idx="459">
                  <c:v>₹ 21,880.82</c:v>
                </c:pt>
                <c:pt idx="460">
                  <c:v>₹ 21,797.00</c:v>
                </c:pt>
                <c:pt idx="461">
                  <c:v>₹ 21,774.32</c:v>
                </c:pt>
                <c:pt idx="462">
                  <c:v>₹ 21,771.34</c:v>
                </c:pt>
                <c:pt idx="463">
                  <c:v>₹ 21,677.28</c:v>
                </c:pt>
                <c:pt idx="464">
                  <c:v>₹ 21,661.16</c:v>
                </c:pt>
                <c:pt idx="465">
                  <c:v>₹ 21,659.93</c:v>
                </c:pt>
                <c:pt idx="466">
                  <c:v>₹ 21,595.38</c:v>
                </c:pt>
                <c:pt idx="467">
                  <c:v>₹ 21,472.48</c:v>
                </c:pt>
                <c:pt idx="468">
                  <c:v>₹ 21,348.71</c:v>
                </c:pt>
                <c:pt idx="469">
                  <c:v>₹ 21,344.85</c:v>
                </c:pt>
                <c:pt idx="470">
                  <c:v>₹ 21,259.38</c:v>
                </c:pt>
                <c:pt idx="471">
                  <c:v>₹ 21,232.18</c:v>
                </c:pt>
                <c:pt idx="472">
                  <c:v>₹ 21,223.68</c:v>
                </c:pt>
                <c:pt idx="473">
                  <c:v>₹ 21,195.82</c:v>
                </c:pt>
                <c:pt idx="474">
                  <c:v>₹ 21,098.55</c:v>
                </c:pt>
                <c:pt idx="475">
                  <c:v>₹ 21,082.16</c:v>
                </c:pt>
                <c:pt idx="476">
                  <c:v>₹ 20,893.06</c:v>
                </c:pt>
                <c:pt idx="477">
                  <c:v>₹ 20,878.78</c:v>
                </c:pt>
                <c:pt idx="478">
                  <c:v>₹ 20,781.49</c:v>
                </c:pt>
                <c:pt idx="479">
                  <c:v>₹ 20,773.63</c:v>
                </c:pt>
                <c:pt idx="480">
                  <c:v>₹ 20,745.99</c:v>
                </c:pt>
                <c:pt idx="481">
                  <c:v>₹ 20,709.02</c:v>
                </c:pt>
                <c:pt idx="482">
                  <c:v>₹ 20,630.28</c:v>
                </c:pt>
                <c:pt idx="483">
                  <c:v>₹ 20,568.32</c:v>
                </c:pt>
                <c:pt idx="484">
                  <c:v>₹ 20,463.00</c:v>
                </c:pt>
                <c:pt idx="485">
                  <c:v>₹ 20,446.85</c:v>
                </c:pt>
                <c:pt idx="486">
                  <c:v>₹ 20,420.60</c:v>
                </c:pt>
                <c:pt idx="487">
                  <c:v>₹ 20,354.50</c:v>
                </c:pt>
                <c:pt idx="488">
                  <c:v>₹ 20,296.86</c:v>
                </c:pt>
                <c:pt idx="489">
                  <c:v>₹ 20,277.81</c:v>
                </c:pt>
                <c:pt idx="490">
                  <c:v>₹ 20,253.84</c:v>
                </c:pt>
                <c:pt idx="491">
                  <c:v>₹ 20,234.85</c:v>
                </c:pt>
                <c:pt idx="492">
                  <c:v>₹ 20,177.67</c:v>
                </c:pt>
                <c:pt idx="493">
                  <c:v>₹ 20,167.34</c:v>
                </c:pt>
                <c:pt idx="494">
                  <c:v>₹ 20,149.32</c:v>
                </c:pt>
                <c:pt idx="495">
                  <c:v>₹ 20,009.63</c:v>
                </c:pt>
                <c:pt idx="496">
                  <c:v>₹ 19,995.29</c:v>
                </c:pt>
                <c:pt idx="497">
                  <c:v>₹ 19,964.75</c:v>
                </c:pt>
                <c:pt idx="498">
                  <c:v>₹ 19,933.46</c:v>
                </c:pt>
                <c:pt idx="499">
                  <c:v>₹ 19,798.05</c:v>
                </c:pt>
                <c:pt idx="500">
                  <c:v>₹ 19,749.38</c:v>
                </c:pt>
                <c:pt idx="501">
                  <c:v>₹ 19,719.69</c:v>
                </c:pt>
                <c:pt idx="502">
                  <c:v>₹ 19,673.34</c:v>
                </c:pt>
                <c:pt idx="503">
                  <c:v>₹ 19,594.81</c:v>
                </c:pt>
                <c:pt idx="504">
                  <c:v>₹ 19,551.34</c:v>
                </c:pt>
                <c:pt idx="505">
                  <c:v>₹ 19,539.24</c:v>
                </c:pt>
                <c:pt idx="506">
                  <c:v>₹ 19,521.97</c:v>
                </c:pt>
                <c:pt idx="507">
                  <c:v>₹ 19,515.54</c:v>
                </c:pt>
                <c:pt idx="508">
                  <c:v>₹ 19,496.72</c:v>
                </c:pt>
                <c:pt idx="509">
                  <c:v>₹ 19,444.27</c:v>
                </c:pt>
                <c:pt idx="510">
                  <c:v>₹ 19,442.35</c:v>
                </c:pt>
                <c:pt idx="511">
                  <c:v>₹ 19,362.00</c:v>
                </c:pt>
                <c:pt idx="512">
                  <c:v>₹ 19,350.37</c:v>
                </c:pt>
                <c:pt idx="513">
                  <c:v>₹ 19,321.06</c:v>
                </c:pt>
                <c:pt idx="514">
                  <c:v>₹ 19,259.96</c:v>
                </c:pt>
                <c:pt idx="515">
                  <c:v>₹ 19,214.71</c:v>
                </c:pt>
                <c:pt idx="516">
                  <c:v>₹ 19,199.94</c:v>
                </c:pt>
                <c:pt idx="517">
                  <c:v>₹ 19,144.58</c:v>
                </c:pt>
                <c:pt idx="518">
                  <c:v>₹ 19,107.78</c:v>
                </c:pt>
                <c:pt idx="519">
                  <c:v>₹ 19,040.88</c:v>
                </c:pt>
                <c:pt idx="520">
                  <c:v>₹ 19,023.26</c:v>
                </c:pt>
                <c:pt idx="521">
                  <c:v>₹ 18,972.50</c:v>
                </c:pt>
                <c:pt idx="522">
                  <c:v>₹ 18,963.17</c:v>
                </c:pt>
                <c:pt idx="523">
                  <c:v>₹ 18,955.22</c:v>
                </c:pt>
                <c:pt idx="524">
                  <c:v>₹ 18,954.56</c:v>
                </c:pt>
                <c:pt idx="525">
                  <c:v>₹ 18,932.81</c:v>
                </c:pt>
                <c:pt idx="526">
                  <c:v>₹ 18,903.49</c:v>
                </c:pt>
                <c:pt idx="527">
                  <c:v>₹ 18,883.33</c:v>
                </c:pt>
                <c:pt idx="528">
                  <c:v>₹ 18,838.70</c:v>
                </c:pt>
                <c:pt idx="529">
                  <c:v>₹ 18,815.53</c:v>
                </c:pt>
                <c:pt idx="530">
                  <c:v>₹ 18,806.15</c:v>
                </c:pt>
                <c:pt idx="531">
                  <c:v>₹ 18,804.75</c:v>
                </c:pt>
                <c:pt idx="532">
                  <c:v>₹ 18,767.74</c:v>
                </c:pt>
                <c:pt idx="533">
                  <c:v>₹ 18,765.88</c:v>
                </c:pt>
                <c:pt idx="534">
                  <c:v>₹ 18,694.69</c:v>
                </c:pt>
                <c:pt idx="535">
                  <c:v>₹ 18,682.74</c:v>
                </c:pt>
                <c:pt idx="536">
                  <c:v>₹ 18,648.42</c:v>
                </c:pt>
                <c:pt idx="537">
                  <c:v>₹ 18,608.26</c:v>
                </c:pt>
                <c:pt idx="538">
                  <c:v>₹ 18,443.11</c:v>
                </c:pt>
                <c:pt idx="539">
                  <c:v>₹ 18,328.24</c:v>
                </c:pt>
                <c:pt idx="540">
                  <c:v>₹ 18,310.74</c:v>
                </c:pt>
                <c:pt idx="541">
                  <c:v>₹ 18,259.22</c:v>
                </c:pt>
                <c:pt idx="542">
                  <c:v>₹ 18,246.50</c:v>
                </c:pt>
                <c:pt idx="543">
                  <c:v>₹ 18,223.45</c:v>
                </c:pt>
                <c:pt idx="544">
                  <c:v>₹ 18,218.16</c:v>
                </c:pt>
                <c:pt idx="545">
                  <c:v>₹ 18,208.34</c:v>
                </c:pt>
                <c:pt idx="546">
                  <c:v>₹ 18,157.88</c:v>
                </c:pt>
                <c:pt idx="547">
                  <c:v>₹ 18,033.97</c:v>
                </c:pt>
                <c:pt idx="548">
                  <c:v>₹ 18,031.19</c:v>
                </c:pt>
                <c:pt idx="549">
                  <c:v>₹ 18,031.16</c:v>
                </c:pt>
                <c:pt idx="550">
                  <c:v>₹ 17,942.11</c:v>
                </c:pt>
                <c:pt idx="551">
                  <c:v>₹ 17,929.30</c:v>
                </c:pt>
                <c:pt idx="552">
                  <c:v>₹ 17,904.53</c:v>
                </c:pt>
                <c:pt idx="553">
                  <c:v>₹ 17,882.67</c:v>
                </c:pt>
                <c:pt idx="554">
                  <c:v>₹ 17,878.90</c:v>
                </c:pt>
                <c:pt idx="555">
                  <c:v>₹ 17,862.92</c:v>
                </c:pt>
                <c:pt idx="556">
                  <c:v>₹ 17,832.60</c:v>
                </c:pt>
                <c:pt idx="557">
                  <c:v>₹ 17,779.94</c:v>
                </c:pt>
                <c:pt idx="558">
                  <c:v>₹ 17,777.73</c:v>
                </c:pt>
                <c:pt idx="559">
                  <c:v>₹ 17,748.51</c:v>
                </c:pt>
                <c:pt idx="560">
                  <c:v>₹ 17,663.14</c:v>
                </c:pt>
                <c:pt idx="561">
                  <c:v>₹ 17,626.24</c:v>
                </c:pt>
                <c:pt idx="562">
                  <c:v>₹ 17,584.72</c:v>
                </c:pt>
                <c:pt idx="563">
                  <c:v>₹ 17,560.38</c:v>
                </c:pt>
                <c:pt idx="564">
                  <c:v>₹ 17,556.88</c:v>
                </c:pt>
                <c:pt idx="565">
                  <c:v>₹ 17,507.47</c:v>
                </c:pt>
                <c:pt idx="566">
                  <c:v>₹ 17,505.65</c:v>
                </c:pt>
                <c:pt idx="567">
                  <c:v>₹ 17,496.31</c:v>
                </c:pt>
                <c:pt idx="568">
                  <c:v>₹ 17,479.53</c:v>
                </c:pt>
                <c:pt idx="569">
                  <c:v>₹ 17,468.98</c:v>
                </c:pt>
                <c:pt idx="570">
                  <c:v>₹ 17,361.77</c:v>
                </c:pt>
                <c:pt idx="571">
                  <c:v>₹ 17,352.68</c:v>
                </c:pt>
                <c:pt idx="572">
                  <c:v>₹ 17,337.58</c:v>
                </c:pt>
                <c:pt idx="573">
                  <c:v>₹ 17,253.43</c:v>
                </c:pt>
                <c:pt idx="574">
                  <c:v>₹ 17,179.52</c:v>
                </c:pt>
                <c:pt idx="575">
                  <c:v>₹ 17,178.68</c:v>
                </c:pt>
                <c:pt idx="576">
                  <c:v>₹ 17,174.52</c:v>
                </c:pt>
                <c:pt idx="577">
                  <c:v>₹ 17,172.27</c:v>
                </c:pt>
                <c:pt idx="578">
                  <c:v>₹ 17,128.43</c:v>
                </c:pt>
                <c:pt idx="579">
                  <c:v>₹ 17,085.27</c:v>
                </c:pt>
                <c:pt idx="580">
                  <c:v>₹ 17,081.08</c:v>
                </c:pt>
                <c:pt idx="581">
                  <c:v>₹ 17,043.34</c:v>
                </c:pt>
                <c:pt idx="582">
                  <c:v>₹ 17,016.01</c:v>
                </c:pt>
                <c:pt idx="583">
                  <c:v>₹ 16,990.55</c:v>
                </c:pt>
                <c:pt idx="584">
                  <c:v>₹ 16,921.09</c:v>
                </c:pt>
                <c:pt idx="585">
                  <c:v>₹ 16,903.50</c:v>
                </c:pt>
                <c:pt idx="586">
                  <c:v>₹ 16,884.92</c:v>
                </c:pt>
                <c:pt idx="587">
                  <c:v>₹ 16,841.32</c:v>
                </c:pt>
                <c:pt idx="588">
                  <c:v>₹ 16,796.41</c:v>
                </c:pt>
                <c:pt idx="589">
                  <c:v>₹ 16,779.40</c:v>
                </c:pt>
                <c:pt idx="590">
                  <c:v>₹ 16,776.30</c:v>
                </c:pt>
                <c:pt idx="591">
                  <c:v>₹ 16,770.99</c:v>
                </c:pt>
                <c:pt idx="592">
                  <c:v>₹ 16,657.72</c:v>
                </c:pt>
                <c:pt idx="593">
                  <c:v>₹ 16,631.61</c:v>
                </c:pt>
                <c:pt idx="594">
                  <c:v>₹ 16,602.18</c:v>
                </c:pt>
                <c:pt idx="595">
                  <c:v>₹ 16,600.16</c:v>
                </c:pt>
                <c:pt idx="596">
                  <c:v>₹ 16,587.96</c:v>
                </c:pt>
                <c:pt idx="597">
                  <c:v>₹ 16,586.50</c:v>
                </c:pt>
                <c:pt idx="598">
                  <c:v>₹ 16,577.78</c:v>
                </c:pt>
                <c:pt idx="599">
                  <c:v>₹ 16,455.71</c:v>
                </c:pt>
                <c:pt idx="600">
                  <c:v>₹ 16,450.89</c:v>
                </c:pt>
                <c:pt idx="601">
                  <c:v>₹ 16,420.49</c:v>
                </c:pt>
                <c:pt idx="602">
                  <c:v>₹ 16,351.42</c:v>
                </c:pt>
                <c:pt idx="603">
                  <c:v>₹ 16,311.05</c:v>
                </c:pt>
                <c:pt idx="604">
                  <c:v>₹ 16,297.85</c:v>
                </c:pt>
                <c:pt idx="605">
                  <c:v>₹ 16,267.32</c:v>
                </c:pt>
                <c:pt idx="606">
                  <c:v>₹ 16,232.85</c:v>
                </c:pt>
                <c:pt idx="607">
                  <c:v>₹ 16,205.88</c:v>
                </c:pt>
                <c:pt idx="608">
                  <c:v>₹ 16,199.10</c:v>
                </c:pt>
                <c:pt idx="609">
                  <c:v>₹ 16,190.97</c:v>
                </c:pt>
                <c:pt idx="610">
                  <c:v>₹ 16,152.04</c:v>
                </c:pt>
                <c:pt idx="611">
                  <c:v>₹ 16,138.76</c:v>
                </c:pt>
                <c:pt idx="612">
                  <c:v>₹ 16,122.65</c:v>
                </c:pt>
                <c:pt idx="613">
                  <c:v>₹ 16,115.30</c:v>
                </c:pt>
                <c:pt idx="614">
                  <c:v>₹ 16,097.94</c:v>
                </c:pt>
                <c:pt idx="615">
                  <c:v>₹ 16,085.13</c:v>
                </c:pt>
                <c:pt idx="616">
                  <c:v>₹ 16,069.08</c:v>
                </c:pt>
                <c:pt idx="617">
                  <c:v>₹ 16,062.89</c:v>
                </c:pt>
                <c:pt idx="618">
                  <c:v>₹ 16,059.06</c:v>
                </c:pt>
                <c:pt idx="619">
                  <c:v>₹ 15,966.19</c:v>
                </c:pt>
                <c:pt idx="620">
                  <c:v>₹ 15,965.29</c:v>
                </c:pt>
                <c:pt idx="621">
                  <c:v>₹ 15,922.29</c:v>
                </c:pt>
                <c:pt idx="622">
                  <c:v>₹ 15,840.81</c:v>
                </c:pt>
                <c:pt idx="623">
                  <c:v>₹ 15,828.82</c:v>
                </c:pt>
                <c:pt idx="624">
                  <c:v>₹ 15,820.70</c:v>
                </c:pt>
                <c:pt idx="625">
                  <c:v>₹ 15,817.99</c:v>
                </c:pt>
                <c:pt idx="626">
                  <c:v>₹ 15,746.62</c:v>
                </c:pt>
                <c:pt idx="627">
                  <c:v>₹ 15,698.86</c:v>
                </c:pt>
                <c:pt idx="628">
                  <c:v>₹ 15,670.30</c:v>
                </c:pt>
                <c:pt idx="629">
                  <c:v>₹ 15,646.28</c:v>
                </c:pt>
                <c:pt idx="630">
                  <c:v>₹ 15,612.19</c:v>
                </c:pt>
                <c:pt idx="631">
                  <c:v>₹ 15,608.58</c:v>
                </c:pt>
                <c:pt idx="632">
                  <c:v>₹ 15,556.67</c:v>
                </c:pt>
                <c:pt idx="633">
                  <c:v>₹ 15,555.19</c:v>
                </c:pt>
                <c:pt idx="634">
                  <c:v>₹ 15,532.16</c:v>
                </c:pt>
                <c:pt idx="635">
                  <c:v>₹ 15,518.18</c:v>
                </c:pt>
                <c:pt idx="636">
                  <c:v>₹ 15,450.48</c:v>
                </c:pt>
                <c:pt idx="637">
                  <c:v>₹ 15,440.20</c:v>
                </c:pt>
                <c:pt idx="638">
                  <c:v>₹ 15,377.77</c:v>
                </c:pt>
                <c:pt idx="639">
                  <c:v>₹ 15,368.22</c:v>
                </c:pt>
                <c:pt idx="640">
                  <c:v>₹ 15,363.77</c:v>
                </c:pt>
                <c:pt idx="641">
                  <c:v>₹ 15,361.50</c:v>
                </c:pt>
                <c:pt idx="642">
                  <c:v>₹ 15,359.10</c:v>
                </c:pt>
                <c:pt idx="643">
                  <c:v>₹ 15,322.77</c:v>
                </c:pt>
                <c:pt idx="644">
                  <c:v>₹ 15,260.52</c:v>
                </c:pt>
                <c:pt idx="645">
                  <c:v>₹ 15,230.32</c:v>
                </c:pt>
                <c:pt idx="646">
                  <c:v>₹ 15,207.92</c:v>
                </c:pt>
                <c:pt idx="647">
                  <c:v>₹ 15,174.81</c:v>
                </c:pt>
                <c:pt idx="648">
                  <c:v>₹ 15,170.07</c:v>
                </c:pt>
                <c:pt idx="649">
                  <c:v>₹ 15,161.53</c:v>
                </c:pt>
                <c:pt idx="650">
                  <c:v>₹ 15,161.25</c:v>
                </c:pt>
                <c:pt idx="651">
                  <c:v>₹ 15,150.44</c:v>
                </c:pt>
                <c:pt idx="652">
                  <c:v>₹ 15,123.19</c:v>
                </c:pt>
                <c:pt idx="653">
                  <c:v>₹ 15,103.69</c:v>
                </c:pt>
                <c:pt idx="654">
                  <c:v>₹ 15,090.35</c:v>
                </c:pt>
                <c:pt idx="655">
                  <c:v>₹ 15,052.68</c:v>
                </c:pt>
                <c:pt idx="656">
                  <c:v>₹ 15,038.51</c:v>
                </c:pt>
                <c:pt idx="657">
                  <c:v>₹ 15,026.30</c:v>
                </c:pt>
                <c:pt idx="658">
                  <c:v>₹ 15,025.76</c:v>
                </c:pt>
                <c:pt idx="659">
                  <c:v>₹ 15,019.76</c:v>
                </c:pt>
                <c:pt idx="660">
                  <c:v>₹ 15,006.58</c:v>
                </c:pt>
                <c:pt idx="661">
                  <c:v>₹ 14,988.43</c:v>
                </c:pt>
                <c:pt idx="662">
                  <c:v>₹ 14,945.34</c:v>
                </c:pt>
                <c:pt idx="663">
                  <c:v>₹ 14,926.97</c:v>
                </c:pt>
                <c:pt idx="664">
                  <c:v>₹ 14,908.27</c:v>
                </c:pt>
                <c:pt idx="665">
                  <c:v>₹ 14,901.52</c:v>
                </c:pt>
                <c:pt idx="666">
                  <c:v>₹ 14,847.63</c:v>
                </c:pt>
                <c:pt idx="667">
                  <c:v>₹ 14,843.96</c:v>
                </c:pt>
                <c:pt idx="668">
                  <c:v>₹ 14,839.34</c:v>
                </c:pt>
                <c:pt idx="669">
                  <c:v>₹ 14,819.00</c:v>
                </c:pt>
                <c:pt idx="670">
                  <c:v>₹ 14,750.42</c:v>
                </c:pt>
                <c:pt idx="671">
                  <c:v>₹ 14,738.43</c:v>
                </c:pt>
                <c:pt idx="672">
                  <c:v>₹ 14,711.74</c:v>
                </c:pt>
                <c:pt idx="673">
                  <c:v>₹ 14,696.77</c:v>
                </c:pt>
                <c:pt idx="674">
                  <c:v>₹ 14,692.67</c:v>
                </c:pt>
                <c:pt idx="675">
                  <c:v>₹ 14,665.75</c:v>
                </c:pt>
                <c:pt idx="676">
                  <c:v>₹ 14,657.20</c:v>
                </c:pt>
                <c:pt idx="677">
                  <c:v>₹ 14,640.35</c:v>
                </c:pt>
                <c:pt idx="678">
                  <c:v>₹ 14,630.52</c:v>
                </c:pt>
                <c:pt idx="679">
                  <c:v>₹ 14,612.33</c:v>
                </c:pt>
                <c:pt idx="680">
                  <c:v>₹ 14,600.62</c:v>
                </c:pt>
                <c:pt idx="681">
                  <c:v>₹ 14,590.63</c:v>
                </c:pt>
                <c:pt idx="682">
                  <c:v>₹ 14,574.64</c:v>
                </c:pt>
                <c:pt idx="683">
                  <c:v>₹ 14,571.89</c:v>
                </c:pt>
                <c:pt idx="684">
                  <c:v>₹ 14,547.26</c:v>
                </c:pt>
                <c:pt idx="685">
                  <c:v>₹ 14,507.46</c:v>
                </c:pt>
                <c:pt idx="686">
                  <c:v>₹ 14,478.33</c:v>
                </c:pt>
                <c:pt idx="687">
                  <c:v>₹ 14,474.68</c:v>
                </c:pt>
                <c:pt idx="688">
                  <c:v>₹ 14,470.01</c:v>
                </c:pt>
                <c:pt idx="689">
                  <c:v>₹ 14,455.64</c:v>
                </c:pt>
                <c:pt idx="690">
                  <c:v>₹ 14,451.84</c:v>
                </c:pt>
                <c:pt idx="691">
                  <c:v>₹ 14,449.85</c:v>
                </c:pt>
                <c:pt idx="692">
                  <c:v>₹ 14,427.63</c:v>
                </c:pt>
                <c:pt idx="693">
                  <c:v>₹ 14,426.66</c:v>
                </c:pt>
                <c:pt idx="694">
                  <c:v>₹ 14,426.07</c:v>
                </c:pt>
                <c:pt idx="695">
                  <c:v>₹ 14,418.28</c:v>
                </c:pt>
                <c:pt idx="696">
                  <c:v>₹ 14,410.93</c:v>
                </c:pt>
                <c:pt idx="697">
                  <c:v>₹ 14,394.56</c:v>
                </c:pt>
                <c:pt idx="698">
                  <c:v>₹ 14,394.40</c:v>
                </c:pt>
                <c:pt idx="699">
                  <c:v>₹ 14,382.71</c:v>
                </c:pt>
                <c:pt idx="700">
                  <c:v>₹ 14,358.36</c:v>
                </c:pt>
                <c:pt idx="701">
                  <c:v>₹ 14,355.43</c:v>
                </c:pt>
                <c:pt idx="702">
                  <c:v>₹ 14,349.85</c:v>
                </c:pt>
                <c:pt idx="703">
                  <c:v>₹ 14,337.91</c:v>
                </c:pt>
                <c:pt idx="704">
                  <c:v>₹ 14,319.03</c:v>
                </c:pt>
                <c:pt idx="705">
                  <c:v>₹ 14,313.85</c:v>
                </c:pt>
                <c:pt idx="706">
                  <c:v>₹ 14,285.90</c:v>
                </c:pt>
                <c:pt idx="707">
                  <c:v>₹ 14,283.46</c:v>
                </c:pt>
                <c:pt idx="708">
                  <c:v>₹ 14,258.33</c:v>
                </c:pt>
                <c:pt idx="709">
                  <c:v>₹ 14,256.79</c:v>
                </c:pt>
                <c:pt idx="710">
                  <c:v>₹ 14,256.19</c:v>
                </c:pt>
                <c:pt idx="711">
                  <c:v>₹ 14,254.61</c:v>
                </c:pt>
                <c:pt idx="712">
                  <c:v>₹ 14,235.07</c:v>
                </c:pt>
                <c:pt idx="713">
                  <c:v>₹ 14,210.54</c:v>
                </c:pt>
                <c:pt idx="714">
                  <c:v>₹ 14,209.40</c:v>
                </c:pt>
                <c:pt idx="715">
                  <c:v>₹ 14,193.55</c:v>
                </c:pt>
                <c:pt idx="716">
                  <c:v>₹ 14,152.46</c:v>
                </c:pt>
                <c:pt idx="717">
                  <c:v>₹ 14,133.04</c:v>
                </c:pt>
                <c:pt idx="718">
                  <c:v>₹ 14,119.62</c:v>
                </c:pt>
                <c:pt idx="719">
                  <c:v>₹ 14,098.07</c:v>
                </c:pt>
                <c:pt idx="720">
                  <c:v>₹ 14,081.93</c:v>
                </c:pt>
                <c:pt idx="721">
                  <c:v>₹ 14,043.48</c:v>
                </c:pt>
                <c:pt idx="722">
                  <c:v>₹ 14,007.22</c:v>
                </c:pt>
                <c:pt idx="723">
                  <c:v>₹ 14,001.29</c:v>
                </c:pt>
                <c:pt idx="724">
                  <c:v>₹ 14,001.13</c:v>
                </c:pt>
                <c:pt idx="725">
                  <c:v>₹ 13,981.85</c:v>
                </c:pt>
                <c:pt idx="726">
                  <c:v>₹ 13,979.45</c:v>
                </c:pt>
                <c:pt idx="727">
                  <c:v>₹ 13,974.46</c:v>
                </c:pt>
                <c:pt idx="728">
                  <c:v>₹ 13,937.67</c:v>
                </c:pt>
                <c:pt idx="729">
                  <c:v>₹ 13,919.82</c:v>
                </c:pt>
                <c:pt idx="730">
                  <c:v>₹ 13,887.97</c:v>
                </c:pt>
                <c:pt idx="731">
                  <c:v>₹ 13,887.20</c:v>
                </c:pt>
                <c:pt idx="732">
                  <c:v>₹ 13,886.40</c:v>
                </c:pt>
                <c:pt idx="733">
                  <c:v>₹ 13,880.95</c:v>
                </c:pt>
                <c:pt idx="734">
                  <c:v>₹ 13,874.89</c:v>
                </c:pt>
                <c:pt idx="735">
                  <c:v>₹ 13,844.80</c:v>
                </c:pt>
                <c:pt idx="736">
                  <c:v>₹ 13,844.51</c:v>
                </c:pt>
                <c:pt idx="737">
                  <c:v>₹ 13,831.12</c:v>
                </c:pt>
                <c:pt idx="738">
                  <c:v>₹ 13,822.80</c:v>
                </c:pt>
                <c:pt idx="739">
                  <c:v>₹ 13,819.49</c:v>
                </c:pt>
                <c:pt idx="740">
                  <c:v>₹ 13,801.61</c:v>
                </c:pt>
                <c:pt idx="741">
                  <c:v>₹ 13,770.10</c:v>
                </c:pt>
                <c:pt idx="742">
                  <c:v>₹ 13,747.87</c:v>
                </c:pt>
                <c:pt idx="743">
                  <c:v>₹ 13,746.74</c:v>
                </c:pt>
                <c:pt idx="744">
                  <c:v>₹ 13,726.21</c:v>
                </c:pt>
                <c:pt idx="745">
                  <c:v>₹ 13,725.47</c:v>
                </c:pt>
                <c:pt idx="746">
                  <c:v>₹ 13,714.55</c:v>
                </c:pt>
                <c:pt idx="747">
                  <c:v>₹ 13,685.51</c:v>
                </c:pt>
                <c:pt idx="748">
                  <c:v>₹ 13,677.68</c:v>
                </c:pt>
                <c:pt idx="749">
                  <c:v>₹ 13,638.06</c:v>
                </c:pt>
                <c:pt idx="750">
                  <c:v>₹ 13,635.64</c:v>
                </c:pt>
                <c:pt idx="751">
                  <c:v>₹ 13,622.01</c:v>
                </c:pt>
                <c:pt idx="752">
                  <c:v>₹ 13,616.36</c:v>
                </c:pt>
                <c:pt idx="753">
                  <c:v>₹ 13,607.37</c:v>
                </c:pt>
                <c:pt idx="754">
                  <c:v>₹ 13,588.17</c:v>
                </c:pt>
                <c:pt idx="755">
                  <c:v>₹ 13,566.04</c:v>
                </c:pt>
                <c:pt idx="756">
                  <c:v>₹ 13,555.00</c:v>
                </c:pt>
                <c:pt idx="757">
                  <c:v>₹ 13,511.28</c:v>
                </c:pt>
                <c:pt idx="758">
                  <c:v>₹ 13,480.83</c:v>
                </c:pt>
                <c:pt idx="759">
                  <c:v>₹ 13,472.19</c:v>
                </c:pt>
                <c:pt idx="760">
                  <c:v>₹ 13,470.86</c:v>
                </c:pt>
                <c:pt idx="761">
                  <c:v>₹ 13,470.80</c:v>
                </c:pt>
                <c:pt idx="762">
                  <c:v>₹ 13,465.80</c:v>
                </c:pt>
                <c:pt idx="763">
                  <c:v>₹ 13,462.52</c:v>
                </c:pt>
                <c:pt idx="764">
                  <c:v>₹ 13,457.96</c:v>
                </c:pt>
                <c:pt idx="765">
                  <c:v>₹ 13,451.12</c:v>
                </c:pt>
                <c:pt idx="766">
                  <c:v>₹ 13,440.70</c:v>
                </c:pt>
                <c:pt idx="767">
                  <c:v>₹ 13,430.27</c:v>
                </c:pt>
                <c:pt idx="768">
                  <c:v>₹ 13,429.04</c:v>
                </c:pt>
                <c:pt idx="769">
                  <c:v>₹ 13,417.05</c:v>
                </c:pt>
                <c:pt idx="770">
                  <c:v>₹ 13,415.04</c:v>
                </c:pt>
                <c:pt idx="771">
                  <c:v>₹ 13,412.97</c:v>
                </c:pt>
                <c:pt idx="772">
                  <c:v>₹ 13,405.39</c:v>
                </c:pt>
                <c:pt idx="773">
                  <c:v>₹ 13,393.76</c:v>
                </c:pt>
                <c:pt idx="774">
                  <c:v>₹ 13,390.56</c:v>
                </c:pt>
                <c:pt idx="775">
                  <c:v>₹ 13,383.67</c:v>
                </c:pt>
                <c:pt idx="776">
                  <c:v>₹ 13,377.41</c:v>
                </c:pt>
                <c:pt idx="777">
                  <c:v>₹ 13,375.76</c:v>
                </c:pt>
                <c:pt idx="778">
                  <c:v>₹ 13,360.94</c:v>
                </c:pt>
                <c:pt idx="779">
                  <c:v>₹ 13,352.10</c:v>
                </c:pt>
                <c:pt idx="780">
                  <c:v>₹ 13,333.71</c:v>
                </c:pt>
                <c:pt idx="781">
                  <c:v>₹ 13,292.52</c:v>
                </c:pt>
                <c:pt idx="782">
                  <c:v>₹ 13,228.85</c:v>
                </c:pt>
                <c:pt idx="783">
                  <c:v>₹ 13,224.69</c:v>
                </c:pt>
                <c:pt idx="784">
                  <c:v>₹ 13,224.06</c:v>
                </c:pt>
                <c:pt idx="785">
                  <c:v>₹ 13,217.09</c:v>
                </c:pt>
                <c:pt idx="786">
                  <c:v>₹ 13,214.43</c:v>
                </c:pt>
                <c:pt idx="787">
                  <c:v>₹ 13,204.29</c:v>
                </c:pt>
                <c:pt idx="788">
                  <c:v>₹ 13,143.86</c:v>
                </c:pt>
                <c:pt idx="789">
                  <c:v>₹ 13,143.34</c:v>
                </c:pt>
                <c:pt idx="790">
                  <c:v>₹ 13,129.60</c:v>
                </c:pt>
                <c:pt idx="791">
                  <c:v>₹ 13,126.68</c:v>
                </c:pt>
                <c:pt idx="792">
                  <c:v>₹ 13,116.84</c:v>
                </c:pt>
                <c:pt idx="793">
                  <c:v>₹ 13,113.51</c:v>
                </c:pt>
                <c:pt idx="794">
                  <c:v>₹ 13,112.60</c:v>
                </c:pt>
                <c:pt idx="795">
                  <c:v>₹ 13,110.79</c:v>
                </c:pt>
                <c:pt idx="796">
                  <c:v>₹ 13,101.74</c:v>
                </c:pt>
                <c:pt idx="797">
                  <c:v>₹ 13,063.88</c:v>
                </c:pt>
                <c:pt idx="798">
                  <c:v>₹ 13,051.22</c:v>
                </c:pt>
                <c:pt idx="799">
                  <c:v>₹ 13,047.33</c:v>
                </c:pt>
                <c:pt idx="800">
                  <c:v>₹ 13,044.41</c:v>
                </c:pt>
                <c:pt idx="801">
                  <c:v>₹ 13,041.92</c:v>
                </c:pt>
                <c:pt idx="802">
                  <c:v>₹ 13,023.93</c:v>
                </c:pt>
                <c:pt idx="803">
                  <c:v>₹ 13,019.16</c:v>
                </c:pt>
                <c:pt idx="804">
                  <c:v>₹ 13,012.21</c:v>
                </c:pt>
                <c:pt idx="805">
                  <c:v>₹ 13,010.86</c:v>
                </c:pt>
                <c:pt idx="806">
                  <c:v>₹ 13,008.07</c:v>
                </c:pt>
                <c:pt idx="807">
                  <c:v>₹ 13,004.95</c:v>
                </c:pt>
                <c:pt idx="808">
                  <c:v>₹ 13,002.91</c:v>
                </c:pt>
                <c:pt idx="809">
                  <c:v>₹ 12,994.12</c:v>
                </c:pt>
                <c:pt idx="810">
                  <c:v>₹ 12,982.87</c:v>
                </c:pt>
                <c:pt idx="811">
                  <c:v>₹ 12,981.35</c:v>
                </c:pt>
                <c:pt idx="812">
                  <c:v>₹ 12,979.36</c:v>
                </c:pt>
                <c:pt idx="813">
                  <c:v>₹ 12,957.12</c:v>
                </c:pt>
                <c:pt idx="814">
                  <c:v>₹ 12,950.07</c:v>
                </c:pt>
                <c:pt idx="815">
                  <c:v>₹ 12,949.16</c:v>
                </c:pt>
                <c:pt idx="816">
                  <c:v>₹ 12,928.79</c:v>
                </c:pt>
                <c:pt idx="817">
                  <c:v>₹ 12,925.89</c:v>
                </c:pt>
                <c:pt idx="818">
                  <c:v>₹ 12,913.99</c:v>
                </c:pt>
                <c:pt idx="819">
                  <c:v>₹ 12,890.06</c:v>
                </c:pt>
                <c:pt idx="820">
                  <c:v>₹ 12,870.31</c:v>
                </c:pt>
                <c:pt idx="821">
                  <c:v>₹ 12,856.84</c:v>
                </c:pt>
                <c:pt idx="822">
                  <c:v>₹ 12,852.37</c:v>
                </c:pt>
                <c:pt idx="823">
                  <c:v>₹ 12,847.24</c:v>
                </c:pt>
                <c:pt idx="824">
                  <c:v>₹ 12,829.46</c:v>
                </c:pt>
                <c:pt idx="825">
                  <c:v>₹ 12,823.25</c:v>
                </c:pt>
                <c:pt idx="826">
                  <c:v>₹ 12,815.44</c:v>
                </c:pt>
                <c:pt idx="827">
                  <c:v>₹ 12,797.21</c:v>
                </c:pt>
                <c:pt idx="828">
                  <c:v>₹ 12,788.18</c:v>
                </c:pt>
                <c:pt idx="829">
                  <c:v>₹ 12,788.03</c:v>
                </c:pt>
                <c:pt idx="830">
                  <c:v>₹ 12,776.05</c:v>
                </c:pt>
                <c:pt idx="831">
                  <c:v>₹ 12,770.27</c:v>
                </c:pt>
                <c:pt idx="832">
                  <c:v>₹ 12,741.17</c:v>
                </c:pt>
                <c:pt idx="833">
                  <c:v>₹ 12,731.00</c:v>
                </c:pt>
                <c:pt idx="834">
                  <c:v>₹ 12,718.21</c:v>
                </c:pt>
                <c:pt idx="835">
                  <c:v>₹ 12,713.00</c:v>
                </c:pt>
                <c:pt idx="836">
                  <c:v>₹ 12,700.63</c:v>
                </c:pt>
                <c:pt idx="837">
                  <c:v>₹ 12,699.56</c:v>
                </c:pt>
                <c:pt idx="838">
                  <c:v>₹ 12,697.48</c:v>
                </c:pt>
                <c:pt idx="839">
                  <c:v>₹ 12,648.70</c:v>
                </c:pt>
                <c:pt idx="840">
                  <c:v>₹ 12,646.21</c:v>
                </c:pt>
                <c:pt idx="841">
                  <c:v>₹ 12,644.59</c:v>
                </c:pt>
                <c:pt idx="842">
                  <c:v>₹ 12,643.38</c:v>
                </c:pt>
                <c:pt idx="843">
                  <c:v>₹ 12,640.24</c:v>
                </c:pt>
                <c:pt idx="844">
                  <c:v>₹ 12,638.20</c:v>
                </c:pt>
                <c:pt idx="845">
                  <c:v>₹ 12,629.90</c:v>
                </c:pt>
                <c:pt idx="846">
                  <c:v>₹ 12,629.17</c:v>
                </c:pt>
                <c:pt idx="847">
                  <c:v>₹ 12,624.74</c:v>
                </c:pt>
                <c:pt idx="848">
                  <c:v>₹ 12,622.18</c:v>
                </c:pt>
                <c:pt idx="849">
                  <c:v>₹ 12,609.89</c:v>
                </c:pt>
                <c:pt idx="850">
                  <c:v>₹ 12,600.46</c:v>
                </c:pt>
                <c:pt idx="851">
                  <c:v>₹ 12,592.53</c:v>
                </c:pt>
                <c:pt idx="852">
                  <c:v>₹ 12,579.92</c:v>
                </c:pt>
                <c:pt idx="853">
                  <c:v>₹ 12,574.05</c:v>
                </c:pt>
                <c:pt idx="854">
                  <c:v>₹ 12,557.61</c:v>
                </c:pt>
                <c:pt idx="855">
                  <c:v>₹ 12,523.60</c:v>
                </c:pt>
                <c:pt idx="856">
                  <c:v>₹ 12,499.88</c:v>
                </c:pt>
                <c:pt idx="857">
                  <c:v>₹ 12,495.29</c:v>
                </c:pt>
                <c:pt idx="858">
                  <c:v>₹ 12,485.80</c:v>
                </c:pt>
                <c:pt idx="859">
                  <c:v>₹ 12,479.71</c:v>
                </c:pt>
                <c:pt idx="860">
                  <c:v>₹ 12,475.35</c:v>
                </c:pt>
                <c:pt idx="861">
                  <c:v>₹ 12,452.25</c:v>
                </c:pt>
                <c:pt idx="862">
                  <c:v>₹ 12,430.95</c:v>
                </c:pt>
                <c:pt idx="863">
                  <c:v>₹ 12,408.29</c:v>
                </c:pt>
                <c:pt idx="864">
                  <c:v>₹ 12,407.30</c:v>
                </c:pt>
                <c:pt idx="865">
                  <c:v>₹ 12,404.88</c:v>
                </c:pt>
                <c:pt idx="866">
                  <c:v>₹ 12,369.89</c:v>
                </c:pt>
                <c:pt idx="867">
                  <c:v>₹ 12,363.55</c:v>
                </c:pt>
                <c:pt idx="868">
                  <c:v>₹ 12,347.17</c:v>
                </c:pt>
                <c:pt idx="869">
                  <c:v>₹ 12,333.83</c:v>
                </c:pt>
                <c:pt idx="870">
                  <c:v>₹ 12,323.94</c:v>
                </c:pt>
                <c:pt idx="871">
                  <c:v>₹ 12,299.59</c:v>
                </c:pt>
                <c:pt idx="872">
                  <c:v>₹ 12,282.38</c:v>
                </c:pt>
                <c:pt idx="873">
                  <c:v>₹ 12,282.03</c:v>
                </c:pt>
                <c:pt idx="874">
                  <c:v>₹ 12,269.69</c:v>
                </c:pt>
                <c:pt idx="875">
                  <c:v>₹ 12,268.63</c:v>
                </c:pt>
                <c:pt idx="876">
                  <c:v>₹ 12,265.51</c:v>
                </c:pt>
                <c:pt idx="877">
                  <c:v>₹ 12,255.04</c:v>
                </c:pt>
                <c:pt idx="878">
                  <c:v>₹ 12,254.44</c:v>
                </c:pt>
                <c:pt idx="879">
                  <c:v>₹ 12,245.17</c:v>
                </c:pt>
                <c:pt idx="880">
                  <c:v>₹ 12,244.53</c:v>
                </c:pt>
                <c:pt idx="881">
                  <c:v>₹ 12,237.73</c:v>
                </c:pt>
                <c:pt idx="882">
                  <c:v>₹ 12,235.84</c:v>
                </c:pt>
                <c:pt idx="883">
                  <c:v>₹ 12,233.83</c:v>
                </c:pt>
                <c:pt idx="884">
                  <c:v>₹ 12,231.61</c:v>
                </c:pt>
                <c:pt idx="885">
                  <c:v>₹ 12,224.35</c:v>
                </c:pt>
                <c:pt idx="886">
                  <c:v>₹ 12,222.90</c:v>
                </c:pt>
                <c:pt idx="887">
                  <c:v>₹ 12,218.70</c:v>
                </c:pt>
                <c:pt idx="888">
                  <c:v>₹ 12,198.64</c:v>
                </c:pt>
                <c:pt idx="889">
                  <c:v>₹ 12,148.20</c:v>
                </c:pt>
                <c:pt idx="890">
                  <c:v>₹ 12,146.97</c:v>
                </c:pt>
                <c:pt idx="891">
                  <c:v>₹ 12,142.58</c:v>
                </c:pt>
                <c:pt idx="892">
                  <c:v>₹ 12,137.60</c:v>
                </c:pt>
                <c:pt idx="893">
                  <c:v>₹ 12,130.80</c:v>
                </c:pt>
                <c:pt idx="894">
                  <c:v>₹ 12,129.61</c:v>
                </c:pt>
                <c:pt idx="895">
                  <c:v>₹ 12,124.99</c:v>
                </c:pt>
                <c:pt idx="896">
                  <c:v>₹ 12,105.32</c:v>
                </c:pt>
                <c:pt idx="897">
                  <c:v>₹ 12,096.65</c:v>
                </c:pt>
                <c:pt idx="898">
                  <c:v>₹ 12,094.48</c:v>
                </c:pt>
                <c:pt idx="899">
                  <c:v>₹ 12,091.34</c:v>
                </c:pt>
                <c:pt idx="900">
                  <c:v>₹ 12,048.13</c:v>
                </c:pt>
                <c:pt idx="901">
                  <c:v>₹ 12,044.34</c:v>
                </c:pt>
                <c:pt idx="902">
                  <c:v>₹ 12,035.18</c:v>
                </c:pt>
                <c:pt idx="903">
                  <c:v>₹ 12,032.33</c:v>
                </c:pt>
                <c:pt idx="904">
                  <c:v>₹ 12,029.29</c:v>
                </c:pt>
                <c:pt idx="905">
                  <c:v>₹ 12,001.29</c:v>
                </c:pt>
                <c:pt idx="906">
                  <c:v>₹ 11,994.89</c:v>
                </c:pt>
                <c:pt idx="907">
                  <c:v>₹ 11,987.68</c:v>
                </c:pt>
                <c:pt idx="908">
                  <c:v>₹ 11,987.17</c:v>
                </c:pt>
                <c:pt idx="909">
                  <c:v>₹ 11,946.63</c:v>
                </c:pt>
                <c:pt idx="910">
                  <c:v>₹ 11,945.13</c:v>
                </c:pt>
                <c:pt idx="911">
                  <c:v>₹ 11,944.59</c:v>
                </c:pt>
                <c:pt idx="912">
                  <c:v>₹ 11,941.83</c:v>
                </c:pt>
                <c:pt idx="913">
                  <c:v>₹ 11,938.26</c:v>
                </c:pt>
                <c:pt idx="914">
                  <c:v>₹ 11,931.13</c:v>
                </c:pt>
                <c:pt idx="915">
                  <c:v>₹ 11,918.20</c:v>
                </c:pt>
                <c:pt idx="916">
                  <c:v>₹ 11,884.05</c:v>
                </c:pt>
                <c:pt idx="917">
                  <c:v>₹ 11,881.97</c:v>
                </c:pt>
                <c:pt idx="918">
                  <c:v>₹ 11,881.36</c:v>
                </c:pt>
                <c:pt idx="919">
                  <c:v>₹ 11,879.10</c:v>
                </c:pt>
                <c:pt idx="920">
                  <c:v>₹ 11,858.56</c:v>
                </c:pt>
                <c:pt idx="921">
                  <c:v>₹ 11,856.41</c:v>
                </c:pt>
                <c:pt idx="922">
                  <c:v>₹ 11,848.14</c:v>
                </c:pt>
                <c:pt idx="923">
                  <c:v>₹ 11,842.62</c:v>
                </c:pt>
                <c:pt idx="924">
                  <c:v>₹ 11,842.44</c:v>
                </c:pt>
                <c:pt idx="925">
                  <c:v>₹ 11,840.78</c:v>
                </c:pt>
                <c:pt idx="926">
                  <c:v>₹ 11,837.16</c:v>
                </c:pt>
                <c:pt idx="927">
                  <c:v>₹ 11,833.78</c:v>
                </c:pt>
                <c:pt idx="928">
                  <c:v>₹ 11,830.61</c:v>
                </c:pt>
                <c:pt idx="929">
                  <c:v>₹ 11,773.06</c:v>
                </c:pt>
                <c:pt idx="930">
                  <c:v>₹ 11,763.00</c:v>
                </c:pt>
                <c:pt idx="931">
                  <c:v>₹ 11,752.68</c:v>
                </c:pt>
                <c:pt idx="932">
                  <c:v>₹ 11,743.93</c:v>
                </c:pt>
                <c:pt idx="933">
                  <c:v>₹ 11,743.30</c:v>
                </c:pt>
                <c:pt idx="934">
                  <c:v>₹ 11,741.73</c:v>
                </c:pt>
                <c:pt idx="935">
                  <c:v>₹ 11,737.85</c:v>
                </c:pt>
                <c:pt idx="936">
                  <c:v>₹ 11,735.88</c:v>
                </c:pt>
                <c:pt idx="937">
                  <c:v>₹ 11,730.82</c:v>
                </c:pt>
                <c:pt idx="938">
                  <c:v>₹ 11,729.68</c:v>
                </c:pt>
                <c:pt idx="939">
                  <c:v>₹ 11,712.97</c:v>
                </c:pt>
                <c:pt idx="940">
                  <c:v>₹ 11,696.52</c:v>
                </c:pt>
                <c:pt idx="941">
                  <c:v>₹ 11,674.13</c:v>
                </c:pt>
                <c:pt idx="942">
                  <c:v>₹ 11,658.38</c:v>
                </c:pt>
                <c:pt idx="943">
                  <c:v>₹ 11,658.12</c:v>
                </c:pt>
                <c:pt idx="944">
                  <c:v>₹ 11,657.81</c:v>
                </c:pt>
                <c:pt idx="945">
                  <c:v>₹ 11,657.72</c:v>
                </c:pt>
                <c:pt idx="946">
                  <c:v>₹ 11,625.11</c:v>
                </c:pt>
                <c:pt idx="947">
                  <c:v>₹ 11,602.75</c:v>
                </c:pt>
                <c:pt idx="948">
                  <c:v>₹ 11,576.13</c:v>
                </c:pt>
                <c:pt idx="949">
                  <c:v>₹ 11,566.30</c:v>
                </c:pt>
                <c:pt idx="950">
                  <c:v>₹ 11,554.22</c:v>
                </c:pt>
                <c:pt idx="951">
                  <c:v>₹ 11,552.90</c:v>
                </c:pt>
                <c:pt idx="952">
                  <c:v>₹ 11,540.25</c:v>
                </c:pt>
                <c:pt idx="953">
                  <c:v>₹ 11,538.42</c:v>
                </c:pt>
                <c:pt idx="954">
                  <c:v>₹ 11,534.87</c:v>
                </c:pt>
                <c:pt idx="955">
                  <c:v>₹ 11,530.12</c:v>
                </c:pt>
                <c:pt idx="956">
                  <c:v>₹ 11,524.25</c:v>
                </c:pt>
                <c:pt idx="957">
                  <c:v>₹ 11,520.10</c:v>
                </c:pt>
                <c:pt idx="958">
                  <c:v>₹ 11,512.41</c:v>
                </c:pt>
                <c:pt idx="959">
                  <c:v>₹ 11,511.61</c:v>
                </c:pt>
                <c:pt idx="960">
                  <c:v>₹ 11,497.69</c:v>
                </c:pt>
                <c:pt idx="961">
                  <c:v>₹ 11,492.46</c:v>
                </c:pt>
                <c:pt idx="962">
                  <c:v>₹ 11,488.32</c:v>
                </c:pt>
                <c:pt idx="963">
                  <c:v>₹ 11,482.63</c:v>
                </c:pt>
                <c:pt idx="964">
                  <c:v>₹ 11,478.14</c:v>
                </c:pt>
                <c:pt idx="965">
                  <c:v>₹ 11,455.28</c:v>
                </c:pt>
                <c:pt idx="966">
                  <c:v>₹ 11,454.02</c:v>
                </c:pt>
                <c:pt idx="967">
                  <c:v>₹ 11,436.74</c:v>
                </c:pt>
                <c:pt idx="968">
                  <c:v>₹ 11,435.74</c:v>
                </c:pt>
                <c:pt idx="969">
                  <c:v>₹ 11,419.49</c:v>
                </c:pt>
                <c:pt idx="970">
                  <c:v>₹ 11,412.02</c:v>
                </c:pt>
                <c:pt idx="971">
                  <c:v>₹ 11,411.69</c:v>
                </c:pt>
                <c:pt idx="972">
                  <c:v>₹ 11,396.90</c:v>
                </c:pt>
                <c:pt idx="973">
                  <c:v>₹ 11,394.07</c:v>
                </c:pt>
                <c:pt idx="974">
                  <c:v>₹ 11,388.27</c:v>
                </c:pt>
                <c:pt idx="975">
                  <c:v>₹ 11,381.33</c:v>
                </c:pt>
                <c:pt idx="976">
                  <c:v>₹ 11,378.57</c:v>
                </c:pt>
                <c:pt idx="977">
                  <c:v>₹ 11,369.39</c:v>
                </c:pt>
                <c:pt idx="978">
                  <c:v>₹ 11,365.95</c:v>
                </c:pt>
                <c:pt idx="979">
                  <c:v>₹ 11,363.28</c:v>
                </c:pt>
                <c:pt idx="980">
                  <c:v>₹ 11,362.76</c:v>
                </c:pt>
                <c:pt idx="981">
                  <c:v>₹ 11,356.66</c:v>
                </c:pt>
                <c:pt idx="982">
                  <c:v>₹ 11,353.23</c:v>
                </c:pt>
                <c:pt idx="983">
                  <c:v>₹ 11,345.52</c:v>
                </c:pt>
                <c:pt idx="984">
                  <c:v>₹ 11,344.32</c:v>
                </c:pt>
                <c:pt idx="985">
                  <c:v>₹ 11,326.71</c:v>
                </c:pt>
                <c:pt idx="986">
                  <c:v>₹ 11,321.49</c:v>
                </c:pt>
                <c:pt idx="987">
                  <c:v>₹ 11,319.12</c:v>
                </c:pt>
                <c:pt idx="988">
                  <c:v>₹ 11,318.57</c:v>
                </c:pt>
                <c:pt idx="989">
                  <c:v>₹ 11,312.33</c:v>
                </c:pt>
                <c:pt idx="990">
                  <c:v>₹ 11,305.93</c:v>
                </c:pt>
                <c:pt idx="991">
                  <c:v>₹ 11,299.34</c:v>
                </c:pt>
                <c:pt idx="992">
                  <c:v>₹ 11,294.57</c:v>
                </c:pt>
                <c:pt idx="993">
                  <c:v>₹ 11,289.11</c:v>
                </c:pt>
                <c:pt idx="994">
                  <c:v>₹ 11,286.54</c:v>
                </c:pt>
                <c:pt idx="995">
                  <c:v>₹ 11,272.33</c:v>
                </c:pt>
                <c:pt idx="996">
                  <c:v>₹ 11,265.71</c:v>
                </c:pt>
                <c:pt idx="997">
                  <c:v>₹ 11,264.54</c:v>
                </c:pt>
                <c:pt idx="998">
                  <c:v>₹ 11,255.29</c:v>
                </c:pt>
                <c:pt idx="999">
                  <c:v>₹ 11,253.42</c:v>
                </c:pt>
                <c:pt idx="1000">
                  <c:v>₹ 63,770.43</c:v>
                </c:pt>
                <c:pt idx="1001">
                  <c:v>₹ 62,592.87</c:v>
                </c:pt>
                <c:pt idx="1002">
                  <c:v>₹ 60,021.40</c:v>
                </c:pt>
                <c:pt idx="1003">
                  <c:v>₹ 58,571.07</c:v>
                </c:pt>
                <c:pt idx="1004">
                  <c:v>₹ 55,135.40</c:v>
                </c:pt>
                <c:pt idx="1005">
                  <c:v>₹ 52,590.83</c:v>
                </c:pt>
                <c:pt idx="1006">
                  <c:v>₹ 51,194.56</c:v>
                </c:pt>
                <c:pt idx="1007">
                  <c:v>₹ 49,577.66</c:v>
                </c:pt>
                <c:pt idx="1008">
                  <c:v>₹ 48,970.25</c:v>
                </c:pt>
                <c:pt idx="1009">
                  <c:v>₹ 63,770.43</c:v>
                </c:pt>
                <c:pt idx="1010">
                  <c:v>₹ 48,824.45</c:v>
                </c:pt>
                <c:pt idx="1011">
                  <c:v>₹ 48,675.52</c:v>
                </c:pt>
                <c:pt idx="1012">
                  <c:v>₹ 48,673.56</c:v>
                </c:pt>
                <c:pt idx="1013">
                  <c:v>₹ 48,549.18</c:v>
                </c:pt>
                <c:pt idx="1014">
                  <c:v>₹ 48,517.56</c:v>
                </c:pt>
                <c:pt idx="1015">
                  <c:v>₹ 48,173.36</c:v>
                </c:pt>
                <c:pt idx="1016">
                  <c:v>₹ 47,928.03</c:v>
                </c:pt>
                <c:pt idx="1017">
                  <c:v>₹ 63,770.43</c:v>
                </c:pt>
                <c:pt idx="1018">
                  <c:v>₹ 62,592.87</c:v>
                </c:pt>
                <c:pt idx="1019">
                  <c:v>₹ 60,021.40</c:v>
                </c:pt>
                <c:pt idx="1020">
                  <c:v>₹ 58,571.07</c:v>
                </c:pt>
                <c:pt idx="1021">
                  <c:v>₹ 55,135.40</c:v>
                </c:pt>
                <c:pt idx="1022">
                  <c:v>₹ 52,590.83</c:v>
                </c:pt>
                <c:pt idx="1023">
                  <c:v>₹ 51,194.56</c:v>
                </c:pt>
                <c:pt idx="1024">
                  <c:v>₹ 49,577.66</c:v>
                </c:pt>
                <c:pt idx="1025">
                  <c:v>₹ 48,970.25</c:v>
                </c:pt>
                <c:pt idx="1026">
                  <c:v>₹ 63,770.43</c:v>
                </c:pt>
                <c:pt idx="1027">
                  <c:v>₹ 48,824.45</c:v>
                </c:pt>
                <c:pt idx="1028">
                  <c:v>₹ 48,675.52</c:v>
                </c:pt>
                <c:pt idx="1029">
                  <c:v>₹ 48,673.56</c:v>
                </c:pt>
                <c:pt idx="1030">
                  <c:v>₹ 48,549.18</c:v>
                </c:pt>
                <c:pt idx="1031">
                  <c:v>₹ 48,517.56</c:v>
                </c:pt>
                <c:pt idx="1032">
                  <c:v>₹ 48,173.36</c:v>
                </c:pt>
                <c:pt idx="1033">
                  <c:v>₹ 47,928.03</c:v>
                </c:pt>
                <c:pt idx="1034">
                  <c:v>₹ 47,896.79</c:v>
                </c:pt>
                <c:pt idx="1035">
                  <c:v>₹ 47,496.49</c:v>
                </c:pt>
                <c:pt idx="1036">
                  <c:v>₹ 47,462.89</c:v>
                </c:pt>
                <c:pt idx="1037">
                  <c:v>₹ 47,403.88</c:v>
                </c:pt>
                <c:pt idx="1038">
                  <c:v>₹ 47,305.31</c:v>
                </c:pt>
                <c:pt idx="1039">
                  <c:v>₹ 47,291.06</c:v>
                </c:pt>
                <c:pt idx="1040">
                  <c:v>₹ 47,269.85</c:v>
                </c:pt>
                <c:pt idx="1041">
                  <c:v>₹ 47,055.53</c:v>
                </c:pt>
                <c:pt idx="1042">
                  <c:v>₹ 46,889.26</c:v>
                </c:pt>
                <c:pt idx="1043">
                  <c:v>₹ 46,718.16</c:v>
                </c:pt>
                <c:pt idx="1044">
                  <c:v>₹ 46,661.44</c:v>
                </c:pt>
                <c:pt idx="1045">
                  <c:v>₹ 46,599.11</c:v>
                </c:pt>
                <c:pt idx="1046">
                  <c:v>₹ 46,255.11</c:v>
                </c:pt>
                <c:pt idx="1047">
                  <c:v>₹ 46,200.99</c:v>
                </c:pt>
                <c:pt idx="1048">
                  <c:v>₹ 46,151.12</c:v>
                </c:pt>
                <c:pt idx="1049">
                  <c:v>₹ 46,130.53</c:v>
                </c:pt>
                <c:pt idx="1050">
                  <c:v>₹ 46,113.51</c:v>
                </c:pt>
                <c:pt idx="1051">
                  <c:v>₹ 45,863.21</c:v>
                </c:pt>
                <c:pt idx="1052">
                  <c:v>₹ 45,710.21</c:v>
                </c:pt>
                <c:pt idx="1053">
                  <c:v>₹ 45,702.02</c:v>
                </c:pt>
                <c:pt idx="1054">
                  <c:v>₹ 45,008.96</c:v>
                </c:pt>
                <c:pt idx="1055">
                  <c:v>₹ 44,641.20</c:v>
                </c:pt>
                <c:pt idx="1056">
                  <c:v>₹ 44,585.46</c:v>
                </c:pt>
                <c:pt idx="1057">
                  <c:v>₹ 44,501.40</c:v>
                </c:pt>
                <c:pt idx="1058">
                  <c:v>₹ 44,423.80</c:v>
                </c:pt>
                <c:pt idx="1059">
                  <c:v>₹ 44,400.41</c:v>
                </c:pt>
                <c:pt idx="1060">
                  <c:v>₹ 44,260.75</c:v>
                </c:pt>
                <c:pt idx="1061">
                  <c:v>₹ 44,202.65</c:v>
                </c:pt>
                <c:pt idx="1062">
                  <c:v>₹ 43,943.88</c:v>
                </c:pt>
                <c:pt idx="1063">
                  <c:v>₹ 43,921.18</c:v>
                </c:pt>
                <c:pt idx="1064">
                  <c:v>₹ 43,896.38</c:v>
                </c:pt>
                <c:pt idx="1065">
                  <c:v>₹ 43,817.45</c:v>
                </c:pt>
                <c:pt idx="1066">
                  <c:v>₹ 43,813.87</c:v>
                </c:pt>
                <c:pt idx="1067">
                  <c:v>₹ 43,753.34</c:v>
                </c:pt>
                <c:pt idx="1068">
                  <c:v>₹ 43,578.94</c:v>
                </c:pt>
                <c:pt idx="1069">
                  <c:v>₹ 43,254.42</c:v>
                </c:pt>
                <c:pt idx="1070">
                  <c:v>₹ 43,073.76</c:v>
                </c:pt>
                <c:pt idx="1071">
                  <c:v>₹ 42,983.46</c:v>
                </c:pt>
                <c:pt idx="1072">
                  <c:v>₹ 42,969.85</c:v>
                </c:pt>
                <c:pt idx="1073">
                  <c:v>₹ 42,856.84</c:v>
                </c:pt>
                <c:pt idx="1074">
                  <c:v>₹ 42,764.12</c:v>
                </c:pt>
                <c:pt idx="1075">
                  <c:v>₹ 42,760.50</c:v>
                </c:pt>
                <c:pt idx="1076">
                  <c:v>₹ 42,644.20</c:v>
                </c:pt>
                <c:pt idx="1077">
                  <c:v>₹ 42,560.43</c:v>
                </c:pt>
                <c:pt idx="1078">
                  <c:v>₹ 42,538.72</c:v>
                </c:pt>
                <c:pt idx="1079">
                  <c:v>₹ 42,478.60</c:v>
                </c:pt>
                <c:pt idx="1080">
                  <c:v>₹ 42,303.69</c:v>
                </c:pt>
                <c:pt idx="1081">
                  <c:v>₹ 42,211.14</c:v>
                </c:pt>
                <c:pt idx="1082">
                  <c:v>₹ 42,188.15</c:v>
                </c:pt>
                <c:pt idx="1083">
                  <c:v>₹ 42,124.52</c:v>
                </c:pt>
                <c:pt idx="1084">
                  <c:v>₹ 42,112.24</c:v>
                </c:pt>
                <c:pt idx="1085">
                  <c:v>₹ 42,111.66</c:v>
                </c:pt>
                <c:pt idx="1086">
                  <c:v>₹ 41,999.52</c:v>
                </c:pt>
                <c:pt idx="1087">
                  <c:v>₹ 41,949.24</c:v>
                </c:pt>
                <c:pt idx="1088">
                  <c:v>₹ 41,919.10</c:v>
                </c:pt>
                <c:pt idx="1089">
                  <c:v>₹ 41,886.54</c:v>
                </c:pt>
                <c:pt idx="1090">
                  <c:v>₹ 41,794.63</c:v>
                </c:pt>
                <c:pt idx="1091">
                  <c:v>₹ 41,681.86</c:v>
                </c:pt>
                <c:pt idx="1092">
                  <c:v>₹ 41,676.08</c:v>
                </c:pt>
                <c:pt idx="1093">
                  <c:v>₹ 41,661.60</c:v>
                </c:pt>
                <c:pt idx="1094">
                  <c:v>₹ 41,636.20</c:v>
                </c:pt>
                <c:pt idx="1095">
                  <c:v>₹ 41,505.15</c:v>
                </c:pt>
                <c:pt idx="1096">
                  <c:v>₹ 41,351.88</c:v>
                </c:pt>
                <c:pt idx="1097">
                  <c:v>₹ 41,331.79</c:v>
                </c:pt>
                <c:pt idx="1098">
                  <c:v>₹ 41,271.50</c:v>
                </c:pt>
                <c:pt idx="1099">
                  <c:v>₹ 41,250.39</c:v>
                </c:pt>
                <c:pt idx="1100">
                  <c:v>₹ 41,191.57</c:v>
                </c:pt>
                <c:pt idx="1101">
                  <c:v>₹ 41,097.16</c:v>
                </c:pt>
                <c:pt idx="1102">
                  <c:v>₹ 41,055.29</c:v>
                </c:pt>
                <c:pt idx="1103">
                  <c:v>₹ 41,034.22</c:v>
                </c:pt>
                <c:pt idx="1104">
                  <c:v>₹ 40,974.16</c:v>
                </c:pt>
                <c:pt idx="1105">
                  <c:v>₹ 40,961.29</c:v>
                </c:pt>
                <c:pt idx="1106">
                  <c:v>₹ 40,941.29</c:v>
                </c:pt>
                <c:pt idx="1107">
                  <c:v>₹ 40,932.43</c:v>
                </c:pt>
                <c:pt idx="1108">
                  <c:v>₹ 40,904.20</c:v>
                </c:pt>
                <c:pt idx="1109">
                  <c:v>₹ 40,817.85</c:v>
                </c:pt>
                <c:pt idx="1110">
                  <c:v>₹ 40,720.55</c:v>
                </c:pt>
                <c:pt idx="1111">
                  <c:v>₹ 40,692.91</c:v>
                </c:pt>
                <c:pt idx="1112">
                  <c:v>₹ 40,590.55</c:v>
                </c:pt>
                <c:pt idx="1113">
                  <c:v>₹ 40,419.02</c:v>
                </c:pt>
                <c:pt idx="1114">
                  <c:v>₹ 40,373.74</c:v>
                </c:pt>
                <c:pt idx="1115">
                  <c:v>₹ 40,309.93</c:v>
                </c:pt>
                <c:pt idx="1116">
                  <c:v>₹ 63,770.43</c:v>
                </c:pt>
                <c:pt idx="1117">
                  <c:v>₹ 62,592.87</c:v>
                </c:pt>
                <c:pt idx="1118">
                  <c:v>₹ 60,021.40</c:v>
                </c:pt>
                <c:pt idx="1119">
                  <c:v>₹ 58,571.07</c:v>
                </c:pt>
                <c:pt idx="1120">
                  <c:v>₹ 55,135.40</c:v>
                </c:pt>
                <c:pt idx="1121">
                  <c:v>₹ 52,590.83</c:v>
                </c:pt>
                <c:pt idx="1122">
                  <c:v>₹ 51,194.56</c:v>
                </c:pt>
                <c:pt idx="1123">
                  <c:v>₹ 49,577.66</c:v>
                </c:pt>
                <c:pt idx="1124">
                  <c:v>₹ 48,970.25</c:v>
                </c:pt>
                <c:pt idx="1125">
                  <c:v>₹ 63,770.43</c:v>
                </c:pt>
                <c:pt idx="1126">
                  <c:v>₹ 48,824.45</c:v>
                </c:pt>
                <c:pt idx="1127">
                  <c:v>₹ 48,675.52</c:v>
                </c:pt>
                <c:pt idx="1128">
                  <c:v>₹ 48,673.56</c:v>
                </c:pt>
                <c:pt idx="1129">
                  <c:v>₹ 48,549.18</c:v>
                </c:pt>
                <c:pt idx="1130">
                  <c:v>₹ 48,517.56</c:v>
                </c:pt>
                <c:pt idx="1131">
                  <c:v>₹ 48,173.36</c:v>
                </c:pt>
                <c:pt idx="1132">
                  <c:v>₹ 47,928.03</c:v>
                </c:pt>
                <c:pt idx="1133">
                  <c:v>₹ 47,896.79</c:v>
                </c:pt>
                <c:pt idx="1134">
                  <c:v>₹ 47,496.49</c:v>
                </c:pt>
                <c:pt idx="1135">
                  <c:v>₹ 47,462.89</c:v>
                </c:pt>
                <c:pt idx="1136">
                  <c:v>₹ 47,403.88</c:v>
                </c:pt>
                <c:pt idx="1137">
                  <c:v>₹ 47,305.31</c:v>
                </c:pt>
                <c:pt idx="1138">
                  <c:v>₹ 47,291.06</c:v>
                </c:pt>
                <c:pt idx="1139">
                  <c:v>₹ 47,269.85</c:v>
                </c:pt>
                <c:pt idx="1140">
                  <c:v>₹ 47,055.53</c:v>
                </c:pt>
                <c:pt idx="1141">
                  <c:v>₹ 46,889.26</c:v>
                </c:pt>
                <c:pt idx="1142">
                  <c:v>₹ 46,718.16</c:v>
                </c:pt>
                <c:pt idx="1143">
                  <c:v>₹ 46,661.44</c:v>
                </c:pt>
                <c:pt idx="1144">
                  <c:v>₹ 46,599.11</c:v>
                </c:pt>
                <c:pt idx="1145">
                  <c:v>₹ 46,255.11</c:v>
                </c:pt>
                <c:pt idx="1146">
                  <c:v>₹ 46,200.99</c:v>
                </c:pt>
                <c:pt idx="1147">
                  <c:v>₹ 46,151.12</c:v>
                </c:pt>
                <c:pt idx="1148">
                  <c:v>₹ 46,130.53</c:v>
                </c:pt>
                <c:pt idx="1149">
                  <c:v>₹ 46,113.51</c:v>
                </c:pt>
                <c:pt idx="1150">
                  <c:v>₹ 45,863.21</c:v>
                </c:pt>
                <c:pt idx="1151">
                  <c:v>₹ 45,710.21</c:v>
                </c:pt>
                <c:pt idx="1152">
                  <c:v>₹ 45,702.02</c:v>
                </c:pt>
                <c:pt idx="1153">
                  <c:v>₹ 45,008.96</c:v>
                </c:pt>
                <c:pt idx="1154">
                  <c:v>₹ 44,641.20</c:v>
                </c:pt>
                <c:pt idx="1155">
                  <c:v>₹ 44,585.46</c:v>
                </c:pt>
                <c:pt idx="1156">
                  <c:v>₹ 44,501.40</c:v>
                </c:pt>
                <c:pt idx="1157">
                  <c:v>₹ 44,423.80</c:v>
                </c:pt>
                <c:pt idx="1158">
                  <c:v>₹ 44,400.41</c:v>
                </c:pt>
                <c:pt idx="1159">
                  <c:v>₹ 44,260.75</c:v>
                </c:pt>
                <c:pt idx="1160">
                  <c:v>₹ 44,202.65</c:v>
                </c:pt>
                <c:pt idx="1161">
                  <c:v>₹ 43,943.88</c:v>
                </c:pt>
                <c:pt idx="1162">
                  <c:v>₹ 43,921.18</c:v>
                </c:pt>
                <c:pt idx="1163">
                  <c:v>₹ 43,896.38</c:v>
                </c:pt>
                <c:pt idx="1164">
                  <c:v>₹ 43,817.45</c:v>
                </c:pt>
                <c:pt idx="1165">
                  <c:v>₹ 43,813.87</c:v>
                </c:pt>
                <c:pt idx="1166">
                  <c:v>₹ 43,753.34</c:v>
                </c:pt>
                <c:pt idx="1167">
                  <c:v>₹ 43,578.94</c:v>
                </c:pt>
                <c:pt idx="1168">
                  <c:v>₹ 43,254.42</c:v>
                </c:pt>
                <c:pt idx="1169">
                  <c:v>₹ 43,073.76</c:v>
                </c:pt>
                <c:pt idx="1170">
                  <c:v>₹ 42,983.46</c:v>
                </c:pt>
                <c:pt idx="1171">
                  <c:v>₹ 42,969.85</c:v>
                </c:pt>
                <c:pt idx="1172">
                  <c:v>₹ 42,856.84</c:v>
                </c:pt>
                <c:pt idx="1173">
                  <c:v>₹ 42,764.12</c:v>
                </c:pt>
                <c:pt idx="1174">
                  <c:v>₹ 42,760.50</c:v>
                </c:pt>
                <c:pt idx="1175">
                  <c:v>₹ 42,644.20</c:v>
                </c:pt>
                <c:pt idx="1176">
                  <c:v>₹ 42,560.43</c:v>
                </c:pt>
                <c:pt idx="1177">
                  <c:v>₹ 42,538.72</c:v>
                </c:pt>
                <c:pt idx="1178">
                  <c:v>₹ 42,478.60</c:v>
                </c:pt>
                <c:pt idx="1179">
                  <c:v>₹ 42,303.69</c:v>
                </c:pt>
                <c:pt idx="1180">
                  <c:v>₹ 42,211.14</c:v>
                </c:pt>
                <c:pt idx="1181">
                  <c:v>₹ 42,188.15</c:v>
                </c:pt>
                <c:pt idx="1182">
                  <c:v>₹ 42,124.52</c:v>
                </c:pt>
                <c:pt idx="1183">
                  <c:v>₹ 42,112.24</c:v>
                </c:pt>
                <c:pt idx="1184">
                  <c:v>₹ 42,111.66</c:v>
                </c:pt>
                <c:pt idx="1185">
                  <c:v>₹ 41,999.52</c:v>
                </c:pt>
                <c:pt idx="1186">
                  <c:v>₹ 41,949.24</c:v>
                </c:pt>
                <c:pt idx="1187">
                  <c:v>₹ 41,919.10</c:v>
                </c:pt>
                <c:pt idx="1188">
                  <c:v>₹ 41,886.54</c:v>
                </c:pt>
                <c:pt idx="1189">
                  <c:v>₹ 41,794.63</c:v>
                </c:pt>
                <c:pt idx="1190">
                  <c:v>₹ 41,681.86</c:v>
                </c:pt>
                <c:pt idx="1191">
                  <c:v>₹ 41,676.08</c:v>
                </c:pt>
                <c:pt idx="1192">
                  <c:v>₹ 41,661.60</c:v>
                </c:pt>
                <c:pt idx="1193">
                  <c:v>₹ 41,636.20</c:v>
                </c:pt>
                <c:pt idx="1194">
                  <c:v>₹ 41,505.15</c:v>
                </c:pt>
                <c:pt idx="1195">
                  <c:v>₹ 41,351.88</c:v>
                </c:pt>
                <c:pt idx="1196">
                  <c:v>₹ 41,331.79</c:v>
                </c:pt>
                <c:pt idx="1197">
                  <c:v>₹ 41,271.50</c:v>
                </c:pt>
                <c:pt idx="1198">
                  <c:v>₹ 41,250.39</c:v>
                </c:pt>
                <c:pt idx="1199">
                  <c:v>₹ 41,191.57</c:v>
                </c:pt>
                <c:pt idx="1200">
                  <c:v>₹ 41,097.16</c:v>
                </c:pt>
                <c:pt idx="1201">
                  <c:v>₹ 41,055.29</c:v>
                </c:pt>
                <c:pt idx="1202">
                  <c:v>₹ 41,034.22</c:v>
                </c:pt>
                <c:pt idx="1203">
                  <c:v>₹ 40,974.16</c:v>
                </c:pt>
                <c:pt idx="1204">
                  <c:v>₹ 40,961.29</c:v>
                </c:pt>
                <c:pt idx="1205">
                  <c:v>₹ 40,941.29</c:v>
                </c:pt>
                <c:pt idx="1206">
                  <c:v>₹ 40,932.43</c:v>
                </c:pt>
                <c:pt idx="1207">
                  <c:v>₹ 40,904.20</c:v>
                </c:pt>
                <c:pt idx="1208">
                  <c:v>₹ 40,817.85</c:v>
                </c:pt>
                <c:pt idx="1209">
                  <c:v>₹ 40,720.55</c:v>
                </c:pt>
                <c:pt idx="1210">
                  <c:v>₹ 40,692.91</c:v>
                </c:pt>
                <c:pt idx="1211">
                  <c:v>₹ 40,590.55</c:v>
                </c:pt>
                <c:pt idx="1212">
                  <c:v>₹ 40,419.02</c:v>
                </c:pt>
                <c:pt idx="1213">
                  <c:v>₹ 40,373.74</c:v>
                </c:pt>
                <c:pt idx="1214">
                  <c:v>₹ 40,309.93</c:v>
                </c:pt>
                <c:pt idx="1215">
                  <c:v>₹ 63,770.43</c:v>
                </c:pt>
                <c:pt idx="1216">
                  <c:v>₹ 62,592.87</c:v>
                </c:pt>
                <c:pt idx="1217">
                  <c:v>₹ 60,021.40</c:v>
                </c:pt>
                <c:pt idx="1218">
                  <c:v>₹ 58,571.07</c:v>
                </c:pt>
                <c:pt idx="1219">
                  <c:v>₹ 55,135.40</c:v>
                </c:pt>
                <c:pt idx="1220">
                  <c:v>₹ 52,590.83</c:v>
                </c:pt>
                <c:pt idx="1221">
                  <c:v>₹ 51,194.56</c:v>
                </c:pt>
                <c:pt idx="1222">
                  <c:v>₹ 49,577.66</c:v>
                </c:pt>
                <c:pt idx="1223">
                  <c:v>₹ 48,970.25</c:v>
                </c:pt>
                <c:pt idx="1224">
                  <c:v>₹ 63,770.43</c:v>
                </c:pt>
                <c:pt idx="1225">
                  <c:v>₹ 39,963.12</c:v>
                </c:pt>
                <c:pt idx="1226">
                  <c:v>₹ 39,871.70</c:v>
                </c:pt>
                <c:pt idx="1227">
                  <c:v>₹ 39,865.70</c:v>
                </c:pt>
                <c:pt idx="1228">
                  <c:v>₹ 39,836.52</c:v>
                </c:pt>
                <c:pt idx="1229">
                  <c:v>₹ 39,774.28</c:v>
                </c:pt>
                <c:pt idx="1230">
                  <c:v>₹ 39,727.61</c:v>
                </c:pt>
                <c:pt idx="1231">
                  <c:v>₹ 39,725.52</c:v>
                </c:pt>
                <c:pt idx="1232">
                  <c:v>₹ 39,722.75</c:v>
                </c:pt>
                <c:pt idx="1233">
                  <c:v>₹ 39,721.93</c:v>
                </c:pt>
                <c:pt idx="1234">
                  <c:v>₹ 39,670.44</c:v>
                </c:pt>
                <c:pt idx="1235">
                  <c:v>₹ 39,611.76</c:v>
                </c:pt>
                <c:pt idx="1236">
                  <c:v>₹ 39,597.41</c:v>
                </c:pt>
                <c:pt idx="1237">
                  <c:v>₹ 39,556.49</c:v>
                </c:pt>
                <c:pt idx="1238">
                  <c:v>₹ 39,396.86</c:v>
                </c:pt>
                <c:pt idx="1239">
                  <c:v>₹ 39,352.60</c:v>
                </c:pt>
                <c:pt idx="1240">
                  <c:v>₹ 39,315.28</c:v>
                </c:pt>
                <c:pt idx="1241">
                  <c:v>₹ 39,241.44</c:v>
                </c:pt>
                <c:pt idx="1242">
                  <c:v>₹ 39,221.12</c:v>
                </c:pt>
                <c:pt idx="1243">
                  <c:v>₹ 39,125.33</c:v>
                </c:pt>
                <c:pt idx="1244">
                  <c:v>₹ 39,047.29</c:v>
                </c:pt>
                <c:pt idx="1245">
                  <c:v>₹ 38,998.55</c:v>
                </c:pt>
                <c:pt idx="1246">
                  <c:v>₹ 38,947.43</c:v>
                </c:pt>
                <c:pt idx="1247">
                  <c:v>₹ 38,932.56</c:v>
                </c:pt>
                <c:pt idx="1248">
                  <c:v>₹ 38,924.04</c:v>
                </c:pt>
                <c:pt idx="1249">
                  <c:v>₹ 38,893.36</c:v>
                </c:pt>
                <c:pt idx="1250">
                  <c:v>₹ 38,869.25</c:v>
                </c:pt>
                <c:pt idx="1251">
                  <c:v>₹ 38,836.98</c:v>
                </c:pt>
                <c:pt idx="1252">
                  <c:v>₹ 38,792.69</c:v>
                </c:pt>
                <c:pt idx="1253">
                  <c:v>₹ 38,746.36</c:v>
                </c:pt>
                <c:pt idx="1254">
                  <c:v>₹ 38,740.12</c:v>
                </c:pt>
                <c:pt idx="1255">
                  <c:v>₹ 38,711.00</c:v>
                </c:pt>
                <c:pt idx="1256">
                  <c:v>₹ 38,709.18</c:v>
                </c:pt>
                <c:pt idx="1257">
                  <c:v>₹ 38,652.09</c:v>
                </c:pt>
                <c:pt idx="1258">
                  <c:v>₹ 38,511.63</c:v>
                </c:pt>
                <c:pt idx="1259">
                  <c:v>₹ 38,415.47</c:v>
                </c:pt>
                <c:pt idx="1260">
                  <c:v>₹ 38,405.26</c:v>
                </c:pt>
                <c:pt idx="1261">
                  <c:v>₹ 38,389.79</c:v>
                </c:pt>
                <c:pt idx="1262">
                  <c:v>₹ 38,344.57</c:v>
                </c:pt>
                <c:pt idx="1263">
                  <c:v>₹ 38,313.13</c:v>
                </c:pt>
                <c:pt idx="1264">
                  <c:v>₹ 38,282.75</c:v>
                </c:pt>
                <c:pt idx="1265">
                  <c:v>₹ 38,245.59</c:v>
                </c:pt>
                <c:pt idx="1266">
                  <c:v>₹ 38,241.74</c:v>
                </c:pt>
                <c:pt idx="1267">
                  <c:v>₹ 38,237.34</c:v>
                </c:pt>
                <c:pt idx="1268">
                  <c:v>₹ 38,189.10</c:v>
                </c:pt>
                <c:pt idx="1269">
                  <c:v>₹ 38,126.25</c:v>
                </c:pt>
                <c:pt idx="1270">
                  <c:v>₹ 37,829.72</c:v>
                </c:pt>
                <c:pt idx="1271">
                  <c:v>₹ 37,800.98</c:v>
                </c:pt>
                <c:pt idx="1272">
                  <c:v>₹ 37,742.58</c:v>
                </c:pt>
                <c:pt idx="1273">
                  <c:v>₹ 37,735.20</c:v>
                </c:pt>
                <c:pt idx="1274">
                  <c:v>₹ 37,701.88</c:v>
                </c:pt>
                <c:pt idx="1275">
                  <c:v>₹ 37,675.06</c:v>
                </c:pt>
                <c:pt idx="1276">
                  <c:v>₹ 37,650.74</c:v>
                </c:pt>
                <c:pt idx="1277">
                  <c:v>₹ 37,607.53</c:v>
                </c:pt>
                <c:pt idx="1278">
                  <c:v>₹ 37,484.45</c:v>
                </c:pt>
                <c:pt idx="1279">
                  <c:v>₹ 37,465.34</c:v>
                </c:pt>
                <c:pt idx="1280">
                  <c:v>₹ 37,425.94</c:v>
                </c:pt>
                <c:pt idx="1281">
                  <c:v>₹ 37,277.27</c:v>
                </c:pt>
                <c:pt idx="1282">
                  <c:v>₹ 37,272.34</c:v>
                </c:pt>
                <c:pt idx="1283">
                  <c:v>₹ 37,270.15</c:v>
                </c:pt>
                <c:pt idx="1284">
                  <c:v>₹ 37,251.22</c:v>
                </c:pt>
                <c:pt idx="1285">
                  <c:v>₹ 37,165.16</c:v>
                </c:pt>
                <c:pt idx="1286">
                  <c:v>₹ 37,133.90</c:v>
                </c:pt>
                <c:pt idx="1287">
                  <c:v>₹ 37,079.37</c:v>
                </c:pt>
                <c:pt idx="1288">
                  <c:v>₹ 37,076.37</c:v>
                </c:pt>
                <c:pt idx="1289">
                  <c:v>₹ 37,040.88</c:v>
                </c:pt>
                <c:pt idx="1290">
                  <c:v>₹ 36,976.45</c:v>
                </c:pt>
                <c:pt idx="1291">
                  <c:v>₹ 36,950.26</c:v>
                </c:pt>
                <c:pt idx="1292">
                  <c:v>₹ 36,935.64</c:v>
                </c:pt>
                <c:pt idx="1293">
                  <c:v>₹ 36,922.61</c:v>
                </c:pt>
                <c:pt idx="1294">
                  <c:v>₹ 36,911.99</c:v>
                </c:pt>
                <c:pt idx="1295">
                  <c:v>₹ 36,910.61</c:v>
                </c:pt>
                <c:pt idx="1296">
                  <c:v>₹ 36,898.73</c:v>
                </c:pt>
                <c:pt idx="1297">
                  <c:v>₹ 36,889.99</c:v>
                </c:pt>
                <c:pt idx="1298">
                  <c:v>₹ 36,837.47</c:v>
                </c:pt>
                <c:pt idx="1299">
                  <c:v>₹ 36,795.29</c:v>
                </c:pt>
                <c:pt idx="1300">
                  <c:v>₹ 36,786.37</c:v>
                </c:pt>
                <c:pt idx="1301">
                  <c:v>₹ 36,580.28</c:v>
                </c:pt>
                <c:pt idx="1302">
                  <c:v>₹ 36,572.80</c:v>
                </c:pt>
                <c:pt idx="1303">
                  <c:v>₹ 36,541.55</c:v>
                </c:pt>
                <c:pt idx="1304">
                  <c:v>₹ 36,445.55</c:v>
                </c:pt>
                <c:pt idx="1305">
                  <c:v>₹ 36,397.58</c:v>
                </c:pt>
                <c:pt idx="1306">
                  <c:v>₹ 36,350.71</c:v>
                </c:pt>
                <c:pt idx="1307">
                  <c:v>₹ 36,332.45</c:v>
                </c:pt>
                <c:pt idx="1308">
                  <c:v>₹ 36,314.05</c:v>
                </c:pt>
                <c:pt idx="1309">
                  <c:v>₹ 36,307.80</c:v>
                </c:pt>
                <c:pt idx="1310">
                  <c:v>₹ 36,219.41</c:v>
                </c:pt>
                <c:pt idx="1311">
                  <c:v>₹ 36,197.70</c:v>
                </c:pt>
                <c:pt idx="1312">
                  <c:v>₹ 36,189.10</c:v>
                </c:pt>
                <c:pt idx="1313">
                  <c:v>₹ 36,182.87</c:v>
                </c:pt>
                <c:pt idx="1314">
                  <c:v>₹ 36,149.48</c:v>
                </c:pt>
                <c:pt idx="1315">
                  <c:v>₹ 36,124.57</c:v>
                </c:pt>
                <c:pt idx="1316">
                  <c:v>₹ 36,090.49</c:v>
                </c:pt>
                <c:pt idx="1317">
                  <c:v>₹ 36,085.22</c:v>
                </c:pt>
                <c:pt idx="1318">
                  <c:v>₹ 36,074.34</c:v>
                </c:pt>
                <c:pt idx="1319">
                  <c:v>₹ 36,021.01</c:v>
                </c:pt>
                <c:pt idx="1320">
                  <c:v>₹ 35,952.65</c:v>
                </c:pt>
                <c:pt idx="1321">
                  <c:v>₹ 35,883.27</c:v>
                </c:pt>
                <c:pt idx="1322">
                  <c:v>₹ 35,733.96</c:v>
                </c:pt>
                <c:pt idx="1323">
                  <c:v>₹ 35,711.39</c:v>
                </c:pt>
                <c:pt idx="1324">
                  <c:v>₹ 35,701.90</c:v>
                </c:pt>
                <c:pt idx="1325">
                  <c:v>₹ 35,595.59</c:v>
                </c:pt>
                <c:pt idx="1326">
                  <c:v>₹ 35,585.58</c:v>
                </c:pt>
                <c:pt idx="1327">
                  <c:v>₹ 35,583.17</c:v>
                </c:pt>
                <c:pt idx="1328">
                  <c:v>₹ 35,573.26</c:v>
                </c:pt>
                <c:pt idx="1329">
                  <c:v>₹ 35,547.72</c:v>
                </c:pt>
                <c:pt idx="1330">
                  <c:v>₹ 35,547.47</c:v>
                </c:pt>
                <c:pt idx="1331">
                  <c:v>₹ 35,517.19</c:v>
                </c:pt>
                <c:pt idx="1332">
                  <c:v>₹ 35,491.64</c:v>
                </c:pt>
                <c:pt idx="1333">
                  <c:v>₹ 35,345.73</c:v>
                </c:pt>
                <c:pt idx="1334">
                  <c:v>₹ 35,315.96</c:v>
                </c:pt>
                <c:pt idx="1335">
                  <c:v>₹ 35,302.09</c:v>
                </c:pt>
                <c:pt idx="1336">
                  <c:v>₹ 35,160.13</c:v>
                </c:pt>
                <c:pt idx="1337">
                  <c:v>₹ 35,147.53</c:v>
                </c:pt>
                <c:pt idx="1338">
                  <c:v>₹ 35,069.37</c:v>
                </c:pt>
                <c:pt idx="1339">
                  <c:v>₹ 35,050.62</c:v>
                </c:pt>
                <c:pt idx="1340">
                  <c:v>₹ 35,000.73</c:v>
                </c:pt>
                <c:pt idx="1341">
                  <c:v>₹ 34,979.86</c:v>
                </c:pt>
                <c:pt idx="1342">
                  <c:v>₹ 34,976.42</c:v>
                </c:pt>
                <c:pt idx="1343">
                  <c:v>₹ 34,975.68</c:v>
                </c:pt>
                <c:pt idx="1344">
                  <c:v>₹ 34,940.61</c:v>
                </c:pt>
                <c:pt idx="1345">
                  <c:v>₹ 34,838.87</c:v>
                </c:pt>
                <c:pt idx="1346">
                  <c:v>₹ 34,828.65</c:v>
                </c:pt>
                <c:pt idx="1347">
                  <c:v>₹ 34,806.47</c:v>
                </c:pt>
                <c:pt idx="1348">
                  <c:v>₹ 34,779.62</c:v>
                </c:pt>
                <c:pt idx="1349">
                  <c:v>₹ 34,672.15</c:v>
                </c:pt>
                <c:pt idx="1350">
                  <c:v>₹ 34,617.84</c:v>
                </c:pt>
                <c:pt idx="1351">
                  <c:v>₹ 34,543.39</c:v>
                </c:pt>
                <c:pt idx="1352">
                  <c:v>₹ 34,472.84</c:v>
                </c:pt>
                <c:pt idx="1353">
                  <c:v>₹ 34,456.27</c:v>
                </c:pt>
                <c:pt idx="1354">
                  <c:v>₹ 34,439.86</c:v>
                </c:pt>
                <c:pt idx="1355">
                  <c:v>₹ 34,402.22</c:v>
                </c:pt>
                <c:pt idx="1356">
                  <c:v>₹ 34,307.22</c:v>
                </c:pt>
                <c:pt idx="1357">
                  <c:v>₹ 34,293.12</c:v>
                </c:pt>
                <c:pt idx="1358">
                  <c:v>₹ 34,289.43</c:v>
                </c:pt>
                <c:pt idx="1359">
                  <c:v>₹ 34,254.05</c:v>
                </c:pt>
                <c:pt idx="1360">
                  <c:v>₹ 34,218.02</c:v>
                </c:pt>
                <c:pt idx="1361">
                  <c:v>₹ 34,210.33</c:v>
                </c:pt>
                <c:pt idx="1362">
                  <c:v>₹ 34,205.07</c:v>
                </c:pt>
                <c:pt idx="1363">
                  <c:v>₹ 34,166.27</c:v>
                </c:pt>
                <c:pt idx="1364">
                  <c:v>₹ 34,084.68</c:v>
                </c:pt>
                <c:pt idx="1365">
                  <c:v>₹ 34,053.36</c:v>
                </c:pt>
                <c:pt idx="1366">
                  <c:v>₹ 33,975.47</c:v>
                </c:pt>
                <c:pt idx="1367">
                  <c:v>₹ 33,907.55</c:v>
                </c:pt>
                <c:pt idx="1368">
                  <c:v>₹ 33,900.65</c:v>
                </c:pt>
                <c:pt idx="1369">
                  <c:v>₹ 33,829.39</c:v>
                </c:pt>
                <c:pt idx="1370">
                  <c:v>₹ 33,753.32</c:v>
                </c:pt>
                <c:pt idx="1371">
                  <c:v>₹ 33,750.29</c:v>
                </c:pt>
                <c:pt idx="1372">
                  <c:v>₹ 33,732.69</c:v>
                </c:pt>
                <c:pt idx="1373">
                  <c:v>₹ 33,707.55</c:v>
                </c:pt>
                <c:pt idx="1374">
                  <c:v>₹ 33,611.71</c:v>
                </c:pt>
                <c:pt idx="1375">
                  <c:v>₹ 33,527.10</c:v>
                </c:pt>
                <c:pt idx="1376">
                  <c:v>₹ 33,475.82</c:v>
                </c:pt>
                <c:pt idx="1377">
                  <c:v>₹ 33,471.97</c:v>
                </c:pt>
                <c:pt idx="1378">
                  <c:v>₹ 33,450.99</c:v>
                </c:pt>
                <c:pt idx="1379">
                  <c:v>₹ 33,344.45</c:v>
                </c:pt>
                <c:pt idx="1380">
                  <c:v>₹ 33,307.55</c:v>
                </c:pt>
                <c:pt idx="1381">
                  <c:v>₹ 33,292.83</c:v>
                </c:pt>
                <c:pt idx="1382">
                  <c:v>₹ 33,121.00</c:v>
                </c:pt>
                <c:pt idx="1383">
                  <c:v>₹ 33,090.66</c:v>
                </c:pt>
                <c:pt idx="1384">
                  <c:v>₹ 33,074.94</c:v>
                </c:pt>
                <c:pt idx="1385">
                  <c:v>₹ 33,057.23</c:v>
                </c:pt>
                <c:pt idx="1386">
                  <c:v>₹ 33,025.32</c:v>
                </c:pt>
                <c:pt idx="1387">
                  <c:v>₹ 33,017.46</c:v>
                </c:pt>
                <c:pt idx="1388">
                  <c:v>₹ 32,947.63</c:v>
                </c:pt>
                <c:pt idx="1389">
                  <c:v>₹ 32,906.69</c:v>
                </c:pt>
                <c:pt idx="1390">
                  <c:v>₹ 32,827.51</c:v>
                </c:pt>
                <c:pt idx="1391">
                  <c:v>₹ 32,787.46</c:v>
                </c:pt>
                <c:pt idx="1392">
                  <c:v>₹ 32,765.33</c:v>
                </c:pt>
                <c:pt idx="1393">
                  <c:v>₹ 32,760.48</c:v>
                </c:pt>
                <c:pt idx="1394">
                  <c:v>₹ 32,734.19</c:v>
                </c:pt>
                <c:pt idx="1395">
                  <c:v>₹ 32,716.20</c:v>
                </c:pt>
                <c:pt idx="1396">
                  <c:v>₹ 32,686.08</c:v>
                </c:pt>
                <c:pt idx="1397">
                  <c:v>₹ 32,672.11</c:v>
                </c:pt>
                <c:pt idx="1398">
                  <c:v>₹ 32,548.34</c:v>
                </c:pt>
                <c:pt idx="1399">
                  <c:v>₹ 32,485.46</c:v>
                </c:pt>
                <c:pt idx="1400">
                  <c:v>₹ 32,462.35</c:v>
                </c:pt>
                <c:pt idx="1401">
                  <c:v>₹ 32,430.22</c:v>
                </c:pt>
                <c:pt idx="1402">
                  <c:v>₹ 32,428.63</c:v>
                </c:pt>
                <c:pt idx="1403">
                  <c:v>₹ 32,288.49</c:v>
                </c:pt>
                <c:pt idx="1404">
                  <c:v>₹ 32,259.96</c:v>
                </c:pt>
                <c:pt idx="1405">
                  <c:v>₹ 32,222.81</c:v>
                </c:pt>
                <c:pt idx="1406">
                  <c:v>₹ 32,192.76</c:v>
                </c:pt>
                <c:pt idx="1407">
                  <c:v>₹ 32,108.66</c:v>
                </c:pt>
                <c:pt idx="1408">
                  <c:v>₹ 32,086.21</c:v>
                </c:pt>
                <c:pt idx="1409">
                  <c:v>₹ 31,980.89</c:v>
                </c:pt>
                <c:pt idx="1410">
                  <c:v>₹ 31,897.10</c:v>
                </c:pt>
                <c:pt idx="1411">
                  <c:v>₹ 31,743.92</c:v>
                </c:pt>
                <c:pt idx="1412">
                  <c:v>₹ 31,736.70</c:v>
                </c:pt>
                <c:pt idx="1413">
                  <c:v>₹ 31,620.00</c:v>
                </c:pt>
                <c:pt idx="1414">
                  <c:v>₹ 31,591.82</c:v>
                </c:pt>
                <c:pt idx="1415">
                  <c:v>₹ 31,368.81</c:v>
                </c:pt>
                <c:pt idx="1416">
                  <c:v>₹ 31,328.27</c:v>
                </c:pt>
                <c:pt idx="1417">
                  <c:v>₹ 31,322.53</c:v>
                </c:pt>
                <c:pt idx="1418">
                  <c:v>₹ 31,234.56</c:v>
                </c:pt>
                <c:pt idx="1419">
                  <c:v>₹ 31,196.61</c:v>
                </c:pt>
                <c:pt idx="1420">
                  <c:v>₹ 30,942.19</c:v>
                </c:pt>
                <c:pt idx="1421">
                  <c:v>₹ 30,763.01</c:v>
                </c:pt>
                <c:pt idx="1422">
                  <c:v>₹ 30,724.44</c:v>
                </c:pt>
                <c:pt idx="1423">
                  <c:v>₹ 30,697.71</c:v>
                </c:pt>
                <c:pt idx="1424">
                  <c:v>₹ 30,625.65</c:v>
                </c:pt>
                <c:pt idx="1425">
                  <c:v>₹ 30,530.50</c:v>
                </c:pt>
                <c:pt idx="1426">
                  <c:v>₹ 30,457.37</c:v>
                </c:pt>
                <c:pt idx="1427">
                  <c:v>₹ 30,422.03</c:v>
                </c:pt>
                <c:pt idx="1428">
                  <c:v>₹ 30,409.53</c:v>
                </c:pt>
                <c:pt idx="1429">
                  <c:v>₹ 30,366.93</c:v>
                </c:pt>
                <c:pt idx="1430">
                  <c:v>₹ 30,328.27</c:v>
                </c:pt>
                <c:pt idx="1431">
                  <c:v>₹ 30,284.64</c:v>
                </c:pt>
                <c:pt idx="1432">
                  <c:v>₹ 30,260.00</c:v>
                </c:pt>
                <c:pt idx="1433">
                  <c:v>₹ 30,184.94</c:v>
                </c:pt>
                <c:pt idx="1434">
                  <c:v>₹ 30,166.62</c:v>
                </c:pt>
                <c:pt idx="1435">
                  <c:v>₹ 30,134.75</c:v>
                </c:pt>
                <c:pt idx="1436">
                  <c:v>₹ 30,095.97</c:v>
                </c:pt>
                <c:pt idx="1437">
                  <c:v>₹ 30,063.58</c:v>
                </c:pt>
                <c:pt idx="1438">
                  <c:v>₹ 30,026.87</c:v>
                </c:pt>
                <c:pt idx="1439">
                  <c:v>₹ 29,969.67</c:v>
                </c:pt>
                <c:pt idx="1440">
                  <c:v>₹ 29,933.75</c:v>
                </c:pt>
                <c:pt idx="1441">
                  <c:v>₹ 29,929.56</c:v>
                </c:pt>
                <c:pt idx="1442">
                  <c:v>₹ 29,899.25</c:v>
                </c:pt>
                <c:pt idx="1443">
                  <c:v>₹ 29,852.48</c:v>
                </c:pt>
                <c:pt idx="1444">
                  <c:v>₹ 29,818.76</c:v>
                </c:pt>
                <c:pt idx="1445">
                  <c:v>₹ 29,816.64</c:v>
                </c:pt>
                <c:pt idx="1446">
                  <c:v>₹ 29,760.60</c:v>
                </c:pt>
                <c:pt idx="1447">
                  <c:v>₹ 29,757.69</c:v>
                </c:pt>
                <c:pt idx="1448">
                  <c:v>₹ 29,622.69</c:v>
                </c:pt>
                <c:pt idx="1449">
                  <c:v>₹ 29,583.80</c:v>
                </c:pt>
                <c:pt idx="1450">
                  <c:v>₹ 29,523.17</c:v>
                </c:pt>
                <c:pt idx="1451">
                  <c:v>₹ 29,443.59</c:v>
                </c:pt>
                <c:pt idx="1452">
                  <c:v>₹ 29,352.56</c:v>
                </c:pt>
                <c:pt idx="1453">
                  <c:v>₹ 29,330.98</c:v>
                </c:pt>
                <c:pt idx="1454">
                  <c:v>₹ 29,227.60</c:v>
                </c:pt>
                <c:pt idx="1455">
                  <c:v>₹ 29,186.48</c:v>
                </c:pt>
                <c:pt idx="1456">
                  <c:v>₹ 29,160.39</c:v>
                </c:pt>
                <c:pt idx="1457">
                  <c:v>₹ 29,141.36</c:v>
                </c:pt>
                <c:pt idx="1458">
                  <c:v>₹ 29,114.77</c:v>
                </c:pt>
                <c:pt idx="1459">
                  <c:v>₹ 29,114.21</c:v>
                </c:pt>
                <c:pt idx="1460">
                  <c:v>₹ 29,007.82</c:v>
                </c:pt>
                <c:pt idx="1461">
                  <c:v>₹ 28,998.68</c:v>
                </c:pt>
                <c:pt idx="1462">
                  <c:v>₹ 28,950.47</c:v>
                </c:pt>
                <c:pt idx="1463">
                  <c:v>₹ 28,923.14</c:v>
                </c:pt>
                <c:pt idx="1464">
                  <c:v>₹ 28,868.66</c:v>
                </c:pt>
                <c:pt idx="1465">
                  <c:v>₹ 28,716.14</c:v>
                </c:pt>
                <c:pt idx="1466">
                  <c:v>₹ 28,542.86</c:v>
                </c:pt>
                <c:pt idx="1467">
                  <c:v>₹ 28,476.73</c:v>
                </c:pt>
                <c:pt idx="1468">
                  <c:v>₹ 28,468.92</c:v>
                </c:pt>
                <c:pt idx="1469">
                  <c:v>₹ 28,340.19</c:v>
                </c:pt>
                <c:pt idx="1470">
                  <c:v>₹ 28,302.33</c:v>
                </c:pt>
                <c:pt idx="1471">
                  <c:v>₹ 28,287.90</c:v>
                </c:pt>
                <c:pt idx="1472">
                  <c:v>₹ 28,245.34</c:v>
                </c:pt>
                <c:pt idx="1473">
                  <c:v>₹ 28,101.33</c:v>
                </c:pt>
                <c:pt idx="1474">
                  <c:v>₹ 28,006.94</c:v>
                </c:pt>
                <c:pt idx="1475">
                  <c:v>₹ 27,980.77</c:v>
                </c:pt>
                <c:pt idx="1476">
                  <c:v>₹ 27,941.29</c:v>
                </c:pt>
                <c:pt idx="1477">
                  <c:v>₹ 27,931.11</c:v>
                </c:pt>
                <c:pt idx="1478">
                  <c:v>₹ 27,925.86</c:v>
                </c:pt>
                <c:pt idx="1479">
                  <c:v>₹ 27,849.94</c:v>
                </c:pt>
                <c:pt idx="1480">
                  <c:v>₹ 27,808.73</c:v>
                </c:pt>
                <c:pt idx="1481">
                  <c:v>₹ 27,724.29</c:v>
                </c:pt>
                <c:pt idx="1482">
                  <c:v>₹ 27,696.11</c:v>
                </c:pt>
                <c:pt idx="1483">
                  <c:v>₹ 27,625.17</c:v>
                </c:pt>
                <c:pt idx="1484">
                  <c:v>₹ 27,619.36</c:v>
                </c:pt>
                <c:pt idx="1485">
                  <c:v>₹ 27,614.71</c:v>
                </c:pt>
                <c:pt idx="1486">
                  <c:v>₹ 27,598.93</c:v>
                </c:pt>
                <c:pt idx="1487">
                  <c:v>₹ 27,534.53</c:v>
                </c:pt>
                <c:pt idx="1488">
                  <c:v>₹ 27,533.91</c:v>
                </c:pt>
                <c:pt idx="1489">
                  <c:v>₹ 27,495.59</c:v>
                </c:pt>
                <c:pt idx="1490">
                  <c:v>₹ 27,432.73</c:v>
                </c:pt>
                <c:pt idx="1491">
                  <c:v>₹ 27,375.90</c:v>
                </c:pt>
                <c:pt idx="1492">
                  <c:v>₹ 27,346.04</c:v>
                </c:pt>
                <c:pt idx="1493">
                  <c:v>₹ 27,322.73</c:v>
                </c:pt>
                <c:pt idx="1494">
                  <c:v>₹ 27,236.96</c:v>
                </c:pt>
                <c:pt idx="1495">
                  <c:v>₹ 27,218.44</c:v>
                </c:pt>
                <c:pt idx="1496">
                  <c:v>₹ 27,117.99</c:v>
                </c:pt>
                <c:pt idx="1497">
                  <c:v>₹ 27,092.38</c:v>
                </c:pt>
                <c:pt idx="1498">
                  <c:v>₹ 27,080.64</c:v>
                </c:pt>
                <c:pt idx="1499">
                  <c:v>₹ 27,037.91</c:v>
                </c:pt>
                <c:pt idx="1500">
                  <c:v>₹ 27,000.98</c:v>
                </c:pt>
                <c:pt idx="1501">
                  <c:v>₹ 26,936.98</c:v>
                </c:pt>
                <c:pt idx="1502">
                  <c:v>₹ 26,927.69</c:v>
                </c:pt>
                <c:pt idx="1503">
                  <c:v>₹ 26,926.51</c:v>
                </c:pt>
                <c:pt idx="1504">
                  <c:v>₹ 26,912.56</c:v>
                </c:pt>
                <c:pt idx="1505">
                  <c:v>₹ 26,607.89</c:v>
                </c:pt>
                <c:pt idx="1506">
                  <c:v>₹ 26,479.40</c:v>
                </c:pt>
                <c:pt idx="1507">
                  <c:v>₹ 26,467.10</c:v>
                </c:pt>
                <c:pt idx="1508">
                  <c:v>₹ 26,392.26</c:v>
                </c:pt>
                <c:pt idx="1509">
                  <c:v>₹ 26,316.59</c:v>
                </c:pt>
                <c:pt idx="1510">
                  <c:v>₹ 26,236.58</c:v>
                </c:pt>
                <c:pt idx="1511">
                  <c:v>₹ 26,140.36</c:v>
                </c:pt>
                <c:pt idx="1512">
                  <c:v>₹ 26,125.67</c:v>
                </c:pt>
                <c:pt idx="1513">
                  <c:v>₹ 26,109.33</c:v>
                </c:pt>
                <c:pt idx="1514">
                  <c:v>₹ 26,026.97</c:v>
                </c:pt>
                <c:pt idx="1515">
                  <c:v>₹ 26,018.95</c:v>
                </c:pt>
                <c:pt idx="1516">
                  <c:v>₹ 25,992.82</c:v>
                </c:pt>
                <c:pt idx="1517">
                  <c:v>₹ 25,678.78</c:v>
                </c:pt>
                <c:pt idx="1518">
                  <c:v>₹ 25,656.58</c:v>
                </c:pt>
                <c:pt idx="1519">
                  <c:v>₹ 25,648.98</c:v>
                </c:pt>
                <c:pt idx="1520">
                  <c:v>₹ 25,517.11</c:v>
                </c:pt>
                <c:pt idx="1521">
                  <c:v>₹ 25,382.30</c:v>
                </c:pt>
                <c:pt idx="1522">
                  <c:v>₹ 25,333.33</c:v>
                </c:pt>
                <c:pt idx="1523">
                  <c:v>₹ 25,309.49</c:v>
                </c:pt>
                <c:pt idx="1524">
                  <c:v>₹ 25,127.22</c:v>
                </c:pt>
                <c:pt idx="1525">
                  <c:v>₹ 25,081.77</c:v>
                </c:pt>
                <c:pt idx="1526">
                  <c:v>₹ 25,075.97</c:v>
                </c:pt>
                <c:pt idx="1527">
                  <c:v>₹ 24,915.22</c:v>
                </c:pt>
                <c:pt idx="1528">
                  <c:v>₹ 24,915.05</c:v>
                </c:pt>
                <c:pt idx="1529">
                  <c:v>₹ 24,873.38</c:v>
                </c:pt>
                <c:pt idx="1530">
                  <c:v>₹ 24,869.84</c:v>
                </c:pt>
                <c:pt idx="1531">
                  <c:v>₹ 24,863.25</c:v>
                </c:pt>
                <c:pt idx="1532">
                  <c:v>₹ 24,817.25</c:v>
                </c:pt>
                <c:pt idx="1533">
                  <c:v>₹ 24,795.04</c:v>
                </c:pt>
                <c:pt idx="1534">
                  <c:v>₹ 24,671.66</c:v>
                </c:pt>
                <c:pt idx="1535">
                  <c:v>₹ 24,667.42</c:v>
                </c:pt>
                <c:pt idx="1536">
                  <c:v>₹ 24,603.05</c:v>
                </c:pt>
                <c:pt idx="1537">
                  <c:v>₹ 24,535.70</c:v>
                </c:pt>
                <c:pt idx="1538">
                  <c:v>₹ 24,520.26</c:v>
                </c:pt>
                <c:pt idx="1539">
                  <c:v>₹ 24,513.09</c:v>
                </c:pt>
                <c:pt idx="1540">
                  <c:v>₹ 24,476.48</c:v>
                </c:pt>
                <c:pt idx="1541">
                  <c:v>₹ 24,393.62</c:v>
                </c:pt>
                <c:pt idx="1542">
                  <c:v>₹ 24,387.74</c:v>
                </c:pt>
                <c:pt idx="1543">
                  <c:v>₹ 24,294.02</c:v>
                </c:pt>
                <c:pt idx="1544">
                  <c:v>₹ 24,227.34</c:v>
                </c:pt>
                <c:pt idx="1545">
                  <c:v>₹ 24,180.93</c:v>
                </c:pt>
                <c:pt idx="1546">
                  <c:v>₹ 24,106.91</c:v>
                </c:pt>
                <c:pt idx="1547">
                  <c:v>₹ 24,059.68</c:v>
                </c:pt>
                <c:pt idx="1548">
                  <c:v>₹ 23,967.38</c:v>
                </c:pt>
                <c:pt idx="1549">
                  <c:v>₹ 23,887.66</c:v>
                </c:pt>
                <c:pt idx="1550">
                  <c:v>₹ 23,807.24</c:v>
                </c:pt>
                <c:pt idx="1551">
                  <c:v>₹ 23,568.27</c:v>
                </c:pt>
                <c:pt idx="1552">
                  <c:v>₹ 23,563.02</c:v>
                </c:pt>
                <c:pt idx="1553">
                  <c:v>₹ 23,401.31</c:v>
                </c:pt>
                <c:pt idx="1554">
                  <c:v>₹ 23,306.55</c:v>
                </c:pt>
                <c:pt idx="1555">
                  <c:v>₹ 23,288.93</c:v>
                </c:pt>
                <c:pt idx="1556">
                  <c:v>₹ 23,244.79</c:v>
                </c:pt>
                <c:pt idx="1557">
                  <c:v>₹ 23,241.47</c:v>
                </c:pt>
                <c:pt idx="1558">
                  <c:v>₹ 23,082.96</c:v>
                </c:pt>
                <c:pt idx="1559">
                  <c:v>₹ 23,065.42</c:v>
                </c:pt>
                <c:pt idx="1560">
                  <c:v>₹ 23,045.57</c:v>
                </c:pt>
                <c:pt idx="1561">
                  <c:v>₹ 22,493.66</c:v>
                </c:pt>
                <c:pt idx="1562">
                  <c:v>₹ 22,478.60</c:v>
                </c:pt>
                <c:pt idx="1563">
                  <c:v>₹ 22,462.04</c:v>
                </c:pt>
                <c:pt idx="1564">
                  <c:v>₹ 22,412.65</c:v>
                </c:pt>
                <c:pt idx="1565">
                  <c:v>₹ 22,395.74</c:v>
                </c:pt>
                <c:pt idx="1566">
                  <c:v>₹ 22,331.57</c:v>
                </c:pt>
                <c:pt idx="1567">
                  <c:v>₹ 22,218.11</c:v>
                </c:pt>
                <c:pt idx="1568">
                  <c:v>₹ 22,192.44</c:v>
                </c:pt>
                <c:pt idx="1569">
                  <c:v>₹ 22,144.03</c:v>
                </c:pt>
                <c:pt idx="1570">
                  <c:v>₹ 22,097.62</c:v>
                </c:pt>
                <c:pt idx="1571">
                  <c:v>₹ 21,984.47</c:v>
                </c:pt>
                <c:pt idx="1572">
                  <c:v>₹ 21,978.68</c:v>
                </c:pt>
                <c:pt idx="1573">
                  <c:v>₹ 21,882.40</c:v>
                </c:pt>
                <c:pt idx="1574">
                  <c:v>₹ 21,880.82</c:v>
                </c:pt>
                <c:pt idx="1575">
                  <c:v>₹ 21,797.00</c:v>
                </c:pt>
                <c:pt idx="1576">
                  <c:v>₹ 21,774.32</c:v>
                </c:pt>
                <c:pt idx="1577">
                  <c:v>₹ 21,771.34</c:v>
                </c:pt>
                <c:pt idx="1578">
                  <c:v>₹ 21,677.28</c:v>
                </c:pt>
                <c:pt idx="1579">
                  <c:v>₹ 21,661.16</c:v>
                </c:pt>
                <c:pt idx="1580">
                  <c:v>₹ 21,659.93</c:v>
                </c:pt>
                <c:pt idx="1581">
                  <c:v>₹ 21,595.38</c:v>
                </c:pt>
                <c:pt idx="1582">
                  <c:v>₹ 21,472.48</c:v>
                </c:pt>
                <c:pt idx="1583">
                  <c:v>₹ 21,348.71</c:v>
                </c:pt>
                <c:pt idx="1584">
                  <c:v>₹ 21,344.85</c:v>
                </c:pt>
                <c:pt idx="1585">
                  <c:v>₹ 21,259.38</c:v>
                </c:pt>
                <c:pt idx="1586">
                  <c:v>₹ 21,232.18</c:v>
                </c:pt>
                <c:pt idx="1587">
                  <c:v>₹ 21,223.68</c:v>
                </c:pt>
                <c:pt idx="1588">
                  <c:v>₹ 21,195.82</c:v>
                </c:pt>
                <c:pt idx="1589">
                  <c:v>₹ 21,098.55</c:v>
                </c:pt>
                <c:pt idx="1590">
                  <c:v>₹ 21,082.16</c:v>
                </c:pt>
                <c:pt idx="1591">
                  <c:v>₹ 20,893.06</c:v>
                </c:pt>
                <c:pt idx="1592">
                  <c:v>₹ 20,878.78</c:v>
                </c:pt>
                <c:pt idx="1593">
                  <c:v>₹ 20,781.49</c:v>
                </c:pt>
                <c:pt idx="1594">
                  <c:v>₹ 20,773.63</c:v>
                </c:pt>
                <c:pt idx="1595">
                  <c:v>₹ 20,745.99</c:v>
                </c:pt>
                <c:pt idx="1596">
                  <c:v>₹ 20,709.02</c:v>
                </c:pt>
                <c:pt idx="1597">
                  <c:v>₹ 20,630.28</c:v>
                </c:pt>
                <c:pt idx="1598">
                  <c:v>₹ 20,568.32</c:v>
                </c:pt>
                <c:pt idx="1599">
                  <c:v>₹ 20,463.00</c:v>
                </c:pt>
                <c:pt idx="1600">
                  <c:v>₹ 20,446.85</c:v>
                </c:pt>
                <c:pt idx="1601">
                  <c:v>₹ 20,420.60</c:v>
                </c:pt>
                <c:pt idx="1602">
                  <c:v>₹ 20,354.50</c:v>
                </c:pt>
                <c:pt idx="1603">
                  <c:v>₹ 20,296.86</c:v>
                </c:pt>
                <c:pt idx="1604">
                  <c:v>₹ 20,277.81</c:v>
                </c:pt>
                <c:pt idx="1605">
                  <c:v>₹ 20,253.84</c:v>
                </c:pt>
                <c:pt idx="1606">
                  <c:v>₹ 20,234.85</c:v>
                </c:pt>
                <c:pt idx="1607">
                  <c:v>₹ 20,177.67</c:v>
                </c:pt>
                <c:pt idx="1608">
                  <c:v>₹ 20,167.34</c:v>
                </c:pt>
                <c:pt idx="1609">
                  <c:v>₹ 20,149.32</c:v>
                </c:pt>
                <c:pt idx="1610">
                  <c:v>₹ 20,009.63</c:v>
                </c:pt>
                <c:pt idx="1611">
                  <c:v>₹ 19,995.29</c:v>
                </c:pt>
                <c:pt idx="1612">
                  <c:v>₹ 19,964.75</c:v>
                </c:pt>
                <c:pt idx="1613">
                  <c:v>₹ 19,933.46</c:v>
                </c:pt>
                <c:pt idx="1614">
                  <c:v>₹ 19,798.05</c:v>
                </c:pt>
                <c:pt idx="1615">
                  <c:v>₹ 19,749.38</c:v>
                </c:pt>
                <c:pt idx="1616">
                  <c:v>₹ 19,719.69</c:v>
                </c:pt>
                <c:pt idx="1617">
                  <c:v>₹ 19,673.34</c:v>
                </c:pt>
                <c:pt idx="1618">
                  <c:v>₹ 19,594.81</c:v>
                </c:pt>
                <c:pt idx="1619">
                  <c:v>₹ 19,551.34</c:v>
                </c:pt>
                <c:pt idx="1620">
                  <c:v>₹ 19,539.24</c:v>
                </c:pt>
                <c:pt idx="1621">
                  <c:v>₹ 19,521.97</c:v>
                </c:pt>
                <c:pt idx="1622">
                  <c:v>₹ 19,515.54</c:v>
                </c:pt>
                <c:pt idx="1623">
                  <c:v>₹ 19,496.72</c:v>
                </c:pt>
                <c:pt idx="1624">
                  <c:v>₹ 19,444.27</c:v>
                </c:pt>
                <c:pt idx="1625">
                  <c:v>₹ 19,442.35</c:v>
                </c:pt>
                <c:pt idx="1626">
                  <c:v>₹ 19,362.00</c:v>
                </c:pt>
                <c:pt idx="1627">
                  <c:v>₹ 19,350.37</c:v>
                </c:pt>
                <c:pt idx="1628">
                  <c:v>₹ 19,321.06</c:v>
                </c:pt>
                <c:pt idx="1629">
                  <c:v>₹ 19,259.96</c:v>
                </c:pt>
                <c:pt idx="1630">
                  <c:v>₹ 19,214.71</c:v>
                </c:pt>
                <c:pt idx="1631">
                  <c:v>₹ 19,199.94</c:v>
                </c:pt>
                <c:pt idx="1632">
                  <c:v>₹ 19,144.58</c:v>
                </c:pt>
                <c:pt idx="1633">
                  <c:v>₹ 19,107.78</c:v>
                </c:pt>
                <c:pt idx="1634">
                  <c:v>₹ 19,040.88</c:v>
                </c:pt>
                <c:pt idx="1635">
                  <c:v>₹ 19,023.26</c:v>
                </c:pt>
                <c:pt idx="1636">
                  <c:v>₹ 18,972.50</c:v>
                </c:pt>
                <c:pt idx="1637">
                  <c:v>₹ 18,963.17</c:v>
                </c:pt>
                <c:pt idx="1638">
                  <c:v>₹ 18,955.22</c:v>
                </c:pt>
                <c:pt idx="1639">
                  <c:v>₹ 18,954.56</c:v>
                </c:pt>
                <c:pt idx="1640">
                  <c:v>₹ 18,932.81</c:v>
                </c:pt>
                <c:pt idx="1641">
                  <c:v>₹ 18,903.49</c:v>
                </c:pt>
                <c:pt idx="1642">
                  <c:v>₹ 18,883.33</c:v>
                </c:pt>
                <c:pt idx="1643">
                  <c:v>₹ 18,838.70</c:v>
                </c:pt>
                <c:pt idx="1644">
                  <c:v>₹ 18,815.53</c:v>
                </c:pt>
                <c:pt idx="1645">
                  <c:v>₹ 18,806.15</c:v>
                </c:pt>
                <c:pt idx="1646">
                  <c:v>₹ 18,804.75</c:v>
                </c:pt>
                <c:pt idx="1647">
                  <c:v>₹ 18,767.74</c:v>
                </c:pt>
                <c:pt idx="1648">
                  <c:v>₹ 18,765.88</c:v>
                </c:pt>
                <c:pt idx="1649">
                  <c:v>₹ 18,694.69</c:v>
                </c:pt>
                <c:pt idx="1650">
                  <c:v>₹ 18,682.74</c:v>
                </c:pt>
                <c:pt idx="1651">
                  <c:v>₹ 18,648.42</c:v>
                </c:pt>
                <c:pt idx="1652">
                  <c:v>₹ 18,608.26</c:v>
                </c:pt>
                <c:pt idx="1653">
                  <c:v>₹ 18,443.11</c:v>
                </c:pt>
                <c:pt idx="1654">
                  <c:v>₹ 18,328.24</c:v>
                </c:pt>
                <c:pt idx="1655">
                  <c:v>₹ 18,310.74</c:v>
                </c:pt>
                <c:pt idx="1656">
                  <c:v>₹ 18,259.22</c:v>
                </c:pt>
                <c:pt idx="1657">
                  <c:v>₹ 18,246.50</c:v>
                </c:pt>
                <c:pt idx="1658">
                  <c:v>₹ 18,223.45</c:v>
                </c:pt>
                <c:pt idx="1659">
                  <c:v>₹ 18,218.16</c:v>
                </c:pt>
                <c:pt idx="1660">
                  <c:v>₹ 18,208.34</c:v>
                </c:pt>
                <c:pt idx="1661">
                  <c:v>₹ 18,157.88</c:v>
                </c:pt>
                <c:pt idx="1662">
                  <c:v>₹ 18,033.97</c:v>
                </c:pt>
                <c:pt idx="1663">
                  <c:v>₹ 18,031.19</c:v>
                </c:pt>
                <c:pt idx="1664">
                  <c:v>₹ 18,031.16</c:v>
                </c:pt>
                <c:pt idx="1665">
                  <c:v>₹ 17,942.11</c:v>
                </c:pt>
                <c:pt idx="1666">
                  <c:v>₹ 17,929.30</c:v>
                </c:pt>
                <c:pt idx="1667">
                  <c:v>₹ 17,904.53</c:v>
                </c:pt>
                <c:pt idx="1668">
                  <c:v>₹ 17,882.67</c:v>
                </c:pt>
                <c:pt idx="1669">
                  <c:v>₹ 17,878.90</c:v>
                </c:pt>
                <c:pt idx="1670">
                  <c:v>₹ 17,862.92</c:v>
                </c:pt>
                <c:pt idx="1671">
                  <c:v>₹ 17,832.60</c:v>
                </c:pt>
                <c:pt idx="1672">
                  <c:v>₹ 17,779.94</c:v>
                </c:pt>
                <c:pt idx="1673">
                  <c:v>₹ 17,777.73</c:v>
                </c:pt>
                <c:pt idx="1674">
                  <c:v>₹ 17,748.51</c:v>
                </c:pt>
                <c:pt idx="1675">
                  <c:v>₹ 17,663.14</c:v>
                </c:pt>
                <c:pt idx="1676">
                  <c:v>₹ 17,626.24</c:v>
                </c:pt>
                <c:pt idx="1677">
                  <c:v>₹ 17,584.72</c:v>
                </c:pt>
                <c:pt idx="1678">
                  <c:v>₹ 17,560.38</c:v>
                </c:pt>
                <c:pt idx="1679">
                  <c:v>₹ 17,556.88</c:v>
                </c:pt>
                <c:pt idx="1680">
                  <c:v>₹ 17,507.47</c:v>
                </c:pt>
                <c:pt idx="1681">
                  <c:v>₹ 17,505.65</c:v>
                </c:pt>
                <c:pt idx="1682">
                  <c:v>₹ 17,496.31</c:v>
                </c:pt>
                <c:pt idx="1683">
                  <c:v>₹ 17,479.53</c:v>
                </c:pt>
                <c:pt idx="1684">
                  <c:v>₹ 17,468.98</c:v>
                </c:pt>
                <c:pt idx="1685">
                  <c:v>₹ 17,361.77</c:v>
                </c:pt>
                <c:pt idx="1686">
                  <c:v>₹ 17,352.68</c:v>
                </c:pt>
                <c:pt idx="1687">
                  <c:v>₹ 17,337.58</c:v>
                </c:pt>
                <c:pt idx="1688">
                  <c:v>₹ 17,253.43</c:v>
                </c:pt>
                <c:pt idx="1689">
                  <c:v>₹ 17,179.52</c:v>
                </c:pt>
                <c:pt idx="1690">
                  <c:v>₹ 17,178.68</c:v>
                </c:pt>
                <c:pt idx="1691">
                  <c:v>₹ 17,174.52</c:v>
                </c:pt>
                <c:pt idx="1692">
                  <c:v>₹ 17,172.27</c:v>
                </c:pt>
                <c:pt idx="1693">
                  <c:v>₹ 17,128.43</c:v>
                </c:pt>
                <c:pt idx="1694">
                  <c:v>₹ 17,085.27</c:v>
                </c:pt>
                <c:pt idx="1695">
                  <c:v>₹ 17,081.08</c:v>
                </c:pt>
                <c:pt idx="1696">
                  <c:v>₹ 17,043.34</c:v>
                </c:pt>
                <c:pt idx="1697">
                  <c:v>₹ 17,016.01</c:v>
                </c:pt>
                <c:pt idx="1698">
                  <c:v>₹ 16,990.55</c:v>
                </c:pt>
                <c:pt idx="1699">
                  <c:v>₹ 16,921.09</c:v>
                </c:pt>
                <c:pt idx="1700">
                  <c:v>₹ 16,903.50</c:v>
                </c:pt>
                <c:pt idx="1701">
                  <c:v>₹ 16,884.92</c:v>
                </c:pt>
                <c:pt idx="1702">
                  <c:v>₹ 16,841.32</c:v>
                </c:pt>
                <c:pt idx="1703">
                  <c:v>₹ 16,796.41</c:v>
                </c:pt>
                <c:pt idx="1704">
                  <c:v>₹ 16,779.40</c:v>
                </c:pt>
                <c:pt idx="1705">
                  <c:v>₹ 16,776.30</c:v>
                </c:pt>
                <c:pt idx="1706">
                  <c:v>₹ 16,770.99</c:v>
                </c:pt>
                <c:pt idx="1707">
                  <c:v>₹ 16,657.72</c:v>
                </c:pt>
                <c:pt idx="1708">
                  <c:v>₹ 16,631.61</c:v>
                </c:pt>
                <c:pt idx="1709">
                  <c:v>₹ 16,602.18</c:v>
                </c:pt>
                <c:pt idx="1710">
                  <c:v>₹ 16,600.16</c:v>
                </c:pt>
                <c:pt idx="1711">
                  <c:v>₹ 16,587.96</c:v>
                </c:pt>
                <c:pt idx="1712">
                  <c:v>₹ 16,586.50</c:v>
                </c:pt>
                <c:pt idx="1713">
                  <c:v>₹ 16,577.78</c:v>
                </c:pt>
                <c:pt idx="1714">
                  <c:v>₹ 16,455.71</c:v>
                </c:pt>
                <c:pt idx="1715">
                  <c:v>₹ 16,450.89</c:v>
                </c:pt>
                <c:pt idx="1716">
                  <c:v>₹ 16,420.49</c:v>
                </c:pt>
                <c:pt idx="1717">
                  <c:v>₹ 16,351.42</c:v>
                </c:pt>
                <c:pt idx="1718">
                  <c:v>₹ 16,311.05</c:v>
                </c:pt>
                <c:pt idx="1719">
                  <c:v>₹ 16,297.85</c:v>
                </c:pt>
                <c:pt idx="1720">
                  <c:v>₹ 16,267.32</c:v>
                </c:pt>
                <c:pt idx="1721">
                  <c:v>₹ 16,232.85</c:v>
                </c:pt>
                <c:pt idx="1722">
                  <c:v>₹ 16,205.88</c:v>
                </c:pt>
                <c:pt idx="1723">
                  <c:v>₹ 16,199.10</c:v>
                </c:pt>
                <c:pt idx="1724">
                  <c:v>₹ 16,190.97</c:v>
                </c:pt>
                <c:pt idx="1725">
                  <c:v>₹ 16,152.04</c:v>
                </c:pt>
                <c:pt idx="1726">
                  <c:v>₹ 16,138.76</c:v>
                </c:pt>
                <c:pt idx="1727">
                  <c:v>₹ 16,122.65</c:v>
                </c:pt>
                <c:pt idx="1728">
                  <c:v>₹ 16,115.30</c:v>
                </c:pt>
                <c:pt idx="1729">
                  <c:v>₹ 16,097.94</c:v>
                </c:pt>
                <c:pt idx="1730">
                  <c:v>₹ 16,085.13</c:v>
                </c:pt>
                <c:pt idx="1731">
                  <c:v>₹ 16,069.08</c:v>
                </c:pt>
                <c:pt idx="1732">
                  <c:v>₹ 16,062.89</c:v>
                </c:pt>
                <c:pt idx="1733">
                  <c:v>₹ 16,059.06</c:v>
                </c:pt>
                <c:pt idx="1734">
                  <c:v>₹ 15,966.19</c:v>
                </c:pt>
                <c:pt idx="1735">
                  <c:v>₹ 15,965.29</c:v>
                </c:pt>
                <c:pt idx="1736">
                  <c:v>₹ 15,922.29</c:v>
                </c:pt>
                <c:pt idx="1737">
                  <c:v>₹ 15,840.81</c:v>
                </c:pt>
                <c:pt idx="1738">
                  <c:v>₹ 15,828.82</c:v>
                </c:pt>
                <c:pt idx="1739">
                  <c:v>₹ 15,820.70</c:v>
                </c:pt>
                <c:pt idx="1740">
                  <c:v>₹ 15,817.99</c:v>
                </c:pt>
                <c:pt idx="1741">
                  <c:v>₹ 15,746.62</c:v>
                </c:pt>
                <c:pt idx="1742">
                  <c:v>₹ 15,698.86</c:v>
                </c:pt>
                <c:pt idx="1743">
                  <c:v>₹ 15,670.30</c:v>
                </c:pt>
                <c:pt idx="1744">
                  <c:v>₹ 15,646.28</c:v>
                </c:pt>
                <c:pt idx="1745">
                  <c:v>₹ 15,612.19</c:v>
                </c:pt>
                <c:pt idx="1746">
                  <c:v>₹ 15,608.58</c:v>
                </c:pt>
                <c:pt idx="1747">
                  <c:v>₹ 15,556.67</c:v>
                </c:pt>
                <c:pt idx="1748">
                  <c:v>₹ 15,555.19</c:v>
                </c:pt>
                <c:pt idx="1749">
                  <c:v>₹ 15,532.16</c:v>
                </c:pt>
                <c:pt idx="1750">
                  <c:v>₹ 15,518.18</c:v>
                </c:pt>
                <c:pt idx="1751">
                  <c:v>₹ 15,450.48</c:v>
                </c:pt>
                <c:pt idx="1752">
                  <c:v>₹ 15,440.20</c:v>
                </c:pt>
                <c:pt idx="1753">
                  <c:v>₹ 15,377.77</c:v>
                </c:pt>
                <c:pt idx="1754">
                  <c:v>₹ 15,368.22</c:v>
                </c:pt>
                <c:pt idx="1755">
                  <c:v>₹ 15,363.77</c:v>
                </c:pt>
                <c:pt idx="1756">
                  <c:v>₹ 15,361.50</c:v>
                </c:pt>
                <c:pt idx="1757">
                  <c:v>₹ 15,359.10</c:v>
                </c:pt>
                <c:pt idx="1758">
                  <c:v>₹ 15,322.77</c:v>
                </c:pt>
                <c:pt idx="1759">
                  <c:v>₹ 15,260.52</c:v>
                </c:pt>
                <c:pt idx="1760">
                  <c:v>₹ 15,230.32</c:v>
                </c:pt>
                <c:pt idx="1761">
                  <c:v>₹ 15,207.92</c:v>
                </c:pt>
                <c:pt idx="1762">
                  <c:v>₹ 15,174.81</c:v>
                </c:pt>
                <c:pt idx="1763">
                  <c:v>₹ 15,170.07</c:v>
                </c:pt>
                <c:pt idx="1764">
                  <c:v>₹ 15,161.53</c:v>
                </c:pt>
                <c:pt idx="1765">
                  <c:v>₹ 15,161.25</c:v>
                </c:pt>
                <c:pt idx="1766">
                  <c:v>₹ 15,150.44</c:v>
                </c:pt>
                <c:pt idx="1767">
                  <c:v>₹ 15,123.19</c:v>
                </c:pt>
                <c:pt idx="1768">
                  <c:v>₹ 15,103.69</c:v>
                </c:pt>
                <c:pt idx="1769">
                  <c:v>₹ 15,090.35</c:v>
                </c:pt>
                <c:pt idx="1770">
                  <c:v>₹ 15,052.68</c:v>
                </c:pt>
                <c:pt idx="1771">
                  <c:v>₹ 15,038.51</c:v>
                </c:pt>
                <c:pt idx="1772">
                  <c:v>₹ 15,026.30</c:v>
                </c:pt>
                <c:pt idx="1773">
                  <c:v>₹ 15,025.76</c:v>
                </c:pt>
                <c:pt idx="1774">
                  <c:v>₹ 15,019.76</c:v>
                </c:pt>
                <c:pt idx="1775">
                  <c:v>₹ 15,006.58</c:v>
                </c:pt>
                <c:pt idx="1776">
                  <c:v>₹ 14,988.43</c:v>
                </c:pt>
                <c:pt idx="1777">
                  <c:v>₹ 14,945.34</c:v>
                </c:pt>
                <c:pt idx="1778">
                  <c:v>₹ 14,926.97</c:v>
                </c:pt>
                <c:pt idx="1779">
                  <c:v>₹ 14,908.27</c:v>
                </c:pt>
                <c:pt idx="1780">
                  <c:v>₹ 14,901.52</c:v>
                </c:pt>
                <c:pt idx="1781">
                  <c:v>₹ 14,847.63</c:v>
                </c:pt>
                <c:pt idx="1782">
                  <c:v>₹ 14,843.96</c:v>
                </c:pt>
                <c:pt idx="1783">
                  <c:v>₹ 14,839.34</c:v>
                </c:pt>
                <c:pt idx="1784">
                  <c:v>₹ 14,819.00</c:v>
                </c:pt>
                <c:pt idx="1785">
                  <c:v>₹ 14,750.42</c:v>
                </c:pt>
                <c:pt idx="1786">
                  <c:v>₹ 14,738.43</c:v>
                </c:pt>
                <c:pt idx="1787">
                  <c:v>₹ 14,711.74</c:v>
                </c:pt>
                <c:pt idx="1788">
                  <c:v>₹ 14,696.77</c:v>
                </c:pt>
                <c:pt idx="1789">
                  <c:v>₹ 14,692.67</c:v>
                </c:pt>
                <c:pt idx="1790">
                  <c:v>₹ 14,665.75</c:v>
                </c:pt>
                <c:pt idx="1791">
                  <c:v>₹ 14,657.20</c:v>
                </c:pt>
                <c:pt idx="1792">
                  <c:v>₹ 14,640.35</c:v>
                </c:pt>
                <c:pt idx="1793">
                  <c:v>₹ 14,630.52</c:v>
                </c:pt>
                <c:pt idx="1794">
                  <c:v>₹ 14,612.33</c:v>
                </c:pt>
                <c:pt idx="1795">
                  <c:v>₹ 14,600.62</c:v>
                </c:pt>
                <c:pt idx="1796">
                  <c:v>₹ 14,590.63</c:v>
                </c:pt>
                <c:pt idx="1797">
                  <c:v>₹ 14,574.64</c:v>
                </c:pt>
                <c:pt idx="1798">
                  <c:v>₹ 14,571.89</c:v>
                </c:pt>
                <c:pt idx="1799">
                  <c:v>₹ 14,547.26</c:v>
                </c:pt>
                <c:pt idx="1800">
                  <c:v>₹ 14,507.46</c:v>
                </c:pt>
                <c:pt idx="1801">
                  <c:v>₹ 14,478.33</c:v>
                </c:pt>
                <c:pt idx="1802">
                  <c:v>₹ 14,474.68</c:v>
                </c:pt>
                <c:pt idx="1803">
                  <c:v>₹ 14,470.01</c:v>
                </c:pt>
                <c:pt idx="1804">
                  <c:v>₹ 14,455.64</c:v>
                </c:pt>
                <c:pt idx="1805">
                  <c:v>₹ 14,451.84</c:v>
                </c:pt>
                <c:pt idx="1806">
                  <c:v>₹ 14,449.85</c:v>
                </c:pt>
                <c:pt idx="1807">
                  <c:v>₹ 14,427.63</c:v>
                </c:pt>
                <c:pt idx="1808">
                  <c:v>₹ 14,426.66</c:v>
                </c:pt>
                <c:pt idx="1809">
                  <c:v>₹ 14,426.07</c:v>
                </c:pt>
                <c:pt idx="1810">
                  <c:v>₹ 14,418.28</c:v>
                </c:pt>
                <c:pt idx="1811">
                  <c:v>₹ 14,410.93</c:v>
                </c:pt>
                <c:pt idx="1812">
                  <c:v>₹ 14,394.56</c:v>
                </c:pt>
                <c:pt idx="1813">
                  <c:v>₹ 14,394.40</c:v>
                </c:pt>
                <c:pt idx="1814">
                  <c:v>₹ 14,382.71</c:v>
                </c:pt>
                <c:pt idx="1815">
                  <c:v>₹ 14,358.36</c:v>
                </c:pt>
                <c:pt idx="1816">
                  <c:v>₹ 14,355.43</c:v>
                </c:pt>
                <c:pt idx="1817">
                  <c:v>₹ 14,349.85</c:v>
                </c:pt>
                <c:pt idx="1818">
                  <c:v>₹ 14,337.91</c:v>
                </c:pt>
                <c:pt idx="1819">
                  <c:v>₹ 14,319.03</c:v>
                </c:pt>
                <c:pt idx="1820">
                  <c:v>₹ 14,313.85</c:v>
                </c:pt>
                <c:pt idx="1821">
                  <c:v>₹ 14,285.90</c:v>
                </c:pt>
                <c:pt idx="1822">
                  <c:v>₹ 14,283.46</c:v>
                </c:pt>
                <c:pt idx="1823">
                  <c:v>₹ 14,258.33</c:v>
                </c:pt>
                <c:pt idx="1824">
                  <c:v>₹ 14,256.79</c:v>
                </c:pt>
                <c:pt idx="1825">
                  <c:v>₹ 14,256.19</c:v>
                </c:pt>
                <c:pt idx="1826">
                  <c:v>₹ 14,254.61</c:v>
                </c:pt>
                <c:pt idx="1827">
                  <c:v>₹ 14,235.07</c:v>
                </c:pt>
                <c:pt idx="1828">
                  <c:v>₹ 14,210.54</c:v>
                </c:pt>
                <c:pt idx="1829">
                  <c:v>₹ 14,209.40</c:v>
                </c:pt>
                <c:pt idx="1830">
                  <c:v>₹ 14,193.55</c:v>
                </c:pt>
                <c:pt idx="1831">
                  <c:v>₹ 14,152.46</c:v>
                </c:pt>
                <c:pt idx="1832">
                  <c:v>₹ 14,133.04</c:v>
                </c:pt>
                <c:pt idx="1833">
                  <c:v>₹ 14,119.62</c:v>
                </c:pt>
                <c:pt idx="1834">
                  <c:v>₹ 14,098.07</c:v>
                </c:pt>
                <c:pt idx="1835">
                  <c:v>₹ 14,081.93</c:v>
                </c:pt>
                <c:pt idx="1836">
                  <c:v>₹ 14,043.48</c:v>
                </c:pt>
                <c:pt idx="1837">
                  <c:v>₹ 14,007.22</c:v>
                </c:pt>
                <c:pt idx="1838">
                  <c:v>₹ 14,001.29</c:v>
                </c:pt>
                <c:pt idx="1839">
                  <c:v>₹ 14,001.13</c:v>
                </c:pt>
                <c:pt idx="1840">
                  <c:v>₹ 13,981.85</c:v>
                </c:pt>
                <c:pt idx="1841">
                  <c:v>₹ 13,979.45</c:v>
                </c:pt>
                <c:pt idx="1842">
                  <c:v>₹ 13,974.46</c:v>
                </c:pt>
                <c:pt idx="1843">
                  <c:v>₹ 13,937.67</c:v>
                </c:pt>
                <c:pt idx="1844">
                  <c:v>₹ 13,919.82</c:v>
                </c:pt>
                <c:pt idx="1845">
                  <c:v>₹ 13,887.97</c:v>
                </c:pt>
                <c:pt idx="1846">
                  <c:v>₹ 13,887.20</c:v>
                </c:pt>
                <c:pt idx="1847">
                  <c:v>₹ 13,886.40</c:v>
                </c:pt>
                <c:pt idx="1848">
                  <c:v>₹ 13,880.95</c:v>
                </c:pt>
                <c:pt idx="1849">
                  <c:v>₹ 13,874.89</c:v>
                </c:pt>
                <c:pt idx="1850">
                  <c:v>₹ 13,844.80</c:v>
                </c:pt>
                <c:pt idx="1851">
                  <c:v>₹ 13,844.51</c:v>
                </c:pt>
                <c:pt idx="1852">
                  <c:v>₹ 13,831.12</c:v>
                </c:pt>
                <c:pt idx="1853">
                  <c:v>₹ 13,822.80</c:v>
                </c:pt>
                <c:pt idx="1854">
                  <c:v>₹ 13,819.49</c:v>
                </c:pt>
                <c:pt idx="1855">
                  <c:v>₹ 13,801.61</c:v>
                </c:pt>
                <c:pt idx="1856">
                  <c:v>₹ 13,770.10</c:v>
                </c:pt>
                <c:pt idx="1857">
                  <c:v>₹ 13,747.87</c:v>
                </c:pt>
                <c:pt idx="1858">
                  <c:v>₹ 13,746.74</c:v>
                </c:pt>
                <c:pt idx="1859">
                  <c:v>₹ 13,726.21</c:v>
                </c:pt>
                <c:pt idx="1860">
                  <c:v>₹ 13,725.47</c:v>
                </c:pt>
                <c:pt idx="1861">
                  <c:v>₹ 13,714.55</c:v>
                </c:pt>
                <c:pt idx="1862">
                  <c:v>₹ 13,685.51</c:v>
                </c:pt>
                <c:pt idx="1863">
                  <c:v>₹ 13,677.68</c:v>
                </c:pt>
                <c:pt idx="1864">
                  <c:v>₹ 13,638.06</c:v>
                </c:pt>
                <c:pt idx="1865">
                  <c:v>₹ 13,635.64</c:v>
                </c:pt>
                <c:pt idx="1866">
                  <c:v>₹ 13,622.01</c:v>
                </c:pt>
                <c:pt idx="1867">
                  <c:v>₹ 13,616.36</c:v>
                </c:pt>
                <c:pt idx="1868">
                  <c:v>₹ 13,607.37</c:v>
                </c:pt>
                <c:pt idx="1869">
                  <c:v>₹ 13,588.17</c:v>
                </c:pt>
                <c:pt idx="1870">
                  <c:v>₹ 13,566.04</c:v>
                </c:pt>
                <c:pt idx="1871">
                  <c:v>₹ 13,555.00</c:v>
                </c:pt>
                <c:pt idx="1872">
                  <c:v>₹ 13,511.28</c:v>
                </c:pt>
                <c:pt idx="1873">
                  <c:v>₹ 13,480.83</c:v>
                </c:pt>
                <c:pt idx="1874">
                  <c:v>₹ 13,472.19</c:v>
                </c:pt>
                <c:pt idx="1875">
                  <c:v>₹ 13,470.86</c:v>
                </c:pt>
                <c:pt idx="1876">
                  <c:v>₹ 13,470.80</c:v>
                </c:pt>
                <c:pt idx="1877">
                  <c:v>₹ 13,465.80</c:v>
                </c:pt>
                <c:pt idx="1878">
                  <c:v>₹ 13,462.52</c:v>
                </c:pt>
                <c:pt idx="1879">
                  <c:v>₹ 13,457.96</c:v>
                </c:pt>
                <c:pt idx="1880">
                  <c:v>₹ 13,451.12</c:v>
                </c:pt>
                <c:pt idx="1881">
                  <c:v>₹ 13,440.70</c:v>
                </c:pt>
                <c:pt idx="1882">
                  <c:v>₹ 13,430.27</c:v>
                </c:pt>
                <c:pt idx="1883">
                  <c:v>₹ 13,429.04</c:v>
                </c:pt>
                <c:pt idx="1884">
                  <c:v>₹ 13,417.05</c:v>
                </c:pt>
                <c:pt idx="1885">
                  <c:v>₹ 13,415.04</c:v>
                </c:pt>
                <c:pt idx="1886">
                  <c:v>₹ 13,412.97</c:v>
                </c:pt>
                <c:pt idx="1887">
                  <c:v>₹ 13,405.39</c:v>
                </c:pt>
                <c:pt idx="1888">
                  <c:v>₹ 13,393.76</c:v>
                </c:pt>
                <c:pt idx="1889">
                  <c:v>₹ 13,390.56</c:v>
                </c:pt>
                <c:pt idx="1890">
                  <c:v>₹ 13,383.67</c:v>
                </c:pt>
                <c:pt idx="1891">
                  <c:v>₹ 13,377.41</c:v>
                </c:pt>
                <c:pt idx="1892">
                  <c:v>₹ 13,375.76</c:v>
                </c:pt>
                <c:pt idx="1893">
                  <c:v>₹ 13,360.94</c:v>
                </c:pt>
                <c:pt idx="1894">
                  <c:v>₹ 13,352.10</c:v>
                </c:pt>
                <c:pt idx="1895">
                  <c:v>₹ 13,333.71</c:v>
                </c:pt>
                <c:pt idx="1896">
                  <c:v>₹ 13,292.52</c:v>
                </c:pt>
                <c:pt idx="1897">
                  <c:v>₹ 13,228.85</c:v>
                </c:pt>
                <c:pt idx="1898">
                  <c:v>₹ 13,224.69</c:v>
                </c:pt>
                <c:pt idx="1899">
                  <c:v>₹ 13,224.06</c:v>
                </c:pt>
                <c:pt idx="1900">
                  <c:v>₹ 13,217.09</c:v>
                </c:pt>
                <c:pt idx="1901">
                  <c:v>₹ 13,214.43</c:v>
                </c:pt>
                <c:pt idx="1902">
                  <c:v>₹ 13,204.29</c:v>
                </c:pt>
                <c:pt idx="1903">
                  <c:v>₹ 13,143.86</c:v>
                </c:pt>
                <c:pt idx="1904">
                  <c:v>₹ 13,143.34</c:v>
                </c:pt>
                <c:pt idx="1905">
                  <c:v>₹ 13,129.60</c:v>
                </c:pt>
                <c:pt idx="1906">
                  <c:v>₹ 13,126.68</c:v>
                </c:pt>
                <c:pt idx="1907">
                  <c:v>₹ 13,116.84</c:v>
                </c:pt>
                <c:pt idx="1908">
                  <c:v>₹ 13,113.51</c:v>
                </c:pt>
                <c:pt idx="1909">
                  <c:v>₹ 13,112.60</c:v>
                </c:pt>
                <c:pt idx="1910">
                  <c:v>₹ 13,110.79</c:v>
                </c:pt>
                <c:pt idx="1911">
                  <c:v>₹ 13,101.74</c:v>
                </c:pt>
                <c:pt idx="1912">
                  <c:v>₹ 13,063.88</c:v>
                </c:pt>
                <c:pt idx="1913">
                  <c:v>₹ 13,051.22</c:v>
                </c:pt>
                <c:pt idx="1914">
                  <c:v>₹ 13,047.33</c:v>
                </c:pt>
                <c:pt idx="1915">
                  <c:v>₹ 13,044.41</c:v>
                </c:pt>
                <c:pt idx="1916">
                  <c:v>₹ 13,041.92</c:v>
                </c:pt>
                <c:pt idx="1917">
                  <c:v>₹ 13,023.93</c:v>
                </c:pt>
                <c:pt idx="1918">
                  <c:v>₹ 13,019.16</c:v>
                </c:pt>
                <c:pt idx="1919">
                  <c:v>₹ 13,012.21</c:v>
                </c:pt>
                <c:pt idx="1920">
                  <c:v>₹ 13,010.86</c:v>
                </c:pt>
                <c:pt idx="1921">
                  <c:v>₹ 13,008.07</c:v>
                </c:pt>
                <c:pt idx="1922">
                  <c:v>₹ 13,004.95</c:v>
                </c:pt>
                <c:pt idx="1923">
                  <c:v>₹ 13,002.91</c:v>
                </c:pt>
                <c:pt idx="1924">
                  <c:v>₹ 12,994.12</c:v>
                </c:pt>
                <c:pt idx="1925">
                  <c:v>₹ 12,982.87</c:v>
                </c:pt>
                <c:pt idx="1926">
                  <c:v>₹ 12,981.35</c:v>
                </c:pt>
                <c:pt idx="1927">
                  <c:v>₹ 12,979.36</c:v>
                </c:pt>
                <c:pt idx="1928">
                  <c:v>₹ 12,957.12</c:v>
                </c:pt>
                <c:pt idx="1929">
                  <c:v>₹ 12,950.07</c:v>
                </c:pt>
                <c:pt idx="1930">
                  <c:v>₹ 12,949.16</c:v>
                </c:pt>
                <c:pt idx="1931">
                  <c:v>₹ 12,928.79</c:v>
                </c:pt>
                <c:pt idx="1932">
                  <c:v>₹ 12,925.89</c:v>
                </c:pt>
                <c:pt idx="1933">
                  <c:v>₹ 12,913.99</c:v>
                </c:pt>
                <c:pt idx="1934">
                  <c:v>₹ 12,890.06</c:v>
                </c:pt>
                <c:pt idx="1935">
                  <c:v>₹ 12,870.31</c:v>
                </c:pt>
                <c:pt idx="1936">
                  <c:v>₹ 12,856.84</c:v>
                </c:pt>
                <c:pt idx="1937">
                  <c:v>₹ 12,852.37</c:v>
                </c:pt>
                <c:pt idx="1938">
                  <c:v>₹ 12,847.24</c:v>
                </c:pt>
                <c:pt idx="1939">
                  <c:v>₹ 12,829.46</c:v>
                </c:pt>
                <c:pt idx="1940">
                  <c:v>₹ 12,823.25</c:v>
                </c:pt>
                <c:pt idx="1941">
                  <c:v>₹ 12,815.44</c:v>
                </c:pt>
                <c:pt idx="1942">
                  <c:v>₹ 12,797.21</c:v>
                </c:pt>
                <c:pt idx="1943">
                  <c:v>₹ 12,788.18</c:v>
                </c:pt>
                <c:pt idx="1944">
                  <c:v>₹ 12,788.03</c:v>
                </c:pt>
                <c:pt idx="1945">
                  <c:v>₹ 12,776.05</c:v>
                </c:pt>
                <c:pt idx="1946">
                  <c:v>₹ 12,770.27</c:v>
                </c:pt>
                <c:pt idx="1947">
                  <c:v>₹ 12,741.17</c:v>
                </c:pt>
                <c:pt idx="1948">
                  <c:v>₹ 12,731.00</c:v>
                </c:pt>
                <c:pt idx="1949">
                  <c:v>₹ 12,718.21</c:v>
                </c:pt>
                <c:pt idx="1950">
                  <c:v>₹ 12,713.00</c:v>
                </c:pt>
                <c:pt idx="1951">
                  <c:v>₹ 12,700.63</c:v>
                </c:pt>
                <c:pt idx="1952">
                  <c:v>₹ 12,699.56</c:v>
                </c:pt>
                <c:pt idx="1953">
                  <c:v>₹ 12,697.48</c:v>
                </c:pt>
                <c:pt idx="1954">
                  <c:v>₹ 12,648.70</c:v>
                </c:pt>
                <c:pt idx="1955">
                  <c:v>₹ 12,646.21</c:v>
                </c:pt>
                <c:pt idx="1956">
                  <c:v>₹ 12,644.59</c:v>
                </c:pt>
                <c:pt idx="1957">
                  <c:v>₹ 12,643.38</c:v>
                </c:pt>
                <c:pt idx="1958">
                  <c:v>₹ 12,640.24</c:v>
                </c:pt>
                <c:pt idx="1959">
                  <c:v>₹ 12,638.20</c:v>
                </c:pt>
                <c:pt idx="1960">
                  <c:v>₹ 12,629.90</c:v>
                </c:pt>
                <c:pt idx="1961">
                  <c:v>₹ 12,629.17</c:v>
                </c:pt>
                <c:pt idx="1962">
                  <c:v>₹ 12,624.74</c:v>
                </c:pt>
                <c:pt idx="1963">
                  <c:v>₹ 12,622.18</c:v>
                </c:pt>
                <c:pt idx="1964">
                  <c:v>₹ 12,609.89</c:v>
                </c:pt>
                <c:pt idx="1965">
                  <c:v>₹ 12,600.46</c:v>
                </c:pt>
                <c:pt idx="1966">
                  <c:v>₹ 12,592.53</c:v>
                </c:pt>
                <c:pt idx="1967">
                  <c:v>₹ 12,579.92</c:v>
                </c:pt>
                <c:pt idx="1968">
                  <c:v>₹ 12,574.05</c:v>
                </c:pt>
                <c:pt idx="1969">
                  <c:v>₹ 12,557.61</c:v>
                </c:pt>
                <c:pt idx="1970">
                  <c:v>₹ 12,523.60</c:v>
                </c:pt>
                <c:pt idx="1971">
                  <c:v>₹ 12,499.88</c:v>
                </c:pt>
                <c:pt idx="1972">
                  <c:v>₹ 12,495.29</c:v>
                </c:pt>
                <c:pt idx="1973">
                  <c:v>₹ 12,485.80</c:v>
                </c:pt>
                <c:pt idx="1974">
                  <c:v>₹ 12,479.71</c:v>
                </c:pt>
                <c:pt idx="1975">
                  <c:v>₹ 12,475.35</c:v>
                </c:pt>
                <c:pt idx="1976">
                  <c:v>₹ 12,452.25</c:v>
                </c:pt>
                <c:pt idx="1977">
                  <c:v>₹ 12,430.95</c:v>
                </c:pt>
                <c:pt idx="1978">
                  <c:v>₹ 12,408.29</c:v>
                </c:pt>
                <c:pt idx="1979">
                  <c:v>₹ 12,407.30</c:v>
                </c:pt>
                <c:pt idx="1980">
                  <c:v>₹ 12,404.88</c:v>
                </c:pt>
                <c:pt idx="1981">
                  <c:v>₹ 12,369.89</c:v>
                </c:pt>
                <c:pt idx="1982">
                  <c:v>₹ 12,363.55</c:v>
                </c:pt>
                <c:pt idx="1983">
                  <c:v>₹ 12,347.17</c:v>
                </c:pt>
                <c:pt idx="1984">
                  <c:v>₹ 12,333.83</c:v>
                </c:pt>
                <c:pt idx="1985">
                  <c:v>₹ 12,323.94</c:v>
                </c:pt>
                <c:pt idx="1986">
                  <c:v>₹ 12,299.59</c:v>
                </c:pt>
                <c:pt idx="1987">
                  <c:v>₹ 12,282.38</c:v>
                </c:pt>
                <c:pt idx="1988">
                  <c:v>₹ 12,282.03</c:v>
                </c:pt>
                <c:pt idx="1989">
                  <c:v>₹ 12,269.69</c:v>
                </c:pt>
                <c:pt idx="1990">
                  <c:v>₹ 12,268.63</c:v>
                </c:pt>
                <c:pt idx="1991">
                  <c:v>₹ 12,265.51</c:v>
                </c:pt>
                <c:pt idx="1992">
                  <c:v>₹ 12,255.04</c:v>
                </c:pt>
                <c:pt idx="1993">
                  <c:v>₹ 12,254.44</c:v>
                </c:pt>
                <c:pt idx="1994">
                  <c:v>₹ 12,245.17</c:v>
                </c:pt>
                <c:pt idx="1995">
                  <c:v>₹ 12,244.53</c:v>
                </c:pt>
                <c:pt idx="1996">
                  <c:v>₹ 12,237.73</c:v>
                </c:pt>
                <c:pt idx="1997">
                  <c:v>₹ 12,235.84</c:v>
                </c:pt>
                <c:pt idx="1998">
                  <c:v>₹ 12,233.83</c:v>
                </c:pt>
                <c:pt idx="1999">
                  <c:v>₹ 12,231.61</c:v>
                </c:pt>
                <c:pt idx="2000">
                  <c:v>₹ 12,224.35</c:v>
                </c:pt>
                <c:pt idx="2001">
                  <c:v>₹ 12,222.90</c:v>
                </c:pt>
                <c:pt idx="2002">
                  <c:v>₹ 12,218.70</c:v>
                </c:pt>
                <c:pt idx="2003">
                  <c:v>₹ 12,198.64</c:v>
                </c:pt>
                <c:pt idx="2004">
                  <c:v>₹ 12,148.20</c:v>
                </c:pt>
                <c:pt idx="2005">
                  <c:v>₹ 12,146.97</c:v>
                </c:pt>
                <c:pt idx="2006">
                  <c:v>₹ 12,142.58</c:v>
                </c:pt>
                <c:pt idx="2007">
                  <c:v>₹ 12,137.60</c:v>
                </c:pt>
                <c:pt idx="2008">
                  <c:v>₹ 12,130.80</c:v>
                </c:pt>
                <c:pt idx="2009">
                  <c:v>₹ 12,129.61</c:v>
                </c:pt>
                <c:pt idx="2010">
                  <c:v>₹ 12,124.99</c:v>
                </c:pt>
                <c:pt idx="2011">
                  <c:v>₹ 12,105.32</c:v>
                </c:pt>
                <c:pt idx="2012">
                  <c:v>₹ 12,096.65</c:v>
                </c:pt>
                <c:pt idx="2013">
                  <c:v>₹ 12,094.48</c:v>
                </c:pt>
                <c:pt idx="2014">
                  <c:v>₹ 12,091.34</c:v>
                </c:pt>
                <c:pt idx="2015">
                  <c:v>₹ 12,048.13</c:v>
                </c:pt>
                <c:pt idx="2016">
                  <c:v>₹ 12,044.34</c:v>
                </c:pt>
                <c:pt idx="2017">
                  <c:v>₹ 12,035.18</c:v>
                </c:pt>
                <c:pt idx="2018">
                  <c:v>₹ 12,032.33</c:v>
                </c:pt>
                <c:pt idx="2019">
                  <c:v>₹ 12,029.29</c:v>
                </c:pt>
                <c:pt idx="2020">
                  <c:v>₹ 12,001.29</c:v>
                </c:pt>
                <c:pt idx="2021">
                  <c:v>₹ 11,994.89</c:v>
                </c:pt>
                <c:pt idx="2022">
                  <c:v>₹ 11,987.68</c:v>
                </c:pt>
                <c:pt idx="2023">
                  <c:v>₹ 11,987.17</c:v>
                </c:pt>
                <c:pt idx="2024">
                  <c:v>₹ 11,946.63</c:v>
                </c:pt>
                <c:pt idx="2025">
                  <c:v>₹ 11,945.13</c:v>
                </c:pt>
                <c:pt idx="2026">
                  <c:v>₹ 11,944.59</c:v>
                </c:pt>
                <c:pt idx="2027">
                  <c:v>₹ 11,941.83</c:v>
                </c:pt>
                <c:pt idx="2028">
                  <c:v>₹ 11,938.26</c:v>
                </c:pt>
                <c:pt idx="2029">
                  <c:v>₹ 11,931.13</c:v>
                </c:pt>
                <c:pt idx="2030">
                  <c:v>₹ 11,918.20</c:v>
                </c:pt>
                <c:pt idx="2031">
                  <c:v>₹ 11,884.05</c:v>
                </c:pt>
                <c:pt idx="2032">
                  <c:v>₹ 11,881.97</c:v>
                </c:pt>
                <c:pt idx="2033">
                  <c:v>₹ 11,881.36</c:v>
                </c:pt>
                <c:pt idx="2034">
                  <c:v>₹ 11,879.10</c:v>
                </c:pt>
                <c:pt idx="2035">
                  <c:v>₹ 11,858.56</c:v>
                </c:pt>
                <c:pt idx="2036">
                  <c:v>₹ 11,856.41</c:v>
                </c:pt>
                <c:pt idx="2037">
                  <c:v>₹ 11,848.14</c:v>
                </c:pt>
                <c:pt idx="2038">
                  <c:v>₹ 11,842.62</c:v>
                </c:pt>
                <c:pt idx="2039">
                  <c:v>₹ 11,842.44</c:v>
                </c:pt>
                <c:pt idx="2040">
                  <c:v>₹ 11,840.78</c:v>
                </c:pt>
                <c:pt idx="2041">
                  <c:v>₹ 11,837.16</c:v>
                </c:pt>
                <c:pt idx="2042">
                  <c:v>₹ 11,833.78</c:v>
                </c:pt>
                <c:pt idx="2043">
                  <c:v>₹ 11,830.61</c:v>
                </c:pt>
                <c:pt idx="2044">
                  <c:v>₹ 11,773.06</c:v>
                </c:pt>
                <c:pt idx="2045">
                  <c:v>₹ 11,763.00</c:v>
                </c:pt>
                <c:pt idx="2046">
                  <c:v>₹ 11,752.68</c:v>
                </c:pt>
                <c:pt idx="2047">
                  <c:v>₹ 11,743.93</c:v>
                </c:pt>
                <c:pt idx="2048">
                  <c:v>₹ 11,743.30</c:v>
                </c:pt>
                <c:pt idx="2049">
                  <c:v>₹ 11,741.73</c:v>
                </c:pt>
                <c:pt idx="2050">
                  <c:v>₹ 11,737.85</c:v>
                </c:pt>
                <c:pt idx="2051">
                  <c:v>₹ 11,735.88</c:v>
                </c:pt>
                <c:pt idx="2052">
                  <c:v>₹ 11,730.82</c:v>
                </c:pt>
                <c:pt idx="2053">
                  <c:v>₹ 11,729.68</c:v>
                </c:pt>
                <c:pt idx="2054">
                  <c:v>₹ 11,712.97</c:v>
                </c:pt>
                <c:pt idx="2055">
                  <c:v>₹ 11,696.52</c:v>
                </c:pt>
                <c:pt idx="2056">
                  <c:v>₹ 11,674.13</c:v>
                </c:pt>
                <c:pt idx="2057">
                  <c:v>₹ 11,658.38</c:v>
                </c:pt>
                <c:pt idx="2058">
                  <c:v>₹ 11,658.12</c:v>
                </c:pt>
                <c:pt idx="2059">
                  <c:v>₹ 11,657.81</c:v>
                </c:pt>
                <c:pt idx="2060">
                  <c:v>₹ 11,657.72</c:v>
                </c:pt>
                <c:pt idx="2061">
                  <c:v>₹ 11,625.11</c:v>
                </c:pt>
                <c:pt idx="2062">
                  <c:v>₹ 11,602.75</c:v>
                </c:pt>
                <c:pt idx="2063">
                  <c:v>₹ 11,576.13</c:v>
                </c:pt>
                <c:pt idx="2064">
                  <c:v>₹ 11,566.30</c:v>
                </c:pt>
                <c:pt idx="2065">
                  <c:v>₹ 11,554.22</c:v>
                </c:pt>
                <c:pt idx="2066">
                  <c:v>₹ 11,552.90</c:v>
                </c:pt>
                <c:pt idx="2067">
                  <c:v>₹ 11,540.25</c:v>
                </c:pt>
                <c:pt idx="2068">
                  <c:v>₹ 11,538.42</c:v>
                </c:pt>
                <c:pt idx="2069">
                  <c:v>₹ 11,534.87</c:v>
                </c:pt>
                <c:pt idx="2070">
                  <c:v>₹ 11,530.12</c:v>
                </c:pt>
                <c:pt idx="2071">
                  <c:v>₹ 11,524.25</c:v>
                </c:pt>
                <c:pt idx="2072">
                  <c:v>₹ 11,520.10</c:v>
                </c:pt>
                <c:pt idx="2073">
                  <c:v>₹ 11,512.41</c:v>
                </c:pt>
                <c:pt idx="2074">
                  <c:v>₹ 11,511.61</c:v>
                </c:pt>
                <c:pt idx="2075">
                  <c:v>₹ 11,497.69</c:v>
                </c:pt>
                <c:pt idx="2076">
                  <c:v>₹ 11,492.46</c:v>
                </c:pt>
                <c:pt idx="2077">
                  <c:v>₹ 11,488.32</c:v>
                </c:pt>
                <c:pt idx="2078">
                  <c:v>₹ 11,482.63</c:v>
                </c:pt>
                <c:pt idx="2079">
                  <c:v>₹ 11,478.14</c:v>
                </c:pt>
                <c:pt idx="2080">
                  <c:v>₹ 11,455.28</c:v>
                </c:pt>
                <c:pt idx="2081">
                  <c:v>₹ 11,454.02</c:v>
                </c:pt>
                <c:pt idx="2082">
                  <c:v>₹ 11,436.74</c:v>
                </c:pt>
                <c:pt idx="2083">
                  <c:v>₹ 11,435.74</c:v>
                </c:pt>
                <c:pt idx="2084">
                  <c:v>₹ 11,419.49</c:v>
                </c:pt>
                <c:pt idx="2085">
                  <c:v>₹ 11,412.02</c:v>
                </c:pt>
                <c:pt idx="2086">
                  <c:v>₹ 11,411.69</c:v>
                </c:pt>
                <c:pt idx="2087">
                  <c:v>₹ 11,396.90</c:v>
                </c:pt>
                <c:pt idx="2088">
                  <c:v>₹ 11,394.07</c:v>
                </c:pt>
                <c:pt idx="2089">
                  <c:v>₹ 11,388.27</c:v>
                </c:pt>
                <c:pt idx="2090">
                  <c:v>₹ 11,381.33</c:v>
                </c:pt>
                <c:pt idx="2091">
                  <c:v>₹ 11,378.57</c:v>
                </c:pt>
                <c:pt idx="2092">
                  <c:v>₹ 11,369.39</c:v>
                </c:pt>
                <c:pt idx="2093">
                  <c:v>₹ 11,365.95</c:v>
                </c:pt>
                <c:pt idx="2094">
                  <c:v>₹ 11,363.28</c:v>
                </c:pt>
                <c:pt idx="2095">
                  <c:v>₹ 11,362.76</c:v>
                </c:pt>
                <c:pt idx="2096">
                  <c:v>₹ 11,356.66</c:v>
                </c:pt>
                <c:pt idx="2097">
                  <c:v>₹ 11,353.23</c:v>
                </c:pt>
                <c:pt idx="2098">
                  <c:v>₹ 11,345.52</c:v>
                </c:pt>
                <c:pt idx="2099">
                  <c:v>₹ 11,344.32</c:v>
                </c:pt>
                <c:pt idx="2100">
                  <c:v>₹ 11,326.71</c:v>
                </c:pt>
                <c:pt idx="2101">
                  <c:v>₹ 11,321.49</c:v>
                </c:pt>
                <c:pt idx="2102">
                  <c:v>₹ 11,319.12</c:v>
                </c:pt>
                <c:pt idx="2103">
                  <c:v>₹ 11,318.57</c:v>
                </c:pt>
                <c:pt idx="2104">
                  <c:v>₹ 11,312.33</c:v>
                </c:pt>
                <c:pt idx="2105">
                  <c:v>₹ 11,305.93</c:v>
                </c:pt>
                <c:pt idx="2106">
                  <c:v>₹ 11,299.34</c:v>
                </c:pt>
                <c:pt idx="2107">
                  <c:v>₹ 11,294.57</c:v>
                </c:pt>
                <c:pt idx="2108">
                  <c:v>₹ 11,289.11</c:v>
                </c:pt>
                <c:pt idx="2109">
                  <c:v>₹ 11,286.54</c:v>
                </c:pt>
                <c:pt idx="2110">
                  <c:v>₹ 11,272.33</c:v>
                </c:pt>
                <c:pt idx="2111">
                  <c:v>₹ 11,265.71</c:v>
                </c:pt>
                <c:pt idx="2112">
                  <c:v>₹ 11,264.54</c:v>
                </c:pt>
                <c:pt idx="2113">
                  <c:v>₹ 11,255.29</c:v>
                </c:pt>
                <c:pt idx="2114">
                  <c:v>₹ 11,253.42</c:v>
                </c:pt>
                <c:pt idx="2115">
                  <c:v>₹ 63,770.43</c:v>
                </c:pt>
                <c:pt idx="2116">
                  <c:v>₹ 62,592.87</c:v>
                </c:pt>
                <c:pt idx="2117">
                  <c:v>₹ 60,021.40</c:v>
                </c:pt>
                <c:pt idx="2118">
                  <c:v>₹ 58,571.07</c:v>
                </c:pt>
                <c:pt idx="2119">
                  <c:v>₹ 55,135.40</c:v>
                </c:pt>
                <c:pt idx="2120">
                  <c:v>₹ 52,590.83</c:v>
                </c:pt>
                <c:pt idx="2121">
                  <c:v>₹ 51,194.56</c:v>
                </c:pt>
                <c:pt idx="2122">
                  <c:v>₹ 49,577.66</c:v>
                </c:pt>
                <c:pt idx="2123">
                  <c:v>₹ 48,970.25</c:v>
                </c:pt>
                <c:pt idx="2124">
                  <c:v>₹ 63,770.43</c:v>
                </c:pt>
                <c:pt idx="2125">
                  <c:v>₹ 48,824.45</c:v>
                </c:pt>
                <c:pt idx="2126">
                  <c:v>₹ 48,675.52</c:v>
                </c:pt>
                <c:pt idx="2127">
                  <c:v>₹ 48,673.56</c:v>
                </c:pt>
                <c:pt idx="2128">
                  <c:v>₹ 48,549.18</c:v>
                </c:pt>
                <c:pt idx="2129">
                  <c:v>₹ 48,517.56</c:v>
                </c:pt>
                <c:pt idx="2130">
                  <c:v>₹ 48,173.36</c:v>
                </c:pt>
                <c:pt idx="2131">
                  <c:v>₹ 47,928.03</c:v>
                </c:pt>
                <c:pt idx="2132">
                  <c:v>₹ 47,896.79</c:v>
                </c:pt>
                <c:pt idx="2133">
                  <c:v>₹ 47,496.49</c:v>
                </c:pt>
                <c:pt idx="2134">
                  <c:v>₹ 47,462.89</c:v>
                </c:pt>
                <c:pt idx="2135">
                  <c:v>₹ 47,403.88</c:v>
                </c:pt>
                <c:pt idx="2136">
                  <c:v>₹ 47,305.31</c:v>
                </c:pt>
                <c:pt idx="2137">
                  <c:v>₹ 47,291.06</c:v>
                </c:pt>
                <c:pt idx="2138">
                  <c:v>₹ 47,269.85</c:v>
                </c:pt>
                <c:pt idx="2139">
                  <c:v>₹ 47,055.53</c:v>
                </c:pt>
                <c:pt idx="2140">
                  <c:v>₹ 46,889.26</c:v>
                </c:pt>
                <c:pt idx="2141">
                  <c:v>₹ 46,718.16</c:v>
                </c:pt>
                <c:pt idx="2142">
                  <c:v>₹ 46,661.44</c:v>
                </c:pt>
                <c:pt idx="2143">
                  <c:v>₹ 46,599.11</c:v>
                </c:pt>
                <c:pt idx="2144">
                  <c:v>₹ 46,255.11</c:v>
                </c:pt>
                <c:pt idx="2145">
                  <c:v>₹ 46,200.99</c:v>
                </c:pt>
                <c:pt idx="2146">
                  <c:v>₹ 46,151.12</c:v>
                </c:pt>
                <c:pt idx="2147">
                  <c:v>₹ 46,130.53</c:v>
                </c:pt>
                <c:pt idx="2148">
                  <c:v>₹ 46,113.51</c:v>
                </c:pt>
                <c:pt idx="2149">
                  <c:v>₹ 45,863.21</c:v>
                </c:pt>
                <c:pt idx="2150">
                  <c:v>₹ 45,710.21</c:v>
                </c:pt>
                <c:pt idx="2151">
                  <c:v>₹ 45,702.02</c:v>
                </c:pt>
                <c:pt idx="2152">
                  <c:v>₹ 45,008.96</c:v>
                </c:pt>
                <c:pt idx="2153">
                  <c:v>₹ 44,641.20</c:v>
                </c:pt>
                <c:pt idx="2154">
                  <c:v>₹ 44,585.46</c:v>
                </c:pt>
                <c:pt idx="2155">
                  <c:v>₹ 44,501.40</c:v>
                </c:pt>
                <c:pt idx="2156">
                  <c:v>₹ 44,423.80</c:v>
                </c:pt>
                <c:pt idx="2157">
                  <c:v>₹ 44,400.41</c:v>
                </c:pt>
                <c:pt idx="2158">
                  <c:v>₹ 44,260.75</c:v>
                </c:pt>
                <c:pt idx="2159">
                  <c:v>₹ 44,202.65</c:v>
                </c:pt>
                <c:pt idx="2160">
                  <c:v>₹ 43,943.88</c:v>
                </c:pt>
                <c:pt idx="2161">
                  <c:v>₹ 43,921.18</c:v>
                </c:pt>
                <c:pt idx="2162">
                  <c:v>₹ 43,896.38</c:v>
                </c:pt>
                <c:pt idx="2163">
                  <c:v>₹ 43,817.45</c:v>
                </c:pt>
                <c:pt idx="2164">
                  <c:v>₹ 43,813.87</c:v>
                </c:pt>
                <c:pt idx="2165">
                  <c:v>₹ 43,753.34</c:v>
                </c:pt>
                <c:pt idx="2166">
                  <c:v>₹ 43,578.94</c:v>
                </c:pt>
                <c:pt idx="2167">
                  <c:v>₹ 43,254.42</c:v>
                </c:pt>
                <c:pt idx="2168">
                  <c:v>₹ 43,073.76</c:v>
                </c:pt>
                <c:pt idx="2169">
                  <c:v>₹ 42,983.46</c:v>
                </c:pt>
                <c:pt idx="2170">
                  <c:v>₹ 42,969.85</c:v>
                </c:pt>
                <c:pt idx="2171">
                  <c:v>₹ 42,856.84</c:v>
                </c:pt>
                <c:pt idx="2172">
                  <c:v>₹ 42,764.12</c:v>
                </c:pt>
                <c:pt idx="2173">
                  <c:v>₹ 42,760.50</c:v>
                </c:pt>
                <c:pt idx="2174">
                  <c:v>₹ 42,644.20</c:v>
                </c:pt>
                <c:pt idx="2175">
                  <c:v>₹ 42,560.43</c:v>
                </c:pt>
                <c:pt idx="2176">
                  <c:v>₹ 42,538.72</c:v>
                </c:pt>
                <c:pt idx="2177">
                  <c:v>₹ 42,478.60</c:v>
                </c:pt>
                <c:pt idx="2178">
                  <c:v>₹ 42,303.69</c:v>
                </c:pt>
                <c:pt idx="2179">
                  <c:v>₹ 42,211.14</c:v>
                </c:pt>
                <c:pt idx="2180">
                  <c:v>₹ 42,188.15</c:v>
                </c:pt>
                <c:pt idx="2181">
                  <c:v>₹ 42,124.52</c:v>
                </c:pt>
                <c:pt idx="2182">
                  <c:v>₹ 42,112.24</c:v>
                </c:pt>
                <c:pt idx="2183">
                  <c:v>₹ 42,111.66</c:v>
                </c:pt>
                <c:pt idx="2184">
                  <c:v>₹ 41,999.52</c:v>
                </c:pt>
                <c:pt idx="2185">
                  <c:v>₹ 41,949.24</c:v>
                </c:pt>
                <c:pt idx="2186">
                  <c:v>₹ 41,919.10</c:v>
                </c:pt>
                <c:pt idx="2187">
                  <c:v>₹ 41,886.54</c:v>
                </c:pt>
                <c:pt idx="2188">
                  <c:v>₹ 41,794.63</c:v>
                </c:pt>
                <c:pt idx="2189">
                  <c:v>₹ 41,681.86</c:v>
                </c:pt>
                <c:pt idx="2190">
                  <c:v>₹ 41,676.08</c:v>
                </c:pt>
                <c:pt idx="2191">
                  <c:v>₹ 41,661.60</c:v>
                </c:pt>
                <c:pt idx="2192">
                  <c:v>₹ 41,636.20</c:v>
                </c:pt>
                <c:pt idx="2193">
                  <c:v>₹ 41,505.15</c:v>
                </c:pt>
                <c:pt idx="2194">
                  <c:v>₹ 41,351.88</c:v>
                </c:pt>
                <c:pt idx="2195">
                  <c:v>₹ 41,331.79</c:v>
                </c:pt>
                <c:pt idx="2196">
                  <c:v>₹ 41,271.50</c:v>
                </c:pt>
                <c:pt idx="2197">
                  <c:v>₹ 41,250.39</c:v>
                </c:pt>
                <c:pt idx="2198">
                  <c:v>₹ 41,191.57</c:v>
                </c:pt>
                <c:pt idx="2199">
                  <c:v>₹ 41,097.16</c:v>
                </c:pt>
                <c:pt idx="2200">
                  <c:v>₹ 41,055.29</c:v>
                </c:pt>
                <c:pt idx="2201">
                  <c:v>₹ 41,034.22</c:v>
                </c:pt>
                <c:pt idx="2202">
                  <c:v>₹ 40,974.16</c:v>
                </c:pt>
                <c:pt idx="2203">
                  <c:v>₹ 40,961.29</c:v>
                </c:pt>
                <c:pt idx="2204">
                  <c:v>₹ 40,941.29</c:v>
                </c:pt>
                <c:pt idx="2205">
                  <c:v>₹ 40,932.43</c:v>
                </c:pt>
                <c:pt idx="2206">
                  <c:v>₹ 40,904.20</c:v>
                </c:pt>
                <c:pt idx="2207">
                  <c:v>₹ 40,817.85</c:v>
                </c:pt>
                <c:pt idx="2208">
                  <c:v>₹ 40,720.55</c:v>
                </c:pt>
                <c:pt idx="2209">
                  <c:v>₹ 40,692.91</c:v>
                </c:pt>
                <c:pt idx="2210">
                  <c:v>₹ 40,590.55</c:v>
                </c:pt>
                <c:pt idx="2211">
                  <c:v>₹ 40,419.02</c:v>
                </c:pt>
                <c:pt idx="2212">
                  <c:v>₹ 40,373.74</c:v>
                </c:pt>
                <c:pt idx="2213">
                  <c:v>₹ 40,309.93</c:v>
                </c:pt>
                <c:pt idx="2214">
                  <c:v>₹ 63,770.43</c:v>
                </c:pt>
                <c:pt idx="2215">
                  <c:v>₹ 62,592.87</c:v>
                </c:pt>
                <c:pt idx="2216">
                  <c:v>₹ 60,021.40</c:v>
                </c:pt>
                <c:pt idx="2217">
                  <c:v>₹ 58,571.07</c:v>
                </c:pt>
                <c:pt idx="2218">
                  <c:v>₹ 55,135.40</c:v>
                </c:pt>
                <c:pt idx="2219">
                  <c:v>₹ 52,590.83</c:v>
                </c:pt>
                <c:pt idx="2220">
                  <c:v>₹ 51,194.56</c:v>
                </c:pt>
                <c:pt idx="2221">
                  <c:v>₹ 49,577.66</c:v>
                </c:pt>
                <c:pt idx="2222">
                  <c:v>₹ 48,970.25</c:v>
                </c:pt>
                <c:pt idx="2223">
                  <c:v>₹ 63,770.43</c:v>
                </c:pt>
                <c:pt idx="2224">
                  <c:v>₹ 39,963.12</c:v>
                </c:pt>
                <c:pt idx="2225">
                  <c:v>₹ 39,871.70</c:v>
                </c:pt>
                <c:pt idx="2226">
                  <c:v>₹ 39,865.70</c:v>
                </c:pt>
                <c:pt idx="2227">
                  <c:v>₹ 39,836.52</c:v>
                </c:pt>
                <c:pt idx="2228">
                  <c:v>₹ 39,774.28</c:v>
                </c:pt>
                <c:pt idx="2229">
                  <c:v>₹ 39,727.61</c:v>
                </c:pt>
                <c:pt idx="2230">
                  <c:v>₹ 39,725.52</c:v>
                </c:pt>
                <c:pt idx="2231">
                  <c:v>₹ 39,722.75</c:v>
                </c:pt>
                <c:pt idx="2232">
                  <c:v>₹ 39,721.93</c:v>
                </c:pt>
                <c:pt idx="2233">
                  <c:v>₹ 39,670.44</c:v>
                </c:pt>
                <c:pt idx="2234">
                  <c:v>₹ 39,611.76</c:v>
                </c:pt>
                <c:pt idx="2235">
                  <c:v>₹ 39,597.41</c:v>
                </c:pt>
                <c:pt idx="2236">
                  <c:v>₹ 39,556.49</c:v>
                </c:pt>
                <c:pt idx="2237">
                  <c:v>₹ 39,396.86</c:v>
                </c:pt>
                <c:pt idx="2238">
                  <c:v>₹ 39,352.60</c:v>
                </c:pt>
                <c:pt idx="2239">
                  <c:v>₹ 39,315.28</c:v>
                </c:pt>
                <c:pt idx="2240">
                  <c:v>₹ 39,241.44</c:v>
                </c:pt>
                <c:pt idx="2241">
                  <c:v>₹ 39,221.12</c:v>
                </c:pt>
                <c:pt idx="2242">
                  <c:v>₹ 39,125.33</c:v>
                </c:pt>
                <c:pt idx="2243">
                  <c:v>₹ 39,047.29</c:v>
                </c:pt>
                <c:pt idx="2244">
                  <c:v>₹ 38,998.55</c:v>
                </c:pt>
                <c:pt idx="2245">
                  <c:v>₹ 38,947.43</c:v>
                </c:pt>
                <c:pt idx="2246">
                  <c:v>₹ 38,932.56</c:v>
                </c:pt>
                <c:pt idx="2247">
                  <c:v>₹ 38,924.04</c:v>
                </c:pt>
                <c:pt idx="2248">
                  <c:v>₹ 38,893.36</c:v>
                </c:pt>
                <c:pt idx="2249">
                  <c:v>₹ 38,869.25</c:v>
                </c:pt>
                <c:pt idx="2250">
                  <c:v>₹ 38,836.98</c:v>
                </c:pt>
                <c:pt idx="2251">
                  <c:v>₹ 38,792.69</c:v>
                </c:pt>
                <c:pt idx="2252">
                  <c:v>₹ 38,746.36</c:v>
                </c:pt>
                <c:pt idx="2253">
                  <c:v>₹ 38,740.12</c:v>
                </c:pt>
                <c:pt idx="2254">
                  <c:v>₹ 38,711.00</c:v>
                </c:pt>
                <c:pt idx="2255">
                  <c:v>₹ 38,709.18</c:v>
                </c:pt>
                <c:pt idx="2256">
                  <c:v>₹ 38,652.09</c:v>
                </c:pt>
                <c:pt idx="2257">
                  <c:v>₹ 38,511.63</c:v>
                </c:pt>
                <c:pt idx="2258">
                  <c:v>₹ 38,415.47</c:v>
                </c:pt>
                <c:pt idx="2259">
                  <c:v>₹ 38,405.26</c:v>
                </c:pt>
                <c:pt idx="2260">
                  <c:v>₹ 38,389.79</c:v>
                </c:pt>
                <c:pt idx="2261">
                  <c:v>₹ 38,344.57</c:v>
                </c:pt>
                <c:pt idx="2262">
                  <c:v>₹ 38,313.13</c:v>
                </c:pt>
                <c:pt idx="2263">
                  <c:v>₹ 38,282.75</c:v>
                </c:pt>
                <c:pt idx="2264">
                  <c:v>₹ 38,245.59</c:v>
                </c:pt>
                <c:pt idx="2265">
                  <c:v>₹ 38,241.74</c:v>
                </c:pt>
                <c:pt idx="2266">
                  <c:v>₹ 38,237.34</c:v>
                </c:pt>
                <c:pt idx="2267">
                  <c:v>₹ 38,189.10</c:v>
                </c:pt>
                <c:pt idx="2268">
                  <c:v>₹ 38,126.25</c:v>
                </c:pt>
                <c:pt idx="2269">
                  <c:v>₹ 37,829.72</c:v>
                </c:pt>
                <c:pt idx="2270">
                  <c:v>₹ 37,800.98</c:v>
                </c:pt>
                <c:pt idx="2271">
                  <c:v>₹ 37,742.58</c:v>
                </c:pt>
                <c:pt idx="2272">
                  <c:v>₹ 37,735.20</c:v>
                </c:pt>
                <c:pt idx="2273">
                  <c:v>₹ 37,701.88</c:v>
                </c:pt>
                <c:pt idx="2274">
                  <c:v>₹ 37,675.06</c:v>
                </c:pt>
                <c:pt idx="2275">
                  <c:v>₹ 37,650.74</c:v>
                </c:pt>
                <c:pt idx="2276">
                  <c:v>₹ 37,607.53</c:v>
                </c:pt>
                <c:pt idx="2277">
                  <c:v>₹ 37,484.45</c:v>
                </c:pt>
                <c:pt idx="2278">
                  <c:v>₹ 37,465.34</c:v>
                </c:pt>
                <c:pt idx="2279">
                  <c:v>₹ 37,425.94</c:v>
                </c:pt>
                <c:pt idx="2280">
                  <c:v>₹ 37,277.27</c:v>
                </c:pt>
                <c:pt idx="2281">
                  <c:v>₹ 37,272.34</c:v>
                </c:pt>
                <c:pt idx="2282">
                  <c:v>₹ 37,270.15</c:v>
                </c:pt>
                <c:pt idx="2283">
                  <c:v>₹ 37,251.22</c:v>
                </c:pt>
                <c:pt idx="2284">
                  <c:v>₹ 37,165.16</c:v>
                </c:pt>
                <c:pt idx="2285">
                  <c:v>₹ 37,133.90</c:v>
                </c:pt>
                <c:pt idx="2286">
                  <c:v>₹ 37,079.37</c:v>
                </c:pt>
                <c:pt idx="2287">
                  <c:v>₹ 37,076.37</c:v>
                </c:pt>
                <c:pt idx="2288">
                  <c:v>₹ 37,040.88</c:v>
                </c:pt>
                <c:pt idx="2289">
                  <c:v>₹ 36,976.45</c:v>
                </c:pt>
                <c:pt idx="2290">
                  <c:v>₹ 36,950.26</c:v>
                </c:pt>
                <c:pt idx="2291">
                  <c:v>₹ 36,935.64</c:v>
                </c:pt>
                <c:pt idx="2292">
                  <c:v>₹ 36,922.61</c:v>
                </c:pt>
                <c:pt idx="2293">
                  <c:v>₹ 36,911.99</c:v>
                </c:pt>
                <c:pt idx="2294">
                  <c:v>₹ 36,910.61</c:v>
                </c:pt>
                <c:pt idx="2295">
                  <c:v>₹ 36,898.73</c:v>
                </c:pt>
                <c:pt idx="2296">
                  <c:v>₹ 36,889.99</c:v>
                </c:pt>
                <c:pt idx="2297">
                  <c:v>₹ 36,837.47</c:v>
                </c:pt>
                <c:pt idx="2298">
                  <c:v>₹ 36,795.29</c:v>
                </c:pt>
                <c:pt idx="2299">
                  <c:v>₹ 36,786.37</c:v>
                </c:pt>
                <c:pt idx="2300">
                  <c:v>₹ 36,580.28</c:v>
                </c:pt>
                <c:pt idx="2301">
                  <c:v>₹ 36,572.80</c:v>
                </c:pt>
                <c:pt idx="2302">
                  <c:v>₹ 36,541.55</c:v>
                </c:pt>
                <c:pt idx="2303">
                  <c:v>₹ 36,445.55</c:v>
                </c:pt>
                <c:pt idx="2304">
                  <c:v>₹ 36,397.58</c:v>
                </c:pt>
                <c:pt idx="2305">
                  <c:v>₹ 36,350.71</c:v>
                </c:pt>
                <c:pt idx="2306">
                  <c:v>₹ 36,332.45</c:v>
                </c:pt>
                <c:pt idx="2307">
                  <c:v>₹ 36,314.05</c:v>
                </c:pt>
                <c:pt idx="2308">
                  <c:v>₹ 36,307.80</c:v>
                </c:pt>
                <c:pt idx="2309">
                  <c:v>₹ 36,219.41</c:v>
                </c:pt>
                <c:pt idx="2310">
                  <c:v>₹ 36,197.70</c:v>
                </c:pt>
                <c:pt idx="2311">
                  <c:v>₹ 36,189.10</c:v>
                </c:pt>
                <c:pt idx="2312">
                  <c:v>₹ 36,182.87</c:v>
                </c:pt>
                <c:pt idx="2313">
                  <c:v>₹ 36,149.48</c:v>
                </c:pt>
                <c:pt idx="2314">
                  <c:v>₹ 36,124.57</c:v>
                </c:pt>
                <c:pt idx="2315">
                  <c:v>₹ 36,090.49</c:v>
                </c:pt>
                <c:pt idx="2316">
                  <c:v>₹ 36,085.22</c:v>
                </c:pt>
                <c:pt idx="2317">
                  <c:v>₹ 36,074.34</c:v>
                </c:pt>
                <c:pt idx="2318">
                  <c:v>₹ 36,021.01</c:v>
                </c:pt>
                <c:pt idx="2319">
                  <c:v>₹ 35,952.65</c:v>
                </c:pt>
                <c:pt idx="2320">
                  <c:v>₹ 35,883.27</c:v>
                </c:pt>
                <c:pt idx="2321">
                  <c:v>₹ 35,733.96</c:v>
                </c:pt>
                <c:pt idx="2322">
                  <c:v>₹ 35,711.39</c:v>
                </c:pt>
                <c:pt idx="2323">
                  <c:v>₹ 35,701.90</c:v>
                </c:pt>
                <c:pt idx="2324">
                  <c:v>₹ 35,595.59</c:v>
                </c:pt>
                <c:pt idx="2325">
                  <c:v>₹ 35,585.58</c:v>
                </c:pt>
                <c:pt idx="2326">
                  <c:v>₹ 35,583.17</c:v>
                </c:pt>
                <c:pt idx="2327">
                  <c:v>₹ 35,573.26</c:v>
                </c:pt>
                <c:pt idx="2328">
                  <c:v>₹ 35,547.72</c:v>
                </c:pt>
                <c:pt idx="2329">
                  <c:v>₹ 35,547.47</c:v>
                </c:pt>
                <c:pt idx="2330">
                  <c:v>₹ 35,517.19</c:v>
                </c:pt>
                <c:pt idx="2331">
                  <c:v>₹ 35,491.64</c:v>
                </c:pt>
                <c:pt idx="2332">
                  <c:v>₹ 35,345.73</c:v>
                </c:pt>
                <c:pt idx="2333">
                  <c:v>₹ 35,315.96</c:v>
                </c:pt>
                <c:pt idx="2334">
                  <c:v>₹ 35,302.09</c:v>
                </c:pt>
                <c:pt idx="2335">
                  <c:v>₹ 35,160.13</c:v>
                </c:pt>
              </c:strCache>
            </c:strRef>
          </c:xVal>
          <c:yVal>
            <c:numRef>
              <c:f>'HEALTH CARE N ITS DATA ANALYS'!$Q$3:$Q$4678</c:f>
              <c:numCache>
                <c:formatCode>General</c:formatCode>
                <c:ptCount val="4676"/>
                <c:pt idx="0">
                  <c:v>0</c:v>
                </c:pt>
                <c:pt idx="1">
                  <c:v>56</c:v>
                </c:pt>
                <c:pt idx="2">
                  <c:v>47</c:v>
                </c:pt>
                <c:pt idx="3">
                  <c:v>54</c:v>
                </c:pt>
                <c:pt idx="4">
                  <c:v>33</c:v>
                </c:pt>
                <c:pt idx="5">
                  <c:v>35</c:v>
                </c:pt>
                <c:pt idx="6">
                  <c:v>62</c:v>
                </c:pt>
                <c:pt idx="7">
                  <c:v>30</c:v>
                </c:pt>
                <c:pt idx="8">
                  <c:v>66</c:v>
                </c:pt>
                <c:pt idx="9">
                  <c:v>61</c:v>
                </c:pt>
                <c:pt idx="10">
                  <c:v>46</c:v>
                </c:pt>
                <c:pt idx="11">
                  <c:v>65</c:v>
                </c:pt>
                <c:pt idx="12">
                  <c:v>59</c:v>
                </c:pt>
                <c:pt idx="13">
                  <c:v>62</c:v>
                </c:pt>
                <c:pt idx="14">
                  <c:v>56</c:v>
                </c:pt>
                <c:pt idx="15">
                  <c:v>63</c:v>
                </c:pt>
                <c:pt idx="16">
                  <c:v>62</c:v>
                </c:pt>
                <c:pt idx="17">
                  <c:v>66</c:v>
                </c:pt>
                <c:pt idx="18">
                  <c:v>61</c:v>
                </c:pt>
                <c:pt idx="19">
                  <c:v>60</c:v>
                </c:pt>
                <c:pt idx="20">
                  <c:v>53</c:v>
                </c:pt>
                <c:pt idx="21">
                  <c:v>63</c:v>
                </c:pt>
                <c:pt idx="22">
                  <c:v>65</c:v>
                </c:pt>
                <c:pt idx="23">
                  <c:v>66</c:v>
                </c:pt>
                <c:pt idx="24">
                  <c:v>54</c:v>
                </c:pt>
                <c:pt idx="25">
                  <c:v>65</c:v>
                </c:pt>
                <c:pt idx="26">
                  <c:v>66</c:v>
                </c:pt>
                <c:pt idx="27">
                  <c:v>64</c:v>
                </c:pt>
                <c:pt idx="28">
                  <c:v>55</c:v>
                </c:pt>
                <c:pt idx="29">
                  <c:v>63</c:v>
                </c:pt>
                <c:pt idx="30">
                  <c:v>53</c:v>
                </c:pt>
                <c:pt idx="31">
                  <c:v>46</c:v>
                </c:pt>
                <c:pt idx="32">
                  <c:v>48</c:v>
                </c:pt>
                <c:pt idx="33">
                  <c:v>62</c:v>
                </c:pt>
                <c:pt idx="34">
                  <c:v>39</c:v>
                </c:pt>
                <c:pt idx="35">
                  <c:v>45</c:v>
                </c:pt>
                <c:pt idx="36">
                  <c:v>64</c:v>
                </c:pt>
                <c:pt idx="37">
                  <c:v>50</c:v>
                </c:pt>
                <c:pt idx="38">
                  <c:v>62</c:v>
                </c:pt>
                <c:pt idx="39">
                  <c:v>53</c:v>
                </c:pt>
                <c:pt idx="40">
                  <c:v>31</c:v>
                </c:pt>
                <c:pt idx="41">
                  <c:v>24</c:v>
                </c:pt>
                <c:pt idx="42">
                  <c:v>57</c:v>
                </c:pt>
                <c:pt idx="43">
                  <c:v>53</c:v>
                </c:pt>
                <c:pt idx="44">
                  <c:v>56</c:v>
                </c:pt>
                <c:pt idx="45">
                  <c:v>49</c:v>
                </c:pt>
                <c:pt idx="46">
                  <c:v>36</c:v>
                </c:pt>
                <c:pt idx="47">
                  <c:v>58</c:v>
                </c:pt>
                <c:pt idx="48">
                  <c:v>44</c:v>
                </c:pt>
                <c:pt idx="49">
                  <c:v>58</c:v>
                </c:pt>
                <c:pt idx="50">
                  <c:v>58</c:v>
                </c:pt>
                <c:pt idx="51">
                  <c:v>38</c:v>
                </c:pt>
                <c:pt idx="52">
                  <c:v>59</c:v>
                </c:pt>
                <c:pt idx="53">
                  <c:v>55</c:v>
                </c:pt>
                <c:pt idx="54">
                  <c:v>59</c:v>
                </c:pt>
                <c:pt idx="55">
                  <c:v>46</c:v>
                </c:pt>
                <c:pt idx="56">
                  <c:v>49</c:v>
                </c:pt>
                <c:pt idx="57">
                  <c:v>52</c:v>
                </c:pt>
                <c:pt idx="58">
                  <c:v>59</c:v>
                </c:pt>
                <c:pt idx="59">
                  <c:v>47</c:v>
                </c:pt>
                <c:pt idx="60">
                  <c:v>53</c:v>
                </c:pt>
                <c:pt idx="61">
                  <c:v>45</c:v>
                </c:pt>
                <c:pt idx="62">
                  <c:v>57</c:v>
                </c:pt>
                <c:pt idx="63">
                  <c:v>56</c:v>
                </c:pt>
                <c:pt idx="64">
                  <c:v>57</c:v>
                </c:pt>
                <c:pt idx="65">
                  <c:v>49</c:v>
                </c:pt>
                <c:pt idx="66">
                  <c:v>51</c:v>
                </c:pt>
                <c:pt idx="67">
                  <c:v>45</c:v>
                </c:pt>
                <c:pt idx="68">
                  <c:v>27</c:v>
                </c:pt>
                <c:pt idx="69">
                  <c:v>48</c:v>
                </c:pt>
                <c:pt idx="70">
                  <c:v>56</c:v>
                </c:pt>
                <c:pt idx="71">
                  <c:v>40</c:v>
                </c:pt>
                <c:pt idx="72">
                  <c:v>52</c:v>
                </c:pt>
                <c:pt idx="73">
                  <c:v>58</c:v>
                </c:pt>
                <c:pt idx="74">
                  <c:v>62</c:v>
                </c:pt>
                <c:pt idx="75">
                  <c:v>49</c:v>
                </c:pt>
                <c:pt idx="76">
                  <c:v>49</c:v>
                </c:pt>
                <c:pt idx="77">
                  <c:v>48</c:v>
                </c:pt>
                <c:pt idx="78">
                  <c:v>50</c:v>
                </c:pt>
                <c:pt idx="79">
                  <c:v>57</c:v>
                </c:pt>
                <c:pt idx="80">
                  <c:v>53</c:v>
                </c:pt>
                <c:pt idx="81">
                  <c:v>60</c:v>
                </c:pt>
                <c:pt idx="82">
                  <c:v>47</c:v>
                </c:pt>
                <c:pt idx="83">
                  <c:v>60</c:v>
                </c:pt>
                <c:pt idx="84">
                  <c:v>55</c:v>
                </c:pt>
                <c:pt idx="85">
                  <c:v>52</c:v>
                </c:pt>
                <c:pt idx="86">
                  <c:v>52</c:v>
                </c:pt>
                <c:pt idx="87">
                  <c:v>45</c:v>
                </c:pt>
                <c:pt idx="88">
                  <c:v>50</c:v>
                </c:pt>
                <c:pt idx="89">
                  <c:v>41</c:v>
                </c:pt>
                <c:pt idx="90">
                  <c:v>45</c:v>
                </c:pt>
                <c:pt idx="91">
                  <c:v>32</c:v>
                </c:pt>
                <c:pt idx="92">
                  <c:v>25</c:v>
                </c:pt>
                <c:pt idx="93">
                  <c:v>52</c:v>
                </c:pt>
                <c:pt idx="94">
                  <c:v>48</c:v>
                </c:pt>
                <c:pt idx="95">
                  <c:v>54</c:v>
                </c:pt>
                <c:pt idx="96">
                  <c:v>49</c:v>
                </c:pt>
                <c:pt idx="97">
                  <c:v>39</c:v>
                </c:pt>
                <c:pt idx="98">
                  <c:v>58</c:v>
                </c:pt>
                <c:pt idx="99">
                  <c:v>62</c:v>
                </c:pt>
                <c:pt idx="100">
                  <c:v>47</c:v>
                </c:pt>
                <c:pt idx="101">
                  <c:v>43</c:v>
                </c:pt>
                <c:pt idx="102">
                  <c:v>43</c:v>
                </c:pt>
                <c:pt idx="103">
                  <c:v>45</c:v>
                </c:pt>
                <c:pt idx="104">
                  <c:v>39</c:v>
                </c:pt>
                <c:pt idx="105">
                  <c:v>41</c:v>
                </c:pt>
                <c:pt idx="106">
                  <c:v>58</c:v>
                </c:pt>
                <c:pt idx="107">
                  <c:v>46</c:v>
                </c:pt>
                <c:pt idx="108">
                  <c:v>42</c:v>
                </c:pt>
                <c:pt idx="109">
                  <c:v>37</c:v>
                </c:pt>
                <c:pt idx="110">
                  <c:v>49</c:v>
                </c:pt>
                <c:pt idx="111">
                  <c:v>39</c:v>
                </c:pt>
                <c:pt idx="112">
                  <c:v>41</c:v>
                </c:pt>
                <c:pt idx="113">
                  <c:v>39</c:v>
                </c:pt>
                <c:pt idx="114">
                  <c:v>37</c:v>
                </c:pt>
                <c:pt idx="115">
                  <c:v>51</c:v>
                </c:pt>
                <c:pt idx="116">
                  <c:v>47</c:v>
                </c:pt>
                <c:pt idx="117">
                  <c:v>21</c:v>
                </c:pt>
                <c:pt idx="118">
                  <c:v>56</c:v>
                </c:pt>
                <c:pt idx="119">
                  <c:v>47</c:v>
                </c:pt>
                <c:pt idx="120">
                  <c:v>29</c:v>
                </c:pt>
                <c:pt idx="121">
                  <c:v>43</c:v>
                </c:pt>
                <c:pt idx="122">
                  <c:v>46</c:v>
                </c:pt>
                <c:pt idx="123">
                  <c:v>58</c:v>
                </c:pt>
                <c:pt idx="124">
                  <c:v>46</c:v>
                </c:pt>
                <c:pt idx="125">
                  <c:v>42</c:v>
                </c:pt>
                <c:pt idx="126">
                  <c:v>32</c:v>
                </c:pt>
                <c:pt idx="127">
                  <c:v>62</c:v>
                </c:pt>
                <c:pt idx="128">
                  <c:v>42</c:v>
                </c:pt>
                <c:pt idx="129">
                  <c:v>39</c:v>
                </c:pt>
                <c:pt idx="130">
                  <c:v>46</c:v>
                </c:pt>
                <c:pt idx="131">
                  <c:v>44</c:v>
                </c:pt>
                <c:pt idx="132">
                  <c:v>48</c:v>
                </c:pt>
                <c:pt idx="133">
                  <c:v>37</c:v>
                </c:pt>
                <c:pt idx="134">
                  <c:v>57</c:v>
                </c:pt>
                <c:pt idx="135">
                  <c:v>60</c:v>
                </c:pt>
                <c:pt idx="136">
                  <c:v>45</c:v>
                </c:pt>
                <c:pt idx="137">
                  <c:v>20</c:v>
                </c:pt>
                <c:pt idx="138">
                  <c:v>33</c:v>
                </c:pt>
                <c:pt idx="139">
                  <c:v>48</c:v>
                </c:pt>
                <c:pt idx="140">
                  <c:v>33</c:v>
                </c:pt>
                <c:pt idx="141">
                  <c:v>38</c:v>
                </c:pt>
                <c:pt idx="142">
                  <c:v>34</c:v>
                </c:pt>
                <c:pt idx="143">
                  <c:v>25</c:v>
                </c:pt>
                <c:pt idx="144">
                  <c:v>38</c:v>
                </c:pt>
                <c:pt idx="145">
                  <c:v>53</c:v>
                </c:pt>
                <c:pt idx="146">
                  <c:v>54</c:v>
                </c:pt>
                <c:pt idx="147">
                  <c:v>22</c:v>
                </c:pt>
                <c:pt idx="148">
                  <c:v>44</c:v>
                </c:pt>
                <c:pt idx="149">
                  <c:v>35</c:v>
                </c:pt>
                <c:pt idx="150">
                  <c:v>44</c:v>
                </c:pt>
                <c:pt idx="151">
                  <c:v>60</c:v>
                </c:pt>
                <c:pt idx="152">
                  <c:v>35</c:v>
                </c:pt>
                <c:pt idx="153">
                  <c:v>52</c:v>
                </c:pt>
                <c:pt idx="154">
                  <c:v>26</c:v>
                </c:pt>
                <c:pt idx="155">
                  <c:v>45</c:v>
                </c:pt>
                <c:pt idx="156">
                  <c:v>41</c:v>
                </c:pt>
                <c:pt idx="157">
                  <c:v>38</c:v>
                </c:pt>
                <c:pt idx="158">
                  <c:v>48</c:v>
                </c:pt>
                <c:pt idx="159">
                  <c:v>36</c:v>
                </c:pt>
                <c:pt idx="160">
                  <c:v>54</c:v>
                </c:pt>
                <c:pt idx="161">
                  <c:v>42</c:v>
                </c:pt>
                <c:pt idx="162">
                  <c:v>34</c:v>
                </c:pt>
                <c:pt idx="163">
                  <c:v>24</c:v>
                </c:pt>
                <c:pt idx="164">
                  <c:v>22</c:v>
                </c:pt>
                <c:pt idx="165">
                  <c:v>45</c:v>
                </c:pt>
                <c:pt idx="166">
                  <c:v>55</c:v>
                </c:pt>
                <c:pt idx="167">
                  <c:v>49</c:v>
                </c:pt>
                <c:pt idx="168">
                  <c:v>39</c:v>
                </c:pt>
                <c:pt idx="169">
                  <c:v>34</c:v>
                </c:pt>
                <c:pt idx="170">
                  <c:v>24</c:v>
                </c:pt>
                <c:pt idx="171">
                  <c:v>29</c:v>
                </c:pt>
                <c:pt idx="172">
                  <c:v>35</c:v>
                </c:pt>
                <c:pt idx="173">
                  <c:v>36</c:v>
                </c:pt>
                <c:pt idx="174">
                  <c:v>33</c:v>
                </c:pt>
                <c:pt idx="175">
                  <c:v>32</c:v>
                </c:pt>
                <c:pt idx="176">
                  <c:v>32</c:v>
                </c:pt>
                <c:pt idx="177">
                  <c:v>47</c:v>
                </c:pt>
                <c:pt idx="178">
                  <c:v>56</c:v>
                </c:pt>
                <c:pt idx="179">
                  <c:v>33</c:v>
                </c:pt>
                <c:pt idx="180">
                  <c:v>61</c:v>
                </c:pt>
                <c:pt idx="181">
                  <c:v>21</c:v>
                </c:pt>
                <c:pt idx="182">
                  <c:v>52</c:v>
                </c:pt>
                <c:pt idx="183">
                  <c:v>32</c:v>
                </c:pt>
                <c:pt idx="184">
                  <c:v>59</c:v>
                </c:pt>
                <c:pt idx="185">
                  <c:v>54</c:v>
                </c:pt>
                <c:pt idx="186">
                  <c:v>63</c:v>
                </c:pt>
                <c:pt idx="187">
                  <c:v>32</c:v>
                </c:pt>
                <c:pt idx="188">
                  <c:v>51</c:v>
                </c:pt>
                <c:pt idx="189">
                  <c:v>62</c:v>
                </c:pt>
                <c:pt idx="190">
                  <c:v>21</c:v>
                </c:pt>
                <c:pt idx="191">
                  <c:v>49</c:v>
                </c:pt>
                <c:pt idx="192">
                  <c:v>57</c:v>
                </c:pt>
                <c:pt idx="193">
                  <c:v>32</c:v>
                </c:pt>
                <c:pt idx="194">
                  <c:v>20</c:v>
                </c:pt>
                <c:pt idx="195">
                  <c:v>21</c:v>
                </c:pt>
                <c:pt idx="196">
                  <c:v>31</c:v>
                </c:pt>
                <c:pt idx="197">
                  <c:v>25</c:v>
                </c:pt>
                <c:pt idx="198">
                  <c:v>50</c:v>
                </c:pt>
                <c:pt idx="199">
                  <c:v>20</c:v>
                </c:pt>
                <c:pt idx="200">
                  <c:v>27</c:v>
                </c:pt>
                <c:pt idx="201">
                  <c:v>45</c:v>
                </c:pt>
                <c:pt idx="202">
                  <c:v>28</c:v>
                </c:pt>
                <c:pt idx="203">
                  <c:v>61</c:v>
                </c:pt>
                <c:pt idx="204">
                  <c:v>25</c:v>
                </c:pt>
                <c:pt idx="205">
                  <c:v>43</c:v>
                </c:pt>
                <c:pt idx="206">
                  <c:v>32</c:v>
                </c:pt>
                <c:pt idx="207">
                  <c:v>48</c:v>
                </c:pt>
                <c:pt idx="208">
                  <c:v>50</c:v>
                </c:pt>
                <c:pt idx="209">
                  <c:v>46</c:v>
                </c:pt>
                <c:pt idx="210">
                  <c:v>24</c:v>
                </c:pt>
                <c:pt idx="211">
                  <c:v>24</c:v>
                </c:pt>
                <c:pt idx="212">
                  <c:v>53</c:v>
                </c:pt>
                <c:pt idx="213">
                  <c:v>60</c:v>
                </c:pt>
                <c:pt idx="214">
                  <c:v>51</c:v>
                </c:pt>
                <c:pt idx="215">
                  <c:v>32</c:v>
                </c:pt>
                <c:pt idx="216">
                  <c:v>51</c:v>
                </c:pt>
                <c:pt idx="217">
                  <c:v>36</c:v>
                </c:pt>
                <c:pt idx="218">
                  <c:v>53</c:v>
                </c:pt>
                <c:pt idx="219">
                  <c:v>36</c:v>
                </c:pt>
                <c:pt idx="220">
                  <c:v>27</c:v>
                </c:pt>
                <c:pt idx="221">
                  <c:v>57</c:v>
                </c:pt>
                <c:pt idx="222">
                  <c:v>26</c:v>
                </c:pt>
                <c:pt idx="223">
                  <c:v>47</c:v>
                </c:pt>
                <c:pt idx="224">
                  <c:v>49</c:v>
                </c:pt>
                <c:pt idx="225">
                  <c:v>42</c:v>
                </c:pt>
                <c:pt idx="226">
                  <c:v>27</c:v>
                </c:pt>
                <c:pt idx="227">
                  <c:v>26</c:v>
                </c:pt>
                <c:pt idx="228">
                  <c:v>57</c:v>
                </c:pt>
                <c:pt idx="229">
                  <c:v>41</c:v>
                </c:pt>
                <c:pt idx="230">
                  <c:v>29</c:v>
                </c:pt>
                <c:pt idx="231">
                  <c:v>21</c:v>
                </c:pt>
                <c:pt idx="232">
                  <c:v>29</c:v>
                </c:pt>
                <c:pt idx="233">
                  <c:v>21</c:v>
                </c:pt>
                <c:pt idx="234">
                  <c:v>30</c:v>
                </c:pt>
                <c:pt idx="235">
                  <c:v>20</c:v>
                </c:pt>
                <c:pt idx="236">
                  <c:v>48</c:v>
                </c:pt>
                <c:pt idx="237">
                  <c:v>26</c:v>
                </c:pt>
                <c:pt idx="238">
                  <c:v>34</c:v>
                </c:pt>
                <c:pt idx="239">
                  <c:v>21</c:v>
                </c:pt>
                <c:pt idx="240">
                  <c:v>40</c:v>
                </c:pt>
                <c:pt idx="241">
                  <c:v>41</c:v>
                </c:pt>
                <c:pt idx="242">
                  <c:v>38</c:v>
                </c:pt>
                <c:pt idx="243">
                  <c:v>29</c:v>
                </c:pt>
                <c:pt idx="244">
                  <c:v>26</c:v>
                </c:pt>
                <c:pt idx="245">
                  <c:v>62</c:v>
                </c:pt>
                <c:pt idx="246">
                  <c:v>49</c:v>
                </c:pt>
                <c:pt idx="247">
                  <c:v>53</c:v>
                </c:pt>
                <c:pt idx="248">
                  <c:v>25</c:v>
                </c:pt>
                <c:pt idx="249">
                  <c:v>22</c:v>
                </c:pt>
                <c:pt idx="250">
                  <c:v>52</c:v>
                </c:pt>
                <c:pt idx="251">
                  <c:v>30</c:v>
                </c:pt>
                <c:pt idx="252">
                  <c:v>24</c:v>
                </c:pt>
                <c:pt idx="253">
                  <c:v>27</c:v>
                </c:pt>
                <c:pt idx="254">
                  <c:v>24</c:v>
                </c:pt>
                <c:pt idx="255">
                  <c:v>62</c:v>
                </c:pt>
                <c:pt idx="256">
                  <c:v>21</c:v>
                </c:pt>
                <c:pt idx="257">
                  <c:v>20</c:v>
                </c:pt>
                <c:pt idx="258">
                  <c:v>31</c:v>
                </c:pt>
                <c:pt idx="259">
                  <c:v>21</c:v>
                </c:pt>
                <c:pt idx="260">
                  <c:v>40</c:v>
                </c:pt>
                <c:pt idx="261">
                  <c:v>22</c:v>
                </c:pt>
                <c:pt idx="262">
                  <c:v>54</c:v>
                </c:pt>
                <c:pt idx="263">
                  <c:v>39</c:v>
                </c:pt>
                <c:pt idx="264">
                  <c:v>52</c:v>
                </c:pt>
                <c:pt idx="265">
                  <c:v>21</c:v>
                </c:pt>
                <c:pt idx="266">
                  <c:v>34</c:v>
                </c:pt>
                <c:pt idx="267">
                  <c:v>39</c:v>
                </c:pt>
                <c:pt idx="268">
                  <c:v>55</c:v>
                </c:pt>
                <c:pt idx="269">
                  <c:v>62</c:v>
                </c:pt>
                <c:pt idx="270">
                  <c:v>30</c:v>
                </c:pt>
                <c:pt idx="271">
                  <c:v>57</c:v>
                </c:pt>
                <c:pt idx="272">
                  <c:v>29</c:v>
                </c:pt>
                <c:pt idx="273">
                  <c:v>53</c:v>
                </c:pt>
                <c:pt idx="274">
                  <c:v>43</c:v>
                </c:pt>
                <c:pt idx="275">
                  <c:v>29</c:v>
                </c:pt>
                <c:pt idx="276">
                  <c:v>44</c:v>
                </c:pt>
                <c:pt idx="277">
                  <c:v>52</c:v>
                </c:pt>
                <c:pt idx="278">
                  <c:v>50</c:v>
                </c:pt>
                <c:pt idx="279">
                  <c:v>34</c:v>
                </c:pt>
                <c:pt idx="280">
                  <c:v>34</c:v>
                </c:pt>
                <c:pt idx="281">
                  <c:v>56</c:v>
                </c:pt>
                <c:pt idx="282">
                  <c:v>34</c:v>
                </c:pt>
                <c:pt idx="283">
                  <c:v>21</c:v>
                </c:pt>
                <c:pt idx="284">
                  <c:v>48</c:v>
                </c:pt>
                <c:pt idx="285">
                  <c:v>43</c:v>
                </c:pt>
                <c:pt idx="286">
                  <c:v>48</c:v>
                </c:pt>
                <c:pt idx="287">
                  <c:v>52</c:v>
                </c:pt>
                <c:pt idx="288">
                  <c:v>38</c:v>
                </c:pt>
                <c:pt idx="289">
                  <c:v>49</c:v>
                </c:pt>
                <c:pt idx="290">
                  <c:v>30</c:v>
                </c:pt>
                <c:pt idx="291">
                  <c:v>55</c:v>
                </c:pt>
                <c:pt idx="292">
                  <c:v>46</c:v>
                </c:pt>
                <c:pt idx="293">
                  <c:v>31</c:v>
                </c:pt>
                <c:pt idx="294">
                  <c:v>52</c:v>
                </c:pt>
                <c:pt idx="295">
                  <c:v>49</c:v>
                </c:pt>
                <c:pt idx="296">
                  <c:v>40</c:v>
                </c:pt>
                <c:pt idx="297">
                  <c:v>47</c:v>
                </c:pt>
                <c:pt idx="298">
                  <c:v>64</c:v>
                </c:pt>
                <c:pt idx="299">
                  <c:v>49</c:v>
                </c:pt>
                <c:pt idx="300">
                  <c:v>50</c:v>
                </c:pt>
                <c:pt idx="301">
                  <c:v>29</c:v>
                </c:pt>
                <c:pt idx="302">
                  <c:v>56</c:v>
                </c:pt>
                <c:pt idx="303">
                  <c:v>24</c:v>
                </c:pt>
                <c:pt idx="304">
                  <c:v>20</c:v>
                </c:pt>
                <c:pt idx="305">
                  <c:v>63</c:v>
                </c:pt>
                <c:pt idx="306">
                  <c:v>36</c:v>
                </c:pt>
                <c:pt idx="307">
                  <c:v>41</c:v>
                </c:pt>
                <c:pt idx="308">
                  <c:v>25</c:v>
                </c:pt>
                <c:pt idx="309">
                  <c:v>54</c:v>
                </c:pt>
                <c:pt idx="310">
                  <c:v>38</c:v>
                </c:pt>
                <c:pt idx="311">
                  <c:v>41</c:v>
                </c:pt>
                <c:pt idx="312">
                  <c:v>26</c:v>
                </c:pt>
                <c:pt idx="313">
                  <c:v>48</c:v>
                </c:pt>
                <c:pt idx="314">
                  <c:v>55</c:v>
                </c:pt>
                <c:pt idx="315">
                  <c:v>20</c:v>
                </c:pt>
                <c:pt idx="316">
                  <c:v>52</c:v>
                </c:pt>
                <c:pt idx="317">
                  <c:v>62</c:v>
                </c:pt>
                <c:pt idx="318">
                  <c:v>61</c:v>
                </c:pt>
                <c:pt idx="319">
                  <c:v>66</c:v>
                </c:pt>
                <c:pt idx="320">
                  <c:v>53</c:v>
                </c:pt>
                <c:pt idx="321">
                  <c:v>45</c:v>
                </c:pt>
                <c:pt idx="322">
                  <c:v>57</c:v>
                </c:pt>
                <c:pt idx="323">
                  <c:v>43</c:v>
                </c:pt>
                <c:pt idx="324">
                  <c:v>33</c:v>
                </c:pt>
                <c:pt idx="325">
                  <c:v>48</c:v>
                </c:pt>
                <c:pt idx="326">
                  <c:v>36</c:v>
                </c:pt>
                <c:pt idx="327">
                  <c:v>49</c:v>
                </c:pt>
                <c:pt idx="328">
                  <c:v>35</c:v>
                </c:pt>
                <c:pt idx="329">
                  <c:v>42</c:v>
                </c:pt>
                <c:pt idx="330">
                  <c:v>43</c:v>
                </c:pt>
                <c:pt idx="331">
                  <c:v>26</c:v>
                </c:pt>
                <c:pt idx="332">
                  <c:v>51</c:v>
                </c:pt>
                <c:pt idx="333">
                  <c:v>31</c:v>
                </c:pt>
                <c:pt idx="334">
                  <c:v>49</c:v>
                </c:pt>
                <c:pt idx="335">
                  <c:v>65</c:v>
                </c:pt>
                <c:pt idx="336">
                  <c:v>37</c:v>
                </c:pt>
                <c:pt idx="337">
                  <c:v>39</c:v>
                </c:pt>
                <c:pt idx="338">
                  <c:v>66</c:v>
                </c:pt>
                <c:pt idx="339">
                  <c:v>46</c:v>
                </c:pt>
                <c:pt idx="340">
                  <c:v>55</c:v>
                </c:pt>
                <c:pt idx="341">
                  <c:v>48</c:v>
                </c:pt>
                <c:pt idx="342">
                  <c:v>63</c:v>
                </c:pt>
                <c:pt idx="343">
                  <c:v>46</c:v>
                </c:pt>
                <c:pt idx="344">
                  <c:v>44</c:v>
                </c:pt>
                <c:pt idx="345">
                  <c:v>32</c:v>
                </c:pt>
                <c:pt idx="346">
                  <c:v>21</c:v>
                </c:pt>
                <c:pt idx="347">
                  <c:v>65</c:v>
                </c:pt>
                <c:pt idx="348">
                  <c:v>62</c:v>
                </c:pt>
                <c:pt idx="349">
                  <c:v>63</c:v>
                </c:pt>
                <c:pt idx="350">
                  <c:v>34</c:v>
                </c:pt>
                <c:pt idx="351">
                  <c:v>39</c:v>
                </c:pt>
                <c:pt idx="352">
                  <c:v>42</c:v>
                </c:pt>
                <c:pt idx="353">
                  <c:v>50</c:v>
                </c:pt>
                <c:pt idx="354">
                  <c:v>47</c:v>
                </c:pt>
                <c:pt idx="355">
                  <c:v>34</c:v>
                </c:pt>
                <c:pt idx="356">
                  <c:v>61</c:v>
                </c:pt>
                <c:pt idx="357">
                  <c:v>25</c:v>
                </c:pt>
                <c:pt idx="358">
                  <c:v>64</c:v>
                </c:pt>
                <c:pt idx="359">
                  <c:v>39</c:v>
                </c:pt>
                <c:pt idx="360">
                  <c:v>25</c:v>
                </c:pt>
                <c:pt idx="361">
                  <c:v>63</c:v>
                </c:pt>
                <c:pt idx="362">
                  <c:v>33</c:v>
                </c:pt>
                <c:pt idx="363">
                  <c:v>35</c:v>
                </c:pt>
                <c:pt idx="364">
                  <c:v>39</c:v>
                </c:pt>
                <c:pt idx="365">
                  <c:v>64</c:v>
                </c:pt>
                <c:pt idx="366">
                  <c:v>22</c:v>
                </c:pt>
                <c:pt idx="367">
                  <c:v>32</c:v>
                </c:pt>
                <c:pt idx="368">
                  <c:v>27</c:v>
                </c:pt>
                <c:pt idx="369">
                  <c:v>27</c:v>
                </c:pt>
                <c:pt idx="370">
                  <c:v>32</c:v>
                </c:pt>
                <c:pt idx="371">
                  <c:v>39</c:v>
                </c:pt>
                <c:pt idx="372">
                  <c:v>40</c:v>
                </c:pt>
                <c:pt idx="373">
                  <c:v>59</c:v>
                </c:pt>
                <c:pt idx="374">
                  <c:v>43</c:v>
                </c:pt>
                <c:pt idx="375">
                  <c:v>39</c:v>
                </c:pt>
                <c:pt idx="376">
                  <c:v>36</c:v>
                </c:pt>
                <c:pt idx="377">
                  <c:v>55</c:v>
                </c:pt>
                <c:pt idx="378">
                  <c:v>56</c:v>
                </c:pt>
                <c:pt idx="379">
                  <c:v>25</c:v>
                </c:pt>
                <c:pt idx="380">
                  <c:v>59</c:v>
                </c:pt>
                <c:pt idx="381">
                  <c:v>54</c:v>
                </c:pt>
                <c:pt idx="382">
                  <c:v>34</c:v>
                </c:pt>
                <c:pt idx="383">
                  <c:v>30</c:v>
                </c:pt>
                <c:pt idx="384">
                  <c:v>66</c:v>
                </c:pt>
                <c:pt idx="385">
                  <c:v>64</c:v>
                </c:pt>
                <c:pt idx="386">
                  <c:v>24</c:v>
                </c:pt>
                <c:pt idx="387">
                  <c:v>22</c:v>
                </c:pt>
                <c:pt idx="388">
                  <c:v>66</c:v>
                </c:pt>
                <c:pt idx="389">
                  <c:v>33</c:v>
                </c:pt>
                <c:pt idx="390">
                  <c:v>36</c:v>
                </c:pt>
                <c:pt idx="391">
                  <c:v>20</c:v>
                </c:pt>
                <c:pt idx="392">
                  <c:v>54</c:v>
                </c:pt>
                <c:pt idx="393">
                  <c:v>50</c:v>
                </c:pt>
                <c:pt idx="394">
                  <c:v>20</c:v>
                </c:pt>
                <c:pt idx="395">
                  <c:v>49</c:v>
                </c:pt>
                <c:pt idx="396">
                  <c:v>51</c:v>
                </c:pt>
                <c:pt idx="397">
                  <c:v>22</c:v>
                </c:pt>
                <c:pt idx="398">
                  <c:v>58</c:v>
                </c:pt>
                <c:pt idx="399">
                  <c:v>24</c:v>
                </c:pt>
                <c:pt idx="400">
                  <c:v>23</c:v>
                </c:pt>
                <c:pt idx="401">
                  <c:v>54</c:v>
                </c:pt>
                <c:pt idx="402">
                  <c:v>61</c:v>
                </c:pt>
                <c:pt idx="403">
                  <c:v>52</c:v>
                </c:pt>
                <c:pt idx="404">
                  <c:v>23</c:v>
                </c:pt>
                <c:pt idx="405">
                  <c:v>56</c:v>
                </c:pt>
                <c:pt idx="406">
                  <c:v>56</c:v>
                </c:pt>
                <c:pt idx="407">
                  <c:v>52</c:v>
                </c:pt>
                <c:pt idx="408">
                  <c:v>49</c:v>
                </c:pt>
                <c:pt idx="409">
                  <c:v>26</c:v>
                </c:pt>
                <c:pt idx="410">
                  <c:v>26</c:v>
                </c:pt>
                <c:pt idx="411">
                  <c:v>29</c:v>
                </c:pt>
                <c:pt idx="412">
                  <c:v>49</c:v>
                </c:pt>
                <c:pt idx="413">
                  <c:v>37</c:v>
                </c:pt>
                <c:pt idx="414">
                  <c:v>55</c:v>
                </c:pt>
                <c:pt idx="415">
                  <c:v>54</c:v>
                </c:pt>
                <c:pt idx="416">
                  <c:v>29</c:v>
                </c:pt>
                <c:pt idx="417">
                  <c:v>30</c:v>
                </c:pt>
                <c:pt idx="418">
                  <c:v>32</c:v>
                </c:pt>
                <c:pt idx="419">
                  <c:v>28</c:v>
                </c:pt>
                <c:pt idx="420">
                  <c:v>54</c:v>
                </c:pt>
                <c:pt idx="421">
                  <c:v>48</c:v>
                </c:pt>
                <c:pt idx="422">
                  <c:v>49</c:v>
                </c:pt>
                <c:pt idx="423">
                  <c:v>52</c:v>
                </c:pt>
                <c:pt idx="424">
                  <c:v>63</c:v>
                </c:pt>
                <c:pt idx="425">
                  <c:v>56</c:v>
                </c:pt>
                <c:pt idx="426">
                  <c:v>54</c:v>
                </c:pt>
                <c:pt idx="427">
                  <c:v>25</c:v>
                </c:pt>
                <c:pt idx="428">
                  <c:v>20</c:v>
                </c:pt>
                <c:pt idx="429">
                  <c:v>60</c:v>
                </c:pt>
                <c:pt idx="430">
                  <c:v>50</c:v>
                </c:pt>
                <c:pt idx="431">
                  <c:v>51</c:v>
                </c:pt>
                <c:pt idx="432">
                  <c:v>21</c:v>
                </c:pt>
                <c:pt idx="433">
                  <c:v>53</c:v>
                </c:pt>
                <c:pt idx="434">
                  <c:v>54</c:v>
                </c:pt>
                <c:pt idx="435">
                  <c:v>51</c:v>
                </c:pt>
                <c:pt idx="436">
                  <c:v>50</c:v>
                </c:pt>
                <c:pt idx="437">
                  <c:v>41</c:v>
                </c:pt>
                <c:pt idx="438">
                  <c:v>49</c:v>
                </c:pt>
                <c:pt idx="439">
                  <c:v>51</c:v>
                </c:pt>
                <c:pt idx="440">
                  <c:v>30</c:v>
                </c:pt>
                <c:pt idx="441">
                  <c:v>55</c:v>
                </c:pt>
                <c:pt idx="442">
                  <c:v>27</c:v>
                </c:pt>
                <c:pt idx="443">
                  <c:v>21</c:v>
                </c:pt>
                <c:pt idx="444">
                  <c:v>49</c:v>
                </c:pt>
                <c:pt idx="445">
                  <c:v>54</c:v>
                </c:pt>
                <c:pt idx="446">
                  <c:v>21</c:v>
                </c:pt>
                <c:pt idx="447">
                  <c:v>45</c:v>
                </c:pt>
                <c:pt idx="448">
                  <c:v>41</c:v>
                </c:pt>
                <c:pt idx="449">
                  <c:v>58</c:v>
                </c:pt>
                <c:pt idx="450">
                  <c:v>25</c:v>
                </c:pt>
                <c:pt idx="451">
                  <c:v>42</c:v>
                </c:pt>
                <c:pt idx="452">
                  <c:v>53</c:v>
                </c:pt>
                <c:pt idx="453">
                  <c:v>59</c:v>
                </c:pt>
                <c:pt idx="454">
                  <c:v>44</c:v>
                </c:pt>
                <c:pt idx="455">
                  <c:v>23</c:v>
                </c:pt>
                <c:pt idx="456">
                  <c:v>35</c:v>
                </c:pt>
                <c:pt idx="457">
                  <c:v>49</c:v>
                </c:pt>
                <c:pt idx="458">
                  <c:v>21</c:v>
                </c:pt>
                <c:pt idx="459">
                  <c:v>45</c:v>
                </c:pt>
                <c:pt idx="460">
                  <c:v>61</c:v>
                </c:pt>
                <c:pt idx="461">
                  <c:v>45</c:v>
                </c:pt>
                <c:pt idx="462">
                  <c:v>45</c:v>
                </c:pt>
                <c:pt idx="463">
                  <c:v>48</c:v>
                </c:pt>
                <c:pt idx="464">
                  <c:v>62</c:v>
                </c:pt>
                <c:pt idx="465">
                  <c:v>41</c:v>
                </c:pt>
                <c:pt idx="466">
                  <c:v>25</c:v>
                </c:pt>
                <c:pt idx="467">
                  <c:v>34</c:v>
                </c:pt>
                <c:pt idx="468">
                  <c:v>44</c:v>
                </c:pt>
                <c:pt idx="469">
                  <c:v>20</c:v>
                </c:pt>
                <c:pt idx="470">
                  <c:v>44</c:v>
                </c:pt>
                <c:pt idx="471">
                  <c:v>50</c:v>
                </c:pt>
                <c:pt idx="472">
                  <c:v>50</c:v>
                </c:pt>
                <c:pt idx="473">
                  <c:v>55</c:v>
                </c:pt>
                <c:pt idx="474">
                  <c:v>47</c:v>
                </c:pt>
                <c:pt idx="475">
                  <c:v>41</c:v>
                </c:pt>
                <c:pt idx="476">
                  <c:v>60</c:v>
                </c:pt>
                <c:pt idx="477">
                  <c:v>49</c:v>
                </c:pt>
                <c:pt idx="478">
                  <c:v>57</c:v>
                </c:pt>
                <c:pt idx="479">
                  <c:v>38</c:v>
                </c:pt>
                <c:pt idx="480">
                  <c:v>32</c:v>
                </c:pt>
                <c:pt idx="481">
                  <c:v>59</c:v>
                </c:pt>
                <c:pt idx="482">
                  <c:v>57</c:v>
                </c:pt>
                <c:pt idx="483">
                  <c:v>58</c:v>
                </c:pt>
                <c:pt idx="484">
                  <c:v>55</c:v>
                </c:pt>
                <c:pt idx="485">
                  <c:v>62</c:v>
                </c:pt>
                <c:pt idx="486">
                  <c:v>39</c:v>
                </c:pt>
                <c:pt idx="487">
                  <c:v>62</c:v>
                </c:pt>
                <c:pt idx="488">
                  <c:v>39</c:v>
                </c:pt>
                <c:pt idx="489">
                  <c:v>31</c:v>
                </c:pt>
                <c:pt idx="490">
                  <c:v>58</c:v>
                </c:pt>
                <c:pt idx="491">
                  <c:v>37</c:v>
                </c:pt>
                <c:pt idx="492">
                  <c:v>30</c:v>
                </c:pt>
                <c:pt idx="493">
                  <c:v>22</c:v>
                </c:pt>
                <c:pt idx="494">
                  <c:v>41</c:v>
                </c:pt>
                <c:pt idx="495">
                  <c:v>36</c:v>
                </c:pt>
                <c:pt idx="496">
                  <c:v>58</c:v>
                </c:pt>
                <c:pt idx="497">
                  <c:v>44</c:v>
                </c:pt>
                <c:pt idx="498">
                  <c:v>27</c:v>
                </c:pt>
                <c:pt idx="499">
                  <c:v>45</c:v>
                </c:pt>
                <c:pt idx="500">
                  <c:v>52</c:v>
                </c:pt>
                <c:pt idx="501">
                  <c:v>34</c:v>
                </c:pt>
                <c:pt idx="502">
                  <c:v>30</c:v>
                </c:pt>
                <c:pt idx="503">
                  <c:v>46</c:v>
                </c:pt>
                <c:pt idx="504">
                  <c:v>61</c:v>
                </c:pt>
                <c:pt idx="505">
                  <c:v>39</c:v>
                </c:pt>
                <c:pt idx="506">
                  <c:v>32</c:v>
                </c:pt>
                <c:pt idx="507">
                  <c:v>44</c:v>
                </c:pt>
                <c:pt idx="508">
                  <c:v>37</c:v>
                </c:pt>
                <c:pt idx="509">
                  <c:v>42</c:v>
                </c:pt>
                <c:pt idx="510">
                  <c:v>31</c:v>
                </c:pt>
                <c:pt idx="511">
                  <c:v>37</c:v>
                </c:pt>
                <c:pt idx="512">
                  <c:v>33</c:v>
                </c:pt>
                <c:pt idx="513">
                  <c:v>58</c:v>
                </c:pt>
                <c:pt idx="514">
                  <c:v>57</c:v>
                </c:pt>
                <c:pt idx="515">
                  <c:v>39</c:v>
                </c:pt>
                <c:pt idx="516">
                  <c:v>33</c:v>
                </c:pt>
                <c:pt idx="517">
                  <c:v>45</c:v>
                </c:pt>
                <c:pt idx="518">
                  <c:v>31</c:v>
                </c:pt>
                <c:pt idx="519">
                  <c:v>35</c:v>
                </c:pt>
                <c:pt idx="520">
                  <c:v>41</c:v>
                </c:pt>
                <c:pt idx="521">
                  <c:v>36</c:v>
                </c:pt>
                <c:pt idx="522">
                  <c:v>32</c:v>
                </c:pt>
                <c:pt idx="523">
                  <c:v>26</c:v>
                </c:pt>
                <c:pt idx="524">
                  <c:v>61</c:v>
                </c:pt>
                <c:pt idx="525">
                  <c:v>55</c:v>
                </c:pt>
                <c:pt idx="526">
                  <c:v>29</c:v>
                </c:pt>
                <c:pt idx="527">
                  <c:v>61</c:v>
                </c:pt>
                <c:pt idx="528">
                  <c:v>21</c:v>
                </c:pt>
                <c:pt idx="529">
                  <c:v>62</c:v>
                </c:pt>
                <c:pt idx="530">
                  <c:v>45</c:v>
                </c:pt>
                <c:pt idx="531">
                  <c:v>29</c:v>
                </c:pt>
                <c:pt idx="532">
                  <c:v>45</c:v>
                </c:pt>
                <c:pt idx="533">
                  <c:v>32</c:v>
                </c:pt>
                <c:pt idx="534">
                  <c:v>57</c:v>
                </c:pt>
                <c:pt idx="535">
                  <c:v>54</c:v>
                </c:pt>
                <c:pt idx="536">
                  <c:v>26</c:v>
                </c:pt>
                <c:pt idx="537">
                  <c:v>38</c:v>
                </c:pt>
                <c:pt idx="538">
                  <c:v>60</c:v>
                </c:pt>
                <c:pt idx="539">
                  <c:v>25</c:v>
                </c:pt>
                <c:pt idx="540">
                  <c:v>29</c:v>
                </c:pt>
                <c:pt idx="541">
                  <c:v>32</c:v>
                </c:pt>
                <c:pt idx="542">
                  <c:v>29</c:v>
                </c:pt>
                <c:pt idx="543">
                  <c:v>20</c:v>
                </c:pt>
                <c:pt idx="544">
                  <c:v>27</c:v>
                </c:pt>
                <c:pt idx="545">
                  <c:v>61</c:v>
                </c:pt>
                <c:pt idx="546">
                  <c:v>31</c:v>
                </c:pt>
                <c:pt idx="547">
                  <c:v>25</c:v>
                </c:pt>
                <c:pt idx="548">
                  <c:v>59</c:v>
                </c:pt>
                <c:pt idx="549">
                  <c:v>49</c:v>
                </c:pt>
                <c:pt idx="550">
                  <c:v>23</c:v>
                </c:pt>
                <c:pt idx="551">
                  <c:v>47</c:v>
                </c:pt>
                <c:pt idx="552">
                  <c:v>35</c:v>
                </c:pt>
                <c:pt idx="553">
                  <c:v>45</c:v>
                </c:pt>
                <c:pt idx="554">
                  <c:v>27</c:v>
                </c:pt>
                <c:pt idx="555">
                  <c:v>48</c:v>
                </c:pt>
                <c:pt idx="556">
                  <c:v>61</c:v>
                </c:pt>
                <c:pt idx="557">
                  <c:v>45</c:v>
                </c:pt>
                <c:pt idx="558">
                  <c:v>58</c:v>
                </c:pt>
                <c:pt idx="559">
                  <c:v>21</c:v>
                </c:pt>
                <c:pt idx="560">
                  <c:v>30</c:v>
                </c:pt>
                <c:pt idx="561">
                  <c:v>34</c:v>
                </c:pt>
                <c:pt idx="562">
                  <c:v>54</c:v>
                </c:pt>
                <c:pt idx="563">
                  <c:v>22</c:v>
                </c:pt>
                <c:pt idx="564">
                  <c:v>61</c:v>
                </c:pt>
                <c:pt idx="565">
                  <c:v>56</c:v>
                </c:pt>
                <c:pt idx="566">
                  <c:v>59</c:v>
                </c:pt>
                <c:pt idx="567">
                  <c:v>34</c:v>
                </c:pt>
                <c:pt idx="568">
                  <c:v>53</c:v>
                </c:pt>
                <c:pt idx="569">
                  <c:v>21</c:v>
                </c:pt>
                <c:pt idx="570">
                  <c:v>32</c:v>
                </c:pt>
                <c:pt idx="571">
                  <c:v>21</c:v>
                </c:pt>
                <c:pt idx="572">
                  <c:v>61</c:v>
                </c:pt>
                <c:pt idx="573">
                  <c:v>49</c:v>
                </c:pt>
                <c:pt idx="574">
                  <c:v>42</c:v>
                </c:pt>
                <c:pt idx="575">
                  <c:v>20</c:v>
                </c:pt>
                <c:pt idx="576">
                  <c:v>60</c:v>
                </c:pt>
                <c:pt idx="577">
                  <c:v>59</c:v>
                </c:pt>
                <c:pt idx="578">
                  <c:v>26</c:v>
                </c:pt>
                <c:pt idx="579">
                  <c:v>22</c:v>
                </c:pt>
                <c:pt idx="580">
                  <c:v>21</c:v>
                </c:pt>
                <c:pt idx="581">
                  <c:v>28</c:v>
                </c:pt>
                <c:pt idx="582">
                  <c:v>53</c:v>
                </c:pt>
                <c:pt idx="583">
                  <c:v>44</c:v>
                </c:pt>
                <c:pt idx="584">
                  <c:v>47</c:v>
                </c:pt>
                <c:pt idx="585">
                  <c:v>56</c:v>
                </c:pt>
                <c:pt idx="586">
                  <c:v>21</c:v>
                </c:pt>
                <c:pt idx="587">
                  <c:v>50</c:v>
                </c:pt>
                <c:pt idx="588">
                  <c:v>29</c:v>
                </c:pt>
                <c:pt idx="589">
                  <c:v>62</c:v>
                </c:pt>
                <c:pt idx="590">
                  <c:v>35</c:v>
                </c:pt>
                <c:pt idx="591">
                  <c:v>50</c:v>
                </c:pt>
                <c:pt idx="592">
                  <c:v>31</c:v>
                </c:pt>
                <c:pt idx="593">
                  <c:v>47</c:v>
                </c:pt>
                <c:pt idx="594">
                  <c:v>49</c:v>
                </c:pt>
                <c:pt idx="595">
                  <c:v>54</c:v>
                </c:pt>
                <c:pt idx="596">
                  <c:v>61</c:v>
                </c:pt>
                <c:pt idx="597">
                  <c:v>23</c:v>
                </c:pt>
                <c:pt idx="598">
                  <c:v>29</c:v>
                </c:pt>
                <c:pt idx="599">
                  <c:v>66</c:v>
                </c:pt>
                <c:pt idx="600">
                  <c:v>21</c:v>
                </c:pt>
                <c:pt idx="601">
                  <c:v>29</c:v>
                </c:pt>
                <c:pt idx="602">
                  <c:v>59</c:v>
                </c:pt>
                <c:pt idx="603">
                  <c:v>55</c:v>
                </c:pt>
                <c:pt idx="604">
                  <c:v>21</c:v>
                </c:pt>
                <c:pt idx="605">
                  <c:v>52</c:v>
                </c:pt>
                <c:pt idx="606">
                  <c:v>22</c:v>
                </c:pt>
                <c:pt idx="607">
                  <c:v>36</c:v>
                </c:pt>
                <c:pt idx="608">
                  <c:v>36</c:v>
                </c:pt>
                <c:pt idx="609">
                  <c:v>50</c:v>
                </c:pt>
                <c:pt idx="610">
                  <c:v>42</c:v>
                </c:pt>
                <c:pt idx="611">
                  <c:v>31</c:v>
                </c:pt>
                <c:pt idx="612">
                  <c:v>37</c:v>
                </c:pt>
                <c:pt idx="613">
                  <c:v>31</c:v>
                </c:pt>
                <c:pt idx="614">
                  <c:v>39</c:v>
                </c:pt>
                <c:pt idx="615">
                  <c:v>66</c:v>
                </c:pt>
                <c:pt idx="616">
                  <c:v>66</c:v>
                </c:pt>
                <c:pt idx="617">
                  <c:v>46</c:v>
                </c:pt>
                <c:pt idx="618">
                  <c:v>36</c:v>
                </c:pt>
                <c:pt idx="619">
                  <c:v>44</c:v>
                </c:pt>
                <c:pt idx="620">
                  <c:v>42</c:v>
                </c:pt>
                <c:pt idx="621">
                  <c:v>44</c:v>
                </c:pt>
                <c:pt idx="622">
                  <c:v>62</c:v>
                </c:pt>
                <c:pt idx="623">
                  <c:v>42</c:v>
                </c:pt>
                <c:pt idx="624">
                  <c:v>40</c:v>
                </c:pt>
                <c:pt idx="625">
                  <c:v>27</c:v>
                </c:pt>
                <c:pt idx="626">
                  <c:v>50</c:v>
                </c:pt>
                <c:pt idx="627">
                  <c:v>48</c:v>
                </c:pt>
                <c:pt idx="628">
                  <c:v>51</c:v>
                </c:pt>
                <c:pt idx="629">
                  <c:v>36</c:v>
                </c:pt>
                <c:pt idx="630">
                  <c:v>64</c:v>
                </c:pt>
                <c:pt idx="631">
                  <c:v>59</c:v>
                </c:pt>
                <c:pt idx="632">
                  <c:v>50</c:v>
                </c:pt>
                <c:pt idx="633">
                  <c:v>65</c:v>
                </c:pt>
                <c:pt idx="634">
                  <c:v>50</c:v>
                </c:pt>
                <c:pt idx="635">
                  <c:v>20</c:v>
                </c:pt>
                <c:pt idx="636">
                  <c:v>48</c:v>
                </c:pt>
                <c:pt idx="637">
                  <c:v>34</c:v>
                </c:pt>
                <c:pt idx="638">
                  <c:v>60</c:v>
                </c:pt>
                <c:pt idx="639">
                  <c:v>62</c:v>
                </c:pt>
                <c:pt idx="640">
                  <c:v>56</c:v>
                </c:pt>
                <c:pt idx="641">
                  <c:v>36</c:v>
                </c:pt>
                <c:pt idx="642">
                  <c:v>23</c:v>
                </c:pt>
                <c:pt idx="643">
                  <c:v>61</c:v>
                </c:pt>
                <c:pt idx="644">
                  <c:v>55</c:v>
                </c:pt>
                <c:pt idx="645">
                  <c:v>64</c:v>
                </c:pt>
                <c:pt idx="646">
                  <c:v>46</c:v>
                </c:pt>
                <c:pt idx="647">
                  <c:v>62</c:v>
                </c:pt>
                <c:pt idx="648">
                  <c:v>65</c:v>
                </c:pt>
                <c:pt idx="649">
                  <c:v>65</c:v>
                </c:pt>
                <c:pt idx="650">
                  <c:v>62</c:v>
                </c:pt>
                <c:pt idx="651">
                  <c:v>53</c:v>
                </c:pt>
                <c:pt idx="652">
                  <c:v>46</c:v>
                </c:pt>
                <c:pt idx="653">
                  <c:v>52</c:v>
                </c:pt>
                <c:pt idx="654">
                  <c:v>49</c:v>
                </c:pt>
                <c:pt idx="655">
                  <c:v>56</c:v>
                </c:pt>
                <c:pt idx="656">
                  <c:v>53</c:v>
                </c:pt>
                <c:pt idx="657">
                  <c:v>54</c:v>
                </c:pt>
                <c:pt idx="658">
                  <c:v>45</c:v>
                </c:pt>
                <c:pt idx="659">
                  <c:v>64</c:v>
                </c:pt>
                <c:pt idx="660">
                  <c:v>29</c:v>
                </c:pt>
                <c:pt idx="661">
                  <c:v>66</c:v>
                </c:pt>
                <c:pt idx="662">
                  <c:v>62</c:v>
                </c:pt>
                <c:pt idx="663">
                  <c:v>56</c:v>
                </c:pt>
                <c:pt idx="664">
                  <c:v>43</c:v>
                </c:pt>
                <c:pt idx="665">
                  <c:v>66</c:v>
                </c:pt>
                <c:pt idx="666">
                  <c:v>54</c:v>
                </c:pt>
                <c:pt idx="667">
                  <c:v>43</c:v>
                </c:pt>
                <c:pt idx="668">
                  <c:v>45</c:v>
                </c:pt>
                <c:pt idx="669">
                  <c:v>49</c:v>
                </c:pt>
                <c:pt idx="670">
                  <c:v>59</c:v>
                </c:pt>
                <c:pt idx="671">
                  <c:v>62</c:v>
                </c:pt>
                <c:pt idx="672">
                  <c:v>22</c:v>
                </c:pt>
                <c:pt idx="673">
                  <c:v>42</c:v>
                </c:pt>
                <c:pt idx="674">
                  <c:v>66</c:v>
                </c:pt>
                <c:pt idx="675">
                  <c:v>55</c:v>
                </c:pt>
                <c:pt idx="676">
                  <c:v>43</c:v>
                </c:pt>
                <c:pt idx="677">
                  <c:v>57</c:v>
                </c:pt>
                <c:pt idx="678">
                  <c:v>33</c:v>
                </c:pt>
                <c:pt idx="679">
                  <c:v>59</c:v>
                </c:pt>
                <c:pt idx="680">
                  <c:v>57</c:v>
                </c:pt>
                <c:pt idx="681">
                  <c:v>61</c:v>
                </c:pt>
                <c:pt idx="682">
                  <c:v>62</c:v>
                </c:pt>
                <c:pt idx="683">
                  <c:v>26</c:v>
                </c:pt>
                <c:pt idx="684">
                  <c:v>35</c:v>
                </c:pt>
                <c:pt idx="685">
                  <c:v>35</c:v>
                </c:pt>
                <c:pt idx="686">
                  <c:v>45</c:v>
                </c:pt>
                <c:pt idx="687">
                  <c:v>65</c:v>
                </c:pt>
                <c:pt idx="688">
                  <c:v>48</c:v>
                </c:pt>
                <c:pt idx="689">
                  <c:v>28</c:v>
                </c:pt>
                <c:pt idx="690">
                  <c:v>65</c:v>
                </c:pt>
                <c:pt idx="691">
                  <c:v>65</c:v>
                </c:pt>
                <c:pt idx="692">
                  <c:v>57</c:v>
                </c:pt>
                <c:pt idx="693">
                  <c:v>57</c:v>
                </c:pt>
                <c:pt idx="694">
                  <c:v>25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59</c:v>
                </c:pt>
                <c:pt idx="699">
                  <c:v>61</c:v>
                </c:pt>
                <c:pt idx="700">
                  <c:v>36</c:v>
                </c:pt>
                <c:pt idx="701">
                  <c:v>57</c:v>
                </c:pt>
                <c:pt idx="702">
                  <c:v>65</c:v>
                </c:pt>
                <c:pt idx="703">
                  <c:v>55</c:v>
                </c:pt>
                <c:pt idx="704">
                  <c:v>66</c:v>
                </c:pt>
                <c:pt idx="705">
                  <c:v>66</c:v>
                </c:pt>
                <c:pt idx="706">
                  <c:v>56</c:v>
                </c:pt>
                <c:pt idx="707">
                  <c:v>20</c:v>
                </c:pt>
                <c:pt idx="708">
                  <c:v>52</c:v>
                </c:pt>
                <c:pt idx="709">
                  <c:v>50</c:v>
                </c:pt>
                <c:pt idx="710">
                  <c:v>65</c:v>
                </c:pt>
                <c:pt idx="711">
                  <c:v>65</c:v>
                </c:pt>
                <c:pt idx="712">
                  <c:v>63</c:v>
                </c:pt>
                <c:pt idx="713">
                  <c:v>66</c:v>
                </c:pt>
                <c:pt idx="714">
                  <c:v>41</c:v>
                </c:pt>
                <c:pt idx="715">
                  <c:v>56</c:v>
                </c:pt>
                <c:pt idx="716">
                  <c:v>40</c:v>
                </c:pt>
                <c:pt idx="717">
                  <c:v>20</c:v>
                </c:pt>
                <c:pt idx="718">
                  <c:v>63</c:v>
                </c:pt>
                <c:pt idx="719">
                  <c:v>48</c:v>
                </c:pt>
                <c:pt idx="720">
                  <c:v>33</c:v>
                </c:pt>
                <c:pt idx="721">
                  <c:v>64</c:v>
                </c:pt>
                <c:pt idx="722">
                  <c:v>61</c:v>
                </c:pt>
                <c:pt idx="723">
                  <c:v>61</c:v>
                </c:pt>
                <c:pt idx="724">
                  <c:v>61</c:v>
                </c:pt>
                <c:pt idx="725">
                  <c:v>65</c:v>
                </c:pt>
                <c:pt idx="726">
                  <c:v>34</c:v>
                </c:pt>
                <c:pt idx="727">
                  <c:v>65</c:v>
                </c:pt>
                <c:pt idx="728">
                  <c:v>64</c:v>
                </c:pt>
                <c:pt idx="729">
                  <c:v>62</c:v>
                </c:pt>
                <c:pt idx="730">
                  <c:v>65</c:v>
                </c:pt>
                <c:pt idx="731">
                  <c:v>65</c:v>
                </c:pt>
                <c:pt idx="732">
                  <c:v>39</c:v>
                </c:pt>
                <c:pt idx="733">
                  <c:v>65</c:v>
                </c:pt>
                <c:pt idx="734">
                  <c:v>46</c:v>
                </c:pt>
                <c:pt idx="735">
                  <c:v>64</c:v>
                </c:pt>
                <c:pt idx="736">
                  <c:v>21</c:v>
                </c:pt>
                <c:pt idx="737">
                  <c:v>66</c:v>
                </c:pt>
                <c:pt idx="738">
                  <c:v>66</c:v>
                </c:pt>
                <c:pt idx="739">
                  <c:v>38</c:v>
                </c:pt>
                <c:pt idx="740">
                  <c:v>58</c:v>
                </c:pt>
                <c:pt idx="741">
                  <c:v>65</c:v>
                </c:pt>
                <c:pt idx="742">
                  <c:v>20</c:v>
                </c:pt>
                <c:pt idx="743">
                  <c:v>55</c:v>
                </c:pt>
                <c:pt idx="744">
                  <c:v>39</c:v>
                </c:pt>
                <c:pt idx="745">
                  <c:v>43</c:v>
                </c:pt>
                <c:pt idx="746">
                  <c:v>38</c:v>
                </c:pt>
                <c:pt idx="747">
                  <c:v>39</c:v>
                </c:pt>
                <c:pt idx="748">
                  <c:v>61</c:v>
                </c:pt>
                <c:pt idx="749">
                  <c:v>40</c:v>
                </c:pt>
                <c:pt idx="750">
                  <c:v>63</c:v>
                </c:pt>
                <c:pt idx="751">
                  <c:v>55</c:v>
                </c:pt>
                <c:pt idx="752">
                  <c:v>63</c:v>
                </c:pt>
                <c:pt idx="753">
                  <c:v>60</c:v>
                </c:pt>
                <c:pt idx="754">
                  <c:v>32</c:v>
                </c:pt>
                <c:pt idx="755">
                  <c:v>56</c:v>
                </c:pt>
                <c:pt idx="756">
                  <c:v>64</c:v>
                </c:pt>
                <c:pt idx="757">
                  <c:v>61</c:v>
                </c:pt>
                <c:pt idx="758">
                  <c:v>34</c:v>
                </c:pt>
                <c:pt idx="759">
                  <c:v>49</c:v>
                </c:pt>
                <c:pt idx="760">
                  <c:v>64</c:v>
                </c:pt>
                <c:pt idx="761">
                  <c:v>64</c:v>
                </c:pt>
                <c:pt idx="762">
                  <c:v>39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49</c:v>
                </c:pt>
                <c:pt idx="767">
                  <c:v>58</c:v>
                </c:pt>
                <c:pt idx="768">
                  <c:v>63</c:v>
                </c:pt>
                <c:pt idx="769">
                  <c:v>30</c:v>
                </c:pt>
                <c:pt idx="770">
                  <c:v>63</c:v>
                </c:pt>
                <c:pt idx="771">
                  <c:v>32</c:v>
                </c:pt>
                <c:pt idx="772">
                  <c:v>65</c:v>
                </c:pt>
                <c:pt idx="773">
                  <c:v>65</c:v>
                </c:pt>
                <c:pt idx="774">
                  <c:v>65</c:v>
                </c:pt>
                <c:pt idx="775">
                  <c:v>40</c:v>
                </c:pt>
                <c:pt idx="776">
                  <c:v>45</c:v>
                </c:pt>
                <c:pt idx="777">
                  <c:v>60</c:v>
                </c:pt>
                <c:pt idx="778">
                  <c:v>34</c:v>
                </c:pt>
                <c:pt idx="779">
                  <c:v>64</c:v>
                </c:pt>
                <c:pt idx="780">
                  <c:v>48</c:v>
                </c:pt>
                <c:pt idx="781">
                  <c:v>30</c:v>
                </c:pt>
                <c:pt idx="782">
                  <c:v>62</c:v>
                </c:pt>
                <c:pt idx="783">
                  <c:v>62</c:v>
                </c:pt>
                <c:pt idx="784">
                  <c:v>59</c:v>
                </c:pt>
                <c:pt idx="785">
                  <c:v>62</c:v>
                </c:pt>
                <c:pt idx="786">
                  <c:v>42</c:v>
                </c:pt>
                <c:pt idx="787">
                  <c:v>62</c:v>
                </c:pt>
                <c:pt idx="788">
                  <c:v>63</c:v>
                </c:pt>
                <c:pt idx="789">
                  <c:v>63</c:v>
                </c:pt>
                <c:pt idx="790">
                  <c:v>63</c:v>
                </c:pt>
                <c:pt idx="791">
                  <c:v>25</c:v>
                </c:pt>
                <c:pt idx="792">
                  <c:v>61</c:v>
                </c:pt>
                <c:pt idx="793">
                  <c:v>32</c:v>
                </c:pt>
                <c:pt idx="794">
                  <c:v>62</c:v>
                </c:pt>
                <c:pt idx="795">
                  <c:v>53</c:v>
                </c:pt>
                <c:pt idx="796">
                  <c:v>46</c:v>
                </c:pt>
                <c:pt idx="797">
                  <c:v>63</c:v>
                </c:pt>
                <c:pt idx="798">
                  <c:v>39</c:v>
                </c:pt>
                <c:pt idx="799">
                  <c:v>57</c:v>
                </c:pt>
                <c:pt idx="800">
                  <c:v>55</c:v>
                </c:pt>
                <c:pt idx="801">
                  <c:v>63</c:v>
                </c:pt>
                <c:pt idx="802">
                  <c:v>59</c:v>
                </c:pt>
                <c:pt idx="803">
                  <c:v>60</c:v>
                </c:pt>
                <c:pt idx="804">
                  <c:v>62</c:v>
                </c:pt>
                <c:pt idx="805">
                  <c:v>52</c:v>
                </c:pt>
                <c:pt idx="806">
                  <c:v>55</c:v>
                </c:pt>
                <c:pt idx="807">
                  <c:v>62</c:v>
                </c:pt>
                <c:pt idx="808">
                  <c:v>43</c:v>
                </c:pt>
                <c:pt idx="809">
                  <c:v>45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64</c:v>
                </c:pt>
                <c:pt idx="814">
                  <c:v>63</c:v>
                </c:pt>
                <c:pt idx="815">
                  <c:v>58</c:v>
                </c:pt>
                <c:pt idx="816">
                  <c:v>61</c:v>
                </c:pt>
                <c:pt idx="817">
                  <c:v>61</c:v>
                </c:pt>
                <c:pt idx="818">
                  <c:v>61</c:v>
                </c:pt>
                <c:pt idx="819">
                  <c:v>20</c:v>
                </c:pt>
                <c:pt idx="820">
                  <c:v>40</c:v>
                </c:pt>
                <c:pt idx="821">
                  <c:v>61</c:v>
                </c:pt>
                <c:pt idx="822">
                  <c:v>51</c:v>
                </c:pt>
                <c:pt idx="823">
                  <c:v>31</c:v>
                </c:pt>
                <c:pt idx="824">
                  <c:v>20</c:v>
                </c:pt>
                <c:pt idx="825">
                  <c:v>57</c:v>
                </c:pt>
                <c:pt idx="826">
                  <c:v>61</c:v>
                </c:pt>
                <c:pt idx="827">
                  <c:v>46</c:v>
                </c:pt>
                <c:pt idx="828">
                  <c:v>41</c:v>
                </c:pt>
                <c:pt idx="829">
                  <c:v>61</c:v>
                </c:pt>
                <c:pt idx="830">
                  <c:v>52</c:v>
                </c:pt>
                <c:pt idx="831">
                  <c:v>49</c:v>
                </c:pt>
                <c:pt idx="832">
                  <c:v>62</c:v>
                </c:pt>
                <c:pt idx="833">
                  <c:v>62</c:v>
                </c:pt>
                <c:pt idx="834">
                  <c:v>36</c:v>
                </c:pt>
                <c:pt idx="835">
                  <c:v>54</c:v>
                </c:pt>
                <c:pt idx="836">
                  <c:v>60</c:v>
                </c:pt>
                <c:pt idx="837">
                  <c:v>32</c:v>
                </c:pt>
                <c:pt idx="838">
                  <c:v>50</c:v>
                </c:pt>
                <c:pt idx="839">
                  <c:v>62</c:v>
                </c:pt>
                <c:pt idx="840">
                  <c:v>59</c:v>
                </c:pt>
                <c:pt idx="841">
                  <c:v>62</c:v>
                </c:pt>
                <c:pt idx="842">
                  <c:v>58</c:v>
                </c:pt>
                <c:pt idx="843">
                  <c:v>52</c:v>
                </c:pt>
                <c:pt idx="844">
                  <c:v>62</c:v>
                </c:pt>
                <c:pt idx="845">
                  <c:v>62</c:v>
                </c:pt>
                <c:pt idx="846">
                  <c:v>59</c:v>
                </c:pt>
                <c:pt idx="847">
                  <c:v>54</c:v>
                </c:pt>
                <c:pt idx="848">
                  <c:v>61</c:v>
                </c:pt>
                <c:pt idx="849">
                  <c:v>26</c:v>
                </c:pt>
                <c:pt idx="850">
                  <c:v>36</c:v>
                </c:pt>
                <c:pt idx="851">
                  <c:v>54</c:v>
                </c:pt>
                <c:pt idx="852">
                  <c:v>55</c:v>
                </c:pt>
                <c:pt idx="853">
                  <c:v>63</c:v>
                </c:pt>
                <c:pt idx="854">
                  <c:v>63</c:v>
                </c:pt>
                <c:pt idx="855">
                  <c:v>62</c:v>
                </c:pt>
                <c:pt idx="856">
                  <c:v>58</c:v>
                </c:pt>
                <c:pt idx="857">
                  <c:v>56</c:v>
                </c:pt>
                <c:pt idx="858">
                  <c:v>57</c:v>
                </c:pt>
                <c:pt idx="859">
                  <c:v>56</c:v>
                </c:pt>
                <c:pt idx="860">
                  <c:v>56</c:v>
                </c:pt>
                <c:pt idx="861">
                  <c:v>29</c:v>
                </c:pt>
                <c:pt idx="862">
                  <c:v>60</c:v>
                </c:pt>
                <c:pt idx="863">
                  <c:v>45</c:v>
                </c:pt>
                <c:pt idx="864">
                  <c:v>52</c:v>
                </c:pt>
                <c:pt idx="865">
                  <c:v>35</c:v>
                </c:pt>
                <c:pt idx="866">
                  <c:v>62</c:v>
                </c:pt>
                <c:pt idx="867">
                  <c:v>58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61</c:v>
                </c:pt>
                <c:pt idx="872">
                  <c:v>34</c:v>
                </c:pt>
                <c:pt idx="873">
                  <c:v>58</c:v>
                </c:pt>
                <c:pt idx="874">
                  <c:v>57</c:v>
                </c:pt>
                <c:pt idx="875">
                  <c:v>57</c:v>
                </c:pt>
                <c:pt idx="876">
                  <c:v>58</c:v>
                </c:pt>
                <c:pt idx="877">
                  <c:v>38</c:v>
                </c:pt>
                <c:pt idx="878">
                  <c:v>35</c:v>
                </c:pt>
                <c:pt idx="879">
                  <c:v>50</c:v>
                </c:pt>
                <c:pt idx="880">
                  <c:v>61</c:v>
                </c:pt>
                <c:pt idx="881">
                  <c:v>58</c:v>
                </c:pt>
                <c:pt idx="882">
                  <c:v>60</c:v>
                </c:pt>
                <c:pt idx="883">
                  <c:v>61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47</c:v>
                </c:pt>
                <c:pt idx="888">
                  <c:v>33</c:v>
                </c:pt>
                <c:pt idx="889">
                  <c:v>37</c:v>
                </c:pt>
                <c:pt idx="890">
                  <c:v>62</c:v>
                </c:pt>
                <c:pt idx="891">
                  <c:v>62</c:v>
                </c:pt>
                <c:pt idx="892">
                  <c:v>50</c:v>
                </c:pt>
                <c:pt idx="893">
                  <c:v>33</c:v>
                </c:pt>
                <c:pt idx="894">
                  <c:v>61</c:v>
                </c:pt>
                <c:pt idx="895">
                  <c:v>61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40</c:v>
                </c:pt>
                <c:pt idx="900">
                  <c:v>38</c:v>
                </c:pt>
                <c:pt idx="901">
                  <c:v>58</c:v>
                </c:pt>
                <c:pt idx="902">
                  <c:v>45</c:v>
                </c:pt>
                <c:pt idx="903">
                  <c:v>59</c:v>
                </c:pt>
                <c:pt idx="904">
                  <c:v>59</c:v>
                </c:pt>
                <c:pt idx="905">
                  <c:v>42</c:v>
                </c:pt>
                <c:pt idx="906">
                  <c:v>31</c:v>
                </c:pt>
                <c:pt idx="907">
                  <c:v>41</c:v>
                </c:pt>
                <c:pt idx="908">
                  <c:v>57</c:v>
                </c:pt>
                <c:pt idx="909">
                  <c:v>60</c:v>
                </c:pt>
                <c:pt idx="910">
                  <c:v>59</c:v>
                </c:pt>
                <c:pt idx="911">
                  <c:v>60</c:v>
                </c:pt>
                <c:pt idx="912">
                  <c:v>33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20</c:v>
                </c:pt>
                <c:pt idx="917">
                  <c:v>57</c:v>
                </c:pt>
                <c:pt idx="918">
                  <c:v>57</c:v>
                </c:pt>
                <c:pt idx="919">
                  <c:v>57</c:v>
                </c:pt>
                <c:pt idx="920">
                  <c:v>50</c:v>
                </c:pt>
                <c:pt idx="921">
                  <c:v>60</c:v>
                </c:pt>
                <c:pt idx="922">
                  <c:v>60</c:v>
                </c:pt>
                <c:pt idx="923">
                  <c:v>59</c:v>
                </c:pt>
                <c:pt idx="924">
                  <c:v>60</c:v>
                </c:pt>
                <c:pt idx="925">
                  <c:v>59</c:v>
                </c:pt>
                <c:pt idx="926">
                  <c:v>60</c:v>
                </c:pt>
                <c:pt idx="927">
                  <c:v>60</c:v>
                </c:pt>
                <c:pt idx="928">
                  <c:v>59</c:v>
                </c:pt>
                <c:pt idx="929">
                  <c:v>42</c:v>
                </c:pt>
                <c:pt idx="930">
                  <c:v>58</c:v>
                </c:pt>
                <c:pt idx="931">
                  <c:v>45</c:v>
                </c:pt>
                <c:pt idx="932">
                  <c:v>60</c:v>
                </c:pt>
                <c:pt idx="933">
                  <c:v>61</c:v>
                </c:pt>
                <c:pt idx="934">
                  <c:v>55</c:v>
                </c:pt>
                <c:pt idx="935">
                  <c:v>36</c:v>
                </c:pt>
                <c:pt idx="936">
                  <c:v>60</c:v>
                </c:pt>
                <c:pt idx="937">
                  <c:v>40</c:v>
                </c:pt>
                <c:pt idx="938">
                  <c:v>55</c:v>
                </c:pt>
                <c:pt idx="939">
                  <c:v>42</c:v>
                </c:pt>
                <c:pt idx="940">
                  <c:v>54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30</c:v>
                </c:pt>
                <c:pt idx="945">
                  <c:v>58</c:v>
                </c:pt>
                <c:pt idx="946">
                  <c:v>38</c:v>
                </c:pt>
                <c:pt idx="947">
                  <c:v>60</c:v>
                </c:pt>
                <c:pt idx="948">
                  <c:v>59</c:v>
                </c:pt>
                <c:pt idx="949">
                  <c:v>59</c:v>
                </c:pt>
                <c:pt idx="950">
                  <c:v>59</c:v>
                </c:pt>
                <c:pt idx="951">
                  <c:v>51</c:v>
                </c:pt>
                <c:pt idx="952">
                  <c:v>53</c:v>
                </c:pt>
                <c:pt idx="953">
                  <c:v>56</c:v>
                </c:pt>
                <c:pt idx="954">
                  <c:v>59</c:v>
                </c:pt>
                <c:pt idx="955">
                  <c:v>54</c:v>
                </c:pt>
                <c:pt idx="956">
                  <c:v>36</c:v>
                </c:pt>
                <c:pt idx="957">
                  <c:v>53</c:v>
                </c:pt>
                <c:pt idx="958">
                  <c:v>56</c:v>
                </c:pt>
                <c:pt idx="959">
                  <c:v>35</c:v>
                </c:pt>
                <c:pt idx="960">
                  <c:v>55</c:v>
                </c:pt>
                <c:pt idx="961">
                  <c:v>41</c:v>
                </c:pt>
                <c:pt idx="962">
                  <c:v>54</c:v>
                </c:pt>
                <c:pt idx="963">
                  <c:v>20</c:v>
                </c:pt>
                <c:pt idx="964">
                  <c:v>58</c:v>
                </c:pt>
                <c:pt idx="965">
                  <c:v>59</c:v>
                </c:pt>
                <c:pt idx="966">
                  <c:v>58</c:v>
                </c:pt>
                <c:pt idx="967">
                  <c:v>53</c:v>
                </c:pt>
                <c:pt idx="968">
                  <c:v>44</c:v>
                </c:pt>
                <c:pt idx="969">
                  <c:v>39</c:v>
                </c:pt>
                <c:pt idx="970">
                  <c:v>41</c:v>
                </c:pt>
                <c:pt idx="971">
                  <c:v>54</c:v>
                </c:pt>
                <c:pt idx="972">
                  <c:v>54</c:v>
                </c:pt>
                <c:pt idx="973">
                  <c:v>57</c:v>
                </c:pt>
                <c:pt idx="974">
                  <c:v>27</c:v>
                </c:pt>
                <c:pt idx="975">
                  <c:v>60</c:v>
                </c:pt>
                <c:pt idx="976">
                  <c:v>52</c:v>
                </c:pt>
                <c:pt idx="977">
                  <c:v>45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59</c:v>
                </c:pt>
                <c:pt idx="982">
                  <c:v>59</c:v>
                </c:pt>
                <c:pt idx="983">
                  <c:v>60</c:v>
                </c:pt>
                <c:pt idx="984">
                  <c:v>56</c:v>
                </c:pt>
                <c:pt idx="985">
                  <c:v>35</c:v>
                </c:pt>
                <c:pt idx="986">
                  <c:v>22</c:v>
                </c:pt>
                <c:pt idx="987">
                  <c:v>61</c:v>
                </c:pt>
                <c:pt idx="988">
                  <c:v>29</c:v>
                </c:pt>
                <c:pt idx="989">
                  <c:v>61</c:v>
                </c:pt>
                <c:pt idx="990">
                  <c:v>56</c:v>
                </c:pt>
                <c:pt idx="991">
                  <c:v>52</c:v>
                </c:pt>
                <c:pt idx="992">
                  <c:v>36</c:v>
                </c:pt>
                <c:pt idx="993">
                  <c:v>54</c:v>
                </c:pt>
                <c:pt idx="994">
                  <c:v>57</c:v>
                </c:pt>
                <c:pt idx="995">
                  <c:v>20</c:v>
                </c:pt>
                <c:pt idx="996">
                  <c:v>53</c:v>
                </c:pt>
                <c:pt idx="997">
                  <c:v>55</c:v>
                </c:pt>
                <c:pt idx="998">
                  <c:v>43</c:v>
                </c:pt>
                <c:pt idx="999">
                  <c:v>55</c:v>
                </c:pt>
                <c:pt idx="1000">
                  <c:v>35</c:v>
                </c:pt>
                <c:pt idx="1001">
                  <c:v>55</c:v>
                </c:pt>
                <c:pt idx="1002">
                  <c:v>48</c:v>
                </c:pt>
                <c:pt idx="1003">
                  <c:v>54</c:v>
                </c:pt>
                <c:pt idx="1004">
                  <c:v>52</c:v>
                </c:pt>
                <c:pt idx="1005">
                  <c:v>58</c:v>
                </c:pt>
                <c:pt idx="1006">
                  <c:v>55</c:v>
                </c:pt>
                <c:pt idx="1007">
                  <c:v>55</c:v>
                </c:pt>
                <c:pt idx="1008">
                  <c:v>44</c:v>
                </c:pt>
                <c:pt idx="1009">
                  <c:v>58</c:v>
                </c:pt>
                <c:pt idx="1010">
                  <c:v>58</c:v>
                </c:pt>
                <c:pt idx="1011">
                  <c:v>52</c:v>
                </c:pt>
                <c:pt idx="1012">
                  <c:v>57</c:v>
                </c:pt>
                <c:pt idx="1013">
                  <c:v>58</c:v>
                </c:pt>
                <c:pt idx="1014">
                  <c:v>58</c:v>
                </c:pt>
                <c:pt idx="1015">
                  <c:v>53</c:v>
                </c:pt>
                <c:pt idx="1016">
                  <c:v>24</c:v>
                </c:pt>
                <c:pt idx="1017">
                  <c:v>23</c:v>
                </c:pt>
                <c:pt idx="1018">
                  <c:v>50</c:v>
                </c:pt>
                <c:pt idx="1019">
                  <c:v>35</c:v>
                </c:pt>
                <c:pt idx="1020">
                  <c:v>50</c:v>
                </c:pt>
                <c:pt idx="1021">
                  <c:v>28</c:v>
                </c:pt>
                <c:pt idx="1022">
                  <c:v>33</c:v>
                </c:pt>
                <c:pt idx="1023">
                  <c:v>50</c:v>
                </c:pt>
                <c:pt idx="1024">
                  <c:v>56</c:v>
                </c:pt>
                <c:pt idx="1025">
                  <c:v>24</c:v>
                </c:pt>
                <c:pt idx="1026">
                  <c:v>59</c:v>
                </c:pt>
                <c:pt idx="1027">
                  <c:v>51</c:v>
                </c:pt>
                <c:pt idx="1028">
                  <c:v>58</c:v>
                </c:pt>
                <c:pt idx="1029">
                  <c:v>59</c:v>
                </c:pt>
                <c:pt idx="1030">
                  <c:v>55</c:v>
                </c:pt>
                <c:pt idx="1031">
                  <c:v>59</c:v>
                </c:pt>
                <c:pt idx="1032">
                  <c:v>55</c:v>
                </c:pt>
                <c:pt idx="1033">
                  <c:v>56</c:v>
                </c:pt>
                <c:pt idx="1034">
                  <c:v>56</c:v>
                </c:pt>
                <c:pt idx="1035">
                  <c:v>30</c:v>
                </c:pt>
                <c:pt idx="1036">
                  <c:v>53</c:v>
                </c:pt>
                <c:pt idx="1037">
                  <c:v>56</c:v>
                </c:pt>
                <c:pt idx="1038">
                  <c:v>57</c:v>
                </c:pt>
                <c:pt idx="1039">
                  <c:v>54</c:v>
                </c:pt>
                <c:pt idx="1040">
                  <c:v>54</c:v>
                </c:pt>
                <c:pt idx="1041">
                  <c:v>57</c:v>
                </c:pt>
                <c:pt idx="1042">
                  <c:v>25</c:v>
                </c:pt>
                <c:pt idx="1043">
                  <c:v>57</c:v>
                </c:pt>
                <c:pt idx="1044">
                  <c:v>35</c:v>
                </c:pt>
                <c:pt idx="1045">
                  <c:v>38</c:v>
                </c:pt>
                <c:pt idx="1046">
                  <c:v>50</c:v>
                </c:pt>
                <c:pt idx="1047">
                  <c:v>32</c:v>
                </c:pt>
                <c:pt idx="1048">
                  <c:v>57</c:v>
                </c:pt>
                <c:pt idx="1049">
                  <c:v>57</c:v>
                </c:pt>
                <c:pt idx="1050">
                  <c:v>52</c:v>
                </c:pt>
                <c:pt idx="1051">
                  <c:v>48</c:v>
                </c:pt>
                <c:pt idx="1052">
                  <c:v>47</c:v>
                </c:pt>
                <c:pt idx="1053">
                  <c:v>62</c:v>
                </c:pt>
                <c:pt idx="1054">
                  <c:v>48</c:v>
                </c:pt>
                <c:pt idx="1055">
                  <c:v>60</c:v>
                </c:pt>
                <c:pt idx="1056">
                  <c:v>34</c:v>
                </c:pt>
                <c:pt idx="1057">
                  <c:v>32</c:v>
                </c:pt>
                <c:pt idx="1058">
                  <c:v>59</c:v>
                </c:pt>
                <c:pt idx="1059">
                  <c:v>58</c:v>
                </c:pt>
                <c:pt idx="1060">
                  <c:v>57</c:v>
                </c:pt>
                <c:pt idx="1061">
                  <c:v>58</c:v>
                </c:pt>
                <c:pt idx="1062">
                  <c:v>52</c:v>
                </c:pt>
                <c:pt idx="1063">
                  <c:v>57</c:v>
                </c:pt>
                <c:pt idx="1064">
                  <c:v>58</c:v>
                </c:pt>
                <c:pt idx="1065">
                  <c:v>55</c:v>
                </c:pt>
                <c:pt idx="1066">
                  <c:v>58</c:v>
                </c:pt>
                <c:pt idx="1067">
                  <c:v>55</c:v>
                </c:pt>
                <c:pt idx="1068">
                  <c:v>53</c:v>
                </c:pt>
                <c:pt idx="1069">
                  <c:v>53</c:v>
                </c:pt>
                <c:pt idx="1070">
                  <c:v>47</c:v>
                </c:pt>
                <c:pt idx="1071">
                  <c:v>52</c:v>
                </c:pt>
                <c:pt idx="1072">
                  <c:v>46</c:v>
                </c:pt>
                <c:pt idx="1073">
                  <c:v>37</c:v>
                </c:pt>
                <c:pt idx="1074">
                  <c:v>55</c:v>
                </c:pt>
                <c:pt idx="1075">
                  <c:v>60</c:v>
                </c:pt>
                <c:pt idx="1076">
                  <c:v>48</c:v>
                </c:pt>
                <c:pt idx="1077">
                  <c:v>60</c:v>
                </c:pt>
                <c:pt idx="1078">
                  <c:v>56</c:v>
                </c:pt>
                <c:pt idx="1079">
                  <c:v>56</c:v>
                </c:pt>
                <c:pt idx="1080">
                  <c:v>56</c:v>
                </c:pt>
                <c:pt idx="1081">
                  <c:v>56</c:v>
                </c:pt>
                <c:pt idx="1082">
                  <c:v>45</c:v>
                </c:pt>
                <c:pt idx="1083">
                  <c:v>51</c:v>
                </c:pt>
                <c:pt idx="1084">
                  <c:v>44</c:v>
                </c:pt>
                <c:pt idx="1085">
                  <c:v>49</c:v>
                </c:pt>
                <c:pt idx="1086">
                  <c:v>55</c:v>
                </c:pt>
                <c:pt idx="1087">
                  <c:v>51</c:v>
                </c:pt>
                <c:pt idx="1088">
                  <c:v>51</c:v>
                </c:pt>
                <c:pt idx="1089">
                  <c:v>53</c:v>
                </c:pt>
                <c:pt idx="1090">
                  <c:v>55</c:v>
                </c:pt>
                <c:pt idx="1091">
                  <c:v>50</c:v>
                </c:pt>
                <c:pt idx="1092">
                  <c:v>51</c:v>
                </c:pt>
                <c:pt idx="1093">
                  <c:v>56</c:v>
                </c:pt>
                <c:pt idx="1094">
                  <c:v>42</c:v>
                </c:pt>
                <c:pt idx="1095">
                  <c:v>54</c:v>
                </c:pt>
                <c:pt idx="1096">
                  <c:v>33</c:v>
                </c:pt>
                <c:pt idx="1097">
                  <c:v>33</c:v>
                </c:pt>
                <c:pt idx="1098">
                  <c:v>62</c:v>
                </c:pt>
                <c:pt idx="1099">
                  <c:v>61</c:v>
                </c:pt>
                <c:pt idx="1100">
                  <c:v>36</c:v>
                </c:pt>
                <c:pt idx="1101">
                  <c:v>54</c:v>
                </c:pt>
                <c:pt idx="1102">
                  <c:v>51</c:v>
                </c:pt>
                <c:pt idx="1103">
                  <c:v>51</c:v>
                </c:pt>
                <c:pt idx="1104">
                  <c:v>49</c:v>
                </c:pt>
                <c:pt idx="1105">
                  <c:v>56</c:v>
                </c:pt>
                <c:pt idx="1106">
                  <c:v>57</c:v>
                </c:pt>
                <c:pt idx="1107">
                  <c:v>57</c:v>
                </c:pt>
                <c:pt idx="1108">
                  <c:v>54</c:v>
                </c:pt>
                <c:pt idx="1109">
                  <c:v>39</c:v>
                </c:pt>
                <c:pt idx="1110">
                  <c:v>52</c:v>
                </c:pt>
                <c:pt idx="1111">
                  <c:v>51</c:v>
                </c:pt>
                <c:pt idx="1112">
                  <c:v>43</c:v>
                </c:pt>
                <c:pt idx="1113">
                  <c:v>50</c:v>
                </c:pt>
                <c:pt idx="1114">
                  <c:v>27</c:v>
                </c:pt>
                <c:pt idx="1115">
                  <c:v>52</c:v>
                </c:pt>
                <c:pt idx="1116">
                  <c:v>49</c:v>
                </c:pt>
                <c:pt idx="1117">
                  <c:v>52</c:v>
                </c:pt>
                <c:pt idx="1118">
                  <c:v>52</c:v>
                </c:pt>
                <c:pt idx="1119">
                  <c:v>48</c:v>
                </c:pt>
                <c:pt idx="1120">
                  <c:v>55</c:v>
                </c:pt>
                <c:pt idx="1121">
                  <c:v>55</c:v>
                </c:pt>
                <c:pt idx="1122">
                  <c:v>55</c:v>
                </c:pt>
                <c:pt idx="1123">
                  <c:v>50</c:v>
                </c:pt>
                <c:pt idx="1124">
                  <c:v>45</c:v>
                </c:pt>
                <c:pt idx="1125">
                  <c:v>36</c:v>
                </c:pt>
                <c:pt idx="1126">
                  <c:v>54</c:v>
                </c:pt>
                <c:pt idx="1127">
                  <c:v>53</c:v>
                </c:pt>
                <c:pt idx="1128">
                  <c:v>53</c:v>
                </c:pt>
                <c:pt idx="1129">
                  <c:v>60</c:v>
                </c:pt>
                <c:pt idx="1130">
                  <c:v>41</c:v>
                </c:pt>
                <c:pt idx="1131">
                  <c:v>39</c:v>
                </c:pt>
                <c:pt idx="1132">
                  <c:v>52</c:v>
                </c:pt>
                <c:pt idx="1133">
                  <c:v>62</c:v>
                </c:pt>
                <c:pt idx="1134">
                  <c:v>28</c:v>
                </c:pt>
                <c:pt idx="1135">
                  <c:v>58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26</c:v>
                </c:pt>
                <c:pt idx="1141">
                  <c:v>55</c:v>
                </c:pt>
                <c:pt idx="1142">
                  <c:v>53</c:v>
                </c:pt>
                <c:pt idx="1143">
                  <c:v>55</c:v>
                </c:pt>
                <c:pt idx="1144">
                  <c:v>53</c:v>
                </c:pt>
                <c:pt idx="1145">
                  <c:v>53</c:v>
                </c:pt>
                <c:pt idx="1146">
                  <c:v>56</c:v>
                </c:pt>
                <c:pt idx="1147">
                  <c:v>32</c:v>
                </c:pt>
                <c:pt idx="1148">
                  <c:v>52</c:v>
                </c:pt>
                <c:pt idx="1149">
                  <c:v>52</c:v>
                </c:pt>
                <c:pt idx="1150">
                  <c:v>51</c:v>
                </c:pt>
                <c:pt idx="1151">
                  <c:v>47</c:v>
                </c:pt>
                <c:pt idx="1152">
                  <c:v>28</c:v>
                </c:pt>
                <c:pt idx="1153">
                  <c:v>51</c:v>
                </c:pt>
                <c:pt idx="1154">
                  <c:v>59</c:v>
                </c:pt>
                <c:pt idx="1155">
                  <c:v>23</c:v>
                </c:pt>
                <c:pt idx="1156">
                  <c:v>54</c:v>
                </c:pt>
                <c:pt idx="1157">
                  <c:v>54</c:v>
                </c:pt>
                <c:pt idx="1158">
                  <c:v>54</c:v>
                </c:pt>
                <c:pt idx="1159">
                  <c:v>49</c:v>
                </c:pt>
                <c:pt idx="1160">
                  <c:v>52</c:v>
                </c:pt>
                <c:pt idx="1161">
                  <c:v>47</c:v>
                </c:pt>
                <c:pt idx="1162">
                  <c:v>60</c:v>
                </c:pt>
                <c:pt idx="1163">
                  <c:v>58</c:v>
                </c:pt>
                <c:pt idx="1164">
                  <c:v>43</c:v>
                </c:pt>
                <c:pt idx="1165">
                  <c:v>50</c:v>
                </c:pt>
                <c:pt idx="1166">
                  <c:v>53</c:v>
                </c:pt>
                <c:pt idx="1167">
                  <c:v>54</c:v>
                </c:pt>
                <c:pt idx="1168">
                  <c:v>56</c:v>
                </c:pt>
                <c:pt idx="1169">
                  <c:v>52</c:v>
                </c:pt>
                <c:pt idx="1170">
                  <c:v>45</c:v>
                </c:pt>
                <c:pt idx="1171">
                  <c:v>26</c:v>
                </c:pt>
                <c:pt idx="1172">
                  <c:v>54</c:v>
                </c:pt>
                <c:pt idx="1173">
                  <c:v>49</c:v>
                </c:pt>
                <c:pt idx="1174">
                  <c:v>42</c:v>
                </c:pt>
                <c:pt idx="1175">
                  <c:v>52</c:v>
                </c:pt>
                <c:pt idx="1176">
                  <c:v>60</c:v>
                </c:pt>
                <c:pt idx="1177">
                  <c:v>43</c:v>
                </c:pt>
                <c:pt idx="1178">
                  <c:v>51</c:v>
                </c:pt>
                <c:pt idx="1179">
                  <c:v>58</c:v>
                </c:pt>
                <c:pt idx="1180">
                  <c:v>51</c:v>
                </c:pt>
                <c:pt idx="1181">
                  <c:v>50</c:v>
                </c:pt>
                <c:pt idx="1182">
                  <c:v>52</c:v>
                </c:pt>
                <c:pt idx="1183">
                  <c:v>52</c:v>
                </c:pt>
                <c:pt idx="1184">
                  <c:v>49</c:v>
                </c:pt>
                <c:pt idx="1185">
                  <c:v>51</c:v>
                </c:pt>
                <c:pt idx="1186">
                  <c:v>53</c:v>
                </c:pt>
                <c:pt idx="1187">
                  <c:v>32</c:v>
                </c:pt>
                <c:pt idx="1188">
                  <c:v>55</c:v>
                </c:pt>
                <c:pt idx="1189">
                  <c:v>48</c:v>
                </c:pt>
                <c:pt idx="1190">
                  <c:v>55</c:v>
                </c:pt>
                <c:pt idx="1191">
                  <c:v>45</c:v>
                </c:pt>
                <c:pt idx="1192">
                  <c:v>37</c:v>
                </c:pt>
                <c:pt idx="1193">
                  <c:v>50</c:v>
                </c:pt>
                <c:pt idx="1194">
                  <c:v>50</c:v>
                </c:pt>
                <c:pt idx="1195">
                  <c:v>48</c:v>
                </c:pt>
                <c:pt idx="1196">
                  <c:v>48</c:v>
                </c:pt>
                <c:pt idx="1197">
                  <c:v>48</c:v>
                </c:pt>
                <c:pt idx="1198">
                  <c:v>53</c:v>
                </c:pt>
                <c:pt idx="1199">
                  <c:v>53</c:v>
                </c:pt>
                <c:pt idx="1200">
                  <c:v>49</c:v>
                </c:pt>
                <c:pt idx="1201">
                  <c:v>53</c:v>
                </c:pt>
                <c:pt idx="1202">
                  <c:v>55</c:v>
                </c:pt>
                <c:pt idx="1203">
                  <c:v>53</c:v>
                </c:pt>
                <c:pt idx="1204">
                  <c:v>36</c:v>
                </c:pt>
                <c:pt idx="1205">
                  <c:v>28</c:v>
                </c:pt>
                <c:pt idx="1206">
                  <c:v>36</c:v>
                </c:pt>
                <c:pt idx="1207">
                  <c:v>47</c:v>
                </c:pt>
                <c:pt idx="1208">
                  <c:v>61</c:v>
                </c:pt>
                <c:pt idx="1209">
                  <c:v>51</c:v>
                </c:pt>
                <c:pt idx="1210">
                  <c:v>48</c:v>
                </c:pt>
                <c:pt idx="1211">
                  <c:v>51</c:v>
                </c:pt>
                <c:pt idx="1212">
                  <c:v>51</c:v>
                </c:pt>
                <c:pt idx="1213">
                  <c:v>55</c:v>
                </c:pt>
                <c:pt idx="1214">
                  <c:v>53</c:v>
                </c:pt>
                <c:pt idx="1215">
                  <c:v>51</c:v>
                </c:pt>
                <c:pt idx="1216">
                  <c:v>53</c:v>
                </c:pt>
                <c:pt idx="1217">
                  <c:v>50</c:v>
                </c:pt>
                <c:pt idx="1218">
                  <c:v>44</c:v>
                </c:pt>
                <c:pt idx="1219">
                  <c:v>49</c:v>
                </c:pt>
                <c:pt idx="1220">
                  <c:v>43</c:v>
                </c:pt>
                <c:pt idx="1221">
                  <c:v>38</c:v>
                </c:pt>
                <c:pt idx="1222">
                  <c:v>48</c:v>
                </c:pt>
                <c:pt idx="1223">
                  <c:v>51</c:v>
                </c:pt>
                <c:pt idx="1224">
                  <c:v>53</c:v>
                </c:pt>
                <c:pt idx="1225">
                  <c:v>54</c:v>
                </c:pt>
                <c:pt idx="1226">
                  <c:v>34</c:v>
                </c:pt>
                <c:pt idx="1227">
                  <c:v>42</c:v>
                </c:pt>
                <c:pt idx="1228">
                  <c:v>54</c:v>
                </c:pt>
                <c:pt idx="1229">
                  <c:v>54</c:v>
                </c:pt>
                <c:pt idx="1230">
                  <c:v>47</c:v>
                </c:pt>
                <c:pt idx="1231">
                  <c:v>59</c:v>
                </c:pt>
                <c:pt idx="1232">
                  <c:v>47</c:v>
                </c:pt>
                <c:pt idx="1233">
                  <c:v>52</c:v>
                </c:pt>
                <c:pt idx="1234">
                  <c:v>52</c:v>
                </c:pt>
                <c:pt idx="1235">
                  <c:v>31</c:v>
                </c:pt>
                <c:pt idx="1236">
                  <c:v>45</c:v>
                </c:pt>
                <c:pt idx="1237">
                  <c:v>51</c:v>
                </c:pt>
                <c:pt idx="1238">
                  <c:v>50</c:v>
                </c:pt>
                <c:pt idx="1239">
                  <c:v>50</c:v>
                </c:pt>
                <c:pt idx="1240">
                  <c:v>41</c:v>
                </c:pt>
                <c:pt idx="1241">
                  <c:v>50</c:v>
                </c:pt>
                <c:pt idx="1242">
                  <c:v>32</c:v>
                </c:pt>
                <c:pt idx="1243">
                  <c:v>48</c:v>
                </c:pt>
                <c:pt idx="1244">
                  <c:v>52</c:v>
                </c:pt>
                <c:pt idx="1245">
                  <c:v>49</c:v>
                </c:pt>
                <c:pt idx="1246">
                  <c:v>57</c:v>
                </c:pt>
                <c:pt idx="1247">
                  <c:v>27</c:v>
                </c:pt>
                <c:pt idx="1248">
                  <c:v>46</c:v>
                </c:pt>
                <c:pt idx="1249">
                  <c:v>51</c:v>
                </c:pt>
                <c:pt idx="1250">
                  <c:v>50</c:v>
                </c:pt>
                <c:pt idx="1251">
                  <c:v>52</c:v>
                </c:pt>
                <c:pt idx="1252">
                  <c:v>52</c:v>
                </c:pt>
                <c:pt idx="1253">
                  <c:v>48</c:v>
                </c:pt>
                <c:pt idx="1254">
                  <c:v>36</c:v>
                </c:pt>
                <c:pt idx="1255">
                  <c:v>48</c:v>
                </c:pt>
                <c:pt idx="1256">
                  <c:v>48</c:v>
                </c:pt>
                <c:pt idx="1257">
                  <c:v>23</c:v>
                </c:pt>
                <c:pt idx="1258">
                  <c:v>59</c:v>
                </c:pt>
                <c:pt idx="1259">
                  <c:v>53</c:v>
                </c:pt>
                <c:pt idx="1260">
                  <c:v>53</c:v>
                </c:pt>
                <c:pt idx="1261">
                  <c:v>50</c:v>
                </c:pt>
                <c:pt idx="1262">
                  <c:v>55</c:v>
                </c:pt>
                <c:pt idx="1263">
                  <c:v>25</c:v>
                </c:pt>
                <c:pt idx="1264">
                  <c:v>48</c:v>
                </c:pt>
                <c:pt idx="1265">
                  <c:v>51</c:v>
                </c:pt>
                <c:pt idx="1266">
                  <c:v>44</c:v>
                </c:pt>
                <c:pt idx="1267">
                  <c:v>51</c:v>
                </c:pt>
                <c:pt idx="1268">
                  <c:v>50</c:v>
                </c:pt>
                <c:pt idx="1269">
                  <c:v>55</c:v>
                </c:pt>
                <c:pt idx="1270">
                  <c:v>59</c:v>
                </c:pt>
                <c:pt idx="1271">
                  <c:v>49</c:v>
                </c:pt>
                <c:pt idx="1272">
                  <c:v>47</c:v>
                </c:pt>
                <c:pt idx="1273">
                  <c:v>45</c:v>
                </c:pt>
                <c:pt idx="1274">
                  <c:v>47</c:v>
                </c:pt>
                <c:pt idx="1275">
                  <c:v>47</c:v>
                </c:pt>
                <c:pt idx="1276">
                  <c:v>47</c:v>
                </c:pt>
                <c:pt idx="1277">
                  <c:v>51</c:v>
                </c:pt>
                <c:pt idx="1278">
                  <c:v>41</c:v>
                </c:pt>
                <c:pt idx="1279">
                  <c:v>41</c:v>
                </c:pt>
                <c:pt idx="1280">
                  <c:v>37</c:v>
                </c:pt>
                <c:pt idx="1281">
                  <c:v>42</c:v>
                </c:pt>
                <c:pt idx="1282">
                  <c:v>49</c:v>
                </c:pt>
                <c:pt idx="1283">
                  <c:v>36</c:v>
                </c:pt>
                <c:pt idx="1284">
                  <c:v>49</c:v>
                </c:pt>
                <c:pt idx="1285">
                  <c:v>49</c:v>
                </c:pt>
                <c:pt idx="1286">
                  <c:v>41</c:v>
                </c:pt>
                <c:pt idx="1287">
                  <c:v>49</c:v>
                </c:pt>
                <c:pt idx="1288">
                  <c:v>43</c:v>
                </c:pt>
                <c:pt idx="1289">
                  <c:v>41</c:v>
                </c:pt>
                <c:pt idx="1290">
                  <c:v>47</c:v>
                </c:pt>
                <c:pt idx="1291">
                  <c:v>45</c:v>
                </c:pt>
                <c:pt idx="1292">
                  <c:v>47</c:v>
                </c:pt>
                <c:pt idx="1293">
                  <c:v>47</c:v>
                </c:pt>
                <c:pt idx="1294">
                  <c:v>47</c:v>
                </c:pt>
                <c:pt idx="1295">
                  <c:v>31</c:v>
                </c:pt>
                <c:pt idx="1296">
                  <c:v>32</c:v>
                </c:pt>
                <c:pt idx="1297">
                  <c:v>52</c:v>
                </c:pt>
                <c:pt idx="1298">
                  <c:v>40</c:v>
                </c:pt>
                <c:pt idx="1299">
                  <c:v>58</c:v>
                </c:pt>
                <c:pt idx="1300">
                  <c:v>52</c:v>
                </c:pt>
                <c:pt idx="1301">
                  <c:v>52</c:v>
                </c:pt>
                <c:pt idx="1302">
                  <c:v>61</c:v>
                </c:pt>
                <c:pt idx="1303">
                  <c:v>49</c:v>
                </c:pt>
                <c:pt idx="1304">
                  <c:v>47</c:v>
                </c:pt>
                <c:pt idx="1305">
                  <c:v>45</c:v>
                </c:pt>
                <c:pt idx="1306">
                  <c:v>53</c:v>
                </c:pt>
                <c:pt idx="1307">
                  <c:v>53</c:v>
                </c:pt>
                <c:pt idx="1308">
                  <c:v>61</c:v>
                </c:pt>
                <c:pt idx="1309">
                  <c:v>48</c:v>
                </c:pt>
                <c:pt idx="1310">
                  <c:v>48</c:v>
                </c:pt>
                <c:pt idx="1311">
                  <c:v>48</c:v>
                </c:pt>
                <c:pt idx="1312">
                  <c:v>48</c:v>
                </c:pt>
                <c:pt idx="1313">
                  <c:v>31</c:v>
                </c:pt>
                <c:pt idx="1314">
                  <c:v>45</c:v>
                </c:pt>
                <c:pt idx="1315">
                  <c:v>46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24</c:v>
                </c:pt>
                <c:pt idx="1320">
                  <c:v>50</c:v>
                </c:pt>
                <c:pt idx="1321">
                  <c:v>60</c:v>
                </c:pt>
                <c:pt idx="1322">
                  <c:v>42</c:v>
                </c:pt>
                <c:pt idx="1323">
                  <c:v>48</c:v>
                </c:pt>
                <c:pt idx="1324">
                  <c:v>48</c:v>
                </c:pt>
                <c:pt idx="1325">
                  <c:v>48</c:v>
                </c:pt>
                <c:pt idx="1326">
                  <c:v>46</c:v>
                </c:pt>
                <c:pt idx="1327">
                  <c:v>46</c:v>
                </c:pt>
                <c:pt idx="1328">
                  <c:v>62</c:v>
                </c:pt>
                <c:pt idx="1329">
                  <c:v>27</c:v>
                </c:pt>
                <c:pt idx="1330">
                  <c:v>41</c:v>
                </c:pt>
                <c:pt idx="1331">
                  <c:v>61</c:v>
                </c:pt>
                <c:pt idx="1332">
                  <c:v>42</c:v>
                </c:pt>
                <c:pt idx="1333">
                  <c:v>34</c:v>
                </c:pt>
                <c:pt idx="1334">
                  <c:v>51</c:v>
                </c:pt>
                <c:pt idx="1335">
                  <c:v>51</c:v>
                </c:pt>
                <c:pt idx="1336">
                  <c:v>51</c:v>
                </c:pt>
                <c:pt idx="1337">
                  <c:v>46</c:v>
                </c:pt>
                <c:pt idx="1338">
                  <c:v>51</c:v>
                </c:pt>
                <c:pt idx="1339">
                  <c:v>57</c:v>
                </c:pt>
                <c:pt idx="1340">
                  <c:v>49</c:v>
                </c:pt>
                <c:pt idx="1341">
                  <c:v>30</c:v>
                </c:pt>
                <c:pt idx="1342">
                  <c:v>23</c:v>
                </c:pt>
                <c:pt idx="1343">
                  <c:v>31</c:v>
                </c:pt>
                <c:pt idx="1344">
                  <c:v>59</c:v>
                </c:pt>
                <c:pt idx="1345">
                  <c:v>49</c:v>
                </c:pt>
                <c:pt idx="1346">
                  <c:v>59</c:v>
                </c:pt>
                <c:pt idx="1347">
                  <c:v>49</c:v>
                </c:pt>
                <c:pt idx="1348">
                  <c:v>54</c:v>
                </c:pt>
                <c:pt idx="1349">
                  <c:v>42</c:v>
                </c:pt>
                <c:pt idx="1350">
                  <c:v>39</c:v>
                </c:pt>
                <c:pt idx="1351">
                  <c:v>21</c:v>
                </c:pt>
                <c:pt idx="1352">
                  <c:v>47</c:v>
                </c:pt>
                <c:pt idx="1353">
                  <c:v>48</c:v>
                </c:pt>
                <c:pt idx="1354">
                  <c:v>46</c:v>
                </c:pt>
                <c:pt idx="1355">
                  <c:v>35</c:v>
                </c:pt>
                <c:pt idx="1356">
                  <c:v>44</c:v>
                </c:pt>
                <c:pt idx="1357">
                  <c:v>29</c:v>
                </c:pt>
                <c:pt idx="1358">
                  <c:v>62</c:v>
                </c:pt>
                <c:pt idx="1359">
                  <c:v>41</c:v>
                </c:pt>
                <c:pt idx="1360">
                  <c:v>41</c:v>
                </c:pt>
                <c:pt idx="1361">
                  <c:v>52</c:v>
                </c:pt>
                <c:pt idx="1362">
                  <c:v>49</c:v>
                </c:pt>
                <c:pt idx="1363">
                  <c:v>54</c:v>
                </c:pt>
                <c:pt idx="1364">
                  <c:v>43</c:v>
                </c:pt>
                <c:pt idx="1365">
                  <c:v>58</c:v>
                </c:pt>
                <c:pt idx="1366">
                  <c:v>37</c:v>
                </c:pt>
                <c:pt idx="1367">
                  <c:v>47</c:v>
                </c:pt>
                <c:pt idx="1368">
                  <c:v>62</c:v>
                </c:pt>
                <c:pt idx="1369">
                  <c:v>30</c:v>
                </c:pt>
                <c:pt idx="1370">
                  <c:v>23</c:v>
                </c:pt>
                <c:pt idx="1371">
                  <c:v>35</c:v>
                </c:pt>
                <c:pt idx="1372">
                  <c:v>33</c:v>
                </c:pt>
                <c:pt idx="1373">
                  <c:v>50</c:v>
                </c:pt>
                <c:pt idx="1374">
                  <c:v>27</c:v>
                </c:pt>
                <c:pt idx="1375">
                  <c:v>25</c:v>
                </c:pt>
                <c:pt idx="1376">
                  <c:v>50</c:v>
                </c:pt>
                <c:pt idx="1377">
                  <c:v>27</c:v>
                </c:pt>
                <c:pt idx="1378">
                  <c:v>43</c:v>
                </c:pt>
                <c:pt idx="1379">
                  <c:v>48</c:v>
                </c:pt>
                <c:pt idx="1380">
                  <c:v>46</c:v>
                </c:pt>
                <c:pt idx="1381">
                  <c:v>59</c:v>
                </c:pt>
                <c:pt idx="1382">
                  <c:v>47</c:v>
                </c:pt>
                <c:pt idx="1383">
                  <c:v>46</c:v>
                </c:pt>
                <c:pt idx="1384">
                  <c:v>44</c:v>
                </c:pt>
                <c:pt idx="1385">
                  <c:v>45</c:v>
                </c:pt>
                <c:pt idx="1386">
                  <c:v>46</c:v>
                </c:pt>
                <c:pt idx="1387">
                  <c:v>37</c:v>
                </c:pt>
                <c:pt idx="1388">
                  <c:v>42</c:v>
                </c:pt>
                <c:pt idx="1389">
                  <c:v>43</c:v>
                </c:pt>
                <c:pt idx="1390">
                  <c:v>53</c:v>
                </c:pt>
                <c:pt idx="1391">
                  <c:v>29</c:v>
                </c:pt>
                <c:pt idx="1392">
                  <c:v>28</c:v>
                </c:pt>
                <c:pt idx="1393">
                  <c:v>48</c:v>
                </c:pt>
                <c:pt idx="1394">
                  <c:v>59</c:v>
                </c:pt>
                <c:pt idx="1395">
                  <c:v>26</c:v>
                </c:pt>
                <c:pt idx="1396">
                  <c:v>31</c:v>
                </c:pt>
                <c:pt idx="1397">
                  <c:v>44</c:v>
                </c:pt>
                <c:pt idx="1398">
                  <c:v>25</c:v>
                </c:pt>
                <c:pt idx="1399">
                  <c:v>44</c:v>
                </c:pt>
                <c:pt idx="1400">
                  <c:v>44</c:v>
                </c:pt>
                <c:pt idx="1401">
                  <c:v>23</c:v>
                </c:pt>
                <c:pt idx="1402">
                  <c:v>46</c:v>
                </c:pt>
                <c:pt idx="1403">
                  <c:v>46</c:v>
                </c:pt>
                <c:pt idx="1404">
                  <c:v>46</c:v>
                </c:pt>
                <c:pt idx="1405">
                  <c:v>46</c:v>
                </c:pt>
                <c:pt idx="1406">
                  <c:v>28</c:v>
                </c:pt>
                <c:pt idx="1407">
                  <c:v>56</c:v>
                </c:pt>
                <c:pt idx="1408">
                  <c:v>27</c:v>
                </c:pt>
                <c:pt idx="1409">
                  <c:v>57</c:v>
                </c:pt>
                <c:pt idx="1410">
                  <c:v>30</c:v>
                </c:pt>
                <c:pt idx="1411">
                  <c:v>36</c:v>
                </c:pt>
                <c:pt idx="1412">
                  <c:v>40</c:v>
                </c:pt>
                <c:pt idx="1413">
                  <c:v>46</c:v>
                </c:pt>
                <c:pt idx="1414">
                  <c:v>48</c:v>
                </c:pt>
                <c:pt idx="1415">
                  <c:v>46</c:v>
                </c:pt>
                <c:pt idx="1416">
                  <c:v>41</c:v>
                </c:pt>
                <c:pt idx="1417">
                  <c:v>27</c:v>
                </c:pt>
                <c:pt idx="1418">
                  <c:v>36</c:v>
                </c:pt>
                <c:pt idx="1419">
                  <c:v>28</c:v>
                </c:pt>
                <c:pt idx="1420">
                  <c:v>57</c:v>
                </c:pt>
                <c:pt idx="1421">
                  <c:v>23</c:v>
                </c:pt>
                <c:pt idx="1422">
                  <c:v>47</c:v>
                </c:pt>
                <c:pt idx="1423">
                  <c:v>47</c:v>
                </c:pt>
                <c:pt idx="1424">
                  <c:v>44</c:v>
                </c:pt>
                <c:pt idx="1425">
                  <c:v>45</c:v>
                </c:pt>
                <c:pt idx="1426">
                  <c:v>47</c:v>
                </c:pt>
                <c:pt idx="1427">
                  <c:v>46</c:v>
                </c:pt>
                <c:pt idx="1428">
                  <c:v>46</c:v>
                </c:pt>
                <c:pt idx="1429">
                  <c:v>41</c:v>
                </c:pt>
                <c:pt idx="1430">
                  <c:v>59</c:v>
                </c:pt>
                <c:pt idx="1431">
                  <c:v>31</c:v>
                </c:pt>
                <c:pt idx="1432">
                  <c:v>43</c:v>
                </c:pt>
                <c:pt idx="1433">
                  <c:v>59</c:v>
                </c:pt>
                <c:pt idx="1434">
                  <c:v>43</c:v>
                </c:pt>
                <c:pt idx="1435">
                  <c:v>41</c:v>
                </c:pt>
                <c:pt idx="1436">
                  <c:v>31</c:v>
                </c:pt>
                <c:pt idx="1437">
                  <c:v>47</c:v>
                </c:pt>
                <c:pt idx="1438">
                  <c:v>45</c:v>
                </c:pt>
                <c:pt idx="1439">
                  <c:v>47</c:v>
                </c:pt>
                <c:pt idx="1440">
                  <c:v>38</c:v>
                </c:pt>
                <c:pt idx="1441">
                  <c:v>45</c:v>
                </c:pt>
                <c:pt idx="1442">
                  <c:v>40</c:v>
                </c:pt>
                <c:pt idx="1443">
                  <c:v>45</c:v>
                </c:pt>
                <c:pt idx="1444">
                  <c:v>20</c:v>
                </c:pt>
                <c:pt idx="1445">
                  <c:v>59</c:v>
                </c:pt>
                <c:pt idx="1446">
                  <c:v>52</c:v>
                </c:pt>
                <c:pt idx="1447">
                  <c:v>59</c:v>
                </c:pt>
                <c:pt idx="1448">
                  <c:v>59</c:v>
                </c:pt>
                <c:pt idx="1449">
                  <c:v>58</c:v>
                </c:pt>
                <c:pt idx="1450">
                  <c:v>39</c:v>
                </c:pt>
                <c:pt idx="1451">
                  <c:v>48</c:v>
                </c:pt>
                <c:pt idx="1452">
                  <c:v>43</c:v>
                </c:pt>
                <c:pt idx="1453">
                  <c:v>51</c:v>
                </c:pt>
                <c:pt idx="1454">
                  <c:v>43</c:v>
                </c:pt>
                <c:pt idx="1455">
                  <c:v>43</c:v>
                </c:pt>
                <c:pt idx="1456">
                  <c:v>42</c:v>
                </c:pt>
                <c:pt idx="1457">
                  <c:v>38</c:v>
                </c:pt>
                <c:pt idx="1458">
                  <c:v>38</c:v>
                </c:pt>
                <c:pt idx="1459">
                  <c:v>47</c:v>
                </c:pt>
                <c:pt idx="1460">
                  <c:v>33</c:v>
                </c:pt>
                <c:pt idx="1461">
                  <c:v>41</c:v>
                </c:pt>
                <c:pt idx="1462">
                  <c:v>41</c:v>
                </c:pt>
                <c:pt idx="1463">
                  <c:v>42</c:v>
                </c:pt>
                <c:pt idx="1464">
                  <c:v>56</c:v>
                </c:pt>
                <c:pt idx="1465">
                  <c:v>49</c:v>
                </c:pt>
                <c:pt idx="1466">
                  <c:v>42</c:v>
                </c:pt>
                <c:pt idx="1467">
                  <c:v>44</c:v>
                </c:pt>
                <c:pt idx="1468">
                  <c:v>44</c:v>
                </c:pt>
                <c:pt idx="1469">
                  <c:v>44</c:v>
                </c:pt>
                <c:pt idx="1470">
                  <c:v>43</c:v>
                </c:pt>
                <c:pt idx="1471">
                  <c:v>46</c:v>
                </c:pt>
                <c:pt idx="1472">
                  <c:v>40</c:v>
                </c:pt>
                <c:pt idx="1473">
                  <c:v>46</c:v>
                </c:pt>
                <c:pt idx="1474">
                  <c:v>48</c:v>
                </c:pt>
                <c:pt idx="1475">
                  <c:v>40</c:v>
                </c:pt>
                <c:pt idx="1476">
                  <c:v>25</c:v>
                </c:pt>
                <c:pt idx="1477">
                  <c:v>40</c:v>
                </c:pt>
                <c:pt idx="1478">
                  <c:v>31</c:v>
                </c:pt>
                <c:pt idx="1479">
                  <c:v>56</c:v>
                </c:pt>
                <c:pt idx="1480">
                  <c:v>37</c:v>
                </c:pt>
                <c:pt idx="1481">
                  <c:v>32</c:v>
                </c:pt>
                <c:pt idx="1482">
                  <c:v>42</c:v>
                </c:pt>
                <c:pt idx="1483">
                  <c:v>46</c:v>
                </c:pt>
                <c:pt idx="1484">
                  <c:v>44</c:v>
                </c:pt>
                <c:pt idx="1485">
                  <c:v>44</c:v>
                </c:pt>
                <c:pt idx="1486">
                  <c:v>44</c:v>
                </c:pt>
                <c:pt idx="1487">
                  <c:v>44</c:v>
                </c:pt>
                <c:pt idx="1488">
                  <c:v>29</c:v>
                </c:pt>
                <c:pt idx="1489">
                  <c:v>46</c:v>
                </c:pt>
                <c:pt idx="1490">
                  <c:v>55</c:v>
                </c:pt>
                <c:pt idx="1491">
                  <c:v>42</c:v>
                </c:pt>
                <c:pt idx="1492">
                  <c:v>42</c:v>
                </c:pt>
                <c:pt idx="1493">
                  <c:v>39</c:v>
                </c:pt>
                <c:pt idx="1494">
                  <c:v>49</c:v>
                </c:pt>
                <c:pt idx="1495">
                  <c:v>44</c:v>
                </c:pt>
                <c:pt idx="1496">
                  <c:v>46</c:v>
                </c:pt>
                <c:pt idx="1497">
                  <c:v>44</c:v>
                </c:pt>
                <c:pt idx="1498">
                  <c:v>44</c:v>
                </c:pt>
                <c:pt idx="1499">
                  <c:v>46</c:v>
                </c:pt>
                <c:pt idx="1500">
                  <c:v>40</c:v>
                </c:pt>
                <c:pt idx="1501">
                  <c:v>35</c:v>
                </c:pt>
                <c:pt idx="1502">
                  <c:v>39</c:v>
                </c:pt>
                <c:pt idx="1503">
                  <c:v>20</c:v>
                </c:pt>
                <c:pt idx="1504">
                  <c:v>43</c:v>
                </c:pt>
                <c:pt idx="1505">
                  <c:v>55</c:v>
                </c:pt>
                <c:pt idx="1506">
                  <c:v>46</c:v>
                </c:pt>
                <c:pt idx="1507">
                  <c:v>43</c:v>
                </c:pt>
                <c:pt idx="1508">
                  <c:v>45</c:v>
                </c:pt>
                <c:pt idx="1509">
                  <c:v>47</c:v>
                </c:pt>
                <c:pt idx="1510">
                  <c:v>24</c:v>
                </c:pt>
                <c:pt idx="1511">
                  <c:v>45</c:v>
                </c:pt>
                <c:pt idx="1512">
                  <c:v>30</c:v>
                </c:pt>
                <c:pt idx="1513">
                  <c:v>49</c:v>
                </c:pt>
                <c:pt idx="1514">
                  <c:v>33</c:v>
                </c:pt>
                <c:pt idx="1515">
                  <c:v>39</c:v>
                </c:pt>
                <c:pt idx="1516">
                  <c:v>44</c:v>
                </c:pt>
                <c:pt idx="1517">
                  <c:v>43</c:v>
                </c:pt>
                <c:pt idx="1518">
                  <c:v>43</c:v>
                </c:pt>
                <c:pt idx="1519">
                  <c:v>43</c:v>
                </c:pt>
                <c:pt idx="1520">
                  <c:v>36</c:v>
                </c:pt>
                <c:pt idx="1521">
                  <c:v>58</c:v>
                </c:pt>
                <c:pt idx="1522">
                  <c:v>54</c:v>
                </c:pt>
                <c:pt idx="1523">
                  <c:v>38</c:v>
                </c:pt>
                <c:pt idx="1524">
                  <c:v>38</c:v>
                </c:pt>
                <c:pt idx="1525">
                  <c:v>56</c:v>
                </c:pt>
                <c:pt idx="1526">
                  <c:v>46</c:v>
                </c:pt>
                <c:pt idx="1527">
                  <c:v>30</c:v>
                </c:pt>
                <c:pt idx="1528">
                  <c:v>41</c:v>
                </c:pt>
                <c:pt idx="1529">
                  <c:v>53</c:v>
                </c:pt>
                <c:pt idx="1530">
                  <c:v>56</c:v>
                </c:pt>
                <c:pt idx="1531">
                  <c:v>39</c:v>
                </c:pt>
                <c:pt idx="1532">
                  <c:v>35</c:v>
                </c:pt>
                <c:pt idx="1533">
                  <c:v>43</c:v>
                </c:pt>
                <c:pt idx="1534">
                  <c:v>42</c:v>
                </c:pt>
                <c:pt idx="1535">
                  <c:v>35</c:v>
                </c:pt>
                <c:pt idx="1536">
                  <c:v>40</c:v>
                </c:pt>
                <c:pt idx="1537">
                  <c:v>54</c:v>
                </c:pt>
                <c:pt idx="1538">
                  <c:v>40</c:v>
                </c:pt>
                <c:pt idx="1539">
                  <c:v>34</c:v>
                </c:pt>
                <c:pt idx="1540">
                  <c:v>21</c:v>
                </c:pt>
                <c:pt idx="1541">
                  <c:v>51</c:v>
                </c:pt>
                <c:pt idx="1542">
                  <c:v>42</c:v>
                </c:pt>
                <c:pt idx="1543">
                  <c:v>42</c:v>
                </c:pt>
                <c:pt idx="1544">
                  <c:v>42</c:v>
                </c:pt>
                <c:pt idx="1545">
                  <c:v>42</c:v>
                </c:pt>
                <c:pt idx="1546">
                  <c:v>40</c:v>
                </c:pt>
                <c:pt idx="1547">
                  <c:v>43</c:v>
                </c:pt>
                <c:pt idx="1548">
                  <c:v>40</c:v>
                </c:pt>
                <c:pt idx="1549">
                  <c:v>56</c:v>
                </c:pt>
                <c:pt idx="1550">
                  <c:v>35</c:v>
                </c:pt>
                <c:pt idx="1551">
                  <c:v>38</c:v>
                </c:pt>
                <c:pt idx="1552">
                  <c:v>55</c:v>
                </c:pt>
                <c:pt idx="1553">
                  <c:v>42</c:v>
                </c:pt>
                <c:pt idx="1554">
                  <c:v>42</c:v>
                </c:pt>
                <c:pt idx="1555">
                  <c:v>48</c:v>
                </c:pt>
                <c:pt idx="1556">
                  <c:v>30</c:v>
                </c:pt>
                <c:pt idx="1557">
                  <c:v>42</c:v>
                </c:pt>
                <c:pt idx="1558">
                  <c:v>42</c:v>
                </c:pt>
                <c:pt idx="1559">
                  <c:v>54</c:v>
                </c:pt>
                <c:pt idx="1560">
                  <c:v>44</c:v>
                </c:pt>
                <c:pt idx="1561">
                  <c:v>43</c:v>
                </c:pt>
                <c:pt idx="1562">
                  <c:v>40</c:v>
                </c:pt>
                <c:pt idx="1563">
                  <c:v>40</c:v>
                </c:pt>
                <c:pt idx="1564">
                  <c:v>39</c:v>
                </c:pt>
                <c:pt idx="1565">
                  <c:v>49</c:v>
                </c:pt>
                <c:pt idx="1566">
                  <c:v>48</c:v>
                </c:pt>
                <c:pt idx="1567">
                  <c:v>37</c:v>
                </c:pt>
                <c:pt idx="1568">
                  <c:v>53</c:v>
                </c:pt>
                <c:pt idx="1569">
                  <c:v>54</c:v>
                </c:pt>
                <c:pt idx="1570">
                  <c:v>39</c:v>
                </c:pt>
                <c:pt idx="1571">
                  <c:v>37</c:v>
                </c:pt>
                <c:pt idx="1572">
                  <c:v>42</c:v>
                </c:pt>
                <c:pt idx="1573">
                  <c:v>27</c:v>
                </c:pt>
                <c:pt idx="1574">
                  <c:v>42</c:v>
                </c:pt>
                <c:pt idx="1575">
                  <c:v>48</c:v>
                </c:pt>
                <c:pt idx="1576">
                  <c:v>40</c:v>
                </c:pt>
                <c:pt idx="1577">
                  <c:v>54</c:v>
                </c:pt>
                <c:pt idx="1578">
                  <c:v>28</c:v>
                </c:pt>
                <c:pt idx="1579">
                  <c:v>35</c:v>
                </c:pt>
                <c:pt idx="1580">
                  <c:v>44</c:v>
                </c:pt>
                <c:pt idx="1581">
                  <c:v>41</c:v>
                </c:pt>
                <c:pt idx="1582">
                  <c:v>41</c:v>
                </c:pt>
                <c:pt idx="1583">
                  <c:v>38</c:v>
                </c:pt>
                <c:pt idx="1584">
                  <c:v>34</c:v>
                </c:pt>
                <c:pt idx="1585">
                  <c:v>39</c:v>
                </c:pt>
                <c:pt idx="1586">
                  <c:v>39</c:v>
                </c:pt>
                <c:pt idx="1587">
                  <c:v>20</c:v>
                </c:pt>
                <c:pt idx="1588">
                  <c:v>55</c:v>
                </c:pt>
                <c:pt idx="1589">
                  <c:v>50</c:v>
                </c:pt>
                <c:pt idx="1590">
                  <c:v>28</c:v>
                </c:pt>
                <c:pt idx="1591">
                  <c:v>43</c:v>
                </c:pt>
                <c:pt idx="1592">
                  <c:v>43</c:v>
                </c:pt>
                <c:pt idx="1593">
                  <c:v>31</c:v>
                </c:pt>
                <c:pt idx="1594">
                  <c:v>43</c:v>
                </c:pt>
                <c:pt idx="1595">
                  <c:v>40</c:v>
                </c:pt>
                <c:pt idx="1596">
                  <c:v>29</c:v>
                </c:pt>
                <c:pt idx="1597">
                  <c:v>54</c:v>
                </c:pt>
                <c:pt idx="1598">
                  <c:v>52</c:v>
                </c:pt>
                <c:pt idx="1599">
                  <c:v>52</c:v>
                </c:pt>
                <c:pt idx="1600">
                  <c:v>45</c:v>
                </c:pt>
                <c:pt idx="1601">
                  <c:v>41</c:v>
                </c:pt>
                <c:pt idx="1602">
                  <c:v>46</c:v>
                </c:pt>
                <c:pt idx="1603">
                  <c:v>52</c:v>
                </c:pt>
                <c:pt idx="1604">
                  <c:v>32</c:v>
                </c:pt>
                <c:pt idx="1605">
                  <c:v>25</c:v>
                </c:pt>
                <c:pt idx="1606">
                  <c:v>39</c:v>
                </c:pt>
                <c:pt idx="1607">
                  <c:v>39</c:v>
                </c:pt>
                <c:pt idx="1608">
                  <c:v>36</c:v>
                </c:pt>
                <c:pt idx="1609">
                  <c:v>43</c:v>
                </c:pt>
                <c:pt idx="1610">
                  <c:v>43</c:v>
                </c:pt>
                <c:pt idx="1611">
                  <c:v>36</c:v>
                </c:pt>
                <c:pt idx="1612">
                  <c:v>54</c:v>
                </c:pt>
                <c:pt idx="1613">
                  <c:v>39</c:v>
                </c:pt>
                <c:pt idx="1614">
                  <c:v>40</c:v>
                </c:pt>
                <c:pt idx="1615">
                  <c:v>39</c:v>
                </c:pt>
                <c:pt idx="1616">
                  <c:v>51</c:v>
                </c:pt>
                <c:pt idx="1617">
                  <c:v>54</c:v>
                </c:pt>
                <c:pt idx="1618">
                  <c:v>48</c:v>
                </c:pt>
                <c:pt idx="1619">
                  <c:v>46</c:v>
                </c:pt>
                <c:pt idx="1620">
                  <c:v>55</c:v>
                </c:pt>
                <c:pt idx="1621">
                  <c:v>34</c:v>
                </c:pt>
                <c:pt idx="1622">
                  <c:v>41</c:v>
                </c:pt>
                <c:pt idx="1623">
                  <c:v>41</c:v>
                </c:pt>
                <c:pt idx="1624">
                  <c:v>33</c:v>
                </c:pt>
                <c:pt idx="1625">
                  <c:v>39</c:v>
                </c:pt>
                <c:pt idx="1626">
                  <c:v>29</c:v>
                </c:pt>
                <c:pt idx="1627">
                  <c:v>54</c:v>
                </c:pt>
                <c:pt idx="1628">
                  <c:v>40</c:v>
                </c:pt>
                <c:pt idx="1629">
                  <c:v>40</c:v>
                </c:pt>
                <c:pt idx="1630">
                  <c:v>45</c:v>
                </c:pt>
                <c:pt idx="1631">
                  <c:v>40</c:v>
                </c:pt>
                <c:pt idx="1632">
                  <c:v>30</c:v>
                </c:pt>
                <c:pt idx="1633">
                  <c:v>28</c:v>
                </c:pt>
                <c:pt idx="1634">
                  <c:v>35</c:v>
                </c:pt>
                <c:pt idx="1635">
                  <c:v>44</c:v>
                </c:pt>
                <c:pt idx="1636">
                  <c:v>50</c:v>
                </c:pt>
                <c:pt idx="1637">
                  <c:v>36</c:v>
                </c:pt>
                <c:pt idx="1638">
                  <c:v>50</c:v>
                </c:pt>
                <c:pt idx="1639">
                  <c:v>44</c:v>
                </c:pt>
                <c:pt idx="1640">
                  <c:v>54</c:v>
                </c:pt>
                <c:pt idx="1641">
                  <c:v>40</c:v>
                </c:pt>
                <c:pt idx="1642">
                  <c:v>40</c:v>
                </c:pt>
                <c:pt idx="1643">
                  <c:v>35</c:v>
                </c:pt>
                <c:pt idx="1644">
                  <c:v>44</c:v>
                </c:pt>
                <c:pt idx="1645">
                  <c:v>44</c:v>
                </c:pt>
                <c:pt idx="1646">
                  <c:v>20</c:v>
                </c:pt>
                <c:pt idx="1647">
                  <c:v>21</c:v>
                </c:pt>
                <c:pt idx="1648">
                  <c:v>37</c:v>
                </c:pt>
                <c:pt idx="1649">
                  <c:v>30</c:v>
                </c:pt>
                <c:pt idx="1650">
                  <c:v>31</c:v>
                </c:pt>
                <c:pt idx="1651">
                  <c:v>37</c:v>
                </c:pt>
                <c:pt idx="1652">
                  <c:v>42</c:v>
                </c:pt>
                <c:pt idx="1653">
                  <c:v>42</c:v>
                </c:pt>
                <c:pt idx="1654">
                  <c:v>31</c:v>
                </c:pt>
                <c:pt idx="1655">
                  <c:v>40</c:v>
                </c:pt>
                <c:pt idx="1656">
                  <c:v>39</c:v>
                </c:pt>
                <c:pt idx="1657">
                  <c:v>37</c:v>
                </c:pt>
                <c:pt idx="1658">
                  <c:v>29</c:v>
                </c:pt>
                <c:pt idx="1659">
                  <c:v>37</c:v>
                </c:pt>
                <c:pt idx="1660">
                  <c:v>53</c:v>
                </c:pt>
                <c:pt idx="1661">
                  <c:v>22</c:v>
                </c:pt>
                <c:pt idx="1662">
                  <c:v>52</c:v>
                </c:pt>
                <c:pt idx="1663">
                  <c:v>44</c:v>
                </c:pt>
                <c:pt idx="1664">
                  <c:v>20</c:v>
                </c:pt>
                <c:pt idx="1665">
                  <c:v>41</c:v>
                </c:pt>
                <c:pt idx="1666">
                  <c:v>31</c:v>
                </c:pt>
                <c:pt idx="1667">
                  <c:v>52</c:v>
                </c:pt>
                <c:pt idx="1668">
                  <c:v>37</c:v>
                </c:pt>
                <c:pt idx="1669">
                  <c:v>53</c:v>
                </c:pt>
                <c:pt idx="1670">
                  <c:v>43</c:v>
                </c:pt>
                <c:pt idx="1671">
                  <c:v>31</c:v>
                </c:pt>
                <c:pt idx="1672">
                  <c:v>43</c:v>
                </c:pt>
                <c:pt idx="1673">
                  <c:v>50</c:v>
                </c:pt>
                <c:pt idx="1674">
                  <c:v>32</c:v>
                </c:pt>
                <c:pt idx="1675">
                  <c:v>52</c:v>
                </c:pt>
                <c:pt idx="1676">
                  <c:v>40</c:v>
                </c:pt>
                <c:pt idx="1677">
                  <c:v>41</c:v>
                </c:pt>
                <c:pt idx="1678">
                  <c:v>46</c:v>
                </c:pt>
                <c:pt idx="1679">
                  <c:v>41</c:v>
                </c:pt>
                <c:pt idx="1680">
                  <c:v>37</c:v>
                </c:pt>
                <c:pt idx="1681">
                  <c:v>30</c:v>
                </c:pt>
                <c:pt idx="1682">
                  <c:v>46</c:v>
                </c:pt>
                <c:pt idx="1683">
                  <c:v>36</c:v>
                </c:pt>
                <c:pt idx="1684">
                  <c:v>41</c:v>
                </c:pt>
                <c:pt idx="1685">
                  <c:v>38</c:v>
                </c:pt>
                <c:pt idx="1686">
                  <c:v>39</c:v>
                </c:pt>
                <c:pt idx="1687">
                  <c:v>50</c:v>
                </c:pt>
                <c:pt idx="1688">
                  <c:v>25</c:v>
                </c:pt>
                <c:pt idx="1689">
                  <c:v>44</c:v>
                </c:pt>
                <c:pt idx="1690">
                  <c:v>43</c:v>
                </c:pt>
                <c:pt idx="1691">
                  <c:v>36</c:v>
                </c:pt>
                <c:pt idx="1692">
                  <c:v>40</c:v>
                </c:pt>
                <c:pt idx="1693">
                  <c:v>40</c:v>
                </c:pt>
                <c:pt idx="1694">
                  <c:v>38</c:v>
                </c:pt>
                <c:pt idx="1695">
                  <c:v>38</c:v>
                </c:pt>
                <c:pt idx="1696">
                  <c:v>38</c:v>
                </c:pt>
                <c:pt idx="1697">
                  <c:v>51</c:v>
                </c:pt>
                <c:pt idx="1698">
                  <c:v>38</c:v>
                </c:pt>
                <c:pt idx="1699">
                  <c:v>42</c:v>
                </c:pt>
                <c:pt idx="1700">
                  <c:v>46</c:v>
                </c:pt>
                <c:pt idx="1701">
                  <c:v>32</c:v>
                </c:pt>
                <c:pt idx="1702">
                  <c:v>33</c:v>
                </c:pt>
                <c:pt idx="1703">
                  <c:v>42</c:v>
                </c:pt>
                <c:pt idx="1704">
                  <c:v>49</c:v>
                </c:pt>
                <c:pt idx="1705">
                  <c:v>39</c:v>
                </c:pt>
                <c:pt idx="1706">
                  <c:v>40</c:v>
                </c:pt>
                <c:pt idx="1707">
                  <c:v>40</c:v>
                </c:pt>
                <c:pt idx="1708">
                  <c:v>35</c:v>
                </c:pt>
                <c:pt idx="1709">
                  <c:v>36</c:v>
                </c:pt>
                <c:pt idx="1710">
                  <c:v>40</c:v>
                </c:pt>
                <c:pt idx="1711">
                  <c:v>38</c:v>
                </c:pt>
                <c:pt idx="1712">
                  <c:v>35</c:v>
                </c:pt>
                <c:pt idx="1713">
                  <c:v>38</c:v>
                </c:pt>
                <c:pt idx="1714">
                  <c:v>30</c:v>
                </c:pt>
                <c:pt idx="1715">
                  <c:v>35</c:v>
                </c:pt>
                <c:pt idx="1716">
                  <c:v>52</c:v>
                </c:pt>
                <c:pt idx="1717">
                  <c:v>33</c:v>
                </c:pt>
                <c:pt idx="1718">
                  <c:v>32</c:v>
                </c:pt>
                <c:pt idx="1719">
                  <c:v>50</c:v>
                </c:pt>
                <c:pt idx="1720">
                  <c:v>30</c:v>
                </c:pt>
                <c:pt idx="1721">
                  <c:v>24</c:v>
                </c:pt>
                <c:pt idx="1722">
                  <c:v>20</c:v>
                </c:pt>
                <c:pt idx="1723">
                  <c:v>50</c:v>
                </c:pt>
                <c:pt idx="1724">
                  <c:v>37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35</c:v>
                </c:pt>
                <c:pt idx="1729">
                  <c:v>35</c:v>
                </c:pt>
                <c:pt idx="1730">
                  <c:v>34</c:v>
                </c:pt>
                <c:pt idx="1731">
                  <c:v>37</c:v>
                </c:pt>
                <c:pt idx="1732">
                  <c:v>37</c:v>
                </c:pt>
                <c:pt idx="1733">
                  <c:v>37</c:v>
                </c:pt>
                <c:pt idx="1734">
                  <c:v>37</c:v>
                </c:pt>
                <c:pt idx="1735">
                  <c:v>29</c:v>
                </c:pt>
                <c:pt idx="1736">
                  <c:v>25</c:v>
                </c:pt>
                <c:pt idx="1737">
                  <c:v>31</c:v>
                </c:pt>
                <c:pt idx="1738">
                  <c:v>41</c:v>
                </c:pt>
                <c:pt idx="1739">
                  <c:v>20</c:v>
                </c:pt>
                <c:pt idx="1740">
                  <c:v>45</c:v>
                </c:pt>
                <c:pt idx="1741">
                  <c:v>40</c:v>
                </c:pt>
                <c:pt idx="1742">
                  <c:v>33</c:v>
                </c:pt>
                <c:pt idx="1743">
                  <c:v>34</c:v>
                </c:pt>
                <c:pt idx="1744">
                  <c:v>34</c:v>
                </c:pt>
                <c:pt idx="1745">
                  <c:v>40</c:v>
                </c:pt>
                <c:pt idx="1746">
                  <c:v>31</c:v>
                </c:pt>
                <c:pt idx="1747">
                  <c:v>36</c:v>
                </c:pt>
                <c:pt idx="1748">
                  <c:v>37</c:v>
                </c:pt>
                <c:pt idx="1749">
                  <c:v>36</c:v>
                </c:pt>
                <c:pt idx="1750">
                  <c:v>37</c:v>
                </c:pt>
                <c:pt idx="1751">
                  <c:v>25</c:v>
                </c:pt>
                <c:pt idx="1752">
                  <c:v>27</c:v>
                </c:pt>
                <c:pt idx="1753">
                  <c:v>46</c:v>
                </c:pt>
                <c:pt idx="1754">
                  <c:v>31</c:v>
                </c:pt>
                <c:pt idx="1755">
                  <c:v>44</c:v>
                </c:pt>
                <c:pt idx="1756">
                  <c:v>27</c:v>
                </c:pt>
                <c:pt idx="1757">
                  <c:v>23</c:v>
                </c:pt>
                <c:pt idx="1758">
                  <c:v>27</c:v>
                </c:pt>
                <c:pt idx="1759">
                  <c:v>38</c:v>
                </c:pt>
                <c:pt idx="1760">
                  <c:v>33</c:v>
                </c:pt>
                <c:pt idx="1761">
                  <c:v>39</c:v>
                </c:pt>
                <c:pt idx="1762">
                  <c:v>36</c:v>
                </c:pt>
                <c:pt idx="1763">
                  <c:v>36</c:v>
                </c:pt>
                <c:pt idx="1764">
                  <c:v>47</c:v>
                </c:pt>
                <c:pt idx="1765">
                  <c:v>36</c:v>
                </c:pt>
                <c:pt idx="1766">
                  <c:v>23</c:v>
                </c:pt>
                <c:pt idx="1767">
                  <c:v>36</c:v>
                </c:pt>
                <c:pt idx="1768">
                  <c:v>51</c:v>
                </c:pt>
                <c:pt idx="1769">
                  <c:v>33</c:v>
                </c:pt>
                <c:pt idx="1770">
                  <c:v>50</c:v>
                </c:pt>
                <c:pt idx="1771">
                  <c:v>33</c:v>
                </c:pt>
                <c:pt idx="1772">
                  <c:v>33</c:v>
                </c:pt>
                <c:pt idx="1773">
                  <c:v>31</c:v>
                </c:pt>
                <c:pt idx="1774">
                  <c:v>22</c:v>
                </c:pt>
                <c:pt idx="1775">
                  <c:v>43</c:v>
                </c:pt>
                <c:pt idx="1776">
                  <c:v>31</c:v>
                </c:pt>
                <c:pt idx="1777">
                  <c:v>36</c:v>
                </c:pt>
                <c:pt idx="1778">
                  <c:v>34</c:v>
                </c:pt>
                <c:pt idx="1779">
                  <c:v>35</c:v>
                </c:pt>
                <c:pt idx="1780">
                  <c:v>38</c:v>
                </c:pt>
                <c:pt idx="1781">
                  <c:v>38</c:v>
                </c:pt>
                <c:pt idx="1782">
                  <c:v>27</c:v>
                </c:pt>
                <c:pt idx="1783">
                  <c:v>35</c:v>
                </c:pt>
                <c:pt idx="1784">
                  <c:v>29</c:v>
                </c:pt>
                <c:pt idx="1785">
                  <c:v>23</c:v>
                </c:pt>
                <c:pt idx="1786">
                  <c:v>50</c:v>
                </c:pt>
                <c:pt idx="1787">
                  <c:v>45</c:v>
                </c:pt>
                <c:pt idx="1788">
                  <c:v>29</c:v>
                </c:pt>
                <c:pt idx="1789">
                  <c:v>40</c:v>
                </c:pt>
                <c:pt idx="1790">
                  <c:v>32</c:v>
                </c:pt>
                <c:pt idx="1791">
                  <c:v>24</c:v>
                </c:pt>
                <c:pt idx="1792">
                  <c:v>22</c:v>
                </c:pt>
                <c:pt idx="1793">
                  <c:v>29</c:v>
                </c:pt>
                <c:pt idx="1794">
                  <c:v>43</c:v>
                </c:pt>
                <c:pt idx="1795">
                  <c:v>46</c:v>
                </c:pt>
                <c:pt idx="1796">
                  <c:v>35</c:v>
                </c:pt>
                <c:pt idx="1797">
                  <c:v>37</c:v>
                </c:pt>
                <c:pt idx="1798">
                  <c:v>35</c:v>
                </c:pt>
                <c:pt idx="1799">
                  <c:v>35</c:v>
                </c:pt>
                <c:pt idx="1800">
                  <c:v>37</c:v>
                </c:pt>
                <c:pt idx="1801">
                  <c:v>32</c:v>
                </c:pt>
                <c:pt idx="1802">
                  <c:v>37</c:v>
                </c:pt>
                <c:pt idx="1803">
                  <c:v>37</c:v>
                </c:pt>
                <c:pt idx="1804">
                  <c:v>37</c:v>
                </c:pt>
                <c:pt idx="1805">
                  <c:v>20</c:v>
                </c:pt>
                <c:pt idx="1806">
                  <c:v>33</c:v>
                </c:pt>
                <c:pt idx="1807">
                  <c:v>38</c:v>
                </c:pt>
                <c:pt idx="1808">
                  <c:v>44</c:v>
                </c:pt>
                <c:pt idx="1809">
                  <c:v>30</c:v>
                </c:pt>
                <c:pt idx="1810">
                  <c:v>32</c:v>
                </c:pt>
                <c:pt idx="1811">
                  <c:v>32</c:v>
                </c:pt>
                <c:pt idx="1812">
                  <c:v>43</c:v>
                </c:pt>
                <c:pt idx="1813">
                  <c:v>47</c:v>
                </c:pt>
                <c:pt idx="1814">
                  <c:v>21</c:v>
                </c:pt>
                <c:pt idx="1815">
                  <c:v>34</c:v>
                </c:pt>
                <c:pt idx="1816">
                  <c:v>21</c:v>
                </c:pt>
                <c:pt idx="1817">
                  <c:v>45</c:v>
                </c:pt>
                <c:pt idx="1818">
                  <c:v>34</c:v>
                </c:pt>
                <c:pt idx="1819">
                  <c:v>34</c:v>
                </c:pt>
                <c:pt idx="1820">
                  <c:v>34</c:v>
                </c:pt>
                <c:pt idx="1821">
                  <c:v>28</c:v>
                </c:pt>
                <c:pt idx="1822">
                  <c:v>39</c:v>
                </c:pt>
                <c:pt idx="1823">
                  <c:v>26</c:v>
                </c:pt>
                <c:pt idx="1824">
                  <c:v>24</c:v>
                </c:pt>
                <c:pt idx="1825">
                  <c:v>35</c:v>
                </c:pt>
                <c:pt idx="1826">
                  <c:v>28</c:v>
                </c:pt>
                <c:pt idx="1827">
                  <c:v>34</c:v>
                </c:pt>
                <c:pt idx="1828">
                  <c:v>20</c:v>
                </c:pt>
                <c:pt idx="1829">
                  <c:v>34</c:v>
                </c:pt>
                <c:pt idx="1830">
                  <c:v>36</c:v>
                </c:pt>
                <c:pt idx="1831">
                  <c:v>31</c:v>
                </c:pt>
                <c:pt idx="1832">
                  <c:v>32</c:v>
                </c:pt>
                <c:pt idx="1833">
                  <c:v>36</c:v>
                </c:pt>
                <c:pt idx="1834">
                  <c:v>37</c:v>
                </c:pt>
                <c:pt idx="1835">
                  <c:v>21</c:v>
                </c:pt>
                <c:pt idx="1836">
                  <c:v>44</c:v>
                </c:pt>
                <c:pt idx="1837">
                  <c:v>42</c:v>
                </c:pt>
                <c:pt idx="1838">
                  <c:v>27</c:v>
                </c:pt>
                <c:pt idx="1839">
                  <c:v>36</c:v>
                </c:pt>
                <c:pt idx="1840">
                  <c:v>32</c:v>
                </c:pt>
                <c:pt idx="1841">
                  <c:v>20</c:v>
                </c:pt>
                <c:pt idx="1842">
                  <c:v>25</c:v>
                </c:pt>
                <c:pt idx="1843">
                  <c:v>33</c:v>
                </c:pt>
                <c:pt idx="1844">
                  <c:v>34</c:v>
                </c:pt>
                <c:pt idx="1845">
                  <c:v>34</c:v>
                </c:pt>
                <c:pt idx="1846">
                  <c:v>30</c:v>
                </c:pt>
                <c:pt idx="1847">
                  <c:v>33</c:v>
                </c:pt>
                <c:pt idx="1848">
                  <c:v>30</c:v>
                </c:pt>
                <c:pt idx="1849">
                  <c:v>30</c:v>
                </c:pt>
                <c:pt idx="1850">
                  <c:v>31</c:v>
                </c:pt>
                <c:pt idx="1851">
                  <c:v>31</c:v>
                </c:pt>
                <c:pt idx="1852">
                  <c:v>30</c:v>
                </c:pt>
                <c:pt idx="1853">
                  <c:v>32</c:v>
                </c:pt>
                <c:pt idx="1854">
                  <c:v>36</c:v>
                </c:pt>
                <c:pt idx="1855">
                  <c:v>38</c:v>
                </c:pt>
                <c:pt idx="1856">
                  <c:v>38</c:v>
                </c:pt>
                <c:pt idx="1857">
                  <c:v>36</c:v>
                </c:pt>
                <c:pt idx="1858">
                  <c:v>42</c:v>
                </c:pt>
                <c:pt idx="1859">
                  <c:v>27</c:v>
                </c:pt>
                <c:pt idx="1860">
                  <c:v>34</c:v>
                </c:pt>
                <c:pt idx="1861">
                  <c:v>33</c:v>
                </c:pt>
                <c:pt idx="1862">
                  <c:v>30</c:v>
                </c:pt>
                <c:pt idx="1863">
                  <c:v>33</c:v>
                </c:pt>
                <c:pt idx="1864">
                  <c:v>30</c:v>
                </c:pt>
                <c:pt idx="1865">
                  <c:v>30</c:v>
                </c:pt>
                <c:pt idx="1866">
                  <c:v>36</c:v>
                </c:pt>
                <c:pt idx="1867">
                  <c:v>24</c:v>
                </c:pt>
                <c:pt idx="1868">
                  <c:v>21</c:v>
                </c:pt>
                <c:pt idx="1869">
                  <c:v>32</c:v>
                </c:pt>
                <c:pt idx="1870">
                  <c:v>41</c:v>
                </c:pt>
                <c:pt idx="1871">
                  <c:v>29</c:v>
                </c:pt>
                <c:pt idx="1872">
                  <c:v>42</c:v>
                </c:pt>
                <c:pt idx="1873">
                  <c:v>33</c:v>
                </c:pt>
                <c:pt idx="1874">
                  <c:v>33</c:v>
                </c:pt>
                <c:pt idx="1875">
                  <c:v>32</c:v>
                </c:pt>
                <c:pt idx="1876">
                  <c:v>26</c:v>
                </c:pt>
                <c:pt idx="1877">
                  <c:v>27</c:v>
                </c:pt>
                <c:pt idx="1878">
                  <c:v>29</c:v>
                </c:pt>
                <c:pt idx="1879">
                  <c:v>35</c:v>
                </c:pt>
                <c:pt idx="1880">
                  <c:v>40</c:v>
                </c:pt>
                <c:pt idx="1881">
                  <c:v>26</c:v>
                </c:pt>
                <c:pt idx="1882">
                  <c:v>32</c:v>
                </c:pt>
                <c:pt idx="1883">
                  <c:v>32</c:v>
                </c:pt>
                <c:pt idx="1884">
                  <c:v>32</c:v>
                </c:pt>
                <c:pt idx="1885">
                  <c:v>33</c:v>
                </c:pt>
                <c:pt idx="1886">
                  <c:v>30</c:v>
                </c:pt>
                <c:pt idx="1887">
                  <c:v>34</c:v>
                </c:pt>
                <c:pt idx="1888">
                  <c:v>34</c:v>
                </c:pt>
                <c:pt idx="1889">
                  <c:v>22</c:v>
                </c:pt>
                <c:pt idx="1890">
                  <c:v>41</c:v>
                </c:pt>
                <c:pt idx="1891">
                  <c:v>29</c:v>
                </c:pt>
                <c:pt idx="1892">
                  <c:v>31</c:v>
                </c:pt>
                <c:pt idx="1893">
                  <c:v>36</c:v>
                </c:pt>
                <c:pt idx="1894">
                  <c:v>31</c:v>
                </c:pt>
                <c:pt idx="1895">
                  <c:v>41</c:v>
                </c:pt>
                <c:pt idx="1896">
                  <c:v>40</c:v>
                </c:pt>
                <c:pt idx="1897">
                  <c:v>32</c:v>
                </c:pt>
                <c:pt idx="1898">
                  <c:v>24</c:v>
                </c:pt>
                <c:pt idx="1899">
                  <c:v>35</c:v>
                </c:pt>
                <c:pt idx="1900">
                  <c:v>34</c:v>
                </c:pt>
                <c:pt idx="1901">
                  <c:v>34</c:v>
                </c:pt>
                <c:pt idx="1902">
                  <c:v>28</c:v>
                </c:pt>
                <c:pt idx="1903">
                  <c:v>28</c:v>
                </c:pt>
                <c:pt idx="1904">
                  <c:v>34</c:v>
                </c:pt>
                <c:pt idx="1905">
                  <c:v>29</c:v>
                </c:pt>
                <c:pt idx="1906">
                  <c:v>25</c:v>
                </c:pt>
                <c:pt idx="1907">
                  <c:v>31</c:v>
                </c:pt>
                <c:pt idx="1908">
                  <c:v>31</c:v>
                </c:pt>
                <c:pt idx="1909">
                  <c:v>36</c:v>
                </c:pt>
                <c:pt idx="1910">
                  <c:v>22</c:v>
                </c:pt>
                <c:pt idx="1911">
                  <c:v>24</c:v>
                </c:pt>
                <c:pt idx="1912">
                  <c:v>39</c:v>
                </c:pt>
                <c:pt idx="1913">
                  <c:v>27</c:v>
                </c:pt>
                <c:pt idx="1914">
                  <c:v>43</c:v>
                </c:pt>
                <c:pt idx="1915">
                  <c:v>31</c:v>
                </c:pt>
                <c:pt idx="1916">
                  <c:v>20</c:v>
                </c:pt>
                <c:pt idx="1917">
                  <c:v>28</c:v>
                </c:pt>
                <c:pt idx="1918">
                  <c:v>33</c:v>
                </c:pt>
                <c:pt idx="1919">
                  <c:v>34</c:v>
                </c:pt>
                <c:pt idx="1920">
                  <c:v>23</c:v>
                </c:pt>
                <c:pt idx="1921">
                  <c:v>23</c:v>
                </c:pt>
                <c:pt idx="1922">
                  <c:v>33</c:v>
                </c:pt>
                <c:pt idx="1923">
                  <c:v>30</c:v>
                </c:pt>
                <c:pt idx="1924">
                  <c:v>43</c:v>
                </c:pt>
                <c:pt idx="1925">
                  <c:v>25</c:v>
                </c:pt>
                <c:pt idx="1926">
                  <c:v>36</c:v>
                </c:pt>
                <c:pt idx="1927">
                  <c:v>43</c:v>
                </c:pt>
                <c:pt idx="1928">
                  <c:v>37</c:v>
                </c:pt>
                <c:pt idx="1929">
                  <c:v>30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38</c:v>
                </c:pt>
                <c:pt idx="1934">
                  <c:v>31</c:v>
                </c:pt>
                <c:pt idx="1935">
                  <c:v>30</c:v>
                </c:pt>
                <c:pt idx="1936">
                  <c:v>38</c:v>
                </c:pt>
                <c:pt idx="1937">
                  <c:v>20</c:v>
                </c:pt>
                <c:pt idx="1938">
                  <c:v>35</c:v>
                </c:pt>
                <c:pt idx="1939">
                  <c:v>36</c:v>
                </c:pt>
                <c:pt idx="1940">
                  <c:v>29</c:v>
                </c:pt>
                <c:pt idx="1941">
                  <c:v>43</c:v>
                </c:pt>
                <c:pt idx="1942">
                  <c:v>21</c:v>
                </c:pt>
                <c:pt idx="1943">
                  <c:v>40</c:v>
                </c:pt>
                <c:pt idx="1944">
                  <c:v>32</c:v>
                </c:pt>
                <c:pt idx="1945">
                  <c:v>34</c:v>
                </c:pt>
                <c:pt idx="1946">
                  <c:v>32</c:v>
                </c:pt>
                <c:pt idx="1947">
                  <c:v>39</c:v>
                </c:pt>
                <c:pt idx="1948">
                  <c:v>34</c:v>
                </c:pt>
                <c:pt idx="1949">
                  <c:v>36</c:v>
                </c:pt>
                <c:pt idx="1950">
                  <c:v>25</c:v>
                </c:pt>
                <c:pt idx="1951">
                  <c:v>27</c:v>
                </c:pt>
                <c:pt idx="1952">
                  <c:v>25</c:v>
                </c:pt>
                <c:pt idx="1953">
                  <c:v>38</c:v>
                </c:pt>
                <c:pt idx="1954">
                  <c:v>23</c:v>
                </c:pt>
                <c:pt idx="1955">
                  <c:v>29</c:v>
                </c:pt>
                <c:pt idx="1956">
                  <c:v>36</c:v>
                </c:pt>
                <c:pt idx="1957">
                  <c:v>43</c:v>
                </c:pt>
                <c:pt idx="1958">
                  <c:v>29</c:v>
                </c:pt>
                <c:pt idx="1959">
                  <c:v>29</c:v>
                </c:pt>
                <c:pt idx="1960">
                  <c:v>30</c:v>
                </c:pt>
                <c:pt idx="1961">
                  <c:v>32</c:v>
                </c:pt>
                <c:pt idx="1962">
                  <c:v>36</c:v>
                </c:pt>
                <c:pt idx="1963">
                  <c:v>21</c:v>
                </c:pt>
                <c:pt idx="1964">
                  <c:v>26</c:v>
                </c:pt>
                <c:pt idx="1965">
                  <c:v>25</c:v>
                </c:pt>
                <c:pt idx="1966">
                  <c:v>28</c:v>
                </c:pt>
                <c:pt idx="1967">
                  <c:v>28</c:v>
                </c:pt>
                <c:pt idx="1968">
                  <c:v>20</c:v>
                </c:pt>
                <c:pt idx="1969">
                  <c:v>31</c:v>
                </c:pt>
                <c:pt idx="1970">
                  <c:v>21</c:v>
                </c:pt>
                <c:pt idx="1971">
                  <c:v>37</c:v>
                </c:pt>
                <c:pt idx="1972">
                  <c:v>24</c:v>
                </c:pt>
                <c:pt idx="1973">
                  <c:v>38</c:v>
                </c:pt>
                <c:pt idx="1974">
                  <c:v>23</c:v>
                </c:pt>
                <c:pt idx="1975">
                  <c:v>28</c:v>
                </c:pt>
                <c:pt idx="1976">
                  <c:v>20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31</c:v>
                </c:pt>
                <c:pt idx="1982">
                  <c:v>29</c:v>
                </c:pt>
                <c:pt idx="1983">
                  <c:v>31</c:v>
                </c:pt>
                <c:pt idx="1984">
                  <c:v>33</c:v>
                </c:pt>
                <c:pt idx="1985">
                  <c:v>27</c:v>
                </c:pt>
                <c:pt idx="1986">
                  <c:v>21</c:v>
                </c:pt>
                <c:pt idx="1987">
                  <c:v>21</c:v>
                </c:pt>
                <c:pt idx="1988">
                  <c:v>28</c:v>
                </c:pt>
                <c:pt idx="1989">
                  <c:v>21</c:v>
                </c:pt>
                <c:pt idx="1990">
                  <c:v>23</c:v>
                </c:pt>
                <c:pt idx="1991">
                  <c:v>30</c:v>
                </c:pt>
                <c:pt idx="1992">
                  <c:v>30</c:v>
                </c:pt>
                <c:pt idx="1993">
                  <c:v>33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28</c:v>
                </c:pt>
                <c:pt idx="2000">
                  <c:v>23</c:v>
                </c:pt>
                <c:pt idx="2001">
                  <c:v>24</c:v>
                </c:pt>
                <c:pt idx="2002">
                  <c:v>28</c:v>
                </c:pt>
                <c:pt idx="2003">
                  <c:v>28</c:v>
                </c:pt>
                <c:pt idx="2004">
                  <c:v>30</c:v>
                </c:pt>
                <c:pt idx="2005">
                  <c:v>30</c:v>
                </c:pt>
                <c:pt idx="2006">
                  <c:v>23</c:v>
                </c:pt>
                <c:pt idx="2007">
                  <c:v>31</c:v>
                </c:pt>
                <c:pt idx="2008">
                  <c:v>30</c:v>
                </c:pt>
                <c:pt idx="2009">
                  <c:v>25</c:v>
                </c:pt>
                <c:pt idx="2010">
                  <c:v>37</c:v>
                </c:pt>
                <c:pt idx="2011">
                  <c:v>23</c:v>
                </c:pt>
                <c:pt idx="2012">
                  <c:v>29</c:v>
                </c:pt>
                <c:pt idx="2013">
                  <c:v>35</c:v>
                </c:pt>
                <c:pt idx="2014">
                  <c:v>30</c:v>
                </c:pt>
                <c:pt idx="2015">
                  <c:v>22</c:v>
                </c:pt>
                <c:pt idx="2016">
                  <c:v>27</c:v>
                </c:pt>
                <c:pt idx="2017">
                  <c:v>26</c:v>
                </c:pt>
                <c:pt idx="2018">
                  <c:v>26</c:v>
                </c:pt>
                <c:pt idx="2019">
                  <c:v>27</c:v>
                </c:pt>
                <c:pt idx="2020">
                  <c:v>36</c:v>
                </c:pt>
                <c:pt idx="2021">
                  <c:v>22</c:v>
                </c:pt>
                <c:pt idx="2022">
                  <c:v>33</c:v>
                </c:pt>
                <c:pt idx="2023">
                  <c:v>37</c:v>
                </c:pt>
                <c:pt idx="2024">
                  <c:v>29</c:v>
                </c:pt>
                <c:pt idx="2025">
                  <c:v>22</c:v>
                </c:pt>
                <c:pt idx="2026">
                  <c:v>28</c:v>
                </c:pt>
                <c:pt idx="2027">
                  <c:v>21</c:v>
                </c:pt>
                <c:pt idx="2028">
                  <c:v>28</c:v>
                </c:pt>
                <c:pt idx="2029">
                  <c:v>28</c:v>
                </c:pt>
                <c:pt idx="2030">
                  <c:v>25</c:v>
                </c:pt>
                <c:pt idx="2031">
                  <c:v>24</c:v>
                </c:pt>
                <c:pt idx="2032">
                  <c:v>28</c:v>
                </c:pt>
                <c:pt idx="2033">
                  <c:v>31</c:v>
                </c:pt>
                <c:pt idx="2034">
                  <c:v>31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24</c:v>
                </c:pt>
                <c:pt idx="2039">
                  <c:v>21</c:v>
                </c:pt>
                <c:pt idx="2040">
                  <c:v>20</c:v>
                </c:pt>
                <c:pt idx="2041">
                  <c:v>25</c:v>
                </c:pt>
                <c:pt idx="2042">
                  <c:v>25</c:v>
                </c:pt>
                <c:pt idx="2043">
                  <c:v>20</c:v>
                </c:pt>
                <c:pt idx="2044">
                  <c:v>27</c:v>
                </c:pt>
                <c:pt idx="2045">
                  <c:v>24</c:v>
                </c:pt>
                <c:pt idx="2046">
                  <c:v>24</c:v>
                </c:pt>
                <c:pt idx="2047">
                  <c:v>24</c:v>
                </c:pt>
                <c:pt idx="2048">
                  <c:v>21</c:v>
                </c:pt>
                <c:pt idx="2049">
                  <c:v>27</c:v>
                </c:pt>
                <c:pt idx="2050">
                  <c:v>36</c:v>
                </c:pt>
                <c:pt idx="2051">
                  <c:v>27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28</c:v>
                </c:pt>
                <c:pt idx="2057">
                  <c:v>25</c:v>
                </c:pt>
                <c:pt idx="2058">
                  <c:v>30</c:v>
                </c:pt>
                <c:pt idx="2059">
                  <c:v>30</c:v>
                </c:pt>
                <c:pt idx="2060">
                  <c:v>28</c:v>
                </c:pt>
                <c:pt idx="2061">
                  <c:v>24</c:v>
                </c:pt>
                <c:pt idx="2062">
                  <c:v>24</c:v>
                </c:pt>
                <c:pt idx="2063">
                  <c:v>27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22</c:v>
                </c:pt>
                <c:pt idx="2068">
                  <c:v>22</c:v>
                </c:pt>
                <c:pt idx="2069">
                  <c:v>33</c:v>
                </c:pt>
                <c:pt idx="2070">
                  <c:v>34</c:v>
                </c:pt>
                <c:pt idx="2071">
                  <c:v>27</c:v>
                </c:pt>
                <c:pt idx="2072">
                  <c:v>24</c:v>
                </c:pt>
                <c:pt idx="2073">
                  <c:v>27</c:v>
                </c:pt>
                <c:pt idx="2074">
                  <c:v>33</c:v>
                </c:pt>
                <c:pt idx="2075">
                  <c:v>20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22</c:v>
                </c:pt>
                <c:pt idx="2084">
                  <c:v>26</c:v>
                </c:pt>
                <c:pt idx="2085">
                  <c:v>22</c:v>
                </c:pt>
                <c:pt idx="2086">
                  <c:v>25</c:v>
                </c:pt>
                <c:pt idx="2087">
                  <c:v>25</c:v>
                </c:pt>
                <c:pt idx="2088">
                  <c:v>23</c:v>
                </c:pt>
                <c:pt idx="2089">
                  <c:v>25</c:v>
                </c:pt>
                <c:pt idx="2090">
                  <c:v>25</c:v>
                </c:pt>
                <c:pt idx="2091">
                  <c:v>36</c:v>
                </c:pt>
                <c:pt idx="2092">
                  <c:v>22</c:v>
                </c:pt>
                <c:pt idx="2093">
                  <c:v>26</c:v>
                </c:pt>
                <c:pt idx="2094">
                  <c:v>21</c:v>
                </c:pt>
                <c:pt idx="2095">
                  <c:v>28</c:v>
                </c:pt>
                <c:pt idx="2096">
                  <c:v>20</c:v>
                </c:pt>
                <c:pt idx="2097">
                  <c:v>28</c:v>
                </c:pt>
                <c:pt idx="2098">
                  <c:v>35</c:v>
                </c:pt>
                <c:pt idx="2099">
                  <c:v>33</c:v>
                </c:pt>
                <c:pt idx="2100">
                  <c:v>22</c:v>
                </c:pt>
                <c:pt idx="2101">
                  <c:v>22</c:v>
                </c:pt>
                <c:pt idx="2102">
                  <c:v>24</c:v>
                </c:pt>
                <c:pt idx="2103">
                  <c:v>24</c:v>
                </c:pt>
                <c:pt idx="2104">
                  <c:v>21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30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33</c:v>
                </c:pt>
                <c:pt idx="2119">
                  <c:v>30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24</c:v>
                </c:pt>
                <c:pt idx="2124">
                  <c:v>24</c:v>
                </c:pt>
                <c:pt idx="2125">
                  <c:v>20</c:v>
                </c:pt>
                <c:pt idx="2126">
                  <c:v>21</c:v>
                </c:pt>
                <c:pt idx="2127">
                  <c:v>27</c:v>
                </c:pt>
                <c:pt idx="2128">
                  <c:v>21</c:v>
                </c:pt>
                <c:pt idx="2129">
                  <c:v>21</c:v>
                </c:pt>
                <c:pt idx="2130">
                  <c:v>21</c:v>
                </c:pt>
                <c:pt idx="2131">
                  <c:v>21</c:v>
                </c:pt>
                <c:pt idx="2132">
                  <c:v>20</c:v>
                </c:pt>
                <c:pt idx="2133">
                  <c:v>21</c:v>
                </c:pt>
                <c:pt idx="2134">
                  <c:v>35</c:v>
                </c:pt>
                <c:pt idx="2135">
                  <c:v>23</c:v>
                </c:pt>
                <c:pt idx="2136">
                  <c:v>23</c:v>
                </c:pt>
                <c:pt idx="2137">
                  <c:v>23</c:v>
                </c:pt>
                <c:pt idx="2138">
                  <c:v>20</c:v>
                </c:pt>
                <c:pt idx="2139">
                  <c:v>24</c:v>
                </c:pt>
                <c:pt idx="2140">
                  <c:v>24</c:v>
                </c:pt>
                <c:pt idx="2141">
                  <c:v>23</c:v>
                </c:pt>
                <c:pt idx="2142">
                  <c:v>23</c:v>
                </c:pt>
                <c:pt idx="2143">
                  <c:v>23</c:v>
                </c:pt>
                <c:pt idx="2144">
                  <c:v>23</c:v>
                </c:pt>
                <c:pt idx="2145">
                  <c:v>26</c:v>
                </c:pt>
                <c:pt idx="2146">
                  <c:v>22</c:v>
                </c:pt>
                <c:pt idx="2147">
                  <c:v>26</c:v>
                </c:pt>
                <c:pt idx="2148">
                  <c:v>22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22</c:v>
                </c:pt>
                <c:pt idx="2153">
                  <c:v>22</c:v>
                </c:pt>
                <c:pt idx="2154">
                  <c:v>23</c:v>
                </c:pt>
                <c:pt idx="2155">
                  <c:v>23</c:v>
                </c:pt>
                <c:pt idx="2156">
                  <c:v>30</c:v>
                </c:pt>
                <c:pt idx="2157">
                  <c:v>23</c:v>
                </c:pt>
                <c:pt idx="2158">
                  <c:v>22</c:v>
                </c:pt>
                <c:pt idx="2159">
                  <c:v>22</c:v>
                </c:pt>
                <c:pt idx="2160">
                  <c:v>22</c:v>
                </c:pt>
                <c:pt idx="2161">
                  <c:v>22</c:v>
                </c:pt>
                <c:pt idx="2162">
                  <c:v>28</c:v>
                </c:pt>
                <c:pt idx="2163">
                  <c:v>20</c:v>
                </c:pt>
                <c:pt idx="2164">
                  <c:v>30</c:v>
                </c:pt>
                <c:pt idx="2165">
                  <c:v>21</c:v>
                </c:pt>
                <c:pt idx="2166">
                  <c:v>25</c:v>
                </c:pt>
                <c:pt idx="2167">
                  <c:v>21</c:v>
                </c:pt>
                <c:pt idx="2168">
                  <c:v>21</c:v>
                </c:pt>
                <c:pt idx="2169">
                  <c:v>25</c:v>
                </c:pt>
                <c:pt idx="2170">
                  <c:v>25</c:v>
                </c:pt>
                <c:pt idx="2171">
                  <c:v>20</c:v>
                </c:pt>
                <c:pt idx="2172">
                  <c:v>25</c:v>
                </c:pt>
                <c:pt idx="2173">
                  <c:v>22</c:v>
                </c:pt>
                <c:pt idx="2174">
                  <c:v>21</c:v>
                </c:pt>
                <c:pt idx="2175">
                  <c:v>26</c:v>
                </c:pt>
                <c:pt idx="2176">
                  <c:v>21</c:v>
                </c:pt>
                <c:pt idx="2177">
                  <c:v>21</c:v>
                </c:pt>
                <c:pt idx="2178">
                  <c:v>21</c:v>
                </c:pt>
                <c:pt idx="2179">
                  <c:v>21</c:v>
                </c:pt>
                <c:pt idx="2180">
                  <c:v>21</c:v>
                </c:pt>
                <c:pt idx="2181">
                  <c:v>21</c:v>
                </c:pt>
                <c:pt idx="2182">
                  <c:v>21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21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21</c:v>
                </c:pt>
                <c:pt idx="2207">
                  <c:v>21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21</c:v>
                </c:pt>
                <c:pt idx="2212">
                  <c:v>21</c:v>
                </c:pt>
                <c:pt idx="2213">
                  <c:v>21</c:v>
                </c:pt>
                <c:pt idx="2214">
                  <c:v>20</c:v>
                </c:pt>
                <c:pt idx="2215">
                  <c:v>20</c:v>
                </c:pt>
                <c:pt idx="2216">
                  <c:v>21</c:v>
                </c:pt>
                <c:pt idx="2217">
                  <c:v>29</c:v>
                </c:pt>
                <c:pt idx="2218">
                  <c:v>20</c:v>
                </c:pt>
                <c:pt idx="2219">
                  <c:v>20</c:v>
                </c:pt>
                <c:pt idx="2220">
                  <c:v>32</c:v>
                </c:pt>
                <c:pt idx="2221">
                  <c:v>23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26</c:v>
                </c:pt>
                <c:pt idx="2226">
                  <c:v>29</c:v>
                </c:pt>
                <c:pt idx="2227">
                  <c:v>27</c:v>
                </c:pt>
                <c:pt idx="2228">
                  <c:v>26</c:v>
                </c:pt>
                <c:pt idx="2229">
                  <c:v>21</c:v>
                </c:pt>
                <c:pt idx="2230">
                  <c:v>27</c:v>
                </c:pt>
                <c:pt idx="2231">
                  <c:v>24</c:v>
                </c:pt>
                <c:pt idx="2232">
                  <c:v>27</c:v>
                </c:pt>
                <c:pt idx="2233">
                  <c:v>23</c:v>
                </c:pt>
                <c:pt idx="2234">
                  <c:v>28</c:v>
                </c:pt>
                <c:pt idx="2235">
                  <c:v>27</c:v>
                </c:pt>
                <c:pt idx="2236">
                  <c:v>26</c:v>
                </c:pt>
                <c:pt idx="2237">
                  <c:v>22</c:v>
                </c:pt>
                <c:pt idx="2238">
                  <c:v>22</c:v>
                </c:pt>
                <c:pt idx="2239">
                  <c:v>25</c:v>
                </c:pt>
                <c:pt idx="2240">
                  <c:v>22</c:v>
                </c:pt>
                <c:pt idx="2241">
                  <c:v>26</c:v>
                </c:pt>
                <c:pt idx="2242">
                  <c:v>27</c:v>
                </c:pt>
                <c:pt idx="2243">
                  <c:v>29</c:v>
                </c:pt>
                <c:pt idx="2244">
                  <c:v>26</c:v>
                </c:pt>
                <c:pt idx="2245">
                  <c:v>25</c:v>
                </c:pt>
                <c:pt idx="2246">
                  <c:v>22</c:v>
                </c:pt>
                <c:pt idx="2247">
                  <c:v>25</c:v>
                </c:pt>
                <c:pt idx="2248">
                  <c:v>22</c:v>
                </c:pt>
                <c:pt idx="2249">
                  <c:v>23</c:v>
                </c:pt>
                <c:pt idx="2250">
                  <c:v>26</c:v>
                </c:pt>
                <c:pt idx="2251">
                  <c:v>24</c:v>
                </c:pt>
                <c:pt idx="2252">
                  <c:v>20</c:v>
                </c:pt>
                <c:pt idx="2253">
                  <c:v>20</c:v>
                </c:pt>
                <c:pt idx="2254">
                  <c:v>27</c:v>
                </c:pt>
                <c:pt idx="2255">
                  <c:v>22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27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21</c:v>
                </c:pt>
                <c:pt idx="2266">
                  <c:v>22</c:v>
                </c:pt>
                <c:pt idx="2267">
                  <c:v>26</c:v>
                </c:pt>
                <c:pt idx="2268">
                  <c:v>22</c:v>
                </c:pt>
                <c:pt idx="2269">
                  <c:v>26</c:v>
                </c:pt>
                <c:pt idx="2270">
                  <c:v>20</c:v>
                </c:pt>
                <c:pt idx="2271">
                  <c:v>20</c:v>
                </c:pt>
                <c:pt idx="2272">
                  <c:v>28</c:v>
                </c:pt>
                <c:pt idx="2273">
                  <c:v>20</c:v>
                </c:pt>
                <c:pt idx="2274">
                  <c:v>32</c:v>
                </c:pt>
                <c:pt idx="2275">
                  <c:v>25</c:v>
                </c:pt>
                <c:pt idx="2276">
                  <c:v>22</c:v>
                </c:pt>
                <c:pt idx="2277">
                  <c:v>27</c:v>
                </c:pt>
                <c:pt idx="2278">
                  <c:v>28</c:v>
                </c:pt>
                <c:pt idx="2279">
                  <c:v>23</c:v>
                </c:pt>
                <c:pt idx="2280">
                  <c:v>22</c:v>
                </c:pt>
                <c:pt idx="2281">
                  <c:v>20</c:v>
                </c:pt>
                <c:pt idx="2282">
                  <c:v>30</c:v>
                </c:pt>
                <c:pt idx="2283">
                  <c:v>20</c:v>
                </c:pt>
                <c:pt idx="2284">
                  <c:v>21</c:v>
                </c:pt>
                <c:pt idx="2285">
                  <c:v>20</c:v>
                </c:pt>
                <c:pt idx="2286">
                  <c:v>22</c:v>
                </c:pt>
                <c:pt idx="2287">
                  <c:v>20</c:v>
                </c:pt>
                <c:pt idx="2288">
                  <c:v>23</c:v>
                </c:pt>
                <c:pt idx="2289">
                  <c:v>20</c:v>
                </c:pt>
                <c:pt idx="2290">
                  <c:v>20</c:v>
                </c:pt>
                <c:pt idx="2291">
                  <c:v>22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22</c:v>
                </c:pt>
                <c:pt idx="2296">
                  <c:v>20</c:v>
                </c:pt>
                <c:pt idx="2297">
                  <c:v>20</c:v>
                </c:pt>
                <c:pt idx="2298">
                  <c:v>22</c:v>
                </c:pt>
                <c:pt idx="2299">
                  <c:v>26</c:v>
                </c:pt>
                <c:pt idx="2300">
                  <c:v>27</c:v>
                </c:pt>
                <c:pt idx="2301">
                  <c:v>20</c:v>
                </c:pt>
                <c:pt idx="2302">
                  <c:v>31</c:v>
                </c:pt>
                <c:pt idx="2303">
                  <c:v>29</c:v>
                </c:pt>
                <c:pt idx="2304">
                  <c:v>22</c:v>
                </c:pt>
                <c:pt idx="2305">
                  <c:v>22</c:v>
                </c:pt>
                <c:pt idx="2306">
                  <c:v>30</c:v>
                </c:pt>
                <c:pt idx="2307">
                  <c:v>29</c:v>
                </c:pt>
                <c:pt idx="2308">
                  <c:v>25</c:v>
                </c:pt>
                <c:pt idx="2309">
                  <c:v>24</c:v>
                </c:pt>
                <c:pt idx="2310">
                  <c:v>30</c:v>
                </c:pt>
                <c:pt idx="2311">
                  <c:v>23</c:v>
                </c:pt>
                <c:pt idx="2312">
                  <c:v>29</c:v>
                </c:pt>
                <c:pt idx="2313">
                  <c:v>30</c:v>
                </c:pt>
                <c:pt idx="2314">
                  <c:v>31</c:v>
                </c:pt>
                <c:pt idx="2315">
                  <c:v>24</c:v>
                </c:pt>
                <c:pt idx="2316">
                  <c:v>20</c:v>
                </c:pt>
                <c:pt idx="2317">
                  <c:v>29</c:v>
                </c:pt>
                <c:pt idx="2318">
                  <c:v>28</c:v>
                </c:pt>
                <c:pt idx="2319">
                  <c:v>31</c:v>
                </c:pt>
                <c:pt idx="2320">
                  <c:v>28</c:v>
                </c:pt>
                <c:pt idx="2321">
                  <c:v>31</c:v>
                </c:pt>
                <c:pt idx="2322">
                  <c:v>22</c:v>
                </c:pt>
                <c:pt idx="2323">
                  <c:v>25</c:v>
                </c:pt>
                <c:pt idx="2324">
                  <c:v>25</c:v>
                </c:pt>
                <c:pt idx="2325">
                  <c:v>23</c:v>
                </c:pt>
                <c:pt idx="2326">
                  <c:v>27</c:v>
                </c:pt>
                <c:pt idx="2327">
                  <c:v>22</c:v>
                </c:pt>
                <c:pt idx="2328">
                  <c:v>29</c:v>
                </c:pt>
                <c:pt idx="2329">
                  <c:v>31</c:v>
                </c:pt>
                <c:pt idx="2330">
                  <c:v>23</c:v>
                </c:pt>
                <c:pt idx="2331">
                  <c:v>26</c:v>
                </c:pt>
                <c:pt idx="2332">
                  <c:v>32</c:v>
                </c:pt>
                <c:pt idx="2333">
                  <c:v>31</c:v>
                </c:pt>
                <c:pt idx="2334">
                  <c:v>32</c:v>
                </c:pt>
                <c:pt idx="233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E-4701-B9C9-F1BA281F9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622752"/>
        <c:axId val="859357216"/>
      </c:scatterChart>
      <c:valAx>
        <c:axId val="910622752"/>
        <c:scaling>
          <c:orientation val="minMax"/>
        </c:scaling>
        <c:delete val="0"/>
        <c:axPos val="b"/>
        <c:numFmt formatCode="&quot;₹&quot;\ #,##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57216"/>
        <c:crosses val="autoZero"/>
        <c:crossBetween val="midCat"/>
      </c:valAx>
      <c:valAx>
        <c:axId val="859357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2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accent2">
              <a:lumMod val="7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16175453518392"/>
          <c:y val="5.4607508532423209E-2"/>
        </c:manualLayout>
      </c:layout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'HEALTH CARE N ITS DATA ANALYS'!$Q$1:$Q$2</c:f>
              <c:strCache>
                <c:ptCount val="2"/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FF3399">
                    <a:alpha val="50000"/>
                  </a:srgbClr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'HEALTH CARE N ITS DATA ANALYS'!$M$3:$M$4678</c:f>
              <c:strCache>
                <c:ptCount val="2336"/>
                <c:pt idx="0">
                  <c:v>CHARGES</c:v>
                </c:pt>
                <c:pt idx="1">
                  <c:v>₹ 63,770.43</c:v>
                </c:pt>
                <c:pt idx="2">
                  <c:v>₹ 62,592.87</c:v>
                </c:pt>
                <c:pt idx="3">
                  <c:v>₹ 60,021.40</c:v>
                </c:pt>
                <c:pt idx="4">
                  <c:v>₹ 58,571.07</c:v>
                </c:pt>
                <c:pt idx="5">
                  <c:v>₹ 55,135.40</c:v>
                </c:pt>
                <c:pt idx="6">
                  <c:v>₹ 52,590.83</c:v>
                </c:pt>
                <c:pt idx="7">
                  <c:v>₹ 51,194.56</c:v>
                </c:pt>
                <c:pt idx="8">
                  <c:v>₹ 49,577.66</c:v>
                </c:pt>
                <c:pt idx="9">
                  <c:v>₹ 48,970.25</c:v>
                </c:pt>
                <c:pt idx="10">
                  <c:v>₹ 48,885.14</c:v>
                </c:pt>
                <c:pt idx="11">
                  <c:v>₹ 48,824.45</c:v>
                </c:pt>
                <c:pt idx="12">
                  <c:v>₹ 48,675.52</c:v>
                </c:pt>
                <c:pt idx="13">
                  <c:v>₹ 48,673.56</c:v>
                </c:pt>
                <c:pt idx="14">
                  <c:v>₹ 48,549.18</c:v>
                </c:pt>
                <c:pt idx="15">
                  <c:v>₹ 48,517.56</c:v>
                </c:pt>
                <c:pt idx="16">
                  <c:v>₹ 48,173.36</c:v>
                </c:pt>
                <c:pt idx="17">
                  <c:v>₹ 47,928.03</c:v>
                </c:pt>
                <c:pt idx="18">
                  <c:v>₹ 47,896.79</c:v>
                </c:pt>
                <c:pt idx="19">
                  <c:v>₹ 47,496.49</c:v>
                </c:pt>
                <c:pt idx="20">
                  <c:v>₹ 47,462.89</c:v>
                </c:pt>
                <c:pt idx="21">
                  <c:v>₹ 47,403.88</c:v>
                </c:pt>
                <c:pt idx="22">
                  <c:v>₹ 47,305.31</c:v>
                </c:pt>
                <c:pt idx="23">
                  <c:v>₹ 47,291.06</c:v>
                </c:pt>
                <c:pt idx="24">
                  <c:v>₹ 47,269.85</c:v>
                </c:pt>
                <c:pt idx="25">
                  <c:v>₹ 47,055.53</c:v>
                </c:pt>
                <c:pt idx="26">
                  <c:v>₹ 46,889.26</c:v>
                </c:pt>
                <c:pt idx="27">
                  <c:v>₹ 46,718.16</c:v>
                </c:pt>
                <c:pt idx="28">
                  <c:v>₹ 46,661.44</c:v>
                </c:pt>
                <c:pt idx="29">
                  <c:v>₹ 46,599.11</c:v>
                </c:pt>
                <c:pt idx="30">
                  <c:v>₹ 46,255.11</c:v>
                </c:pt>
                <c:pt idx="31">
                  <c:v>₹ 46,200.99</c:v>
                </c:pt>
                <c:pt idx="32">
                  <c:v>₹ 46,151.12</c:v>
                </c:pt>
                <c:pt idx="33">
                  <c:v>₹ 46,130.53</c:v>
                </c:pt>
                <c:pt idx="34">
                  <c:v>₹ 46,113.51</c:v>
                </c:pt>
                <c:pt idx="35">
                  <c:v>₹ 45,863.21</c:v>
                </c:pt>
                <c:pt idx="36">
                  <c:v>₹ 45,710.21</c:v>
                </c:pt>
                <c:pt idx="37">
                  <c:v>₹ 45,702.02</c:v>
                </c:pt>
                <c:pt idx="38">
                  <c:v>₹ 45,008.96</c:v>
                </c:pt>
                <c:pt idx="39">
                  <c:v>₹ 44,641.20</c:v>
                </c:pt>
                <c:pt idx="40">
                  <c:v>₹ 44,585.46</c:v>
                </c:pt>
                <c:pt idx="41">
                  <c:v>₹ 44,501.40</c:v>
                </c:pt>
                <c:pt idx="42">
                  <c:v>₹ 44,423.80</c:v>
                </c:pt>
                <c:pt idx="43">
                  <c:v>₹ 44,400.41</c:v>
                </c:pt>
                <c:pt idx="44">
                  <c:v>₹ 44,260.75</c:v>
                </c:pt>
                <c:pt idx="45">
                  <c:v>₹ 44,202.65</c:v>
                </c:pt>
                <c:pt idx="46">
                  <c:v>₹ 43,943.88</c:v>
                </c:pt>
                <c:pt idx="47">
                  <c:v>₹ 43,921.18</c:v>
                </c:pt>
                <c:pt idx="48">
                  <c:v>₹ 43,896.38</c:v>
                </c:pt>
                <c:pt idx="49">
                  <c:v>₹ 43,817.45</c:v>
                </c:pt>
                <c:pt idx="50">
                  <c:v>₹ 43,813.87</c:v>
                </c:pt>
                <c:pt idx="51">
                  <c:v>₹ 43,753.34</c:v>
                </c:pt>
                <c:pt idx="52">
                  <c:v>₹ 43,578.94</c:v>
                </c:pt>
                <c:pt idx="53">
                  <c:v>₹ 43,254.42</c:v>
                </c:pt>
                <c:pt idx="54">
                  <c:v>₹ 43,073.76</c:v>
                </c:pt>
                <c:pt idx="55">
                  <c:v>₹ 42,983.46</c:v>
                </c:pt>
                <c:pt idx="56">
                  <c:v>₹ 42,969.85</c:v>
                </c:pt>
                <c:pt idx="57">
                  <c:v>₹ 42,856.84</c:v>
                </c:pt>
                <c:pt idx="58">
                  <c:v>₹ 42,764.12</c:v>
                </c:pt>
                <c:pt idx="59">
                  <c:v>₹ 42,760.50</c:v>
                </c:pt>
                <c:pt idx="60">
                  <c:v>₹ 42,644.20</c:v>
                </c:pt>
                <c:pt idx="61">
                  <c:v>₹ 42,560.43</c:v>
                </c:pt>
                <c:pt idx="62">
                  <c:v>₹ 42,538.72</c:v>
                </c:pt>
                <c:pt idx="63">
                  <c:v>₹ 42,478.60</c:v>
                </c:pt>
                <c:pt idx="64">
                  <c:v>₹ 42,303.69</c:v>
                </c:pt>
                <c:pt idx="65">
                  <c:v>₹ 42,211.14</c:v>
                </c:pt>
                <c:pt idx="66">
                  <c:v>₹ 42,188.15</c:v>
                </c:pt>
                <c:pt idx="67">
                  <c:v>₹ 42,124.52</c:v>
                </c:pt>
                <c:pt idx="68">
                  <c:v>₹ 42,112.24</c:v>
                </c:pt>
                <c:pt idx="69">
                  <c:v>₹ 42,111.66</c:v>
                </c:pt>
                <c:pt idx="70">
                  <c:v>₹ 41,999.52</c:v>
                </c:pt>
                <c:pt idx="71">
                  <c:v>₹ 41,949.24</c:v>
                </c:pt>
                <c:pt idx="72">
                  <c:v>₹ 41,919.10</c:v>
                </c:pt>
                <c:pt idx="73">
                  <c:v>₹ 41,886.54</c:v>
                </c:pt>
                <c:pt idx="74">
                  <c:v>₹ 41,794.63</c:v>
                </c:pt>
                <c:pt idx="75">
                  <c:v>₹ 41,681.86</c:v>
                </c:pt>
                <c:pt idx="76">
                  <c:v>₹ 41,676.08</c:v>
                </c:pt>
                <c:pt idx="77">
                  <c:v>₹ 41,661.60</c:v>
                </c:pt>
                <c:pt idx="78">
                  <c:v>₹ 41,636.20</c:v>
                </c:pt>
                <c:pt idx="79">
                  <c:v>₹ 41,505.15</c:v>
                </c:pt>
                <c:pt idx="80">
                  <c:v>₹ 41,351.88</c:v>
                </c:pt>
                <c:pt idx="81">
                  <c:v>₹ 41,331.79</c:v>
                </c:pt>
                <c:pt idx="82">
                  <c:v>₹ 41,271.50</c:v>
                </c:pt>
                <c:pt idx="83">
                  <c:v>₹ 41,250.39</c:v>
                </c:pt>
                <c:pt idx="84">
                  <c:v>₹ 41,191.57</c:v>
                </c:pt>
                <c:pt idx="85">
                  <c:v>₹ 41,097.16</c:v>
                </c:pt>
                <c:pt idx="86">
                  <c:v>₹ 41,055.29</c:v>
                </c:pt>
                <c:pt idx="87">
                  <c:v>₹ 41,034.22</c:v>
                </c:pt>
                <c:pt idx="88">
                  <c:v>₹ 40,974.16</c:v>
                </c:pt>
                <c:pt idx="89">
                  <c:v>₹ 40,961.29</c:v>
                </c:pt>
                <c:pt idx="90">
                  <c:v>₹ 40,941.29</c:v>
                </c:pt>
                <c:pt idx="91">
                  <c:v>₹ 40,932.43</c:v>
                </c:pt>
                <c:pt idx="92">
                  <c:v>₹ 40,904.20</c:v>
                </c:pt>
                <c:pt idx="93">
                  <c:v>₹ 40,817.85</c:v>
                </c:pt>
                <c:pt idx="94">
                  <c:v>₹ 40,720.55</c:v>
                </c:pt>
                <c:pt idx="95">
                  <c:v>₹ 40,692.91</c:v>
                </c:pt>
                <c:pt idx="96">
                  <c:v>₹ 40,590.55</c:v>
                </c:pt>
                <c:pt idx="97">
                  <c:v>₹ 40,419.02</c:v>
                </c:pt>
                <c:pt idx="98">
                  <c:v>₹ 40,373.74</c:v>
                </c:pt>
                <c:pt idx="99">
                  <c:v>₹ 40,309.93</c:v>
                </c:pt>
                <c:pt idx="100">
                  <c:v>₹ 63,770.43</c:v>
                </c:pt>
                <c:pt idx="101">
                  <c:v>₹ 62,592.87</c:v>
                </c:pt>
                <c:pt idx="102">
                  <c:v>₹ 60,021.40</c:v>
                </c:pt>
                <c:pt idx="103">
                  <c:v>₹ 58,571.07</c:v>
                </c:pt>
                <c:pt idx="104">
                  <c:v>₹ 55,135.40</c:v>
                </c:pt>
                <c:pt idx="105">
                  <c:v>₹ 52,590.83</c:v>
                </c:pt>
                <c:pt idx="106">
                  <c:v>₹ 51,194.56</c:v>
                </c:pt>
                <c:pt idx="107">
                  <c:v>₹ 49,577.66</c:v>
                </c:pt>
                <c:pt idx="108">
                  <c:v>₹ 48,970.25</c:v>
                </c:pt>
                <c:pt idx="109">
                  <c:v>₹ 39,983.43</c:v>
                </c:pt>
                <c:pt idx="110">
                  <c:v>₹ 39,963.12</c:v>
                </c:pt>
                <c:pt idx="111">
                  <c:v>₹ 39,871.70</c:v>
                </c:pt>
                <c:pt idx="112">
                  <c:v>₹ 39,865.70</c:v>
                </c:pt>
                <c:pt idx="113">
                  <c:v>₹ 39,836.52</c:v>
                </c:pt>
                <c:pt idx="114">
                  <c:v>₹ 39,774.28</c:v>
                </c:pt>
                <c:pt idx="115">
                  <c:v>₹ 39,727.61</c:v>
                </c:pt>
                <c:pt idx="116">
                  <c:v>₹ 39,725.52</c:v>
                </c:pt>
                <c:pt idx="117">
                  <c:v>₹ 39,722.75</c:v>
                </c:pt>
                <c:pt idx="118">
                  <c:v>₹ 39,721.93</c:v>
                </c:pt>
                <c:pt idx="119">
                  <c:v>₹ 39,670.44</c:v>
                </c:pt>
                <c:pt idx="120">
                  <c:v>₹ 39,611.76</c:v>
                </c:pt>
                <c:pt idx="121">
                  <c:v>₹ 39,597.41</c:v>
                </c:pt>
                <c:pt idx="122">
                  <c:v>₹ 39,556.49</c:v>
                </c:pt>
                <c:pt idx="123">
                  <c:v>₹ 39,396.86</c:v>
                </c:pt>
                <c:pt idx="124">
                  <c:v>₹ 39,352.60</c:v>
                </c:pt>
                <c:pt idx="125">
                  <c:v>₹ 39,315.28</c:v>
                </c:pt>
                <c:pt idx="126">
                  <c:v>₹ 39,241.44</c:v>
                </c:pt>
                <c:pt idx="127">
                  <c:v>₹ 39,221.12</c:v>
                </c:pt>
                <c:pt idx="128">
                  <c:v>₹ 39,125.33</c:v>
                </c:pt>
                <c:pt idx="129">
                  <c:v>₹ 39,047.29</c:v>
                </c:pt>
                <c:pt idx="130">
                  <c:v>₹ 38,998.55</c:v>
                </c:pt>
                <c:pt idx="131">
                  <c:v>₹ 38,947.43</c:v>
                </c:pt>
                <c:pt idx="132">
                  <c:v>₹ 38,932.56</c:v>
                </c:pt>
                <c:pt idx="133">
                  <c:v>₹ 38,924.04</c:v>
                </c:pt>
                <c:pt idx="134">
                  <c:v>₹ 38,893.36</c:v>
                </c:pt>
                <c:pt idx="135">
                  <c:v>₹ 38,869.25</c:v>
                </c:pt>
                <c:pt idx="136">
                  <c:v>₹ 38,836.98</c:v>
                </c:pt>
                <c:pt idx="137">
                  <c:v>₹ 38,792.69</c:v>
                </c:pt>
                <c:pt idx="138">
                  <c:v>₹ 38,746.36</c:v>
                </c:pt>
                <c:pt idx="139">
                  <c:v>₹ 38,740.12</c:v>
                </c:pt>
                <c:pt idx="140">
                  <c:v>₹ 38,711.00</c:v>
                </c:pt>
                <c:pt idx="141">
                  <c:v>₹ 38,709.18</c:v>
                </c:pt>
                <c:pt idx="142">
                  <c:v>₹ 38,652.09</c:v>
                </c:pt>
                <c:pt idx="143">
                  <c:v>₹ 38,511.63</c:v>
                </c:pt>
                <c:pt idx="144">
                  <c:v>₹ 38,415.47</c:v>
                </c:pt>
                <c:pt idx="145">
                  <c:v>₹ 38,405.26</c:v>
                </c:pt>
                <c:pt idx="146">
                  <c:v>₹ 38,389.79</c:v>
                </c:pt>
                <c:pt idx="147">
                  <c:v>₹ 38,344.57</c:v>
                </c:pt>
                <c:pt idx="148">
                  <c:v>₹ 38,313.13</c:v>
                </c:pt>
                <c:pt idx="149">
                  <c:v>₹ 38,282.75</c:v>
                </c:pt>
                <c:pt idx="150">
                  <c:v>₹ 38,245.59</c:v>
                </c:pt>
                <c:pt idx="151">
                  <c:v>₹ 38,241.74</c:v>
                </c:pt>
                <c:pt idx="152">
                  <c:v>₹ 38,237.34</c:v>
                </c:pt>
                <c:pt idx="153">
                  <c:v>₹ 38,189.10</c:v>
                </c:pt>
                <c:pt idx="154">
                  <c:v>₹ 38,126.25</c:v>
                </c:pt>
                <c:pt idx="155">
                  <c:v>₹ 37,829.72</c:v>
                </c:pt>
                <c:pt idx="156">
                  <c:v>₹ 37,800.98</c:v>
                </c:pt>
                <c:pt idx="157">
                  <c:v>₹ 37,742.58</c:v>
                </c:pt>
                <c:pt idx="158">
                  <c:v>₹ 37,735.20</c:v>
                </c:pt>
                <c:pt idx="159">
                  <c:v>₹ 37,701.88</c:v>
                </c:pt>
                <c:pt idx="160">
                  <c:v>₹ 37,675.06</c:v>
                </c:pt>
                <c:pt idx="161">
                  <c:v>₹ 37,650.74</c:v>
                </c:pt>
                <c:pt idx="162">
                  <c:v>₹ 37,607.53</c:v>
                </c:pt>
                <c:pt idx="163">
                  <c:v>₹ 37,484.45</c:v>
                </c:pt>
                <c:pt idx="164">
                  <c:v>₹ 37,465.34</c:v>
                </c:pt>
                <c:pt idx="165">
                  <c:v>₹ 37,425.94</c:v>
                </c:pt>
                <c:pt idx="166">
                  <c:v>₹ 37,277.27</c:v>
                </c:pt>
                <c:pt idx="167">
                  <c:v>₹ 37,272.34</c:v>
                </c:pt>
                <c:pt idx="168">
                  <c:v>₹ 37,270.15</c:v>
                </c:pt>
                <c:pt idx="169">
                  <c:v>₹ 37,251.22</c:v>
                </c:pt>
                <c:pt idx="170">
                  <c:v>₹ 37,165.16</c:v>
                </c:pt>
                <c:pt idx="171">
                  <c:v>₹ 37,133.90</c:v>
                </c:pt>
                <c:pt idx="172">
                  <c:v>₹ 37,079.37</c:v>
                </c:pt>
                <c:pt idx="173">
                  <c:v>₹ 37,076.37</c:v>
                </c:pt>
                <c:pt idx="174">
                  <c:v>₹ 37,040.88</c:v>
                </c:pt>
                <c:pt idx="175">
                  <c:v>₹ 36,976.45</c:v>
                </c:pt>
                <c:pt idx="176">
                  <c:v>₹ 36,950.26</c:v>
                </c:pt>
                <c:pt idx="177">
                  <c:v>₹ 36,935.64</c:v>
                </c:pt>
                <c:pt idx="178">
                  <c:v>₹ 36,922.61</c:v>
                </c:pt>
                <c:pt idx="179">
                  <c:v>₹ 36,911.99</c:v>
                </c:pt>
                <c:pt idx="180">
                  <c:v>₹ 36,910.61</c:v>
                </c:pt>
                <c:pt idx="181">
                  <c:v>₹ 36,898.73</c:v>
                </c:pt>
                <c:pt idx="182">
                  <c:v>₹ 36,889.99</c:v>
                </c:pt>
                <c:pt idx="183">
                  <c:v>₹ 36,837.47</c:v>
                </c:pt>
                <c:pt idx="184">
                  <c:v>₹ 36,795.29</c:v>
                </c:pt>
                <c:pt idx="185">
                  <c:v>₹ 36,786.37</c:v>
                </c:pt>
                <c:pt idx="186">
                  <c:v>₹ 36,580.28</c:v>
                </c:pt>
                <c:pt idx="187">
                  <c:v>₹ 36,572.80</c:v>
                </c:pt>
                <c:pt idx="188">
                  <c:v>₹ 36,541.55</c:v>
                </c:pt>
                <c:pt idx="189">
                  <c:v>₹ 36,445.55</c:v>
                </c:pt>
                <c:pt idx="190">
                  <c:v>₹ 36,397.58</c:v>
                </c:pt>
                <c:pt idx="191">
                  <c:v>₹ 36,350.71</c:v>
                </c:pt>
                <c:pt idx="192">
                  <c:v>₹ 36,332.45</c:v>
                </c:pt>
                <c:pt idx="193">
                  <c:v>₹ 36,314.05</c:v>
                </c:pt>
                <c:pt idx="194">
                  <c:v>₹ 36,307.80</c:v>
                </c:pt>
                <c:pt idx="195">
                  <c:v>₹ 36,219.41</c:v>
                </c:pt>
                <c:pt idx="196">
                  <c:v>₹ 36,197.70</c:v>
                </c:pt>
                <c:pt idx="197">
                  <c:v>₹ 36,189.10</c:v>
                </c:pt>
                <c:pt idx="198">
                  <c:v>₹ 36,182.87</c:v>
                </c:pt>
                <c:pt idx="199">
                  <c:v>₹ 36,149.48</c:v>
                </c:pt>
                <c:pt idx="200">
                  <c:v>₹ 36,124.57</c:v>
                </c:pt>
                <c:pt idx="201">
                  <c:v>₹ 36,090.49</c:v>
                </c:pt>
                <c:pt idx="202">
                  <c:v>₹ 36,085.22</c:v>
                </c:pt>
                <c:pt idx="203">
                  <c:v>₹ 36,074.34</c:v>
                </c:pt>
                <c:pt idx="204">
                  <c:v>₹ 36,021.01</c:v>
                </c:pt>
                <c:pt idx="205">
                  <c:v>₹ 35,952.65</c:v>
                </c:pt>
                <c:pt idx="206">
                  <c:v>₹ 35,883.27</c:v>
                </c:pt>
                <c:pt idx="207">
                  <c:v>₹ 35,733.96</c:v>
                </c:pt>
                <c:pt idx="208">
                  <c:v>₹ 35,711.39</c:v>
                </c:pt>
                <c:pt idx="209">
                  <c:v>₹ 35,701.90</c:v>
                </c:pt>
                <c:pt idx="210">
                  <c:v>₹ 35,595.59</c:v>
                </c:pt>
                <c:pt idx="211">
                  <c:v>₹ 35,585.58</c:v>
                </c:pt>
                <c:pt idx="212">
                  <c:v>₹ 35,583.17</c:v>
                </c:pt>
                <c:pt idx="213">
                  <c:v>₹ 35,573.26</c:v>
                </c:pt>
                <c:pt idx="214">
                  <c:v>₹ 35,547.72</c:v>
                </c:pt>
                <c:pt idx="215">
                  <c:v>₹ 35,547.47</c:v>
                </c:pt>
                <c:pt idx="216">
                  <c:v>₹ 35,517.19</c:v>
                </c:pt>
                <c:pt idx="217">
                  <c:v>₹ 35,491.64</c:v>
                </c:pt>
                <c:pt idx="218">
                  <c:v>₹ 35,345.73</c:v>
                </c:pt>
                <c:pt idx="219">
                  <c:v>₹ 35,315.96</c:v>
                </c:pt>
                <c:pt idx="220">
                  <c:v>₹ 35,302.09</c:v>
                </c:pt>
                <c:pt idx="221">
                  <c:v>₹ 35,160.13</c:v>
                </c:pt>
                <c:pt idx="222">
                  <c:v>₹ 35,147.53</c:v>
                </c:pt>
                <c:pt idx="223">
                  <c:v>₹ 35,069.37</c:v>
                </c:pt>
                <c:pt idx="224">
                  <c:v>₹ 35,050.62</c:v>
                </c:pt>
                <c:pt idx="225">
                  <c:v>₹ 35,000.73</c:v>
                </c:pt>
                <c:pt idx="226">
                  <c:v>₹ 34,979.86</c:v>
                </c:pt>
                <c:pt idx="227">
                  <c:v>₹ 34,976.42</c:v>
                </c:pt>
                <c:pt idx="228">
                  <c:v>₹ 34,975.68</c:v>
                </c:pt>
                <c:pt idx="229">
                  <c:v>₹ 34,940.61</c:v>
                </c:pt>
                <c:pt idx="230">
                  <c:v>₹ 34,838.87</c:v>
                </c:pt>
                <c:pt idx="231">
                  <c:v>₹ 34,828.65</c:v>
                </c:pt>
                <c:pt idx="232">
                  <c:v>₹ 34,806.47</c:v>
                </c:pt>
                <c:pt idx="233">
                  <c:v>₹ 34,779.62</c:v>
                </c:pt>
                <c:pt idx="234">
                  <c:v>₹ 34,672.15</c:v>
                </c:pt>
                <c:pt idx="235">
                  <c:v>₹ 34,617.84</c:v>
                </c:pt>
                <c:pt idx="236">
                  <c:v>₹ 34,543.39</c:v>
                </c:pt>
                <c:pt idx="237">
                  <c:v>₹ 34,472.84</c:v>
                </c:pt>
                <c:pt idx="238">
                  <c:v>₹ 34,456.27</c:v>
                </c:pt>
                <c:pt idx="239">
                  <c:v>₹ 34,439.86</c:v>
                </c:pt>
                <c:pt idx="240">
                  <c:v>₹ 34,402.22</c:v>
                </c:pt>
                <c:pt idx="241">
                  <c:v>₹ 34,307.22</c:v>
                </c:pt>
                <c:pt idx="242">
                  <c:v>₹ 34,293.12</c:v>
                </c:pt>
                <c:pt idx="243">
                  <c:v>₹ 34,289.43</c:v>
                </c:pt>
                <c:pt idx="244">
                  <c:v>₹ 34,254.05</c:v>
                </c:pt>
                <c:pt idx="245">
                  <c:v>₹ 34,218.02</c:v>
                </c:pt>
                <c:pt idx="246">
                  <c:v>₹ 34,210.33</c:v>
                </c:pt>
                <c:pt idx="247">
                  <c:v>₹ 34,205.07</c:v>
                </c:pt>
                <c:pt idx="248">
                  <c:v>₹ 34,166.27</c:v>
                </c:pt>
                <c:pt idx="249">
                  <c:v>₹ 34,084.68</c:v>
                </c:pt>
                <c:pt idx="250">
                  <c:v>₹ 34,053.36</c:v>
                </c:pt>
                <c:pt idx="251">
                  <c:v>₹ 33,975.47</c:v>
                </c:pt>
                <c:pt idx="252">
                  <c:v>₹ 33,907.55</c:v>
                </c:pt>
                <c:pt idx="253">
                  <c:v>₹ 33,900.65</c:v>
                </c:pt>
                <c:pt idx="254">
                  <c:v>₹ 33,829.39</c:v>
                </c:pt>
                <c:pt idx="255">
                  <c:v>₹ 33,753.32</c:v>
                </c:pt>
                <c:pt idx="256">
                  <c:v>₹ 33,750.29</c:v>
                </c:pt>
                <c:pt idx="257">
                  <c:v>₹ 33,732.69</c:v>
                </c:pt>
                <c:pt idx="258">
                  <c:v>₹ 33,707.55</c:v>
                </c:pt>
                <c:pt idx="259">
                  <c:v>₹ 33,611.71</c:v>
                </c:pt>
                <c:pt idx="260">
                  <c:v>₹ 33,527.10</c:v>
                </c:pt>
                <c:pt idx="261">
                  <c:v>₹ 33,475.82</c:v>
                </c:pt>
                <c:pt idx="262">
                  <c:v>₹ 33,471.97</c:v>
                </c:pt>
                <c:pt idx="263">
                  <c:v>₹ 33,450.99</c:v>
                </c:pt>
                <c:pt idx="264">
                  <c:v>₹ 33,344.45</c:v>
                </c:pt>
                <c:pt idx="265">
                  <c:v>₹ 33,307.55</c:v>
                </c:pt>
                <c:pt idx="266">
                  <c:v>₹ 33,292.83</c:v>
                </c:pt>
                <c:pt idx="267">
                  <c:v>₹ 33,121.00</c:v>
                </c:pt>
                <c:pt idx="268">
                  <c:v>₹ 33,090.66</c:v>
                </c:pt>
                <c:pt idx="269">
                  <c:v>₹ 33,074.94</c:v>
                </c:pt>
                <c:pt idx="270">
                  <c:v>₹ 33,057.23</c:v>
                </c:pt>
                <c:pt idx="271">
                  <c:v>₹ 33,025.32</c:v>
                </c:pt>
                <c:pt idx="272">
                  <c:v>₹ 33,017.46</c:v>
                </c:pt>
                <c:pt idx="273">
                  <c:v>₹ 32,947.63</c:v>
                </c:pt>
                <c:pt idx="274">
                  <c:v>₹ 32,906.69</c:v>
                </c:pt>
                <c:pt idx="275">
                  <c:v>₹ 32,827.51</c:v>
                </c:pt>
                <c:pt idx="276">
                  <c:v>₹ 32,787.46</c:v>
                </c:pt>
                <c:pt idx="277">
                  <c:v>₹ 32,765.33</c:v>
                </c:pt>
                <c:pt idx="278">
                  <c:v>₹ 32,760.48</c:v>
                </c:pt>
                <c:pt idx="279">
                  <c:v>₹ 32,734.19</c:v>
                </c:pt>
                <c:pt idx="280">
                  <c:v>₹ 32,716.20</c:v>
                </c:pt>
                <c:pt idx="281">
                  <c:v>₹ 32,686.08</c:v>
                </c:pt>
                <c:pt idx="282">
                  <c:v>₹ 32,672.11</c:v>
                </c:pt>
                <c:pt idx="283">
                  <c:v>₹ 32,548.34</c:v>
                </c:pt>
                <c:pt idx="284">
                  <c:v>₹ 32,485.46</c:v>
                </c:pt>
                <c:pt idx="285">
                  <c:v>₹ 32,462.35</c:v>
                </c:pt>
                <c:pt idx="286">
                  <c:v>₹ 32,430.22</c:v>
                </c:pt>
                <c:pt idx="287">
                  <c:v>₹ 32,428.63</c:v>
                </c:pt>
                <c:pt idx="288">
                  <c:v>₹ 32,288.49</c:v>
                </c:pt>
                <c:pt idx="289">
                  <c:v>₹ 32,259.96</c:v>
                </c:pt>
                <c:pt idx="290">
                  <c:v>₹ 32,222.81</c:v>
                </c:pt>
                <c:pt idx="291">
                  <c:v>₹ 32,192.76</c:v>
                </c:pt>
                <c:pt idx="292">
                  <c:v>₹ 32,108.66</c:v>
                </c:pt>
                <c:pt idx="293">
                  <c:v>₹ 32,086.21</c:v>
                </c:pt>
                <c:pt idx="294">
                  <c:v>₹ 31,980.89</c:v>
                </c:pt>
                <c:pt idx="295">
                  <c:v>₹ 31,897.10</c:v>
                </c:pt>
                <c:pt idx="296">
                  <c:v>₹ 31,743.92</c:v>
                </c:pt>
                <c:pt idx="297">
                  <c:v>₹ 31,736.70</c:v>
                </c:pt>
                <c:pt idx="298">
                  <c:v>₹ 31,620.00</c:v>
                </c:pt>
                <c:pt idx="299">
                  <c:v>₹ 31,591.82</c:v>
                </c:pt>
                <c:pt idx="300">
                  <c:v>₹ 31,368.81</c:v>
                </c:pt>
                <c:pt idx="301">
                  <c:v>₹ 31,328.27</c:v>
                </c:pt>
                <c:pt idx="302">
                  <c:v>₹ 31,322.53</c:v>
                </c:pt>
                <c:pt idx="303">
                  <c:v>₹ 31,234.56</c:v>
                </c:pt>
                <c:pt idx="304">
                  <c:v>₹ 31,196.61</c:v>
                </c:pt>
                <c:pt idx="305">
                  <c:v>₹ 30,942.19</c:v>
                </c:pt>
                <c:pt idx="306">
                  <c:v>₹ 30,763.01</c:v>
                </c:pt>
                <c:pt idx="307">
                  <c:v>₹ 30,724.44</c:v>
                </c:pt>
                <c:pt idx="308">
                  <c:v>₹ 30,697.71</c:v>
                </c:pt>
                <c:pt idx="309">
                  <c:v>₹ 30,625.65</c:v>
                </c:pt>
                <c:pt idx="310">
                  <c:v>₹ 30,530.50</c:v>
                </c:pt>
                <c:pt idx="311">
                  <c:v>₹ 30,457.37</c:v>
                </c:pt>
                <c:pt idx="312">
                  <c:v>₹ 30,422.03</c:v>
                </c:pt>
                <c:pt idx="313">
                  <c:v>₹ 30,409.53</c:v>
                </c:pt>
                <c:pt idx="314">
                  <c:v>₹ 30,366.93</c:v>
                </c:pt>
                <c:pt idx="315">
                  <c:v>₹ 30,328.27</c:v>
                </c:pt>
                <c:pt idx="316">
                  <c:v>₹ 30,284.64</c:v>
                </c:pt>
                <c:pt idx="317">
                  <c:v>₹ 30,260.00</c:v>
                </c:pt>
                <c:pt idx="318">
                  <c:v>₹ 30,184.94</c:v>
                </c:pt>
                <c:pt idx="319">
                  <c:v>₹ 30,166.62</c:v>
                </c:pt>
                <c:pt idx="320">
                  <c:v>₹ 30,134.75</c:v>
                </c:pt>
                <c:pt idx="321">
                  <c:v>₹ 30,095.97</c:v>
                </c:pt>
                <c:pt idx="322">
                  <c:v>₹ 30,063.58</c:v>
                </c:pt>
                <c:pt idx="323">
                  <c:v>₹ 30,026.87</c:v>
                </c:pt>
                <c:pt idx="324">
                  <c:v>₹ 29,969.67</c:v>
                </c:pt>
                <c:pt idx="325">
                  <c:v>₹ 29,933.75</c:v>
                </c:pt>
                <c:pt idx="326">
                  <c:v>₹ 29,929.56</c:v>
                </c:pt>
                <c:pt idx="327">
                  <c:v>₹ 29,899.25</c:v>
                </c:pt>
                <c:pt idx="328">
                  <c:v>₹ 29,852.48</c:v>
                </c:pt>
                <c:pt idx="329">
                  <c:v>₹ 29,818.76</c:v>
                </c:pt>
                <c:pt idx="330">
                  <c:v>₹ 29,816.64</c:v>
                </c:pt>
                <c:pt idx="331">
                  <c:v>₹ 29,760.60</c:v>
                </c:pt>
                <c:pt idx="332">
                  <c:v>₹ 29,757.69</c:v>
                </c:pt>
                <c:pt idx="333">
                  <c:v>₹ 29,622.69</c:v>
                </c:pt>
                <c:pt idx="334">
                  <c:v>₹ 29,583.80</c:v>
                </c:pt>
                <c:pt idx="335">
                  <c:v>₹ 29,523.17</c:v>
                </c:pt>
                <c:pt idx="336">
                  <c:v>₹ 29,443.59</c:v>
                </c:pt>
                <c:pt idx="337">
                  <c:v>₹ 29,352.56</c:v>
                </c:pt>
                <c:pt idx="338">
                  <c:v>₹ 29,330.98</c:v>
                </c:pt>
                <c:pt idx="339">
                  <c:v>₹ 29,227.60</c:v>
                </c:pt>
                <c:pt idx="340">
                  <c:v>₹ 29,186.48</c:v>
                </c:pt>
                <c:pt idx="341">
                  <c:v>₹ 29,160.39</c:v>
                </c:pt>
                <c:pt idx="342">
                  <c:v>₹ 29,141.36</c:v>
                </c:pt>
                <c:pt idx="343">
                  <c:v>₹ 29,114.77</c:v>
                </c:pt>
                <c:pt idx="344">
                  <c:v>₹ 29,114.21</c:v>
                </c:pt>
                <c:pt idx="345">
                  <c:v>₹ 29,007.82</c:v>
                </c:pt>
                <c:pt idx="346">
                  <c:v>₹ 28,998.68</c:v>
                </c:pt>
                <c:pt idx="347">
                  <c:v>₹ 28,950.47</c:v>
                </c:pt>
                <c:pt idx="348">
                  <c:v>₹ 28,923.14</c:v>
                </c:pt>
                <c:pt idx="349">
                  <c:v>₹ 28,868.66</c:v>
                </c:pt>
                <c:pt idx="350">
                  <c:v>₹ 28,716.14</c:v>
                </c:pt>
                <c:pt idx="351">
                  <c:v>₹ 28,542.86</c:v>
                </c:pt>
                <c:pt idx="352">
                  <c:v>₹ 28,476.73</c:v>
                </c:pt>
                <c:pt idx="353">
                  <c:v>₹ 28,468.92</c:v>
                </c:pt>
                <c:pt idx="354">
                  <c:v>₹ 28,340.19</c:v>
                </c:pt>
                <c:pt idx="355">
                  <c:v>₹ 28,302.33</c:v>
                </c:pt>
                <c:pt idx="356">
                  <c:v>₹ 28,287.90</c:v>
                </c:pt>
                <c:pt idx="357">
                  <c:v>₹ 28,245.34</c:v>
                </c:pt>
                <c:pt idx="358">
                  <c:v>₹ 28,101.33</c:v>
                </c:pt>
                <c:pt idx="359">
                  <c:v>₹ 28,006.94</c:v>
                </c:pt>
                <c:pt idx="360">
                  <c:v>₹ 27,980.77</c:v>
                </c:pt>
                <c:pt idx="361">
                  <c:v>₹ 27,941.29</c:v>
                </c:pt>
                <c:pt idx="362">
                  <c:v>₹ 27,931.11</c:v>
                </c:pt>
                <c:pt idx="363">
                  <c:v>₹ 27,925.86</c:v>
                </c:pt>
                <c:pt idx="364">
                  <c:v>₹ 27,849.94</c:v>
                </c:pt>
                <c:pt idx="365">
                  <c:v>₹ 27,808.73</c:v>
                </c:pt>
                <c:pt idx="366">
                  <c:v>₹ 27,724.29</c:v>
                </c:pt>
                <c:pt idx="367">
                  <c:v>₹ 27,696.11</c:v>
                </c:pt>
                <c:pt idx="368">
                  <c:v>₹ 27,625.17</c:v>
                </c:pt>
                <c:pt idx="369">
                  <c:v>₹ 27,619.36</c:v>
                </c:pt>
                <c:pt idx="370">
                  <c:v>₹ 27,614.71</c:v>
                </c:pt>
                <c:pt idx="371">
                  <c:v>₹ 27,598.93</c:v>
                </c:pt>
                <c:pt idx="372">
                  <c:v>₹ 27,534.53</c:v>
                </c:pt>
                <c:pt idx="373">
                  <c:v>₹ 27,533.91</c:v>
                </c:pt>
                <c:pt idx="374">
                  <c:v>₹ 27,495.59</c:v>
                </c:pt>
                <c:pt idx="375">
                  <c:v>₹ 27,432.73</c:v>
                </c:pt>
                <c:pt idx="376">
                  <c:v>₹ 27,375.90</c:v>
                </c:pt>
                <c:pt idx="377">
                  <c:v>₹ 27,346.04</c:v>
                </c:pt>
                <c:pt idx="378">
                  <c:v>₹ 27,322.73</c:v>
                </c:pt>
                <c:pt idx="379">
                  <c:v>₹ 27,236.96</c:v>
                </c:pt>
                <c:pt idx="380">
                  <c:v>₹ 27,218.44</c:v>
                </c:pt>
                <c:pt idx="381">
                  <c:v>₹ 27,117.99</c:v>
                </c:pt>
                <c:pt idx="382">
                  <c:v>₹ 27,092.38</c:v>
                </c:pt>
                <c:pt idx="383">
                  <c:v>₹ 27,080.64</c:v>
                </c:pt>
                <c:pt idx="384">
                  <c:v>₹ 27,037.91</c:v>
                </c:pt>
                <c:pt idx="385">
                  <c:v>₹ 27,000.98</c:v>
                </c:pt>
                <c:pt idx="386">
                  <c:v>₹ 26,936.98</c:v>
                </c:pt>
                <c:pt idx="387">
                  <c:v>₹ 26,927.69</c:v>
                </c:pt>
                <c:pt idx="388">
                  <c:v>₹ 26,926.51</c:v>
                </c:pt>
                <c:pt idx="389">
                  <c:v>₹ 26,912.56</c:v>
                </c:pt>
                <c:pt idx="390">
                  <c:v>₹ 26,607.89</c:v>
                </c:pt>
                <c:pt idx="391">
                  <c:v>₹ 26,479.40</c:v>
                </c:pt>
                <c:pt idx="392">
                  <c:v>₹ 26,467.10</c:v>
                </c:pt>
                <c:pt idx="393">
                  <c:v>₹ 26,392.26</c:v>
                </c:pt>
                <c:pt idx="394">
                  <c:v>₹ 26,316.59</c:v>
                </c:pt>
                <c:pt idx="395">
                  <c:v>₹ 26,236.58</c:v>
                </c:pt>
                <c:pt idx="396">
                  <c:v>₹ 26,140.36</c:v>
                </c:pt>
                <c:pt idx="397">
                  <c:v>₹ 26,125.67</c:v>
                </c:pt>
                <c:pt idx="398">
                  <c:v>₹ 26,109.33</c:v>
                </c:pt>
                <c:pt idx="399">
                  <c:v>₹ 26,026.97</c:v>
                </c:pt>
                <c:pt idx="400">
                  <c:v>₹ 26,018.95</c:v>
                </c:pt>
                <c:pt idx="401">
                  <c:v>₹ 25,992.82</c:v>
                </c:pt>
                <c:pt idx="402">
                  <c:v>₹ 25,678.78</c:v>
                </c:pt>
                <c:pt idx="403">
                  <c:v>₹ 25,656.58</c:v>
                </c:pt>
                <c:pt idx="404">
                  <c:v>₹ 25,648.98</c:v>
                </c:pt>
                <c:pt idx="405">
                  <c:v>₹ 25,517.11</c:v>
                </c:pt>
                <c:pt idx="406">
                  <c:v>₹ 25,382.30</c:v>
                </c:pt>
                <c:pt idx="407">
                  <c:v>₹ 25,333.33</c:v>
                </c:pt>
                <c:pt idx="408">
                  <c:v>₹ 25,309.49</c:v>
                </c:pt>
                <c:pt idx="409">
                  <c:v>₹ 25,127.22</c:v>
                </c:pt>
                <c:pt idx="410">
                  <c:v>₹ 25,081.77</c:v>
                </c:pt>
                <c:pt idx="411">
                  <c:v>₹ 25,075.97</c:v>
                </c:pt>
                <c:pt idx="412">
                  <c:v>₹ 24,915.22</c:v>
                </c:pt>
                <c:pt idx="413">
                  <c:v>₹ 24,915.05</c:v>
                </c:pt>
                <c:pt idx="414">
                  <c:v>₹ 24,873.38</c:v>
                </c:pt>
                <c:pt idx="415">
                  <c:v>₹ 24,869.84</c:v>
                </c:pt>
                <c:pt idx="416">
                  <c:v>₹ 24,863.25</c:v>
                </c:pt>
                <c:pt idx="417">
                  <c:v>₹ 24,817.25</c:v>
                </c:pt>
                <c:pt idx="418">
                  <c:v>₹ 24,795.04</c:v>
                </c:pt>
                <c:pt idx="419">
                  <c:v>₹ 24,671.66</c:v>
                </c:pt>
                <c:pt idx="420">
                  <c:v>₹ 24,667.42</c:v>
                </c:pt>
                <c:pt idx="421">
                  <c:v>₹ 24,603.05</c:v>
                </c:pt>
                <c:pt idx="422">
                  <c:v>₹ 24,535.70</c:v>
                </c:pt>
                <c:pt idx="423">
                  <c:v>₹ 24,520.26</c:v>
                </c:pt>
                <c:pt idx="424">
                  <c:v>₹ 24,513.09</c:v>
                </c:pt>
                <c:pt idx="425">
                  <c:v>₹ 24,476.48</c:v>
                </c:pt>
                <c:pt idx="426">
                  <c:v>₹ 24,393.62</c:v>
                </c:pt>
                <c:pt idx="427">
                  <c:v>₹ 24,387.74</c:v>
                </c:pt>
                <c:pt idx="428">
                  <c:v>₹ 24,294.02</c:v>
                </c:pt>
                <c:pt idx="429">
                  <c:v>₹ 24,227.34</c:v>
                </c:pt>
                <c:pt idx="430">
                  <c:v>₹ 24,180.93</c:v>
                </c:pt>
                <c:pt idx="431">
                  <c:v>₹ 24,106.91</c:v>
                </c:pt>
                <c:pt idx="432">
                  <c:v>₹ 24,059.68</c:v>
                </c:pt>
                <c:pt idx="433">
                  <c:v>₹ 23,967.38</c:v>
                </c:pt>
                <c:pt idx="434">
                  <c:v>₹ 23,887.66</c:v>
                </c:pt>
                <c:pt idx="435">
                  <c:v>₹ 23,807.24</c:v>
                </c:pt>
                <c:pt idx="436">
                  <c:v>₹ 23,568.27</c:v>
                </c:pt>
                <c:pt idx="437">
                  <c:v>₹ 23,563.02</c:v>
                </c:pt>
                <c:pt idx="438">
                  <c:v>₹ 23,401.31</c:v>
                </c:pt>
                <c:pt idx="439">
                  <c:v>₹ 23,306.55</c:v>
                </c:pt>
                <c:pt idx="440">
                  <c:v>₹ 23,288.93</c:v>
                </c:pt>
                <c:pt idx="441">
                  <c:v>₹ 23,244.79</c:v>
                </c:pt>
                <c:pt idx="442">
                  <c:v>₹ 23,241.47</c:v>
                </c:pt>
                <c:pt idx="443">
                  <c:v>₹ 23,082.96</c:v>
                </c:pt>
                <c:pt idx="444">
                  <c:v>₹ 23,065.42</c:v>
                </c:pt>
                <c:pt idx="445">
                  <c:v>₹ 23,045.57</c:v>
                </c:pt>
                <c:pt idx="446">
                  <c:v>₹ 22,493.66</c:v>
                </c:pt>
                <c:pt idx="447">
                  <c:v>₹ 22,478.60</c:v>
                </c:pt>
                <c:pt idx="448">
                  <c:v>₹ 22,462.04</c:v>
                </c:pt>
                <c:pt idx="449">
                  <c:v>₹ 22,412.65</c:v>
                </c:pt>
                <c:pt idx="450">
                  <c:v>₹ 22,395.74</c:v>
                </c:pt>
                <c:pt idx="451">
                  <c:v>₹ 22,331.57</c:v>
                </c:pt>
                <c:pt idx="452">
                  <c:v>₹ 22,218.11</c:v>
                </c:pt>
                <c:pt idx="453">
                  <c:v>₹ 22,192.44</c:v>
                </c:pt>
                <c:pt idx="454">
                  <c:v>₹ 22,144.03</c:v>
                </c:pt>
                <c:pt idx="455">
                  <c:v>₹ 22,097.62</c:v>
                </c:pt>
                <c:pt idx="456">
                  <c:v>₹ 21,984.47</c:v>
                </c:pt>
                <c:pt idx="457">
                  <c:v>₹ 21,978.68</c:v>
                </c:pt>
                <c:pt idx="458">
                  <c:v>₹ 21,882.40</c:v>
                </c:pt>
                <c:pt idx="459">
                  <c:v>₹ 21,880.82</c:v>
                </c:pt>
                <c:pt idx="460">
                  <c:v>₹ 21,797.00</c:v>
                </c:pt>
                <c:pt idx="461">
                  <c:v>₹ 21,774.32</c:v>
                </c:pt>
                <c:pt idx="462">
                  <c:v>₹ 21,771.34</c:v>
                </c:pt>
                <c:pt idx="463">
                  <c:v>₹ 21,677.28</c:v>
                </c:pt>
                <c:pt idx="464">
                  <c:v>₹ 21,661.16</c:v>
                </c:pt>
                <c:pt idx="465">
                  <c:v>₹ 21,659.93</c:v>
                </c:pt>
                <c:pt idx="466">
                  <c:v>₹ 21,595.38</c:v>
                </c:pt>
                <c:pt idx="467">
                  <c:v>₹ 21,472.48</c:v>
                </c:pt>
                <c:pt idx="468">
                  <c:v>₹ 21,348.71</c:v>
                </c:pt>
                <c:pt idx="469">
                  <c:v>₹ 21,344.85</c:v>
                </c:pt>
                <c:pt idx="470">
                  <c:v>₹ 21,259.38</c:v>
                </c:pt>
                <c:pt idx="471">
                  <c:v>₹ 21,232.18</c:v>
                </c:pt>
                <c:pt idx="472">
                  <c:v>₹ 21,223.68</c:v>
                </c:pt>
                <c:pt idx="473">
                  <c:v>₹ 21,195.82</c:v>
                </c:pt>
                <c:pt idx="474">
                  <c:v>₹ 21,098.55</c:v>
                </c:pt>
                <c:pt idx="475">
                  <c:v>₹ 21,082.16</c:v>
                </c:pt>
                <c:pt idx="476">
                  <c:v>₹ 20,893.06</c:v>
                </c:pt>
                <c:pt idx="477">
                  <c:v>₹ 20,878.78</c:v>
                </c:pt>
                <c:pt idx="478">
                  <c:v>₹ 20,781.49</c:v>
                </c:pt>
                <c:pt idx="479">
                  <c:v>₹ 20,773.63</c:v>
                </c:pt>
                <c:pt idx="480">
                  <c:v>₹ 20,745.99</c:v>
                </c:pt>
                <c:pt idx="481">
                  <c:v>₹ 20,709.02</c:v>
                </c:pt>
                <c:pt idx="482">
                  <c:v>₹ 20,630.28</c:v>
                </c:pt>
                <c:pt idx="483">
                  <c:v>₹ 20,568.32</c:v>
                </c:pt>
                <c:pt idx="484">
                  <c:v>₹ 20,463.00</c:v>
                </c:pt>
                <c:pt idx="485">
                  <c:v>₹ 20,446.85</c:v>
                </c:pt>
                <c:pt idx="486">
                  <c:v>₹ 20,420.60</c:v>
                </c:pt>
                <c:pt idx="487">
                  <c:v>₹ 20,354.50</c:v>
                </c:pt>
                <c:pt idx="488">
                  <c:v>₹ 20,296.86</c:v>
                </c:pt>
                <c:pt idx="489">
                  <c:v>₹ 20,277.81</c:v>
                </c:pt>
                <c:pt idx="490">
                  <c:v>₹ 20,253.84</c:v>
                </c:pt>
                <c:pt idx="491">
                  <c:v>₹ 20,234.85</c:v>
                </c:pt>
                <c:pt idx="492">
                  <c:v>₹ 20,177.67</c:v>
                </c:pt>
                <c:pt idx="493">
                  <c:v>₹ 20,167.34</c:v>
                </c:pt>
                <c:pt idx="494">
                  <c:v>₹ 20,149.32</c:v>
                </c:pt>
                <c:pt idx="495">
                  <c:v>₹ 20,009.63</c:v>
                </c:pt>
                <c:pt idx="496">
                  <c:v>₹ 19,995.29</c:v>
                </c:pt>
                <c:pt idx="497">
                  <c:v>₹ 19,964.75</c:v>
                </c:pt>
                <c:pt idx="498">
                  <c:v>₹ 19,933.46</c:v>
                </c:pt>
                <c:pt idx="499">
                  <c:v>₹ 19,798.05</c:v>
                </c:pt>
                <c:pt idx="500">
                  <c:v>₹ 19,749.38</c:v>
                </c:pt>
                <c:pt idx="501">
                  <c:v>₹ 19,719.69</c:v>
                </c:pt>
                <c:pt idx="502">
                  <c:v>₹ 19,673.34</c:v>
                </c:pt>
                <c:pt idx="503">
                  <c:v>₹ 19,594.81</c:v>
                </c:pt>
                <c:pt idx="504">
                  <c:v>₹ 19,551.34</c:v>
                </c:pt>
                <c:pt idx="505">
                  <c:v>₹ 19,539.24</c:v>
                </c:pt>
                <c:pt idx="506">
                  <c:v>₹ 19,521.97</c:v>
                </c:pt>
                <c:pt idx="507">
                  <c:v>₹ 19,515.54</c:v>
                </c:pt>
                <c:pt idx="508">
                  <c:v>₹ 19,496.72</c:v>
                </c:pt>
                <c:pt idx="509">
                  <c:v>₹ 19,444.27</c:v>
                </c:pt>
                <c:pt idx="510">
                  <c:v>₹ 19,442.35</c:v>
                </c:pt>
                <c:pt idx="511">
                  <c:v>₹ 19,362.00</c:v>
                </c:pt>
                <c:pt idx="512">
                  <c:v>₹ 19,350.37</c:v>
                </c:pt>
                <c:pt idx="513">
                  <c:v>₹ 19,321.06</c:v>
                </c:pt>
                <c:pt idx="514">
                  <c:v>₹ 19,259.96</c:v>
                </c:pt>
                <c:pt idx="515">
                  <c:v>₹ 19,214.71</c:v>
                </c:pt>
                <c:pt idx="516">
                  <c:v>₹ 19,199.94</c:v>
                </c:pt>
                <c:pt idx="517">
                  <c:v>₹ 19,144.58</c:v>
                </c:pt>
                <c:pt idx="518">
                  <c:v>₹ 19,107.78</c:v>
                </c:pt>
                <c:pt idx="519">
                  <c:v>₹ 19,040.88</c:v>
                </c:pt>
                <c:pt idx="520">
                  <c:v>₹ 19,023.26</c:v>
                </c:pt>
                <c:pt idx="521">
                  <c:v>₹ 18,972.50</c:v>
                </c:pt>
                <c:pt idx="522">
                  <c:v>₹ 18,963.17</c:v>
                </c:pt>
                <c:pt idx="523">
                  <c:v>₹ 18,955.22</c:v>
                </c:pt>
                <c:pt idx="524">
                  <c:v>₹ 18,954.56</c:v>
                </c:pt>
                <c:pt idx="525">
                  <c:v>₹ 18,932.81</c:v>
                </c:pt>
                <c:pt idx="526">
                  <c:v>₹ 18,903.49</c:v>
                </c:pt>
                <c:pt idx="527">
                  <c:v>₹ 18,883.33</c:v>
                </c:pt>
                <c:pt idx="528">
                  <c:v>₹ 18,838.70</c:v>
                </c:pt>
                <c:pt idx="529">
                  <c:v>₹ 18,815.53</c:v>
                </c:pt>
                <c:pt idx="530">
                  <c:v>₹ 18,806.15</c:v>
                </c:pt>
                <c:pt idx="531">
                  <c:v>₹ 18,804.75</c:v>
                </c:pt>
                <c:pt idx="532">
                  <c:v>₹ 18,767.74</c:v>
                </c:pt>
                <c:pt idx="533">
                  <c:v>₹ 18,765.88</c:v>
                </c:pt>
                <c:pt idx="534">
                  <c:v>₹ 18,694.69</c:v>
                </c:pt>
                <c:pt idx="535">
                  <c:v>₹ 18,682.74</c:v>
                </c:pt>
                <c:pt idx="536">
                  <c:v>₹ 18,648.42</c:v>
                </c:pt>
                <c:pt idx="537">
                  <c:v>₹ 18,608.26</c:v>
                </c:pt>
                <c:pt idx="538">
                  <c:v>₹ 18,443.11</c:v>
                </c:pt>
                <c:pt idx="539">
                  <c:v>₹ 18,328.24</c:v>
                </c:pt>
                <c:pt idx="540">
                  <c:v>₹ 18,310.74</c:v>
                </c:pt>
                <c:pt idx="541">
                  <c:v>₹ 18,259.22</c:v>
                </c:pt>
                <c:pt idx="542">
                  <c:v>₹ 18,246.50</c:v>
                </c:pt>
                <c:pt idx="543">
                  <c:v>₹ 18,223.45</c:v>
                </c:pt>
                <c:pt idx="544">
                  <c:v>₹ 18,218.16</c:v>
                </c:pt>
                <c:pt idx="545">
                  <c:v>₹ 18,208.34</c:v>
                </c:pt>
                <c:pt idx="546">
                  <c:v>₹ 18,157.88</c:v>
                </c:pt>
                <c:pt idx="547">
                  <c:v>₹ 18,033.97</c:v>
                </c:pt>
                <c:pt idx="548">
                  <c:v>₹ 18,031.19</c:v>
                </c:pt>
                <c:pt idx="549">
                  <c:v>₹ 18,031.16</c:v>
                </c:pt>
                <c:pt idx="550">
                  <c:v>₹ 17,942.11</c:v>
                </c:pt>
                <c:pt idx="551">
                  <c:v>₹ 17,929.30</c:v>
                </c:pt>
                <c:pt idx="552">
                  <c:v>₹ 17,904.53</c:v>
                </c:pt>
                <c:pt idx="553">
                  <c:v>₹ 17,882.67</c:v>
                </c:pt>
                <c:pt idx="554">
                  <c:v>₹ 17,878.90</c:v>
                </c:pt>
                <c:pt idx="555">
                  <c:v>₹ 17,862.92</c:v>
                </c:pt>
                <c:pt idx="556">
                  <c:v>₹ 17,832.60</c:v>
                </c:pt>
                <c:pt idx="557">
                  <c:v>₹ 17,779.94</c:v>
                </c:pt>
                <c:pt idx="558">
                  <c:v>₹ 17,777.73</c:v>
                </c:pt>
                <c:pt idx="559">
                  <c:v>₹ 17,748.51</c:v>
                </c:pt>
                <c:pt idx="560">
                  <c:v>₹ 17,663.14</c:v>
                </c:pt>
                <c:pt idx="561">
                  <c:v>₹ 17,626.24</c:v>
                </c:pt>
                <c:pt idx="562">
                  <c:v>₹ 17,584.72</c:v>
                </c:pt>
                <c:pt idx="563">
                  <c:v>₹ 17,560.38</c:v>
                </c:pt>
                <c:pt idx="564">
                  <c:v>₹ 17,556.88</c:v>
                </c:pt>
                <c:pt idx="565">
                  <c:v>₹ 17,507.47</c:v>
                </c:pt>
                <c:pt idx="566">
                  <c:v>₹ 17,505.65</c:v>
                </c:pt>
                <c:pt idx="567">
                  <c:v>₹ 17,496.31</c:v>
                </c:pt>
                <c:pt idx="568">
                  <c:v>₹ 17,479.53</c:v>
                </c:pt>
                <c:pt idx="569">
                  <c:v>₹ 17,468.98</c:v>
                </c:pt>
                <c:pt idx="570">
                  <c:v>₹ 17,361.77</c:v>
                </c:pt>
                <c:pt idx="571">
                  <c:v>₹ 17,352.68</c:v>
                </c:pt>
                <c:pt idx="572">
                  <c:v>₹ 17,337.58</c:v>
                </c:pt>
                <c:pt idx="573">
                  <c:v>₹ 17,253.43</c:v>
                </c:pt>
                <c:pt idx="574">
                  <c:v>₹ 17,179.52</c:v>
                </c:pt>
                <c:pt idx="575">
                  <c:v>₹ 17,178.68</c:v>
                </c:pt>
                <c:pt idx="576">
                  <c:v>₹ 17,174.52</c:v>
                </c:pt>
                <c:pt idx="577">
                  <c:v>₹ 17,172.27</c:v>
                </c:pt>
                <c:pt idx="578">
                  <c:v>₹ 17,128.43</c:v>
                </c:pt>
                <c:pt idx="579">
                  <c:v>₹ 17,085.27</c:v>
                </c:pt>
                <c:pt idx="580">
                  <c:v>₹ 17,081.08</c:v>
                </c:pt>
                <c:pt idx="581">
                  <c:v>₹ 17,043.34</c:v>
                </c:pt>
                <c:pt idx="582">
                  <c:v>₹ 17,016.01</c:v>
                </c:pt>
                <c:pt idx="583">
                  <c:v>₹ 16,990.55</c:v>
                </c:pt>
                <c:pt idx="584">
                  <c:v>₹ 16,921.09</c:v>
                </c:pt>
                <c:pt idx="585">
                  <c:v>₹ 16,903.50</c:v>
                </c:pt>
                <c:pt idx="586">
                  <c:v>₹ 16,884.92</c:v>
                </c:pt>
                <c:pt idx="587">
                  <c:v>₹ 16,841.32</c:v>
                </c:pt>
                <c:pt idx="588">
                  <c:v>₹ 16,796.41</c:v>
                </c:pt>
                <c:pt idx="589">
                  <c:v>₹ 16,779.40</c:v>
                </c:pt>
                <c:pt idx="590">
                  <c:v>₹ 16,776.30</c:v>
                </c:pt>
                <c:pt idx="591">
                  <c:v>₹ 16,770.99</c:v>
                </c:pt>
                <c:pt idx="592">
                  <c:v>₹ 16,657.72</c:v>
                </c:pt>
                <c:pt idx="593">
                  <c:v>₹ 16,631.61</c:v>
                </c:pt>
                <c:pt idx="594">
                  <c:v>₹ 16,602.18</c:v>
                </c:pt>
                <c:pt idx="595">
                  <c:v>₹ 16,600.16</c:v>
                </c:pt>
                <c:pt idx="596">
                  <c:v>₹ 16,587.96</c:v>
                </c:pt>
                <c:pt idx="597">
                  <c:v>₹ 16,586.50</c:v>
                </c:pt>
                <c:pt idx="598">
                  <c:v>₹ 16,577.78</c:v>
                </c:pt>
                <c:pt idx="599">
                  <c:v>₹ 16,455.71</c:v>
                </c:pt>
                <c:pt idx="600">
                  <c:v>₹ 16,450.89</c:v>
                </c:pt>
                <c:pt idx="601">
                  <c:v>₹ 16,420.49</c:v>
                </c:pt>
                <c:pt idx="602">
                  <c:v>₹ 16,351.42</c:v>
                </c:pt>
                <c:pt idx="603">
                  <c:v>₹ 16,311.05</c:v>
                </c:pt>
                <c:pt idx="604">
                  <c:v>₹ 16,297.85</c:v>
                </c:pt>
                <c:pt idx="605">
                  <c:v>₹ 16,267.32</c:v>
                </c:pt>
                <c:pt idx="606">
                  <c:v>₹ 16,232.85</c:v>
                </c:pt>
                <c:pt idx="607">
                  <c:v>₹ 16,205.88</c:v>
                </c:pt>
                <c:pt idx="608">
                  <c:v>₹ 16,199.10</c:v>
                </c:pt>
                <c:pt idx="609">
                  <c:v>₹ 16,190.97</c:v>
                </c:pt>
                <c:pt idx="610">
                  <c:v>₹ 16,152.04</c:v>
                </c:pt>
                <c:pt idx="611">
                  <c:v>₹ 16,138.76</c:v>
                </c:pt>
                <c:pt idx="612">
                  <c:v>₹ 16,122.65</c:v>
                </c:pt>
                <c:pt idx="613">
                  <c:v>₹ 16,115.30</c:v>
                </c:pt>
                <c:pt idx="614">
                  <c:v>₹ 16,097.94</c:v>
                </c:pt>
                <c:pt idx="615">
                  <c:v>₹ 16,085.13</c:v>
                </c:pt>
                <c:pt idx="616">
                  <c:v>₹ 16,069.08</c:v>
                </c:pt>
                <c:pt idx="617">
                  <c:v>₹ 16,062.89</c:v>
                </c:pt>
                <c:pt idx="618">
                  <c:v>₹ 16,059.06</c:v>
                </c:pt>
                <c:pt idx="619">
                  <c:v>₹ 15,966.19</c:v>
                </c:pt>
                <c:pt idx="620">
                  <c:v>₹ 15,965.29</c:v>
                </c:pt>
                <c:pt idx="621">
                  <c:v>₹ 15,922.29</c:v>
                </c:pt>
                <c:pt idx="622">
                  <c:v>₹ 15,840.81</c:v>
                </c:pt>
                <c:pt idx="623">
                  <c:v>₹ 15,828.82</c:v>
                </c:pt>
                <c:pt idx="624">
                  <c:v>₹ 15,820.70</c:v>
                </c:pt>
                <c:pt idx="625">
                  <c:v>₹ 15,817.99</c:v>
                </c:pt>
                <c:pt idx="626">
                  <c:v>₹ 15,746.62</c:v>
                </c:pt>
                <c:pt idx="627">
                  <c:v>₹ 15,698.86</c:v>
                </c:pt>
                <c:pt idx="628">
                  <c:v>₹ 15,670.30</c:v>
                </c:pt>
                <c:pt idx="629">
                  <c:v>₹ 15,646.28</c:v>
                </c:pt>
                <c:pt idx="630">
                  <c:v>₹ 15,612.19</c:v>
                </c:pt>
                <c:pt idx="631">
                  <c:v>₹ 15,608.58</c:v>
                </c:pt>
                <c:pt idx="632">
                  <c:v>₹ 15,556.67</c:v>
                </c:pt>
                <c:pt idx="633">
                  <c:v>₹ 15,555.19</c:v>
                </c:pt>
                <c:pt idx="634">
                  <c:v>₹ 15,532.16</c:v>
                </c:pt>
                <c:pt idx="635">
                  <c:v>₹ 15,518.18</c:v>
                </c:pt>
                <c:pt idx="636">
                  <c:v>₹ 15,450.48</c:v>
                </c:pt>
                <c:pt idx="637">
                  <c:v>₹ 15,440.20</c:v>
                </c:pt>
                <c:pt idx="638">
                  <c:v>₹ 15,377.77</c:v>
                </c:pt>
                <c:pt idx="639">
                  <c:v>₹ 15,368.22</c:v>
                </c:pt>
                <c:pt idx="640">
                  <c:v>₹ 15,363.77</c:v>
                </c:pt>
                <c:pt idx="641">
                  <c:v>₹ 15,361.50</c:v>
                </c:pt>
                <c:pt idx="642">
                  <c:v>₹ 15,359.10</c:v>
                </c:pt>
                <c:pt idx="643">
                  <c:v>₹ 15,322.77</c:v>
                </c:pt>
                <c:pt idx="644">
                  <c:v>₹ 15,260.52</c:v>
                </c:pt>
                <c:pt idx="645">
                  <c:v>₹ 15,230.32</c:v>
                </c:pt>
                <c:pt idx="646">
                  <c:v>₹ 15,207.92</c:v>
                </c:pt>
                <c:pt idx="647">
                  <c:v>₹ 15,174.81</c:v>
                </c:pt>
                <c:pt idx="648">
                  <c:v>₹ 15,170.07</c:v>
                </c:pt>
                <c:pt idx="649">
                  <c:v>₹ 15,161.53</c:v>
                </c:pt>
                <c:pt idx="650">
                  <c:v>₹ 15,161.25</c:v>
                </c:pt>
                <c:pt idx="651">
                  <c:v>₹ 15,150.44</c:v>
                </c:pt>
                <c:pt idx="652">
                  <c:v>₹ 15,123.19</c:v>
                </c:pt>
                <c:pt idx="653">
                  <c:v>₹ 15,103.69</c:v>
                </c:pt>
                <c:pt idx="654">
                  <c:v>₹ 15,090.35</c:v>
                </c:pt>
                <c:pt idx="655">
                  <c:v>₹ 15,052.68</c:v>
                </c:pt>
                <c:pt idx="656">
                  <c:v>₹ 15,038.51</c:v>
                </c:pt>
                <c:pt idx="657">
                  <c:v>₹ 15,026.30</c:v>
                </c:pt>
                <c:pt idx="658">
                  <c:v>₹ 15,025.76</c:v>
                </c:pt>
                <c:pt idx="659">
                  <c:v>₹ 15,019.76</c:v>
                </c:pt>
                <c:pt idx="660">
                  <c:v>₹ 15,006.58</c:v>
                </c:pt>
                <c:pt idx="661">
                  <c:v>₹ 14,988.43</c:v>
                </c:pt>
                <c:pt idx="662">
                  <c:v>₹ 14,945.34</c:v>
                </c:pt>
                <c:pt idx="663">
                  <c:v>₹ 14,926.97</c:v>
                </c:pt>
                <c:pt idx="664">
                  <c:v>₹ 14,908.27</c:v>
                </c:pt>
                <c:pt idx="665">
                  <c:v>₹ 14,901.52</c:v>
                </c:pt>
                <c:pt idx="666">
                  <c:v>₹ 14,847.63</c:v>
                </c:pt>
                <c:pt idx="667">
                  <c:v>₹ 14,843.96</c:v>
                </c:pt>
                <c:pt idx="668">
                  <c:v>₹ 14,839.34</c:v>
                </c:pt>
                <c:pt idx="669">
                  <c:v>₹ 14,819.00</c:v>
                </c:pt>
                <c:pt idx="670">
                  <c:v>₹ 14,750.42</c:v>
                </c:pt>
                <c:pt idx="671">
                  <c:v>₹ 14,738.43</c:v>
                </c:pt>
                <c:pt idx="672">
                  <c:v>₹ 14,711.74</c:v>
                </c:pt>
                <c:pt idx="673">
                  <c:v>₹ 14,696.77</c:v>
                </c:pt>
                <c:pt idx="674">
                  <c:v>₹ 14,692.67</c:v>
                </c:pt>
                <c:pt idx="675">
                  <c:v>₹ 14,665.75</c:v>
                </c:pt>
                <c:pt idx="676">
                  <c:v>₹ 14,657.20</c:v>
                </c:pt>
                <c:pt idx="677">
                  <c:v>₹ 14,640.35</c:v>
                </c:pt>
                <c:pt idx="678">
                  <c:v>₹ 14,630.52</c:v>
                </c:pt>
                <c:pt idx="679">
                  <c:v>₹ 14,612.33</c:v>
                </c:pt>
                <c:pt idx="680">
                  <c:v>₹ 14,600.62</c:v>
                </c:pt>
                <c:pt idx="681">
                  <c:v>₹ 14,590.63</c:v>
                </c:pt>
                <c:pt idx="682">
                  <c:v>₹ 14,574.64</c:v>
                </c:pt>
                <c:pt idx="683">
                  <c:v>₹ 14,571.89</c:v>
                </c:pt>
                <c:pt idx="684">
                  <c:v>₹ 14,547.26</c:v>
                </c:pt>
                <c:pt idx="685">
                  <c:v>₹ 14,507.46</c:v>
                </c:pt>
                <c:pt idx="686">
                  <c:v>₹ 14,478.33</c:v>
                </c:pt>
                <c:pt idx="687">
                  <c:v>₹ 14,474.68</c:v>
                </c:pt>
                <c:pt idx="688">
                  <c:v>₹ 14,470.01</c:v>
                </c:pt>
                <c:pt idx="689">
                  <c:v>₹ 14,455.64</c:v>
                </c:pt>
                <c:pt idx="690">
                  <c:v>₹ 14,451.84</c:v>
                </c:pt>
                <c:pt idx="691">
                  <c:v>₹ 14,449.85</c:v>
                </c:pt>
                <c:pt idx="692">
                  <c:v>₹ 14,427.63</c:v>
                </c:pt>
                <c:pt idx="693">
                  <c:v>₹ 14,426.66</c:v>
                </c:pt>
                <c:pt idx="694">
                  <c:v>₹ 14,426.07</c:v>
                </c:pt>
                <c:pt idx="695">
                  <c:v>₹ 14,418.28</c:v>
                </c:pt>
                <c:pt idx="696">
                  <c:v>₹ 14,410.93</c:v>
                </c:pt>
                <c:pt idx="697">
                  <c:v>₹ 14,394.56</c:v>
                </c:pt>
                <c:pt idx="698">
                  <c:v>₹ 14,394.40</c:v>
                </c:pt>
                <c:pt idx="699">
                  <c:v>₹ 14,382.71</c:v>
                </c:pt>
                <c:pt idx="700">
                  <c:v>₹ 14,358.36</c:v>
                </c:pt>
                <c:pt idx="701">
                  <c:v>₹ 14,355.43</c:v>
                </c:pt>
                <c:pt idx="702">
                  <c:v>₹ 14,349.85</c:v>
                </c:pt>
                <c:pt idx="703">
                  <c:v>₹ 14,337.91</c:v>
                </c:pt>
                <c:pt idx="704">
                  <c:v>₹ 14,319.03</c:v>
                </c:pt>
                <c:pt idx="705">
                  <c:v>₹ 14,313.85</c:v>
                </c:pt>
                <c:pt idx="706">
                  <c:v>₹ 14,285.90</c:v>
                </c:pt>
                <c:pt idx="707">
                  <c:v>₹ 14,283.46</c:v>
                </c:pt>
                <c:pt idx="708">
                  <c:v>₹ 14,258.33</c:v>
                </c:pt>
                <c:pt idx="709">
                  <c:v>₹ 14,256.79</c:v>
                </c:pt>
                <c:pt idx="710">
                  <c:v>₹ 14,256.19</c:v>
                </c:pt>
                <c:pt idx="711">
                  <c:v>₹ 14,254.61</c:v>
                </c:pt>
                <c:pt idx="712">
                  <c:v>₹ 14,235.07</c:v>
                </c:pt>
                <c:pt idx="713">
                  <c:v>₹ 14,210.54</c:v>
                </c:pt>
                <c:pt idx="714">
                  <c:v>₹ 14,209.40</c:v>
                </c:pt>
                <c:pt idx="715">
                  <c:v>₹ 14,193.55</c:v>
                </c:pt>
                <c:pt idx="716">
                  <c:v>₹ 14,152.46</c:v>
                </c:pt>
                <c:pt idx="717">
                  <c:v>₹ 14,133.04</c:v>
                </c:pt>
                <c:pt idx="718">
                  <c:v>₹ 14,119.62</c:v>
                </c:pt>
                <c:pt idx="719">
                  <c:v>₹ 14,098.07</c:v>
                </c:pt>
                <c:pt idx="720">
                  <c:v>₹ 14,081.93</c:v>
                </c:pt>
                <c:pt idx="721">
                  <c:v>₹ 14,043.48</c:v>
                </c:pt>
                <c:pt idx="722">
                  <c:v>₹ 14,007.22</c:v>
                </c:pt>
                <c:pt idx="723">
                  <c:v>₹ 14,001.29</c:v>
                </c:pt>
                <c:pt idx="724">
                  <c:v>₹ 14,001.13</c:v>
                </c:pt>
                <c:pt idx="725">
                  <c:v>₹ 13,981.85</c:v>
                </c:pt>
                <c:pt idx="726">
                  <c:v>₹ 13,979.45</c:v>
                </c:pt>
                <c:pt idx="727">
                  <c:v>₹ 13,974.46</c:v>
                </c:pt>
                <c:pt idx="728">
                  <c:v>₹ 13,937.67</c:v>
                </c:pt>
                <c:pt idx="729">
                  <c:v>₹ 13,919.82</c:v>
                </c:pt>
                <c:pt idx="730">
                  <c:v>₹ 13,887.97</c:v>
                </c:pt>
                <c:pt idx="731">
                  <c:v>₹ 13,887.20</c:v>
                </c:pt>
                <c:pt idx="732">
                  <c:v>₹ 13,886.40</c:v>
                </c:pt>
                <c:pt idx="733">
                  <c:v>₹ 13,880.95</c:v>
                </c:pt>
                <c:pt idx="734">
                  <c:v>₹ 13,874.89</c:v>
                </c:pt>
                <c:pt idx="735">
                  <c:v>₹ 13,844.80</c:v>
                </c:pt>
                <c:pt idx="736">
                  <c:v>₹ 13,844.51</c:v>
                </c:pt>
                <c:pt idx="737">
                  <c:v>₹ 13,831.12</c:v>
                </c:pt>
                <c:pt idx="738">
                  <c:v>₹ 13,822.80</c:v>
                </c:pt>
                <c:pt idx="739">
                  <c:v>₹ 13,819.49</c:v>
                </c:pt>
                <c:pt idx="740">
                  <c:v>₹ 13,801.61</c:v>
                </c:pt>
                <c:pt idx="741">
                  <c:v>₹ 13,770.10</c:v>
                </c:pt>
                <c:pt idx="742">
                  <c:v>₹ 13,747.87</c:v>
                </c:pt>
                <c:pt idx="743">
                  <c:v>₹ 13,746.74</c:v>
                </c:pt>
                <c:pt idx="744">
                  <c:v>₹ 13,726.21</c:v>
                </c:pt>
                <c:pt idx="745">
                  <c:v>₹ 13,725.47</c:v>
                </c:pt>
                <c:pt idx="746">
                  <c:v>₹ 13,714.55</c:v>
                </c:pt>
                <c:pt idx="747">
                  <c:v>₹ 13,685.51</c:v>
                </c:pt>
                <c:pt idx="748">
                  <c:v>₹ 13,677.68</c:v>
                </c:pt>
                <c:pt idx="749">
                  <c:v>₹ 13,638.06</c:v>
                </c:pt>
                <c:pt idx="750">
                  <c:v>₹ 13,635.64</c:v>
                </c:pt>
                <c:pt idx="751">
                  <c:v>₹ 13,622.01</c:v>
                </c:pt>
                <c:pt idx="752">
                  <c:v>₹ 13,616.36</c:v>
                </c:pt>
                <c:pt idx="753">
                  <c:v>₹ 13,607.37</c:v>
                </c:pt>
                <c:pt idx="754">
                  <c:v>₹ 13,588.17</c:v>
                </c:pt>
                <c:pt idx="755">
                  <c:v>₹ 13,566.04</c:v>
                </c:pt>
                <c:pt idx="756">
                  <c:v>₹ 13,555.00</c:v>
                </c:pt>
                <c:pt idx="757">
                  <c:v>₹ 13,511.28</c:v>
                </c:pt>
                <c:pt idx="758">
                  <c:v>₹ 13,480.83</c:v>
                </c:pt>
                <c:pt idx="759">
                  <c:v>₹ 13,472.19</c:v>
                </c:pt>
                <c:pt idx="760">
                  <c:v>₹ 13,470.86</c:v>
                </c:pt>
                <c:pt idx="761">
                  <c:v>₹ 13,470.80</c:v>
                </c:pt>
                <c:pt idx="762">
                  <c:v>₹ 13,465.80</c:v>
                </c:pt>
                <c:pt idx="763">
                  <c:v>₹ 13,462.52</c:v>
                </c:pt>
                <c:pt idx="764">
                  <c:v>₹ 13,457.96</c:v>
                </c:pt>
                <c:pt idx="765">
                  <c:v>₹ 13,451.12</c:v>
                </c:pt>
                <c:pt idx="766">
                  <c:v>₹ 13,440.70</c:v>
                </c:pt>
                <c:pt idx="767">
                  <c:v>₹ 13,430.27</c:v>
                </c:pt>
                <c:pt idx="768">
                  <c:v>₹ 13,429.04</c:v>
                </c:pt>
                <c:pt idx="769">
                  <c:v>₹ 13,417.05</c:v>
                </c:pt>
                <c:pt idx="770">
                  <c:v>₹ 13,415.04</c:v>
                </c:pt>
                <c:pt idx="771">
                  <c:v>₹ 13,412.97</c:v>
                </c:pt>
                <c:pt idx="772">
                  <c:v>₹ 13,405.39</c:v>
                </c:pt>
                <c:pt idx="773">
                  <c:v>₹ 13,393.76</c:v>
                </c:pt>
                <c:pt idx="774">
                  <c:v>₹ 13,390.56</c:v>
                </c:pt>
                <c:pt idx="775">
                  <c:v>₹ 13,383.67</c:v>
                </c:pt>
                <c:pt idx="776">
                  <c:v>₹ 13,377.41</c:v>
                </c:pt>
                <c:pt idx="777">
                  <c:v>₹ 13,375.76</c:v>
                </c:pt>
                <c:pt idx="778">
                  <c:v>₹ 13,360.94</c:v>
                </c:pt>
                <c:pt idx="779">
                  <c:v>₹ 13,352.10</c:v>
                </c:pt>
                <c:pt idx="780">
                  <c:v>₹ 13,333.71</c:v>
                </c:pt>
                <c:pt idx="781">
                  <c:v>₹ 13,292.52</c:v>
                </c:pt>
                <c:pt idx="782">
                  <c:v>₹ 13,228.85</c:v>
                </c:pt>
                <c:pt idx="783">
                  <c:v>₹ 13,224.69</c:v>
                </c:pt>
                <c:pt idx="784">
                  <c:v>₹ 13,224.06</c:v>
                </c:pt>
                <c:pt idx="785">
                  <c:v>₹ 13,217.09</c:v>
                </c:pt>
                <c:pt idx="786">
                  <c:v>₹ 13,214.43</c:v>
                </c:pt>
                <c:pt idx="787">
                  <c:v>₹ 13,204.29</c:v>
                </c:pt>
                <c:pt idx="788">
                  <c:v>₹ 13,143.86</c:v>
                </c:pt>
                <c:pt idx="789">
                  <c:v>₹ 13,143.34</c:v>
                </c:pt>
                <c:pt idx="790">
                  <c:v>₹ 13,129.60</c:v>
                </c:pt>
                <c:pt idx="791">
                  <c:v>₹ 13,126.68</c:v>
                </c:pt>
                <c:pt idx="792">
                  <c:v>₹ 13,116.84</c:v>
                </c:pt>
                <c:pt idx="793">
                  <c:v>₹ 13,113.51</c:v>
                </c:pt>
                <c:pt idx="794">
                  <c:v>₹ 13,112.60</c:v>
                </c:pt>
                <c:pt idx="795">
                  <c:v>₹ 13,110.79</c:v>
                </c:pt>
                <c:pt idx="796">
                  <c:v>₹ 13,101.74</c:v>
                </c:pt>
                <c:pt idx="797">
                  <c:v>₹ 13,063.88</c:v>
                </c:pt>
                <c:pt idx="798">
                  <c:v>₹ 13,051.22</c:v>
                </c:pt>
                <c:pt idx="799">
                  <c:v>₹ 13,047.33</c:v>
                </c:pt>
                <c:pt idx="800">
                  <c:v>₹ 13,044.41</c:v>
                </c:pt>
                <c:pt idx="801">
                  <c:v>₹ 13,041.92</c:v>
                </c:pt>
                <c:pt idx="802">
                  <c:v>₹ 13,023.93</c:v>
                </c:pt>
                <c:pt idx="803">
                  <c:v>₹ 13,019.16</c:v>
                </c:pt>
                <c:pt idx="804">
                  <c:v>₹ 13,012.21</c:v>
                </c:pt>
                <c:pt idx="805">
                  <c:v>₹ 13,010.86</c:v>
                </c:pt>
                <c:pt idx="806">
                  <c:v>₹ 13,008.07</c:v>
                </c:pt>
                <c:pt idx="807">
                  <c:v>₹ 13,004.95</c:v>
                </c:pt>
                <c:pt idx="808">
                  <c:v>₹ 13,002.91</c:v>
                </c:pt>
                <c:pt idx="809">
                  <c:v>₹ 12,994.12</c:v>
                </c:pt>
                <c:pt idx="810">
                  <c:v>₹ 12,982.87</c:v>
                </c:pt>
                <c:pt idx="811">
                  <c:v>₹ 12,981.35</c:v>
                </c:pt>
                <c:pt idx="812">
                  <c:v>₹ 12,979.36</c:v>
                </c:pt>
                <c:pt idx="813">
                  <c:v>₹ 12,957.12</c:v>
                </c:pt>
                <c:pt idx="814">
                  <c:v>₹ 12,950.07</c:v>
                </c:pt>
                <c:pt idx="815">
                  <c:v>₹ 12,949.16</c:v>
                </c:pt>
                <c:pt idx="816">
                  <c:v>₹ 12,928.79</c:v>
                </c:pt>
                <c:pt idx="817">
                  <c:v>₹ 12,925.89</c:v>
                </c:pt>
                <c:pt idx="818">
                  <c:v>₹ 12,913.99</c:v>
                </c:pt>
                <c:pt idx="819">
                  <c:v>₹ 12,890.06</c:v>
                </c:pt>
                <c:pt idx="820">
                  <c:v>₹ 12,870.31</c:v>
                </c:pt>
                <c:pt idx="821">
                  <c:v>₹ 12,856.84</c:v>
                </c:pt>
                <c:pt idx="822">
                  <c:v>₹ 12,852.37</c:v>
                </c:pt>
                <c:pt idx="823">
                  <c:v>₹ 12,847.24</c:v>
                </c:pt>
                <c:pt idx="824">
                  <c:v>₹ 12,829.46</c:v>
                </c:pt>
                <c:pt idx="825">
                  <c:v>₹ 12,823.25</c:v>
                </c:pt>
                <c:pt idx="826">
                  <c:v>₹ 12,815.44</c:v>
                </c:pt>
                <c:pt idx="827">
                  <c:v>₹ 12,797.21</c:v>
                </c:pt>
                <c:pt idx="828">
                  <c:v>₹ 12,788.18</c:v>
                </c:pt>
                <c:pt idx="829">
                  <c:v>₹ 12,788.03</c:v>
                </c:pt>
                <c:pt idx="830">
                  <c:v>₹ 12,776.05</c:v>
                </c:pt>
                <c:pt idx="831">
                  <c:v>₹ 12,770.27</c:v>
                </c:pt>
                <c:pt idx="832">
                  <c:v>₹ 12,741.17</c:v>
                </c:pt>
                <c:pt idx="833">
                  <c:v>₹ 12,731.00</c:v>
                </c:pt>
                <c:pt idx="834">
                  <c:v>₹ 12,718.21</c:v>
                </c:pt>
                <c:pt idx="835">
                  <c:v>₹ 12,713.00</c:v>
                </c:pt>
                <c:pt idx="836">
                  <c:v>₹ 12,700.63</c:v>
                </c:pt>
                <c:pt idx="837">
                  <c:v>₹ 12,699.56</c:v>
                </c:pt>
                <c:pt idx="838">
                  <c:v>₹ 12,697.48</c:v>
                </c:pt>
                <c:pt idx="839">
                  <c:v>₹ 12,648.70</c:v>
                </c:pt>
                <c:pt idx="840">
                  <c:v>₹ 12,646.21</c:v>
                </c:pt>
                <c:pt idx="841">
                  <c:v>₹ 12,644.59</c:v>
                </c:pt>
                <c:pt idx="842">
                  <c:v>₹ 12,643.38</c:v>
                </c:pt>
                <c:pt idx="843">
                  <c:v>₹ 12,640.24</c:v>
                </c:pt>
                <c:pt idx="844">
                  <c:v>₹ 12,638.20</c:v>
                </c:pt>
                <c:pt idx="845">
                  <c:v>₹ 12,629.90</c:v>
                </c:pt>
                <c:pt idx="846">
                  <c:v>₹ 12,629.17</c:v>
                </c:pt>
                <c:pt idx="847">
                  <c:v>₹ 12,624.74</c:v>
                </c:pt>
                <c:pt idx="848">
                  <c:v>₹ 12,622.18</c:v>
                </c:pt>
                <c:pt idx="849">
                  <c:v>₹ 12,609.89</c:v>
                </c:pt>
                <c:pt idx="850">
                  <c:v>₹ 12,600.46</c:v>
                </c:pt>
                <c:pt idx="851">
                  <c:v>₹ 12,592.53</c:v>
                </c:pt>
                <c:pt idx="852">
                  <c:v>₹ 12,579.92</c:v>
                </c:pt>
                <c:pt idx="853">
                  <c:v>₹ 12,574.05</c:v>
                </c:pt>
                <c:pt idx="854">
                  <c:v>₹ 12,557.61</c:v>
                </c:pt>
                <c:pt idx="855">
                  <c:v>₹ 12,523.60</c:v>
                </c:pt>
                <c:pt idx="856">
                  <c:v>₹ 12,499.88</c:v>
                </c:pt>
                <c:pt idx="857">
                  <c:v>₹ 12,495.29</c:v>
                </c:pt>
                <c:pt idx="858">
                  <c:v>₹ 12,485.80</c:v>
                </c:pt>
                <c:pt idx="859">
                  <c:v>₹ 12,479.71</c:v>
                </c:pt>
                <c:pt idx="860">
                  <c:v>₹ 12,475.35</c:v>
                </c:pt>
                <c:pt idx="861">
                  <c:v>₹ 12,452.25</c:v>
                </c:pt>
                <c:pt idx="862">
                  <c:v>₹ 12,430.95</c:v>
                </c:pt>
                <c:pt idx="863">
                  <c:v>₹ 12,408.29</c:v>
                </c:pt>
                <c:pt idx="864">
                  <c:v>₹ 12,407.30</c:v>
                </c:pt>
                <c:pt idx="865">
                  <c:v>₹ 12,404.88</c:v>
                </c:pt>
                <c:pt idx="866">
                  <c:v>₹ 12,369.89</c:v>
                </c:pt>
                <c:pt idx="867">
                  <c:v>₹ 12,363.55</c:v>
                </c:pt>
                <c:pt idx="868">
                  <c:v>₹ 12,347.17</c:v>
                </c:pt>
                <c:pt idx="869">
                  <c:v>₹ 12,333.83</c:v>
                </c:pt>
                <c:pt idx="870">
                  <c:v>₹ 12,323.94</c:v>
                </c:pt>
                <c:pt idx="871">
                  <c:v>₹ 12,299.59</c:v>
                </c:pt>
                <c:pt idx="872">
                  <c:v>₹ 12,282.38</c:v>
                </c:pt>
                <c:pt idx="873">
                  <c:v>₹ 12,282.03</c:v>
                </c:pt>
                <c:pt idx="874">
                  <c:v>₹ 12,269.69</c:v>
                </c:pt>
                <c:pt idx="875">
                  <c:v>₹ 12,268.63</c:v>
                </c:pt>
                <c:pt idx="876">
                  <c:v>₹ 12,265.51</c:v>
                </c:pt>
                <c:pt idx="877">
                  <c:v>₹ 12,255.04</c:v>
                </c:pt>
                <c:pt idx="878">
                  <c:v>₹ 12,254.44</c:v>
                </c:pt>
                <c:pt idx="879">
                  <c:v>₹ 12,245.17</c:v>
                </c:pt>
                <c:pt idx="880">
                  <c:v>₹ 12,244.53</c:v>
                </c:pt>
                <c:pt idx="881">
                  <c:v>₹ 12,237.73</c:v>
                </c:pt>
                <c:pt idx="882">
                  <c:v>₹ 12,235.84</c:v>
                </c:pt>
                <c:pt idx="883">
                  <c:v>₹ 12,233.83</c:v>
                </c:pt>
                <c:pt idx="884">
                  <c:v>₹ 12,231.61</c:v>
                </c:pt>
                <c:pt idx="885">
                  <c:v>₹ 12,224.35</c:v>
                </c:pt>
                <c:pt idx="886">
                  <c:v>₹ 12,222.90</c:v>
                </c:pt>
                <c:pt idx="887">
                  <c:v>₹ 12,218.70</c:v>
                </c:pt>
                <c:pt idx="888">
                  <c:v>₹ 12,198.64</c:v>
                </c:pt>
                <c:pt idx="889">
                  <c:v>₹ 12,148.20</c:v>
                </c:pt>
                <c:pt idx="890">
                  <c:v>₹ 12,146.97</c:v>
                </c:pt>
                <c:pt idx="891">
                  <c:v>₹ 12,142.58</c:v>
                </c:pt>
                <c:pt idx="892">
                  <c:v>₹ 12,137.60</c:v>
                </c:pt>
                <c:pt idx="893">
                  <c:v>₹ 12,130.80</c:v>
                </c:pt>
                <c:pt idx="894">
                  <c:v>₹ 12,129.61</c:v>
                </c:pt>
                <c:pt idx="895">
                  <c:v>₹ 12,124.99</c:v>
                </c:pt>
                <c:pt idx="896">
                  <c:v>₹ 12,105.32</c:v>
                </c:pt>
                <c:pt idx="897">
                  <c:v>₹ 12,096.65</c:v>
                </c:pt>
                <c:pt idx="898">
                  <c:v>₹ 12,094.48</c:v>
                </c:pt>
                <c:pt idx="899">
                  <c:v>₹ 12,091.34</c:v>
                </c:pt>
                <c:pt idx="900">
                  <c:v>₹ 12,048.13</c:v>
                </c:pt>
                <c:pt idx="901">
                  <c:v>₹ 12,044.34</c:v>
                </c:pt>
                <c:pt idx="902">
                  <c:v>₹ 12,035.18</c:v>
                </c:pt>
                <c:pt idx="903">
                  <c:v>₹ 12,032.33</c:v>
                </c:pt>
                <c:pt idx="904">
                  <c:v>₹ 12,029.29</c:v>
                </c:pt>
                <c:pt idx="905">
                  <c:v>₹ 12,001.29</c:v>
                </c:pt>
                <c:pt idx="906">
                  <c:v>₹ 11,994.89</c:v>
                </c:pt>
                <c:pt idx="907">
                  <c:v>₹ 11,987.68</c:v>
                </c:pt>
                <c:pt idx="908">
                  <c:v>₹ 11,987.17</c:v>
                </c:pt>
                <c:pt idx="909">
                  <c:v>₹ 11,946.63</c:v>
                </c:pt>
                <c:pt idx="910">
                  <c:v>₹ 11,945.13</c:v>
                </c:pt>
                <c:pt idx="911">
                  <c:v>₹ 11,944.59</c:v>
                </c:pt>
                <c:pt idx="912">
                  <c:v>₹ 11,941.83</c:v>
                </c:pt>
                <c:pt idx="913">
                  <c:v>₹ 11,938.26</c:v>
                </c:pt>
                <c:pt idx="914">
                  <c:v>₹ 11,931.13</c:v>
                </c:pt>
                <c:pt idx="915">
                  <c:v>₹ 11,918.20</c:v>
                </c:pt>
                <c:pt idx="916">
                  <c:v>₹ 11,884.05</c:v>
                </c:pt>
                <c:pt idx="917">
                  <c:v>₹ 11,881.97</c:v>
                </c:pt>
                <c:pt idx="918">
                  <c:v>₹ 11,881.36</c:v>
                </c:pt>
                <c:pt idx="919">
                  <c:v>₹ 11,879.10</c:v>
                </c:pt>
                <c:pt idx="920">
                  <c:v>₹ 11,858.56</c:v>
                </c:pt>
                <c:pt idx="921">
                  <c:v>₹ 11,856.41</c:v>
                </c:pt>
                <c:pt idx="922">
                  <c:v>₹ 11,848.14</c:v>
                </c:pt>
                <c:pt idx="923">
                  <c:v>₹ 11,842.62</c:v>
                </c:pt>
                <c:pt idx="924">
                  <c:v>₹ 11,842.44</c:v>
                </c:pt>
                <c:pt idx="925">
                  <c:v>₹ 11,840.78</c:v>
                </c:pt>
                <c:pt idx="926">
                  <c:v>₹ 11,837.16</c:v>
                </c:pt>
                <c:pt idx="927">
                  <c:v>₹ 11,833.78</c:v>
                </c:pt>
                <c:pt idx="928">
                  <c:v>₹ 11,830.61</c:v>
                </c:pt>
                <c:pt idx="929">
                  <c:v>₹ 11,773.06</c:v>
                </c:pt>
                <c:pt idx="930">
                  <c:v>₹ 11,763.00</c:v>
                </c:pt>
                <c:pt idx="931">
                  <c:v>₹ 11,752.68</c:v>
                </c:pt>
                <c:pt idx="932">
                  <c:v>₹ 11,743.93</c:v>
                </c:pt>
                <c:pt idx="933">
                  <c:v>₹ 11,743.30</c:v>
                </c:pt>
                <c:pt idx="934">
                  <c:v>₹ 11,741.73</c:v>
                </c:pt>
                <c:pt idx="935">
                  <c:v>₹ 11,737.85</c:v>
                </c:pt>
                <c:pt idx="936">
                  <c:v>₹ 11,735.88</c:v>
                </c:pt>
                <c:pt idx="937">
                  <c:v>₹ 11,730.82</c:v>
                </c:pt>
                <c:pt idx="938">
                  <c:v>₹ 11,729.68</c:v>
                </c:pt>
                <c:pt idx="939">
                  <c:v>₹ 11,712.97</c:v>
                </c:pt>
                <c:pt idx="940">
                  <c:v>₹ 11,696.52</c:v>
                </c:pt>
                <c:pt idx="941">
                  <c:v>₹ 11,674.13</c:v>
                </c:pt>
                <c:pt idx="942">
                  <c:v>₹ 11,658.38</c:v>
                </c:pt>
                <c:pt idx="943">
                  <c:v>₹ 11,658.12</c:v>
                </c:pt>
                <c:pt idx="944">
                  <c:v>₹ 11,657.81</c:v>
                </c:pt>
                <c:pt idx="945">
                  <c:v>₹ 11,657.72</c:v>
                </c:pt>
                <c:pt idx="946">
                  <c:v>₹ 11,625.11</c:v>
                </c:pt>
                <c:pt idx="947">
                  <c:v>₹ 11,602.75</c:v>
                </c:pt>
                <c:pt idx="948">
                  <c:v>₹ 11,576.13</c:v>
                </c:pt>
                <c:pt idx="949">
                  <c:v>₹ 11,566.30</c:v>
                </c:pt>
                <c:pt idx="950">
                  <c:v>₹ 11,554.22</c:v>
                </c:pt>
                <c:pt idx="951">
                  <c:v>₹ 11,552.90</c:v>
                </c:pt>
                <c:pt idx="952">
                  <c:v>₹ 11,540.25</c:v>
                </c:pt>
                <c:pt idx="953">
                  <c:v>₹ 11,538.42</c:v>
                </c:pt>
                <c:pt idx="954">
                  <c:v>₹ 11,534.87</c:v>
                </c:pt>
                <c:pt idx="955">
                  <c:v>₹ 11,530.12</c:v>
                </c:pt>
                <c:pt idx="956">
                  <c:v>₹ 11,524.25</c:v>
                </c:pt>
                <c:pt idx="957">
                  <c:v>₹ 11,520.10</c:v>
                </c:pt>
                <c:pt idx="958">
                  <c:v>₹ 11,512.41</c:v>
                </c:pt>
                <c:pt idx="959">
                  <c:v>₹ 11,511.61</c:v>
                </c:pt>
                <c:pt idx="960">
                  <c:v>₹ 11,497.69</c:v>
                </c:pt>
                <c:pt idx="961">
                  <c:v>₹ 11,492.46</c:v>
                </c:pt>
                <c:pt idx="962">
                  <c:v>₹ 11,488.32</c:v>
                </c:pt>
                <c:pt idx="963">
                  <c:v>₹ 11,482.63</c:v>
                </c:pt>
                <c:pt idx="964">
                  <c:v>₹ 11,478.14</c:v>
                </c:pt>
                <c:pt idx="965">
                  <c:v>₹ 11,455.28</c:v>
                </c:pt>
                <c:pt idx="966">
                  <c:v>₹ 11,454.02</c:v>
                </c:pt>
                <c:pt idx="967">
                  <c:v>₹ 11,436.74</c:v>
                </c:pt>
                <c:pt idx="968">
                  <c:v>₹ 11,435.74</c:v>
                </c:pt>
                <c:pt idx="969">
                  <c:v>₹ 11,419.49</c:v>
                </c:pt>
                <c:pt idx="970">
                  <c:v>₹ 11,412.02</c:v>
                </c:pt>
                <c:pt idx="971">
                  <c:v>₹ 11,411.69</c:v>
                </c:pt>
                <c:pt idx="972">
                  <c:v>₹ 11,396.90</c:v>
                </c:pt>
                <c:pt idx="973">
                  <c:v>₹ 11,394.07</c:v>
                </c:pt>
                <c:pt idx="974">
                  <c:v>₹ 11,388.27</c:v>
                </c:pt>
                <c:pt idx="975">
                  <c:v>₹ 11,381.33</c:v>
                </c:pt>
                <c:pt idx="976">
                  <c:v>₹ 11,378.57</c:v>
                </c:pt>
                <c:pt idx="977">
                  <c:v>₹ 11,369.39</c:v>
                </c:pt>
                <c:pt idx="978">
                  <c:v>₹ 11,365.95</c:v>
                </c:pt>
                <c:pt idx="979">
                  <c:v>₹ 11,363.28</c:v>
                </c:pt>
                <c:pt idx="980">
                  <c:v>₹ 11,362.76</c:v>
                </c:pt>
                <c:pt idx="981">
                  <c:v>₹ 11,356.66</c:v>
                </c:pt>
                <c:pt idx="982">
                  <c:v>₹ 11,353.23</c:v>
                </c:pt>
                <c:pt idx="983">
                  <c:v>₹ 11,345.52</c:v>
                </c:pt>
                <c:pt idx="984">
                  <c:v>₹ 11,344.32</c:v>
                </c:pt>
                <c:pt idx="985">
                  <c:v>₹ 11,326.71</c:v>
                </c:pt>
                <c:pt idx="986">
                  <c:v>₹ 11,321.49</c:v>
                </c:pt>
                <c:pt idx="987">
                  <c:v>₹ 11,319.12</c:v>
                </c:pt>
                <c:pt idx="988">
                  <c:v>₹ 11,318.57</c:v>
                </c:pt>
                <c:pt idx="989">
                  <c:v>₹ 11,312.33</c:v>
                </c:pt>
                <c:pt idx="990">
                  <c:v>₹ 11,305.93</c:v>
                </c:pt>
                <c:pt idx="991">
                  <c:v>₹ 11,299.34</c:v>
                </c:pt>
                <c:pt idx="992">
                  <c:v>₹ 11,294.57</c:v>
                </c:pt>
                <c:pt idx="993">
                  <c:v>₹ 11,289.11</c:v>
                </c:pt>
                <c:pt idx="994">
                  <c:v>₹ 11,286.54</c:v>
                </c:pt>
                <c:pt idx="995">
                  <c:v>₹ 11,272.33</c:v>
                </c:pt>
                <c:pt idx="996">
                  <c:v>₹ 11,265.71</c:v>
                </c:pt>
                <c:pt idx="997">
                  <c:v>₹ 11,264.54</c:v>
                </c:pt>
                <c:pt idx="998">
                  <c:v>₹ 11,255.29</c:v>
                </c:pt>
                <c:pt idx="999">
                  <c:v>₹ 11,253.42</c:v>
                </c:pt>
                <c:pt idx="1000">
                  <c:v>₹ 63,770.43</c:v>
                </c:pt>
                <c:pt idx="1001">
                  <c:v>₹ 62,592.87</c:v>
                </c:pt>
                <c:pt idx="1002">
                  <c:v>₹ 60,021.40</c:v>
                </c:pt>
                <c:pt idx="1003">
                  <c:v>₹ 58,571.07</c:v>
                </c:pt>
                <c:pt idx="1004">
                  <c:v>₹ 55,135.40</c:v>
                </c:pt>
                <c:pt idx="1005">
                  <c:v>₹ 52,590.83</c:v>
                </c:pt>
                <c:pt idx="1006">
                  <c:v>₹ 51,194.56</c:v>
                </c:pt>
                <c:pt idx="1007">
                  <c:v>₹ 49,577.66</c:v>
                </c:pt>
                <c:pt idx="1008">
                  <c:v>₹ 48,970.25</c:v>
                </c:pt>
                <c:pt idx="1009">
                  <c:v>₹ 63,770.43</c:v>
                </c:pt>
                <c:pt idx="1010">
                  <c:v>₹ 48,824.45</c:v>
                </c:pt>
                <c:pt idx="1011">
                  <c:v>₹ 48,675.52</c:v>
                </c:pt>
                <c:pt idx="1012">
                  <c:v>₹ 48,673.56</c:v>
                </c:pt>
                <c:pt idx="1013">
                  <c:v>₹ 48,549.18</c:v>
                </c:pt>
                <c:pt idx="1014">
                  <c:v>₹ 48,517.56</c:v>
                </c:pt>
                <c:pt idx="1015">
                  <c:v>₹ 48,173.36</c:v>
                </c:pt>
                <c:pt idx="1016">
                  <c:v>₹ 47,928.03</c:v>
                </c:pt>
                <c:pt idx="1017">
                  <c:v>₹ 63,770.43</c:v>
                </c:pt>
                <c:pt idx="1018">
                  <c:v>₹ 62,592.87</c:v>
                </c:pt>
                <c:pt idx="1019">
                  <c:v>₹ 60,021.40</c:v>
                </c:pt>
                <c:pt idx="1020">
                  <c:v>₹ 58,571.07</c:v>
                </c:pt>
                <c:pt idx="1021">
                  <c:v>₹ 55,135.40</c:v>
                </c:pt>
                <c:pt idx="1022">
                  <c:v>₹ 52,590.83</c:v>
                </c:pt>
                <c:pt idx="1023">
                  <c:v>₹ 51,194.56</c:v>
                </c:pt>
                <c:pt idx="1024">
                  <c:v>₹ 49,577.66</c:v>
                </c:pt>
                <c:pt idx="1025">
                  <c:v>₹ 48,970.25</c:v>
                </c:pt>
                <c:pt idx="1026">
                  <c:v>₹ 63,770.43</c:v>
                </c:pt>
                <c:pt idx="1027">
                  <c:v>₹ 48,824.45</c:v>
                </c:pt>
                <c:pt idx="1028">
                  <c:v>₹ 48,675.52</c:v>
                </c:pt>
                <c:pt idx="1029">
                  <c:v>₹ 48,673.56</c:v>
                </c:pt>
                <c:pt idx="1030">
                  <c:v>₹ 48,549.18</c:v>
                </c:pt>
                <c:pt idx="1031">
                  <c:v>₹ 48,517.56</c:v>
                </c:pt>
                <c:pt idx="1032">
                  <c:v>₹ 48,173.36</c:v>
                </c:pt>
                <c:pt idx="1033">
                  <c:v>₹ 47,928.03</c:v>
                </c:pt>
                <c:pt idx="1034">
                  <c:v>₹ 47,896.79</c:v>
                </c:pt>
                <c:pt idx="1035">
                  <c:v>₹ 47,496.49</c:v>
                </c:pt>
                <c:pt idx="1036">
                  <c:v>₹ 47,462.89</c:v>
                </c:pt>
                <c:pt idx="1037">
                  <c:v>₹ 47,403.88</c:v>
                </c:pt>
                <c:pt idx="1038">
                  <c:v>₹ 47,305.31</c:v>
                </c:pt>
                <c:pt idx="1039">
                  <c:v>₹ 47,291.06</c:v>
                </c:pt>
                <c:pt idx="1040">
                  <c:v>₹ 47,269.85</c:v>
                </c:pt>
                <c:pt idx="1041">
                  <c:v>₹ 47,055.53</c:v>
                </c:pt>
                <c:pt idx="1042">
                  <c:v>₹ 46,889.26</c:v>
                </c:pt>
                <c:pt idx="1043">
                  <c:v>₹ 46,718.16</c:v>
                </c:pt>
                <c:pt idx="1044">
                  <c:v>₹ 46,661.44</c:v>
                </c:pt>
                <c:pt idx="1045">
                  <c:v>₹ 46,599.11</c:v>
                </c:pt>
                <c:pt idx="1046">
                  <c:v>₹ 46,255.11</c:v>
                </c:pt>
                <c:pt idx="1047">
                  <c:v>₹ 46,200.99</c:v>
                </c:pt>
                <c:pt idx="1048">
                  <c:v>₹ 46,151.12</c:v>
                </c:pt>
                <c:pt idx="1049">
                  <c:v>₹ 46,130.53</c:v>
                </c:pt>
                <c:pt idx="1050">
                  <c:v>₹ 46,113.51</c:v>
                </c:pt>
                <c:pt idx="1051">
                  <c:v>₹ 45,863.21</c:v>
                </c:pt>
                <c:pt idx="1052">
                  <c:v>₹ 45,710.21</c:v>
                </c:pt>
                <c:pt idx="1053">
                  <c:v>₹ 45,702.02</c:v>
                </c:pt>
                <c:pt idx="1054">
                  <c:v>₹ 45,008.96</c:v>
                </c:pt>
                <c:pt idx="1055">
                  <c:v>₹ 44,641.20</c:v>
                </c:pt>
                <c:pt idx="1056">
                  <c:v>₹ 44,585.46</c:v>
                </c:pt>
                <c:pt idx="1057">
                  <c:v>₹ 44,501.40</c:v>
                </c:pt>
                <c:pt idx="1058">
                  <c:v>₹ 44,423.80</c:v>
                </c:pt>
                <c:pt idx="1059">
                  <c:v>₹ 44,400.41</c:v>
                </c:pt>
                <c:pt idx="1060">
                  <c:v>₹ 44,260.75</c:v>
                </c:pt>
                <c:pt idx="1061">
                  <c:v>₹ 44,202.65</c:v>
                </c:pt>
                <c:pt idx="1062">
                  <c:v>₹ 43,943.88</c:v>
                </c:pt>
                <c:pt idx="1063">
                  <c:v>₹ 43,921.18</c:v>
                </c:pt>
                <c:pt idx="1064">
                  <c:v>₹ 43,896.38</c:v>
                </c:pt>
                <c:pt idx="1065">
                  <c:v>₹ 43,817.45</c:v>
                </c:pt>
                <c:pt idx="1066">
                  <c:v>₹ 43,813.87</c:v>
                </c:pt>
                <c:pt idx="1067">
                  <c:v>₹ 43,753.34</c:v>
                </c:pt>
                <c:pt idx="1068">
                  <c:v>₹ 43,578.94</c:v>
                </c:pt>
                <c:pt idx="1069">
                  <c:v>₹ 43,254.42</c:v>
                </c:pt>
                <c:pt idx="1070">
                  <c:v>₹ 43,073.76</c:v>
                </c:pt>
                <c:pt idx="1071">
                  <c:v>₹ 42,983.46</c:v>
                </c:pt>
                <c:pt idx="1072">
                  <c:v>₹ 42,969.85</c:v>
                </c:pt>
                <c:pt idx="1073">
                  <c:v>₹ 42,856.84</c:v>
                </c:pt>
                <c:pt idx="1074">
                  <c:v>₹ 42,764.12</c:v>
                </c:pt>
                <c:pt idx="1075">
                  <c:v>₹ 42,760.50</c:v>
                </c:pt>
                <c:pt idx="1076">
                  <c:v>₹ 42,644.20</c:v>
                </c:pt>
                <c:pt idx="1077">
                  <c:v>₹ 42,560.43</c:v>
                </c:pt>
                <c:pt idx="1078">
                  <c:v>₹ 42,538.72</c:v>
                </c:pt>
                <c:pt idx="1079">
                  <c:v>₹ 42,478.60</c:v>
                </c:pt>
                <c:pt idx="1080">
                  <c:v>₹ 42,303.69</c:v>
                </c:pt>
                <c:pt idx="1081">
                  <c:v>₹ 42,211.14</c:v>
                </c:pt>
                <c:pt idx="1082">
                  <c:v>₹ 42,188.15</c:v>
                </c:pt>
                <c:pt idx="1083">
                  <c:v>₹ 42,124.52</c:v>
                </c:pt>
                <c:pt idx="1084">
                  <c:v>₹ 42,112.24</c:v>
                </c:pt>
                <c:pt idx="1085">
                  <c:v>₹ 42,111.66</c:v>
                </c:pt>
                <c:pt idx="1086">
                  <c:v>₹ 41,999.52</c:v>
                </c:pt>
                <c:pt idx="1087">
                  <c:v>₹ 41,949.24</c:v>
                </c:pt>
                <c:pt idx="1088">
                  <c:v>₹ 41,919.10</c:v>
                </c:pt>
                <c:pt idx="1089">
                  <c:v>₹ 41,886.54</c:v>
                </c:pt>
                <c:pt idx="1090">
                  <c:v>₹ 41,794.63</c:v>
                </c:pt>
                <c:pt idx="1091">
                  <c:v>₹ 41,681.86</c:v>
                </c:pt>
                <c:pt idx="1092">
                  <c:v>₹ 41,676.08</c:v>
                </c:pt>
                <c:pt idx="1093">
                  <c:v>₹ 41,661.60</c:v>
                </c:pt>
                <c:pt idx="1094">
                  <c:v>₹ 41,636.20</c:v>
                </c:pt>
                <c:pt idx="1095">
                  <c:v>₹ 41,505.15</c:v>
                </c:pt>
                <c:pt idx="1096">
                  <c:v>₹ 41,351.88</c:v>
                </c:pt>
                <c:pt idx="1097">
                  <c:v>₹ 41,331.79</c:v>
                </c:pt>
                <c:pt idx="1098">
                  <c:v>₹ 41,271.50</c:v>
                </c:pt>
                <c:pt idx="1099">
                  <c:v>₹ 41,250.39</c:v>
                </c:pt>
                <c:pt idx="1100">
                  <c:v>₹ 41,191.57</c:v>
                </c:pt>
                <c:pt idx="1101">
                  <c:v>₹ 41,097.16</c:v>
                </c:pt>
                <c:pt idx="1102">
                  <c:v>₹ 41,055.29</c:v>
                </c:pt>
                <c:pt idx="1103">
                  <c:v>₹ 41,034.22</c:v>
                </c:pt>
                <c:pt idx="1104">
                  <c:v>₹ 40,974.16</c:v>
                </c:pt>
                <c:pt idx="1105">
                  <c:v>₹ 40,961.29</c:v>
                </c:pt>
                <c:pt idx="1106">
                  <c:v>₹ 40,941.29</c:v>
                </c:pt>
                <c:pt idx="1107">
                  <c:v>₹ 40,932.43</c:v>
                </c:pt>
                <c:pt idx="1108">
                  <c:v>₹ 40,904.20</c:v>
                </c:pt>
                <c:pt idx="1109">
                  <c:v>₹ 40,817.85</c:v>
                </c:pt>
                <c:pt idx="1110">
                  <c:v>₹ 40,720.55</c:v>
                </c:pt>
                <c:pt idx="1111">
                  <c:v>₹ 40,692.91</c:v>
                </c:pt>
                <c:pt idx="1112">
                  <c:v>₹ 40,590.55</c:v>
                </c:pt>
                <c:pt idx="1113">
                  <c:v>₹ 40,419.02</c:v>
                </c:pt>
                <c:pt idx="1114">
                  <c:v>₹ 40,373.74</c:v>
                </c:pt>
                <c:pt idx="1115">
                  <c:v>₹ 40,309.93</c:v>
                </c:pt>
                <c:pt idx="1116">
                  <c:v>₹ 63,770.43</c:v>
                </c:pt>
                <c:pt idx="1117">
                  <c:v>₹ 62,592.87</c:v>
                </c:pt>
                <c:pt idx="1118">
                  <c:v>₹ 60,021.40</c:v>
                </c:pt>
                <c:pt idx="1119">
                  <c:v>₹ 58,571.07</c:v>
                </c:pt>
                <c:pt idx="1120">
                  <c:v>₹ 55,135.40</c:v>
                </c:pt>
                <c:pt idx="1121">
                  <c:v>₹ 52,590.83</c:v>
                </c:pt>
                <c:pt idx="1122">
                  <c:v>₹ 51,194.56</c:v>
                </c:pt>
                <c:pt idx="1123">
                  <c:v>₹ 49,577.66</c:v>
                </c:pt>
                <c:pt idx="1124">
                  <c:v>₹ 48,970.25</c:v>
                </c:pt>
                <c:pt idx="1125">
                  <c:v>₹ 63,770.43</c:v>
                </c:pt>
                <c:pt idx="1126">
                  <c:v>₹ 48,824.45</c:v>
                </c:pt>
                <c:pt idx="1127">
                  <c:v>₹ 48,675.52</c:v>
                </c:pt>
                <c:pt idx="1128">
                  <c:v>₹ 48,673.56</c:v>
                </c:pt>
                <c:pt idx="1129">
                  <c:v>₹ 48,549.18</c:v>
                </c:pt>
                <c:pt idx="1130">
                  <c:v>₹ 48,517.56</c:v>
                </c:pt>
                <c:pt idx="1131">
                  <c:v>₹ 48,173.36</c:v>
                </c:pt>
                <c:pt idx="1132">
                  <c:v>₹ 47,928.03</c:v>
                </c:pt>
                <c:pt idx="1133">
                  <c:v>₹ 47,896.79</c:v>
                </c:pt>
                <c:pt idx="1134">
                  <c:v>₹ 47,496.49</c:v>
                </c:pt>
                <c:pt idx="1135">
                  <c:v>₹ 47,462.89</c:v>
                </c:pt>
                <c:pt idx="1136">
                  <c:v>₹ 47,403.88</c:v>
                </c:pt>
                <c:pt idx="1137">
                  <c:v>₹ 47,305.31</c:v>
                </c:pt>
                <c:pt idx="1138">
                  <c:v>₹ 47,291.06</c:v>
                </c:pt>
                <c:pt idx="1139">
                  <c:v>₹ 47,269.85</c:v>
                </c:pt>
                <c:pt idx="1140">
                  <c:v>₹ 47,055.53</c:v>
                </c:pt>
                <c:pt idx="1141">
                  <c:v>₹ 46,889.26</c:v>
                </c:pt>
                <c:pt idx="1142">
                  <c:v>₹ 46,718.16</c:v>
                </c:pt>
                <c:pt idx="1143">
                  <c:v>₹ 46,661.44</c:v>
                </c:pt>
                <c:pt idx="1144">
                  <c:v>₹ 46,599.11</c:v>
                </c:pt>
                <c:pt idx="1145">
                  <c:v>₹ 46,255.11</c:v>
                </c:pt>
                <c:pt idx="1146">
                  <c:v>₹ 46,200.99</c:v>
                </c:pt>
                <c:pt idx="1147">
                  <c:v>₹ 46,151.12</c:v>
                </c:pt>
                <c:pt idx="1148">
                  <c:v>₹ 46,130.53</c:v>
                </c:pt>
                <c:pt idx="1149">
                  <c:v>₹ 46,113.51</c:v>
                </c:pt>
                <c:pt idx="1150">
                  <c:v>₹ 45,863.21</c:v>
                </c:pt>
                <c:pt idx="1151">
                  <c:v>₹ 45,710.21</c:v>
                </c:pt>
                <c:pt idx="1152">
                  <c:v>₹ 45,702.02</c:v>
                </c:pt>
                <c:pt idx="1153">
                  <c:v>₹ 45,008.96</c:v>
                </c:pt>
                <c:pt idx="1154">
                  <c:v>₹ 44,641.20</c:v>
                </c:pt>
                <c:pt idx="1155">
                  <c:v>₹ 44,585.46</c:v>
                </c:pt>
                <c:pt idx="1156">
                  <c:v>₹ 44,501.40</c:v>
                </c:pt>
                <c:pt idx="1157">
                  <c:v>₹ 44,423.80</c:v>
                </c:pt>
                <c:pt idx="1158">
                  <c:v>₹ 44,400.41</c:v>
                </c:pt>
                <c:pt idx="1159">
                  <c:v>₹ 44,260.75</c:v>
                </c:pt>
                <c:pt idx="1160">
                  <c:v>₹ 44,202.65</c:v>
                </c:pt>
                <c:pt idx="1161">
                  <c:v>₹ 43,943.88</c:v>
                </c:pt>
                <c:pt idx="1162">
                  <c:v>₹ 43,921.18</c:v>
                </c:pt>
                <c:pt idx="1163">
                  <c:v>₹ 43,896.38</c:v>
                </c:pt>
                <c:pt idx="1164">
                  <c:v>₹ 43,817.45</c:v>
                </c:pt>
                <c:pt idx="1165">
                  <c:v>₹ 43,813.87</c:v>
                </c:pt>
                <c:pt idx="1166">
                  <c:v>₹ 43,753.34</c:v>
                </c:pt>
                <c:pt idx="1167">
                  <c:v>₹ 43,578.94</c:v>
                </c:pt>
                <c:pt idx="1168">
                  <c:v>₹ 43,254.42</c:v>
                </c:pt>
                <c:pt idx="1169">
                  <c:v>₹ 43,073.76</c:v>
                </c:pt>
                <c:pt idx="1170">
                  <c:v>₹ 42,983.46</c:v>
                </c:pt>
                <c:pt idx="1171">
                  <c:v>₹ 42,969.85</c:v>
                </c:pt>
                <c:pt idx="1172">
                  <c:v>₹ 42,856.84</c:v>
                </c:pt>
                <c:pt idx="1173">
                  <c:v>₹ 42,764.12</c:v>
                </c:pt>
                <c:pt idx="1174">
                  <c:v>₹ 42,760.50</c:v>
                </c:pt>
                <c:pt idx="1175">
                  <c:v>₹ 42,644.20</c:v>
                </c:pt>
                <c:pt idx="1176">
                  <c:v>₹ 42,560.43</c:v>
                </c:pt>
                <c:pt idx="1177">
                  <c:v>₹ 42,538.72</c:v>
                </c:pt>
                <c:pt idx="1178">
                  <c:v>₹ 42,478.60</c:v>
                </c:pt>
                <c:pt idx="1179">
                  <c:v>₹ 42,303.69</c:v>
                </c:pt>
                <c:pt idx="1180">
                  <c:v>₹ 42,211.14</c:v>
                </c:pt>
                <c:pt idx="1181">
                  <c:v>₹ 42,188.15</c:v>
                </c:pt>
                <c:pt idx="1182">
                  <c:v>₹ 42,124.52</c:v>
                </c:pt>
                <c:pt idx="1183">
                  <c:v>₹ 42,112.24</c:v>
                </c:pt>
                <c:pt idx="1184">
                  <c:v>₹ 42,111.66</c:v>
                </c:pt>
                <c:pt idx="1185">
                  <c:v>₹ 41,999.52</c:v>
                </c:pt>
                <c:pt idx="1186">
                  <c:v>₹ 41,949.24</c:v>
                </c:pt>
                <c:pt idx="1187">
                  <c:v>₹ 41,919.10</c:v>
                </c:pt>
                <c:pt idx="1188">
                  <c:v>₹ 41,886.54</c:v>
                </c:pt>
                <c:pt idx="1189">
                  <c:v>₹ 41,794.63</c:v>
                </c:pt>
                <c:pt idx="1190">
                  <c:v>₹ 41,681.86</c:v>
                </c:pt>
                <c:pt idx="1191">
                  <c:v>₹ 41,676.08</c:v>
                </c:pt>
                <c:pt idx="1192">
                  <c:v>₹ 41,661.60</c:v>
                </c:pt>
                <c:pt idx="1193">
                  <c:v>₹ 41,636.20</c:v>
                </c:pt>
                <c:pt idx="1194">
                  <c:v>₹ 41,505.15</c:v>
                </c:pt>
                <c:pt idx="1195">
                  <c:v>₹ 41,351.88</c:v>
                </c:pt>
                <c:pt idx="1196">
                  <c:v>₹ 41,331.79</c:v>
                </c:pt>
                <c:pt idx="1197">
                  <c:v>₹ 41,271.50</c:v>
                </c:pt>
                <c:pt idx="1198">
                  <c:v>₹ 41,250.39</c:v>
                </c:pt>
                <c:pt idx="1199">
                  <c:v>₹ 41,191.57</c:v>
                </c:pt>
                <c:pt idx="1200">
                  <c:v>₹ 41,097.16</c:v>
                </c:pt>
                <c:pt idx="1201">
                  <c:v>₹ 41,055.29</c:v>
                </c:pt>
                <c:pt idx="1202">
                  <c:v>₹ 41,034.22</c:v>
                </c:pt>
                <c:pt idx="1203">
                  <c:v>₹ 40,974.16</c:v>
                </c:pt>
                <c:pt idx="1204">
                  <c:v>₹ 40,961.29</c:v>
                </c:pt>
                <c:pt idx="1205">
                  <c:v>₹ 40,941.29</c:v>
                </c:pt>
                <c:pt idx="1206">
                  <c:v>₹ 40,932.43</c:v>
                </c:pt>
                <c:pt idx="1207">
                  <c:v>₹ 40,904.20</c:v>
                </c:pt>
                <c:pt idx="1208">
                  <c:v>₹ 40,817.85</c:v>
                </c:pt>
                <c:pt idx="1209">
                  <c:v>₹ 40,720.55</c:v>
                </c:pt>
                <c:pt idx="1210">
                  <c:v>₹ 40,692.91</c:v>
                </c:pt>
                <c:pt idx="1211">
                  <c:v>₹ 40,590.55</c:v>
                </c:pt>
                <c:pt idx="1212">
                  <c:v>₹ 40,419.02</c:v>
                </c:pt>
                <c:pt idx="1213">
                  <c:v>₹ 40,373.74</c:v>
                </c:pt>
                <c:pt idx="1214">
                  <c:v>₹ 40,309.93</c:v>
                </c:pt>
                <c:pt idx="1215">
                  <c:v>₹ 63,770.43</c:v>
                </c:pt>
                <c:pt idx="1216">
                  <c:v>₹ 62,592.87</c:v>
                </c:pt>
                <c:pt idx="1217">
                  <c:v>₹ 60,021.40</c:v>
                </c:pt>
                <c:pt idx="1218">
                  <c:v>₹ 58,571.07</c:v>
                </c:pt>
                <c:pt idx="1219">
                  <c:v>₹ 55,135.40</c:v>
                </c:pt>
                <c:pt idx="1220">
                  <c:v>₹ 52,590.83</c:v>
                </c:pt>
                <c:pt idx="1221">
                  <c:v>₹ 51,194.56</c:v>
                </c:pt>
                <c:pt idx="1222">
                  <c:v>₹ 49,577.66</c:v>
                </c:pt>
                <c:pt idx="1223">
                  <c:v>₹ 48,970.25</c:v>
                </c:pt>
                <c:pt idx="1224">
                  <c:v>₹ 63,770.43</c:v>
                </c:pt>
                <c:pt idx="1225">
                  <c:v>₹ 39,963.12</c:v>
                </c:pt>
                <c:pt idx="1226">
                  <c:v>₹ 39,871.70</c:v>
                </c:pt>
                <c:pt idx="1227">
                  <c:v>₹ 39,865.70</c:v>
                </c:pt>
                <c:pt idx="1228">
                  <c:v>₹ 39,836.52</c:v>
                </c:pt>
                <c:pt idx="1229">
                  <c:v>₹ 39,774.28</c:v>
                </c:pt>
                <c:pt idx="1230">
                  <c:v>₹ 39,727.61</c:v>
                </c:pt>
                <c:pt idx="1231">
                  <c:v>₹ 39,725.52</c:v>
                </c:pt>
                <c:pt idx="1232">
                  <c:v>₹ 39,722.75</c:v>
                </c:pt>
                <c:pt idx="1233">
                  <c:v>₹ 39,721.93</c:v>
                </c:pt>
                <c:pt idx="1234">
                  <c:v>₹ 39,670.44</c:v>
                </c:pt>
                <c:pt idx="1235">
                  <c:v>₹ 39,611.76</c:v>
                </c:pt>
                <c:pt idx="1236">
                  <c:v>₹ 39,597.41</c:v>
                </c:pt>
                <c:pt idx="1237">
                  <c:v>₹ 39,556.49</c:v>
                </c:pt>
                <c:pt idx="1238">
                  <c:v>₹ 39,396.86</c:v>
                </c:pt>
                <c:pt idx="1239">
                  <c:v>₹ 39,352.60</c:v>
                </c:pt>
                <c:pt idx="1240">
                  <c:v>₹ 39,315.28</c:v>
                </c:pt>
                <c:pt idx="1241">
                  <c:v>₹ 39,241.44</c:v>
                </c:pt>
                <c:pt idx="1242">
                  <c:v>₹ 39,221.12</c:v>
                </c:pt>
                <c:pt idx="1243">
                  <c:v>₹ 39,125.33</c:v>
                </c:pt>
                <c:pt idx="1244">
                  <c:v>₹ 39,047.29</c:v>
                </c:pt>
                <c:pt idx="1245">
                  <c:v>₹ 38,998.55</c:v>
                </c:pt>
                <c:pt idx="1246">
                  <c:v>₹ 38,947.43</c:v>
                </c:pt>
                <c:pt idx="1247">
                  <c:v>₹ 38,932.56</c:v>
                </c:pt>
                <c:pt idx="1248">
                  <c:v>₹ 38,924.04</c:v>
                </c:pt>
                <c:pt idx="1249">
                  <c:v>₹ 38,893.36</c:v>
                </c:pt>
                <c:pt idx="1250">
                  <c:v>₹ 38,869.25</c:v>
                </c:pt>
                <c:pt idx="1251">
                  <c:v>₹ 38,836.98</c:v>
                </c:pt>
                <c:pt idx="1252">
                  <c:v>₹ 38,792.69</c:v>
                </c:pt>
                <c:pt idx="1253">
                  <c:v>₹ 38,746.36</c:v>
                </c:pt>
                <c:pt idx="1254">
                  <c:v>₹ 38,740.12</c:v>
                </c:pt>
                <c:pt idx="1255">
                  <c:v>₹ 38,711.00</c:v>
                </c:pt>
                <c:pt idx="1256">
                  <c:v>₹ 38,709.18</c:v>
                </c:pt>
                <c:pt idx="1257">
                  <c:v>₹ 38,652.09</c:v>
                </c:pt>
                <c:pt idx="1258">
                  <c:v>₹ 38,511.63</c:v>
                </c:pt>
                <c:pt idx="1259">
                  <c:v>₹ 38,415.47</c:v>
                </c:pt>
                <c:pt idx="1260">
                  <c:v>₹ 38,405.26</c:v>
                </c:pt>
                <c:pt idx="1261">
                  <c:v>₹ 38,389.79</c:v>
                </c:pt>
                <c:pt idx="1262">
                  <c:v>₹ 38,344.57</c:v>
                </c:pt>
                <c:pt idx="1263">
                  <c:v>₹ 38,313.13</c:v>
                </c:pt>
                <c:pt idx="1264">
                  <c:v>₹ 38,282.75</c:v>
                </c:pt>
                <c:pt idx="1265">
                  <c:v>₹ 38,245.59</c:v>
                </c:pt>
                <c:pt idx="1266">
                  <c:v>₹ 38,241.74</c:v>
                </c:pt>
                <c:pt idx="1267">
                  <c:v>₹ 38,237.34</c:v>
                </c:pt>
                <c:pt idx="1268">
                  <c:v>₹ 38,189.10</c:v>
                </c:pt>
                <c:pt idx="1269">
                  <c:v>₹ 38,126.25</c:v>
                </c:pt>
                <c:pt idx="1270">
                  <c:v>₹ 37,829.72</c:v>
                </c:pt>
                <c:pt idx="1271">
                  <c:v>₹ 37,800.98</c:v>
                </c:pt>
                <c:pt idx="1272">
                  <c:v>₹ 37,742.58</c:v>
                </c:pt>
                <c:pt idx="1273">
                  <c:v>₹ 37,735.20</c:v>
                </c:pt>
                <c:pt idx="1274">
                  <c:v>₹ 37,701.88</c:v>
                </c:pt>
                <c:pt idx="1275">
                  <c:v>₹ 37,675.06</c:v>
                </c:pt>
                <c:pt idx="1276">
                  <c:v>₹ 37,650.74</c:v>
                </c:pt>
                <c:pt idx="1277">
                  <c:v>₹ 37,607.53</c:v>
                </c:pt>
                <c:pt idx="1278">
                  <c:v>₹ 37,484.45</c:v>
                </c:pt>
                <c:pt idx="1279">
                  <c:v>₹ 37,465.34</c:v>
                </c:pt>
                <c:pt idx="1280">
                  <c:v>₹ 37,425.94</c:v>
                </c:pt>
                <c:pt idx="1281">
                  <c:v>₹ 37,277.27</c:v>
                </c:pt>
                <c:pt idx="1282">
                  <c:v>₹ 37,272.34</c:v>
                </c:pt>
                <c:pt idx="1283">
                  <c:v>₹ 37,270.15</c:v>
                </c:pt>
                <c:pt idx="1284">
                  <c:v>₹ 37,251.22</c:v>
                </c:pt>
                <c:pt idx="1285">
                  <c:v>₹ 37,165.16</c:v>
                </c:pt>
                <c:pt idx="1286">
                  <c:v>₹ 37,133.90</c:v>
                </c:pt>
                <c:pt idx="1287">
                  <c:v>₹ 37,079.37</c:v>
                </c:pt>
                <c:pt idx="1288">
                  <c:v>₹ 37,076.37</c:v>
                </c:pt>
                <c:pt idx="1289">
                  <c:v>₹ 37,040.88</c:v>
                </c:pt>
                <c:pt idx="1290">
                  <c:v>₹ 36,976.45</c:v>
                </c:pt>
                <c:pt idx="1291">
                  <c:v>₹ 36,950.26</c:v>
                </c:pt>
                <c:pt idx="1292">
                  <c:v>₹ 36,935.64</c:v>
                </c:pt>
                <c:pt idx="1293">
                  <c:v>₹ 36,922.61</c:v>
                </c:pt>
                <c:pt idx="1294">
                  <c:v>₹ 36,911.99</c:v>
                </c:pt>
                <c:pt idx="1295">
                  <c:v>₹ 36,910.61</c:v>
                </c:pt>
                <c:pt idx="1296">
                  <c:v>₹ 36,898.73</c:v>
                </c:pt>
                <c:pt idx="1297">
                  <c:v>₹ 36,889.99</c:v>
                </c:pt>
                <c:pt idx="1298">
                  <c:v>₹ 36,837.47</c:v>
                </c:pt>
                <c:pt idx="1299">
                  <c:v>₹ 36,795.29</c:v>
                </c:pt>
                <c:pt idx="1300">
                  <c:v>₹ 36,786.37</c:v>
                </c:pt>
                <c:pt idx="1301">
                  <c:v>₹ 36,580.28</c:v>
                </c:pt>
                <c:pt idx="1302">
                  <c:v>₹ 36,572.80</c:v>
                </c:pt>
                <c:pt idx="1303">
                  <c:v>₹ 36,541.55</c:v>
                </c:pt>
                <c:pt idx="1304">
                  <c:v>₹ 36,445.55</c:v>
                </c:pt>
                <c:pt idx="1305">
                  <c:v>₹ 36,397.58</c:v>
                </c:pt>
                <c:pt idx="1306">
                  <c:v>₹ 36,350.71</c:v>
                </c:pt>
                <c:pt idx="1307">
                  <c:v>₹ 36,332.45</c:v>
                </c:pt>
                <c:pt idx="1308">
                  <c:v>₹ 36,314.05</c:v>
                </c:pt>
                <c:pt idx="1309">
                  <c:v>₹ 36,307.80</c:v>
                </c:pt>
                <c:pt idx="1310">
                  <c:v>₹ 36,219.41</c:v>
                </c:pt>
                <c:pt idx="1311">
                  <c:v>₹ 36,197.70</c:v>
                </c:pt>
                <c:pt idx="1312">
                  <c:v>₹ 36,189.10</c:v>
                </c:pt>
                <c:pt idx="1313">
                  <c:v>₹ 36,182.87</c:v>
                </c:pt>
                <c:pt idx="1314">
                  <c:v>₹ 36,149.48</c:v>
                </c:pt>
                <c:pt idx="1315">
                  <c:v>₹ 36,124.57</c:v>
                </c:pt>
                <c:pt idx="1316">
                  <c:v>₹ 36,090.49</c:v>
                </c:pt>
                <c:pt idx="1317">
                  <c:v>₹ 36,085.22</c:v>
                </c:pt>
                <c:pt idx="1318">
                  <c:v>₹ 36,074.34</c:v>
                </c:pt>
                <c:pt idx="1319">
                  <c:v>₹ 36,021.01</c:v>
                </c:pt>
                <c:pt idx="1320">
                  <c:v>₹ 35,952.65</c:v>
                </c:pt>
                <c:pt idx="1321">
                  <c:v>₹ 35,883.27</c:v>
                </c:pt>
                <c:pt idx="1322">
                  <c:v>₹ 35,733.96</c:v>
                </c:pt>
                <c:pt idx="1323">
                  <c:v>₹ 35,711.39</c:v>
                </c:pt>
                <c:pt idx="1324">
                  <c:v>₹ 35,701.90</c:v>
                </c:pt>
                <c:pt idx="1325">
                  <c:v>₹ 35,595.59</c:v>
                </c:pt>
                <c:pt idx="1326">
                  <c:v>₹ 35,585.58</c:v>
                </c:pt>
                <c:pt idx="1327">
                  <c:v>₹ 35,583.17</c:v>
                </c:pt>
                <c:pt idx="1328">
                  <c:v>₹ 35,573.26</c:v>
                </c:pt>
                <c:pt idx="1329">
                  <c:v>₹ 35,547.72</c:v>
                </c:pt>
                <c:pt idx="1330">
                  <c:v>₹ 35,547.47</c:v>
                </c:pt>
                <c:pt idx="1331">
                  <c:v>₹ 35,517.19</c:v>
                </c:pt>
                <c:pt idx="1332">
                  <c:v>₹ 35,491.64</c:v>
                </c:pt>
                <c:pt idx="1333">
                  <c:v>₹ 35,345.73</c:v>
                </c:pt>
                <c:pt idx="1334">
                  <c:v>₹ 35,315.96</c:v>
                </c:pt>
                <c:pt idx="1335">
                  <c:v>₹ 35,302.09</c:v>
                </c:pt>
                <c:pt idx="1336">
                  <c:v>₹ 35,160.13</c:v>
                </c:pt>
                <c:pt idx="1337">
                  <c:v>₹ 35,147.53</c:v>
                </c:pt>
                <c:pt idx="1338">
                  <c:v>₹ 35,069.37</c:v>
                </c:pt>
                <c:pt idx="1339">
                  <c:v>₹ 35,050.62</c:v>
                </c:pt>
                <c:pt idx="1340">
                  <c:v>₹ 35,000.73</c:v>
                </c:pt>
                <c:pt idx="1341">
                  <c:v>₹ 34,979.86</c:v>
                </c:pt>
                <c:pt idx="1342">
                  <c:v>₹ 34,976.42</c:v>
                </c:pt>
                <c:pt idx="1343">
                  <c:v>₹ 34,975.68</c:v>
                </c:pt>
                <c:pt idx="1344">
                  <c:v>₹ 34,940.61</c:v>
                </c:pt>
                <c:pt idx="1345">
                  <c:v>₹ 34,838.87</c:v>
                </c:pt>
                <c:pt idx="1346">
                  <c:v>₹ 34,828.65</c:v>
                </c:pt>
                <c:pt idx="1347">
                  <c:v>₹ 34,806.47</c:v>
                </c:pt>
                <c:pt idx="1348">
                  <c:v>₹ 34,779.62</c:v>
                </c:pt>
                <c:pt idx="1349">
                  <c:v>₹ 34,672.15</c:v>
                </c:pt>
                <c:pt idx="1350">
                  <c:v>₹ 34,617.84</c:v>
                </c:pt>
                <c:pt idx="1351">
                  <c:v>₹ 34,543.39</c:v>
                </c:pt>
                <c:pt idx="1352">
                  <c:v>₹ 34,472.84</c:v>
                </c:pt>
                <c:pt idx="1353">
                  <c:v>₹ 34,456.27</c:v>
                </c:pt>
                <c:pt idx="1354">
                  <c:v>₹ 34,439.86</c:v>
                </c:pt>
                <c:pt idx="1355">
                  <c:v>₹ 34,402.22</c:v>
                </c:pt>
                <c:pt idx="1356">
                  <c:v>₹ 34,307.22</c:v>
                </c:pt>
                <c:pt idx="1357">
                  <c:v>₹ 34,293.12</c:v>
                </c:pt>
                <c:pt idx="1358">
                  <c:v>₹ 34,289.43</c:v>
                </c:pt>
                <c:pt idx="1359">
                  <c:v>₹ 34,254.05</c:v>
                </c:pt>
                <c:pt idx="1360">
                  <c:v>₹ 34,218.02</c:v>
                </c:pt>
                <c:pt idx="1361">
                  <c:v>₹ 34,210.33</c:v>
                </c:pt>
                <c:pt idx="1362">
                  <c:v>₹ 34,205.07</c:v>
                </c:pt>
                <c:pt idx="1363">
                  <c:v>₹ 34,166.27</c:v>
                </c:pt>
                <c:pt idx="1364">
                  <c:v>₹ 34,084.68</c:v>
                </c:pt>
                <c:pt idx="1365">
                  <c:v>₹ 34,053.36</c:v>
                </c:pt>
                <c:pt idx="1366">
                  <c:v>₹ 33,975.47</c:v>
                </c:pt>
                <c:pt idx="1367">
                  <c:v>₹ 33,907.55</c:v>
                </c:pt>
                <c:pt idx="1368">
                  <c:v>₹ 33,900.65</c:v>
                </c:pt>
                <c:pt idx="1369">
                  <c:v>₹ 33,829.39</c:v>
                </c:pt>
                <c:pt idx="1370">
                  <c:v>₹ 33,753.32</c:v>
                </c:pt>
                <c:pt idx="1371">
                  <c:v>₹ 33,750.29</c:v>
                </c:pt>
                <c:pt idx="1372">
                  <c:v>₹ 33,732.69</c:v>
                </c:pt>
                <c:pt idx="1373">
                  <c:v>₹ 33,707.55</c:v>
                </c:pt>
                <c:pt idx="1374">
                  <c:v>₹ 33,611.71</c:v>
                </c:pt>
                <c:pt idx="1375">
                  <c:v>₹ 33,527.10</c:v>
                </c:pt>
                <c:pt idx="1376">
                  <c:v>₹ 33,475.82</c:v>
                </c:pt>
                <c:pt idx="1377">
                  <c:v>₹ 33,471.97</c:v>
                </c:pt>
                <c:pt idx="1378">
                  <c:v>₹ 33,450.99</c:v>
                </c:pt>
                <c:pt idx="1379">
                  <c:v>₹ 33,344.45</c:v>
                </c:pt>
                <c:pt idx="1380">
                  <c:v>₹ 33,307.55</c:v>
                </c:pt>
                <c:pt idx="1381">
                  <c:v>₹ 33,292.83</c:v>
                </c:pt>
                <c:pt idx="1382">
                  <c:v>₹ 33,121.00</c:v>
                </c:pt>
                <c:pt idx="1383">
                  <c:v>₹ 33,090.66</c:v>
                </c:pt>
                <c:pt idx="1384">
                  <c:v>₹ 33,074.94</c:v>
                </c:pt>
                <c:pt idx="1385">
                  <c:v>₹ 33,057.23</c:v>
                </c:pt>
                <c:pt idx="1386">
                  <c:v>₹ 33,025.32</c:v>
                </c:pt>
                <c:pt idx="1387">
                  <c:v>₹ 33,017.46</c:v>
                </c:pt>
                <c:pt idx="1388">
                  <c:v>₹ 32,947.63</c:v>
                </c:pt>
                <c:pt idx="1389">
                  <c:v>₹ 32,906.69</c:v>
                </c:pt>
                <c:pt idx="1390">
                  <c:v>₹ 32,827.51</c:v>
                </c:pt>
                <c:pt idx="1391">
                  <c:v>₹ 32,787.46</c:v>
                </c:pt>
                <c:pt idx="1392">
                  <c:v>₹ 32,765.33</c:v>
                </c:pt>
                <c:pt idx="1393">
                  <c:v>₹ 32,760.48</c:v>
                </c:pt>
                <c:pt idx="1394">
                  <c:v>₹ 32,734.19</c:v>
                </c:pt>
                <c:pt idx="1395">
                  <c:v>₹ 32,716.20</c:v>
                </c:pt>
                <c:pt idx="1396">
                  <c:v>₹ 32,686.08</c:v>
                </c:pt>
                <c:pt idx="1397">
                  <c:v>₹ 32,672.11</c:v>
                </c:pt>
                <c:pt idx="1398">
                  <c:v>₹ 32,548.34</c:v>
                </c:pt>
                <c:pt idx="1399">
                  <c:v>₹ 32,485.46</c:v>
                </c:pt>
                <c:pt idx="1400">
                  <c:v>₹ 32,462.35</c:v>
                </c:pt>
                <c:pt idx="1401">
                  <c:v>₹ 32,430.22</c:v>
                </c:pt>
                <c:pt idx="1402">
                  <c:v>₹ 32,428.63</c:v>
                </c:pt>
                <c:pt idx="1403">
                  <c:v>₹ 32,288.49</c:v>
                </c:pt>
                <c:pt idx="1404">
                  <c:v>₹ 32,259.96</c:v>
                </c:pt>
                <c:pt idx="1405">
                  <c:v>₹ 32,222.81</c:v>
                </c:pt>
                <c:pt idx="1406">
                  <c:v>₹ 32,192.76</c:v>
                </c:pt>
                <c:pt idx="1407">
                  <c:v>₹ 32,108.66</c:v>
                </c:pt>
                <c:pt idx="1408">
                  <c:v>₹ 32,086.21</c:v>
                </c:pt>
                <c:pt idx="1409">
                  <c:v>₹ 31,980.89</c:v>
                </c:pt>
                <c:pt idx="1410">
                  <c:v>₹ 31,897.10</c:v>
                </c:pt>
                <c:pt idx="1411">
                  <c:v>₹ 31,743.92</c:v>
                </c:pt>
                <c:pt idx="1412">
                  <c:v>₹ 31,736.70</c:v>
                </c:pt>
                <c:pt idx="1413">
                  <c:v>₹ 31,620.00</c:v>
                </c:pt>
                <c:pt idx="1414">
                  <c:v>₹ 31,591.82</c:v>
                </c:pt>
                <c:pt idx="1415">
                  <c:v>₹ 31,368.81</c:v>
                </c:pt>
                <c:pt idx="1416">
                  <c:v>₹ 31,328.27</c:v>
                </c:pt>
                <c:pt idx="1417">
                  <c:v>₹ 31,322.53</c:v>
                </c:pt>
                <c:pt idx="1418">
                  <c:v>₹ 31,234.56</c:v>
                </c:pt>
                <c:pt idx="1419">
                  <c:v>₹ 31,196.61</c:v>
                </c:pt>
                <c:pt idx="1420">
                  <c:v>₹ 30,942.19</c:v>
                </c:pt>
                <c:pt idx="1421">
                  <c:v>₹ 30,763.01</c:v>
                </c:pt>
                <c:pt idx="1422">
                  <c:v>₹ 30,724.44</c:v>
                </c:pt>
                <c:pt idx="1423">
                  <c:v>₹ 30,697.71</c:v>
                </c:pt>
                <c:pt idx="1424">
                  <c:v>₹ 30,625.65</c:v>
                </c:pt>
                <c:pt idx="1425">
                  <c:v>₹ 30,530.50</c:v>
                </c:pt>
                <c:pt idx="1426">
                  <c:v>₹ 30,457.37</c:v>
                </c:pt>
                <c:pt idx="1427">
                  <c:v>₹ 30,422.03</c:v>
                </c:pt>
                <c:pt idx="1428">
                  <c:v>₹ 30,409.53</c:v>
                </c:pt>
                <c:pt idx="1429">
                  <c:v>₹ 30,366.93</c:v>
                </c:pt>
                <c:pt idx="1430">
                  <c:v>₹ 30,328.27</c:v>
                </c:pt>
                <c:pt idx="1431">
                  <c:v>₹ 30,284.64</c:v>
                </c:pt>
                <c:pt idx="1432">
                  <c:v>₹ 30,260.00</c:v>
                </c:pt>
                <c:pt idx="1433">
                  <c:v>₹ 30,184.94</c:v>
                </c:pt>
                <c:pt idx="1434">
                  <c:v>₹ 30,166.62</c:v>
                </c:pt>
                <c:pt idx="1435">
                  <c:v>₹ 30,134.75</c:v>
                </c:pt>
                <c:pt idx="1436">
                  <c:v>₹ 30,095.97</c:v>
                </c:pt>
                <c:pt idx="1437">
                  <c:v>₹ 30,063.58</c:v>
                </c:pt>
                <c:pt idx="1438">
                  <c:v>₹ 30,026.87</c:v>
                </c:pt>
                <c:pt idx="1439">
                  <c:v>₹ 29,969.67</c:v>
                </c:pt>
                <c:pt idx="1440">
                  <c:v>₹ 29,933.75</c:v>
                </c:pt>
                <c:pt idx="1441">
                  <c:v>₹ 29,929.56</c:v>
                </c:pt>
                <c:pt idx="1442">
                  <c:v>₹ 29,899.25</c:v>
                </c:pt>
                <c:pt idx="1443">
                  <c:v>₹ 29,852.48</c:v>
                </c:pt>
                <c:pt idx="1444">
                  <c:v>₹ 29,818.76</c:v>
                </c:pt>
                <c:pt idx="1445">
                  <c:v>₹ 29,816.64</c:v>
                </c:pt>
                <c:pt idx="1446">
                  <c:v>₹ 29,760.60</c:v>
                </c:pt>
                <c:pt idx="1447">
                  <c:v>₹ 29,757.69</c:v>
                </c:pt>
                <c:pt idx="1448">
                  <c:v>₹ 29,622.69</c:v>
                </c:pt>
                <c:pt idx="1449">
                  <c:v>₹ 29,583.80</c:v>
                </c:pt>
                <c:pt idx="1450">
                  <c:v>₹ 29,523.17</c:v>
                </c:pt>
                <c:pt idx="1451">
                  <c:v>₹ 29,443.59</c:v>
                </c:pt>
                <c:pt idx="1452">
                  <c:v>₹ 29,352.56</c:v>
                </c:pt>
                <c:pt idx="1453">
                  <c:v>₹ 29,330.98</c:v>
                </c:pt>
                <c:pt idx="1454">
                  <c:v>₹ 29,227.60</c:v>
                </c:pt>
                <c:pt idx="1455">
                  <c:v>₹ 29,186.48</c:v>
                </c:pt>
                <c:pt idx="1456">
                  <c:v>₹ 29,160.39</c:v>
                </c:pt>
                <c:pt idx="1457">
                  <c:v>₹ 29,141.36</c:v>
                </c:pt>
                <c:pt idx="1458">
                  <c:v>₹ 29,114.77</c:v>
                </c:pt>
                <c:pt idx="1459">
                  <c:v>₹ 29,114.21</c:v>
                </c:pt>
                <c:pt idx="1460">
                  <c:v>₹ 29,007.82</c:v>
                </c:pt>
                <c:pt idx="1461">
                  <c:v>₹ 28,998.68</c:v>
                </c:pt>
                <c:pt idx="1462">
                  <c:v>₹ 28,950.47</c:v>
                </c:pt>
                <c:pt idx="1463">
                  <c:v>₹ 28,923.14</c:v>
                </c:pt>
                <c:pt idx="1464">
                  <c:v>₹ 28,868.66</c:v>
                </c:pt>
                <c:pt idx="1465">
                  <c:v>₹ 28,716.14</c:v>
                </c:pt>
                <c:pt idx="1466">
                  <c:v>₹ 28,542.86</c:v>
                </c:pt>
                <c:pt idx="1467">
                  <c:v>₹ 28,476.73</c:v>
                </c:pt>
                <c:pt idx="1468">
                  <c:v>₹ 28,468.92</c:v>
                </c:pt>
                <c:pt idx="1469">
                  <c:v>₹ 28,340.19</c:v>
                </c:pt>
                <c:pt idx="1470">
                  <c:v>₹ 28,302.33</c:v>
                </c:pt>
                <c:pt idx="1471">
                  <c:v>₹ 28,287.90</c:v>
                </c:pt>
                <c:pt idx="1472">
                  <c:v>₹ 28,245.34</c:v>
                </c:pt>
                <c:pt idx="1473">
                  <c:v>₹ 28,101.33</c:v>
                </c:pt>
                <c:pt idx="1474">
                  <c:v>₹ 28,006.94</c:v>
                </c:pt>
                <c:pt idx="1475">
                  <c:v>₹ 27,980.77</c:v>
                </c:pt>
                <c:pt idx="1476">
                  <c:v>₹ 27,941.29</c:v>
                </c:pt>
                <c:pt idx="1477">
                  <c:v>₹ 27,931.11</c:v>
                </c:pt>
                <c:pt idx="1478">
                  <c:v>₹ 27,925.86</c:v>
                </c:pt>
                <c:pt idx="1479">
                  <c:v>₹ 27,849.94</c:v>
                </c:pt>
                <c:pt idx="1480">
                  <c:v>₹ 27,808.73</c:v>
                </c:pt>
                <c:pt idx="1481">
                  <c:v>₹ 27,724.29</c:v>
                </c:pt>
                <c:pt idx="1482">
                  <c:v>₹ 27,696.11</c:v>
                </c:pt>
                <c:pt idx="1483">
                  <c:v>₹ 27,625.17</c:v>
                </c:pt>
                <c:pt idx="1484">
                  <c:v>₹ 27,619.36</c:v>
                </c:pt>
                <c:pt idx="1485">
                  <c:v>₹ 27,614.71</c:v>
                </c:pt>
                <c:pt idx="1486">
                  <c:v>₹ 27,598.93</c:v>
                </c:pt>
                <c:pt idx="1487">
                  <c:v>₹ 27,534.53</c:v>
                </c:pt>
                <c:pt idx="1488">
                  <c:v>₹ 27,533.91</c:v>
                </c:pt>
                <c:pt idx="1489">
                  <c:v>₹ 27,495.59</c:v>
                </c:pt>
                <c:pt idx="1490">
                  <c:v>₹ 27,432.73</c:v>
                </c:pt>
                <c:pt idx="1491">
                  <c:v>₹ 27,375.90</c:v>
                </c:pt>
                <c:pt idx="1492">
                  <c:v>₹ 27,346.04</c:v>
                </c:pt>
                <c:pt idx="1493">
                  <c:v>₹ 27,322.73</c:v>
                </c:pt>
                <c:pt idx="1494">
                  <c:v>₹ 27,236.96</c:v>
                </c:pt>
                <c:pt idx="1495">
                  <c:v>₹ 27,218.44</c:v>
                </c:pt>
                <c:pt idx="1496">
                  <c:v>₹ 27,117.99</c:v>
                </c:pt>
                <c:pt idx="1497">
                  <c:v>₹ 27,092.38</c:v>
                </c:pt>
                <c:pt idx="1498">
                  <c:v>₹ 27,080.64</c:v>
                </c:pt>
                <c:pt idx="1499">
                  <c:v>₹ 27,037.91</c:v>
                </c:pt>
                <c:pt idx="1500">
                  <c:v>₹ 27,000.98</c:v>
                </c:pt>
                <c:pt idx="1501">
                  <c:v>₹ 26,936.98</c:v>
                </c:pt>
                <c:pt idx="1502">
                  <c:v>₹ 26,927.69</c:v>
                </c:pt>
                <c:pt idx="1503">
                  <c:v>₹ 26,926.51</c:v>
                </c:pt>
                <c:pt idx="1504">
                  <c:v>₹ 26,912.56</c:v>
                </c:pt>
                <c:pt idx="1505">
                  <c:v>₹ 26,607.89</c:v>
                </c:pt>
                <c:pt idx="1506">
                  <c:v>₹ 26,479.40</c:v>
                </c:pt>
                <c:pt idx="1507">
                  <c:v>₹ 26,467.10</c:v>
                </c:pt>
                <c:pt idx="1508">
                  <c:v>₹ 26,392.26</c:v>
                </c:pt>
                <c:pt idx="1509">
                  <c:v>₹ 26,316.59</c:v>
                </c:pt>
                <c:pt idx="1510">
                  <c:v>₹ 26,236.58</c:v>
                </c:pt>
                <c:pt idx="1511">
                  <c:v>₹ 26,140.36</c:v>
                </c:pt>
                <c:pt idx="1512">
                  <c:v>₹ 26,125.67</c:v>
                </c:pt>
                <c:pt idx="1513">
                  <c:v>₹ 26,109.33</c:v>
                </c:pt>
                <c:pt idx="1514">
                  <c:v>₹ 26,026.97</c:v>
                </c:pt>
                <c:pt idx="1515">
                  <c:v>₹ 26,018.95</c:v>
                </c:pt>
                <c:pt idx="1516">
                  <c:v>₹ 25,992.82</c:v>
                </c:pt>
                <c:pt idx="1517">
                  <c:v>₹ 25,678.78</c:v>
                </c:pt>
                <c:pt idx="1518">
                  <c:v>₹ 25,656.58</c:v>
                </c:pt>
                <c:pt idx="1519">
                  <c:v>₹ 25,648.98</c:v>
                </c:pt>
                <c:pt idx="1520">
                  <c:v>₹ 25,517.11</c:v>
                </c:pt>
                <c:pt idx="1521">
                  <c:v>₹ 25,382.30</c:v>
                </c:pt>
                <c:pt idx="1522">
                  <c:v>₹ 25,333.33</c:v>
                </c:pt>
                <c:pt idx="1523">
                  <c:v>₹ 25,309.49</c:v>
                </c:pt>
                <c:pt idx="1524">
                  <c:v>₹ 25,127.22</c:v>
                </c:pt>
                <c:pt idx="1525">
                  <c:v>₹ 25,081.77</c:v>
                </c:pt>
                <c:pt idx="1526">
                  <c:v>₹ 25,075.97</c:v>
                </c:pt>
                <c:pt idx="1527">
                  <c:v>₹ 24,915.22</c:v>
                </c:pt>
                <c:pt idx="1528">
                  <c:v>₹ 24,915.05</c:v>
                </c:pt>
                <c:pt idx="1529">
                  <c:v>₹ 24,873.38</c:v>
                </c:pt>
                <c:pt idx="1530">
                  <c:v>₹ 24,869.84</c:v>
                </c:pt>
                <c:pt idx="1531">
                  <c:v>₹ 24,863.25</c:v>
                </c:pt>
                <c:pt idx="1532">
                  <c:v>₹ 24,817.25</c:v>
                </c:pt>
                <c:pt idx="1533">
                  <c:v>₹ 24,795.04</c:v>
                </c:pt>
                <c:pt idx="1534">
                  <c:v>₹ 24,671.66</c:v>
                </c:pt>
                <c:pt idx="1535">
                  <c:v>₹ 24,667.42</c:v>
                </c:pt>
                <c:pt idx="1536">
                  <c:v>₹ 24,603.05</c:v>
                </c:pt>
                <c:pt idx="1537">
                  <c:v>₹ 24,535.70</c:v>
                </c:pt>
                <c:pt idx="1538">
                  <c:v>₹ 24,520.26</c:v>
                </c:pt>
                <c:pt idx="1539">
                  <c:v>₹ 24,513.09</c:v>
                </c:pt>
                <c:pt idx="1540">
                  <c:v>₹ 24,476.48</c:v>
                </c:pt>
                <c:pt idx="1541">
                  <c:v>₹ 24,393.62</c:v>
                </c:pt>
                <c:pt idx="1542">
                  <c:v>₹ 24,387.74</c:v>
                </c:pt>
                <c:pt idx="1543">
                  <c:v>₹ 24,294.02</c:v>
                </c:pt>
                <c:pt idx="1544">
                  <c:v>₹ 24,227.34</c:v>
                </c:pt>
                <c:pt idx="1545">
                  <c:v>₹ 24,180.93</c:v>
                </c:pt>
                <c:pt idx="1546">
                  <c:v>₹ 24,106.91</c:v>
                </c:pt>
                <c:pt idx="1547">
                  <c:v>₹ 24,059.68</c:v>
                </c:pt>
                <c:pt idx="1548">
                  <c:v>₹ 23,967.38</c:v>
                </c:pt>
                <c:pt idx="1549">
                  <c:v>₹ 23,887.66</c:v>
                </c:pt>
                <c:pt idx="1550">
                  <c:v>₹ 23,807.24</c:v>
                </c:pt>
                <c:pt idx="1551">
                  <c:v>₹ 23,568.27</c:v>
                </c:pt>
                <c:pt idx="1552">
                  <c:v>₹ 23,563.02</c:v>
                </c:pt>
                <c:pt idx="1553">
                  <c:v>₹ 23,401.31</c:v>
                </c:pt>
                <c:pt idx="1554">
                  <c:v>₹ 23,306.55</c:v>
                </c:pt>
                <c:pt idx="1555">
                  <c:v>₹ 23,288.93</c:v>
                </c:pt>
                <c:pt idx="1556">
                  <c:v>₹ 23,244.79</c:v>
                </c:pt>
                <c:pt idx="1557">
                  <c:v>₹ 23,241.47</c:v>
                </c:pt>
                <c:pt idx="1558">
                  <c:v>₹ 23,082.96</c:v>
                </c:pt>
                <c:pt idx="1559">
                  <c:v>₹ 23,065.42</c:v>
                </c:pt>
                <c:pt idx="1560">
                  <c:v>₹ 23,045.57</c:v>
                </c:pt>
                <c:pt idx="1561">
                  <c:v>₹ 22,493.66</c:v>
                </c:pt>
                <c:pt idx="1562">
                  <c:v>₹ 22,478.60</c:v>
                </c:pt>
                <c:pt idx="1563">
                  <c:v>₹ 22,462.04</c:v>
                </c:pt>
                <c:pt idx="1564">
                  <c:v>₹ 22,412.65</c:v>
                </c:pt>
                <c:pt idx="1565">
                  <c:v>₹ 22,395.74</c:v>
                </c:pt>
                <c:pt idx="1566">
                  <c:v>₹ 22,331.57</c:v>
                </c:pt>
                <c:pt idx="1567">
                  <c:v>₹ 22,218.11</c:v>
                </c:pt>
                <c:pt idx="1568">
                  <c:v>₹ 22,192.44</c:v>
                </c:pt>
                <c:pt idx="1569">
                  <c:v>₹ 22,144.03</c:v>
                </c:pt>
                <c:pt idx="1570">
                  <c:v>₹ 22,097.62</c:v>
                </c:pt>
                <c:pt idx="1571">
                  <c:v>₹ 21,984.47</c:v>
                </c:pt>
                <c:pt idx="1572">
                  <c:v>₹ 21,978.68</c:v>
                </c:pt>
                <c:pt idx="1573">
                  <c:v>₹ 21,882.40</c:v>
                </c:pt>
                <c:pt idx="1574">
                  <c:v>₹ 21,880.82</c:v>
                </c:pt>
                <c:pt idx="1575">
                  <c:v>₹ 21,797.00</c:v>
                </c:pt>
                <c:pt idx="1576">
                  <c:v>₹ 21,774.32</c:v>
                </c:pt>
                <c:pt idx="1577">
                  <c:v>₹ 21,771.34</c:v>
                </c:pt>
                <c:pt idx="1578">
                  <c:v>₹ 21,677.28</c:v>
                </c:pt>
                <c:pt idx="1579">
                  <c:v>₹ 21,661.16</c:v>
                </c:pt>
                <c:pt idx="1580">
                  <c:v>₹ 21,659.93</c:v>
                </c:pt>
                <c:pt idx="1581">
                  <c:v>₹ 21,595.38</c:v>
                </c:pt>
                <c:pt idx="1582">
                  <c:v>₹ 21,472.48</c:v>
                </c:pt>
                <c:pt idx="1583">
                  <c:v>₹ 21,348.71</c:v>
                </c:pt>
                <c:pt idx="1584">
                  <c:v>₹ 21,344.85</c:v>
                </c:pt>
                <c:pt idx="1585">
                  <c:v>₹ 21,259.38</c:v>
                </c:pt>
                <c:pt idx="1586">
                  <c:v>₹ 21,232.18</c:v>
                </c:pt>
                <c:pt idx="1587">
                  <c:v>₹ 21,223.68</c:v>
                </c:pt>
                <c:pt idx="1588">
                  <c:v>₹ 21,195.82</c:v>
                </c:pt>
                <c:pt idx="1589">
                  <c:v>₹ 21,098.55</c:v>
                </c:pt>
                <c:pt idx="1590">
                  <c:v>₹ 21,082.16</c:v>
                </c:pt>
                <c:pt idx="1591">
                  <c:v>₹ 20,893.06</c:v>
                </c:pt>
                <c:pt idx="1592">
                  <c:v>₹ 20,878.78</c:v>
                </c:pt>
                <c:pt idx="1593">
                  <c:v>₹ 20,781.49</c:v>
                </c:pt>
                <c:pt idx="1594">
                  <c:v>₹ 20,773.63</c:v>
                </c:pt>
                <c:pt idx="1595">
                  <c:v>₹ 20,745.99</c:v>
                </c:pt>
                <c:pt idx="1596">
                  <c:v>₹ 20,709.02</c:v>
                </c:pt>
                <c:pt idx="1597">
                  <c:v>₹ 20,630.28</c:v>
                </c:pt>
                <c:pt idx="1598">
                  <c:v>₹ 20,568.32</c:v>
                </c:pt>
                <c:pt idx="1599">
                  <c:v>₹ 20,463.00</c:v>
                </c:pt>
                <c:pt idx="1600">
                  <c:v>₹ 20,446.85</c:v>
                </c:pt>
                <c:pt idx="1601">
                  <c:v>₹ 20,420.60</c:v>
                </c:pt>
                <c:pt idx="1602">
                  <c:v>₹ 20,354.50</c:v>
                </c:pt>
                <c:pt idx="1603">
                  <c:v>₹ 20,296.86</c:v>
                </c:pt>
                <c:pt idx="1604">
                  <c:v>₹ 20,277.81</c:v>
                </c:pt>
                <c:pt idx="1605">
                  <c:v>₹ 20,253.84</c:v>
                </c:pt>
                <c:pt idx="1606">
                  <c:v>₹ 20,234.85</c:v>
                </c:pt>
                <c:pt idx="1607">
                  <c:v>₹ 20,177.67</c:v>
                </c:pt>
                <c:pt idx="1608">
                  <c:v>₹ 20,167.34</c:v>
                </c:pt>
                <c:pt idx="1609">
                  <c:v>₹ 20,149.32</c:v>
                </c:pt>
                <c:pt idx="1610">
                  <c:v>₹ 20,009.63</c:v>
                </c:pt>
                <c:pt idx="1611">
                  <c:v>₹ 19,995.29</c:v>
                </c:pt>
                <c:pt idx="1612">
                  <c:v>₹ 19,964.75</c:v>
                </c:pt>
                <c:pt idx="1613">
                  <c:v>₹ 19,933.46</c:v>
                </c:pt>
                <c:pt idx="1614">
                  <c:v>₹ 19,798.05</c:v>
                </c:pt>
                <c:pt idx="1615">
                  <c:v>₹ 19,749.38</c:v>
                </c:pt>
                <c:pt idx="1616">
                  <c:v>₹ 19,719.69</c:v>
                </c:pt>
                <c:pt idx="1617">
                  <c:v>₹ 19,673.34</c:v>
                </c:pt>
                <c:pt idx="1618">
                  <c:v>₹ 19,594.81</c:v>
                </c:pt>
                <c:pt idx="1619">
                  <c:v>₹ 19,551.34</c:v>
                </c:pt>
                <c:pt idx="1620">
                  <c:v>₹ 19,539.24</c:v>
                </c:pt>
                <c:pt idx="1621">
                  <c:v>₹ 19,521.97</c:v>
                </c:pt>
                <c:pt idx="1622">
                  <c:v>₹ 19,515.54</c:v>
                </c:pt>
                <c:pt idx="1623">
                  <c:v>₹ 19,496.72</c:v>
                </c:pt>
                <c:pt idx="1624">
                  <c:v>₹ 19,444.27</c:v>
                </c:pt>
                <c:pt idx="1625">
                  <c:v>₹ 19,442.35</c:v>
                </c:pt>
                <c:pt idx="1626">
                  <c:v>₹ 19,362.00</c:v>
                </c:pt>
                <c:pt idx="1627">
                  <c:v>₹ 19,350.37</c:v>
                </c:pt>
                <c:pt idx="1628">
                  <c:v>₹ 19,321.06</c:v>
                </c:pt>
                <c:pt idx="1629">
                  <c:v>₹ 19,259.96</c:v>
                </c:pt>
                <c:pt idx="1630">
                  <c:v>₹ 19,214.71</c:v>
                </c:pt>
                <c:pt idx="1631">
                  <c:v>₹ 19,199.94</c:v>
                </c:pt>
                <c:pt idx="1632">
                  <c:v>₹ 19,144.58</c:v>
                </c:pt>
                <c:pt idx="1633">
                  <c:v>₹ 19,107.78</c:v>
                </c:pt>
                <c:pt idx="1634">
                  <c:v>₹ 19,040.88</c:v>
                </c:pt>
                <c:pt idx="1635">
                  <c:v>₹ 19,023.26</c:v>
                </c:pt>
                <c:pt idx="1636">
                  <c:v>₹ 18,972.50</c:v>
                </c:pt>
                <c:pt idx="1637">
                  <c:v>₹ 18,963.17</c:v>
                </c:pt>
                <c:pt idx="1638">
                  <c:v>₹ 18,955.22</c:v>
                </c:pt>
                <c:pt idx="1639">
                  <c:v>₹ 18,954.56</c:v>
                </c:pt>
                <c:pt idx="1640">
                  <c:v>₹ 18,932.81</c:v>
                </c:pt>
                <c:pt idx="1641">
                  <c:v>₹ 18,903.49</c:v>
                </c:pt>
                <c:pt idx="1642">
                  <c:v>₹ 18,883.33</c:v>
                </c:pt>
                <c:pt idx="1643">
                  <c:v>₹ 18,838.70</c:v>
                </c:pt>
                <c:pt idx="1644">
                  <c:v>₹ 18,815.53</c:v>
                </c:pt>
                <c:pt idx="1645">
                  <c:v>₹ 18,806.15</c:v>
                </c:pt>
                <c:pt idx="1646">
                  <c:v>₹ 18,804.75</c:v>
                </c:pt>
                <c:pt idx="1647">
                  <c:v>₹ 18,767.74</c:v>
                </c:pt>
                <c:pt idx="1648">
                  <c:v>₹ 18,765.88</c:v>
                </c:pt>
                <c:pt idx="1649">
                  <c:v>₹ 18,694.69</c:v>
                </c:pt>
                <c:pt idx="1650">
                  <c:v>₹ 18,682.74</c:v>
                </c:pt>
                <c:pt idx="1651">
                  <c:v>₹ 18,648.42</c:v>
                </c:pt>
                <c:pt idx="1652">
                  <c:v>₹ 18,608.26</c:v>
                </c:pt>
                <c:pt idx="1653">
                  <c:v>₹ 18,443.11</c:v>
                </c:pt>
                <c:pt idx="1654">
                  <c:v>₹ 18,328.24</c:v>
                </c:pt>
                <c:pt idx="1655">
                  <c:v>₹ 18,310.74</c:v>
                </c:pt>
                <c:pt idx="1656">
                  <c:v>₹ 18,259.22</c:v>
                </c:pt>
                <c:pt idx="1657">
                  <c:v>₹ 18,246.50</c:v>
                </c:pt>
                <c:pt idx="1658">
                  <c:v>₹ 18,223.45</c:v>
                </c:pt>
                <c:pt idx="1659">
                  <c:v>₹ 18,218.16</c:v>
                </c:pt>
                <c:pt idx="1660">
                  <c:v>₹ 18,208.34</c:v>
                </c:pt>
                <c:pt idx="1661">
                  <c:v>₹ 18,157.88</c:v>
                </c:pt>
                <c:pt idx="1662">
                  <c:v>₹ 18,033.97</c:v>
                </c:pt>
                <c:pt idx="1663">
                  <c:v>₹ 18,031.19</c:v>
                </c:pt>
                <c:pt idx="1664">
                  <c:v>₹ 18,031.16</c:v>
                </c:pt>
                <c:pt idx="1665">
                  <c:v>₹ 17,942.11</c:v>
                </c:pt>
                <c:pt idx="1666">
                  <c:v>₹ 17,929.30</c:v>
                </c:pt>
                <c:pt idx="1667">
                  <c:v>₹ 17,904.53</c:v>
                </c:pt>
                <c:pt idx="1668">
                  <c:v>₹ 17,882.67</c:v>
                </c:pt>
                <c:pt idx="1669">
                  <c:v>₹ 17,878.90</c:v>
                </c:pt>
                <c:pt idx="1670">
                  <c:v>₹ 17,862.92</c:v>
                </c:pt>
                <c:pt idx="1671">
                  <c:v>₹ 17,832.60</c:v>
                </c:pt>
                <c:pt idx="1672">
                  <c:v>₹ 17,779.94</c:v>
                </c:pt>
                <c:pt idx="1673">
                  <c:v>₹ 17,777.73</c:v>
                </c:pt>
                <c:pt idx="1674">
                  <c:v>₹ 17,748.51</c:v>
                </c:pt>
                <c:pt idx="1675">
                  <c:v>₹ 17,663.14</c:v>
                </c:pt>
                <c:pt idx="1676">
                  <c:v>₹ 17,626.24</c:v>
                </c:pt>
                <c:pt idx="1677">
                  <c:v>₹ 17,584.72</c:v>
                </c:pt>
                <c:pt idx="1678">
                  <c:v>₹ 17,560.38</c:v>
                </c:pt>
                <c:pt idx="1679">
                  <c:v>₹ 17,556.88</c:v>
                </c:pt>
                <c:pt idx="1680">
                  <c:v>₹ 17,507.47</c:v>
                </c:pt>
                <c:pt idx="1681">
                  <c:v>₹ 17,505.65</c:v>
                </c:pt>
                <c:pt idx="1682">
                  <c:v>₹ 17,496.31</c:v>
                </c:pt>
                <c:pt idx="1683">
                  <c:v>₹ 17,479.53</c:v>
                </c:pt>
                <c:pt idx="1684">
                  <c:v>₹ 17,468.98</c:v>
                </c:pt>
                <c:pt idx="1685">
                  <c:v>₹ 17,361.77</c:v>
                </c:pt>
                <c:pt idx="1686">
                  <c:v>₹ 17,352.68</c:v>
                </c:pt>
                <c:pt idx="1687">
                  <c:v>₹ 17,337.58</c:v>
                </c:pt>
                <c:pt idx="1688">
                  <c:v>₹ 17,253.43</c:v>
                </c:pt>
                <c:pt idx="1689">
                  <c:v>₹ 17,179.52</c:v>
                </c:pt>
                <c:pt idx="1690">
                  <c:v>₹ 17,178.68</c:v>
                </c:pt>
                <c:pt idx="1691">
                  <c:v>₹ 17,174.52</c:v>
                </c:pt>
                <c:pt idx="1692">
                  <c:v>₹ 17,172.27</c:v>
                </c:pt>
                <c:pt idx="1693">
                  <c:v>₹ 17,128.43</c:v>
                </c:pt>
                <c:pt idx="1694">
                  <c:v>₹ 17,085.27</c:v>
                </c:pt>
                <c:pt idx="1695">
                  <c:v>₹ 17,081.08</c:v>
                </c:pt>
                <c:pt idx="1696">
                  <c:v>₹ 17,043.34</c:v>
                </c:pt>
                <c:pt idx="1697">
                  <c:v>₹ 17,016.01</c:v>
                </c:pt>
                <c:pt idx="1698">
                  <c:v>₹ 16,990.55</c:v>
                </c:pt>
                <c:pt idx="1699">
                  <c:v>₹ 16,921.09</c:v>
                </c:pt>
                <c:pt idx="1700">
                  <c:v>₹ 16,903.50</c:v>
                </c:pt>
                <c:pt idx="1701">
                  <c:v>₹ 16,884.92</c:v>
                </c:pt>
                <c:pt idx="1702">
                  <c:v>₹ 16,841.32</c:v>
                </c:pt>
                <c:pt idx="1703">
                  <c:v>₹ 16,796.41</c:v>
                </c:pt>
                <c:pt idx="1704">
                  <c:v>₹ 16,779.40</c:v>
                </c:pt>
                <c:pt idx="1705">
                  <c:v>₹ 16,776.30</c:v>
                </c:pt>
                <c:pt idx="1706">
                  <c:v>₹ 16,770.99</c:v>
                </c:pt>
                <c:pt idx="1707">
                  <c:v>₹ 16,657.72</c:v>
                </c:pt>
                <c:pt idx="1708">
                  <c:v>₹ 16,631.61</c:v>
                </c:pt>
                <c:pt idx="1709">
                  <c:v>₹ 16,602.18</c:v>
                </c:pt>
                <c:pt idx="1710">
                  <c:v>₹ 16,600.16</c:v>
                </c:pt>
                <c:pt idx="1711">
                  <c:v>₹ 16,587.96</c:v>
                </c:pt>
                <c:pt idx="1712">
                  <c:v>₹ 16,586.50</c:v>
                </c:pt>
                <c:pt idx="1713">
                  <c:v>₹ 16,577.78</c:v>
                </c:pt>
                <c:pt idx="1714">
                  <c:v>₹ 16,455.71</c:v>
                </c:pt>
                <c:pt idx="1715">
                  <c:v>₹ 16,450.89</c:v>
                </c:pt>
                <c:pt idx="1716">
                  <c:v>₹ 16,420.49</c:v>
                </c:pt>
                <c:pt idx="1717">
                  <c:v>₹ 16,351.42</c:v>
                </c:pt>
                <c:pt idx="1718">
                  <c:v>₹ 16,311.05</c:v>
                </c:pt>
                <c:pt idx="1719">
                  <c:v>₹ 16,297.85</c:v>
                </c:pt>
                <c:pt idx="1720">
                  <c:v>₹ 16,267.32</c:v>
                </c:pt>
                <c:pt idx="1721">
                  <c:v>₹ 16,232.85</c:v>
                </c:pt>
                <c:pt idx="1722">
                  <c:v>₹ 16,205.88</c:v>
                </c:pt>
                <c:pt idx="1723">
                  <c:v>₹ 16,199.10</c:v>
                </c:pt>
                <c:pt idx="1724">
                  <c:v>₹ 16,190.97</c:v>
                </c:pt>
                <c:pt idx="1725">
                  <c:v>₹ 16,152.04</c:v>
                </c:pt>
                <c:pt idx="1726">
                  <c:v>₹ 16,138.76</c:v>
                </c:pt>
                <c:pt idx="1727">
                  <c:v>₹ 16,122.65</c:v>
                </c:pt>
                <c:pt idx="1728">
                  <c:v>₹ 16,115.30</c:v>
                </c:pt>
                <c:pt idx="1729">
                  <c:v>₹ 16,097.94</c:v>
                </c:pt>
                <c:pt idx="1730">
                  <c:v>₹ 16,085.13</c:v>
                </c:pt>
                <c:pt idx="1731">
                  <c:v>₹ 16,069.08</c:v>
                </c:pt>
                <c:pt idx="1732">
                  <c:v>₹ 16,062.89</c:v>
                </c:pt>
                <c:pt idx="1733">
                  <c:v>₹ 16,059.06</c:v>
                </c:pt>
                <c:pt idx="1734">
                  <c:v>₹ 15,966.19</c:v>
                </c:pt>
                <c:pt idx="1735">
                  <c:v>₹ 15,965.29</c:v>
                </c:pt>
                <c:pt idx="1736">
                  <c:v>₹ 15,922.29</c:v>
                </c:pt>
                <c:pt idx="1737">
                  <c:v>₹ 15,840.81</c:v>
                </c:pt>
                <c:pt idx="1738">
                  <c:v>₹ 15,828.82</c:v>
                </c:pt>
                <c:pt idx="1739">
                  <c:v>₹ 15,820.70</c:v>
                </c:pt>
                <c:pt idx="1740">
                  <c:v>₹ 15,817.99</c:v>
                </c:pt>
                <c:pt idx="1741">
                  <c:v>₹ 15,746.62</c:v>
                </c:pt>
                <c:pt idx="1742">
                  <c:v>₹ 15,698.86</c:v>
                </c:pt>
                <c:pt idx="1743">
                  <c:v>₹ 15,670.30</c:v>
                </c:pt>
                <c:pt idx="1744">
                  <c:v>₹ 15,646.28</c:v>
                </c:pt>
                <c:pt idx="1745">
                  <c:v>₹ 15,612.19</c:v>
                </c:pt>
                <c:pt idx="1746">
                  <c:v>₹ 15,608.58</c:v>
                </c:pt>
                <c:pt idx="1747">
                  <c:v>₹ 15,556.67</c:v>
                </c:pt>
                <c:pt idx="1748">
                  <c:v>₹ 15,555.19</c:v>
                </c:pt>
                <c:pt idx="1749">
                  <c:v>₹ 15,532.16</c:v>
                </c:pt>
                <c:pt idx="1750">
                  <c:v>₹ 15,518.18</c:v>
                </c:pt>
                <c:pt idx="1751">
                  <c:v>₹ 15,450.48</c:v>
                </c:pt>
                <c:pt idx="1752">
                  <c:v>₹ 15,440.20</c:v>
                </c:pt>
                <c:pt idx="1753">
                  <c:v>₹ 15,377.77</c:v>
                </c:pt>
                <c:pt idx="1754">
                  <c:v>₹ 15,368.22</c:v>
                </c:pt>
                <c:pt idx="1755">
                  <c:v>₹ 15,363.77</c:v>
                </c:pt>
                <c:pt idx="1756">
                  <c:v>₹ 15,361.50</c:v>
                </c:pt>
                <c:pt idx="1757">
                  <c:v>₹ 15,359.10</c:v>
                </c:pt>
                <c:pt idx="1758">
                  <c:v>₹ 15,322.77</c:v>
                </c:pt>
                <c:pt idx="1759">
                  <c:v>₹ 15,260.52</c:v>
                </c:pt>
                <c:pt idx="1760">
                  <c:v>₹ 15,230.32</c:v>
                </c:pt>
                <c:pt idx="1761">
                  <c:v>₹ 15,207.92</c:v>
                </c:pt>
                <c:pt idx="1762">
                  <c:v>₹ 15,174.81</c:v>
                </c:pt>
                <c:pt idx="1763">
                  <c:v>₹ 15,170.07</c:v>
                </c:pt>
                <c:pt idx="1764">
                  <c:v>₹ 15,161.53</c:v>
                </c:pt>
                <c:pt idx="1765">
                  <c:v>₹ 15,161.25</c:v>
                </c:pt>
                <c:pt idx="1766">
                  <c:v>₹ 15,150.44</c:v>
                </c:pt>
                <c:pt idx="1767">
                  <c:v>₹ 15,123.19</c:v>
                </c:pt>
                <c:pt idx="1768">
                  <c:v>₹ 15,103.69</c:v>
                </c:pt>
                <c:pt idx="1769">
                  <c:v>₹ 15,090.35</c:v>
                </c:pt>
                <c:pt idx="1770">
                  <c:v>₹ 15,052.68</c:v>
                </c:pt>
                <c:pt idx="1771">
                  <c:v>₹ 15,038.51</c:v>
                </c:pt>
                <c:pt idx="1772">
                  <c:v>₹ 15,026.30</c:v>
                </c:pt>
                <c:pt idx="1773">
                  <c:v>₹ 15,025.76</c:v>
                </c:pt>
                <c:pt idx="1774">
                  <c:v>₹ 15,019.76</c:v>
                </c:pt>
                <c:pt idx="1775">
                  <c:v>₹ 15,006.58</c:v>
                </c:pt>
                <c:pt idx="1776">
                  <c:v>₹ 14,988.43</c:v>
                </c:pt>
                <c:pt idx="1777">
                  <c:v>₹ 14,945.34</c:v>
                </c:pt>
                <c:pt idx="1778">
                  <c:v>₹ 14,926.97</c:v>
                </c:pt>
                <c:pt idx="1779">
                  <c:v>₹ 14,908.27</c:v>
                </c:pt>
                <c:pt idx="1780">
                  <c:v>₹ 14,901.52</c:v>
                </c:pt>
                <c:pt idx="1781">
                  <c:v>₹ 14,847.63</c:v>
                </c:pt>
                <c:pt idx="1782">
                  <c:v>₹ 14,843.96</c:v>
                </c:pt>
                <c:pt idx="1783">
                  <c:v>₹ 14,839.34</c:v>
                </c:pt>
                <c:pt idx="1784">
                  <c:v>₹ 14,819.00</c:v>
                </c:pt>
                <c:pt idx="1785">
                  <c:v>₹ 14,750.42</c:v>
                </c:pt>
                <c:pt idx="1786">
                  <c:v>₹ 14,738.43</c:v>
                </c:pt>
                <c:pt idx="1787">
                  <c:v>₹ 14,711.74</c:v>
                </c:pt>
                <c:pt idx="1788">
                  <c:v>₹ 14,696.77</c:v>
                </c:pt>
                <c:pt idx="1789">
                  <c:v>₹ 14,692.67</c:v>
                </c:pt>
                <c:pt idx="1790">
                  <c:v>₹ 14,665.75</c:v>
                </c:pt>
                <c:pt idx="1791">
                  <c:v>₹ 14,657.20</c:v>
                </c:pt>
                <c:pt idx="1792">
                  <c:v>₹ 14,640.35</c:v>
                </c:pt>
                <c:pt idx="1793">
                  <c:v>₹ 14,630.52</c:v>
                </c:pt>
                <c:pt idx="1794">
                  <c:v>₹ 14,612.33</c:v>
                </c:pt>
                <c:pt idx="1795">
                  <c:v>₹ 14,600.62</c:v>
                </c:pt>
                <c:pt idx="1796">
                  <c:v>₹ 14,590.63</c:v>
                </c:pt>
                <c:pt idx="1797">
                  <c:v>₹ 14,574.64</c:v>
                </c:pt>
                <c:pt idx="1798">
                  <c:v>₹ 14,571.89</c:v>
                </c:pt>
                <c:pt idx="1799">
                  <c:v>₹ 14,547.26</c:v>
                </c:pt>
                <c:pt idx="1800">
                  <c:v>₹ 14,507.46</c:v>
                </c:pt>
                <c:pt idx="1801">
                  <c:v>₹ 14,478.33</c:v>
                </c:pt>
                <c:pt idx="1802">
                  <c:v>₹ 14,474.68</c:v>
                </c:pt>
                <c:pt idx="1803">
                  <c:v>₹ 14,470.01</c:v>
                </c:pt>
                <c:pt idx="1804">
                  <c:v>₹ 14,455.64</c:v>
                </c:pt>
                <c:pt idx="1805">
                  <c:v>₹ 14,451.84</c:v>
                </c:pt>
                <c:pt idx="1806">
                  <c:v>₹ 14,449.85</c:v>
                </c:pt>
                <c:pt idx="1807">
                  <c:v>₹ 14,427.63</c:v>
                </c:pt>
                <c:pt idx="1808">
                  <c:v>₹ 14,426.66</c:v>
                </c:pt>
                <c:pt idx="1809">
                  <c:v>₹ 14,426.07</c:v>
                </c:pt>
                <c:pt idx="1810">
                  <c:v>₹ 14,418.28</c:v>
                </c:pt>
                <c:pt idx="1811">
                  <c:v>₹ 14,410.93</c:v>
                </c:pt>
                <c:pt idx="1812">
                  <c:v>₹ 14,394.56</c:v>
                </c:pt>
                <c:pt idx="1813">
                  <c:v>₹ 14,394.40</c:v>
                </c:pt>
                <c:pt idx="1814">
                  <c:v>₹ 14,382.71</c:v>
                </c:pt>
                <c:pt idx="1815">
                  <c:v>₹ 14,358.36</c:v>
                </c:pt>
                <c:pt idx="1816">
                  <c:v>₹ 14,355.43</c:v>
                </c:pt>
                <c:pt idx="1817">
                  <c:v>₹ 14,349.85</c:v>
                </c:pt>
                <c:pt idx="1818">
                  <c:v>₹ 14,337.91</c:v>
                </c:pt>
                <c:pt idx="1819">
                  <c:v>₹ 14,319.03</c:v>
                </c:pt>
                <c:pt idx="1820">
                  <c:v>₹ 14,313.85</c:v>
                </c:pt>
                <c:pt idx="1821">
                  <c:v>₹ 14,285.90</c:v>
                </c:pt>
                <c:pt idx="1822">
                  <c:v>₹ 14,283.46</c:v>
                </c:pt>
                <c:pt idx="1823">
                  <c:v>₹ 14,258.33</c:v>
                </c:pt>
                <c:pt idx="1824">
                  <c:v>₹ 14,256.79</c:v>
                </c:pt>
                <c:pt idx="1825">
                  <c:v>₹ 14,256.19</c:v>
                </c:pt>
                <c:pt idx="1826">
                  <c:v>₹ 14,254.61</c:v>
                </c:pt>
                <c:pt idx="1827">
                  <c:v>₹ 14,235.07</c:v>
                </c:pt>
                <c:pt idx="1828">
                  <c:v>₹ 14,210.54</c:v>
                </c:pt>
                <c:pt idx="1829">
                  <c:v>₹ 14,209.40</c:v>
                </c:pt>
                <c:pt idx="1830">
                  <c:v>₹ 14,193.55</c:v>
                </c:pt>
                <c:pt idx="1831">
                  <c:v>₹ 14,152.46</c:v>
                </c:pt>
                <c:pt idx="1832">
                  <c:v>₹ 14,133.04</c:v>
                </c:pt>
                <c:pt idx="1833">
                  <c:v>₹ 14,119.62</c:v>
                </c:pt>
                <c:pt idx="1834">
                  <c:v>₹ 14,098.07</c:v>
                </c:pt>
                <c:pt idx="1835">
                  <c:v>₹ 14,081.93</c:v>
                </c:pt>
                <c:pt idx="1836">
                  <c:v>₹ 14,043.48</c:v>
                </c:pt>
                <c:pt idx="1837">
                  <c:v>₹ 14,007.22</c:v>
                </c:pt>
                <c:pt idx="1838">
                  <c:v>₹ 14,001.29</c:v>
                </c:pt>
                <c:pt idx="1839">
                  <c:v>₹ 14,001.13</c:v>
                </c:pt>
                <c:pt idx="1840">
                  <c:v>₹ 13,981.85</c:v>
                </c:pt>
                <c:pt idx="1841">
                  <c:v>₹ 13,979.45</c:v>
                </c:pt>
                <c:pt idx="1842">
                  <c:v>₹ 13,974.46</c:v>
                </c:pt>
                <c:pt idx="1843">
                  <c:v>₹ 13,937.67</c:v>
                </c:pt>
                <c:pt idx="1844">
                  <c:v>₹ 13,919.82</c:v>
                </c:pt>
                <c:pt idx="1845">
                  <c:v>₹ 13,887.97</c:v>
                </c:pt>
                <c:pt idx="1846">
                  <c:v>₹ 13,887.20</c:v>
                </c:pt>
                <c:pt idx="1847">
                  <c:v>₹ 13,886.40</c:v>
                </c:pt>
                <c:pt idx="1848">
                  <c:v>₹ 13,880.95</c:v>
                </c:pt>
                <c:pt idx="1849">
                  <c:v>₹ 13,874.89</c:v>
                </c:pt>
                <c:pt idx="1850">
                  <c:v>₹ 13,844.80</c:v>
                </c:pt>
                <c:pt idx="1851">
                  <c:v>₹ 13,844.51</c:v>
                </c:pt>
                <c:pt idx="1852">
                  <c:v>₹ 13,831.12</c:v>
                </c:pt>
                <c:pt idx="1853">
                  <c:v>₹ 13,822.80</c:v>
                </c:pt>
                <c:pt idx="1854">
                  <c:v>₹ 13,819.49</c:v>
                </c:pt>
                <c:pt idx="1855">
                  <c:v>₹ 13,801.61</c:v>
                </c:pt>
                <c:pt idx="1856">
                  <c:v>₹ 13,770.10</c:v>
                </c:pt>
                <c:pt idx="1857">
                  <c:v>₹ 13,747.87</c:v>
                </c:pt>
                <c:pt idx="1858">
                  <c:v>₹ 13,746.74</c:v>
                </c:pt>
                <c:pt idx="1859">
                  <c:v>₹ 13,726.21</c:v>
                </c:pt>
                <c:pt idx="1860">
                  <c:v>₹ 13,725.47</c:v>
                </c:pt>
                <c:pt idx="1861">
                  <c:v>₹ 13,714.55</c:v>
                </c:pt>
                <c:pt idx="1862">
                  <c:v>₹ 13,685.51</c:v>
                </c:pt>
                <c:pt idx="1863">
                  <c:v>₹ 13,677.68</c:v>
                </c:pt>
                <c:pt idx="1864">
                  <c:v>₹ 13,638.06</c:v>
                </c:pt>
                <c:pt idx="1865">
                  <c:v>₹ 13,635.64</c:v>
                </c:pt>
                <c:pt idx="1866">
                  <c:v>₹ 13,622.01</c:v>
                </c:pt>
                <c:pt idx="1867">
                  <c:v>₹ 13,616.36</c:v>
                </c:pt>
                <c:pt idx="1868">
                  <c:v>₹ 13,607.37</c:v>
                </c:pt>
                <c:pt idx="1869">
                  <c:v>₹ 13,588.17</c:v>
                </c:pt>
                <c:pt idx="1870">
                  <c:v>₹ 13,566.04</c:v>
                </c:pt>
                <c:pt idx="1871">
                  <c:v>₹ 13,555.00</c:v>
                </c:pt>
                <c:pt idx="1872">
                  <c:v>₹ 13,511.28</c:v>
                </c:pt>
                <c:pt idx="1873">
                  <c:v>₹ 13,480.83</c:v>
                </c:pt>
                <c:pt idx="1874">
                  <c:v>₹ 13,472.19</c:v>
                </c:pt>
                <c:pt idx="1875">
                  <c:v>₹ 13,470.86</c:v>
                </c:pt>
                <c:pt idx="1876">
                  <c:v>₹ 13,470.80</c:v>
                </c:pt>
                <c:pt idx="1877">
                  <c:v>₹ 13,465.80</c:v>
                </c:pt>
                <c:pt idx="1878">
                  <c:v>₹ 13,462.52</c:v>
                </c:pt>
                <c:pt idx="1879">
                  <c:v>₹ 13,457.96</c:v>
                </c:pt>
                <c:pt idx="1880">
                  <c:v>₹ 13,451.12</c:v>
                </c:pt>
                <c:pt idx="1881">
                  <c:v>₹ 13,440.70</c:v>
                </c:pt>
                <c:pt idx="1882">
                  <c:v>₹ 13,430.27</c:v>
                </c:pt>
                <c:pt idx="1883">
                  <c:v>₹ 13,429.04</c:v>
                </c:pt>
                <c:pt idx="1884">
                  <c:v>₹ 13,417.05</c:v>
                </c:pt>
                <c:pt idx="1885">
                  <c:v>₹ 13,415.04</c:v>
                </c:pt>
                <c:pt idx="1886">
                  <c:v>₹ 13,412.97</c:v>
                </c:pt>
                <c:pt idx="1887">
                  <c:v>₹ 13,405.39</c:v>
                </c:pt>
                <c:pt idx="1888">
                  <c:v>₹ 13,393.76</c:v>
                </c:pt>
                <c:pt idx="1889">
                  <c:v>₹ 13,390.56</c:v>
                </c:pt>
                <c:pt idx="1890">
                  <c:v>₹ 13,383.67</c:v>
                </c:pt>
                <c:pt idx="1891">
                  <c:v>₹ 13,377.41</c:v>
                </c:pt>
                <c:pt idx="1892">
                  <c:v>₹ 13,375.76</c:v>
                </c:pt>
                <c:pt idx="1893">
                  <c:v>₹ 13,360.94</c:v>
                </c:pt>
                <c:pt idx="1894">
                  <c:v>₹ 13,352.10</c:v>
                </c:pt>
                <c:pt idx="1895">
                  <c:v>₹ 13,333.71</c:v>
                </c:pt>
                <c:pt idx="1896">
                  <c:v>₹ 13,292.52</c:v>
                </c:pt>
                <c:pt idx="1897">
                  <c:v>₹ 13,228.85</c:v>
                </c:pt>
                <c:pt idx="1898">
                  <c:v>₹ 13,224.69</c:v>
                </c:pt>
                <c:pt idx="1899">
                  <c:v>₹ 13,224.06</c:v>
                </c:pt>
                <c:pt idx="1900">
                  <c:v>₹ 13,217.09</c:v>
                </c:pt>
                <c:pt idx="1901">
                  <c:v>₹ 13,214.43</c:v>
                </c:pt>
                <c:pt idx="1902">
                  <c:v>₹ 13,204.29</c:v>
                </c:pt>
                <c:pt idx="1903">
                  <c:v>₹ 13,143.86</c:v>
                </c:pt>
                <c:pt idx="1904">
                  <c:v>₹ 13,143.34</c:v>
                </c:pt>
                <c:pt idx="1905">
                  <c:v>₹ 13,129.60</c:v>
                </c:pt>
                <c:pt idx="1906">
                  <c:v>₹ 13,126.68</c:v>
                </c:pt>
                <c:pt idx="1907">
                  <c:v>₹ 13,116.84</c:v>
                </c:pt>
                <c:pt idx="1908">
                  <c:v>₹ 13,113.51</c:v>
                </c:pt>
                <c:pt idx="1909">
                  <c:v>₹ 13,112.60</c:v>
                </c:pt>
                <c:pt idx="1910">
                  <c:v>₹ 13,110.79</c:v>
                </c:pt>
                <c:pt idx="1911">
                  <c:v>₹ 13,101.74</c:v>
                </c:pt>
                <c:pt idx="1912">
                  <c:v>₹ 13,063.88</c:v>
                </c:pt>
                <c:pt idx="1913">
                  <c:v>₹ 13,051.22</c:v>
                </c:pt>
                <c:pt idx="1914">
                  <c:v>₹ 13,047.33</c:v>
                </c:pt>
                <c:pt idx="1915">
                  <c:v>₹ 13,044.41</c:v>
                </c:pt>
                <c:pt idx="1916">
                  <c:v>₹ 13,041.92</c:v>
                </c:pt>
                <c:pt idx="1917">
                  <c:v>₹ 13,023.93</c:v>
                </c:pt>
                <c:pt idx="1918">
                  <c:v>₹ 13,019.16</c:v>
                </c:pt>
                <c:pt idx="1919">
                  <c:v>₹ 13,012.21</c:v>
                </c:pt>
                <c:pt idx="1920">
                  <c:v>₹ 13,010.86</c:v>
                </c:pt>
                <c:pt idx="1921">
                  <c:v>₹ 13,008.07</c:v>
                </c:pt>
                <c:pt idx="1922">
                  <c:v>₹ 13,004.95</c:v>
                </c:pt>
                <c:pt idx="1923">
                  <c:v>₹ 13,002.91</c:v>
                </c:pt>
                <c:pt idx="1924">
                  <c:v>₹ 12,994.12</c:v>
                </c:pt>
                <c:pt idx="1925">
                  <c:v>₹ 12,982.87</c:v>
                </c:pt>
                <c:pt idx="1926">
                  <c:v>₹ 12,981.35</c:v>
                </c:pt>
                <c:pt idx="1927">
                  <c:v>₹ 12,979.36</c:v>
                </c:pt>
                <c:pt idx="1928">
                  <c:v>₹ 12,957.12</c:v>
                </c:pt>
                <c:pt idx="1929">
                  <c:v>₹ 12,950.07</c:v>
                </c:pt>
                <c:pt idx="1930">
                  <c:v>₹ 12,949.16</c:v>
                </c:pt>
                <c:pt idx="1931">
                  <c:v>₹ 12,928.79</c:v>
                </c:pt>
                <c:pt idx="1932">
                  <c:v>₹ 12,925.89</c:v>
                </c:pt>
                <c:pt idx="1933">
                  <c:v>₹ 12,913.99</c:v>
                </c:pt>
                <c:pt idx="1934">
                  <c:v>₹ 12,890.06</c:v>
                </c:pt>
                <c:pt idx="1935">
                  <c:v>₹ 12,870.31</c:v>
                </c:pt>
                <c:pt idx="1936">
                  <c:v>₹ 12,856.84</c:v>
                </c:pt>
                <c:pt idx="1937">
                  <c:v>₹ 12,852.37</c:v>
                </c:pt>
                <c:pt idx="1938">
                  <c:v>₹ 12,847.24</c:v>
                </c:pt>
                <c:pt idx="1939">
                  <c:v>₹ 12,829.46</c:v>
                </c:pt>
                <c:pt idx="1940">
                  <c:v>₹ 12,823.25</c:v>
                </c:pt>
                <c:pt idx="1941">
                  <c:v>₹ 12,815.44</c:v>
                </c:pt>
                <c:pt idx="1942">
                  <c:v>₹ 12,797.21</c:v>
                </c:pt>
                <c:pt idx="1943">
                  <c:v>₹ 12,788.18</c:v>
                </c:pt>
                <c:pt idx="1944">
                  <c:v>₹ 12,788.03</c:v>
                </c:pt>
                <c:pt idx="1945">
                  <c:v>₹ 12,776.05</c:v>
                </c:pt>
                <c:pt idx="1946">
                  <c:v>₹ 12,770.27</c:v>
                </c:pt>
                <c:pt idx="1947">
                  <c:v>₹ 12,741.17</c:v>
                </c:pt>
                <c:pt idx="1948">
                  <c:v>₹ 12,731.00</c:v>
                </c:pt>
                <c:pt idx="1949">
                  <c:v>₹ 12,718.21</c:v>
                </c:pt>
                <c:pt idx="1950">
                  <c:v>₹ 12,713.00</c:v>
                </c:pt>
                <c:pt idx="1951">
                  <c:v>₹ 12,700.63</c:v>
                </c:pt>
                <c:pt idx="1952">
                  <c:v>₹ 12,699.56</c:v>
                </c:pt>
                <c:pt idx="1953">
                  <c:v>₹ 12,697.48</c:v>
                </c:pt>
                <c:pt idx="1954">
                  <c:v>₹ 12,648.70</c:v>
                </c:pt>
                <c:pt idx="1955">
                  <c:v>₹ 12,646.21</c:v>
                </c:pt>
                <c:pt idx="1956">
                  <c:v>₹ 12,644.59</c:v>
                </c:pt>
                <c:pt idx="1957">
                  <c:v>₹ 12,643.38</c:v>
                </c:pt>
                <c:pt idx="1958">
                  <c:v>₹ 12,640.24</c:v>
                </c:pt>
                <c:pt idx="1959">
                  <c:v>₹ 12,638.20</c:v>
                </c:pt>
                <c:pt idx="1960">
                  <c:v>₹ 12,629.90</c:v>
                </c:pt>
                <c:pt idx="1961">
                  <c:v>₹ 12,629.17</c:v>
                </c:pt>
                <c:pt idx="1962">
                  <c:v>₹ 12,624.74</c:v>
                </c:pt>
                <c:pt idx="1963">
                  <c:v>₹ 12,622.18</c:v>
                </c:pt>
                <c:pt idx="1964">
                  <c:v>₹ 12,609.89</c:v>
                </c:pt>
                <c:pt idx="1965">
                  <c:v>₹ 12,600.46</c:v>
                </c:pt>
                <c:pt idx="1966">
                  <c:v>₹ 12,592.53</c:v>
                </c:pt>
                <c:pt idx="1967">
                  <c:v>₹ 12,579.92</c:v>
                </c:pt>
                <c:pt idx="1968">
                  <c:v>₹ 12,574.05</c:v>
                </c:pt>
                <c:pt idx="1969">
                  <c:v>₹ 12,557.61</c:v>
                </c:pt>
                <c:pt idx="1970">
                  <c:v>₹ 12,523.60</c:v>
                </c:pt>
                <c:pt idx="1971">
                  <c:v>₹ 12,499.88</c:v>
                </c:pt>
                <c:pt idx="1972">
                  <c:v>₹ 12,495.29</c:v>
                </c:pt>
                <c:pt idx="1973">
                  <c:v>₹ 12,485.80</c:v>
                </c:pt>
                <c:pt idx="1974">
                  <c:v>₹ 12,479.71</c:v>
                </c:pt>
                <c:pt idx="1975">
                  <c:v>₹ 12,475.35</c:v>
                </c:pt>
                <c:pt idx="1976">
                  <c:v>₹ 12,452.25</c:v>
                </c:pt>
                <c:pt idx="1977">
                  <c:v>₹ 12,430.95</c:v>
                </c:pt>
                <c:pt idx="1978">
                  <c:v>₹ 12,408.29</c:v>
                </c:pt>
                <c:pt idx="1979">
                  <c:v>₹ 12,407.30</c:v>
                </c:pt>
                <c:pt idx="1980">
                  <c:v>₹ 12,404.88</c:v>
                </c:pt>
                <c:pt idx="1981">
                  <c:v>₹ 12,369.89</c:v>
                </c:pt>
                <c:pt idx="1982">
                  <c:v>₹ 12,363.55</c:v>
                </c:pt>
                <c:pt idx="1983">
                  <c:v>₹ 12,347.17</c:v>
                </c:pt>
                <c:pt idx="1984">
                  <c:v>₹ 12,333.83</c:v>
                </c:pt>
                <c:pt idx="1985">
                  <c:v>₹ 12,323.94</c:v>
                </c:pt>
                <c:pt idx="1986">
                  <c:v>₹ 12,299.59</c:v>
                </c:pt>
                <c:pt idx="1987">
                  <c:v>₹ 12,282.38</c:v>
                </c:pt>
                <c:pt idx="1988">
                  <c:v>₹ 12,282.03</c:v>
                </c:pt>
                <c:pt idx="1989">
                  <c:v>₹ 12,269.69</c:v>
                </c:pt>
                <c:pt idx="1990">
                  <c:v>₹ 12,268.63</c:v>
                </c:pt>
                <c:pt idx="1991">
                  <c:v>₹ 12,265.51</c:v>
                </c:pt>
                <c:pt idx="1992">
                  <c:v>₹ 12,255.04</c:v>
                </c:pt>
                <c:pt idx="1993">
                  <c:v>₹ 12,254.44</c:v>
                </c:pt>
                <c:pt idx="1994">
                  <c:v>₹ 12,245.17</c:v>
                </c:pt>
                <c:pt idx="1995">
                  <c:v>₹ 12,244.53</c:v>
                </c:pt>
                <c:pt idx="1996">
                  <c:v>₹ 12,237.73</c:v>
                </c:pt>
                <c:pt idx="1997">
                  <c:v>₹ 12,235.84</c:v>
                </c:pt>
                <c:pt idx="1998">
                  <c:v>₹ 12,233.83</c:v>
                </c:pt>
                <c:pt idx="1999">
                  <c:v>₹ 12,231.61</c:v>
                </c:pt>
                <c:pt idx="2000">
                  <c:v>₹ 12,224.35</c:v>
                </c:pt>
                <c:pt idx="2001">
                  <c:v>₹ 12,222.90</c:v>
                </c:pt>
                <c:pt idx="2002">
                  <c:v>₹ 12,218.70</c:v>
                </c:pt>
                <c:pt idx="2003">
                  <c:v>₹ 12,198.64</c:v>
                </c:pt>
                <c:pt idx="2004">
                  <c:v>₹ 12,148.20</c:v>
                </c:pt>
                <c:pt idx="2005">
                  <c:v>₹ 12,146.97</c:v>
                </c:pt>
                <c:pt idx="2006">
                  <c:v>₹ 12,142.58</c:v>
                </c:pt>
                <c:pt idx="2007">
                  <c:v>₹ 12,137.60</c:v>
                </c:pt>
                <c:pt idx="2008">
                  <c:v>₹ 12,130.80</c:v>
                </c:pt>
                <c:pt idx="2009">
                  <c:v>₹ 12,129.61</c:v>
                </c:pt>
                <c:pt idx="2010">
                  <c:v>₹ 12,124.99</c:v>
                </c:pt>
                <c:pt idx="2011">
                  <c:v>₹ 12,105.32</c:v>
                </c:pt>
                <c:pt idx="2012">
                  <c:v>₹ 12,096.65</c:v>
                </c:pt>
                <c:pt idx="2013">
                  <c:v>₹ 12,094.48</c:v>
                </c:pt>
                <c:pt idx="2014">
                  <c:v>₹ 12,091.34</c:v>
                </c:pt>
                <c:pt idx="2015">
                  <c:v>₹ 12,048.13</c:v>
                </c:pt>
                <c:pt idx="2016">
                  <c:v>₹ 12,044.34</c:v>
                </c:pt>
                <c:pt idx="2017">
                  <c:v>₹ 12,035.18</c:v>
                </c:pt>
                <c:pt idx="2018">
                  <c:v>₹ 12,032.33</c:v>
                </c:pt>
                <c:pt idx="2019">
                  <c:v>₹ 12,029.29</c:v>
                </c:pt>
                <c:pt idx="2020">
                  <c:v>₹ 12,001.29</c:v>
                </c:pt>
                <c:pt idx="2021">
                  <c:v>₹ 11,994.89</c:v>
                </c:pt>
                <c:pt idx="2022">
                  <c:v>₹ 11,987.68</c:v>
                </c:pt>
                <c:pt idx="2023">
                  <c:v>₹ 11,987.17</c:v>
                </c:pt>
                <c:pt idx="2024">
                  <c:v>₹ 11,946.63</c:v>
                </c:pt>
                <c:pt idx="2025">
                  <c:v>₹ 11,945.13</c:v>
                </c:pt>
                <c:pt idx="2026">
                  <c:v>₹ 11,944.59</c:v>
                </c:pt>
                <c:pt idx="2027">
                  <c:v>₹ 11,941.83</c:v>
                </c:pt>
                <c:pt idx="2028">
                  <c:v>₹ 11,938.26</c:v>
                </c:pt>
                <c:pt idx="2029">
                  <c:v>₹ 11,931.13</c:v>
                </c:pt>
                <c:pt idx="2030">
                  <c:v>₹ 11,918.20</c:v>
                </c:pt>
                <c:pt idx="2031">
                  <c:v>₹ 11,884.05</c:v>
                </c:pt>
                <c:pt idx="2032">
                  <c:v>₹ 11,881.97</c:v>
                </c:pt>
                <c:pt idx="2033">
                  <c:v>₹ 11,881.36</c:v>
                </c:pt>
                <c:pt idx="2034">
                  <c:v>₹ 11,879.10</c:v>
                </c:pt>
                <c:pt idx="2035">
                  <c:v>₹ 11,858.56</c:v>
                </c:pt>
                <c:pt idx="2036">
                  <c:v>₹ 11,856.41</c:v>
                </c:pt>
                <c:pt idx="2037">
                  <c:v>₹ 11,848.14</c:v>
                </c:pt>
                <c:pt idx="2038">
                  <c:v>₹ 11,842.62</c:v>
                </c:pt>
                <c:pt idx="2039">
                  <c:v>₹ 11,842.44</c:v>
                </c:pt>
                <c:pt idx="2040">
                  <c:v>₹ 11,840.78</c:v>
                </c:pt>
                <c:pt idx="2041">
                  <c:v>₹ 11,837.16</c:v>
                </c:pt>
                <c:pt idx="2042">
                  <c:v>₹ 11,833.78</c:v>
                </c:pt>
                <c:pt idx="2043">
                  <c:v>₹ 11,830.61</c:v>
                </c:pt>
                <c:pt idx="2044">
                  <c:v>₹ 11,773.06</c:v>
                </c:pt>
                <c:pt idx="2045">
                  <c:v>₹ 11,763.00</c:v>
                </c:pt>
                <c:pt idx="2046">
                  <c:v>₹ 11,752.68</c:v>
                </c:pt>
                <c:pt idx="2047">
                  <c:v>₹ 11,743.93</c:v>
                </c:pt>
                <c:pt idx="2048">
                  <c:v>₹ 11,743.30</c:v>
                </c:pt>
                <c:pt idx="2049">
                  <c:v>₹ 11,741.73</c:v>
                </c:pt>
                <c:pt idx="2050">
                  <c:v>₹ 11,737.85</c:v>
                </c:pt>
                <c:pt idx="2051">
                  <c:v>₹ 11,735.88</c:v>
                </c:pt>
                <c:pt idx="2052">
                  <c:v>₹ 11,730.82</c:v>
                </c:pt>
                <c:pt idx="2053">
                  <c:v>₹ 11,729.68</c:v>
                </c:pt>
                <c:pt idx="2054">
                  <c:v>₹ 11,712.97</c:v>
                </c:pt>
                <c:pt idx="2055">
                  <c:v>₹ 11,696.52</c:v>
                </c:pt>
                <c:pt idx="2056">
                  <c:v>₹ 11,674.13</c:v>
                </c:pt>
                <c:pt idx="2057">
                  <c:v>₹ 11,658.38</c:v>
                </c:pt>
                <c:pt idx="2058">
                  <c:v>₹ 11,658.12</c:v>
                </c:pt>
                <c:pt idx="2059">
                  <c:v>₹ 11,657.81</c:v>
                </c:pt>
                <c:pt idx="2060">
                  <c:v>₹ 11,657.72</c:v>
                </c:pt>
                <c:pt idx="2061">
                  <c:v>₹ 11,625.11</c:v>
                </c:pt>
                <c:pt idx="2062">
                  <c:v>₹ 11,602.75</c:v>
                </c:pt>
                <c:pt idx="2063">
                  <c:v>₹ 11,576.13</c:v>
                </c:pt>
                <c:pt idx="2064">
                  <c:v>₹ 11,566.30</c:v>
                </c:pt>
                <c:pt idx="2065">
                  <c:v>₹ 11,554.22</c:v>
                </c:pt>
                <c:pt idx="2066">
                  <c:v>₹ 11,552.90</c:v>
                </c:pt>
                <c:pt idx="2067">
                  <c:v>₹ 11,540.25</c:v>
                </c:pt>
                <c:pt idx="2068">
                  <c:v>₹ 11,538.42</c:v>
                </c:pt>
                <c:pt idx="2069">
                  <c:v>₹ 11,534.87</c:v>
                </c:pt>
                <c:pt idx="2070">
                  <c:v>₹ 11,530.12</c:v>
                </c:pt>
                <c:pt idx="2071">
                  <c:v>₹ 11,524.25</c:v>
                </c:pt>
                <c:pt idx="2072">
                  <c:v>₹ 11,520.10</c:v>
                </c:pt>
                <c:pt idx="2073">
                  <c:v>₹ 11,512.41</c:v>
                </c:pt>
                <c:pt idx="2074">
                  <c:v>₹ 11,511.61</c:v>
                </c:pt>
                <c:pt idx="2075">
                  <c:v>₹ 11,497.69</c:v>
                </c:pt>
                <c:pt idx="2076">
                  <c:v>₹ 11,492.46</c:v>
                </c:pt>
                <c:pt idx="2077">
                  <c:v>₹ 11,488.32</c:v>
                </c:pt>
                <c:pt idx="2078">
                  <c:v>₹ 11,482.63</c:v>
                </c:pt>
                <c:pt idx="2079">
                  <c:v>₹ 11,478.14</c:v>
                </c:pt>
                <c:pt idx="2080">
                  <c:v>₹ 11,455.28</c:v>
                </c:pt>
                <c:pt idx="2081">
                  <c:v>₹ 11,454.02</c:v>
                </c:pt>
                <c:pt idx="2082">
                  <c:v>₹ 11,436.74</c:v>
                </c:pt>
                <c:pt idx="2083">
                  <c:v>₹ 11,435.74</c:v>
                </c:pt>
                <c:pt idx="2084">
                  <c:v>₹ 11,419.49</c:v>
                </c:pt>
                <c:pt idx="2085">
                  <c:v>₹ 11,412.02</c:v>
                </c:pt>
                <c:pt idx="2086">
                  <c:v>₹ 11,411.69</c:v>
                </c:pt>
                <c:pt idx="2087">
                  <c:v>₹ 11,396.90</c:v>
                </c:pt>
                <c:pt idx="2088">
                  <c:v>₹ 11,394.07</c:v>
                </c:pt>
                <c:pt idx="2089">
                  <c:v>₹ 11,388.27</c:v>
                </c:pt>
                <c:pt idx="2090">
                  <c:v>₹ 11,381.33</c:v>
                </c:pt>
                <c:pt idx="2091">
                  <c:v>₹ 11,378.57</c:v>
                </c:pt>
                <c:pt idx="2092">
                  <c:v>₹ 11,369.39</c:v>
                </c:pt>
                <c:pt idx="2093">
                  <c:v>₹ 11,365.95</c:v>
                </c:pt>
                <c:pt idx="2094">
                  <c:v>₹ 11,363.28</c:v>
                </c:pt>
                <c:pt idx="2095">
                  <c:v>₹ 11,362.76</c:v>
                </c:pt>
                <c:pt idx="2096">
                  <c:v>₹ 11,356.66</c:v>
                </c:pt>
                <c:pt idx="2097">
                  <c:v>₹ 11,353.23</c:v>
                </c:pt>
                <c:pt idx="2098">
                  <c:v>₹ 11,345.52</c:v>
                </c:pt>
                <c:pt idx="2099">
                  <c:v>₹ 11,344.32</c:v>
                </c:pt>
                <c:pt idx="2100">
                  <c:v>₹ 11,326.71</c:v>
                </c:pt>
                <c:pt idx="2101">
                  <c:v>₹ 11,321.49</c:v>
                </c:pt>
                <c:pt idx="2102">
                  <c:v>₹ 11,319.12</c:v>
                </c:pt>
                <c:pt idx="2103">
                  <c:v>₹ 11,318.57</c:v>
                </c:pt>
                <c:pt idx="2104">
                  <c:v>₹ 11,312.33</c:v>
                </c:pt>
                <c:pt idx="2105">
                  <c:v>₹ 11,305.93</c:v>
                </c:pt>
                <c:pt idx="2106">
                  <c:v>₹ 11,299.34</c:v>
                </c:pt>
                <c:pt idx="2107">
                  <c:v>₹ 11,294.57</c:v>
                </c:pt>
                <c:pt idx="2108">
                  <c:v>₹ 11,289.11</c:v>
                </c:pt>
                <c:pt idx="2109">
                  <c:v>₹ 11,286.54</c:v>
                </c:pt>
                <c:pt idx="2110">
                  <c:v>₹ 11,272.33</c:v>
                </c:pt>
                <c:pt idx="2111">
                  <c:v>₹ 11,265.71</c:v>
                </c:pt>
                <c:pt idx="2112">
                  <c:v>₹ 11,264.54</c:v>
                </c:pt>
                <c:pt idx="2113">
                  <c:v>₹ 11,255.29</c:v>
                </c:pt>
                <c:pt idx="2114">
                  <c:v>₹ 11,253.42</c:v>
                </c:pt>
                <c:pt idx="2115">
                  <c:v>₹ 63,770.43</c:v>
                </c:pt>
                <c:pt idx="2116">
                  <c:v>₹ 62,592.87</c:v>
                </c:pt>
                <c:pt idx="2117">
                  <c:v>₹ 60,021.40</c:v>
                </c:pt>
                <c:pt idx="2118">
                  <c:v>₹ 58,571.07</c:v>
                </c:pt>
                <c:pt idx="2119">
                  <c:v>₹ 55,135.40</c:v>
                </c:pt>
                <c:pt idx="2120">
                  <c:v>₹ 52,590.83</c:v>
                </c:pt>
                <c:pt idx="2121">
                  <c:v>₹ 51,194.56</c:v>
                </c:pt>
                <c:pt idx="2122">
                  <c:v>₹ 49,577.66</c:v>
                </c:pt>
                <c:pt idx="2123">
                  <c:v>₹ 48,970.25</c:v>
                </c:pt>
                <c:pt idx="2124">
                  <c:v>₹ 63,770.43</c:v>
                </c:pt>
                <c:pt idx="2125">
                  <c:v>₹ 48,824.45</c:v>
                </c:pt>
                <c:pt idx="2126">
                  <c:v>₹ 48,675.52</c:v>
                </c:pt>
                <c:pt idx="2127">
                  <c:v>₹ 48,673.56</c:v>
                </c:pt>
                <c:pt idx="2128">
                  <c:v>₹ 48,549.18</c:v>
                </c:pt>
                <c:pt idx="2129">
                  <c:v>₹ 48,517.56</c:v>
                </c:pt>
                <c:pt idx="2130">
                  <c:v>₹ 48,173.36</c:v>
                </c:pt>
                <c:pt idx="2131">
                  <c:v>₹ 47,928.03</c:v>
                </c:pt>
                <c:pt idx="2132">
                  <c:v>₹ 47,896.79</c:v>
                </c:pt>
                <c:pt idx="2133">
                  <c:v>₹ 47,496.49</c:v>
                </c:pt>
                <c:pt idx="2134">
                  <c:v>₹ 47,462.89</c:v>
                </c:pt>
                <c:pt idx="2135">
                  <c:v>₹ 47,403.88</c:v>
                </c:pt>
                <c:pt idx="2136">
                  <c:v>₹ 47,305.31</c:v>
                </c:pt>
                <c:pt idx="2137">
                  <c:v>₹ 47,291.06</c:v>
                </c:pt>
                <c:pt idx="2138">
                  <c:v>₹ 47,269.85</c:v>
                </c:pt>
                <c:pt idx="2139">
                  <c:v>₹ 47,055.53</c:v>
                </c:pt>
                <c:pt idx="2140">
                  <c:v>₹ 46,889.26</c:v>
                </c:pt>
                <c:pt idx="2141">
                  <c:v>₹ 46,718.16</c:v>
                </c:pt>
                <c:pt idx="2142">
                  <c:v>₹ 46,661.44</c:v>
                </c:pt>
                <c:pt idx="2143">
                  <c:v>₹ 46,599.11</c:v>
                </c:pt>
                <c:pt idx="2144">
                  <c:v>₹ 46,255.11</c:v>
                </c:pt>
                <c:pt idx="2145">
                  <c:v>₹ 46,200.99</c:v>
                </c:pt>
                <c:pt idx="2146">
                  <c:v>₹ 46,151.12</c:v>
                </c:pt>
                <c:pt idx="2147">
                  <c:v>₹ 46,130.53</c:v>
                </c:pt>
                <c:pt idx="2148">
                  <c:v>₹ 46,113.51</c:v>
                </c:pt>
                <c:pt idx="2149">
                  <c:v>₹ 45,863.21</c:v>
                </c:pt>
                <c:pt idx="2150">
                  <c:v>₹ 45,710.21</c:v>
                </c:pt>
                <c:pt idx="2151">
                  <c:v>₹ 45,702.02</c:v>
                </c:pt>
                <c:pt idx="2152">
                  <c:v>₹ 45,008.96</c:v>
                </c:pt>
                <c:pt idx="2153">
                  <c:v>₹ 44,641.20</c:v>
                </c:pt>
                <c:pt idx="2154">
                  <c:v>₹ 44,585.46</c:v>
                </c:pt>
                <c:pt idx="2155">
                  <c:v>₹ 44,501.40</c:v>
                </c:pt>
                <c:pt idx="2156">
                  <c:v>₹ 44,423.80</c:v>
                </c:pt>
                <c:pt idx="2157">
                  <c:v>₹ 44,400.41</c:v>
                </c:pt>
                <c:pt idx="2158">
                  <c:v>₹ 44,260.75</c:v>
                </c:pt>
                <c:pt idx="2159">
                  <c:v>₹ 44,202.65</c:v>
                </c:pt>
                <c:pt idx="2160">
                  <c:v>₹ 43,943.88</c:v>
                </c:pt>
                <c:pt idx="2161">
                  <c:v>₹ 43,921.18</c:v>
                </c:pt>
                <c:pt idx="2162">
                  <c:v>₹ 43,896.38</c:v>
                </c:pt>
                <c:pt idx="2163">
                  <c:v>₹ 43,817.45</c:v>
                </c:pt>
                <c:pt idx="2164">
                  <c:v>₹ 43,813.87</c:v>
                </c:pt>
                <c:pt idx="2165">
                  <c:v>₹ 43,753.34</c:v>
                </c:pt>
                <c:pt idx="2166">
                  <c:v>₹ 43,578.94</c:v>
                </c:pt>
                <c:pt idx="2167">
                  <c:v>₹ 43,254.42</c:v>
                </c:pt>
                <c:pt idx="2168">
                  <c:v>₹ 43,073.76</c:v>
                </c:pt>
                <c:pt idx="2169">
                  <c:v>₹ 42,983.46</c:v>
                </c:pt>
                <c:pt idx="2170">
                  <c:v>₹ 42,969.85</c:v>
                </c:pt>
                <c:pt idx="2171">
                  <c:v>₹ 42,856.84</c:v>
                </c:pt>
                <c:pt idx="2172">
                  <c:v>₹ 42,764.12</c:v>
                </c:pt>
                <c:pt idx="2173">
                  <c:v>₹ 42,760.50</c:v>
                </c:pt>
                <c:pt idx="2174">
                  <c:v>₹ 42,644.20</c:v>
                </c:pt>
                <c:pt idx="2175">
                  <c:v>₹ 42,560.43</c:v>
                </c:pt>
                <c:pt idx="2176">
                  <c:v>₹ 42,538.72</c:v>
                </c:pt>
                <c:pt idx="2177">
                  <c:v>₹ 42,478.60</c:v>
                </c:pt>
                <c:pt idx="2178">
                  <c:v>₹ 42,303.69</c:v>
                </c:pt>
                <c:pt idx="2179">
                  <c:v>₹ 42,211.14</c:v>
                </c:pt>
                <c:pt idx="2180">
                  <c:v>₹ 42,188.15</c:v>
                </c:pt>
                <c:pt idx="2181">
                  <c:v>₹ 42,124.52</c:v>
                </c:pt>
                <c:pt idx="2182">
                  <c:v>₹ 42,112.24</c:v>
                </c:pt>
                <c:pt idx="2183">
                  <c:v>₹ 42,111.66</c:v>
                </c:pt>
                <c:pt idx="2184">
                  <c:v>₹ 41,999.52</c:v>
                </c:pt>
                <c:pt idx="2185">
                  <c:v>₹ 41,949.24</c:v>
                </c:pt>
                <c:pt idx="2186">
                  <c:v>₹ 41,919.10</c:v>
                </c:pt>
                <c:pt idx="2187">
                  <c:v>₹ 41,886.54</c:v>
                </c:pt>
                <c:pt idx="2188">
                  <c:v>₹ 41,794.63</c:v>
                </c:pt>
                <c:pt idx="2189">
                  <c:v>₹ 41,681.86</c:v>
                </c:pt>
                <c:pt idx="2190">
                  <c:v>₹ 41,676.08</c:v>
                </c:pt>
                <c:pt idx="2191">
                  <c:v>₹ 41,661.60</c:v>
                </c:pt>
                <c:pt idx="2192">
                  <c:v>₹ 41,636.20</c:v>
                </c:pt>
                <c:pt idx="2193">
                  <c:v>₹ 41,505.15</c:v>
                </c:pt>
                <c:pt idx="2194">
                  <c:v>₹ 41,351.88</c:v>
                </c:pt>
                <c:pt idx="2195">
                  <c:v>₹ 41,331.79</c:v>
                </c:pt>
                <c:pt idx="2196">
                  <c:v>₹ 41,271.50</c:v>
                </c:pt>
                <c:pt idx="2197">
                  <c:v>₹ 41,250.39</c:v>
                </c:pt>
                <c:pt idx="2198">
                  <c:v>₹ 41,191.57</c:v>
                </c:pt>
                <c:pt idx="2199">
                  <c:v>₹ 41,097.16</c:v>
                </c:pt>
                <c:pt idx="2200">
                  <c:v>₹ 41,055.29</c:v>
                </c:pt>
                <c:pt idx="2201">
                  <c:v>₹ 41,034.22</c:v>
                </c:pt>
                <c:pt idx="2202">
                  <c:v>₹ 40,974.16</c:v>
                </c:pt>
                <c:pt idx="2203">
                  <c:v>₹ 40,961.29</c:v>
                </c:pt>
                <c:pt idx="2204">
                  <c:v>₹ 40,941.29</c:v>
                </c:pt>
                <c:pt idx="2205">
                  <c:v>₹ 40,932.43</c:v>
                </c:pt>
                <c:pt idx="2206">
                  <c:v>₹ 40,904.20</c:v>
                </c:pt>
                <c:pt idx="2207">
                  <c:v>₹ 40,817.85</c:v>
                </c:pt>
                <c:pt idx="2208">
                  <c:v>₹ 40,720.55</c:v>
                </c:pt>
                <c:pt idx="2209">
                  <c:v>₹ 40,692.91</c:v>
                </c:pt>
                <c:pt idx="2210">
                  <c:v>₹ 40,590.55</c:v>
                </c:pt>
                <c:pt idx="2211">
                  <c:v>₹ 40,419.02</c:v>
                </c:pt>
                <c:pt idx="2212">
                  <c:v>₹ 40,373.74</c:v>
                </c:pt>
                <c:pt idx="2213">
                  <c:v>₹ 40,309.93</c:v>
                </c:pt>
                <c:pt idx="2214">
                  <c:v>₹ 63,770.43</c:v>
                </c:pt>
                <c:pt idx="2215">
                  <c:v>₹ 62,592.87</c:v>
                </c:pt>
                <c:pt idx="2216">
                  <c:v>₹ 60,021.40</c:v>
                </c:pt>
                <c:pt idx="2217">
                  <c:v>₹ 58,571.07</c:v>
                </c:pt>
                <c:pt idx="2218">
                  <c:v>₹ 55,135.40</c:v>
                </c:pt>
                <c:pt idx="2219">
                  <c:v>₹ 52,590.83</c:v>
                </c:pt>
                <c:pt idx="2220">
                  <c:v>₹ 51,194.56</c:v>
                </c:pt>
                <c:pt idx="2221">
                  <c:v>₹ 49,577.66</c:v>
                </c:pt>
                <c:pt idx="2222">
                  <c:v>₹ 48,970.25</c:v>
                </c:pt>
                <c:pt idx="2223">
                  <c:v>₹ 63,770.43</c:v>
                </c:pt>
                <c:pt idx="2224">
                  <c:v>₹ 39,963.12</c:v>
                </c:pt>
                <c:pt idx="2225">
                  <c:v>₹ 39,871.70</c:v>
                </c:pt>
                <c:pt idx="2226">
                  <c:v>₹ 39,865.70</c:v>
                </c:pt>
                <c:pt idx="2227">
                  <c:v>₹ 39,836.52</c:v>
                </c:pt>
                <c:pt idx="2228">
                  <c:v>₹ 39,774.28</c:v>
                </c:pt>
                <c:pt idx="2229">
                  <c:v>₹ 39,727.61</c:v>
                </c:pt>
                <c:pt idx="2230">
                  <c:v>₹ 39,725.52</c:v>
                </c:pt>
                <c:pt idx="2231">
                  <c:v>₹ 39,722.75</c:v>
                </c:pt>
                <c:pt idx="2232">
                  <c:v>₹ 39,721.93</c:v>
                </c:pt>
                <c:pt idx="2233">
                  <c:v>₹ 39,670.44</c:v>
                </c:pt>
                <c:pt idx="2234">
                  <c:v>₹ 39,611.76</c:v>
                </c:pt>
                <c:pt idx="2235">
                  <c:v>₹ 39,597.41</c:v>
                </c:pt>
                <c:pt idx="2236">
                  <c:v>₹ 39,556.49</c:v>
                </c:pt>
                <c:pt idx="2237">
                  <c:v>₹ 39,396.86</c:v>
                </c:pt>
                <c:pt idx="2238">
                  <c:v>₹ 39,352.60</c:v>
                </c:pt>
                <c:pt idx="2239">
                  <c:v>₹ 39,315.28</c:v>
                </c:pt>
                <c:pt idx="2240">
                  <c:v>₹ 39,241.44</c:v>
                </c:pt>
                <c:pt idx="2241">
                  <c:v>₹ 39,221.12</c:v>
                </c:pt>
                <c:pt idx="2242">
                  <c:v>₹ 39,125.33</c:v>
                </c:pt>
                <c:pt idx="2243">
                  <c:v>₹ 39,047.29</c:v>
                </c:pt>
                <c:pt idx="2244">
                  <c:v>₹ 38,998.55</c:v>
                </c:pt>
                <c:pt idx="2245">
                  <c:v>₹ 38,947.43</c:v>
                </c:pt>
                <c:pt idx="2246">
                  <c:v>₹ 38,932.56</c:v>
                </c:pt>
                <c:pt idx="2247">
                  <c:v>₹ 38,924.04</c:v>
                </c:pt>
                <c:pt idx="2248">
                  <c:v>₹ 38,893.36</c:v>
                </c:pt>
                <c:pt idx="2249">
                  <c:v>₹ 38,869.25</c:v>
                </c:pt>
                <c:pt idx="2250">
                  <c:v>₹ 38,836.98</c:v>
                </c:pt>
                <c:pt idx="2251">
                  <c:v>₹ 38,792.69</c:v>
                </c:pt>
                <c:pt idx="2252">
                  <c:v>₹ 38,746.36</c:v>
                </c:pt>
                <c:pt idx="2253">
                  <c:v>₹ 38,740.12</c:v>
                </c:pt>
                <c:pt idx="2254">
                  <c:v>₹ 38,711.00</c:v>
                </c:pt>
                <c:pt idx="2255">
                  <c:v>₹ 38,709.18</c:v>
                </c:pt>
                <c:pt idx="2256">
                  <c:v>₹ 38,652.09</c:v>
                </c:pt>
                <c:pt idx="2257">
                  <c:v>₹ 38,511.63</c:v>
                </c:pt>
                <c:pt idx="2258">
                  <c:v>₹ 38,415.47</c:v>
                </c:pt>
                <c:pt idx="2259">
                  <c:v>₹ 38,405.26</c:v>
                </c:pt>
                <c:pt idx="2260">
                  <c:v>₹ 38,389.79</c:v>
                </c:pt>
                <c:pt idx="2261">
                  <c:v>₹ 38,344.57</c:v>
                </c:pt>
                <c:pt idx="2262">
                  <c:v>₹ 38,313.13</c:v>
                </c:pt>
                <c:pt idx="2263">
                  <c:v>₹ 38,282.75</c:v>
                </c:pt>
                <c:pt idx="2264">
                  <c:v>₹ 38,245.59</c:v>
                </c:pt>
                <c:pt idx="2265">
                  <c:v>₹ 38,241.74</c:v>
                </c:pt>
                <c:pt idx="2266">
                  <c:v>₹ 38,237.34</c:v>
                </c:pt>
                <c:pt idx="2267">
                  <c:v>₹ 38,189.10</c:v>
                </c:pt>
                <c:pt idx="2268">
                  <c:v>₹ 38,126.25</c:v>
                </c:pt>
                <c:pt idx="2269">
                  <c:v>₹ 37,829.72</c:v>
                </c:pt>
                <c:pt idx="2270">
                  <c:v>₹ 37,800.98</c:v>
                </c:pt>
                <c:pt idx="2271">
                  <c:v>₹ 37,742.58</c:v>
                </c:pt>
                <c:pt idx="2272">
                  <c:v>₹ 37,735.20</c:v>
                </c:pt>
                <c:pt idx="2273">
                  <c:v>₹ 37,701.88</c:v>
                </c:pt>
                <c:pt idx="2274">
                  <c:v>₹ 37,675.06</c:v>
                </c:pt>
                <c:pt idx="2275">
                  <c:v>₹ 37,650.74</c:v>
                </c:pt>
                <c:pt idx="2276">
                  <c:v>₹ 37,607.53</c:v>
                </c:pt>
                <c:pt idx="2277">
                  <c:v>₹ 37,484.45</c:v>
                </c:pt>
                <c:pt idx="2278">
                  <c:v>₹ 37,465.34</c:v>
                </c:pt>
                <c:pt idx="2279">
                  <c:v>₹ 37,425.94</c:v>
                </c:pt>
                <c:pt idx="2280">
                  <c:v>₹ 37,277.27</c:v>
                </c:pt>
                <c:pt idx="2281">
                  <c:v>₹ 37,272.34</c:v>
                </c:pt>
                <c:pt idx="2282">
                  <c:v>₹ 37,270.15</c:v>
                </c:pt>
                <c:pt idx="2283">
                  <c:v>₹ 37,251.22</c:v>
                </c:pt>
                <c:pt idx="2284">
                  <c:v>₹ 37,165.16</c:v>
                </c:pt>
                <c:pt idx="2285">
                  <c:v>₹ 37,133.90</c:v>
                </c:pt>
                <c:pt idx="2286">
                  <c:v>₹ 37,079.37</c:v>
                </c:pt>
                <c:pt idx="2287">
                  <c:v>₹ 37,076.37</c:v>
                </c:pt>
                <c:pt idx="2288">
                  <c:v>₹ 37,040.88</c:v>
                </c:pt>
                <c:pt idx="2289">
                  <c:v>₹ 36,976.45</c:v>
                </c:pt>
                <c:pt idx="2290">
                  <c:v>₹ 36,950.26</c:v>
                </c:pt>
                <c:pt idx="2291">
                  <c:v>₹ 36,935.64</c:v>
                </c:pt>
                <c:pt idx="2292">
                  <c:v>₹ 36,922.61</c:v>
                </c:pt>
                <c:pt idx="2293">
                  <c:v>₹ 36,911.99</c:v>
                </c:pt>
                <c:pt idx="2294">
                  <c:v>₹ 36,910.61</c:v>
                </c:pt>
                <c:pt idx="2295">
                  <c:v>₹ 36,898.73</c:v>
                </c:pt>
                <c:pt idx="2296">
                  <c:v>₹ 36,889.99</c:v>
                </c:pt>
                <c:pt idx="2297">
                  <c:v>₹ 36,837.47</c:v>
                </c:pt>
                <c:pt idx="2298">
                  <c:v>₹ 36,795.29</c:v>
                </c:pt>
                <c:pt idx="2299">
                  <c:v>₹ 36,786.37</c:v>
                </c:pt>
                <c:pt idx="2300">
                  <c:v>₹ 36,580.28</c:v>
                </c:pt>
                <c:pt idx="2301">
                  <c:v>₹ 36,572.80</c:v>
                </c:pt>
                <c:pt idx="2302">
                  <c:v>₹ 36,541.55</c:v>
                </c:pt>
                <c:pt idx="2303">
                  <c:v>₹ 36,445.55</c:v>
                </c:pt>
                <c:pt idx="2304">
                  <c:v>₹ 36,397.58</c:v>
                </c:pt>
                <c:pt idx="2305">
                  <c:v>₹ 36,350.71</c:v>
                </c:pt>
                <c:pt idx="2306">
                  <c:v>₹ 36,332.45</c:v>
                </c:pt>
                <c:pt idx="2307">
                  <c:v>₹ 36,314.05</c:v>
                </c:pt>
                <c:pt idx="2308">
                  <c:v>₹ 36,307.80</c:v>
                </c:pt>
                <c:pt idx="2309">
                  <c:v>₹ 36,219.41</c:v>
                </c:pt>
                <c:pt idx="2310">
                  <c:v>₹ 36,197.70</c:v>
                </c:pt>
                <c:pt idx="2311">
                  <c:v>₹ 36,189.10</c:v>
                </c:pt>
                <c:pt idx="2312">
                  <c:v>₹ 36,182.87</c:v>
                </c:pt>
                <c:pt idx="2313">
                  <c:v>₹ 36,149.48</c:v>
                </c:pt>
                <c:pt idx="2314">
                  <c:v>₹ 36,124.57</c:v>
                </c:pt>
                <c:pt idx="2315">
                  <c:v>₹ 36,090.49</c:v>
                </c:pt>
                <c:pt idx="2316">
                  <c:v>₹ 36,085.22</c:v>
                </c:pt>
                <c:pt idx="2317">
                  <c:v>₹ 36,074.34</c:v>
                </c:pt>
                <c:pt idx="2318">
                  <c:v>₹ 36,021.01</c:v>
                </c:pt>
                <c:pt idx="2319">
                  <c:v>₹ 35,952.65</c:v>
                </c:pt>
                <c:pt idx="2320">
                  <c:v>₹ 35,883.27</c:v>
                </c:pt>
                <c:pt idx="2321">
                  <c:v>₹ 35,733.96</c:v>
                </c:pt>
                <c:pt idx="2322">
                  <c:v>₹ 35,711.39</c:v>
                </c:pt>
                <c:pt idx="2323">
                  <c:v>₹ 35,701.90</c:v>
                </c:pt>
                <c:pt idx="2324">
                  <c:v>₹ 35,595.59</c:v>
                </c:pt>
                <c:pt idx="2325">
                  <c:v>₹ 35,585.58</c:v>
                </c:pt>
                <c:pt idx="2326">
                  <c:v>₹ 35,583.17</c:v>
                </c:pt>
                <c:pt idx="2327">
                  <c:v>₹ 35,573.26</c:v>
                </c:pt>
                <c:pt idx="2328">
                  <c:v>₹ 35,547.72</c:v>
                </c:pt>
                <c:pt idx="2329">
                  <c:v>₹ 35,547.47</c:v>
                </c:pt>
                <c:pt idx="2330">
                  <c:v>₹ 35,517.19</c:v>
                </c:pt>
                <c:pt idx="2331">
                  <c:v>₹ 35,491.64</c:v>
                </c:pt>
                <c:pt idx="2332">
                  <c:v>₹ 35,345.73</c:v>
                </c:pt>
                <c:pt idx="2333">
                  <c:v>₹ 35,315.96</c:v>
                </c:pt>
                <c:pt idx="2334">
                  <c:v>₹ 35,302.09</c:v>
                </c:pt>
                <c:pt idx="2335">
                  <c:v>₹ 35,160.13</c:v>
                </c:pt>
              </c:strCache>
            </c:strRef>
          </c:xVal>
          <c:yVal>
            <c:numRef>
              <c:f>'HEALTH CARE N ITS DATA ANALYS'!$Q$3:$Q$4678</c:f>
              <c:numCache>
                <c:formatCode>General</c:formatCode>
                <c:ptCount val="4676"/>
                <c:pt idx="0">
                  <c:v>0</c:v>
                </c:pt>
                <c:pt idx="1">
                  <c:v>56</c:v>
                </c:pt>
                <c:pt idx="2">
                  <c:v>47</c:v>
                </c:pt>
                <c:pt idx="3">
                  <c:v>54</c:v>
                </c:pt>
                <c:pt idx="4">
                  <c:v>33</c:v>
                </c:pt>
                <c:pt idx="5">
                  <c:v>35</c:v>
                </c:pt>
                <c:pt idx="6">
                  <c:v>62</c:v>
                </c:pt>
                <c:pt idx="7">
                  <c:v>30</c:v>
                </c:pt>
                <c:pt idx="8">
                  <c:v>66</c:v>
                </c:pt>
                <c:pt idx="9">
                  <c:v>61</c:v>
                </c:pt>
                <c:pt idx="10">
                  <c:v>46</c:v>
                </c:pt>
                <c:pt idx="11">
                  <c:v>65</c:v>
                </c:pt>
                <c:pt idx="12">
                  <c:v>59</c:v>
                </c:pt>
                <c:pt idx="13">
                  <c:v>62</c:v>
                </c:pt>
                <c:pt idx="14">
                  <c:v>56</c:v>
                </c:pt>
                <c:pt idx="15">
                  <c:v>63</c:v>
                </c:pt>
                <c:pt idx="16">
                  <c:v>62</c:v>
                </c:pt>
                <c:pt idx="17">
                  <c:v>66</c:v>
                </c:pt>
                <c:pt idx="18">
                  <c:v>61</c:v>
                </c:pt>
                <c:pt idx="19">
                  <c:v>60</c:v>
                </c:pt>
                <c:pt idx="20">
                  <c:v>53</c:v>
                </c:pt>
                <c:pt idx="21">
                  <c:v>63</c:v>
                </c:pt>
                <c:pt idx="22">
                  <c:v>65</c:v>
                </c:pt>
                <c:pt idx="23">
                  <c:v>66</c:v>
                </c:pt>
                <c:pt idx="24">
                  <c:v>54</c:v>
                </c:pt>
                <c:pt idx="25">
                  <c:v>65</c:v>
                </c:pt>
                <c:pt idx="26">
                  <c:v>66</c:v>
                </c:pt>
                <c:pt idx="27">
                  <c:v>64</c:v>
                </c:pt>
                <c:pt idx="28">
                  <c:v>55</c:v>
                </c:pt>
                <c:pt idx="29">
                  <c:v>63</c:v>
                </c:pt>
                <c:pt idx="30">
                  <c:v>53</c:v>
                </c:pt>
                <c:pt idx="31">
                  <c:v>46</c:v>
                </c:pt>
                <c:pt idx="32">
                  <c:v>48</c:v>
                </c:pt>
                <c:pt idx="33">
                  <c:v>62</c:v>
                </c:pt>
                <c:pt idx="34">
                  <c:v>39</c:v>
                </c:pt>
                <c:pt idx="35">
                  <c:v>45</c:v>
                </c:pt>
                <c:pt idx="36">
                  <c:v>64</c:v>
                </c:pt>
                <c:pt idx="37">
                  <c:v>50</c:v>
                </c:pt>
                <c:pt idx="38">
                  <c:v>62</c:v>
                </c:pt>
                <c:pt idx="39">
                  <c:v>53</c:v>
                </c:pt>
                <c:pt idx="40">
                  <c:v>31</c:v>
                </c:pt>
                <c:pt idx="41">
                  <c:v>24</c:v>
                </c:pt>
                <c:pt idx="42">
                  <c:v>57</c:v>
                </c:pt>
                <c:pt idx="43">
                  <c:v>53</c:v>
                </c:pt>
                <c:pt idx="44">
                  <c:v>56</c:v>
                </c:pt>
                <c:pt idx="45">
                  <c:v>49</c:v>
                </c:pt>
                <c:pt idx="46">
                  <c:v>36</c:v>
                </c:pt>
                <c:pt idx="47">
                  <c:v>58</c:v>
                </c:pt>
                <c:pt idx="48">
                  <c:v>44</c:v>
                </c:pt>
                <c:pt idx="49">
                  <c:v>58</c:v>
                </c:pt>
                <c:pt idx="50">
                  <c:v>58</c:v>
                </c:pt>
                <c:pt idx="51">
                  <c:v>38</c:v>
                </c:pt>
                <c:pt idx="52">
                  <c:v>59</c:v>
                </c:pt>
                <c:pt idx="53">
                  <c:v>55</c:v>
                </c:pt>
                <c:pt idx="54">
                  <c:v>59</c:v>
                </c:pt>
                <c:pt idx="55">
                  <c:v>46</c:v>
                </c:pt>
                <c:pt idx="56">
                  <c:v>49</c:v>
                </c:pt>
                <c:pt idx="57">
                  <c:v>52</c:v>
                </c:pt>
                <c:pt idx="58">
                  <c:v>59</c:v>
                </c:pt>
                <c:pt idx="59">
                  <c:v>47</c:v>
                </c:pt>
                <c:pt idx="60">
                  <c:v>53</c:v>
                </c:pt>
                <c:pt idx="61">
                  <c:v>45</c:v>
                </c:pt>
                <c:pt idx="62">
                  <c:v>57</c:v>
                </c:pt>
                <c:pt idx="63">
                  <c:v>56</c:v>
                </c:pt>
                <c:pt idx="64">
                  <c:v>57</c:v>
                </c:pt>
                <c:pt idx="65">
                  <c:v>49</c:v>
                </c:pt>
                <c:pt idx="66">
                  <c:v>51</c:v>
                </c:pt>
                <c:pt idx="67">
                  <c:v>45</c:v>
                </c:pt>
                <c:pt idx="68">
                  <c:v>27</c:v>
                </c:pt>
                <c:pt idx="69">
                  <c:v>48</c:v>
                </c:pt>
                <c:pt idx="70">
                  <c:v>56</c:v>
                </c:pt>
                <c:pt idx="71">
                  <c:v>40</c:v>
                </c:pt>
                <c:pt idx="72">
                  <c:v>52</c:v>
                </c:pt>
                <c:pt idx="73">
                  <c:v>58</c:v>
                </c:pt>
                <c:pt idx="74">
                  <c:v>62</c:v>
                </c:pt>
                <c:pt idx="75">
                  <c:v>49</c:v>
                </c:pt>
                <c:pt idx="76">
                  <c:v>49</c:v>
                </c:pt>
                <c:pt idx="77">
                  <c:v>48</c:v>
                </c:pt>
                <c:pt idx="78">
                  <c:v>50</c:v>
                </c:pt>
                <c:pt idx="79">
                  <c:v>57</c:v>
                </c:pt>
                <c:pt idx="80">
                  <c:v>53</c:v>
                </c:pt>
                <c:pt idx="81">
                  <c:v>60</c:v>
                </c:pt>
                <c:pt idx="82">
                  <c:v>47</c:v>
                </c:pt>
                <c:pt idx="83">
                  <c:v>60</c:v>
                </c:pt>
                <c:pt idx="84">
                  <c:v>55</c:v>
                </c:pt>
                <c:pt idx="85">
                  <c:v>52</c:v>
                </c:pt>
                <c:pt idx="86">
                  <c:v>52</c:v>
                </c:pt>
                <c:pt idx="87">
                  <c:v>45</c:v>
                </c:pt>
                <c:pt idx="88">
                  <c:v>50</c:v>
                </c:pt>
                <c:pt idx="89">
                  <c:v>41</c:v>
                </c:pt>
                <c:pt idx="90">
                  <c:v>45</c:v>
                </c:pt>
                <c:pt idx="91">
                  <c:v>32</c:v>
                </c:pt>
                <c:pt idx="92">
                  <c:v>25</c:v>
                </c:pt>
                <c:pt idx="93">
                  <c:v>52</c:v>
                </c:pt>
                <c:pt idx="94">
                  <c:v>48</c:v>
                </c:pt>
                <c:pt idx="95">
                  <c:v>54</c:v>
                </c:pt>
                <c:pt idx="96">
                  <c:v>49</c:v>
                </c:pt>
                <c:pt idx="97">
                  <c:v>39</c:v>
                </c:pt>
                <c:pt idx="98">
                  <c:v>58</c:v>
                </c:pt>
                <c:pt idx="99">
                  <c:v>62</c:v>
                </c:pt>
                <c:pt idx="100">
                  <c:v>47</c:v>
                </c:pt>
                <c:pt idx="101">
                  <c:v>43</c:v>
                </c:pt>
                <c:pt idx="102">
                  <c:v>43</c:v>
                </c:pt>
                <c:pt idx="103">
                  <c:v>45</c:v>
                </c:pt>
                <c:pt idx="104">
                  <c:v>39</c:v>
                </c:pt>
                <c:pt idx="105">
                  <c:v>41</c:v>
                </c:pt>
                <c:pt idx="106">
                  <c:v>58</c:v>
                </c:pt>
                <c:pt idx="107">
                  <c:v>46</c:v>
                </c:pt>
                <c:pt idx="108">
                  <c:v>42</c:v>
                </c:pt>
                <c:pt idx="109">
                  <c:v>37</c:v>
                </c:pt>
                <c:pt idx="110">
                  <c:v>49</c:v>
                </c:pt>
                <c:pt idx="111">
                  <c:v>39</c:v>
                </c:pt>
                <c:pt idx="112">
                  <c:v>41</c:v>
                </c:pt>
                <c:pt idx="113">
                  <c:v>39</c:v>
                </c:pt>
                <c:pt idx="114">
                  <c:v>37</c:v>
                </c:pt>
                <c:pt idx="115">
                  <c:v>51</c:v>
                </c:pt>
                <c:pt idx="116">
                  <c:v>47</c:v>
                </c:pt>
                <c:pt idx="117">
                  <c:v>21</c:v>
                </c:pt>
                <c:pt idx="118">
                  <c:v>56</c:v>
                </c:pt>
                <c:pt idx="119">
                  <c:v>47</c:v>
                </c:pt>
                <c:pt idx="120">
                  <c:v>29</c:v>
                </c:pt>
                <c:pt idx="121">
                  <c:v>43</c:v>
                </c:pt>
                <c:pt idx="122">
                  <c:v>46</c:v>
                </c:pt>
                <c:pt idx="123">
                  <c:v>58</c:v>
                </c:pt>
                <c:pt idx="124">
                  <c:v>46</c:v>
                </c:pt>
                <c:pt idx="125">
                  <c:v>42</c:v>
                </c:pt>
                <c:pt idx="126">
                  <c:v>32</c:v>
                </c:pt>
                <c:pt idx="127">
                  <c:v>62</c:v>
                </c:pt>
                <c:pt idx="128">
                  <c:v>42</c:v>
                </c:pt>
                <c:pt idx="129">
                  <c:v>39</c:v>
                </c:pt>
                <c:pt idx="130">
                  <c:v>46</c:v>
                </c:pt>
                <c:pt idx="131">
                  <c:v>44</c:v>
                </c:pt>
                <c:pt idx="132">
                  <c:v>48</c:v>
                </c:pt>
                <c:pt idx="133">
                  <c:v>37</c:v>
                </c:pt>
                <c:pt idx="134">
                  <c:v>57</c:v>
                </c:pt>
                <c:pt idx="135">
                  <c:v>60</c:v>
                </c:pt>
                <c:pt idx="136">
                  <c:v>45</c:v>
                </c:pt>
                <c:pt idx="137">
                  <c:v>20</c:v>
                </c:pt>
                <c:pt idx="138">
                  <c:v>33</c:v>
                </c:pt>
                <c:pt idx="139">
                  <c:v>48</c:v>
                </c:pt>
                <c:pt idx="140">
                  <c:v>33</c:v>
                </c:pt>
                <c:pt idx="141">
                  <c:v>38</c:v>
                </c:pt>
                <c:pt idx="142">
                  <c:v>34</c:v>
                </c:pt>
                <c:pt idx="143">
                  <c:v>25</c:v>
                </c:pt>
                <c:pt idx="144">
                  <c:v>38</c:v>
                </c:pt>
                <c:pt idx="145">
                  <c:v>53</c:v>
                </c:pt>
                <c:pt idx="146">
                  <c:v>54</c:v>
                </c:pt>
                <c:pt idx="147">
                  <c:v>22</c:v>
                </c:pt>
                <c:pt idx="148">
                  <c:v>44</c:v>
                </c:pt>
                <c:pt idx="149">
                  <c:v>35</c:v>
                </c:pt>
                <c:pt idx="150">
                  <c:v>44</c:v>
                </c:pt>
                <c:pt idx="151">
                  <c:v>60</c:v>
                </c:pt>
                <c:pt idx="152">
                  <c:v>35</c:v>
                </c:pt>
                <c:pt idx="153">
                  <c:v>52</c:v>
                </c:pt>
                <c:pt idx="154">
                  <c:v>26</c:v>
                </c:pt>
                <c:pt idx="155">
                  <c:v>45</c:v>
                </c:pt>
                <c:pt idx="156">
                  <c:v>41</c:v>
                </c:pt>
                <c:pt idx="157">
                  <c:v>38</c:v>
                </c:pt>
                <c:pt idx="158">
                  <c:v>48</c:v>
                </c:pt>
                <c:pt idx="159">
                  <c:v>36</c:v>
                </c:pt>
                <c:pt idx="160">
                  <c:v>54</c:v>
                </c:pt>
                <c:pt idx="161">
                  <c:v>42</c:v>
                </c:pt>
                <c:pt idx="162">
                  <c:v>34</c:v>
                </c:pt>
                <c:pt idx="163">
                  <c:v>24</c:v>
                </c:pt>
                <c:pt idx="164">
                  <c:v>22</c:v>
                </c:pt>
                <c:pt idx="165">
                  <c:v>45</c:v>
                </c:pt>
                <c:pt idx="166">
                  <c:v>55</c:v>
                </c:pt>
                <c:pt idx="167">
                  <c:v>49</c:v>
                </c:pt>
                <c:pt idx="168">
                  <c:v>39</c:v>
                </c:pt>
                <c:pt idx="169">
                  <c:v>34</c:v>
                </c:pt>
                <c:pt idx="170">
                  <c:v>24</c:v>
                </c:pt>
                <c:pt idx="171">
                  <c:v>29</c:v>
                </c:pt>
                <c:pt idx="172">
                  <c:v>35</c:v>
                </c:pt>
                <c:pt idx="173">
                  <c:v>36</c:v>
                </c:pt>
                <c:pt idx="174">
                  <c:v>33</c:v>
                </c:pt>
                <c:pt idx="175">
                  <c:v>32</c:v>
                </c:pt>
                <c:pt idx="176">
                  <c:v>32</c:v>
                </c:pt>
                <c:pt idx="177">
                  <c:v>47</c:v>
                </c:pt>
                <c:pt idx="178">
                  <c:v>56</c:v>
                </c:pt>
                <c:pt idx="179">
                  <c:v>33</c:v>
                </c:pt>
                <c:pt idx="180">
                  <c:v>61</c:v>
                </c:pt>
                <c:pt idx="181">
                  <c:v>21</c:v>
                </c:pt>
                <c:pt idx="182">
                  <c:v>52</c:v>
                </c:pt>
                <c:pt idx="183">
                  <c:v>32</c:v>
                </c:pt>
                <c:pt idx="184">
                  <c:v>59</c:v>
                </c:pt>
                <c:pt idx="185">
                  <c:v>54</c:v>
                </c:pt>
                <c:pt idx="186">
                  <c:v>63</c:v>
                </c:pt>
                <c:pt idx="187">
                  <c:v>32</c:v>
                </c:pt>
                <c:pt idx="188">
                  <c:v>51</c:v>
                </c:pt>
                <c:pt idx="189">
                  <c:v>62</c:v>
                </c:pt>
                <c:pt idx="190">
                  <c:v>21</c:v>
                </c:pt>
                <c:pt idx="191">
                  <c:v>49</c:v>
                </c:pt>
                <c:pt idx="192">
                  <c:v>57</c:v>
                </c:pt>
                <c:pt idx="193">
                  <c:v>32</c:v>
                </c:pt>
                <c:pt idx="194">
                  <c:v>20</c:v>
                </c:pt>
                <c:pt idx="195">
                  <c:v>21</c:v>
                </c:pt>
                <c:pt idx="196">
                  <c:v>31</c:v>
                </c:pt>
                <c:pt idx="197">
                  <c:v>25</c:v>
                </c:pt>
                <c:pt idx="198">
                  <c:v>50</c:v>
                </c:pt>
                <c:pt idx="199">
                  <c:v>20</c:v>
                </c:pt>
                <c:pt idx="200">
                  <c:v>27</c:v>
                </c:pt>
                <c:pt idx="201">
                  <c:v>45</c:v>
                </c:pt>
                <c:pt idx="202">
                  <c:v>28</c:v>
                </c:pt>
                <c:pt idx="203">
                  <c:v>61</c:v>
                </c:pt>
                <c:pt idx="204">
                  <c:v>25</c:v>
                </c:pt>
                <c:pt idx="205">
                  <c:v>43</c:v>
                </c:pt>
                <c:pt idx="206">
                  <c:v>32</c:v>
                </c:pt>
                <c:pt idx="207">
                  <c:v>48</c:v>
                </c:pt>
                <c:pt idx="208">
                  <c:v>50</c:v>
                </c:pt>
                <c:pt idx="209">
                  <c:v>46</c:v>
                </c:pt>
                <c:pt idx="210">
                  <c:v>24</c:v>
                </c:pt>
                <c:pt idx="211">
                  <c:v>24</c:v>
                </c:pt>
                <c:pt idx="212">
                  <c:v>53</c:v>
                </c:pt>
                <c:pt idx="213">
                  <c:v>60</c:v>
                </c:pt>
                <c:pt idx="214">
                  <c:v>51</c:v>
                </c:pt>
                <c:pt idx="215">
                  <c:v>32</c:v>
                </c:pt>
                <c:pt idx="216">
                  <c:v>51</c:v>
                </c:pt>
                <c:pt idx="217">
                  <c:v>36</c:v>
                </c:pt>
                <c:pt idx="218">
                  <c:v>53</c:v>
                </c:pt>
                <c:pt idx="219">
                  <c:v>36</c:v>
                </c:pt>
                <c:pt idx="220">
                  <c:v>27</c:v>
                </c:pt>
                <c:pt idx="221">
                  <c:v>57</c:v>
                </c:pt>
                <c:pt idx="222">
                  <c:v>26</c:v>
                </c:pt>
                <c:pt idx="223">
                  <c:v>47</c:v>
                </c:pt>
                <c:pt idx="224">
                  <c:v>49</c:v>
                </c:pt>
                <c:pt idx="225">
                  <c:v>42</c:v>
                </c:pt>
                <c:pt idx="226">
                  <c:v>27</c:v>
                </c:pt>
                <c:pt idx="227">
                  <c:v>26</c:v>
                </c:pt>
                <c:pt idx="228">
                  <c:v>57</c:v>
                </c:pt>
                <c:pt idx="229">
                  <c:v>41</c:v>
                </c:pt>
                <c:pt idx="230">
                  <c:v>29</c:v>
                </c:pt>
                <c:pt idx="231">
                  <c:v>21</c:v>
                </c:pt>
                <c:pt idx="232">
                  <c:v>29</c:v>
                </c:pt>
                <c:pt idx="233">
                  <c:v>21</c:v>
                </c:pt>
                <c:pt idx="234">
                  <c:v>30</c:v>
                </c:pt>
                <c:pt idx="235">
                  <c:v>20</c:v>
                </c:pt>
                <c:pt idx="236">
                  <c:v>48</c:v>
                </c:pt>
                <c:pt idx="237">
                  <c:v>26</c:v>
                </c:pt>
                <c:pt idx="238">
                  <c:v>34</c:v>
                </c:pt>
                <c:pt idx="239">
                  <c:v>21</c:v>
                </c:pt>
                <c:pt idx="240">
                  <c:v>40</c:v>
                </c:pt>
                <c:pt idx="241">
                  <c:v>41</c:v>
                </c:pt>
                <c:pt idx="242">
                  <c:v>38</c:v>
                </c:pt>
                <c:pt idx="243">
                  <c:v>29</c:v>
                </c:pt>
                <c:pt idx="244">
                  <c:v>26</c:v>
                </c:pt>
                <c:pt idx="245">
                  <c:v>62</c:v>
                </c:pt>
                <c:pt idx="246">
                  <c:v>49</c:v>
                </c:pt>
                <c:pt idx="247">
                  <c:v>53</c:v>
                </c:pt>
                <c:pt idx="248">
                  <c:v>25</c:v>
                </c:pt>
                <c:pt idx="249">
                  <c:v>22</c:v>
                </c:pt>
                <c:pt idx="250">
                  <c:v>52</c:v>
                </c:pt>
                <c:pt idx="251">
                  <c:v>30</c:v>
                </c:pt>
                <c:pt idx="252">
                  <c:v>24</c:v>
                </c:pt>
                <c:pt idx="253">
                  <c:v>27</c:v>
                </c:pt>
                <c:pt idx="254">
                  <c:v>24</c:v>
                </c:pt>
                <c:pt idx="255">
                  <c:v>62</c:v>
                </c:pt>
                <c:pt idx="256">
                  <c:v>21</c:v>
                </c:pt>
                <c:pt idx="257">
                  <c:v>20</c:v>
                </c:pt>
                <c:pt idx="258">
                  <c:v>31</c:v>
                </c:pt>
                <c:pt idx="259">
                  <c:v>21</c:v>
                </c:pt>
                <c:pt idx="260">
                  <c:v>40</c:v>
                </c:pt>
                <c:pt idx="261">
                  <c:v>22</c:v>
                </c:pt>
                <c:pt idx="262">
                  <c:v>54</c:v>
                </c:pt>
                <c:pt idx="263">
                  <c:v>39</c:v>
                </c:pt>
                <c:pt idx="264">
                  <c:v>52</c:v>
                </c:pt>
                <c:pt idx="265">
                  <c:v>21</c:v>
                </c:pt>
                <c:pt idx="266">
                  <c:v>34</c:v>
                </c:pt>
                <c:pt idx="267">
                  <c:v>39</c:v>
                </c:pt>
                <c:pt idx="268">
                  <c:v>55</c:v>
                </c:pt>
                <c:pt idx="269">
                  <c:v>62</c:v>
                </c:pt>
                <c:pt idx="270">
                  <c:v>30</c:v>
                </c:pt>
                <c:pt idx="271">
                  <c:v>57</c:v>
                </c:pt>
                <c:pt idx="272">
                  <c:v>29</c:v>
                </c:pt>
                <c:pt idx="273">
                  <c:v>53</c:v>
                </c:pt>
                <c:pt idx="274">
                  <c:v>43</c:v>
                </c:pt>
                <c:pt idx="275">
                  <c:v>29</c:v>
                </c:pt>
                <c:pt idx="276">
                  <c:v>44</c:v>
                </c:pt>
                <c:pt idx="277">
                  <c:v>52</c:v>
                </c:pt>
                <c:pt idx="278">
                  <c:v>50</c:v>
                </c:pt>
                <c:pt idx="279">
                  <c:v>34</c:v>
                </c:pt>
                <c:pt idx="280">
                  <c:v>34</c:v>
                </c:pt>
                <c:pt idx="281">
                  <c:v>56</c:v>
                </c:pt>
                <c:pt idx="282">
                  <c:v>34</c:v>
                </c:pt>
                <c:pt idx="283">
                  <c:v>21</c:v>
                </c:pt>
                <c:pt idx="284">
                  <c:v>48</c:v>
                </c:pt>
                <c:pt idx="285">
                  <c:v>43</c:v>
                </c:pt>
                <c:pt idx="286">
                  <c:v>48</c:v>
                </c:pt>
                <c:pt idx="287">
                  <c:v>52</c:v>
                </c:pt>
                <c:pt idx="288">
                  <c:v>38</c:v>
                </c:pt>
                <c:pt idx="289">
                  <c:v>49</c:v>
                </c:pt>
                <c:pt idx="290">
                  <c:v>30</c:v>
                </c:pt>
                <c:pt idx="291">
                  <c:v>55</c:v>
                </c:pt>
                <c:pt idx="292">
                  <c:v>46</c:v>
                </c:pt>
                <c:pt idx="293">
                  <c:v>31</c:v>
                </c:pt>
                <c:pt idx="294">
                  <c:v>52</c:v>
                </c:pt>
                <c:pt idx="295">
                  <c:v>49</c:v>
                </c:pt>
                <c:pt idx="296">
                  <c:v>40</c:v>
                </c:pt>
                <c:pt idx="297">
                  <c:v>47</c:v>
                </c:pt>
                <c:pt idx="298">
                  <c:v>64</c:v>
                </c:pt>
                <c:pt idx="299">
                  <c:v>49</c:v>
                </c:pt>
                <c:pt idx="300">
                  <c:v>50</c:v>
                </c:pt>
                <c:pt idx="301">
                  <c:v>29</c:v>
                </c:pt>
                <c:pt idx="302">
                  <c:v>56</c:v>
                </c:pt>
                <c:pt idx="303">
                  <c:v>24</c:v>
                </c:pt>
                <c:pt idx="304">
                  <c:v>20</c:v>
                </c:pt>
                <c:pt idx="305">
                  <c:v>63</c:v>
                </c:pt>
                <c:pt idx="306">
                  <c:v>36</c:v>
                </c:pt>
                <c:pt idx="307">
                  <c:v>41</c:v>
                </c:pt>
                <c:pt idx="308">
                  <c:v>25</c:v>
                </c:pt>
                <c:pt idx="309">
                  <c:v>54</c:v>
                </c:pt>
                <c:pt idx="310">
                  <c:v>38</c:v>
                </c:pt>
                <c:pt idx="311">
                  <c:v>41</c:v>
                </c:pt>
                <c:pt idx="312">
                  <c:v>26</c:v>
                </c:pt>
                <c:pt idx="313">
                  <c:v>48</c:v>
                </c:pt>
                <c:pt idx="314">
                  <c:v>55</c:v>
                </c:pt>
                <c:pt idx="315">
                  <c:v>20</c:v>
                </c:pt>
                <c:pt idx="316">
                  <c:v>52</c:v>
                </c:pt>
                <c:pt idx="317">
                  <c:v>62</c:v>
                </c:pt>
                <c:pt idx="318">
                  <c:v>61</c:v>
                </c:pt>
                <c:pt idx="319">
                  <c:v>66</c:v>
                </c:pt>
                <c:pt idx="320">
                  <c:v>53</c:v>
                </c:pt>
                <c:pt idx="321">
                  <c:v>45</c:v>
                </c:pt>
                <c:pt idx="322">
                  <c:v>57</c:v>
                </c:pt>
                <c:pt idx="323">
                  <c:v>43</c:v>
                </c:pt>
                <c:pt idx="324">
                  <c:v>33</c:v>
                </c:pt>
                <c:pt idx="325">
                  <c:v>48</c:v>
                </c:pt>
                <c:pt idx="326">
                  <c:v>36</c:v>
                </c:pt>
                <c:pt idx="327">
                  <c:v>49</c:v>
                </c:pt>
                <c:pt idx="328">
                  <c:v>35</c:v>
                </c:pt>
                <c:pt idx="329">
                  <c:v>42</c:v>
                </c:pt>
                <c:pt idx="330">
                  <c:v>43</c:v>
                </c:pt>
                <c:pt idx="331">
                  <c:v>26</c:v>
                </c:pt>
                <c:pt idx="332">
                  <c:v>51</c:v>
                </c:pt>
                <c:pt idx="333">
                  <c:v>31</c:v>
                </c:pt>
                <c:pt idx="334">
                  <c:v>49</c:v>
                </c:pt>
                <c:pt idx="335">
                  <c:v>65</c:v>
                </c:pt>
                <c:pt idx="336">
                  <c:v>37</c:v>
                </c:pt>
                <c:pt idx="337">
                  <c:v>39</c:v>
                </c:pt>
                <c:pt idx="338">
                  <c:v>66</c:v>
                </c:pt>
                <c:pt idx="339">
                  <c:v>46</c:v>
                </c:pt>
                <c:pt idx="340">
                  <c:v>55</c:v>
                </c:pt>
                <c:pt idx="341">
                  <c:v>48</c:v>
                </c:pt>
                <c:pt idx="342">
                  <c:v>63</c:v>
                </c:pt>
                <c:pt idx="343">
                  <c:v>46</c:v>
                </c:pt>
                <c:pt idx="344">
                  <c:v>44</c:v>
                </c:pt>
                <c:pt idx="345">
                  <c:v>32</c:v>
                </c:pt>
                <c:pt idx="346">
                  <c:v>21</c:v>
                </c:pt>
                <c:pt idx="347">
                  <c:v>65</c:v>
                </c:pt>
                <c:pt idx="348">
                  <c:v>62</c:v>
                </c:pt>
                <c:pt idx="349">
                  <c:v>63</c:v>
                </c:pt>
                <c:pt idx="350">
                  <c:v>34</c:v>
                </c:pt>
                <c:pt idx="351">
                  <c:v>39</c:v>
                </c:pt>
                <c:pt idx="352">
                  <c:v>42</c:v>
                </c:pt>
                <c:pt idx="353">
                  <c:v>50</c:v>
                </c:pt>
                <c:pt idx="354">
                  <c:v>47</c:v>
                </c:pt>
                <c:pt idx="355">
                  <c:v>34</c:v>
                </c:pt>
                <c:pt idx="356">
                  <c:v>61</c:v>
                </c:pt>
                <c:pt idx="357">
                  <c:v>25</c:v>
                </c:pt>
                <c:pt idx="358">
                  <c:v>64</c:v>
                </c:pt>
                <c:pt idx="359">
                  <c:v>39</c:v>
                </c:pt>
                <c:pt idx="360">
                  <c:v>25</c:v>
                </c:pt>
                <c:pt idx="361">
                  <c:v>63</c:v>
                </c:pt>
                <c:pt idx="362">
                  <c:v>33</c:v>
                </c:pt>
                <c:pt idx="363">
                  <c:v>35</c:v>
                </c:pt>
                <c:pt idx="364">
                  <c:v>39</c:v>
                </c:pt>
                <c:pt idx="365">
                  <c:v>64</c:v>
                </c:pt>
                <c:pt idx="366">
                  <c:v>22</c:v>
                </c:pt>
                <c:pt idx="367">
                  <c:v>32</c:v>
                </c:pt>
                <c:pt idx="368">
                  <c:v>27</c:v>
                </c:pt>
                <c:pt idx="369">
                  <c:v>27</c:v>
                </c:pt>
                <c:pt idx="370">
                  <c:v>32</c:v>
                </c:pt>
                <c:pt idx="371">
                  <c:v>39</c:v>
                </c:pt>
                <c:pt idx="372">
                  <c:v>40</c:v>
                </c:pt>
                <c:pt idx="373">
                  <c:v>59</c:v>
                </c:pt>
                <c:pt idx="374">
                  <c:v>43</c:v>
                </c:pt>
                <c:pt idx="375">
                  <c:v>39</c:v>
                </c:pt>
                <c:pt idx="376">
                  <c:v>36</c:v>
                </c:pt>
                <c:pt idx="377">
                  <c:v>55</c:v>
                </c:pt>
                <c:pt idx="378">
                  <c:v>56</c:v>
                </c:pt>
                <c:pt idx="379">
                  <c:v>25</c:v>
                </c:pt>
                <c:pt idx="380">
                  <c:v>59</c:v>
                </c:pt>
                <c:pt idx="381">
                  <c:v>54</c:v>
                </c:pt>
                <c:pt idx="382">
                  <c:v>34</c:v>
                </c:pt>
                <c:pt idx="383">
                  <c:v>30</c:v>
                </c:pt>
                <c:pt idx="384">
                  <c:v>66</c:v>
                </c:pt>
                <c:pt idx="385">
                  <c:v>64</c:v>
                </c:pt>
                <c:pt idx="386">
                  <c:v>24</c:v>
                </c:pt>
                <c:pt idx="387">
                  <c:v>22</c:v>
                </c:pt>
                <c:pt idx="388">
                  <c:v>66</c:v>
                </c:pt>
                <c:pt idx="389">
                  <c:v>33</c:v>
                </c:pt>
                <c:pt idx="390">
                  <c:v>36</c:v>
                </c:pt>
                <c:pt idx="391">
                  <c:v>20</c:v>
                </c:pt>
                <c:pt idx="392">
                  <c:v>54</c:v>
                </c:pt>
                <c:pt idx="393">
                  <c:v>50</c:v>
                </c:pt>
                <c:pt idx="394">
                  <c:v>20</c:v>
                </c:pt>
                <c:pt idx="395">
                  <c:v>49</c:v>
                </c:pt>
                <c:pt idx="396">
                  <c:v>51</c:v>
                </c:pt>
                <c:pt idx="397">
                  <c:v>22</c:v>
                </c:pt>
                <c:pt idx="398">
                  <c:v>58</c:v>
                </c:pt>
                <c:pt idx="399">
                  <c:v>24</c:v>
                </c:pt>
                <c:pt idx="400">
                  <c:v>23</c:v>
                </c:pt>
                <c:pt idx="401">
                  <c:v>54</c:v>
                </c:pt>
                <c:pt idx="402">
                  <c:v>61</c:v>
                </c:pt>
                <c:pt idx="403">
                  <c:v>52</c:v>
                </c:pt>
                <c:pt idx="404">
                  <c:v>23</c:v>
                </c:pt>
                <c:pt idx="405">
                  <c:v>56</c:v>
                </c:pt>
                <c:pt idx="406">
                  <c:v>56</c:v>
                </c:pt>
                <c:pt idx="407">
                  <c:v>52</c:v>
                </c:pt>
                <c:pt idx="408">
                  <c:v>49</c:v>
                </c:pt>
                <c:pt idx="409">
                  <c:v>26</c:v>
                </c:pt>
                <c:pt idx="410">
                  <c:v>26</c:v>
                </c:pt>
                <c:pt idx="411">
                  <c:v>29</c:v>
                </c:pt>
                <c:pt idx="412">
                  <c:v>49</c:v>
                </c:pt>
                <c:pt idx="413">
                  <c:v>37</c:v>
                </c:pt>
                <c:pt idx="414">
                  <c:v>55</c:v>
                </c:pt>
                <c:pt idx="415">
                  <c:v>54</c:v>
                </c:pt>
                <c:pt idx="416">
                  <c:v>29</c:v>
                </c:pt>
                <c:pt idx="417">
                  <c:v>30</c:v>
                </c:pt>
                <c:pt idx="418">
                  <c:v>32</c:v>
                </c:pt>
                <c:pt idx="419">
                  <c:v>28</c:v>
                </c:pt>
                <c:pt idx="420">
                  <c:v>54</c:v>
                </c:pt>
                <c:pt idx="421">
                  <c:v>48</c:v>
                </c:pt>
                <c:pt idx="422">
                  <c:v>49</c:v>
                </c:pt>
                <c:pt idx="423">
                  <c:v>52</c:v>
                </c:pt>
                <c:pt idx="424">
                  <c:v>63</c:v>
                </c:pt>
                <c:pt idx="425">
                  <c:v>56</c:v>
                </c:pt>
                <c:pt idx="426">
                  <c:v>54</c:v>
                </c:pt>
                <c:pt idx="427">
                  <c:v>25</c:v>
                </c:pt>
                <c:pt idx="428">
                  <c:v>20</c:v>
                </c:pt>
                <c:pt idx="429">
                  <c:v>60</c:v>
                </c:pt>
                <c:pt idx="430">
                  <c:v>50</c:v>
                </c:pt>
                <c:pt idx="431">
                  <c:v>51</c:v>
                </c:pt>
                <c:pt idx="432">
                  <c:v>21</c:v>
                </c:pt>
                <c:pt idx="433">
                  <c:v>53</c:v>
                </c:pt>
                <c:pt idx="434">
                  <c:v>54</c:v>
                </c:pt>
                <c:pt idx="435">
                  <c:v>51</c:v>
                </c:pt>
                <c:pt idx="436">
                  <c:v>50</c:v>
                </c:pt>
                <c:pt idx="437">
                  <c:v>41</c:v>
                </c:pt>
                <c:pt idx="438">
                  <c:v>49</c:v>
                </c:pt>
                <c:pt idx="439">
                  <c:v>51</c:v>
                </c:pt>
                <c:pt idx="440">
                  <c:v>30</c:v>
                </c:pt>
                <c:pt idx="441">
                  <c:v>55</c:v>
                </c:pt>
                <c:pt idx="442">
                  <c:v>27</c:v>
                </c:pt>
                <c:pt idx="443">
                  <c:v>21</c:v>
                </c:pt>
                <c:pt idx="444">
                  <c:v>49</c:v>
                </c:pt>
                <c:pt idx="445">
                  <c:v>54</c:v>
                </c:pt>
                <c:pt idx="446">
                  <c:v>21</c:v>
                </c:pt>
                <c:pt idx="447">
                  <c:v>45</c:v>
                </c:pt>
                <c:pt idx="448">
                  <c:v>41</c:v>
                </c:pt>
                <c:pt idx="449">
                  <c:v>58</c:v>
                </c:pt>
                <c:pt idx="450">
                  <c:v>25</c:v>
                </c:pt>
                <c:pt idx="451">
                  <c:v>42</c:v>
                </c:pt>
                <c:pt idx="452">
                  <c:v>53</c:v>
                </c:pt>
                <c:pt idx="453">
                  <c:v>59</c:v>
                </c:pt>
                <c:pt idx="454">
                  <c:v>44</c:v>
                </c:pt>
                <c:pt idx="455">
                  <c:v>23</c:v>
                </c:pt>
                <c:pt idx="456">
                  <c:v>35</c:v>
                </c:pt>
                <c:pt idx="457">
                  <c:v>49</c:v>
                </c:pt>
                <c:pt idx="458">
                  <c:v>21</c:v>
                </c:pt>
                <c:pt idx="459">
                  <c:v>45</c:v>
                </c:pt>
                <c:pt idx="460">
                  <c:v>61</c:v>
                </c:pt>
                <c:pt idx="461">
                  <c:v>45</c:v>
                </c:pt>
                <c:pt idx="462">
                  <c:v>45</c:v>
                </c:pt>
                <c:pt idx="463">
                  <c:v>48</c:v>
                </c:pt>
                <c:pt idx="464">
                  <c:v>62</c:v>
                </c:pt>
                <c:pt idx="465">
                  <c:v>41</c:v>
                </c:pt>
                <c:pt idx="466">
                  <c:v>25</c:v>
                </c:pt>
                <c:pt idx="467">
                  <c:v>34</c:v>
                </c:pt>
                <c:pt idx="468">
                  <c:v>44</c:v>
                </c:pt>
                <c:pt idx="469">
                  <c:v>20</c:v>
                </c:pt>
                <c:pt idx="470">
                  <c:v>44</c:v>
                </c:pt>
                <c:pt idx="471">
                  <c:v>50</c:v>
                </c:pt>
                <c:pt idx="472">
                  <c:v>50</c:v>
                </c:pt>
                <c:pt idx="473">
                  <c:v>55</c:v>
                </c:pt>
                <c:pt idx="474">
                  <c:v>47</c:v>
                </c:pt>
                <c:pt idx="475">
                  <c:v>41</c:v>
                </c:pt>
                <c:pt idx="476">
                  <c:v>60</c:v>
                </c:pt>
                <c:pt idx="477">
                  <c:v>49</c:v>
                </c:pt>
                <c:pt idx="478">
                  <c:v>57</c:v>
                </c:pt>
                <c:pt idx="479">
                  <c:v>38</c:v>
                </c:pt>
                <c:pt idx="480">
                  <c:v>32</c:v>
                </c:pt>
                <c:pt idx="481">
                  <c:v>59</c:v>
                </c:pt>
                <c:pt idx="482">
                  <c:v>57</c:v>
                </c:pt>
                <c:pt idx="483">
                  <c:v>58</c:v>
                </c:pt>
                <c:pt idx="484">
                  <c:v>55</c:v>
                </c:pt>
                <c:pt idx="485">
                  <c:v>62</c:v>
                </c:pt>
                <c:pt idx="486">
                  <c:v>39</c:v>
                </c:pt>
                <c:pt idx="487">
                  <c:v>62</c:v>
                </c:pt>
                <c:pt idx="488">
                  <c:v>39</c:v>
                </c:pt>
                <c:pt idx="489">
                  <c:v>31</c:v>
                </c:pt>
                <c:pt idx="490">
                  <c:v>58</c:v>
                </c:pt>
                <c:pt idx="491">
                  <c:v>37</c:v>
                </c:pt>
                <c:pt idx="492">
                  <c:v>30</c:v>
                </c:pt>
                <c:pt idx="493">
                  <c:v>22</c:v>
                </c:pt>
                <c:pt idx="494">
                  <c:v>41</c:v>
                </c:pt>
                <c:pt idx="495">
                  <c:v>36</c:v>
                </c:pt>
                <c:pt idx="496">
                  <c:v>58</c:v>
                </c:pt>
                <c:pt idx="497">
                  <c:v>44</c:v>
                </c:pt>
                <c:pt idx="498">
                  <c:v>27</c:v>
                </c:pt>
                <c:pt idx="499">
                  <c:v>45</c:v>
                </c:pt>
                <c:pt idx="500">
                  <c:v>52</c:v>
                </c:pt>
                <c:pt idx="501">
                  <c:v>34</c:v>
                </c:pt>
                <c:pt idx="502">
                  <c:v>30</c:v>
                </c:pt>
                <c:pt idx="503">
                  <c:v>46</c:v>
                </c:pt>
                <c:pt idx="504">
                  <c:v>61</c:v>
                </c:pt>
                <c:pt idx="505">
                  <c:v>39</c:v>
                </c:pt>
                <c:pt idx="506">
                  <c:v>32</c:v>
                </c:pt>
                <c:pt idx="507">
                  <c:v>44</c:v>
                </c:pt>
                <c:pt idx="508">
                  <c:v>37</c:v>
                </c:pt>
                <c:pt idx="509">
                  <c:v>42</c:v>
                </c:pt>
                <c:pt idx="510">
                  <c:v>31</c:v>
                </c:pt>
                <c:pt idx="511">
                  <c:v>37</c:v>
                </c:pt>
                <c:pt idx="512">
                  <c:v>33</c:v>
                </c:pt>
                <c:pt idx="513">
                  <c:v>58</c:v>
                </c:pt>
                <c:pt idx="514">
                  <c:v>57</c:v>
                </c:pt>
                <c:pt idx="515">
                  <c:v>39</c:v>
                </c:pt>
                <c:pt idx="516">
                  <c:v>33</c:v>
                </c:pt>
                <c:pt idx="517">
                  <c:v>45</c:v>
                </c:pt>
                <c:pt idx="518">
                  <c:v>31</c:v>
                </c:pt>
                <c:pt idx="519">
                  <c:v>35</c:v>
                </c:pt>
                <c:pt idx="520">
                  <c:v>41</c:v>
                </c:pt>
                <c:pt idx="521">
                  <c:v>36</c:v>
                </c:pt>
                <c:pt idx="522">
                  <c:v>32</c:v>
                </c:pt>
                <c:pt idx="523">
                  <c:v>26</c:v>
                </c:pt>
                <c:pt idx="524">
                  <c:v>61</c:v>
                </c:pt>
                <c:pt idx="525">
                  <c:v>55</c:v>
                </c:pt>
                <c:pt idx="526">
                  <c:v>29</c:v>
                </c:pt>
                <c:pt idx="527">
                  <c:v>61</c:v>
                </c:pt>
                <c:pt idx="528">
                  <c:v>21</c:v>
                </c:pt>
                <c:pt idx="529">
                  <c:v>62</c:v>
                </c:pt>
                <c:pt idx="530">
                  <c:v>45</c:v>
                </c:pt>
                <c:pt idx="531">
                  <c:v>29</c:v>
                </c:pt>
                <c:pt idx="532">
                  <c:v>45</c:v>
                </c:pt>
                <c:pt idx="533">
                  <c:v>32</c:v>
                </c:pt>
                <c:pt idx="534">
                  <c:v>57</c:v>
                </c:pt>
                <c:pt idx="535">
                  <c:v>54</c:v>
                </c:pt>
                <c:pt idx="536">
                  <c:v>26</c:v>
                </c:pt>
                <c:pt idx="537">
                  <c:v>38</c:v>
                </c:pt>
                <c:pt idx="538">
                  <c:v>60</c:v>
                </c:pt>
                <c:pt idx="539">
                  <c:v>25</c:v>
                </c:pt>
                <c:pt idx="540">
                  <c:v>29</c:v>
                </c:pt>
                <c:pt idx="541">
                  <c:v>32</c:v>
                </c:pt>
                <c:pt idx="542">
                  <c:v>29</c:v>
                </c:pt>
                <c:pt idx="543">
                  <c:v>20</c:v>
                </c:pt>
                <c:pt idx="544">
                  <c:v>27</c:v>
                </c:pt>
                <c:pt idx="545">
                  <c:v>61</c:v>
                </c:pt>
                <c:pt idx="546">
                  <c:v>31</c:v>
                </c:pt>
                <c:pt idx="547">
                  <c:v>25</c:v>
                </c:pt>
                <c:pt idx="548">
                  <c:v>59</c:v>
                </c:pt>
                <c:pt idx="549">
                  <c:v>49</c:v>
                </c:pt>
                <c:pt idx="550">
                  <c:v>23</c:v>
                </c:pt>
                <c:pt idx="551">
                  <c:v>47</c:v>
                </c:pt>
                <c:pt idx="552">
                  <c:v>35</c:v>
                </c:pt>
                <c:pt idx="553">
                  <c:v>45</c:v>
                </c:pt>
                <c:pt idx="554">
                  <c:v>27</c:v>
                </c:pt>
                <c:pt idx="555">
                  <c:v>48</c:v>
                </c:pt>
                <c:pt idx="556">
                  <c:v>61</c:v>
                </c:pt>
                <c:pt idx="557">
                  <c:v>45</c:v>
                </c:pt>
                <c:pt idx="558">
                  <c:v>58</c:v>
                </c:pt>
                <c:pt idx="559">
                  <c:v>21</c:v>
                </c:pt>
                <c:pt idx="560">
                  <c:v>30</c:v>
                </c:pt>
                <c:pt idx="561">
                  <c:v>34</c:v>
                </c:pt>
                <c:pt idx="562">
                  <c:v>54</c:v>
                </c:pt>
                <c:pt idx="563">
                  <c:v>22</c:v>
                </c:pt>
                <c:pt idx="564">
                  <c:v>61</c:v>
                </c:pt>
                <c:pt idx="565">
                  <c:v>56</c:v>
                </c:pt>
                <c:pt idx="566">
                  <c:v>59</c:v>
                </c:pt>
                <c:pt idx="567">
                  <c:v>34</c:v>
                </c:pt>
                <c:pt idx="568">
                  <c:v>53</c:v>
                </c:pt>
                <c:pt idx="569">
                  <c:v>21</c:v>
                </c:pt>
                <c:pt idx="570">
                  <c:v>32</c:v>
                </c:pt>
                <c:pt idx="571">
                  <c:v>21</c:v>
                </c:pt>
                <c:pt idx="572">
                  <c:v>61</c:v>
                </c:pt>
                <c:pt idx="573">
                  <c:v>49</c:v>
                </c:pt>
                <c:pt idx="574">
                  <c:v>42</c:v>
                </c:pt>
                <c:pt idx="575">
                  <c:v>20</c:v>
                </c:pt>
                <c:pt idx="576">
                  <c:v>60</c:v>
                </c:pt>
                <c:pt idx="577">
                  <c:v>59</c:v>
                </c:pt>
                <c:pt idx="578">
                  <c:v>26</c:v>
                </c:pt>
                <c:pt idx="579">
                  <c:v>22</c:v>
                </c:pt>
                <c:pt idx="580">
                  <c:v>21</c:v>
                </c:pt>
                <c:pt idx="581">
                  <c:v>28</c:v>
                </c:pt>
                <c:pt idx="582">
                  <c:v>53</c:v>
                </c:pt>
                <c:pt idx="583">
                  <c:v>44</c:v>
                </c:pt>
                <c:pt idx="584">
                  <c:v>47</c:v>
                </c:pt>
                <c:pt idx="585">
                  <c:v>56</c:v>
                </c:pt>
                <c:pt idx="586">
                  <c:v>21</c:v>
                </c:pt>
                <c:pt idx="587">
                  <c:v>50</c:v>
                </c:pt>
                <c:pt idx="588">
                  <c:v>29</c:v>
                </c:pt>
                <c:pt idx="589">
                  <c:v>62</c:v>
                </c:pt>
                <c:pt idx="590">
                  <c:v>35</c:v>
                </c:pt>
                <c:pt idx="591">
                  <c:v>50</c:v>
                </c:pt>
                <c:pt idx="592">
                  <c:v>31</c:v>
                </c:pt>
                <c:pt idx="593">
                  <c:v>47</c:v>
                </c:pt>
                <c:pt idx="594">
                  <c:v>49</c:v>
                </c:pt>
                <c:pt idx="595">
                  <c:v>54</c:v>
                </c:pt>
                <c:pt idx="596">
                  <c:v>61</c:v>
                </c:pt>
                <c:pt idx="597">
                  <c:v>23</c:v>
                </c:pt>
                <c:pt idx="598">
                  <c:v>29</c:v>
                </c:pt>
                <c:pt idx="599">
                  <c:v>66</c:v>
                </c:pt>
                <c:pt idx="600">
                  <c:v>21</c:v>
                </c:pt>
                <c:pt idx="601">
                  <c:v>29</c:v>
                </c:pt>
                <c:pt idx="602">
                  <c:v>59</c:v>
                </c:pt>
                <c:pt idx="603">
                  <c:v>55</c:v>
                </c:pt>
                <c:pt idx="604">
                  <c:v>21</c:v>
                </c:pt>
                <c:pt idx="605">
                  <c:v>52</c:v>
                </c:pt>
                <c:pt idx="606">
                  <c:v>22</c:v>
                </c:pt>
                <c:pt idx="607">
                  <c:v>36</c:v>
                </c:pt>
                <c:pt idx="608">
                  <c:v>36</c:v>
                </c:pt>
                <c:pt idx="609">
                  <c:v>50</c:v>
                </c:pt>
                <c:pt idx="610">
                  <c:v>42</c:v>
                </c:pt>
                <c:pt idx="611">
                  <c:v>31</c:v>
                </c:pt>
                <c:pt idx="612">
                  <c:v>37</c:v>
                </c:pt>
                <c:pt idx="613">
                  <c:v>31</c:v>
                </c:pt>
                <c:pt idx="614">
                  <c:v>39</c:v>
                </c:pt>
                <c:pt idx="615">
                  <c:v>66</c:v>
                </c:pt>
                <c:pt idx="616">
                  <c:v>66</c:v>
                </c:pt>
                <c:pt idx="617">
                  <c:v>46</c:v>
                </c:pt>
                <c:pt idx="618">
                  <c:v>36</c:v>
                </c:pt>
                <c:pt idx="619">
                  <c:v>44</c:v>
                </c:pt>
                <c:pt idx="620">
                  <c:v>42</c:v>
                </c:pt>
                <c:pt idx="621">
                  <c:v>44</c:v>
                </c:pt>
                <c:pt idx="622">
                  <c:v>62</c:v>
                </c:pt>
                <c:pt idx="623">
                  <c:v>42</c:v>
                </c:pt>
                <c:pt idx="624">
                  <c:v>40</c:v>
                </c:pt>
                <c:pt idx="625">
                  <c:v>27</c:v>
                </c:pt>
                <c:pt idx="626">
                  <c:v>50</c:v>
                </c:pt>
                <c:pt idx="627">
                  <c:v>48</c:v>
                </c:pt>
                <c:pt idx="628">
                  <c:v>51</c:v>
                </c:pt>
                <c:pt idx="629">
                  <c:v>36</c:v>
                </c:pt>
                <c:pt idx="630">
                  <c:v>64</c:v>
                </c:pt>
                <c:pt idx="631">
                  <c:v>59</c:v>
                </c:pt>
                <c:pt idx="632">
                  <c:v>50</c:v>
                </c:pt>
                <c:pt idx="633">
                  <c:v>65</c:v>
                </c:pt>
                <c:pt idx="634">
                  <c:v>50</c:v>
                </c:pt>
                <c:pt idx="635">
                  <c:v>20</c:v>
                </c:pt>
                <c:pt idx="636">
                  <c:v>48</c:v>
                </c:pt>
                <c:pt idx="637">
                  <c:v>34</c:v>
                </c:pt>
                <c:pt idx="638">
                  <c:v>60</c:v>
                </c:pt>
                <c:pt idx="639">
                  <c:v>62</c:v>
                </c:pt>
                <c:pt idx="640">
                  <c:v>56</c:v>
                </c:pt>
                <c:pt idx="641">
                  <c:v>36</c:v>
                </c:pt>
                <c:pt idx="642">
                  <c:v>23</c:v>
                </c:pt>
                <c:pt idx="643">
                  <c:v>61</c:v>
                </c:pt>
                <c:pt idx="644">
                  <c:v>55</c:v>
                </c:pt>
                <c:pt idx="645">
                  <c:v>64</c:v>
                </c:pt>
                <c:pt idx="646">
                  <c:v>46</c:v>
                </c:pt>
                <c:pt idx="647">
                  <c:v>62</c:v>
                </c:pt>
                <c:pt idx="648">
                  <c:v>65</c:v>
                </c:pt>
                <c:pt idx="649">
                  <c:v>65</c:v>
                </c:pt>
                <c:pt idx="650">
                  <c:v>62</c:v>
                </c:pt>
                <c:pt idx="651">
                  <c:v>53</c:v>
                </c:pt>
                <c:pt idx="652">
                  <c:v>46</c:v>
                </c:pt>
                <c:pt idx="653">
                  <c:v>52</c:v>
                </c:pt>
                <c:pt idx="654">
                  <c:v>49</c:v>
                </c:pt>
                <c:pt idx="655">
                  <c:v>56</c:v>
                </c:pt>
                <c:pt idx="656">
                  <c:v>53</c:v>
                </c:pt>
                <c:pt idx="657">
                  <c:v>54</c:v>
                </c:pt>
                <c:pt idx="658">
                  <c:v>45</c:v>
                </c:pt>
                <c:pt idx="659">
                  <c:v>64</c:v>
                </c:pt>
                <c:pt idx="660">
                  <c:v>29</c:v>
                </c:pt>
                <c:pt idx="661">
                  <c:v>66</c:v>
                </c:pt>
                <c:pt idx="662">
                  <c:v>62</c:v>
                </c:pt>
                <c:pt idx="663">
                  <c:v>56</c:v>
                </c:pt>
                <c:pt idx="664">
                  <c:v>43</c:v>
                </c:pt>
                <c:pt idx="665">
                  <c:v>66</c:v>
                </c:pt>
                <c:pt idx="666">
                  <c:v>54</c:v>
                </c:pt>
                <c:pt idx="667">
                  <c:v>43</c:v>
                </c:pt>
                <c:pt idx="668">
                  <c:v>45</c:v>
                </c:pt>
                <c:pt idx="669">
                  <c:v>49</c:v>
                </c:pt>
                <c:pt idx="670">
                  <c:v>59</c:v>
                </c:pt>
                <c:pt idx="671">
                  <c:v>62</c:v>
                </c:pt>
                <c:pt idx="672">
                  <c:v>22</c:v>
                </c:pt>
                <c:pt idx="673">
                  <c:v>42</c:v>
                </c:pt>
                <c:pt idx="674">
                  <c:v>66</c:v>
                </c:pt>
                <c:pt idx="675">
                  <c:v>55</c:v>
                </c:pt>
                <c:pt idx="676">
                  <c:v>43</c:v>
                </c:pt>
                <c:pt idx="677">
                  <c:v>57</c:v>
                </c:pt>
                <c:pt idx="678">
                  <c:v>33</c:v>
                </c:pt>
                <c:pt idx="679">
                  <c:v>59</c:v>
                </c:pt>
                <c:pt idx="680">
                  <c:v>57</c:v>
                </c:pt>
                <c:pt idx="681">
                  <c:v>61</c:v>
                </c:pt>
                <c:pt idx="682">
                  <c:v>62</c:v>
                </c:pt>
                <c:pt idx="683">
                  <c:v>26</c:v>
                </c:pt>
                <c:pt idx="684">
                  <c:v>35</c:v>
                </c:pt>
                <c:pt idx="685">
                  <c:v>35</c:v>
                </c:pt>
                <c:pt idx="686">
                  <c:v>45</c:v>
                </c:pt>
                <c:pt idx="687">
                  <c:v>65</c:v>
                </c:pt>
                <c:pt idx="688">
                  <c:v>48</c:v>
                </c:pt>
                <c:pt idx="689">
                  <c:v>28</c:v>
                </c:pt>
                <c:pt idx="690">
                  <c:v>65</c:v>
                </c:pt>
                <c:pt idx="691">
                  <c:v>65</c:v>
                </c:pt>
                <c:pt idx="692">
                  <c:v>57</c:v>
                </c:pt>
                <c:pt idx="693">
                  <c:v>57</c:v>
                </c:pt>
                <c:pt idx="694">
                  <c:v>25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59</c:v>
                </c:pt>
                <c:pt idx="699">
                  <c:v>61</c:v>
                </c:pt>
                <c:pt idx="700">
                  <c:v>36</c:v>
                </c:pt>
                <c:pt idx="701">
                  <c:v>57</c:v>
                </c:pt>
                <c:pt idx="702">
                  <c:v>65</c:v>
                </c:pt>
                <c:pt idx="703">
                  <c:v>55</c:v>
                </c:pt>
                <c:pt idx="704">
                  <c:v>66</c:v>
                </c:pt>
                <c:pt idx="705">
                  <c:v>66</c:v>
                </c:pt>
                <c:pt idx="706">
                  <c:v>56</c:v>
                </c:pt>
                <c:pt idx="707">
                  <c:v>20</c:v>
                </c:pt>
                <c:pt idx="708">
                  <c:v>52</c:v>
                </c:pt>
                <c:pt idx="709">
                  <c:v>50</c:v>
                </c:pt>
                <c:pt idx="710">
                  <c:v>65</c:v>
                </c:pt>
                <c:pt idx="711">
                  <c:v>65</c:v>
                </c:pt>
                <c:pt idx="712">
                  <c:v>63</c:v>
                </c:pt>
                <c:pt idx="713">
                  <c:v>66</c:v>
                </c:pt>
                <c:pt idx="714">
                  <c:v>41</c:v>
                </c:pt>
                <c:pt idx="715">
                  <c:v>56</c:v>
                </c:pt>
                <c:pt idx="716">
                  <c:v>40</c:v>
                </c:pt>
                <c:pt idx="717">
                  <c:v>20</c:v>
                </c:pt>
                <c:pt idx="718">
                  <c:v>63</c:v>
                </c:pt>
                <c:pt idx="719">
                  <c:v>48</c:v>
                </c:pt>
                <c:pt idx="720">
                  <c:v>33</c:v>
                </c:pt>
                <c:pt idx="721">
                  <c:v>64</c:v>
                </c:pt>
                <c:pt idx="722">
                  <c:v>61</c:v>
                </c:pt>
                <c:pt idx="723">
                  <c:v>61</c:v>
                </c:pt>
                <c:pt idx="724">
                  <c:v>61</c:v>
                </c:pt>
                <c:pt idx="725">
                  <c:v>65</c:v>
                </c:pt>
                <c:pt idx="726">
                  <c:v>34</c:v>
                </c:pt>
                <c:pt idx="727">
                  <c:v>65</c:v>
                </c:pt>
                <c:pt idx="728">
                  <c:v>64</c:v>
                </c:pt>
                <c:pt idx="729">
                  <c:v>62</c:v>
                </c:pt>
                <c:pt idx="730">
                  <c:v>65</c:v>
                </c:pt>
                <c:pt idx="731">
                  <c:v>65</c:v>
                </c:pt>
                <c:pt idx="732">
                  <c:v>39</c:v>
                </c:pt>
                <c:pt idx="733">
                  <c:v>65</c:v>
                </c:pt>
                <c:pt idx="734">
                  <c:v>46</c:v>
                </c:pt>
                <c:pt idx="735">
                  <c:v>64</c:v>
                </c:pt>
                <c:pt idx="736">
                  <c:v>21</c:v>
                </c:pt>
                <c:pt idx="737">
                  <c:v>66</c:v>
                </c:pt>
                <c:pt idx="738">
                  <c:v>66</c:v>
                </c:pt>
                <c:pt idx="739">
                  <c:v>38</c:v>
                </c:pt>
                <c:pt idx="740">
                  <c:v>58</c:v>
                </c:pt>
                <c:pt idx="741">
                  <c:v>65</c:v>
                </c:pt>
                <c:pt idx="742">
                  <c:v>20</c:v>
                </c:pt>
                <c:pt idx="743">
                  <c:v>55</c:v>
                </c:pt>
                <c:pt idx="744">
                  <c:v>39</c:v>
                </c:pt>
                <c:pt idx="745">
                  <c:v>43</c:v>
                </c:pt>
                <c:pt idx="746">
                  <c:v>38</c:v>
                </c:pt>
                <c:pt idx="747">
                  <c:v>39</c:v>
                </c:pt>
                <c:pt idx="748">
                  <c:v>61</c:v>
                </c:pt>
                <c:pt idx="749">
                  <c:v>40</c:v>
                </c:pt>
                <c:pt idx="750">
                  <c:v>63</c:v>
                </c:pt>
                <c:pt idx="751">
                  <c:v>55</c:v>
                </c:pt>
                <c:pt idx="752">
                  <c:v>63</c:v>
                </c:pt>
                <c:pt idx="753">
                  <c:v>60</c:v>
                </c:pt>
                <c:pt idx="754">
                  <c:v>32</c:v>
                </c:pt>
                <c:pt idx="755">
                  <c:v>56</c:v>
                </c:pt>
                <c:pt idx="756">
                  <c:v>64</c:v>
                </c:pt>
                <c:pt idx="757">
                  <c:v>61</c:v>
                </c:pt>
                <c:pt idx="758">
                  <c:v>34</c:v>
                </c:pt>
                <c:pt idx="759">
                  <c:v>49</c:v>
                </c:pt>
                <c:pt idx="760">
                  <c:v>64</c:v>
                </c:pt>
                <c:pt idx="761">
                  <c:v>64</c:v>
                </c:pt>
                <c:pt idx="762">
                  <c:v>39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49</c:v>
                </c:pt>
                <c:pt idx="767">
                  <c:v>58</c:v>
                </c:pt>
                <c:pt idx="768">
                  <c:v>63</c:v>
                </c:pt>
                <c:pt idx="769">
                  <c:v>30</c:v>
                </c:pt>
                <c:pt idx="770">
                  <c:v>63</c:v>
                </c:pt>
                <c:pt idx="771">
                  <c:v>32</c:v>
                </c:pt>
                <c:pt idx="772">
                  <c:v>65</c:v>
                </c:pt>
                <c:pt idx="773">
                  <c:v>65</c:v>
                </c:pt>
                <c:pt idx="774">
                  <c:v>65</c:v>
                </c:pt>
                <c:pt idx="775">
                  <c:v>40</c:v>
                </c:pt>
                <c:pt idx="776">
                  <c:v>45</c:v>
                </c:pt>
                <c:pt idx="777">
                  <c:v>60</c:v>
                </c:pt>
                <c:pt idx="778">
                  <c:v>34</c:v>
                </c:pt>
                <c:pt idx="779">
                  <c:v>64</c:v>
                </c:pt>
                <c:pt idx="780">
                  <c:v>48</c:v>
                </c:pt>
                <c:pt idx="781">
                  <c:v>30</c:v>
                </c:pt>
                <c:pt idx="782">
                  <c:v>62</c:v>
                </c:pt>
                <c:pt idx="783">
                  <c:v>62</c:v>
                </c:pt>
                <c:pt idx="784">
                  <c:v>59</c:v>
                </c:pt>
                <c:pt idx="785">
                  <c:v>62</c:v>
                </c:pt>
                <c:pt idx="786">
                  <c:v>42</c:v>
                </c:pt>
                <c:pt idx="787">
                  <c:v>62</c:v>
                </c:pt>
                <c:pt idx="788">
                  <c:v>63</c:v>
                </c:pt>
                <c:pt idx="789">
                  <c:v>63</c:v>
                </c:pt>
                <c:pt idx="790">
                  <c:v>63</c:v>
                </c:pt>
                <c:pt idx="791">
                  <c:v>25</c:v>
                </c:pt>
                <c:pt idx="792">
                  <c:v>61</c:v>
                </c:pt>
                <c:pt idx="793">
                  <c:v>32</c:v>
                </c:pt>
                <c:pt idx="794">
                  <c:v>62</c:v>
                </c:pt>
                <c:pt idx="795">
                  <c:v>53</c:v>
                </c:pt>
                <c:pt idx="796">
                  <c:v>46</c:v>
                </c:pt>
                <c:pt idx="797">
                  <c:v>63</c:v>
                </c:pt>
                <c:pt idx="798">
                  <c:v>39</c:v>
                </c:pt>
                <c:pt idx="799">
                  <c:v>57</c:v>
                </c:pt>
                <c:pt idx="800">
                  <c:v>55</c:v>
                </c:pt>
                <c:pt idx="801">
                  <c:v>63</c:v>
                </c:pt>
                <c:pt idx="802">
                  <c:v>59</c:v>
                </c:pt>
                <c:pt idx="803">
                  <c:v>60</c:v>
                </c:pt>
                <c:pt idx="804">
                  <c:v>62</c:v>
                </c:pt>
                <c:pt idx="805">
                  <c:v>52</c:v>
                </c:pt>
                <c:pt idx="806">
                  <c:v>55</c:v>
                </c:pt>
                <c:pt idx="807">
                  <c:v>62</c:v>
                </c:pt>
                <c:pt idx="808">
                  <c:v>43</c:v>
                </c:pt>
                <c:pt idx="809">
                  <c:v>45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64</c:v>
                </c:pt>
                <c:pt idx="814">
                  <c:v>63</c:v>
                </c:pt>
                <c:pt idx="815">
                  <c:v>58</c:v>
                </c:pt>
                <c:pt idx="816">
                  <c:v>61</c:v>
                </c:pt>
                <c:pt idx="817">
                  <c:v>61</c:v>
                </c:pt>
                <c:pt idx="818">
                  <c:v>61</c:v>
                </c:pt>
                <c:pt idx="819">
                  <c:v>20</c:v>
                </c:pt>
                <c:pt idx="820">
                  <c:v>40</c:v>
                </c:pt>
                <c:pt idx="821">
                  <c:v>61</c:v>
                </c:pt>
                <c:pt idx="822">
                  <c:v>51</c:v>
                </c:pt>
                <c:pt idx="823">
                  <c:v>31</c:v>
                </c:pt>
                <c:pt idx="824">
                  <c:v>20</c:v>
                </c:pt>
                <c:pt idx="825">
                  <c:v>57</c:v>
                </c:pt>
                <c:pt idx="826">
                  <c:v>61</c:v>
                </c:pt>
                <c:pt idx="827">
                  <c:v>46</c:v>
                </c:pt>
                <c:pt idx="828">
                  <c:v>41</c:v>
                </c:pt>
                <c:pt idx="829">
                  <c:v>61</c:v>
                </c:pt>
                <c:pt idx="830">
                  <c:v>52</c:v>
                </c:pt>
                <c:pt idx="831">
                  <c:v>49</c:v>
                </c:pt>
                <c:pt idx="832">
                  <c:v>62</c:v>
                </c:pt>
                <c:pt idx="833">
                  <c:v>62</c:v>
                </c:pt>
                <c:pt idx="834">
                  <c:v>36</c:v>
                </c:pt>
                <c:pt idx="835">
                  <c:v>54</c:v>
                </c:pt>
                <c:pt idx="836">
                  <c:v>60</c:v>
                </c:pt>
                <c:pt idx="837">
                  <c:v>32</c:v>
                </c:pt>
                <c:pt idx="838">
                  <c:v>50</c:v>
                </c:pt>
                <c:pt idx="839">
                  <c:v>62</c:v>
                </c:pt>
                <c:pt idx="840">
                  <c:v>59</c:v>
                </c:pt>
                <c:pt idx="841">
                  <c:v>62</c:v>
                </c:pt>
                <c:pt idx="842">
                  <c:v>58</c:v>
                </c:pt>
                <c:pt idx="843">
                  <c:v>52</c:v>
                </c:pt>
                <c:pt idx="844">
                  <c:v>62</c:v>
                </c:pt>
                <c:pt idx="845">
                  <c:v>62</c:v>
                </c:pt>
                <c:pt idx="846">
                  <c:v>59</c:v>
                </c:pt>
                <c:pt idx="847">
                  <c:v>54</c:v>
                </c:pt>
                <c:pt idx="848">
                  <c:v>61</c:v>
                </c:pt>
                <c:pt idx="849">
                  <c:v>26</c:v>
                </c:pt>
                <c:pt idx="850">
                  <c:v>36</c:v>
                </c:pt>
                <c:pt idx="851">
                  <c:v>54</c:v>
                </c:pt>
                <c:pt idx="852">
                  <c:v>55</c:v>
                </c:pt>
                <c:pt idx="853">
                  <c:v>63</c:v>
                </c:pt>
                <c:pt idx="854">
                  <c:v>63</c:v>
                </c:pt>
                <c:pt idx="855">
                  <c:v>62</c:v>
                </c:pt>
                <c:pt idx="856">
                  <c:v>58</c:v>
                </c:pt>
                <c:pt idx="857">
                  <c:v>56</c:v>
                </c:pt>
                <c:pt idx="858">
                  <c:v>57</c:v>
                </c:pt>
                <c:pt idx="859">
                  <c:v>56</c:v>
                </c:pt>
                <c:pt idx="860">
                  <c:v>56</c:v>
                </c:pt>
                <c:pt idx="861">
                  <c:v>29</c:v>
                </c:pt>
                <c:pt idx="862">
                  <c:v>60</c:v>
                </c:pt>
                <c:pt idx="863">
                  <c:v>45</c:v>
                </c:pt>
                <c:pt idx="864">
                  <c:v>52</c:v>
                </c:pt>
                <c:pt idx="865">
                  <c:v>35</c:v>
                </c:pt>
                <c:pt idx="866">
                  <c:v>62</c:v>
                </c:pt>
                <c:pt idx="867">
                  <c:v>58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61</c:v>
                </c:pt>
                <c:pt idx="872">
                  <c:v>34</c:v>
                </c:pt>
                <c:pt idx="873">
                  <c:v>58</c:v>
                </c:pt>
                <c:pt idx="874">
                  <c:v>57</c:v>
                </c:pt>
                <c:pt idx="875">
                  <c:v>57</c:v>
                </c:pt>
                <c:pt idx="876">
                  <c:v>58</c:v>
                </c:pt>
                <c:pt idx="877">
                  <c:v>38</c:v>
                </c:pt>
                <c:pt idx="878">
                  <c:v>35</c:v>
                </c:pt>
                <c:pt idx="879">
                  <c:v>50</c:v>
                </c:pt>
                <c:pt idx="880">
                  <c:v>61</c:v>
                </c:pt>
                <c:pt idx="881">
                  <c:v>58</c:v>
                </c:pt>
                <c:pt idx="882">
                  <c:v>60</c:v>
                </c:pt>
                <c:pt idx="883">
                  <c:v>61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47</c:v>
                </c:pt>
                <c:pt idx="888">
                  <c:v>33</c:v>
                </c:pt>
                <c:pt idx="889">
                  <c:v>37</c:v>
                </c:pt>
                <c:pt idx="890">
                  <c:v>62</c:v>
                </c:pt>
                <c:pt idx="891">
                  <c:v>62</c:v>
                </c:pt>
                <c:pt idx="892">
                  <c:v>50</c:v>
                </c:pt>
                <c:pt idx="893">
                  <c:v>33</c:v>
                </c:pt>
                <c:pt idx="894">
                  <c:v>61</c:v>
                </c:pt>
                <c:pt idx="895">
                  <c:v>61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40</c:v>
                </c:pt>
                <c:pt idx="900">
                  <c:v>38</c:v>
                </c:pt>
                <c:pt idx="901">
                  <c:v>58</c:v>
                </c:pt>
                <c:pt idx="902">
                  <c:v>45</c:v>
                </c:pt>
                <c:pt idx="903">
                  <c:v>59</c:v>
                </c:pt>
                <c:pt idx="904">
                  <c:v>59</c:v>
                </c:pt>
                <c:pt idx="905">
                  <c:v>42</c:v>
                </c:pt>
                <c:pt idx="906">
                  <c:v>31</c:v>
                </c:pt>
                <c:pt idx="907">
                  <c:v>41</c:v>
                </c:pt>
                <c:pt idx="908">
                  <c:v>57</c:v>
                </c:pt>
                <c:pt idx="909">
                  <c:v>60</c:v>
                </c:pt>
                <c:pt idx="910">
                  <c:v>59</c:v>
                </c:pt>
                <c:pt idx="911">
                  <c:v>60</c:v>
                </c:pt>
                <c:pt idx="912">
                  <c:v>33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20</c:v>
                </c:pt>
                <c:pt idx="917">
                  <c:v>57</c:v>
                </c:pt>
                <c:pt idx="918">
                  <c:v>57</c:v>
                </c:pt>
                <c:pt idx="919">
                  <c:v>57</c:v>
                </c:pt>
                <c:pt idx="920">
                  <c:v>50</c:v>
                </c:pt>
                <c:pt idx="921">
                  <c:v>60</c:v>
                </c:pt>
                <c:pt idx="922">
                  <c:v>60</c:v>
                </c:pt>
                <c:pt idx="923">
                  <c:v>59</c:v>
                </c:pt>
                <c:pt idx="924">
                  <c:v>60</c:v>
                </c:pt>
                <c:pt idx="925">
                  <c:v>59</c:v>
                </c:pt>
                <c:pt idx="926">
                  <c:v>60</c:v>
                </c:pt>
                <c:pt idx="927">
                  <c:v>60</c:v>
                </c:pt>
                <c:pt idx="928">
                  <c:v>59</c:v>
                </c:pt>
                <c:pt idx="929">
                  <c:v>42</c:v>
                </c:pt>
                <c:pt idx="930">
                  <c:v>58</c:v>
                </c:pt>
                <c:pt idx="931">
                  <c:v>45</c:v>
                </c:pt>
                <c:pt idx="932">
                  <c:v>60</c:v>
                </c:pt>
                <c:pt idx="933">
                  <c:v>61</c:v>
                </c:pt>
                <c:pt idx="934">
                  <c:v>55</c:v>
                </c:pt>
                <c:pt idx="935">
                  <c:v>36</c:v>
                </c:pt>
                <c:pt idx="936">
                  <c:v>60</c:v>
                </c:pt>
                <c:pt idx="937">
                  <c:v>40</c:v>
                </c:pt>
                <c:pt idx="938">
                  <c:v>55</c:v>
                </c:pt>
                <c:pt idx="939">
                  <c:v>42</c:v>
                </c:pt>
                <c:pt idx="940">
                  <c:v>54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30</c:v>
                </c:pt>
                <c:pt idx="945">
                  <c:v>58</c:v>
                </c:pt>
                <c:pt idx="946">
                  <c:v>38</c:v>
                </c:pt>
                <c:pt idx="947">
                  <c:v>60</c:v>
                </c:pt>
                <c:pt idx="948">
                  <c:v>59</c:v>
                </c:pt>
                <c:pt idx="949">
                  <c:v>59</c:v>
                </c:pt>
                <c:pt idx="950">
                  <c:v>59</c:v>
                </c:pt>
                <c:pt idx="951">
                  <c:v>51</c:v>
                </c:pt>
                <c:pt idx="952">
                  <c:v>53</c:v>
                </c:pt>
                <c:pt idx="953">
                  <c:v>56</c:v>
                </c:pt>
                <c:pt idx="954">
                  <c:v>59</c:v>
                </c:pt>
                <c:pt idx="955">
                  <c:v>54</c:v>
                </c:pt>
                <c:pt idx="956">
                  <c:v>36</c:v>
                </c:pt>
                <c:pt idx="957">
                  <c:v>53</c:v>
                </c:pt>
                <c:pt idx="958">
                  <c:v>56</c:v>
                </c:pt>
                <c:pt idx="959">
                  <c:v>35</c:v>
                </c:pt>
                <c:pt idx="960">
                  <c:v>55</c:v>
                </c:pt>
                <c:pt idx="961">
                  <c:v>41</c:v>
                </c:pt>
                <c:pt idx="962">
                  <c:v>54</c:v>
                </c:pt>
                <c:pt idx="963">
                  <c:v>20</c:v>
                </c:pt>
                <c:pt idx="964">
                  <c:v>58</c:v>
                </c:pt>
                <c:pt idx="965">
                  <c:v>59</c:v>
                </c:pt>
                <c:pt idx="966">
                  <c:v>58</c:v>
                </c:pt>
                <c:pt idx="967">
                  <c:v>53</c:v>
                </c:pt>
                <c:pt idx="968">
                  <c:v>44</c:v>
                </c:pt>
                <c:pt idx="969">
                  <c:v>39</c:v>
                </c:pt>
                <c:pt idx="970">
                  <c:v>41</c:v>
                </c:pt>
                <c:pt idx="971">
                  <c:v>54</c:v>
                </c:pt>
                <c:pt idx="972">
                  <c:v>54</c:v>
                </c:pt>
                <c:pt idx="973">
                  <c:v>57</c:v>
                </c:pt>
                <c:pt idx="974">
                  <c:v>27</c:v>
                </c:pt>
                <c:pt idx="975">
                  <c:v>60</c:v>
                </c:pt>
                <c:pt idx="976">
                  <c:v>52</c:v>
                </c:pt>
                <c:pt idx="977">
                  <c:v>45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59</c:v>
                </c:pt>
                <c:pt idx="982">
                  <c:v>59</c:v>
                </c:pt>
                <c:pt idx="983">
                  <c:v>60</c:v>
                </c:pt>
                <c:pt idx="984">
                  <c:v>56</c:v>
                </c:pt>
                <c:pt idx="985">
                  <c:v>35</c:v>
                </c:pt>
                <c:pt idx="986">
                  <c:v>22</c:v>
                </c:pt>
                <c:pt idx="987">
                  <c:v>61</c:v>
                </c:pt>
                <c:pt idx="988">
                  <c:v>29</c:v>
                </c:pt>
                <c:pt idx="989">
                  <c:v>61</c:v>
                </c:pt>
                <c:pt idx="990">
                  <c:v>56</c:v>
                </c:pt>
                <c:pt idx="991">
                  <c:v>52</c:v>
                </c:pt>
                <c:pt idx="992">
                  <c:v>36</c:v>
                </c:pt>
                <c:pt idx="993">
                  <c:v>54</c:v>
                </c:pt>
                <c:pt idx="994">
                  <c:v>57</c:v>
                </c:pt>
                <c:pt idx="995">
                  <c:v>20</c:v>
                </c:pt>
                <c:pt idx="996">
                  <c:v>53</c:v>
                </c:pt>
                <c:pt idx="997">
                  <c:v>55</c:v>
                </c:pt>
                <c:pt idx="998">
                  <c:v>43</c:v>
                </c:pt>
                <c:pt idx="999">
                  <c:v>55</c:v>
                </c:pt>
                <c:pt idx="1000">
                  <c:v>35</c:v>
                </c:pt>
                <c:pt idx="1001">
                  <c:v>55</c:v>
                </c:pt>
                <c:pt idx="1002">
                  <c:v>48</c:v>
                </c:pt>
                <c:pt idx="1003">
                  <c:v>54</c:v>
                </c:pt>
                <c:pt idx="1004">
                  <c:v>52</c:v>
                </c:pt>
                <c:pt idx="1005">
                  <c:v>58</c:v>
                </c:pt>
                <c:pt idx="1006">
                  <c:v>55</c:v>
                </c:pt>
                <c:pt idx="1007">
                  <c:v>55</c:v>
                </c:pt>
                <c:pt idx="1008">
                  <c:v>44</c:v>
                </c:pt>
                <c:pt idx="1009">
                  <c:v>58</c:v>
                </c:pt>
                <c:pt idx="1010">
                  <c:v>58</c:v>
                </c:pt>
                <c:pt idx="1011">
                  <c:v>52</c:v>
                </c:pt>
                <c:pt idx="1012">
                  <c:v>57</c:v>
                </c:pt>
                <c:pt idx="1013">
                  <c:v>58</c:v>
                </c:pt>
                <c:pt idx="1014">
                  <c:v>58</c:v>
                </c:pt>
                <c:pt idx="1015">
                  <c:v>53</c:v>
                </c:pt>
                <c:pt idx="1016">
                  <c:v>24</c:v>
                </c:pt>
                <c:pt idx="1017">
                  <c:v>23</c:v>
                </c:pt>
                <c:pt idx="1018">
                  <c:v>50</c:v>
                </c:pt>
                <c:pt idx="1019">
                  <c:v>35</c:v>
                </c:pt>
                <c:pt idx="1020">
                  <c:v>50</c:v>
                </c:pt>
                <c:pt idx="1021">
                  <c:v>28</c:v>
                </c:pt>
                <c:pt idx="1022">
                  <c:v>33</c:v>
                </c:pt>
                <c:pt idx="1023">
                  <c:v>50</c:v>
                </c:pt>
                <c:pt idx="1024">
                  <c:v>56</c:v>
                </c:pt>
                <c:pt idx="1025">
                  <c:v>24</c:v>
                </c:pt>
                <c:pt idx="1026">
                  <c:v>59</c:v>
                </c:pt>
                <c:pt idx="1027">
                  <c:v>51</c:v>
                </c:pt>
                <c:pt idx="1028">
                  <c:v>58</c:v>
                </c:pt>
                <c:pt idx="1029">
                  <c:v>59</c:v>
                </c:pt>
                <c:pt idx="1030">
                  <c:v>55</c:v>
                </c:pt>
                <c:pt idx="1031">
                  <c:v>59</c:v>
                </c:pt>
                <c:pt idx="1032">
                  <c:v>55</c:v>
                </c:pt>
                <c:pt idx="1033">
                  <c:v>56</c:v>
                </c:pt>
                <c:pt idx="1034">
                  <c:v>56</c:v>
                </c:pt>
                <c:pt idx="1035">
                  <c:v>30</c:v>
                </c:pt>
                <c:pt idx="1036">
                  <c:v>53</c:v>
                </c:pt>
                <c:pt idx="1037">
                  <c:v>56</c:v>
                </c:pt>
                <c:pt idx="1038">
                  <c:v>57</c:v>
                </c:pt>
                <c:pt idx="1039">
                  <c:v>54</c:v>
                </c:pt>
                <c:pt idx="1040">
                  <c:v>54</c:v>
                </c:pt>
                <c:pt idx="1041">
                  <c:v>57</c:v>
                </c:pt>
                <c:pt idx="1042">
                  <c:v>25</c:v>
                </c:pt>
                <c:pt idx="1043">
                  <c:v>57</c:v>
                </c:pt>
                <c:pt idx="1044">
                  <c:v>35</c:v>
                </c:pt>
                <c:pt idx="1045">
                  <c:v>38</c:v>
                </c:pt>
                <c:pt idx="1046">
                  <c:v>50</c:v>
                </c:pt>
                <c:pt idx="1047">
                  <c:v>32</c:v>
                </c:pt>
                <c:pt idx="1048">
                  <c:v>57</c:v>
                </c:pt>
                <c:pt idx="1049">
                  <c:v>57</c:v>
                </c:pt>
                <c:pt idx="1050">
                  <c:v>52</c:v>
                </c:pt>
                <c:pt idx="1051">
                  <c:v>48</c:v>
                </c:pt>
                <c:pt idx="1052">
                  <c:v>47</c:v>
                </c:pt>
                <c:pt idx="1053">
                  <c:v>62</c:v>
                </c:pt>
                <c:pt idx="1054">
                  <c:v>48</c:v>
                </c:pt>
                <c:pt idx="1055">
                  <c:v>60</c:v>
                </c:pt>
                <c:pt idx="1056">
                  <c:v>34</c:v>
                </c:pt>
                <c:pt idx="1057">
                  <c:v>32</c:v>
                </c:pt>
                <c:pt idx="1058">
                  <c:v>59</c:v>
                </c:pt>
                <c:pt idx="1059">
                  <c:v>58</c:v>
                </c:pt>
                <c:pt idx="1060">
                  <c:v>57</c:v>
                </c:pt>
                <c:pt idx="1061">
                  <c:v>58</c:v>
                </c:pt>
                <c:pt idx="1062">
                  <c:v>52</c:v>
                </c:pt>
                <c:pt idx="1063">
                  <c:v>57</c:v>
                </c:pt>
                <c:pt idx="1064">
                  <c:v>58</c:v>
                </c:pt>
                <c:pt idx="1065">
                  <c:v>55</c:v>
                </c:pt>
                <c:pt idx="1066">
                  <c:v>58</c:v>
                </c:pt>
                <c:pt idx="1067">
                  <c:v>55</c:v>
                </c:pt>
                <c:pt idx="1068">
                  <c:v>53</c:v>
                </c:pt>
                <c:pt idx="1069">
                  <c:v>53</c:v>
                </c:pt>
                <c:pt idx="1070">
                  <c:v>47</c:v>
                </c:pt>
                <c:pt idx="1071">
                  <c:v>52</c:v>
                </c:pt>
                <c:pt idx="1072">
                  <c:v>46</c:v>
                </c:pt>
                <c:pt idx="1073">
                  <c:v>37</c:v>
                </c:pt>
                <c:pt idx="1074">
                  <c:v>55</c:v>
                </c:pt>
                <c:pt idx="1075">
                  <c:v>60</c:v>
                </c:pt>
                <c:pt idx="1076">
                  <c:v>48</c:v>
                </c:pt>
                <c:pt idx="1077">
                  <c:v>60</c:v>
                </c:pt>
                <c:pt idx="1078">
                  <c:v>56</c:v>
                </c:pt>
                <c:pt idx="1079">
                  <c:v>56</c:v>
                </c:pt>
                <c:pt idx="1080">
                  <c:v>56</c:v>
                </c:pt>
                <c:pt idx="1081">
                  <c:v>56</c:v>
                </c:pt>
                <c:pt idx="1082">
                  <c:v>45</c:v>
                </c:pt>
                <c:pt idx="1083">
                  <c:v>51</c:v>
                </c:pt>
                <c:pt idx="1084">
                  <c:v>44</c:v>
                </c:pt>
                <c:pt idx="1085">
                  <c:v>49</c:v>
                </c:pt>
                <c:pt idx="1086">
                  <c:v>55</c:v>
                </c:pt>
                <c:pt idx="1087">
                  <c:v>51</c:v>
                </c:pt>
                <c:pt idx="1088">
                  <c:v>51</c:v>
                </c:pt>
                <c:pt idx="1089">
                  <c:v>53</c:v>
                </c:pt>
                <c:pt idx="1090">
                  <c:v>55</c:v>
                </c:pt>
                <c:pt idx="1091">
                  <c:v>50</c:v>
                </c:pt>
                <c:pt idx="1092">
                  <c:v>51</c:v>
                </c:pt>
                <c:pt idx="1093">
                  <c:v>56</c:v>
                </c:pt>
                <c:pt idx="1094">
                  <c:v>42</c:v>
                </c:pt>
                <c:pt idx="1095">
                  <c:v>54</c:v>
                </c:pt>
                <c:pt idx="1096">
                  <c:v>33</c:v>
                </c:pt>
                <c:pt idx="1097">
                  <c:v>33</c:v>
                </c:pt>
                <c:pt idx="1098">
                  <c:v>62</c:v>
                </c:pt>
                <c:pt idx="1099">
                  <c:v>61</c:v>
                </c:pt>
                <c:pt idx="1100">
                  <c:v>36</c:v>
                </c:pt>
                <c:pt idx="1101">
                  <c:v>54</c:v>
                </c:pt>
                <c:pt idx="1102">
                  <c:v>51</c:v>
                </c:pt>
                <c:pt idx="1103">
                  <c:v>51</c:v>
                </c:pt>
                <c:pt idx="1104">
                  <c:v>49</c:v>
                </c:pt>
                <c:pt idx="1105">
                  <c:v>56</c:v>
                </c:pt>
                <c:pt idx="1106">
                  <c:v>57</c:v>
                </c:pt>
                <c:pt idx="1107">
                  <c:v>57</c:v>
                </c:pt>
                <c:pt idx="1108">
                  <c:v>54</c:v>
                </c:pt>
                <c:pt idx="1109">
                  <c:v>39</c:v>
                </c:pt>
                <c:pt idx="1110">
                  <c:v>52</c:v>
                </c:pt>
                <c:pt idx="1111">
                  <c:v>51</c:v>
                </c:pt>
                <c:pt idx="1112">
                  <c:v>43</c:v>
                </c:pt>
                <c:pt idx="1113">
                  <c:v>50</c:v>
                </c:pt>
                <c:pt idx="1114">
                  <c:v>27</c:v>
                </c:pt>
                <c:pt idx="1115">
                  <c:v>52</c:v>
                </c:pt>
                <c:pt idx="1116">
                  <c:v>49</c:v>
                </c:pt>
                <c:pt idx="1117">
                  <c:v>52</c:v>
                </c:pt>
                <c:pt idx="1118">
                  <c:v>52</c:v>
                </c:pt>
                <c:pt idx="1119">
                  <c:v>48</c:v>
                </c:pt>
                <c:pt idx="1120">
                  <c:v>55</c:v>
                </c:pt>
                <c:pt idx="1121">
                  <c:v>55</c:v>
                </c:pt>
                <c:pt idx="1122">
                  <c:v>55</c:v>
                </c:pt>
                <c:pt idx="1123">
                  <c:v>50</c:v>
                </c:pt>
                <c:pt idx="1124">
                  <c:v>45</c:v>
                </c:pt>
                <c:pt idx="1125">
                  <c:v>36</c:v>
                </c:pt>
                <c:pt idx="1126">
                  <c:v>54</c:v>
                </c:pt>
                <c:pt idx="1127">
                  <c:v>53</c:v>
                </c:pt>
                <c:pt idx="1128">
                  <c:v>53</c:v>
                </c:pt>
                <c:pt idx="1129">
                  <c:v>60</c:v>
                </c:pt>
                <c:pt idx="1130">
                  <c:v>41</c:v>
                </c:pt>
                <c:pt idx="1131">
                  <c:v>39</c:v>
                </c:pt>
                <c:pt idx="1132">
                  <c:v>52</c:v>
                </c:pt>
                <c:pt idx="1133">
                  <c:v>62</c:v>
                </c:pt>
                <c:pt idx="1134">
                  <c:v>28</c:v>
                </c:pt>
                <c:pt idx="1135">
                  <c:v>58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26</c:v>
                </c:pt>
                <c:pt idx="1141">
                  <c:v>55</c:v>
                </c:pt>
                <c:pt idx="1142">
                  <c:v>53</c:v>
                </c:pt>
                <c:pt idx="1143">
                  <c:v>55</c:v>
                </c:pt>
                <c:pt idx="1144">
                  <c:v>53</c:v>
                </c:pt>
                <c:pt idx="1145">
                  <c:v>53</c:v>
                </c:pt>
                <c:pt idx="1146">
                  <c:v>56</c:v>
                </c:pt>
                <c:pt idx="1147">
                  <c:v>32</c:v>
                </c:pt>
                <c:pt idx="1148">
                  <c:v>52</c:v>
                </c:pt>
                <c:pt idx="1149">
                  <c:v>52</c:v>
                </c:pt>
                <c:pt idx="1150">
                  <c:v>51</c:v>
                </c:pt>
                <c:pt idx="1151">
                  <c:v>47</c:v>
                </c:pt>
                <c:pt idx="1152">
                  <c:v>28</c:v>
                </c:pt>
                <c:pt idx="1153">
                  <c:v>51</c:v>
                </c:pt>
                <c:pt idx="1154">
                  <c:v>59</c:v>
                </c:pt>
                <c:pt idx="1155">
                  <c:v>23</c:v>
                </c:pt>
                <c:pt idx="1156">
                  <c:v>54</c:v>
                </c:pt>
                <c:pt idx="1157">
                  <c:v>54</c:v>
                </c:pt>
                <c:pt idx="1158">
                  <c:v>54</c:v>
                </c:pt>
                <c:pt idx="1159">
                  <c:v>49</c:v>
                </c:pt>
                <c:pt idx="1160">
                  <c:v>52</c:v>
                </c:pt>
                <c:pt idx="1161">
                  <c:v>47</c:v>
                </c:pt>
                <c:pt idx="1162">
                  <c:v>60</c:v>
                </c:pt>
                <c:pt idx="1163">
                  <c:v>58</c:v>
                </c:pt>
                <c:pt idx="1164">
                  <c:v>43</c:v>
                </c:pt>
                <c:pt idx="1165">
                  <c:v>50</c:v>
                </c:pt>
                <c:pt idx="1166">
                  <c:v>53</c:v>
                </c:pt>
                <c:pt idx="1167">
                  <c:v>54</c:v>
                </c:pt>
                <c:pt idx="1168">
                  <c:v>56</c:v>
                </c:pt>
                <c:pt idx="1169">
                  <c:v>52</c:v>
                </c:pt>
                <c:pt idx="1170">
                  <c:v>45</c:v>
                </c:pt>
                <c:pt idx="1171">
                  <c:v>26</c:v>
                </c:pt>
                <c:pt idx="1172">
                  <c:v>54</c:v>
                </c:pt>
                <c:pt idx="1173">
                  <c:v>49</c:v>
                </c:pt>
                <c:pt idx="1174">
                  <c:v>42</c:v>
                </c:pt>
                <c:pt idx="1175">
                  <c:v>52</c:v>
                </c:pt>
                <c:pt idx="1176">
                  <c:v>60</c:v>
                </c:pt>
                <c:pt idx="1177">
                  <c:v>43</c:v>
                </c:pt>
                <c:pt idx="1178">
                  <c:v>51</c:v>
                </c:pt>
                <c:pt idx="1179">
                  <c:v>58</c:v>
                </c:pt>
                <c:pt idx="1180">
                  <c:v>51</c:v>
                </c:pt>
                <c:pt idx="1181">
                  <c:v>50</c:v>
                </c:pt>
                <c:pt idx="1182">
                  <c:v>52</c:v>
                </c:pt>
                <c:pt idx="1183">
                  <c:v>52</c:v>
                </c:pt>
                <c:pt idx="1184">
                  <c:v>49</c:v>
                </c:pt>
                <c:pt idx="1185">
                  <c:v>51</c:v>
                </c:pt>
                <c:pt idx="1186">
                  <c:v>53</c:v>
                </c:pt>
                <c:pt idx="1187">
                  <c:v>32</c:v>
                </c:pt>
                <c:pt idx="1188">
                  <c:v>55</c:v>
                </c:pt>
                <c:pt idx="1189">
                  <c:v>48</c:v>
                </c:pt>
                <c:pt idx="1190">
                  <c:v>55</c:v>
                </c:pt>
                <c:pt idx="1191">
                  <c:v>45</c:v>
                </c:pt>
                <c:pt idx="1192">
                  <c:v>37</c:v>
                </c:pt>
                <c:pt idx="1193">
                  <c:v>50</c:v>
                </c:pt>
                <c:pt idx="1194">
                  <c:v>50</c:v>
                </c:pt>
                <c:pt idx="1195">
                  <c:v>48</c:v>
                </c:pt>
                <c:pt idx="1196">
                  <c:v>48</c:v>
                </c:pt>
                <c:pt idx="1197">
                  <c:v>48</c:v>
                </c:pt>
                <c:pt idx="1198">
                  <c:v>53</c:v>
                </c:pt>
                <c:pt idx="1199">
                  <c:v>53</c:v>
                </c:pt>
                <c:pt idx="1200">
                  <c:v>49</c:v>
                </c:pt>
                <c:pt idx="1201">
                  <c:v>53</c:v>
                </c:pt>
                <c:pt idx="1202">
                  <c:v>55</c:v>
                </c:pt>
                <c:pt idx="1203">
                  <c:v>53</c:v>
                </c:pt>
                <c:pt idx="1204">
                  <c:v>36</c:v>
                </c:pt>
                <c:pt idx="1205">
                  <c:v>28</c:v>
                </c:pt>
                <c:pt idx="1206">
                  <c:v>36</c:v>
                </c:pt>
                <c:pt idx="1207">
                  <c:v>47</c:v>
                </c:pt>
                <c:pt idx="1208">
                  <c:v>61</c:v>
                </c:pt>
                <c:pt idx="1209">
                  <c:v>51</c:v>
                </c:pt>
                <c:pt idx="1210">
                  <c:v>48</c:v>
                </c:pt>
                <c:pt idx="1211">
                  <c:v>51</c:v>
                </c:pt>
                <c:pt idx="1212">
                  <c:v>51</c:v>
                </c:pt>
                <c:pt idx="1213">
                  <c:v>55</c:v>
                </c:pt>
                <c:pt idx="1214">
                  <c:v>53</c:v>
                </c:pt>
                <c:pt idx="1215">
                  <c:v>51</c:v>
                </c:pt>
                <c:pt idx="1216">
                  <c:v>53</c:v>
                </c:pt>
                <c:pt idx="1217">
                  <c:v>50</c:v>
                </c:pt>
                <c:pt idx="1218">
                  <c:v>44</c:v>
                </c:pt>
                <c:pt idx="1219">
                  <c:v>49</c:v>
                </c:pt>
                <c:pt idx="1220">
                  <c:v>43</c:v>
                </c:pt>
                <c:pt idx="1221">
                  <c:v>38</c:v>
                </c:pt>
                <c:pt idx="1222">
                  <c:v>48</c:v>
                </c:pt>
                <c:pt idx="1223">
                  <c:v>51</c:v>
                </c:pt>
                <c:pt idx="1224">
                  <c:v>53</c:v>
                </c:pt>
                <c:pt idx="1225">
                  <c:v>54</c:v>
                </c:pt>
                <c:pt idx="1226">
                  <c:v>34</c:v>
                </c:pt>
                <c:pt idx="1227">
                  <c:v>42</c:v>
                </c:pt>
                <c:pt idx="1228">
                  <c:v>54</c:v>
                </c:pt>
                <c:pt idx="1229">
                  <c:v>54</c:v>
                </c:pt>
                <c:pt idx="1230">
                  <c:v>47</c:v>
                </c:pt>
                <c:pt idx="1231">
                  <c:v>59</c:v>
                </c:pt>
                <c:pt idx="1232">
                  <c:v>47</c:v>
                </c:pt>
                <c:pt idx="1233">
                  <c:v>52</c:v>
                </c:pt>
                <c:pt idx="1234">
                  <c:v>52</c:v>
                </c:pt>
                <c:pt idx="1235">
                  <c:v>31</c:v>
                </c:pt>
                <c:pt idx="1236">
                  <c:v>45</c:v>
                </c:pt>
                <c:pt idx="1237">
                  <c:v>51</c:v>
                </c:pt>
                <c:pt idx="1238">
                  <c:v>50</c:v>
                </c:pt>
                <c:pt idx="1239">
                  <c:v>50</c:v>
                </c:pt>
                <c:pt idx="1240">
                  <c:v>41</c:v>
                </c:pt>
                <c:pt idx="1241">
                  <c:v>50</c:v>
                </c:pt>
                <c:pt idx="1242">
                  <c:v>32</c:v>
                </c:pt>
                <c:pt idx="1243">
                  <c:v>48</c:v>
                </c:pt>
                <c:pt idx="1244">
                  <c:v>52</c:v>
                </c:pt>
                <c:pt idx="1245">
                  <c:v>49</c:v>
                </c:pt>
                <c:pt idx="1246">
                  <c:v>57</c:v>
                </c:pt>
                <c:pt idx="1247">
                  <c:v>27</c:v>
                </c:pt>
                <c:pt idx="1248">
                  <c:v>46</c:v>
                </c:pt>
                <c:pt idx="1249">
                  <c:v>51</c:v>
                </c:pt>
                <c:pt idx="1250">
                  <c:v>50</c:v>
                </c:pt>
                <c:pt idx="1251">
                  <c:v>52</c:v>
                </c:pt>
                <c:pt idx="1252">
                  <c:v>52</c:v>
                </c:pt>
                <c:pt idx="1253">
                  <c:v>48</c:v>
                </c:pt>
                <c:pt idx="1254">
                  <c:v>36</c:v>
                </c:pt>
                <c:pt idx="1255">
                  <c:v>48</c:v>
                </c:pt>
                <c:pt idx="1256">
                  <c:v>48</c:v>
                </c:pt>
                <c:pt idx="1257">
                  <c:v>23</c:v>
                </c:pt>
                <c:pt idx="1258">
                  <c:v>59</c:v>
                </c:pt>
                <c:pt idx="1259">
                  <c:v>53</c:v>
                </c:pt>
                <c:pt idx="1260">
                  <c:v>53</c:v>
                </c:pt>
                <c:pt idx="1261">
                  <c:v>50</c:v>
                </c:pt>
                <c:pt idx="1262">
                  <c:v>55</c:v>
                </c:pt>
                <c:pt idx="1263">
                  <c:v>25</c:v>
                </c:pt>
                <c:pt idx="1264">
                  <c:v>48</c:v>
                </c:pt>
                <c:pt idx="1265">
                  <c:v>51</c:v>
                </c:pt>
                <c:pt idx="1266">
                  <c:v>44</c:v>
                </c:pt>
                <c:pt idx="1267">
                  <c:v>51</c:v>
                </c:pt>
                <c:pt idx="1268">
                  <c:v>50</c:v>
                </c:pt>
                <c:pt idx="1269">
                  <c:v>55</c:v>
                </c:pt>
                <c:pt idx="1270">
                  <c:v>59</c:v>
                </c:pt>
                <c:pt idx="1271">
                  <c:v>49</c:v>
                </c:pt>
                <c:pt idx="1272">
                  <c:v>47</c:v>
                </c:pt>
                <c:pt idx="1273">
                  <c:v>45</c:v>
                </c:pt>
                <c:pt idx="1274">
                  <c:v>47</c:v>
                </c:pt>
                <c:pt idx="1275">
                  <c:v>47</c:v>
                </c:pt>
                <c:pt idx="1276">
                  <c:v>47</c:v>
                </c:pt>
                <c:pt idx="1277">
                  <c:v>51</c:v>
                </c:pt>
                <c:pt idx="1278">
                  <c:v>41</c:v>
                </c:pt>
                <c:pt idx="1279">
                  <c:v>41</c:v>
                </c:pt>
                <c:pt idx="1280">
                  <c:v>37</c:v>
                </c:pt>
                <c:pt idx="1281">
                  <c:v>42</c:v>
                </c:pt>
                <c:pt idx="1282">
                  <c:v>49</c:v>
                </c:pt>
                <c:pt idx="1283">
                  <c:v>36</c:v>
                </c:pt>
                <c:pt idx="1284">
                  <c:v>49</c:v>
                </c:pt>
                <c:pt idx="1285">
                  <c:v>49</c:v>
                </c:pt>
                <c:pt idx="1286">
                  <c:v>41</c:v>
                </c:pt>
                <c:pt idx="1287">
                  <c:v>49</c:v>
                </c:pt>
                <c:pt idx="1288">
                  <c:v>43</c:v>
                </c:pt>
                <c:pt idx="1289">
                  <c:v>41</c:v>
                </c:pt>
                <c:pt idx="1290">
                  <c:v>47</c:v>
                </c:pt>
                <c:pt idx="1291">
                  <c:v>45</c:v>
                </c:pt>
                <c:pt idx="1292">
                  <c:v>47</c:v>
                </c:pt>
                <c:pt idx="1293">
                  <c:v>47</c:v>
                </c:pt>
                <c:pt idx="1294">
                  <c:v>47</c:v>
                </c:pt>
                <c:pt idx="1295">
                  <c:v>31</c:v>
                </c:pt>
                <c:pt idx="1296">
                  <c:v>32</c:v>
                </c:pt>
                <c:pt idx="1297">
                  <c:v>52</c:v>
                </c:pt>
                <c:pt idx="1298">
                  <c:v>40</c:v>
                </c:pt>
                <c:pt idx="1299">
                  <c:v>58</c:v>
                </c:pt>
                <c:pt idx="1300">
                  <c:v>52</c:v>
                </c:pt>
                <c:pt idx="1301">
                  <c:v>52</c:v>
                </c:pt>
                <c:pt idx="1302">
                  <c:v>61</c:v>
                </c:pt>
                <c:pt idx="1303">
                  <c:v>49</c:v>
                </c:pt>
                <c:pt idx="1304">
                  <c:v>47</c:v>
                </c:pt>
                <c:pt idx="1305">
                  <c:v>45</c:v>
                </c:pt>
                <c:pt idx="1306">
                  <c:v>53</c:v>
                </c:pt>
                <c:pt idx="1307">
                  <c:v>53</c:v>
                </c:pt>
                <c:pt idx="1308">
                  <c:v>61</c:v>
                </c:pt>
                <c:pt idx="1309">
                  <c:v>48</c:v>
                </c:pt>
                <c:pt idx="1310">
                  <c:v>48</c:v>
                </c:pt>
                <c:pt idx="1311">
                  <c:v>48</c:v>
                </c:pt>
                <c:pt idx="1312">
                  <c:v>48</c:v>
                </c:pt>
                <c:pt idx="1313">
                  <c:v>31</c:v>
                </c:pt>
                <c:pt idx="1314">
                  <c:v>45</c:v>
                </c:pt>
                <c:pt idx="1315">
                  <c:v>46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24</c:v>
                </c:pt>
                <c:pt idx="1320">
                  <c:v>50</c:v>
                </c:pt>
                <c:pt idx="1321">
                  <c:v>60</c:v>
                </c:pt>
                <c:pt idx="1322">
                  <c:v>42</c:v>
                </c:pt>
                <c:pt idx="1323">
                  <c:v>48</c:v>
                </c:pt>
                <c:pt idx="1324">
                  <c:v>48</c:v>
                </c:pt>
                <c:pt idx="1325">
                  <c:v>48</c:v>
                </c:pt>
                <c:pt idx="1326">
                  <c:v>46</c:v>
                </c:pt>
                <c:pt idx="1327">
                  <c:v>46</c:v>
                </c:pt>
                <c:pt idx="1328">
                  <c:v>62</c:v>
                </c:pt>
                <c:pt idx="1329">
                  <c:v>27</c:v>
                </c:pt>
                <c:pt idx="1330">
                  <c:v>41</c:v>
                </c:pt>
                <c:pt idx="1331">
                  <c:v>61</c:v>
                </c:pt>
                <c:pt idx="1332">
                  <c:v>42</c:v>
                </c:pt>
                <c:pt idx="1333">
                  <c:v>34</c:v>
                </c:pt>
                <c:pt idx="1334">
                  <c:v>51</c:v>
                </c:pt>
                <c:pt idx="1335">
                  <c:v>51</c:v>
                </c:pt>
                <c:pt idx="1336">
                  <c:v>51</c:v>
                </c:pt>
                <c:pt idx="1337">
                  <c:v>46</c:v>
                </c:pt>
                <c:pt idx="1338">
                  <c:v>51</c:v>
                </c:pt>
                <c:pt idx="1339">
                  <c:v>57</c:v>
                </c:pt>
                <c:pt idx="1340">
                  <c:v>49</c:v>
                </c:pt>
                <c:pt idx="1341">
                  <c:v>30</c:v>
                </c:pt>
                <c:pt idx="1342">
                  <c:v>23</c:v>
                </c:pt>
                <c:pt idx="1343">
                  <c:v>31</c:v>
                </c:pt>
                <c:pt idx="1344">
                  <c:v>59</c:v>
                </c:pt>
                <c:pt idx="1345">
                  <c:v>49</c:v>
                </c:pt>
                <c:pt idx="1346">
                  <c:v>59</c:v>
                </c:pt>
                <c:pt idx="1347">
                  <c:v>49</c:v>
                </c:pt>
                <c:pt idx="1348">
                  <c:v>54</c:v>
                </c:pt>
                <c:pt idx="1349">
                  <c:v>42</c:v>
                </c:pt>
                <c:pt idx="1350">
                  <c:v>39</c:v>
                </c:pt>
                <c:pt idx="1351">
                  <c:v>21</c:v>
                </c:pt>
                <c:pt idx="1352">
                  <c:v>47</c:v>
                </c:pt>
                <c:pt idx="1353">
                  <c:v>48</c:v>
                </c:pt>
                <c:pt idx="1354">
                  <c:v>46</c:v>
                </c:pt>
                <c:pt idx="1355">
                  <c:v>35</c:v>
                </c:pt>
                <c:pt idx="1356">
                  <c:v>44</c:v>
                </c:pt>
                <c:pt idx="1357">
                  <c:v>29</c:v>
                </c:pt>
                <c:pt idx="1358">
                  <c:v>62</c:v>
                </c:pt>
                <c:pt idx="1359">
                  <c:v>41</c:v>
                </c:pt>
                <c:pt idx="1360">
                  <c:v>41</c:v>
                </c:pt>
                <c:pt idx="1361">
                  <c:v>52</c:v>
                </c:pt>
                <c:pt idx="1362">
                  <c:v>49</c:v>
                </c:pt>
                <c:pt idx="1363">
                  <c:v>54</c:v>
                </c:pt>
                <c:pt idx="1364">
                  <c:v>43</c:v>
                </c:pt>
                <c:pt idx="1365">
                  <c:v>58</c:v>
                </c:pt>
                <c:pt idx="1366">
                  <c:v>37</c:v>
                </c:pt>
                <c:pt idx="1367">
                  <c:v>47</c:v>
                </c:pt>
                <c:pt idx="1368">
                  <c:v>62</c:v>
                </c:pt>
                <c:pt idx="1369">
                  <c:v>30</c:v>
                </c:pt>
                <c:pt idx="1370">
                  <c:v>23</c:v>
                </c:pt>
                <c:pt idx="1371">
                  <c:v>35</c:v>
                </c:pt>
                <c:pt idx="1372">
                  <c:v>33</c:v>
                </c:pt>
                <c:pt idx="1373">
                  <c:v>50</c:v>
                </c:pt>
                <c:pt idx="1374">
                  <c:v>27</c:v>
                </c:pt>
                <c:pt idx="1375">
                  <c:v>25</c:v>
                </c:pt>
                <c:pt idx="1376">
                  <c:v>50</c:v>
                </c:pt>
                <c:pt idx="1377">
                  <c:v>27</c:v>
                </c:pt>
                <c:pt idx="1378">
                  <c:v>43</c:v>
                </c:pt>
                <c:pt idx="1379">
                  <c:v>48</c:v>
                </c:pt>
                <c:pt idx="1380">
                  <c:v>46</c:v>
                </c:pt>
                <c:pt idx="1381">
                  <c:v>59</c:v>
                </c:pt>
                <c:pt idx="1382">
                  <c:v>47</c:v>
                </c:pt>
                <c:pt idx="1383">
                  <c:v>46</c:v>
                </c:pt>
                <c:pt idx="1384">
                  <c:v>44</c:v>
                </c:pt>
                <c:pt idx="1385">
                  <c:v>45</c:v>
                </c:pt>
                <c:pt idx="1386">
                  <c:v>46</c:v>
                </c:pt>
                <c:pt idx="1387">
                  <c:v>37</c:v>
                </c:pt>
                <c:pt idx="1388">
                  <c:v>42</c:v>
                </c:pt>
                <c:pt idx="1389">
                  <c:v>43</c:v>
                </c:pt>
                <c:pt idx="1390">
                  <c:v>53</c:v>
                </c:pt>
                <c:pt idx="1391">
                  <c:v>29</c:v>
                </c:pt>
                <c:pt idx="1392">
                  <c:v>28</c:v>
                </c:pt>
                <c:pt idx="1393">
                  <c:v>48</c:v>
                </c:pt>
                <c:pt idx="1394">
                  <c:v>59</c:v>
                </c:pt>
                <c:pt idx="1395">
                  <c:v>26</c:v>
                </c:pt>
                <c:pt idx="1396">
                  <c:v>31</c:v>
                </c:pt>
                <c:pt idx="1397">
                  <c:v>44</c:v>
                </c:pt>
                <c:pt idx="1398">
                  <c:v>25</c:v>
                </c:pt>
                <c:pt idx="1399">
                  <c:v>44</c:v>
                </c:pt>
                <c:pt idx="1400">
                  <c:v>44</c:v>
                </c:pt>
                <c:pt idx="1401">
                  <c:v>23</c:v>
                </c:pt>
                <c:pt idx="1402">
                  <c:v>46</c:v>
                </c:pt>
                <c:pt idx="1403">
                  <c:v>46</c:v>
                </c:pt>
                <c:pt idx="1404">
                  <c:v>46</c:v>
                </c:pt>
                <c:pt idx="1405">
                  <c:v>46</c:v>
                </c:pt>
                <c:pt idx="1406">
                  <c:v>28</c:v>
                </c:pt>
                <c:pt idx="1407">
                  <c:v>56</c:v>
                </c:pt>
                <c:pt idx="1408">
                  <c:v>27</c:v>
                </c:pt>
                <c:pt idx="1409">
                  <c:v>57</c:v>
                </c:pt>
                <c:pt idx="1410">
                  <c:v>30</c:v>
                </c:pt>
                <c:pt idx="1411">
                  <c:v>36</c:v>
                </c:pt>
                <c:pt idx="1412">
                  <c:v>40</c:v>
                </c:pt>
                <c:pt idx="1413">
                  <c:v>46</c:v>
                </c:pt>
                <c:pt idx="1414">
                  <c:v>48</c:v>
                </c:pt>
                <c:pt idx="1415">
                  <c:v>46</c:v>
                </c:pt>
                <c:pt idx="1416">
                  <c:v>41</c:v>
                </c:pt>
                <c:pt idx="1417">
                  <c:v>27</c:v>
                </c:pt>
                <c:pt idx="1418">
                  <c:v>36</c:v>
                </c:pt>
                <c:pt idx="1419">
                  <c:v>28</c:v>
                </c:pt>
                <c:pt idx="1420">
                  <c:v>57</c:v>
                </c:pt>
                <c:pt idx="1421">
                  <c:v>23</c:v>
                </c:pt>
                <c:pt idx="1422">
                  <c:v>47</c:v>
                </c:pt>
                <c:pt idx="1423">
                  <c:v>47</c:v>
                </c:pt>
                <c:pt idx="1424">
                  <c:v>44</c:v>
                </c:pt>
                <c:pt idx="1425">
                  <c:v>45</c:v>
                </c:pt>
                <c:pt idx="1426">
                  <c:v>47</c:v>
                </c:pt>
                <c:pt idx="1427">
                  <c:v>46</c:v>
                </c:pt>
                <c:pt idx="1428">
                  <c:v>46</c:v>
                </c:pt>
                <c:pt idx="1429">
                  <c:v>41</c:v>
                </c:pt>
                <c:pt idx="1430">
                  <c:v>59</c:v>
                </c:pt>
                <c:pt idx="1431">
                  <c:v>31</c:v>
                </c:pt>
                <c:pt idx="1432">
                  <c:v>43</c:v>
                </c:pt>
                <c:pt idx="1433">
                  <c:v>59</c:v>
                </c:pt>
                <c:pt idx="1434">
                  <c:v>43</c:v>
                </c:pt>
                <c:pt idx="1435">
                  <c:v>41</c:v>
                </c:pt>
                <c:pt idx="1436">
                  <c:v>31</c:v>
                </c:pt>
                <c:pt idx="1437">
                  <c:v>47</c:v>
                </c:pt>
                <c:pt idx="1438">
                  <c:v>45</c:v>
                </c:pt>
                <c:pt idx="1439">
                  <c:v>47</c:v>
                </c:pt>
                <c:pt idx="1440">
                  <c:v>38</c:v>
                </c:pt>
                <c:pt idx="1441">
                  <c:v>45</c:v>
                </c:pt>
                <c:pt idx="1442">
                  <c:v>40</c:v>
                </c:pt>
                <c:pt idx="1443">
                  <c:v>45</c:v>
                </c:pt>
                <c:pt idx="1444">
                  <c:v>20</c:v>
                </c:pt>
                <c:pt idx="1445">
                  <c:v>59</c:v>
                </c:pt>
                <c:pt idx="1446">
                  <c:v>52</c:v>
                </c:pt>
                <c:pt idx="1447">
                  <c:v>59</c:v>
                </c:pt>
                <c:pt idx="1448">
                  <c:v>59</c:v>
                </c:pt>
                <c:pt idx="1449">
                  <c:v>58</c:v>
                </c:pt>
                <c:pt idx="1450">
                  <c:v>39</c:v>
                </c:pt>
                <c:pt idx="1451">
                  <c:v>48</c:v>
                </c:pt>
                <c:pt idx="1452">
                  <c:v>43</c:v>
                </c:pt>
                <c:pt idx="1453">
                  <c:v>51</c:v>
                </c:pt>
                <c:pt idx="1454">
                  <c:v>43</c:v>
                </c:pt>
                <c:pt idx="1455">
                  <c:v>43</c:v>
                </c:pt>
                <c:pt idx="1456">
                  <c:v>42</c:v>
                </c:pt>
                <c:pt idx="1457">
                  <c:v>38</c:v>
                </c:pt>
                <c:pt idx="1458">
                  <c:v>38</c:v>
                </c:pt>
                <c:pt idx="1459">
                  <c:v>47</c:v>
                </c:pt>
                <c:pt idx="1460">
                  <c:v>33</c:v>
                </c:pt>
                <c:pt idx="1461">
                  <c:v>41</c:v>
                </c:pt>
                <c:pt idx="1462">
                  <c:v>41</c:v>
                </c:pt>
                <c:pt idx="1463">
                  <c:v>42</c:v>
                </c:pt>
                <c:pt idx="1464">
                  <c:v>56</c:v>
                </c:pt>
                <c:pt idx="1465">
                  <c:v>49</c:v>
                </c:pt>
                <c:pt idx="1466">
                  <c:v>42</c:v>
                </c:pt>
                <c:pt idx="1467">
                  <c:v>44</c:v>
                </c:pt>
                <c:pt idx="1468">
                  <c:v>44</c:v>
                </c:pt>
                <c:pt idx="1469">
                  <c:v>44</c:v>
                </c:pt>
                <c:pt idx="1470">
                  <c:v>43</c:v>
                </c:pt>
                <c:pt idx="1471">
                  <c:v>46</c:v>
                </c:pt>
                <c:pt idx="1472">
                  <c:v>40</c:v>
                </c:pt>
                <c:pt idx="1473">
                  <c:v>46</c:v>
                </c:pt>
                <c:pt idx="1474">
                  <c:v>48</c:v>
                </c:pt>
                <c:pt idx="1475">
                  <c:v>40</c:v>
                </c:pt>
                <c:pt idx="1476">
                  <c:v>25</c:v>
                </c:pt>
                <c:pt idx="1477">
                  <c:v>40</c:v>
                </c:pt>
                <c:pt idx="1478">
                  <c:v>31</c:v>
                </c:pt>
                <c:pt idx="1479">
                  <c:v>56</c:v>
                </c:pt>
                <c:pt idx="1480">
                  <c:v>37</c:v>
                </c:pt>
                <c:pt idx="1481">
                  <c:v>32</c:v>
                </c:pt>
                <c:pt idx="1482">
                  <c:v>42</c:v>
                </c:pt>
                <c:pt idx="1483">
                  <c:v>46</c:v>
                </c:pt>
                <c:pt idx="1484">
                  <c:v>44</c:v>
                </c:pt>
                <c:pt idx="1485">
                  <c:v>44</c:v>
                </c:pt>
                <c:pt idx="1486">
                  <c:v>44</c:v>
                </c:pt>
                <c:pt idx="1487">
                  <c:v>44</c:v>
                </c:pt>
                <c:pt idx="1488">
                  <c:v>29</c:v>
                </c:pt>
                <c:pt idx="1489">
                  <c:v>46</c:v>
                </c:pt>
                <c:pt idx="1490">
                  <c:v>55</c:v>
                </c:pt>
                <c:pt idx="1491">
                  <c:v>42</c:v>
                </c:pt>
                <c:pt idx="1492">
                  <c:v>42</c:v>
                </c:pt>
                <c:pt idx="1493">
                  <c:v>39</c:v>
                </c:pt>
                <c:pt idx="1494">
                  <c:v>49</c:v>
                </c:pt>
                <c:pt idx="1495">
                  <c:v>44</c:v>
                </c:pt>
                <c:pt idx="1496">
                  <c:v>46</c:v>
                </c:pt>
                <c:pt idx="1497">
                  <c:v>44</c:v>
                </c:pt>
                <c:pt idx="1498">
                  <c:v>44</c:v>
                </c:pt>
                <c:pt idx="1499">
                  <c:v>46</c:v>
                </c:pt>
                <c:pt idx="1500">
                  <c:v>40</c:v>
                </c:pt>
                <c:pt idx="1501">
                  <c:v>35</c:v>
                </c:pt>
                <c:pt idx="1502">
                  <c:v>39</c:v>
                </c:pt>
                <c:pt idx="1503">
                  <c:v>20</c:v>
                </c:pt>
                <c:pt idx="1504">
                  <c:v>43</c:v>
                </c:pt>
                <c:pt idx="1505">
                  <c:v>55</c:v>
                </c:pt>
                <c:pt idx="1506">
                  <c:v>46</c:v>
                </c:pt>
                <c:pt idx="1507">
                  <c:v>43</c:v>
                </c:pt>
                <c:pt idx="1508">
                  <c:v>45</c:v>
                </c:pt>
                <c:pt idx="1509">
                  <c:v>47</c:v>
                </c:pt>
                <c:pt idx="1510">
                  <c:v>24</c:v>
                </c:pt>
                <c:pt idx="1511">
                  <c:v>45</c:v>
                </c:pt>
                <c:pt idx="1512">
                  <c:v>30</c:v>
                </c:pt>
                <c:pt idx="1513">
                  <c:v>49</c:v>
                </c:pt>
                <c:pt idx="1514">
                  <c:v>33</c:v>
                </c:pt>
                <c:pt idx="1515">
                  <c:v>39</c:v>
                </c:pt>
                <c:pt idx="1516">
                  <c:v>44</c:v>
                </c:pt>
                <c:pt idx="1517">
                  <c:v>43</c:v>
                </c:pt>
                <c:pt idx="1518">
                  <c:v>43</c:v>
                </c:pt>
                <c:pt idx="1519">
                  <c:v>43</c:v>
                </c:pt>
                <c:pt idx="1520">
                  <c:v>36</c:v>
                </c:pt>
                <c:pt idx="1521">
                  <c:v>58</c:v>
                </c:pt>
                <c:pt idx="1522">
                  <c:v>54</c:v>
                </c:pt>
                <c:pt idx="1523">
                  <c:v>38</c:v>
                </c:pt>
                <c:pt idx="1524">
                  <c:v>38</c:v>
                </c:pt>
                <c:pt idx="1525">
                  <c:v>56</c:v>
                </c:pt>
                <c:pt idx="1526">
                  <c:v>46</c:v>
                </c:pt>
                <c:pt idx="1527">
                  <c:v>30</c:v>
                </c:pt>
                <c:pt idx="1528">
                  <c:v>41</c:v>
                </c:pt>
                <c:pt idx="1529">
                  <c:v>53</c:v>
                </c:pt>
                <c:pt idx="1530">
                  <c:v>56</c:v>
                </c:pt>
                <c:pt idx="1531">
                  <c:v>39</c:v>
                </c:pt>
                <c:pt idx="1532">
                  <c:v>35</c:v>
                </c:pt>
                <c:pt idx="1533">
                  <c:v>43</c:v>
                </c:pt>
                <c:pt idx="1534">
                  <c:v>42</c:v>
                </c:pt>
                <c:pt idx="1535">
                  <c:v>35</c:v>
                </c:pt>
                <c:pt idx="1536">
                  <c:v>40</c:v>
                </c:pt>
                <c:pt idx="1537">
                  <c:v>54</c:v>
                </c:pt>
                <c:pt idx="1538">
                  <c:v>40</c:v>
                </c:pt>
                <c:pt idx="1539">
                  <c:v>34</c:v>
                </c:pt>
                <c:pt idx="1540">
                  <c:v>21</c:v>
                </c:pt>
                <c:pt idx="1541">
                  <c:v>51</c:v>
                </c:pt>
                <c:pt idx="1542">
                  <c:v>42</c:v>
                </c:pt>
                <c:pt idx="1543">
                  <c:v>42</c:v>
                </c:pt>
                <c:pt idx="1544">
                  <c:v>42</c:v>
                </c:pt>
                <c:pt idx="1545">
                  <c:v>42</c:v>
                </c:pt>
                <c:pt idx="1546">
                  <c:v>40</c:v>
                </c:pt>
                <c:pt idx="1547">
                  <c:v>43</c:v>
                </c:pt>
                <c:pt idx="1548">
                  <c:v>40</c:v>
                </c:pt>
                <c:pt idx="1549">
                  <c:v>56</c:v>
                </c:pt>
                <c:pt idx="1550">
                  <c:v>35</c:v>
                </c:pt>
                <c:pt idx="1551">
                  <c:v>38</c:v>
                </c:pt>
                <c:pt idx="1552">
                  <c:v>55</c:v>
                </c:pt>
                <c:pt idx="1553">
                  <c:v>42</c:v>
                </c:pt>
                <c:pt idx="1554">
                  <c:v>42</c:v>
                </c:pt>
                <c:pt idx="1555">
                  <c:v>48</c:v>
                </c:pt>
                <c:pt idx="1556">
                  <c:v>30</c:v>
                </c:pt>
                <c:pt idx="1557">
                  <c:v>42</c:v>
                </c:pt>
                <c:pt idx="1558">
                  <c:v>42</c:v>
                </c:pt>
                <c:pt idx="1559">
                  <c:v>54</c:v>
                </c:pt>
                <c:pt idx="1560">
                  <c:v>44</c:v>
                </c:pt>
                <c:pt idx="1561">
                  <c:v>43</c:v>
                </c:pt>
                <c:pt idx="1562">
                  <c:v>40</c:v>
                </c:pt>
                <c:pt idx="1563">
                  <c:v>40</c:v>
                </c:pt>
                <c:pt idx="1564">
                  <c:v>39</c:v>
                </c:pt>
                <c:pt idx="1565">
                  <c:v>49</c:v>
                </c:pt>
                <c:pt idx="1566">
                  <c:v>48</c:v>
                </c:pt>
                <c:pt idx="1567">
                  <c:v>37</c:v>
                </c:pt>
                <c:pt idx="1568">
                  <c:v>53</c:v>
                </c:pt>
                <c:pt idx="1569">
                  <c:v>54</c:v>
                </c:pt>
                <c:pt idx="1570">
                  <c:v>39</c:v>
                </c:pt>
                <c:pt idx="1571">
                  <c:v>37</c:v>
                </c:pt>
                <c:pt idx="1572">
                  <c:v>42</c:v>
                </c:pt>
                <c:pt idx="1573">
                  <c:v>27</c:v>
                </c:pt>
                <c:pt idx="1574">
                  <c:v>42</c:v>
                </c:pt>
                <c:pt idx="1575">
                  <c:v>48</c:v>
                </c:pt>
                <c:pt idx="1576">
                  <c:v>40</c:v>
                </c:pt>
                <c:pt idx="1577">
                  <c:v>54</c:v>
                </c:pt>
                <c:pt idx="1578">
                  <c:v>28</c:v>
                </c:pt>
                <c:pt idx="1579">
                  <c:v>35</c:v>
                </c:pt>
                <c:pt idx="1580">
                  <c:v>44</c:v>
                </c:pt>
                <c:pt idx="1581">
                  <c:v>41</c:v>
                </c:pt>
                <c:pt idx="1582">
                  <c:v>41</c:v>
                </c:pt>
                <c:pt idx="1583">
                  <c:v>38</c:v>
                </c:pt>
                <c:pt idx="1584">
                  <c:v>34</c:v>
                </c:pt>
                <c:pt idx="1585">
                  <c:v>39</c:v>
                </c:pt>
                <c:pt idx="1586">
                  <c:v>39</c:v>
                </c:pt>
                <c:pt idx="1587">
                  <c:v>20</c:v>
                </c:pt>
                <c:pt idx="1588">
                  <c:v>55</c:v>
                </c:pt>
                <c:pt idx="1589">
                  <c:v>50</c:v>
                </c:pt>
                <c:pt idx="1590">
                  <c:v>28</c:v>
                </c:pt>
                <c:pt idx="1591">
                  <c:v>43</c:v>
                </c:pt>
                <c:pt idx="1592">
                  <c:v>43</c:v>
                </c:pt>
                <c:pt idx="1593">
                  <c:v>31</c:v>
                </c:pt>
                <c:pt idx="1594">
                  <c:v>43</c:v>
                </c:pt>
                <c:pt idx="1595">
                  <c:v>40</c:v>
                </c:pt>
                <c:pt idx="1596">
                  <c:v>29</c:v>
                </c:pt>
                <c:pt idx="1597">
                  <c:v>54</c:v>
                </c:pt>
                <c:pt idx="1598">
                  <c:v>52</c:v>
                </c:pt>
                <c:pt idx="1599">
                  <c:v>52</c:v>
                </c:pt>
                <c:pt idx="1600">
                  <c:v>45</c:v>
                </c:pt>
                <c:pt idx="1601">
                  <c:v>41</c:v>
                </c:pt>
                <c:pt idx="1602">
                  <c:v>46</c:v>
                </c:pt>
                <c:pt idx="1603">
                  <c:v>52</c:v>
                </c:pt>
                <c:pt idx="1604">
                  <c:v>32</c:v>
                </c:pt>
                <c:pt idx="1605">
                  <c:v>25</c:v>
                </c:pt>
                <c:pt idx="1606">
                  <c:v>39</c:v>
                </c:pt>
                <c:pt idx="1607">
                  <c:v>39</c:v>
                </c:pt>
                <c:pt idx="1608">
                  <c:v>36</c:v>
                </c:pt>
                <c:pt idx="1609">
                  <c:v>43</c:v>
                </c:pt>
                <c:pt idx="1610">
                  <c:v>43</c:v>
                </c:pt>
                <c:pt idx="1611">
                  <c:v>36</c:v>
                </c:pt>
                <c:pt idx="1612">
                  <c:v>54</c:v>
                </c:pt>
                <c:pt idx="1613">
                  <c:v>39</c:v>
                </c:pt>
                <c:pt idx="1614">
                  <c:v>40</c:v>
                </c:pt>
                <c:pt idx="1615">
                  <c:v>39</c:v>
                </c:pt>
                <c:pt idx="1616">
                  <c:v>51</c:v>
                </c:pt>
                <c:pt idx="1617">
                  <c:v>54</c:v>
                </c:pt>
                <c:pt idx="1618">
                  <c:v>48</c:v>
                </c:pt>
                <c:pt idx="1619">
                  <c:v>46</c:v>
                </c:pt>
                <c:pt idx="1620">
                  <c:v>55</c:v>
                </c:pt>
                <c:pt idx="1621">
                  <c:v>34</c:v>
                </c:pt>
                <c:pt idx="1622">
                  <c:v>41</c:v>
                </c:pt>
                <c:pt idx="1623">
                  <c:v>41</c:v>
                </c:pt>
                <c:pt idx="1624">
                  <c:v>33</c:v>
                </c:pt>
                <c:pt idx="1625">
                  <c:v>39</c:v>
                </c:pt>
                <c:pt idx="1626">
                  <c:v>29</c:v>
                </c:pt>
                <c:pt idx="1627">
                  <c:v>54</c:v>
                </c:pt>
                <c:pt idx="1628">
                  <c:v>40</c:v>
                </c:pt>
                <c:pt idx="1629">
                  <c:v>40</c:v>
                </c:pt>
                <c:pt idx="1630">
                  <c:v>45</c:v>
                </c:pt>
                <c:pt idx="1631">
                  <c:v>40</c:v>
                </c:pt>
                <c:pt idx="1632">
                  <c:v>30</c:v>
                </c:pt>
                <c:pt idx="1633">
                  <c:v>28</c:v>
                </c:pt>
                <c:pt idx="1634">
                  <c:v>35</c:v>
                </c:pt>
                <c:pt idx="1635">
                  <c:v>44</c:v>
                </c:pt>
                <c:pt idx="1636">
                  <c:v>50</c:v>
                </c:pt>
                <c:pt idx="1637">
                  <c:v>36</c:v>
                </c:pt>
                <c:pt idx="1638">
                  <c:v>50</c:v>
                </c:pt>
                <c:pt idx="1639">
                  <c:v>44</c:v>
                </c:pt>
                <c:pt idx="1640">
                  <c:v>54</c:v>
                </c:pt>
                <c:pt idx="1641">
                  <c:v>40</c:v>
                </c:pt>
                <c:pt idx="1642">
                  <c:v>40</c:v>
                </c:pt>
                <c:pt idx="1643">
                  <c:v>35</c:v>
                </c:pt>
                <c:pt idx="1644">
                  <c:v>44</c:v>
                </c:pt>
                <c:pt idx="1645">
                  <c:v>44</c:v>
                </c:pt>
                <c:pt idx="1646">
                  <c:v>20</c:v>
                </c:pt>
                <c:pt idx="1647">
                  <c:v>21</c:v>
                </c:pt>
                <c:pt idx="1648">
                  <c:v>37</c:v>
                </c:pt>
                <c:pt idx="1649">
                  <c:v>30</c:v>
                </c:pt>
                <c:pt idx="1650">
                  <c:v>31</c:v>
                </c:pt>
                <c:pt idx="1651">
                  <c:v>37</c:v>
                </c:pt>
                <c:pt idx="1652">
                  <c:v>42</c:v>
                </c:pt>
                <c:pt idx="1653">
                  <c:v>42</c:v>
                </c:pt>
                <c:pt idx="1654">
                  <c:v>31</c:v>
                </c:pt>
                <c:pt idx="1655">
                  <c:v>40</c:v>
                </c:pt>
                <c:pt idx="1656">
                  <c:v>39</c:v>
                </c:pt>
                <c:pt idx="1657">
                  <c:v>37</c:v>
                </c:pt>
                <c:pt idx="1658">
                  <c:v>29</c:v>
                </c:pt>
                <c:pt idx="1659">
                  <c:v>37</c:v>
                </c:pt>
                <c:pt idx="1660">
                  <c:v>53</c:v>
                </c:pt>
                <c:pt idx="1661">
                  <c:v>22</c:v>
                </c:pt>
                <c:pt idx="1662">
                  <c:v>52</c:v>
                </c:pt>
                <c:pt idx="1663">
                  <c:v>44</c:v>
                </c:pt>
                <c:pt idx="1664">
                  <c:v>20</c:v>
                </c:pt>
                <c:pt idx="1665">
                  <c:v>41</c:v>
                </c:pt>
                <c:pt idx="1666">
                  <c:v>31</c:v>
                </c:pt>
                <c:pt idx="1667">
                  <c:v>52</c:v>
                </c:pt>
                <c:pt idx="1668">
                  <c:v>37</c:v>
                </c:pt>
                <c:pt idx="1669">
                  <c:v>53</c:v>
                </c:pt>
                <c:pt idx="1670">
                  <c:v>43</c:v>
                </c:pt>
                <c:pt idx="1671">
                  <c:v>31</c:v>
                </c:pt>
                <c:pt idx="1672">
                  <c:v>43</c:v>
                </c:pt>
                <c:pt idx="1673">
                  <c:v>50</c:v>
                </c:pt>
                <c:pt idx="1674">
                  <c:v>32</c:v>
                </c:pt>
                <c:pt idx="1675">
                  <c:v>52</c:v>
                </c:pt>
                <c:pt idx="1676">
                  <c:v>40</c:v>
                </c:pt>
                <c:pt idx="1677">
                  <c:v>41</c:v>
                </c:pt>
                <c:pt idx="1678">
                  <c:v>46</c:v>
                </c:pt>
                <c:pt idx="1679">
                  <c:v>41</c:v>
                </c:pt>
                <c:pt idx="1680">
                  <c:v>37</c:v>
                </c:pt>
                <c:pt idx="1681">
                  <c:v>30</c:v>
                </c:pt>
                <c:pt idx="1682">
                  <c:v>46</c:v>
                </c:pt>
                <c:pt idx="1683">
                  <c:v>36</c:v>
                </c:pt>
                <c:pt idx="1684">
                  <c:v>41</c:v>
                </c:pt>
                <c:pt idx="1685">
                  <c:v>38</c:v>
                </c:pt>
                <c:pt idx="1686">
                  <c:v>39</c:v>
                </c:pt>
                <c:pt idx="1687">
                  <c:v>50</c:v>
                </c:pt>
                <c:pt idx="1688">
                  <c:v>25</c:v>
                </c:pt>
                <c:pt idx="1689">
                  <c:v>44</c:v>
                </c:pt>
                <c:pt idx="1690">
                  <c:v>43</c:v>
                </c:pt>
                <c:pt idx="1691">
                  <c:v>36</c:v>
                </c:pt>
                <c:pt idx="1692">
                  <c:v>40</c:v>
                </c:pt>
                <c:pt idx="1693">
                  <c:v>40</c:v>
                </c:pt>
                <c:pt idx="1694">
                  <c:v>38</c:v>
                </c:pt>
                <c:pt idx="1695">
                  <c:v>38</c:v>
                </c:pt>
                <c:pt idx="1696">
                  <c:v>38</c:v>
                </c:pt>
                <c:pt idx="1697">
                  <c:v>51</c:v>
                </c:pt>
                <c:pt idx="1698">
                  <c:v>38</c:v>
                </c:pt>
                <c:pt idx="1699">
                  <c:v>42</c:v>
                </c:pt>
                <c:pt idx="1700">
                  <c:v>46</c:v>
                </c:pt>
                <c:pt idx="1701">
                  <c:v>32</c:v>
                </c:pt>
                <c:pt idx="1702">
                  <c:v>33</c:v>
                </c:pt>
                <c:pt idx="1703">
                  <c:v>42</c:v>
                </c:pt>
                <c:pt idx="1704">
                  <c:v>49</c:v>
                </c:pt>
                <c:pt idx="1705">
                  <c:v>39</c:v>
                </c:pt>
                <c:pt idx="1706">
                  <c:v>40</c:v>
                </c:pt>
                <c:pt idx="1707">
                  <c:v>40</c:v>
                </c:pt>
                <c:pt idx="1708">
                  <c:v>35</c:v>
                </c:pt>
                <c:pt idx="1709">
                  <c:v>36</c:v>
                </c:pt>
                <c:pt idx="1710">
                  <c:v>40</c:v>
                </c:pt>
                <c:pt idx="1711">
                  <c:v>38</c:v>
                </c:pt>
                <c:pt idx="1712">
                  <c:v>35</c:v>
                </c:pt>
                <c:pt idx="1713">
                  <c:v>38</c:v>
                </c:pt>
                <c:pt idx="1714">
                  <c:v>30</c:v>
                </c:pt>
                <c:pt idx="1715">
                  <c:v>35</c:v>
                </c:pt>
                <c:pt idx="1716">
                  <c:v>52</c:v>
                </c:pt>
                <c:pt idx="1717">
                  <c:v>33</c:v>
                </c:pt>
                <c:pt idx="1718">
                  <c:v>32</c:v>
                </c:pt>
                <c:pt idx="1719">
                  <c:v>50</c:v>
                </c:pt>
                <c:pt idx="1720">
                  <c:v>30</c:v>
                </c:pt>
                <c:pt idx="1721">
                  <c:v>24</c:v>
                </c:pt>
                <c:pt idx="1722">
                  <c:v>20</c:v>
                </c:pt>
                <c:pt idx="1723">
                  <c:v>50</c:v>
                </c:pt>
                <c:pt idx="1724">
                  <c:v>37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35</c:v>
                </c:pt>
                <c:pt idx="1729">
                  <c:v>35</c:v>
                </c:pt>
                <c:pt idx="1730">
                  <c:v>34</c:v>
                </c:pt>
                <c:pt idx="1731">
                  <c:v>37</c:v>
                </c:pt>
                <c:pt idx="1732">
                  <c:v>37</c:v>
                </c:pt>
                <c:pt idx="1733">
                  <c:v>37</c:v>
                </c:pt>
                <c:pt idx="1734">
                  <c:v>37</c:v>
                </c:pt>
                <c:pt idx="1735">
                  <c:v>29</c:v>
                </c:pt>
                <c:pt idx="1736">
                  <c:v>25</c:v>
                </c:pt>
                <c:pt idx="1737">
                  <c:v>31</c:v>
                </c:pt>
                <c:pt idx="1738">
                  <c:v>41</c:v>
                </c:pt>
                <c:pt idx="1739">
                  <c:v>20</c:v>
                </c:pt>
                <c:pt idx="1740">
                  <c:v>45</c:v>
                </c:pt>
                <c:pt idx="1741">
                  <c:v>40</c:v>
                </c:pt>
                <c:pt idx="1742">
                  <c:v>33</c:v>
                </c:pt>
                <c:pt idx="1743">
                  <c:v>34</c:v>
                </c:pt>
                <c:pt idx="1744">
                  <c:v>34</c:v>
                </c:pt>
                <c:pt idx="1745">
                  <c:v>40</c:v>
                </c:pt>
                <c:pt idx="1746">
                  <c:v>31</c:v>
                </c:pt>
                <c:pt idx="1747">
                  <c:v>36</c:v>
                </c:pt>
                <c:pt idx="1748">
                  <c:v>37</c:v>
                </c:pt>
                <c:pt idx="1749">
                  <c:v>36</c:v>
                </c:pt>
                <c:pt idx="1750">
                  <c:v>37</c:v>
                </c:pt>
                <c:pt idx="1751">
                  <c:v>25</c:v>
                </c:pt>
                <c:pt idx="1752">
                  <c:v>27</c:v>
                </c:pt>
                <c:pt idx="1753">
                  <c:v>46</c:v>
                </c:pt>
                <c:pt idx="1754">
                  <c:v>31</c:v>
                </c:pt>
                <c:pt idx="1755">
                  <c:v>44</c:v>
                </c:pt>
                <c:pt idx="1756">
                  <c:v>27</c:v>
                </c:pt>
                <c:pt idx="1757">
                  <c:v>23</c:v>
                </c:pt>
                <c:pt idx="1758">
                  <c:v>27</c:v>
                </c:pt>
                <c:pt idx="1759">
                  <c:v>38</c:v>
                </c:pt>
                <c:pt idx="1760">
                  <c:v>33</c:v>
                </c:pt>
                <c:pt idx="1761">
                  <c:v>39</c:v>
                </c:pt>
                <c:pt idx="1762">
                  <c:v>36</c:v>
                </c:pt>
                <c:pt idx="1763">
                  <c:v>36</c:v>
                </c:pt>
                <c:pt idx="1764">
                  <c:v>47</c:v>
                </c:pt>
                <c:pt idx="1765">
                  <c:v>36</c:v>
                </c:pt>
                <c:pt idx="1766">
                  <c:v>23</c:v>
                </c:pt>
                <c:pt idx="1767">
                  <c:v>36</c:v>
                </c:pt>
                <c:pt idx="1768">
                  <c:v>51</c:v>
                </c:pt>
                <c:pt idx="1769">
                  <c:v>33</c:v>
                </c:pt>
                <c:pt idx="1770">
                  <c:v>50</c:v>
                </c:pt>
                <c:pt idx="1771">
                  <c:v>33</c:v>
                </c:pt>
                <c:pt idx="1772">
                  <c:v>33</c:v>
                </c:pt>
                <c:pt idx="1773">
                  <c:v>31</c:v>
                </c:pt>
                <c:pt idx="1774">
                  <c:v>22</c:v>
                </c:pt>
                <c:pt idx="1775">
                  <c:v>43</c:v>
                </c:pt>
                <c:pt idx="1776">
                  <c:v>31</c:v>
                </c:pt>
                <c:pt idx="1777">
                  <c:v>36</c:v>
                </c:pt>
                <c:pt idx="1778">
                  <c:v>34</c:v>
                </c:pt>
                <c:pt idx="1779">
                  <c:v>35</c:v>
                </c:pt>
                <c:pt idx="1780">
                  <c:v>38</c:v>
                </c:pt>
                <c:pt idx="1781">
                  <c:v>38</c:v>
                </c:pt>
                <c:pt idx="1782">
                  <c:v>27</c:v>
                </c:pt>
                <c:pt idx="1783">
                  <c:v>35</c:v>
                </c:pt>
                <c:pt idx="1784">
                  <c:v>29</c:v>
                </c:pt>
                <c:pt idx="1785">
                  <c:v>23</c:v>
                </c:pt>
                <c:pt idx="1786">
                  <c:v>50</c:v>
                </c:pt>
                <c:pt idx="1787">
                  <c:v>45</c:v>
                </c:pt>
                <c:pt idx="1788">
                  <c:v>29</c:v>
                </c:pt>
                <c:pt idx="1789">
                  <c:v>40</c:v>
                </c:pt>
                <c:pt idx="1790">
                  <c:v>32</c:v>
                </c:pt>
                <c:pt idx="1791">
                  <c:v>24</c:v>
                </c:pt>
                <c:pt idx="1792">
                  <c:v>22</c:v>
                </c:pt>
                <c:pt idx="1793">
                  <c:v>29</c:v>
                </c:pt>
                <c:pt idx="1794">
                  <c:v>43</c:v>
                </c:pt>
                <c:pt idx="1795">
                  <c:v>46</c:v>
                </c:pt>
                <c:pt idx="1796">
                  <c:v>35</c:v>
                </c:pt>
                <c:pt idx="1797">
                  <c:v>37</c:v>
                </c:pt>
                <c:pt idx="1798">
                  <c:v>35</c:v>
                </c:pt>
                <c:pt idx="1799">
                  <c:v>35</c:v>
                </c:pt>
                <c:pt idx="1800">
                  <c:v>37</c:v>
                </c:pt>
                <c:pt idx="1801">
                  <c:v>32</c:v>
                </c:pt>
                <c:pt idx="1802">
                  <c:v>37</c:v>
                </c:pt>
                <c:pt idx="1803">
                  <c:v>37</c:v>
                </c:pt>
                <c:pt idx="1804">
                  <c:v>37</c:v>
                </c:pt>
                <c:pt idx="1805">
                  <c:v>20</c:v>
                </c:pt>
                <c:pt idx="1806">
                  <c:v>33</c:v>
                </c:pt>
                <c:pt idx="1807">
                  <c:v>38</c:v>
                </c:pt>
                <c:pt idx="1808">
                  <c:v>44</c:v>
                </c:pt>
                <c:pt idx="1809">
                  <c:v>30</c:v>
                </c:pt>
                <c:pt idx="1810">
                  <c:v>32</c:v>
                </c:pt>
                <c:pt idx="1811">
                  <c:v>32</c:v>
                </c:pt>
                <c:pt idx="1812">
                  <c:v>43</c:v>
                </c:pt>
                <c:pt idx="1813">
                  <c:v>47</c:v>
                </c:pt>
                <c:pt idx="1814">
                  <c:v>21</c:v>
                </c:pt>
                <c:pt idx="1815">
                  <c:v>34</c:v>
                </c:pt>
                <c:pt idx="1816">
                  <c:v>21</c:v>
                </c:pt>
                <c:pt idx="1817">
                  <c:v>45</c:v>
                </c:pt>
                <c:pt idx="1818">
                  <c:v>34</c:v>
                </c:pt>
                <c:pt idx="1819">
                  <c:v>34</c:v>
                </c:pt>
                <c:pt idx="1820">
                  <c:v>34</c:v>
                </c:pt>
                <c:pt idx="1821">
                  <c:v>28</c:v>
                </c:pt>
                <c:pt idx="1822">
                  <c:v>39</c:v>
                </c:pt>
                <c:pt idx="1823">
                  <c:v>26</c:v>
                </c:pt>
                <c:pt idx="1824">
                  <c:v>24</c:v>
                </c:pt>
                <c:pt idx="1825">
                  <c:v>35</c:v>
                </c:pt>
                <c:pt idx="1826">
                  <c:v>28</c:v>
                </c:pt>
                <c:pt idx="1827">
                  <c:v>34</c:v>
                </c:pt>
                <c:pt idx="1828">
                  <c:v>20</c:v>
                </c:pt>
                <c:pt idx="1829">
                  <c:v>34</c:v>
                </c:pt>
                <c:pt idx="1830">
                  <c:v>36</c:v>
                </c:pt>
                <c:pt idx="1831">
                  <c:v>31</c:v>
                </c:pt>
                <c:pt idx="1832">
                  <c:v>32</c:v>
                </c:pt>
                <c:pt idx="1833">
                  <c:v>36</c:v>
                </c:pt>
                <c:pt idx="1834">
                  <c:v>37</c:v>
                </c:pt>
                <c:pt idx="1835">
                  <c:v>21</c:v>
                </c:pt>
                <c:pt idx="1836">
                  <c:v>44</c:v>
                </c:pt>
                <c:pt idx="1837">
                  <c:v>42</c:v>
                </c:pt>
                <c:pt idx="1838">
                  <c:v>27</c:v>
                </c:pt>
                <c:pt idx="1839">
                  <c:v>36</c:v>
                </c:pt>
                <c:pt idx="1840">
                  <c:v>32</c:v>
                </c:pt>
                <c:pt idx="1841">
                  <c:v>20</c:v>
                </c:pt>
                <c:pt idx="1842">
                  <c:v>25</c:v>
                </c:pt>
                <c:pt idx="1843">
                  <c:v>33</c:v>
                </c:pt>
                <c:pt idx="1844">
                  <c:v>34</c:v>
                </c:pt>
                <c:pt idx="1845">
                  <c:v>34</c:v>
                </c:pt>
                <c:pt idx="1846">
                  <c:v>30</c:v>
                </c:pt>
                <c:pt idx="1847">
                  <c:v>33</c:v>
                </c:pt>
                <c:pt idx="1848">
                  <c:v>30</c:v>
                </c:pt>
                <c:pt idx="1849">
                  <c:v>30</c:v>
                </c:pt>
                <c:pt idx="1850">
                  <c:v>31</c:v>
                </c:pt>
                <c:pt idx="1851">
                  <c:v>31</c:v>
                </c:pt>
                <c:pt idx="1852">
                  <c:v>30</c:v>
                </c:pt>
                <c:pt idx="1853">
                  <c:v>32</c:v>
                </c:pt>
                <c:pt idx="1854">
                  <c:v>36</c:v>
                </c:pt>
                <c:pt idx="1855">
                  <c:v>38</c:v>
                </c:pt>
                <c:pt idx="1856">
                  <c:v>38</c:v>
                </c:pt>
                <c:pt idx="1857">
                  <c:v>36</c:v>
                </c:pt>
                <c:pt idx="1858">
                  <c:v>42</c:v>
                </c:pt>
                <c:pt idx="1859">
                  <c:v>27</c:v>
                </c:pt>
                <c:pt idx="1860">
                  <c:v>34</c:v>
                </c:pt>
                <c:pt idx="1861">
                  <c:v>33</c:v>
                </c:pt>
                <c:pt idx="1862">
                  <c:v>30</c:v>
                </c:pt>
                <c:pt idx="1863">
                  <c:v>33</c:v>
                </c:pt>
                <c:pt idx="1864">
                  <c:v>30</c:v>
                </c:pt>
                <c:pt idx="1865">
                  <c:v>30</c:v>
                </c:pt>
                <c:pt idx="1866">
                  <c:v>36</c:v>
                </c:pt>
                <c:pt idx="1867">
                  <c:v>24</c:v>
                </c:pt>
                <c:pt idx="1868">
                  <c:v>21</c:v>
                </c:pt>
                <c:pt idx="1869">
                  <c:v>32</c:v>
                </c:pt>
                <c:pt idx="1870">
                  <c:v>41</c:v>
                </c:pt>
                <c:pt idx="1871">
                  <c:v>29</c:v>
                </c:pt>
                <c:pt idx="1872">
                  <c:v>42</c:v>
                </c:pt>
                <c:pt idx="1873">
                  <c:v>33</c:v>
                </c:pt>
                <c:pt idx="1874">
                  <c:v>33</c:v>
                </c:pt>
                <c:pt idx="1875">
                  <c:v>32</c:v>
                </c:pt>
                <c:pt idx="1876">
                  <c:v>26</c:v>
                </c:pt>
                <c:pt idx="1877">
                  <c:v>27</c:v>
                </c:pt>
                <c:pt idx="1878">
                  <c:v>29</c:v>
                </c:pt>
                <c:pt idx="1879">
                  <c:v>35</c:v>
                </c:pt>
                <c:pt idx="1880">
                  <c:v>40</c:v>
                </c:pt>
                <c:pt idx="1881">
                  <c:v>26</c:v>
                </c:pt>
                <c:pt idx="1882">
                  <c:v>32</c:v>
                </c:pt>
                <c:pt idx="1883">
                  <c:v>32</c:v>
                </c:pt>
                <c:pt idx="1884">
                  <c:v>32</c:v>
                </c:pt>
                <c:pt idx="1885">
                  <c:v>33</c:v>
                </c:pt>
                <c:pt idx="1886">
                  <c:v>30</c:v>
                </c:pt>
                <c:pt idx="1887">
                  <c:v>34</c:v>
                </c:pt>
                <c:pt idx="1888">
                  <c:v>34</c:v>
                </c:pt>
                <c:pt idx="1889">
                  <c:v>22</c:v>
                </c:pt>
                <c:pt idx="1890">
                  <c:v>41</c:v>
                </c:pt>
                <c:pt idx="1891">
                  <c:v>29</c:v>
                </c:pt>
                <c:pt idx="1892">
                  <c:v>31</c:v>
                </c:pt>
                <c:pt idx="1893">
                  <c:v>36</c:v>
                </c:pt>
                <c:pt idx="1894">
                  <c:v>31</c:v>
                </c:pt>
                <c:pt idx="1895">
                  <c:v>41</c:v>
                </c:pt>
                <c:pt idx="1896">
                  <c:v>40</c:v>
                </c:pt>
                <c:pt idx="1897">
                  <c:v>32</c:v>
                </c:pt>
                <c:pt idx="1898">
                  <c:v>24</c:v>
                </c:pt>
                <c:pt idx="1899">
                  <c:v>35</c:v>
                </c:pt>
                <c:pt idx="1900">
                  <c:v>34</c:v>
                </c:pt>
                <c:pt idx="1901">
                  <c:v>34</c:v>
                </c:pt>
                <c:pt idx="1902">
                  <c:v>28</c:v>
                </c:pt>
                <c:pt idx="1903">
                  <c:v>28</c:v>
                </c:pt>
                <c:pt idx="1904">
                  <c:v>34</c:v>
                </c:pt>
                <c:pt idx="1905">
                  <c:v>29</c:v>
                </c:pt>
                <c:pt idx="1906">
                  <c:v>25</c:v>
                </c:pt>
                <c:pt idx="1907">
                  <c:v>31</c:v>
                </c:pt>
                <c:pt idx="1908">
                  <c:v>31</c:v>
                </c:pt>
                <c:pt idx="1909">
                  <c:v>36</c:v>
                </c:pt>
                <c:pt idx="1910">
                  <c:v>22</c:v>
                </c:pt>
                <c:pt idx="1911">
                  <c:v>24</c:v>
                </c:pt>
                <c:pt idx="1912">
                  <c:v>39</c:v>
                </c:pt>
                <c:pt idx="1913">
                  <c:v>27</c:v>
                </c:pt>
                <c:pt idx="1914">
                  <c:v>43</c:v>
                </c:pt>
                <c:pt idx="1915">
                  <c:v>31</c:v>
                </c:pt>
                <c:pt idx="1916">
                  <c:v>20</c:v>
                </c:pt>
                <c:pt idx="1917">
                  <c:v>28</c:v>
                </c:pt>
                <c:pt idx="1918">
                  <c:v>33</c:v>
                </c:pt>
                <c:pt idx="1919">
                  <c:v>34</c:v>
                </c:pt>
                <c:pt idx="1920">
                  <c:v>23</c:v>
                </c:pt>
                <c:pt idx="1921">
                  <c:v>23</c:v>
                </c:pt>
                <c:pt idx="1922">
                  <c:v>33</c:v>
                </c:pt>
                <c:pt idx="1923">
                  <c:v>30</c:v>
                </c:pt>
                <c:pt idx="1924">
                  <c:v>43</c:v>
                </c:pt>
                <c:pt idx="1925">
                  <c:v>25</c:v>
                </c:pt>
                <c:pt idx="1926">
                  <c:v>36</c:v>
                </c:pt>
                <c:pt idx="1927">
                  <c:v>43</c:v>
                </c:pt>
                <c:pt idx="1928">
                  <c:v>37</c:v>
                </c:pt>
                <c:pt idx="1929">
                  <c:v>30</c:v>
                </c:pt>
                <c:pt idx="1930">
                  <c:v>33</c:v>
                </c:pt>
                <c:pt idx="1931">
                  <c:v>33</c:v>
                </c:pt>
                <c:pt idx="1932">
                  <c:v>33</c:v>
                </c:pt>
                <c:pt idx="1933">
                  <c:v>38</c:v>
                </c:pt>
                <c:pt idx="1934">
                  <c:v>31</c:v>
                </c:pt>
                <c:pt idx="1935">
                  <c:v>30</c:v>
                </c:pt>
                <c:pt idx="1936">
                  <c:v>38</c:v>
                </c:pt>
                <c:pt idx="1937">
                  <c:v>20</c:v>
                </c:pt>
                <c:pt idx="1938">
                  <c:v>35</c:v>
                </c:pt>
                <c:pt idx="1939">
                  <c:v>36</c:v>
                </c:pt>
                <c:pt idx="1940">
                  <c:v>29</c:v>
                </c:pt>
                <c:pt idx="1941">
                  <c:v>43</c:v>
                </c:pt>
                <c:pt idx="1942">
                  <c:v>21</c:v>
                </c:pt>
                <c:pt idx="1943">
                  <c:v>40</c:v>
                </c:pt>
                <c:pt idx="1944">
                  <c:v>32</c:v>
                </c:pt>
                <c:pt idx="1945">
                  <c:v>34</c:v>
                </c:pt>
                <c:pt idx="1946">
                  <c:v>32</c:v>
                </c:pt>
                <c:pt idx="1947">
                  <c:v>39</c:v>
                </c:pt>
                <c:pt idx="1948">
                  <c:v>34</c:v>
                </c:pt>
                <c:pt idx="1949">
                  <c:v>36</c:v>
                </c:pt>
                <c:pt idx="1950">
                  <c:v>25</c:v>
                </c:pt>
                <c:pt idx="1951">
                  <c:v>27</c:v>
                </c:pt>
                <c:pt idx="1952">
                  <c:v>25</c:v>
                </c:pt>
                <c:pt idx="1953">
                  <c:v>38</c:v>
                </c:pt>
                <c:pt idx="1954">
                  <c:v>23</c:v>
                </c:pt>
                <c:pt idx="1955">
                  <c:v>29</c:v>
                </c:pt>
                <c:pt idx="1956">
                  <c:v>36</c:v>
                </c:pt>
                <c:pt idx="1957">
                  <c:v>43</c:v>
                </c:pt>
                <c:pt idx="1958">
                  <c:v>29</c:v>
                </c:pt>
                <c:pt idx="1959">
                  <c:v>29</c:v>
                </c:pt>
                <c:pt idx="1960">
                  <c:v>30</c:v>
                </c:pt>
                <c:pt idx="1961">
                  <c:v>32</c:v>
                </c:pt>
                <c:pt idx="1962">
                  <c:v>36</c:v>
                </c:pt>
                <c:pt idx="1963">
                  <c:v>21</c:v>
                </c:pt>
                <c:pt idx="1964">
                  <c:v>26</c:v>
                </c:pt>
                <c:pt idx="1965">
                  <c:v>25</c:v>
                </c:pt>
                <c:pt idx="1966">
                  <c:v>28</c:v>
                </c:pt>
                <c:pt idx="1967">
                  <c:v>28</c:v>
                </c:pt>
                <c:pt idx="1968">
                  <c:v>20</c:v>
                </c:pt>
                <c:pt idx="1969">
                  <c:v>31</c:v>
                </c:pt>
                <c:pt idx="1970">
                  <c:v>21</c:v>
                </c:pt>
                <c:pt idx="1971">
                  <c:v>37</c:v>
                </c:pt>
                <c:pt idx="1972">
                  <c:v>24</c:v>
                </c:pt>
                <c:pt idx="1973">
                  <c:v>38</c:v>
                </c:pt>
                <c:pt idx="1974">
                  <c:v>23</c:v>
                </c:pt>
                <c:pt idx="1975">
                  <c:v>28</c:v>
                </c:pt>
                <c:pt idx="1976">
                  <c:v>20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31</c:v>
                </c:pt>
                <c:pt idx="1982">
                  <c:v>29</c:v>
                </c:pt>
                <c:pt idx="1983">
                  <c:v>31</c:v>
                </c:pt>
                <c:pt idx="1984">
                  <c:v>33</c:v>
                </c:pt>
                <c:pt idx="1985">
                  <c:v>27</c:v>
                </c:pt>
                <c:pt idx="1986">
                  <c:v>21</c:v>
                </c:pt>
                <c:pt idx="1987">
                  <c:v>21</c:v>
                </c:pt>
                <c:pt idx="1988">
                  <c:v>28</c:v>
                </c:pt>
                <c:pt idx="1989">
                  <c:v>21</c:v>
                </c:pt>
                <c:pt idx="1990">
                  <c:v>23</c:v>
                </c:pt>
                <c:pt idx="1991">
                  <c:v>30</c:v>
                </c:pt>
                <c:pt idx="1992">
                  <c:v>30</c:v>
                </c:pt>
                <c:pt idx="1993">
                  <c:v>33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28</c:v>
                </c:pt>
                <c:pt idx="2000">
                  <c:v>23</c:v>
                </c:pt>
                <c:pt idx="2001">
                  <c:v>24</c:v>
                </c:pt>
                <c:pt idx="2002">
                  <c:v>28</c:v>
                </c:pt>
                <c:pt idx="2003">
                  <c:v>28</c:v>
                </c:pt>
                <c:pt idx="2004">
                  <c:v>30</c:v>
                </c:pt>
                <c:pt idx="2005">
                  <c:v>30</c:v>
                </c:pt>
                <c:pt idx="2006">
                  <c:v>23</c:v>
                </c:pt>
                <c:pt idx="2007">
                  <c:v>31</c:v>
                </c:pt>
                <c:pt idx="2008">
                  <c:v>30</c:v>
                </c:pt>
                <c:pt idx="2009">
                  <c:v>25</c:v>
                </c:pt>
                <c:pt idx="2010">
                  <c:v>37</c:v>
                </c:pt>
                <c:pt idx="2011">
                  <c:v>23</c:v>
                </c:pt>
                <c:pt idx="2012">
                  <c:v>29</c:v>
                </c:pt>
                <c:pt idx="2013">
                  <c:v>35</c:v>
                </c:pt>
                <c:pt idx="2014">
                  <c:v>30</c:v>
                </c:pt>
                <c:pt idx="2015">
                  <c:v>22</c:v>
                </c:pt>
                <c:pt idx="2016">
                  <c:v>27</c:v>
                </c:pt>
                <c:pt idx="2017">
                  <c:v>26</c:v>
                </c:pt>
                <c:pt idx="2018">
                  <c:v>26</c:v>
                </c:pt>
                <c:pt idx="2019">
                  <c:v>27</c:v>
                </c:pt>
                <c:pt idx="2020">
                  <c:v>36</c:v>
                </c:pt>
                <c:pt idx="2021">
                  <c:v>22</c:v>
                </c:pt>
                <c:pt idx="2022">
                  <c:v>33</c:v>
                </c:pt>
                <c:pt idx="2023">
                  <c:v>37</c:v>
                </c:pt>
                <c:pt idx="2024">
                  <c:v>29</c:v>
                </c:pt>
                <c:pt idx="2025">
                  <c:v>22</c:v>
                </c:pt>
                <c:pt idx="2026">
                  <c:v>28</c:v>
                </c:pt>
                <c:pt idx="2027">
                  <c:v>21</c:v>
                </c:pt>
                <c:pt idx="2028">
                  <c:v>28</c:v>
                </c:pt>
                <c:pt idx="2029">
                  <c:v>28</c:v>
                </c:pt>
                <c:pt idx="2030">
                  <c:v>25</c:v>
                </c:pt>
                <c:pt idx="2031">
                  <c:v>24</c:v>
                </c:pt>
                <c:pt idx="2032">
                  <c:v>28</c:v>
                </c:pt>
                <c:pt idx="2033">
                  <c:v>31</c:v>
                </c:pt>
                <c:pt idx="2034">
                  <c:v>31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24</c:v>
                </c:pt>
                <c:pt idx="2039">
                  <c:v>21</c:v>
                </c:pt>
                <c:pt idx="2040">
                  <c:v>20</c:v>
                </c:pt>
                <c:pt idx="2041">
                  <c:v>25</c:v>
                </c:pt>
                <c:pt idx="2042">
                  <c:v>25</c:v>
                </c:pt>
                <c:pt idx="2043">
                  <c:v>20</c:v>
                </c:pt>
                <c:pt idx="2044">
                  <c:v>27</c:v>
                </c:pt>
                <c:pt idx="2045">
                  <c:v>24</c:v>
                </c:pt>
                <c:pt idx="2046">
                  <c:v>24</c:v>
                </c:pt>
                <c:pt idx="2047">
                  <c:v>24</c:v>
                </c:pt>
                <c:pt idx="2048">
                  <c:v>21</c:v>
                </c:pt>
                <c:pt idx="2049">
                  <c:v>27</c:v>
                </c:pt>
                <c:pt idx="2050">
                  <c:v>36</c:v>
                </c:pt>
                <c:pt idx="2051">
                  <c:v>27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28</c:v>
                </c:pt>
                <c:pt idx="2057">
                  <c:v>25</c:v>
                </c:pt>
                <c:pt idx="2058">
                  <c:v>30</c:v>
                </c:pt>
                <c:pt idx="2059">
                  <c:v>30</c:v>
                </c:pt>
                <c:pt idx="2060">
                  <c:v>28</c:v>
                </c:pt>
                <c:pt idx="2061">
                  <c:v>24</c:v>
                </c:pt>
                <c:pt idx="2062">
                  <c:v>24</c:v>
                </c:pt>
                <c:pt idx="2063">
                  <c:v>27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22</c:v>
                </c:pt>
                <c:pt idx="2068">
                  <c:v>22</c:v>
                </c:pt>
                <c:pt idx="2069">
                  <c:v>33</c:v>
                </c:pt>
                <c:pt idx="2070">
                  <c:v>34</c:v>
                </c:pt>
                <c:pt idx="2071">
                  <c:v>27</c:v>
                </c:pt>
                <c:pt idx="2072">
                  <c:v>24</c:v>
                </c:pt>
                <c:pt idx="2073">
                  <c:v>27</c:v>
                </c:pt>
                <c:pt idx="2074">
                  <c:v>33</c:v>
                </c:pt>
                <c:pt idx="2075">
                  <c:v>20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22</c:v>
                </c:pt>
                <c:pt idx="2084">
                  <c:v>26</c:v>
                </c:pt>
                <c:pt idx="2085">
                  <c:v>22</c:v>
                </c:pt>
                <c:pt idx="2086">
                  <c:v>25</c:v>
                </c:pt>
                <c:pt idx="2087">
                  <c:v>25</c:v>
                </c:pt>
                <c:pt idx="2088">
                  <c:v>23</c:v>
                </c:pt>
                <c:pt idx="2089">
                  <c:v>25</c:v>
                </c:pt>
                <c:pt idx="2090">
                  <c:v>25</c:v>
                </c:pt>
                <c:pt idx="2091">
                  <c:v>36</c:v>
                </c:pt>
                <c:pt idx="2092">
                  <c:v>22</c:v>
                </c:pt>
                <c:pt idx="2093">
                  <c:v>26</c:v>
                </c:pt>
                <c:pt idx="2094">
                  <c:v>21</c:v>
                </c:pt>
                <c:pt idx="2095">
                  <c:v>28</c:v>
                </c:pt>
                <c:pt idx="2096">
                  <c:v>20</c:v>
                </c:pt>
                <c:pt idx="2097">
                  <c:v>28</c:v>
                </c:pt>
                <c:pt idx="2098">
                  <c:v>35</c:v>
                </c:pt>
                <c:pt idx="2099">
                  <c:v>33</c:v>
                </c:pt>
                <c:pt idx="2100">
                  <c:v>22</c:v>
                </c:pt>
                <c:pt idx="2101">
                  <c:v>22</c:v>
                </c:pt>
                <c:pt idx="2102">
                  <c:v>24</c:v>
                </c:pt>
                <c:pt idx="2103">
                  <c:v>24</c:v>
                </c:pt>
                <c:pt idx="2104">
                  <c:v>21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30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33</c:v>
                </c:pt>
                <c:pt idx="2119">
                  <c:v>30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24</c:v>
                </c:pt>
                <c:pt idx="2124">
                  <c:v>24</c:v>
                </c:pt>
                <c:pt idx="2125">
                  <c:v>20</c:v>
                </c:pt>
                <c:pt idx="2126">
                  <c:v>21</c:v>
                </c:pt>
                <c:pt idx="2127">
                  <c:v>27</c:v>
                </c:pt>
                <c:pt idx="2128">
                  <c:v>21</c:v>
                </c:pt>
                <c:pt idx="2129">
                  <c:v>21</c:v>
                </c:pt>
                <c:pt idx="2130">
                  <c:v>21</c:v>
                </c:pt>
                <c:pt idx="2131">
                  <c:v>21</c:v>
                </c:pt>
                <c:pt idx="2132">
                  <c:v>20</c:v>
                </c:pt>
                <c:pt idx="2133">
                  <c:v>21</c:v>
                </c:pt>
                <c:pt idx="2134">
                  <c:v>35</c:v>
                </c:pt>
                <c:pt idx="2135">
                  <c:v>23</c:v>
                </c:pt>
                <c:pt idx="2136">
                  <c:v>23</c:v>
                </c:pt>
                <c:pt idx="2137">
                  <c:v>23</c:v>
                </c:pt>
                <c:pt idx="2138">
                  <c:v>20</c:v>
                </c:pt>
                <c:pt idx="2139">
                  <c:v>24</c:v>
                </c:pt>
                <c:pt idx="2140">
                  <c:v>24</c:v>
                </c:pt>
                <c:pt idx="2141">
                  <c:v>23</c:v>
                </c:pt>
                <c:pt idx="2142">
                  <c:v>23</c:v>
                </c:pt>
                <c:pt idx="2143">
                  <c:v>23</c:v>
                </c:pt>
                <c:pt idx="2144">
                  <c:v>23</c:v>
                </c:pt>
                <c:pt idx="2145">
                  <c:v>26</c:v>
                </c:pt>
                <c:pt idx="2146">
                  <c:v>22</c:v>
                </c:pt>
                <c:pt idx="2147">
                  <c:v>26</c:v>
                </c:pt>
                <c:pt idx="2148">
                  <c:v>22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22</c:v>
                </c:pt>
                <c:pt idx="2153">
                  <c:v>22</c:v>
                </c:pt>
                <c:pt idx="2154">
                  <c:v>23</c:v>
                </c:pt>
                <c:pt idx="2155">
                  <c:v>23</c:v>
                </c:pt>
                <c:pt idx="2156">
                  <c:v>30</c:v>
                </c:pt>
                <c:pt idx="2157">
                  <c:v>23</c:v>
                </c:pt>
                <c:pt idx="2158">
                  <c:v>22</c:v>
                </c:pt>
                <c:pt idx="2159">
                  <c:v>22</c:v>
                </c:pt>
                <c:pt idx="2160">
                  <c:v>22</c:v>
                </c:pt>
                <c:pt idx="2161">
                  <c:v>22</c:v>
                </c:pt>
                <c:pt idx="2162">
                  <c:v>28</c:v>
                </c:pt>
                <c:pt idx="2163">
                  <c:v>20</c:v>
                </c:pt>
                <c:pt idx="2164">
                  <c:v>30</c:v>
                </c:pt>
                <c:pt idx="2165">
                  <c:v>21</c:v>
                </c:pt>
                <c:pt idx="2166">
                  <c:v>25</c:v>
                </c:pt>
                <c:pt idx="2167">
                  <c:v>21</c:v>
                </c:pt>
                <c:pt idx="2168">
                  <c:v>21</c:v>
                </c:pt>
                <c:pt idx="2169">
                  <c:v>25</c:v>
                </c:pt>
                <c:pt idx="2170">
                  <c:v>25</c:v>
                </c:pt>
                <c:pt idx="2171">
                  <c:v>20</c:v>
                </c:pt>
                <c:pt idx="2172">
                  <c:v>25</c:v>
                </c:pt>
                <c:pt idx="2173">
                  <c:v>22</c:v>
                </c:pt>
                <c:pt idx="2174">
                  <c:v>21</c:v>
                </c:pt>
                <c:pt idx="2175">
                  <c:v>26</c:v>
                </c:pt>
                <c:pt idx="2176">
                  <c:v>21</c:v>
                </c:pt>
                <c:pt idx="2177">
                  <c:v>21</c:v>
                </c:pt>
                <c:pt idx="2178">
                  <c:v>21</c:v>
                </c:pt>
                <c:pt idx="2179">
                  <c:v>21</c:v>
                </c:pt>
                <c:pt idx="2180">
                  <c:v>21</c:v>
                </c:pt>
                <c:pt idx="2181">
                  <c:v>21</c:v>
                </c:pt>
                <c:pt idx="2182">
                  <c:v>21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21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21</c:v>
                </c:pt>
                <c:pt idx="2207">
                  <c:v>21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21</c:v>
                </c:pt>
                <c:pt idx="2212">
                  <c:v>21</c:v>
                </c:pt>
                <c:pt idx="2213">
                  <c:v>21</c:v>
                </c:pt>
                <c:pt idx="2214">
                  <c:v>20</c:v>
                </c:pt>
                <c:pt idx="2215">
                  <c:v>20</c:v>
                </c:pt>
                <c:pt idx="2216">
                  <c:v>21</c:v>
                </c:pt>
                <c:pt idx="2217">
                  <c:v>29</c:v>
                </c:pt>
                <c:pt idx="2218">
                  <c:v>20</c:v>
                </c:pt>
                <c:pt idx="2219">
                  <c:v>20</c:v>
                </c:pt>
                <c:pt idx="2220">
                  <c:v>32</c:v>
                </c:pt>
                <c:pt idx="2221">
                  <c:v>23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26</c:v>
                </c:pt>
                <c:pt idx="2226">
                  <c:v>29</c:v>
                </c:pt>
                <c:pt idx="2227">
                  <c:v>27</c:v>
                </c:pt>
                <c:pt idx="2228">
                  <c:v>26</c:v>
                </c:pt>
                <c:pt idx="2229">
                  <c:v>21</c:v>
                </c:pt>
                <c:pt idx="2230">
                  <c:v>27</c:v>
                </c:pt>
                <c:pt idx="2231">
                  <c:v>24</c:v>
                </c:pt>
                <c:pt idx="2232">
                  <c:v>27</c:v>
                </c:pt>
                <c:pt idx="2233">
                  <c:v>23</c:v>
                </c:pt>
                <c:pt idx="2234">
                  <c:v>28</c:v>
                </c:pt>
                <c:pt idx="2235">
                  <c:v>27</c:v>
                </c:pt>
                <c:pt idx="2236">
                  <c:v>26</c:v>
                </c:pt>
                <c:pt idx="2237">
                  <c:v>22</c:v>
                </c:pt>
                <c:pt idx="2238">
                  <c:v>22</c:v>
                </c:pt>
                <c:pt idx="2239">
                  <c:v>25</c:v>
                </c:pt>
                <c:pt idx="2240">
                  <c:v>22</c:v>
                </c:pt>
                <c:pt idx="2241">
                  <c:v>26</c:v>
                </c:pt>
                <c:pt idx="2242">
                  <c:v>27</c:v>
                </c:pt>
                <c:pt idx="2243">
                  <c:v>29</c:v>
                </c:pt>
                <c:pt idx="2244">
                  <c:v>26</c:v>
                </c:pt>
                <c:pt idx="2245">
                  <c:v>25</c:v>
                </c:pt>
                <c:pt idx="2246">
                  <c:v>22</c:v>
                </c:pt>
                <c:pt idx="2247">
                  <c:v>25</c:v>
                </c:pt>
                <c:pt idx="2248">
                  <c:v>22</c:v>
                </c:pt>
                <c:pt idx="2249">
                  <c:v>23</c:v>
                </c:pt>
                <c:pt idx="2250">
                  <c:v>26</c:v>
                </c:pt>
                <c:pt idx="2251">
                  <c:v>24</c:v>
                </c:pt>
                <c:pt idx="2252">
                  <c:v>20</c:v>
                </c:pt>
                <c:pt idx="2253">
                  <c:v>20</c:v>
                </c:pt>
                <c:pt idx="2254">
                  <c:v>27</c:v>
                </c:pt>
                <c:pt idx="2255">
                  <c:v>22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27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21</c:v>
                </c:pt>
                <c:pt idx="2266">
                  <c:v>22</c:v>
                </c:pt>
                <c:pt idx="2267">
                  <c:v>26</c:v>
                </c:pt>
                <c:pt idx="2268">
                  <c:v>22</c:v>
                </c:pt>
                <c:pt idx="2269">
                  <c:v>26</c:v>
                </c:pt>
                <c:pt idx="2270">
                  <c:v>20</c:v>
                </c:pt>
                <c:pt idx="2271">
                  <c:v>20</c:v>
                </c:pt>
                <c:pt idx="2272">
                  <c:v>28</c:v>
                </c:pt>
                <c:pt idx="2273">
                  <c:v>20</c:v>
                </c:pt>
                <c:pt idx="2274">
                  <c:v>32</c:v>
                </c:pt>
                <c:pt idx="2275">
                  <c:v>25</c:v>
                </c:pt>
                <c:pt idx="2276">
                  <c:v>22</c:v>
                </c:pt>
                <c:pt idx="2277">
                  <c:v>27</c:v>
                </c:pt>
                <c:pt idx="2278">
                  <c:v>28</c:v>
                </c:pt>
                <c:pt idx="2279">
                  <c:v>23</c:v>
                </c:pt>
                <c:pt idx="2280">
                  <c:v>22</c:v>
                </c:pt>
                <c:pt idx="2281">
                  <c:v>20</c:v>
                </c:pt>
                <c:pt idx="2282">
                  <c:v>30</c:v>
                </c:pt>
                <c:pt idx="2283">
                  <c:v>20</c:v>
                </c:pt>
                <c:pt idx="2284">
                  <c:v>21</c:v>
                </c:pt>
                <c:pt idx="2285">
                  <c:v>20</c:v>
                </c:pt>
                <c:pt idx="2286">
                  <c:v>22</c:v>
                </c:pt>
                <c:pt idx="2287">
                  <c:v>20</c:v>
                </c:pt>
                <c:pt idx="2288">
                  <c:v>23</c:v>
                </c:pt>
                <c:pt idx="2289">
                  <c:v>20</c:v>
                </c:pt>
                <c:pt idx="2290">
                  <c:v>20</c:v>
                </c:pt>
                <c:pt idx="2291">
                  <c:v>22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22</c:v>
                </c:pt>
                <c:pt idx="2296">
                  <c:v>20</c:v>
                </c:pt>
                <c:pt idx="2297">
                  <c:v>20</c:v>
                </c:pt>
                <c:pt idx="2298">
                  <c:v>22</c:v>
                </c:pt>
                <c:pt idx="2299">
                  <c:v>26</c:v>
                </c:pt>
                <c:pt idx="2300">
                  <c:v>27</c:v>
                </c:pt>
                <c:pt idx="2301">
                  <c:v>20</c:v>
                </c:pt>
                <c:pt idx="2302">
                  <c:v>31</c:v>
                </c:pt>
                <c:pt idx="2303">
                  <c:v>29</c:v>
                </c:pt>
                <c:pt idx="2304">
                  <c:v>22</c:v>
                </c:pt>
                <c:pt idx="2305">
                  <c:v>22</c:v>
                </c:pt>
                <c:pt idx="2306">
                  <c:v>30</c:v>
                </c:pt>
                <c:pt idx="2307">
                  <c:v>29</c:v>
                </c:pt>
                <c:pt idx="2308">
                  <c:v>25</c:v>
                </c:pt>
                <c:pt idx="2309">
                  <c:v>24</c:v>
                </c:pt>
                <c:pt idx="2310">
                  <c:v>30</c:v>
                </c:pt>
                <c:pt idx="2311">
                  <c:v>23</c:v>
                </c:pt>
                <c:pt idx="2312">
                  <c:v>29</c:v>
                </c:pt>
                <c:pt idx="2313">
                  <c:v>30</c:v>
                </c:pt>
                <c:pt idx="2314">
                  <c:v>31</c:v>
                </c:pt>
                <c:pt idx="2315">
                  <c:v>24</c:v>
                </c:pt>
                <c:pt idx="2316">
                  <c:v>20</c:v>
                </c:pt>
                <c:pt idx="2317">
                  <c:v>29</c:v>
                </c:pt>
                <c:pt idx="2318">
                  <c:v>28</c:v>
                </c:pt>
                <c:pt idx="2319">
                  <c:v>31</c:v>
                </c:pt>
                <c:pt idx="2320">
                  <c:v>28</c:v>
                </c:pt>
                <c:pt idx="2321">
                  <c:v>31</c:v>
                </c:pt>
                <c:pt idx="2322">
                  <c:v>22</c:v>
                </c:pt>
                <c:pt idx="2323">
                  <c:v>25</c:v>
                </c:pt>
                <c:pt idx="2324">
                  <c:v>25</c:v>
                </c:pt>
                <c:pt idx="2325">
                  <c:v>23</c:v>
                </c:pt>
                <c:pt idx="2326">
                  <c:v>27</c:v>
                </c:pt>
                <c:pt idx="2327">
                  <c:v>22</c:v>
                </c:pt>
                <c:pt idx="2328">
                  <c:v>29</c:v>
                </c:pt>
                <c:pt idx="2329">
                  <c:v>31</c:v>
                </c:pt>
                <c:pt idx="2330">
                  <c:v>23</c:v>
                </c:pt>
                <c:pt idx="2331">
                  <c:v>26</c:v>
                </c:pt>
                <c:pt idx="2332">
                  <c:v>32</c:v>
                </c:pt>
                <c:pt idx="2333">
                  <c:v>31</c:v>
                </c:pt>
                <c:pt idx="2334">
                  <c:v>32</c:v>
                </c:pt>
                <c:pt idx="2335">
                  <c:v>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28-490C-BF33-11EDF8CF1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507824"/>
        <c:axId val="1052514544"/>
      </c:scatterChart>
      <c:valAx>
        <c:axId val="105250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14544"/>
        <c:crosses val="autoZero"/>
        <c:crossBetween val="midCat"/>
      </c:valAx>
      <c:valAx>
        <c:axId val="10525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0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DIABETES</c:v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Lit>
              <c:ptCount val="4"/>
              <c:pt idx="0">
                <c:v>NORMAL WEIGHT</c:v>
              </c:pt>
              <c:pt idx="1">
                <c:v>OBESITY</c:v>
              </c:pt>
              <c:pt idx="2">
                <c:v>OVERWEIGHT</c:v>
              </c:pt>
              <c:pt idx="3">
                <c:v>UNDERWEIGHT</c:v>
              </c:pt>
            </c:strLit>
          </c:cat>
          <c:val>
            <c:numLit>
              <c:formatCode>General</c:formatCode>
              <c:ptCount val="4"/>
              <c:pt idx="0">
                <c:v>4021631.38</c:v>
              </c:pt>
              <c:pt idx="1">
                <c:v>12209909.510000004</c:v>
              </c:pt>
              <c:pt idx="2">
                <c:v>4376117.209999999</c:v>
              </c:pt>
              <c:pt idx="3">
                <c:v>1614428.6700000002</c:v>
              </c:pt>
            </c:numLit>
          </c:val>
          <c:extLst>
            <c:ext xmlns:c16="http://schemas.microsoft.com/office/drawing/2014/chart" uri="{C3380CC4-5D6E-409C-BE32-E72D297353CC}">
              <c16:uniqueId val="{00000000-5158-41B5-ADF7-4E09BD8EB252}"/>
            </c:ext>
          </c:extLst>
        </c:ser>
        <c:ser>
          <c:idx val="1"/>
          <c:order val="1"/>
          <c:tx>
            <c:v>NORMAL</c:v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Lit>
              <c:ptCount val="4"/>
              <c:pt idx="0">
                <c:v>NORMAL WEIGHT</c:v>
              </c:pt>
              <c:pt idx="1">
                <c:v>OBESITY</c:v>
              </c:pt>
              <c:pt idx="2">
                <c:v>OVERWEIGHT</c:v>
              </c:pt>
              <c:pt idx="3">
                <c:v>UNDERWEIGHT</c:v>
              </c:pt>
            </c:strLit>
          </c:cat>
          <c:val>
            <c:numLit>
              <c:formatCode>General</c:formatCode>
              <c:ptCount val="4"/>
              <c:pt idx="0">
                <c:v>5418756.0900000017</c:v>
              </c:pt>
              <c:pt idx="1">
                <c:v>14958329.549999977</c:v>
              </c:pt>
              <c:pt idx="2">
                <c:v>5954596.6299999952</c:v>
              </c:pt>
              <c:pt idx="3">
                <c:v>2180611.9099999997</c:v>
              </c:pt>
            </c:numLit>
          </c:val>
          <c:extLst>
            <c:ext xmlns:c16="http://schemas.microsoft.com/office/drawing/2014/chart" uri="{C3380CC4-5D6E-409C-BE32-E72D297353CC}">
              <c16:uniqueId val="{00000001-5158-41B5-ADF7-4E09BD8EB252}"/>
            </c:ext>
          </c:extLst>
        </c:ser>
        <c:ser>
          <c:idx val="2"/>
          <c:order val="2"/>
          <c:tx>
            <c:v>PREDIABETES</c:v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Lit>
              <c:ptCount val="4"/>
              <c:pt idx="0">
                <c:v>NORMAL WEIGHT</c:v>
              </c:pt>
              <c:pt idx="1">
                <c:v>OBESITY</c:v>
              </c:pt>
              <c:pt idx="2">
                <c:v>OVERWEIGHT</c:v>
              </c:pt>
              <c:pt idx="3">
                <c:v>UNDERWEIGHT</c:v>
              </c:pt>
            </c:strLit>
          </c:cat>
          <c:val>
            <c:numLit>
              <c:formatCode>General</c:formatCode>
              <c:ptCount val="4"/>
              <c:pt idx="0">
                <c:v>2237531.5299999998</c:v>
              </c:pt>
              <c:pt idx="1">
                <c:v>6403446.3600000022</c:v>
              </c:pt>
              <c:pt idx="2">
                <c:v>2756109.1500000004</c:v>
              </c:pt>
              <c:pt idx="3">
                <c:v>635544.15</c:v>
              </c:pt>
            </c:numLit>
          </c:val>
          <c:extLst>
            <c:ext xmlns:c16="http://schemas.microsoft.com/office/drawing/2014/chart" uri="{C3380CC4-5D6E-409C-BE32-E72D297353CC}">
              <c16:uniqueId val="{00000002-5158-41B5-ADF7-4E09BD8E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10621792"/>
        <c:axId val="910624192"/>
      </c:barChart>
      <c:catAx>
        <c:axId val="9106217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24192"/>
        <c:crosses val="autoZero"/>
        <c:auto val="1"/>
        <c:lblAlgn val="ctr"/>
        <c:lblOffset val="100"/>
        <c:noMultiLvlLbl val="0"/>
      </c:catAx>
      <c:valAx>
        <c:axId val="9106241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2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PROJECT.xlsx]HEALTH CARE N ITS DATA ANALYS!PivotTable1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5560266505148396E-2"/>
          <c:y val="0.15860811495333718"/>
          <c:w val="0.83888888888888891"/>
          <c:h val="0.59421733741615634"/>
        </c:manualLayout>
      </c:layout>
      <c:pie3DChart>
        <c:varyColors val="1"/>
        <c:ser>
          <c:idx val="0"/>
          <c:order val="0"/>
          <c:tx>
            <c:strRef>
              <c:f>'HEALTH CARE N ITS DATA ANALYS'!$B$2340:$B$2341</c:f>
              <c:strCache>
                <c:ptCount val="1"/>
                <c:pt idx="0">
                  <c:v>No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03AD-4EB5-8F40-43A984173E1F}"/>
              </c:ext>
            </c:extLst>
          </c:dPt>
          <c:dPt>
            <c:idx val="1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03AD-4EB5-8F40-43A984173E1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3AD-4EB5-8F40-43A984173E1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3AD-4EB5-8F40-43A984173E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'HEALTH CARE N ITS DATA ANALYS'!$A$2342:$A$2344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'HEALTH CARE N ITS DATA ANALYS'!$B$2342:$B$2344</c:f>
              <c:numCache>
                <c:formatCode>General</c:formatCode>
                <c:ptCount val="2"/>
                <c:pt idx="0">
                  <c:v>1540</c:v>
                </c:pt>
                <c:pt idx="1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AD-4EB5-8F40-43A984173E1F}"/>
            </c:ext>
          </c:extLst>
        </c:ser>
        <c:ser>
          <c:idx val="1"/>
          <c:order val="1"/>
          <c:tx>
            <c:strRef>
              <c:f>'HEALTH CARE N ITS DATA ANALYS'!$C$2340:$C$2341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03AD-4EB5-8F40-43A984173E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03AD-4EB5-8F40-43A984173E1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03AD-4EB5-8F40-43A984173E1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03AD-4EB5-8F40-43A984173E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'HEALTH CARE N ITS DATA ANALYS'!$A$2342:$A$2344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'HEALTH CARE N ITS DATA ANALYS'!$C$2342:$C$2344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AD-4EB5-8F40-43A984173E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solidFill>
          <a:srgbClr val="660066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66006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1452562</xdr:colOff>
      <xdr:row>2355</xdr:row>
      <xdr:rowOff>0</xdr:rowOff>
    </xdr:from>
    <xdr:to>
      <xdr:col>9</xdr:col>
      <xdr:colOff>800100</xdr:colOff>
      <xdr:row>2364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67E8E-4E71-F0E9-7B69-383DDD047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1552576</xdr:colOff>
      <xdr:row>2339</xdr:row>
      <xdr:rowOff>104774</xdr:rowOff>
    </xdr:from>
    <xdr:to>
      <xdr:col>9</xdr:col>
      <xdr:colOff>914401</xdr:colOff>
      <xdr:row>2351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A9D94-AA5D-4E14-81DC-7A334D17F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1504949</xdr:colOff>
      <xdr:row>2367</xdr:row>
      <xdr:rowOff>104774</xdr:rowOff>
    </xdr:from>
    <xdr:to>
      <xdr:col>9</xdr:col>
      <xdr:colOff>838200</xdr:colOff>
      <xdr:row>2382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609704-0D57-4AFF-98B1-B713B9BB8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1543050</xdr:colOff>
      <xdr:row>2383</xdr:row>
      <xdr:rowOff>180975</xdr:rowOff>
    </xdr:from>
    <xdr:to>
      <xdr:col>9</xdr:col>
      <xdr:colOff>1028700</xdr:colOff>
      <xdr:row>2398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B7BFDF-02DC-4370-A7D3-86D31872F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23811</xdr:rowOff>
    </xdr:from>
    <xdr:to>
      <xdr:col>14</xdr:col>
      <xdr:colOff>419100</xdr:colOff>
      <xdr:row>20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98402-69DA-896B-9CCD-4A805675C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85725</xdr:rowOff>
    </xdr:from>
    <xdr:to>
      <xdr:col>7</xdr:col>
      <xdr:colOff>209550</xdr:colOff>
      <xdr:row>13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B5722-8D8E-42BD-B3BE-67BF33BEB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166687</xdr:rowOff>
    </xdr:from>
    <xdr:to>
      <xdr:col>7</xdr:col>
      <xdr:colOff>304800</xdr:colOff>
      <xdr:row>29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4516BF-15D7-26B3-4577-450581473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25.823883217592" createdVersion="8" refreshedVersion="8" minRefreshableVersion="3" recordCount="2343" xr:uid="{48FE3D20-ED6A-4677-A07F-05D7F490083C}">
  <cacheSource type="worksheet">
    <worksheetSource name="Table3"/>
  </cacheSource>
  <cacheFields count="13">
    <cacheField name="PATIENT ID" numFmtId="0">
      <sharedItems count="2338">
        <s v="Id1"/>
        <s v="Id10"/>
        <s v="Id100"/>
        <s v="Id1000"/>
        <s v="Id1001"/>
        <s v="Id1002"/>
        <s v="Id1003"/>
        <s v="Id1004"/>
        <s v="Id1005"/>
        <s v="Id1006"/>
        <s v="Id1007"/>
        <s v="Id1008"/>
        <s v="Id1009"/>
        <s v="Id101"/>
        <s v="Id1010"/>
        <s v="Id1011"/>
        <s v="Id1012"/>
        <s v="Id1013"/>
        <s v="Id1014"/>
        <s v="Id1015"/>
        <s v="Id1016"/>
        <s v="Id1017"/>
        <s v="Id1018"/>
        <s v="Id1019"/>
        <s v="Id102"/>
        <s v="Id1020"/>
        <s v="Id1021"/>
        <s v="Id1022"/>
        <s v="Id1023"/>
        <s v="Id1024"/>
        <s v="Id1025"/>
        <s v="Id1026"/>
        <s v="Id1027"/>
        <s v="Id1028"/>
        <s v="Id1029"/>
        <s v="Id103"/>
        <s v="Id1030"/>
        <s v="Id1031"/>
        <s v="Id1032"/>
        <s v="Id1033"/>
        <s v="Id1034"/>
        <s v="Id1035"/>
        <s v="Id1036"/>
        <s v="Id1037"/>
        <s v="Id1038"/>
        <s v="Id1039"/>
        <s v="Id104"/>
        <s v="Id1040"/>
        <s v="Id1041"/>
        <s v="Id1042"/>
        <s v="Id1043"/>
        <s v="Id1044"/>
        <s v="Id1045"/>
        <s v="Id1046"/>
        <s v="Id1047"/>
        <s v="Id1048"/>
        <s v="Id1049"/>
        <s v="Id105"/>
        <s v="Id1050"/>
        <s v="Id1051"/>
        <s v="Id1052"/>
        <s v="Id1053"/>
        <s v="Id1054"/>
        <s v="Id1055"/>
        <s v="Id1056"/>
        <s v="Id1057"/>
        <s v="Id1058"/>
        <s v="Id1059"/>
        <s v="Id106"/>
        <s v="Id1060"/>
        <s v="Id1061"/>
        <s v="Id1062"/>
        <s v="Id1063"/>
        <s v="Id1064"/>
        <s v="Id1065"/>
        <s v="Id1066"/>
        <s v="Id1067"/>
        <s v="Id1068"/>
        <s v="Id1069"/>
        <s v="Id107"/>
        <s v="Id1070"/>
        <s v="Id1071"/>
        <s v="Id1072"/>
        <s v="Id1073"/>
        <s v="Id1074"/>
        <s v="Id1075"/>
        <s v="Id1076"/>
        <s v="Id1077"/>
        <s v="Id1078"/>
        <s v="Id1079"/>
        <s v="Id108"/>
        <s v="Id1080"/>
        <s v="Id1081"/>
        <s v="Id1082"/>
        <s v="Id1083"/>
        <s v="Id1084"/>
        <s v="Id1085"/>
        <s v="Id1086"/>
        <s v="Id1087"/>
        <s v="Id1088"/>
        <s v="Id1089"/>
        <s v="Id109"/>
        <s v="Id1090"/>
        <s v="Id1091"/>
        <s v="Id1092"/>
        <s v="Id1093"/>
        <s v="Id1094"/>
        <s v="Id1095"/>
        <s v="Id1096"/>
        <s v="Id1097"/>
        <s v="Id1098"/>
        <s v="Id1099"/>
        <s v="Id11"/>
        <s v="Id110"/>
        <s v="Id1100"/>
        <s v="Id1101"/>
        <s v="Id1102"/>
        <s v="Id1103"/>
        <s v="Id1104"/>
        <s v="Id1105"/>
        <s v="Id1106"/>
        <s v="Id1107"/>
        <s v="Id1108"/>
        <s v="Id1109"/>
        <s v="Id111"/>
        <s v="Id1110"/>
        <s v="Id1111"/>
        <s v="Id1112"/>
        <s v="Id1113"/>
        <s v="Id1114"/>
        <s v="Id1115"/>
        <s v="Id1116"/>
        <s v="Id1117"/>
        <s v="Id1118"/>
        <s v="Id1119"/>
        <s v="Id112"/>
        <s v="Id1120"/>
        <s v="Id1121"/>
        <s v="Id1122"/>
        <s v="Id1123"/>
        <s v="Id1124"/>
        <s v="Id1125"/>
        <s v="Id1126"/>
        <s v="Id1127"/>
        <s v="Id1128"/>
        <s v="Id1129"/>
        <s v="Id113"/>
        <s v="Id1130"/>
        <s v="Id1131"/>
        <s v="Id1132"/>
        <s v="Id1133"/>
        <s v="Id1134"/>
        <s v="Id1135"/>
        <s v="Id1136"/>
        <s v="Id1137"/>
        <s v="Id1138"/>
        <s v="Id1139"/>
        <s v="Id114"/>
        <s v="Id1140"/>
        <s v="Id1141"/>
        <s v="Id1142"/>
        <s v="Id1143"/>
        <s v="Id1144"/>
        <s v="Id1145"/>
        <s v="Id1146"/>
        <s v="Id1147"/>
        <s v="Id1148"/>
        <s v="Id1149"/>
        <s v="Id115"/>
        <s v="Id1150"/>
        <s v="Id1151"/>
        <s v="Id1152"/>
        <s v="Id1153"/>
        <s v="Id1154"/>
        <s v="Id1155"/>
        <s v="Id1156"/>
        <s v="Id1157"/>
        <s v="Id1158"/>
        <s v="Id1159"/>
        <s v="Id116"/>
        <s v="Id1160"/>
        <s v="Id1161"/>
        <s v="Id1162"/>
        <s v="Id1163"/>
        <s v="Id1164"/>
        <s v="Id1165"/>
        <s v="Id1166"/>
        <s v="Id1167"/>
        <s v="Id1168"/>
        <s v="Id1169"/>
        <s v="Id117"/>
        <s v="Id1170"/>
        <s v="Id1171"/>
        <s v="Id1172"/>
        <s v="Id1173"/>
        <s v="Id1174"/>
        <s v="Id1175"/>
        <s v="Id1176"/>
        <s v="Id1177"/>
        <s v="Id1178"/>
        <s v="Id1179"/>
        <s v="Id118"/>
        <s v="Id1180"/>
        <s v="Id1181"/>
        <s v="Id1182"/>
        <s v="Id1183"/>
        <s v="Id1184"/>
        <s v="Id1185"/>
        <s v="Id1186"/>
        <s v="Id1187"/>
        <s v="Id1188"/>
        <s v="Id1189"/>
        <s v="Id119"/>
        <s v="Id1190"/>
        <s v="Id1191"/>
        <s v="Id1192"/>
        <s v="Id1193"/>
        <s v="Id1194"/>
        <s v="Id1195"/>
        <s v="Id1196"/>
        <s v="Id1197"/>
        <s v="Id1198"/>
        <s v="Id1199"/>
        <s v="Id12"/>
        <s v="Id120"/>
        <s v="Id1200"/>
        <s v="Id1201"/>
        <s v="Id1202"/>
        <s v="Id1203"/>
        <s v="Id1204"/>
        <s v="Id1205"/>
        <s v="Id1206"/>
        <s v="Id1207"/>
        <s v="Id1208"/>
        <s v="Id1209"/>
        <s v="Id121"/>
        <s v="Id1210"/>
        <s v="Id1211"/>
        <s v="Id1212"/>
        <s v="Id1213"/>
        <s v="Id1214"/>
        <s v="Id1215"/>
        <s v="Id1216"/>
        <s v="Id1217"/>
        <s v="Id1218"/>
        <s v="Id1219"/>
        <s v="Id122"/>
        <s v="Id1220"/>
        <s v="Id1221"/>
        <s v="Id1222"/>
        <s v="Id1223"/>
        <s v="Id1224"/>
        <s v="Id1225"/>
        <s v="Id1226"/>
        <s v="Id1227"/>
        <s v="Id1228"/>
        <s v="Id1229"/>
        <s v="Id123"/>
        <s v="Id1230"/>
        <s v="Id1231"/>
        <s v="Id1232"/>
        <s v="Id1233"/>
        <s v="Id1234"/>
        <s v="Id1235"/>
        <s v="Id1236"/>
        <s v="Id1237"/>
        <s v="Id1238"/>
        <s v="Id1239"/>
        <s v="Id124"/>
        <s v="Id1240"/>
        <s v="Id1241"/>
        <s v="Id1242"/>
        <s v="Id1243"/>
        <s v="Id1244"/>
        <s v="Id1245"/>
        <s v="Id1246"/>
        <s v="Id1247"/>
        <s v="Id1248"/>
        <s v="Id1249"/>
        <s v="Id125"/>
        <s v="Id1250"/>
        <s v="Id1251"/>
        <s v="Id1252"/>
        <s v="Id1253"/>
        <s v="Id1254"/>
        <s v="Id1255"/>
        <s v="Id1256"/>
        <s v="Id1257"/>
        <s v="Id1258"/>
        <s v="Id1259"/>
        <s v="Id126"/>
        <s v="Id1260"/>
        <s v="Id1261"/>
        <s v="Id1262"/>
        <s v="Id1263"/>
        <s v="Id1264"/>
        <s v="Id1265"/>
        <s v="Id1266"/>
        <s v="Id1267"/>
        <s v="Id1268"/>
        <s v="Id1269"/>
        <s v="Id127"/>
        <s v="Id1270"/>
        <s v="Id1271"/>
        <s v="Id1272"/>
        <s v="Id1273"/>
        <s v="Id1274"/>
        <s v="Id1275"/>
        <s v="Id1276"/>
        <s v="Id1277"/>
        <s v="Id1278"/>
        <s v="Id1279"/>
        <s v="Id128"/>
        <s v="Id1280"/>
        <s v="Id1281"/>
        <s v="Id1282"/>
        <s v="Id1283"/>
        <s v="Id1284"/>
        <s v="Id1285"/>
        <s v="Id1286"/>
        <s v="Id1287"/>
        <s v="Id1288"/>
        <s v="Id1289"/>
        <s v="Id129"/>
        <s v="Id1290"/>
        <s v="Id1291"/>
        <s v="Id1292"/>
        <s v="Id1293"/>
        <s v="Id1294"/>
        <s v="Id1295"/>
        <s v="Id1296"/>
        <s v="Id1297"/>
        <s v="Id1298"/>
        <s v="Id1299"/>
        <s v="Id13"/>
        <s v="Id130"/>
        <s v="Id1300"/>
        <s v="Id1301"/>
        <s v="Id1302"/>
        <s v="Id1303"/>
        <s v="Id1304"/>
        <s v="Id1305"/>
        <s v="Id1306"/>
        <s v="Id1307"/>
        <s v="Id1308"/>
        <s v="Id1309"/>
        <s v="Id131"/>
        <s v="Id1310"/>
        <s v="Id1311"/>
        <s v="Id1312"/>
        <s v="Id1313"/>
        <s v="Id1314"/>
        <s v="Id1315"/>
        <s v="Id1316"/>
        <s v="Id1317"/>
        <s v="Id1318"/>
        <s v="Id1319"/>
        <s v="Id132"/>
        <s v="Id1320"/>
        <s v="Id1321"/>
        <s v="Id1322"/>
        <s v="Id1323"/>
        <s v="Id1324"/>
        <s v="Id1325"/>
        <s v="Id1326"/>
        <s v="Id1327"/>
        <s v="Id1328"/>
        <s v="Id1329"/>
        <s v="Id133"/>
        <s v="Id1330"/>
        <s v="Id1331"/>
        <s v="Id1332"/>
        <s v="Id1333"/>
        <s v="Id1334"/>
        <s v="Id1335"/>
        <s v="Id1336"/>
        <s v="Id1337"/>
        <s v="Id1338"/>
        <s v="Id1339"/>
        <s v="Id134"/>
        <s v="Id1340"/>
        <s v="Id1341"/>
        <s v="Id1342"/>
        <s v="Id1343"/>
        <s v="Id1344"/>
        <s v="Id1345"/>
        <s v="Id1346"/>
        <s v="Id1347"/>
        <s v="Id1348"/>
        <s v="Id1349"/>
        <s v="Id135"/>
        <s v="Id1350"/>
        <s v="Id1351"/>
        <s v="Id1352"/>
        <s v="Id1353"/>
        <s v="Id1354"/>
        <s v="Id1355"/>
        <s v="Id1356"/>
        <s v="Id1357"/>
        <s v="Id1358"/>
        <s v="Id1359"/>
        <s v="Id136"/>
        <s v="Id1360"/>
        <s v="Id1361"/>
        <s v="Id1362"/>
        <s v="Id1363"/>
        <s v="Id1364"/>
        <s v="Id1365"/>
        <s v="Id1366"/>
        <s v="Id1367"/>
        <s v="Id1368"/>
        <s v="Id1369"/>
        <s v="Id137"/>
        <s v="Id1370"/>
        <s v="Id1371"/>
        <s v="Id1372"/>
        <s v="Id1373"/>
        <s v="Id1374"/>
        <s v="Id1375"/>
        <s v="Id1376"/>
        <s v="Id1377"/>
        <s v="Id1378"/>
        <s v="Id1379"/>
        <s v="Id138"/>
        <s v="Id1380"/>
        <s v="Id1381"/>
        <s v="Id1382"/>
        <s v="Id1383"/>
        <s v="Id1384"/>
        <s v="Id1385"/>
        <s v="Id1386"/>
        <s v="Id1387"/>
        <s v="Id1388"/>
        <s v="Id1389"/>
        <s v="Id139"/>
        <s v="Id1390"/>
        <s v="Id1391"/>
        <s v="Id1392"/>
        <s v="Id1393"/>
        <s v="Id1394"/>
        <s v="Id1395"/>
        <s v="Id1396"/>
        <s v="Id1397"/>
        <s v="Id1398"/>
        <s v="Id1399"/>
        <s v="Id14"/>
        <s v="Id140"/>
        <s v="Id1400"/>
        <s v="Id1401"/>
        <s v="Id1402"/>
        <s v="Id1403"/>
        <s v="Id1404"/>
        <s v="Id1405"/>
        <s v="Id1406"/>
        <s v="Id1407"/>
        <s v="Id1408"/>
        <s v="Id1409"/>
        <s v="Id141"/>
        <s v="Id1410"/>
        <s v="Id1411"/>
        <s v="Id1412"/>
        <s v="Id1413"/>
        <s v="Id1414"/>
        <s v="Id1415"/>
        <s v="Id1416"/>
        <s v="Id1417"/>
        <s v="Id1418"/>
        <s v="Id1419"/>
        <s v="Id142"/>
        <s v="Id1420"/>
        <s v="Id1421"/>
        <s v="Id1422"/>
        <s v="Id1423"/>
        <s v="Id1424"/>
        <s v="Id1425"/>
        <s v="Id1426"/>
        <s v="Id1427"/>
        <s v="Id1428"/>
        <s v="Id1429"/>
        <s v="Id143"/>
        <s v="Id1430"/>
        <s v="Id1431"/>
        <s v="Id1432"/>
        <s v="Id1433"/>
        <s v="Id1434"/>
        <s v="Id1435"/>
        <s v="Id1436"/>
        <s v="Id1437"/>
        <s v="Id1438"/>
        <s v="Id1439"/>
        <s v="Id144"/>
        <s v="Id1440"/>
        <s v="Id1441"/>
        <s v="Id1442"/>
        <s v="Id1443"/>
        <s v="Id1444"/>
        <s v="Id1445"/>
        <s v="Id1446"/>
        <s v="Id1447"/>
        <s v="Id1448"/>
        <s v="Id1449"/>
        <s v="Id145"/>
        <s v="Id1450"/>
        <s v="Id1451"/>
        <s v="Id1452"/>
        <s v="Id1453"/>
        <s v="Id1454"/>
        <s v="Id1455"/>
        <s v="Id1456"/>
        <s v="Id1457"/>
        <s v="Id1458"/>
        <s v="Id1459"/>
        <s v="Id146"/>
        <s v="Id1460"/>
        <s v="Id1461"/>
        <s v="Id1462"/>
        <s v="Id1463"/>
        <s v="Id1464"/>
        <s v="Id1465"/>
        <s v="Id1466"/>
        <s v="Id1467"/>
        <s v="Id1468"/>
        <s v="Id1469"/>
        <s v="Id147"/>
        <s v="Id1470"/>
        <s v="Id1471"/>
        <s v="Id1472"/>
        <s v="Id1473"/>
        <s v="Id1474"/>
        <s v="Id1475"/>
        <s v="Id1476"/>
        <s v="Id1477"/>
        <s v="Id1478"/>
        <s v="Id1479"/>
        <s v="Id148"/>
        <s v="Id1480"/>
        <s v="Id1481"/>
        <s v="Id1482"/>
        <s v="Id1483"/>
        <s v="Id1484"/>
        <s v="Id1485"/>
        <s v="Id1486"/>
        <s v="Id1487"/>
        <s v="Id1488"/>
        <s v="Id1489"/>
        <s v="Id149"/>
        <s v="Id1490"/>
        <s v="Id1491"/>
        <s v="Id1492"/>
        <s v="Id1493"/>
        <s v="Id1494"/>
        <s v="Id1495"/>
        <s v="Id1496"/>
        <s v="Id1497"/>
        <s v="Id1498"/>
        <s v="Id1499"/>
        <s v="Id15"/>
        <s v="Id150"/>
        <s v="Id1500"/>
        <s v="Id1501"/>
        <s v="Id1502"/>
        <s v="Id1503"/>
        <s v="Id1504"/>
        <s v="Id1505"/>
        <s v="Id1506"/>
        <s v="Id1507"/>
        <s v="Id1508"/>
        <s v="Id1509"/>
        <s v="Id151"/>
        <s v="Id1510"/>
        <s v="Id1511"/>
        <s v="Id1512"/>
        <s v="Id1513"/>
        <s v="Id1514"/>
        <s v="Id1515"/>
        <s v="Id1516"/>
        <s v="Id1517"/>
        <s v="Id1518"/>
        <s v="Id1519"/>
        <s v="Id152"/>
        <s v="Id1520"/>
        <s v="Id1521"/>
        <s v="Id1522"/>
        <s v="Id1523"/>
        <s v="Id1524"/>
        <s v="Id1525"/>
        <s v="Id1526"/>
        <s v="Id1527"/>
        <s v="Id1528"/>
        <s v="Id1529"/>
        <s v="Id153"/>
        <s v="Id1530"/>
        <s v="Id1531"/>
        <s v="Id1532"/>
        <s v="Id1533"/>
        <s v="Id1534"/>
        <s v="Id1535"/>
        <s v="Id1536"/>
        <s v="Id1537"/>
        <s v="Id1538"/>
        <s v="Id1539"/>
        <s v="Id154"/>
        <s v="Id1540"/>
        <s v="Id1541"/>
        <s v="Id1542"/>
        <s v="Id1543"/>
        <s v="Id1544"/>
        <s v="Id1545"/>
        <s v="Id1546"/>
        <s v="Id1547"/>
        <s v="Id1548"/>
        <s v="Id1549"/>
        <s v="Id155"/>
        <s v="Id1550"/>
        <s v="Id1551"/>
        <s v="Id1552"/>
        <s v="Id1553"/>
        <s v="Id1554"/>
        <s v="Id1555"/>
        <s v="Id1556"/>
        <s v="Id1557"/>
        <s v="Id1558"/>
        <s v="Id1559"/>
        <s v="Id156"/>
        <s v="Id1560"/>
        <s v="Id1561"/>
        <s v="Id1562"/>
        <s v="Id1563"/>
        <s v="Id1564"/>
        <s v="Id1565"/>
        <s v="Id1566"/>
        <s v="Id1567"/>
        <s v="Id1568"/>
        <s v="Id1569"/>
        <s v="Id157"/>
        <s v="Id1570"/>
        <s v="Id1571"/>
        <s v="Id1572"/>
        <s v="Id1573"/>
        <s v="Id1574"/>
        <s v="Id1575"/>
        <s v="Id1576"/>
        <s v="Id1577"/>
        <s v="Id1578"/>
        <s v="Id1579"/>
        <s v="Id158"/>
        <s v="Id1580"/>
        <s v="Id1581"/>
        <s v="Id1582"/>
        <s v="Id1583"/>
        <s v="Id1584"/>
        <s v="Id1585"/>
        <s v="Id1586"/>
        <s v="Id1587"/>
        <s v="Id1588"/>
        <s v="Id1589"/>
        <s v="Id159"/>
        <s v="Id1590"/>
        <s v="Id1591"/>
        <s v="Id1592"/>
        <s v="Id1593"/>
        <s v="Id1594"/>
        <s v="Id1595"/>
        <s v="Id1596"/>
        <s v="Id1597"/>
        <s v="Id1598"/>
        <s v="Id1599"/>
        <s v="Id16"/>
        <s v="Id160"/>
        <s v="Id1600"/>
        <s v="Id1601"/>
        <s v="Id1602"/>
        <s v="Id1603"/>
        <s v="Id1604"/>
        <s v="Id1605"/>
        <s v="Id1606"/>
        <s v="Id1607"/>
        <s v="Id1608"/>
        <s v="Id1609"/>
        <s v="Id161"/>
        <s v="Id1610"/>
        <s v="Id1611"/>
        <s v="Id1612"/>
        <s v="Id1613"/>
        <s v="Id1614"/>
        <s v="Id1615"/>
        <s v="Id1616"/>
        <s v="Id1617"/>
        <s v="Id1618"/>
        <s v="Id1619"/>
        <s v="Id162"/>
        <s v="Id1620"/>
        <s v="Id1621"/>
        <s v="Id1622"/>
        <s v="Id1623"/>
        <s v="Id1624"/>
        <s v="Id1625"/>
        <s v="Id1626"/>
        <s v="Id1627"/>
        <s v="Id1628"/>
        <s v="Id1629"/>
        <s v="Id163"/>
        <s v="Id1630"/>
        <s v="Id1631"/>
        <s v="Id1632"/>
        <s v="Id1633"/>
        <s v="Id1634"/>
        <s v="Id1635"/>
        <s v="Id1636"/>
        <s v="Id1637"/>
        <s v="Id1638"/>
        <s v="Id1639"/>
        <s v="Id164"/>
        <s v="Id1640"/>
        <s v="Id1641"/>
        <s v="Id1642"/>
        <s v="Id1643"/>
        <s v="Id1644"/>
        <s v="Id1645"/>
        <s v="Id1646"/>
        <s v="Id1647"/>
        <s v="Id1648"/>
        <s v="Id1649"/>
        <s v="Id165"/>
        <s v="Id1650"/>
        <s v="Id1651"/>
        <s v="Id1652"/>
        <s v="Id1653"/>
        <s v="Id1654"/>
        <s v="Id1655"/>
        <s v="Id1656"/>
        <s v="Id1657"/>
        <s v="Id1658"/>
        <s v="Id1659"/>
        <s v="Id166"/>
        <s v="Id1660"/>
        <s v="Id1661"/>
        <s v="Id1662"/>
        <s v="Id1663"/>
        <s v="Id1664"/>
        <s v="Id1665"/>
        <s v="Id1666"/>
        <s v="Id1667"/>
        <s v="Id1668"/>
        <s v="Id1669"/>
        <s v="Id167"/>
        <s v="Id1670"/>
        <s v="Id1671"/>
        <s v="Id1672"/>
        <s v="Id1673"/>
        <s v="Id1674"/>
        <s v="Id1675"/>
        <s v="Id1676"/>
        <s v="Id1677"/>
        <s v="Id1678"/>
        <s v="Id1679"/>
        <s v="Id168"/>
        <s v="Id1680"/>
        <s v="Id1681"/>
        <s v="Id1682"/>
        <s v="Id1683"/>
        <s v="Id1684"/>
        <s v="Id1685"/>
        <s v="Id1686"/>
        <s v="Id1687"/>
        <s v="Id1688"/>
        <s v="Id1689"/>
        <s v="Id169"/>
        <s v="Id1690"/>
        <s v="Id1691"/>
        <s v="Id1692"/>
        <s v="Id1693"/>
        <s v="Id1694"/>
        <s v="Id1695"/>
        <s v="Id1696"/>
        <s v="Id1697"/>
        <s v="Id1698"/>
        <s v="Id1699"/>
        <s v="Id17"/>
        <s v="Id170"/>
        <s v="Id1700"/>
        <s v="Id1701"/>
        <s v="Id1702"/>
        <s v="Id1703"/>
        <s v="Id1704"/>
        <s v="Id1705"/>
        <s v="Id1706"/>
        <s v="Id1707"/>
        <s v="Id1708"/>
        <s v="Id1709"/>
        <s v="Id171"/>
        <s v="Id1710"/>
        <s v="Id1711"/>
        <s v="Id1712"/>
        <s v="Id1713"/>
        <s v="Id1714"/>
        <s v="Id1715"/>
        <s v="Id1716"/>
        <s v="Id1717"/>
        <s v="Id1718"/>
        <s v="Id1719"/>
        <s v="Id172"/>
        <s v="Id1720"/>
        <s v="Id1721"/>
        <s v="Id1722"/>
        <s v="Id1723"/>
        <s v="Id1724"/>
        <s v="Id1725"/>
        <s v="Id1726"/>
        <s v="Id1727"/>
        <s v="Id1728"/>
        <s v="Id1729"/>
        <s v="Id173"/>
        <s v="Id1730"/>
        <s v="Id1731"/>
        <s v="Id1732"/>
        <s v="Id1733"/>
        <s v="Id1734"/>
        <s v="Id1735"/>
        <s v="Id1736"/>
        <s v="Id1737"/>
        <s v="Id1738"/>
        <s v="Id1739"/>
        <s v="Id174"/>
        <s v="Id1740"/>
        <s v="Id1741"/>
        <s v="Id1742"/>
        <s v="Id1743"/>
        <s v="Id1744"/>
        <s v="Id1745"/>
        <s v="Id1746"/>
        <s v="Id1747"/>
        <s v="Id1748"/>
        <s v="Id1749"/>
        <s v="Id175"/>
        <s v="Id1750"/>
        <s v="Id1751"/>
        <s v="Id1752"/>
        <s v="Id1753"/>
        <s v="Id1754"/>
        <s v="Id1755"/>
        <s v="Id1756"/>
        <s v="Id1757"/>
        <s v="Id1758"/>
        <s v="Id1759"/>
        <s v="Id176"/>
        <s v="Id1760"/>
        <s v="Id1761"/>
        <s v="Id1762"/>
        <s v="Id1763"/>
        <s v="Id1764"/>
        <s v="Id1765"/>
        <s v="Id1766"/>
        <s v="Id1767"/>
        <s v="Id1768"/>
        <s v="Id1769"/>
        <s v="Id177"/>
        <s v="Id1770"/>
        <s v="Id1771"/>
        <s v="Id1772"/>
        <s v="Id1773"/>
        <s v="Id1774"/>
        <s v="Id1775"/>
        <s v="Id1776"/>
        <s v="Id1777"/>
        <s v="Id1778"/>
        <s v="Id1779"/>
        <s v="Id178"/>
        <s v="Id1780"/>
        <s v="Id1781"/>
        <s v="Id1782"/>
        <s v="Id1783"/>
        <s v="Id1784"/>
        <s v="Id1785"/>
        <s v="Id1786"/>
        <s v="Id1787"/>
        <s v="Id1788"/>
        <s v="Id1789"/>
        <s v="Id179"/>
        <s v="Id1790"/>
        <s v="Id1791"/>
        <s v="Id1792"/>
        <s v="Id1793"/>
        <s v="Id1794"/>
        <s v="Id1795"/>
        <s v="Id1796"/>
        <s v="Id1797"/>
        <s v="Id1798"/>
        <s v="Id1799"/>
        <s v="Id18"/>
        <s v="Id180"/>
        <s v="Id1800"/>
        <s v="Id1801"/>
        <s v="Id1802"/>
        <s v="Id1803"/>
        <s v="Id1804"/>
        <s v="Id1805"/>
        <s v="Id1806"/>
        <s v="Id1807"/>
        <s v="Id1808"/>
        <s v="Id1809"/>
        <s v="Id181"/>
        <s v="Id1810"/>
        <s v="Id1811"/>
        <s v="Id1812"/>
        <s v="Id1813"/>
        <s v="Id1814"/>
        <s v="Id1815"/>
        <s v="Id1816"/>
        <s v="Id1817"/>
        <s v="Id1818"/>
        <s v="Id1819"/>
        <s v="Id182"/>
        <s v="Id1820"/>
        <s v="Id1821"/>
        <s v="Id1822"/>
        <s v="Id1823"/>
        <s v="Id1824"/>
        <s v="Id1825"/>
        <s v="Id1826"/>
        <s v="Id1827"/>
        <s v="Id1828"/>
        <s v="Id1829"/>
        <s v="Id183"/>
        <s v="Id1830"/>
        <s v="Id1831"/>
        <s v="Id1832"/>
        <s v="Id1833"/>
        <s v="Id1834"/>
        <s v="Id1835"/>
        <s v="Id1836"/>
        <s v="Id1837"/>
        <s v="Id1838"/>
        <s v="Id1839"/>
        <s v="Id184"/>
        <s v="Id1840"/>
        <s v="Id1841"/>
        <s v="Id1842"/>
        <s v="Id1843"/>
        <s v="Id1844"/>
        <s v="Id1845"/>
        <s v="Id1846"/>
        <s v="Id1847"/>
        <s v="Id1848"/>
        <s v="Id1849"/>
        <s v="Id185"/>
        <s v="Id1850"/>
        <s v="Id1851"/>
        <s v="Id1852"/>
        <s v="Id1853"/>
        <s v="Id1854"/>
        <s v="Id1855"/>
        <s v="Id1856"/>
        <s v="Id1857"/>
        <s v="Id1858"/>
        <s v="Id1859"/>
        <s v="Id186"/>
        <s v="Id1860"/>
        <s v="Id1861"/>
        <s v="Id1862"/>
        <s v="Id1863"/>
        <s v="Id1864"/>
        <s v="Id1865"/>
        <s v="Id1866"/>
        <s v="Id1867"/>
        <s v="Id1868"/>
        <s v="Id1869"/>
        <s v="Id187"/>
        <s v="Id1870"/>
        <s v="Id1871"/>
        <s v="Id1872"/>
        <s v="Id1873"/>
        <s v="Id1874"/>
        <s v="Id1875"/>
        <s v="Id1876"/>
        <s v="Id1877"/>
        <s v="Id1878"/>
        <s v="Id1879"/>
        <s v="Id188"/>
        <s v="Id1880"/>
        <s v="Id1881"/>
        <s v="Id1882"/>
        <s v="Id1883"/>
        <s v="Id1884"/>
        <s v="Id1885"/>
        <s v="Id1886"/>
        <s v="Id1887"/>
        <s v="Id1888"/>
        <s v="Id1889"/>
        <s v="Id189"/>
        <s v="Id1890"/>
        <s v="Id1891"/>
        <s v="Id1892"/>
        <s v="Id1893"/>
        <s v="Id1894"/>
        <s v="Id1895"/>
        <s v="Id1896"/>
        <s v="Id1897"/>
        <s v="Id1898"/>
        <s v="Id1899"/>
        <s v="Id19"/>
        <s v="Id190"/>
        <s v="Id1900"/>
        <s v="Id1901"/>
        <s v="Id1902"/>
        <s v="Id1903"/>
        <s v="Id1904"/>
        <s v="Id1905"/>
        <s v="Id1906"/>
        <s v="Id1907"/>
        <s v="Id1908"/>
        <s v="Id1909"/>
        <s v="Id191"/>
        <s v="Id1910"/>
        <s v="Id1911"/>
        <s v="Id1912"/>
        <s v="Id1913"/>
        <s v="Id1914"/>
        <s v="Id1915"/>
        <s v="Id1916"/>
        <s v="Id1917"/>
        <s v="Id1918"/>
        <s v="Id1919"/>
        <s v="Id192"/>
        <s v="Id1920"/>
        <s v="Id1921"/>
        <s v="Id1922"/>
        <s v="Id1923"/>
        <s v="Id1924"/>
        <s v="Id1925"/>
        <s v="Id1926"/>
        <s v="Id1927"/>
        <s v="Id1928"/>
        <s v="Id1929"/>
        <s v="Id193"/>
        <s v="Id1930"/>
        <s v="Id1931"/>
        <s v="Id1932"/>
        <s v="Id1933"/>
        <s v="Id1934"/>
        <s v="Id1935"/>
        <s v="Id1936"/>
        <s v="Id1937"/>
        <s v="Id1938"/>
        <s v="Id1939"/>
        <s v="Id194"/>
        <s v="Id1940"/>
        <s v="Id1941"/>
        <s v="Id1942"/>
        <s v="Id1943"/>
        <s v="Id1944"/>
        <s v="Id1945"/>
        <s v="Id1946"/>
        <s v="Id1947"/>
        <s v="Id1948"/>
        <s v="Id1949"/>
        <s v="Id195"/>
        <s v="Id1950"/>
        <s v="Id1951"/>
        <s v="Id1952"/>
        <s v="Id1953"/>
        <s v="Id1954"/>
        <s v="Id1955"/>
        <s v="Id1956"/>
        <s v="Id1957"/>
        <s v="Id1958"/>
        <s v="Id1959"/>
        <s v="Id196"/>
        <s v="Id1960"/>
        <s v="Id1961"/>
        <s v="Id1962"/>
        <s v="Id1963"/>
        <s v="Id1964"/>
        <s v="Id1965"/>
        <s v="Id1966"/>
        <s v="Id1967"/>
        <s v="Id1968"/>
        <s v="Id1969"/>
        <s v="Id197"/>
        <s v="Id1970"/>
        <s v="Id1971"/>
        <s v="Id1972"/>
        <s v="Id1973"/>
        <s v="Id1974"/>
        <s v="Id1975"/>
        <s v="Id1976"/>
        <s v="Id1977"/>
        <s v="Id1978"/>
        <s v="Id1979"/>
        <s v="Id198"/>
        <s v="Id1980"/>
        <s v="Id1981"/>
        <s v="Id1982"/>
        <s v="Id1983"/>
        <s v="Id1984"/>
        <s v="Id1985"/>
        <s v="Id1986"/>
        <s v="Id1987"/>
        <s v="Id1988"/>
        <s v="Id1989"/>
        <s v="Id199"/>
        <s v="Id1990"/>
        <s v="Id1991"/>
        <s v="Id1992"/>
        <s v="Id1993"/>
        <s v="Id1994"/>
        <s v="Id1995"/>
        <s v="Id1996"/>
        <s v="Id1997"/>
        <s v="Id1998"/>
        <s v="Id1999"/>
        <s v="Id2"/>
        <s v="Id20"/>
        <s v="Id200"/>
        <s v="Id2000"/>
        <s v="Id2001"/>
        <s v="Id2002"/>
        <s v="Id2003"/>
        <s v="Id2004"/>
        <s v="Id2005"/>
        <s v="Id2006"/>
        <s v="Id2007"/>
        <s v="Id2008"/>
        <s v="Id2009"/>
        <s v="Id201"/>
        <s v="Id2010"/>
        <s v="Id2011"/>
        <s v="Id2012"/>
        <s v="Id2013"/>
        <s v="Id2014"/>
        <s v="Id2015"/>
        <s v="Id2016"/>
        <s v="Id2017"/>
        <s v="Id2018"/>
        <s v="Id2019"/>
        <s v="Id202"/>
        <s v="Id2020"/>
        <s v="Id2021"/>
        <s v="Id2022"/>
        <s v="Id2023"/>
        <s v="Id2024"/>
        <s v="Id2025"/>
        <s v="Id2026"/>
        <s v="Id2027"/>
        <s v="Id2028"/>
        <s v="Id2029"/>
        <s v="Id203"/>
        <s v="Id2030"/>
        <s v="Id2031"/>
        <s v="Id2032"/>
        <s v="Id2033"/>
        <s v="Id2034"/>
        <s v="Id2035"/>
        <s v="Id2036"/>
        <s v="Id2037"/>
        <s v="Id2038"/>
        <s v="Id2039"/>
        <s v="Id204"/>
        <s v="Id2040"/>
        <s v="Id2041"/>
        <s v="Id2042"/>
        <s v="Id2043"/>
        <s v="Id2044"/>
        <s v="Id2045"/>
        <s v="Id2046"/>
        <s v="Id2047"/>
        <s v="Id2048"/>
        <s v="Id2049"/>
        <s v="Id205"/>
        <s v="Id2050"/>
        <s v="Id2051"/>
        <s v="Id2052"/>
        <s v="Id2053"/>
        <s v="Id2054"/>
        <s v="Id2055"/>
        <s v="Id2056"/>
        <s v="Id2057"/>
        <s v="Id2058"/>
        <s v="Id2059"/>
        <s v="Id206"/>
        <s v="Id2060"/>
        <s v="Id2061"/>
        <s v="Id2062"/>
        <s v="Id2063"/>
        <s v="Id2064"/>
        <s v="Id2065"/>
        <s v="Id2066"/>
        <s v="Id2067"/>
        <s v="Id2068"/>
        <s v="Id2069"/>
        <s v="Id207"/>
        <s v="Id2070"/>
        <s v="Id2071"/>
        <s v="Id2072"/>
        <s v="Id2073"/>
        <s v="Id2074"/>
        <s v="Id2075"/>
        <s v="Id2076"/>
        <s v="Id2077"/>
        <s v="Id2078"/>
        <s v="Id2079"/>
        <s v="Id208"/>
        <s v="Id2080"/>
        <s v="Id2081"/>
        <s v="Id2082"/>
        <s v="Id2083"/>
        <s v="Id2084"/>
        <s v="Id2085"/>
        <s v="Id2086"/>
        <s v="Id2087"/>
        <s v="Id2088"/>
        <s v="Id2089"/>
        <s v="Id209"/>
        <s v="Id2090"/>
        <s v="Id2091"/>
        <s v="Id2092"/>
        <s v="Id2093"/>
        <s v="Id2094"/>
        <s v="Id2095"/>
        <s v="Id2096"/>
        <s v="Id2097"/>
        <s v="Id2098"/>
        <s v="Id2099"/>
        <s v="Id21"/>
        <s v="Id210"/>
        <s v="Id2100"/>
        <s v="Id2101"/>
        <s v="Id2102"/>
        <s v="Id2103"/>
        <s v="Id2104"/>
        <s v="Id2105"/>
        <s v="Id2106"/>
        <s v="Id2107"/>
        <s v="Id2108"/>
        <s v="Id2109"/>
        <s v="Id211"/>
        <s v="Id2110"/>
        <s v="Id2111"/>
        <s v="Id2112"/>
        <s v="Id2113"/>
        <s v="Id2114"/>
        <s v="Id2115"/>
        <s v="Id2116"/>
        <s v="Id2117"/>
        <s v="Id2118"/>
        <s v="Id2119"/>
        <s v="Id212"/>
        <s v="Id2120"/>
        <s v="Id2121"/>
        <s v="Id2122"/>
        <s v="Id2123"/>
        <s v="Id2124"/>
        <s v="Id2125"/>
        <s v="Id2126"/>
        <s v="Id2127"/>
        <s v="Id2128"/>
        <s v="Id2129"/>
        <s v="Id213"/>
        <s v="Id2130"/>
        <s v="Id2131"/>
        <s v="Id2132"/>
        <s v="Id2133"/>
        <s v="Id2134"/>
        <s v="Id2135"/>
        <s v="Id2136"/>
        <s v="Id2137"/>
        <s v="Id2138"/>
        <s v="Id2139"/>
        <s v="Id214"/>
        <s v="Id2140"/>
        <s v="Id2141"/>
        <s v="Id2142"/>
        <s v="Id2143"/>
        <s v="Id2144"/>
        <s v="Id2145"/>
        <s v="Id2146"/>
        <s v="Id2147"/>
        <s v="Id2148"/>
        <s v="Id2149"/>
        <s v="Id215"/>
        <s v="Id2150"/>
        <s v="Id2151"/>
        <s v="Id2152"/>
        <s v="Id2153"/>
        <s v="Id2154"/>
        <s v="Id2155"/>
        <s v="Id2156"/>
        <s v="Id2157"/>
        <s v="Id2158"/>
        <s v="Id2159"/>
        <s v="Id216"/>
        <s v="Id2160"/>
        <s v="Id2161"/>
        <s v="Id2162"/>
        <s v="Id2163"/>
        <s v="Id2164"/>
        <s v="Id2165"/>
        <s v="Id2166"/>
        <s v="Id2167"/>
        <s v="Id2168"/>
        <s v="Id2169"/>
        <s v="Id217"/>
        <s v="Id2170"/>
        <s v="Id2171"/>
        <s v="Id2172"/>
        <s v="Id2173"/>
        <s v="Id2174"/>
        <s v="Id2175"/>
        <s v="Id2176"/>
        <s v="Id2177"/>
        <s v="Id2178"/>
        <s v="Id2179"/>
        <s v="Id218"/>
        <s v="Id2180"/>
        <s v="Id2181"/>
        <s v="Id2182"/>
        <s v="Id2183"/>
        <s v="Id2184"/>
        <s v="Id2185"/>
        <s v="Id2186"/>
        <s v="Id2187"/>
        <s v="Id2188"/>
        <s v="Id2189"/>
        <s v="Id219"/>
        <s v="Id2190"/>
        <s v="Id2191"/>
        <s v="Id2192"/>
        <s v="Id2193"/>
        <s v="Id2194"/>
        <s v="Id2195"/>
        <s v="Id2196"/>
        <s v="Id2197"/>
        <s v="Id2198"/>
        <s v="Id2199"/>
        <s v="Id22"/>
        <s v="Id220"/>
        <s v="Id2200"/>
        <s v="Id2201"/>
        <s v="Id2202"/>
        <s v="Id2203"/>
        <s v="Id2204"/>
        <s v="Id2205"/>
        <s v="Id2206"/>
        <s v="Id2207"/>
        <s v="Id2208"/>
        <s v="Id2209"/>
        <s v="Id221"/>
        <s v="Id2210"/>
        <s v="Id2211"/>
        <s v="Id2212"/>
        <s v="Id2213"/>
        <s v="Id2214"/>
        <s v="Id2215"/>
        <s v="Id2216"/>
        <s v="Id2217"/>
        <s v="Id2218"/>
        <s v="Id2219"/>
        <s v="Id222"/>
        <s v="Id2220"/>
        <s v="Id2221"/>
        <s v="Id2222"/>
        <s v="Id2223"/>
        <s v="Id2224"/>
        <s v="Id2225"/>
        <s v="Id2226"/>
        <s v="Id2227"/>
        <s v="Id2228"/>
        <s v="Id2229"/>
        <s v="Id223"/>
        <s v="Id2230"/>
        <s v="Id2231"/>
        <s v="Id2232"/>
        <s v="Id2233"/>
        <s v="Id2234"/>
        <s v="Id2235"/>
        <s v="Id2236"/>
        <s v="Id2237"/>
        <s v="Id2238"/>
        <s v="Id2239"/>
        <s v="Id224"/>
        <s v="Id2240"/>
        <s v="Id2241"/>
        <s v="Id2242"/>
        <s v="Id2243"/>
        <s v="Id2244"/>
        <s v="Id2245"/>
        <s v="Id2246"/>
        <s v="Id2247"/>
        <s v="Id2248"/>
        <s v="Id2249"/>
        <s v="Id225"/>
        <s v="Id2250"/>
        <s v="Id2251"/>
        <s v="Id2252"/>
        <s v="Id2253"/>
        <s v="Id2254"/>
        <s v="Id2255"/>
        <s v="Id2256"/>
        <s v="Id2257"/>
        <s v="Id2258"/>
        <s v="Id2259"/>
        <s v="Id226"/>
        <s v="Id2260"/>
        <s v="Id2261"/>
        <s v="Id2262"/>
        <s v="Id2263"/>
        <s v="Id2264"/>
        <s v="Id2265"/>
        <s v="Id2266"/>
        <s v="Id2267"/>
        <s v="Id2268"/>
        <s v="Id2269"/>
        <s v="Id227"/>
        <s v="Id2270"/>
        <s v="Id2271"/>
        <s v="Id2272"/>
        <s v="Id2273"/>
        <s v="Id2274"/>
        <s v="Id2275"/>
        <s v="Id2276"/>
        <s v="Id2277"/>
        <s v="Id2278"/>
        <s v="Id2279"/>
        <s v="Id228"/>
        <s v="Id2280"/>
        <s v="Id2281"/>
        <s v="Id2282"/>
        <s v="Id2283"/>
        <s v="Id2284"/>
        <s v="Id2285"/>
        <s v="Id2286"/>
        <s v="Id2287"/>
        <s v="Id2288"/>
        <s v="Id2289"/>
        <s v="Id229"/>
        <s v="Id2290"/>
        <s v="Id2291"/>
        <s v="Id2292"/>
        <s v="Id2293"/>
        <s v="Id2294"/>
        <s v="Id2295"/>
        <s v="Id2296"/>
        <s v="Id2297"/>
        <s v="Id2298"/>
        <s v="Id2299"/>
        <s v="Id23"/>
        <s v="Id230"/>
        <s v="Id2300"/>
        <s v="Id2301"/>
        <s v="Id2302"/>
        <s v="Id2303"/>
        <s v="Id2304"/>
        <s v="Id2305"/>
        <s v="Id2306"/>
        <s v="Id2307"/>
        <s v="Id2308"/>
        <s v="Id2309"/>
        <s v="Id231"/>
        <s v="Id2310"/>
        <s v="Id2311"/>
        <s v="Id2312"/>
        <s v="Id2313"/>
        <s v="Id2314"/>
        <s v="Id2315"/>
        <s v="Id2316"/>
        <s v="Id2317"/>
        <s v="Id2318"/>
        <s v="Id2319"/>
        <s v="Id232"/>
        <s v="Id2320"/>
        <s v="Id2321"/>
        <s v="Id2322"/>
        <s v="Id2323"/>
        <s v="Id2324"/>
        <s v="Id2325"/>
        <s v="Id2326"/>
        <s v="Id2327"/>
        <s v="Id2328"/>
        <s v="Id2329"/>
        <s v="Id233"/>
        <s v="Id2330"/>
        <s v="Id2331"/>
        <s v="Id2332"/>
        <s v="Id2333"/>
        <s v="Id2334"/>
        <s v="Id2335"/>
        <s v="Id234"/>
        <s v="Id235"/>
        <s v="Id236"/>
        <s v="Id237"/>
        <s v="Id238"/>
        <s v="Id239"/>
        <s v="Id24"/>
        <s v="Id240"/>
        <s v="Id241"/>
        <s v="Id242"/>
        <s v="Id243"/>
        <s v="Id244"/>
        <s v="id2444"/>
        <s v="Id245"/>
        <s v="Id246"/>
        <s v="Id247"/>
        <s v="Id248"/>
        <s v="Id249"/>
        <s v="Id25"/>
        <s v="Id250"/>
        <s v="Id251"/>
        <s v="Id252"/>
        <s v="Id253"/>
        <s v="Id254"/>
        <s v="Id255"/>
        <s v="Id256"/>
        <s v="Id257"/>
        <s v="Id258"/>
        <s v="Id259"/>
        <s v="Id26"/>
        <s v="Id260"/>
        <s v="Id261"/>
        <s v="Id262"/>
        <s v="Id263"/>
        <s v="Id264"/>
        <s v="Id265"/>
        <s v="Id266"/>
        <s v="Id267"/>
        <s v="Id268"/>
        <s v="Id269"/>
        <s v="Id27"/>
        <s v="Id270"/>
        <s v="Id271"/>
        <s v="Id272"/>
        <s v="Id273"/>
        <s v="Id274"/>
        <s v="Id275"/>
        <s v="Id276"/>
        <s v="Id277"/>
        <s v="Id278"/>
        <s v="Id279"/>
        <s v="Id28"/>
        <s v="Id280"/>
        <s v="Id281"/>
        <s v="Id282"/>
        <s v="Id283"/>
        <s v="Id284"/>
        <s v="Id285"/>
        <s v="Id286"/>
        <s v="Id287"/>
        <s v="Id288"/>
        <s v="Id289"/>
        <s v="Id29"/>
        <s v="Id290"/>
        <s v="Id291"/>
        <s v="Id292"/>
        <s v="Id293"/>
        <s v="Id294"/>
        <s v="Id295"/>
        <s v="Id296"/>
        <s v="Id297"/>
        <s v="Id298"/>
        <s v="Id299"/>
        <s v="Id3"/>
        <s v="Id30"/>
        <s v="Id300"/>
        <s v="Id301"/>
        <s v="Id302"/>
        <s v="Id303"/>
        <s v="Id304"/>
        <s v="Id305"/>
        <s v="Id306"/>
        <s v="Id307"/>
        <s v="Id308"/>
        <s v="Id309"/>
        <s v="Id31"/>
        <s v="Id310"/>
        <s v="Id311"/>
        <s v="Id312"/>
        <s v="Id313"/>
        <s v="Id314"/>
        <s v="Id315"/>
        <s v="Id316"/>
        <s v="Id317"/>
        <s v="Id318"/>
        <s v="Id319"/>
        <s v="Id32"/>
        <s v="Id320"/>
        <s v="Id321"/>
        <s v="Id322"/>
        <s v="Id323"/>
        <s v="Id324"/>
        <s v="Id325"/>
        <s v="Id326"/>
        <s v="Id327"/>
        <s v="Id328"/>
        <s v="Id329"/>
        <s v="Id33"/>
        <s v="Id330"/>
        <s v="Id331"/>
        <s v="Id332"/>
        <s v="Id333"/>
        <s v="Id334"/>
        <s v="Id335"/>
        <s v="Id336"/>
        <s v="Id337"/>
        <s v="Id338"/>
        <s v="Id339"/>
        <s v="Id34"/>
        <s v="Id340"/>
        <s v="Id341"/>
        <s v="Id342"/>
        <s v="Id343"/>
        <s v="Id344"/>
        <s v="id3444"/>
        <s v="Id345"/>
        <s v="Id346"/>
        <s v="Id347"/>
        <s v="Id348"/>
        <s v="Id349"/>
        <s v="Id35"/>
        <s v="Id350"/>
        <s v="Id351"/>
        <s v="Id352"/>
        <s v="Id353"/>
        <s v="Id354"/>
        <s v="Id355"/>
        <s v="Id356"/>
        <s v="Id357"/>
        <s v="Id358"/>
        <s v="Id359"/>
        <s v="Id36"/>
        <s v="Id360"/>
        <s v="Id361"/>
        <s v="Id362"/>
        <s v="Id363"/>
        <s v="Id364"/>
        <s v="Id365"/>
        <s v="Id366"/>
        <s v="Id367"/>
        <s v="Id368"/>
        <s v="Id369"/>
        <s v="Id37"/>
        <s v="Id370"/>
        <s v="Id371"/>
        <s v="Id372"/>
        <s v="Id373"/>
        <s v="Id374"/>
        <s v="Id375"/>
        <s v="Id376"/>
        <s v="Id377"/>
        <s v="Id378"/>
        <s v="Id379"/>
        <s v="Id38"/>
        <s v="Id380"/>
        <s v="Id381"/>
        <s v="Id382"/>
        <s v="Id383"/>
        <s v="Id384"/>
        <s v="Id385"/>
        <s v="Id386"/>
        <s v="Id387"/>
        <s v="Id388"/>
        <s v="Id389"/>
        <s v="Id39"/>
        <s v="Id390"/>
        <s v="Id391"/>
        <s v="Id392"/>
        <s v="Id393"/>
        <s v="Id394"/>
        <s v="Id395"/>
        <s v="Id396"/>
        <s v="Id397"/>
        <s v="Id398"/>
        <s v="Id399"/>
        <s v="Id4"/>
        <s v="Id40"/>
        <s v="Id400"/>
        <s v="Id401"/>
        <s v="Id402"/>
        <s v="Id403"/>
        <s v="Id404"/>
        <s v="Id405"/>
        <s v="Id406"/>
        <s v="Id407"/>
        <s v="Id408"/>
        <s v="Id409"/>
        <s v="Id41"/>
        <s v="Id410"/>
        <s v="Id411"/>
        <s v="Id412"/>
        <s v="Id413"/>
        <s v="Id414"/>
        <s v="Id415"/>
        <s v="Id416"/>
        <s v="Id417"/>
        <s v="Id418"/>
        <s v="Id419"/>
        <s v="Id42"/>
        <s v="Id420"/>
        <s v="Id421"/>
        <s v="Id422"/>
        <s v="Id423"/>
        <s v="Id424"/>
        <s v="Id425"/>
        <s v="Id426"/>
        <s v="Id427"/>
        <s v="Id428"/>
        <s v="Id429"/>
        <s v="Id43"/>
        <s v="Id430"/>
        <s v="Id431"/>
        <s v="Id432"/>
        <s v="Id433"/>
        <s v="Id434"/>
        <s v="Id435"/>
        <s v="Id436"/>
        <s v="Id437"/>
        <s v="Id438"/>
        <s v="Id439"/>
        <s v="Id44"/>
        <s v="Id440"/>
        <s v="Id441"/>
        <s v="Id442"/>
        <s v="Id443"/>
        <s v="Id444"/>
        <s v="Id445"/>
        <s v="Id446"/>
        <s v="Id447"/>
        <s v="Id448"/>
        <s v="Id449"/>
        <s v="Id45"/>
        <s v="Id450"/>
        <s v="Id451"/>
        <s v="Id452"/>
        <s v="Id453"/>
        <s v="Id454"/>
        <s v="Id455"/>
        <s v="Id456"/>
        <s v="Id457"/>
        <s v="Id458"/>
        <s v="Id459"/>
        <s v="Id46"/>
        <s v="Id460"/>
        <s v="Id461"/>
        <s v="Id462"/>
        <s v="Id463"/>
        <s v="Id464"/>
        <s v="Id465"/>
        <s v="Id466"/>
        <s v="Id467"/>
        <s v="Id468"/>
        <s v="Id469"/>
        <s v="Id47"/>
        <s v="Id470"/>
        <s v="Id471"/>
        <s v="Id472"/>
        <s v="Id473"/>
        <s v="Id474"/>
        <s v="Id475"/>
        <s v="Id476"/>
        <s v="Id477"/>
        <s v="Id478"/>
        <s v="Id479"/>
        <s v="Id48"/>
        <s v="Id480"/>
        <s v="Id481"/>
        <s v="Id482"/>
        <s v="Id483"/>
        <s v="Id484"/>
        <s v="Id485"/>
        <s v="Id486"/>
        <s v="Id487"/>
        <s v="Id488"/>
        <s v="Id489"/>
        <s v="Id49"/>
        <s v="Id490"/>
        <s v="Id491"/>
        <s v="Id492"/>
        <s v="Id493"/>
        <s v="Id494"/>
        <s v="Id495"/>
        <s v="Id496"/>
        <s v="Id497"/>
        <s v="Id498"/>
        <s v="Id499"/>
        <s v="Id5"/>
        <s v="Id50"/>
        <s v="Id500"/>
        <s v="Id501"/>
        <s v="Id502"/>
        <s v="Id503"/>
        <s v="Id504"/>
        <s v="Id505"/>
        <s v="Id506"/>
        <s v="Id507"/>
        <s v="Id508"/>
        <s v="Id509"/>
        <s v="Id51"/>
        <s v="Id510"/>
        <s v="Id511"/>
        <s v="Id512"/>
        <s v="Id513"/>
        <s v="Id514"/>
        <s v="Id515"/>
        <s v="Id516"/>
        <s v="Id517"/>
        <s v="Id518"/>
        <s v="Id519"/>
        <s v="Id52"/>
        <s v="Id520"/>
        <s v="Id521"/>
        <s v="Id522"/>
        <s v="Id523"/>
        <s v="Id524"/>
        <s v="Id525"/>
        <s v="Id526"/>
        <s v="Id527"/>
        <s v="Id528"/>
        <s v="Id529"/>
        <s v="Id53"/>
        <s v="Id530"/>
        <s v="Id531"/>
        <s v="Id532"/>
        <s v="Id533"/>
        <s v="Id534"/>
        <s v="Id535"/>
        <s v="Id536"/>
        <s v="Id537"/>
        <s v="Id538"/>
        <s v="Id539"/>
        <s v="Id54"/>
        <s v="Id540"/>
        <s v="Id541"/>
        <s v="Id542"/>
        <s v="Id543"/>
        <s v="Id544"/>
        <s v="Id545"/>
        <s v="Id546"/>
        <s v="Id547"/>
        <s v="Id548"/>
        <s v="Id549"/>
        <s v="Id55"/>
        <s v="Id550"/>
        <s v="Id551"/>
        <s v="Id552"/>
        <s v="Id553"/>
        <s v="Id554"/>
        <s v="Id555"/>
        <s v="Id556"/>
        <s v="Id557"/>
        <s v="Id558"/>
        <s v="Id559"/>
        <s v="Id56"/>
        <s v="Id560"/>
        <s v="Id561"/>
        <s v="Id562"/>
        <s v="Id563"/>
        <s v="Id564"/>
        <s v="Id565"/>
        <s v="Id566"/>
        <s v="Id567"/>
        <s v="Id568"/>
        <s v="Id569"/>
        <s v="Id57"/>
        <s v="Id570"/>
        <s v="Id571"/>
        <s v="Id572"/>
        <s v="Id573"/>
        <s v="Id574"/>
        <s v="Id575"/>
        <s v="Id576"/>
        <s v="Id577"/>
        <s v="Id578"/>
        <s v="Id579"/>
        <s v="Id58"/>
        <s v="Id580"/>
        <s v="Id581"/>
        <s v="Id582"/>
        <s v="Id583"/>
        <s v="Id584"/>
        <s v="Id585"/>
        <s v="Id586"/>
        <s v="Id587"/>
        <s v="Id588"/>
        <s v="Id589"/>
        <s v="Id59"/>
        <s v="Id590"/>
        <s v="Id591"/>
        <s v="Id592"/>
        <s v="Id593"/>
        <s v="Id594"/>
        <s v="Id595"/>
        <s v="Id596"/>
        <s v="Id597"/>
        <s v="Id598"/>
        <s v="Id599"/>
        <s v="Id6"/>
        <s v="Id60"/>
        <s v="Id600"/>
        <s v="Id601"/>
        <s v="Id602"/>
        <s v="Id603"/>
        <s v="Id604"/>
        <s v="Id605"/>
        <s v="Id606"/>
        <s v="Id607"/>
        <s v="Id608"/>
        <s v="Id609"/>
        <s v="Id61"/>
        <s v="Id610"/>
        <s v="Id611"/>
        <s v="Id612"/>
        <s v="Id613"/>
        <s v="Id614"/>
        <s v="Id615"/>
        <s v="Id616"/>
        <s v="Id617"/>
        <s v="Id618"/>
        <s v="Id619"/>
        <s v="Id62"/>
        <s v="Id620"/>
        <s v="Id621"/>
        <s v="Id622"/>
        <s v="Id623"/>
        <s v="Id624"/>
        <s v="Id625"/>
        <s v="Id626"/>
        <s v="Id627"/>
        <s v="Id628"/>
        <s v="Id629"/>
        <s v="Id63"/>
        <s v="Id630"/>
        <s v="Id631"/>
        <s v="Id632"/>
        <s v="Id633"/>
        <s v="Id634"/>
        <s v="Id635"/>
        <s v="Id636"/>
        <s v="Id637"/>
        <s v="Id638"/>
        <s v="Id639"/>
        <s v="Id64"/>
        <s v="Id640"/>
        <s v="Id641"/>
        <s v="Id642"/>
        <s v="Id643"/>
        <s v="Id644"/>
        <s v="Id645"/>
        <s v="Id646"/>
        <s v="Id647"/>
        <s v="Id648"/>
        <s v="Id649"/>
        <s v="Id65"/>
        <s v="Id650"/>
        <s v="Id651"/>
        <s v="Id652"/>
        <s v="Id653"/>
        <s v="Id654"/>
        <s v="Id655"/>
        <s v="Id656"/>
        <s v="Id657"/>
        <s v="Id658"/>
        <s v="Id659"/>
        <s v="Id66"/>
        <s v="Id660"/>
        <s v="Id661"/>
        <s v="Id662"/>
        <s v="Id663"/>
        <s v="Id664"/>
        <s v="Id665"/>
        <s v="Id666"/>
        <s v="Id667"/>
        <s v="Id668"/>
        <s v="Id669"/>
        <s v="Id67"/>
        <s v="Id670"/>
        <s v="Id671"/>
        <s v="Id672"/>
        <s v="Id673"/>
        <s v="Id674"/>
        <s v="Id675"/>
        <s v="Id676"/>
        <s v="Id677"/>
        <s v="Id678"/>
        <s v="Id679"/>
        <s v="Id68"/>
        <s v="Id680"/>
        <s v="Id681"/>
        <s v="Id682"/>
        <s v="Id683"/>
        <s v="Id684"/>
        <s v="Id685"/>
        <s v="Id686"/>
        <s v="Id687"/>
        <s v="Id688"/>
        <s v="Id689"/>
        <s v="Id69"/>
        <s v="Id690"/>
        <s v="Id691"/>
        <s v="Id692"/>
        <s v="Id693"/>
        <s v="Id694"/>
        <s v="Id695"/>
        <s v="Id696"/>
        <s v="Id697"/>
        <s v="Id698"/>
        <s v="Id699"/>
        <s v="Id7"/>
        <s v="Id70"/>
        <s v="Id700"/>
        <s v="Id701"/>
        <s v="Id702"/>
        <s v="Id703"/>
        <s v="Id704"/>
        <s v="Id705"/>
        <s v="Id706"/>
        <s v="Id707"/>
        <s v="Id708"/>
        <s v="Id709"/>
        <s v="Id71"/>
        <s v="Id710"/>
        <s v="Id711"/>
        <s v="Id712"/>
        <s v="Id713"/>
        <s v="Id714"/>
        <s v="Id715"/>
        <s v="Id716"/>
        <s v="Id717"/>
        <s v="Id718"/>
        <s v="Id719"/>
        <s v="Id72"/>
        <s v="Id720"/>
        <s v="Id721"/>
        <s v="Id722"/>
        <s v="Id723"/>
        <s v="Id724"/>
        <s v="Id725"/>
        <s v="Id726"/>
        <s v="Id727"/>
        <s v="Id728"/>
        <s v="Id729"/>
        <s v="Id73"/>
        <s v="Id730"/>
        <s v="Id731"/>
        <s v="Id732"/>
        <s v="Id733"/>
        <s v="Id734"/>
        <s v="Id735"/>
        <s v="Id736"/>
        <s v="Id737"/>
        <s v="Id738"/>
        <s v="Id739"/>
        <s v="Id74"/>
        <s v="Id740"/>
        <s v="Id741"/>
        <s v="Id742"/>
        <s v="Id743"/>
        <s v="Id744"/>
        <s v="Id745"/>
        <s v="Id746"/>
        <s v="Id747"/>
        <s v="Id748"/>
        <s v="Id749"/>
        <s v="Id75"/>
        <s v="Id750"/>
        <s v="Id751"/>
        <s v="Id752"/>
        <s v="Id753"/>
        <s v="Id754"/>
        <s v="Id755"/>
        <s v="Id756"/>
        <s v="Id757"/>
        <s v="Id758"/>
        <s v="Id759"/>
        <s v="Id76"/>
        <s v="Id760"/>
        <s v="Id761"/>
        <s v="Id762"/>
        <s v="Id763"/>
        <s v="Id764"/>
        <s v="Id765"/>
        <s v="Id766"/>
        <s v="Id767"/>
        <s v="Id768"/>
        <s v="Id769"/>
        <s v="Id77"/>
        <s v="Id770"/>
        <s v="Id771"/>
        <s v="Id772"/>
        <s v="Id773"/>
        <s v="Id774"/>
        <s v="Id775"/>
        <s v="Id776"/>
        <s v="Id777"/>
        <s v="Id778"/>
        <s v="Id779"/>
        <s v="Id78"/>
        <s v="Id780"/>
        <s v="Id781"/>
        <s v="Id782"/>
        <s v="Id783"/>
        <s v="Id784"/>
        <s v="Id785"/>
        <s v="Id786"/>
        <s v="Id787"/>
        <s v="Id788"/>
        <s v="Id789"/>
        <s v="Id79"/>
        <s v="Id790"/>
        <s v="Id791"/>
        <s v="Id792"/>
        <s v="Id793"/>
        <s v="Id794"/>
        <s v="Id795"/>
        <s v="Id796"/>
        <s v="Id797"/>
        <s v="Id798"/>
        <s v="Id799"/>
        <s v="Id8"/>
        <s v="Id80"/>
        <s v="Id800"/>
        <s v="Id801"/>
        <s v="Id802"/>
        <s v="Id803"/>
        <s v="Id804"/>
        <s v="Id805"/>
        <s v="Id806"/>
        <s v="Id807"/>
        <s v="Id808"/>
        <s v="Id809"/>
        <s v="Id81"/>
        <s v="Id810"/>
        <s v="Id811"/>
        <s v="Id812"/>
        <s v="Id813"/>
        <s v="Id814"/>
        <s v="Id815"/>
        <s v="Id816"/>
        <s v="Id817"/>
        <s v="Id818"/>
        <s v="Id819"/>
        <s v="Id82"/>
        <s v="Id820"/>
        <s v="Id821"/>
        <s v="Id822"/>
        <s v="Id823"/>
        <s v="Id824"/>
        <s v="Id825"/>
        <s v="Id826"/>
        <s v="Id827"/>
        <s v="Id828"/>
        <s v="Id829"/>
        <s v="Id83"/>
        <s v="Id830"/>
        <s v="Id831"/>
        <s v="Id832"/>
        <s v="Id833"/>
        <s v="Id834"/>
        <s v="Id835"/>
        <s v="Id836"/>
        <s v="Id837"/>
        <s v="Id838"/>
        <s v="Id839"/>
        <s v="Id84"/>
        <s v="Id840"/>
        <s v="Id841"/>
        <s v="Id842"/>
        <s v="Id843"/>
        <s v="Id844"/>
        <s v="Id845"/>
        <s v="Id846"/>
        <s v="Id847"/>
        <s v="Id848"/>
        <s v="Id849"/>
        <s v="Id85"/>
        <s v="Id850"/>
        <s v="Id851"/>
        <s v="Id852"/>
        <s v="Id853"/>
        <s v="Id854"/>
        <s v="Id855"/>
        <s v="Id856"/>
        <s v="Id857"/>
        <s v="Id858"/>
        <s v="Id859"/>
        <s v="Id86"/>
        <s v="Id860"/>
        <s v="Id861"/>
        <s v="Id862"/>
        <s v="Id863"/>
        <s v="Id864"/>
        <s v="Id865"/>
        <s v="Id866"/>
        <s v="Id867"/>
        <s v="Id868"/>
        <s v="Id869"/>
        <s v="Id87"/>
        <s v="Id870"/>
        <s v="Id871"/>
        <s v="Id872"/>
        <s v="Id873"/>
        <s v="Id874"/>
        <s v="Id875"/>
        <s v="Id876"/>
        <s v="Id877"/>
        <s v="Id878"/>
        <s v="Id879"/>
        <s v="Id88"/>
        <s v="Id880"/>
        <s v="Id881"/>
        <s v="Id882"/>
        <s v="Id883"/>
        <s v="Id884"/>
        <s v="Id885"/>
        <s v="Id886"/>
        <s v="Id887"/>
        <s v="Id888"/>
        <s v="Id889"/>
        <s v="Id89"/>
        <s v="Id890"/>
        <s v="Id891"/>
        <s v="Id892"/>
        <s v="Id893"/>
        <s v="Id894"/>
        <s v="Id895"/>
        <s v="Id896"/>
        <s v="Id897"/>
        <s v="Id898"/>
        <s v="Id899"/>
        <s v="Id9"/>
        <s v="Id90"/>
        <s v="Id900"/>
        <s v="Id901"/>
        <s v="Id902"/>
        <s v="Id903"/>
        <s v="Id904"/>
        <s v="Id905"/>
        <s v="Id906"/>
        <s v="Id907"/>
        <s v="Id908"/>
        <s v="Id909"/>
        <s v="Id91"/>
        <s v="Id910"/>
        <s v="Id911"/>
        <s v="Id912"/>
        <s v="Id913"/>
        <s v="Id914"/>
        <s v="Id915"/>
        <s v="Id916"/>
        <s v="Id917"/>
        <s v="Id918"/>
        <s v="Id919"/>
        <s v="Id92"/>
        <s v="Id920"/>
        <s v="Id921"/>
        <s v="Id922"/>
        <s v="Id923"/>
        <s v="Id924"/>
        <s v="Id925"/>
        <s v="Id926"/>
        <s v="Id927"/>
        <s v="Id928"/>
        <s v="Id929"/>
        <s v="Id93"/>
        <s v="Id930"/>
        <s v="Id931"/>
        <s v="Id932"/>
        <s v="Id933"/>
        <s v="Id934"/>
        <s v="Id935"/>
        <s v="Id936"/>
        <s v="Id937"/>
        <s v="Id938"/>
        <s v="Id939"/>
        <s v="Id94"/>
        <s v="Id940"/>
        <s v="Id941"/>
        <s v="Id942"/>
        <s v="Id943"/>
        <s v="Id944"/>
        <s v="Id945"/>
        <s v="Id946"/>
        <s v="Id947"/>
        <s v="Id948"/>
        <s v="Id949"/>
        <s v="Id95"/>
        <s v="Id950"/>
        <s v="Id951"/>
        <s v="Id952"/>
        <s v="Id953"/>
        <s v="Id954"/>
        <s v="Id955"/>
        <s v="Id956"/>
        <s v="Id957"/>
        <s v="Id958"/>
        <s v="Id959"/>
        <s v="Id96"/>
        <s v="Id960"/>
        <s v="Id961"/>
        <s v="Id962"/>
        <s v="Id963"/>
        <s v="Id964"/>
        <s v="Id965"/>
        <s v="Id966"/>
        <s v="Id967"/>
        <s v="Id968"/>
        <s v="Id969"/>
        <s v="Id97"/>
        <s v="Id970"/>
        <s v="Id971"/>
        <s v="Id972"/>
        <s v="Id973"/>
        <s v="Id974"/>
        <s v="Id975"/>
        <s v="Id976"/>
        <s v="Id977"/>
        <s v="Id978"/>
        <s v="Id979"/>
        <s v="Id98"/>
        <s v="Id980"/>
        <s v="Id981"/>
        <s v="Id982"/>
        <s v="Id983"/>
        <s v="Id984"/>
        <s v="Id985"/>
        <s v="Id986"/>
        <s v="Id987"/>
        <s v="Id988"/>
        <s v="Id989"/>
        <s v="Id99"/>
        <s v="Id990"/>
        <s v="Id991"/>
        <s v="Id992"/>
        <s v="Id993"/>
        <s v="Id994"/>
        <s v="Id995"/>
        <s v="Id996"/>
        <s v="Id997"/>
        <s v="Id998"/>
        <s v="Id999"/>
        <s v="UNKNOWN"/>
      </sharedItems>
    </cacheField>
    <cacheField name="YEAR" numFmtId="0">
      <sharedItems containsSemiMixedTypes="0" containsString="0" containsNumber="1" containsInteger="1" minValue="1958" maxValue="2004"/>
    </cacheField>
    <cacheField name="MONTH" numFmtId="14">
      <sharedItems containsNonDate="0"/>
    </cacheField>
    <cacheField name="DATE" numFmtId="0">
      <sharedItems containsSemiMixedTypes="0" containsString="0" containsNumber="1" containsInteger="1" minValue="1" maxValue="30"/>
    </cacheField>
    <cacheField name="CHILDREN" numFmtId="0">
      <sharedItems containsSemiMixedTypes="0" containsString="0" containsNumber="1" containsInteger="1" minValue="0" maxValue="5"/>
    </cacheField>
    <cacheField name="CHARGES" numFmtId="165">
      <sharedItems containsSemiMixedTypes="0" containsString="0" containsNumber="1" minValue="563.84" maxValue="63770.43" count="2333">
        <n v="63770.43"/>
        <n v="48885.14"/>
        <n v="40284.379999999997"/>
        <n v="11250.43"/>
        <n v="11244.38"/>
        <n v="11217.35"/>
        <n v="11187.66"/>
        <n v="11186.2"/>
        <n v="11165.42"/>
        <n v="11163.57"/>
        <n v="11150.78"/>
        <n v="11103.33"/>
        <n v="11093.62"/>
        <n v="40273.65"/>
        <n v="11090.72"/>
        <n v="11085.59"/>
        <n v="11082.58"/>
        <n v="11073.18"/>
        <n v="11070.54"/>
        <n v="11068.77"/>
        <n v="11068.7"/>
        <n v="11046.02"/>
        <n v="11037.85"/>
        <n v="11037.51"/>
        <n v="40208.559999999998"/>
        <n v="11033.66"/>
        <n v="11028.56"/>
        <n v="11018.05"/>
        <n v="11015.17"/>
        <n v="11013.71"/>
        <n v="10991.58"/>
        <n v="10982.5"/>
        <n v="10977.21"/>
        <n v="10976.25"/>
        <n v="10965.45"/>
        <n v="40204.83"/>
        <n v="10959.69"/>
        <n v="10959.33"/>
        <n v="10942.13"/>
        <n v="10928.85"/>
        <n v="10923.93"/>
        <n v="10886.66"/>
        <n v="10848.13"/>
        <n v="10825.25"/>
        <n v="10807.49"/>
        <n v="10806.84"/>
        <n v="40182.25"/>
        <n v="10797.34"/>
        <n v="10796.35"/>
        <n v="10795.94"/>
        <n v="10791.96"/>
        <n v="10769.75"/>
        <n v="10749.02"/>
        <n v="10736.87"/>
        <n v="10719.57"/>
        <n v="10713.64"/>
        <n v="10704.47"/>
        <n v="40103.89"/>
        <n v="10702.64"/>
        <n v="10698.38"/>
        <n v="10690.11"/>
        <n v="10676.83"/>
        <n v="10665.44"/>
        <n v="10627.81"/>
        <n v="10620.26"/>
        <n v="10617.04"/>
        <n v="10608.67"/>
        <n v="10602.39"/>
        <n v="40069.440000000002"/>
        <n v="10601.63"/>
        <n v="10601.41"/>
        <n v="10600.55"/>
        <n v="10594.5"/>
        <n v="10594.23"/>
        <n v="10579.71"/>
        <n v="10577.09"/>
        <n v="10564.88"/>
        <n v="10560.49"/>
        <n v="10546.48"/>
        <n v="40054.730000000003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40003.33"/>
        <n v="10435.07"/>
        <n v="10422.92"/>
        <n v="10419.65"/>
        <n v="10419.59"/>
        <n v="10407.98"/>
        <n v="10407.09"/>
        <n v="10403.27"/>
        <n v="10381.48"/>
        <n v="10370.91"/>
        <n v="10356.67"/>
        <n v="39983.43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48824.45"/>
        <n v="39963.120000000003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39871.699999999997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39865.699999999997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39836.519999999997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39774.28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39727.61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39725.519999999997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39722.75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39721.93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39670.44"/>
        <n v="9487.64"/>
        <n v="9453.92"/>
        <n v="9448.42"/>
        <n v="9447.3799999999992"/>
        <n v="9447.25"/>
        <n v="9432.93"/>
        <n v="9414.92"/>
        <n v="9411.01"/>
        <n v="9391.35"/>
        <n v="9386.16"/>
        <n v="48675.519999999997"/>
        <n v="39611.760000000002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39597.410000000003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39556.49"/>
        <n v="9222.4"/>
        <n v="9210.06"/>
        <n v="9193.84"/>
        <n v="9182.17"/>
        <n v="9174.14"/>
        <n v="9171.75"/>
        <n v="9159.51"/>
        <n v="9147.5"/>
        <n v="9144.57"/>
        <n v="9140.9500000000007"/>
        <n v="39396.86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39352.6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39315.27999999999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39241.440000000002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39221.120000000003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39125.3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39047.29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48673.56"/>
        <n v="38998.550000000003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38947.43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38932.559999999998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38924.04"/>
        <n v="8179.51"/>
        <n v="8177.9"/>
        <n v="8162.72"/>
        <n v="8157.92"/>
        <n v="8125.78"/>
        <n v="8124.41"/>
        <n v="8116.68"/>
        <n v="8116.27"/>
        <n v="8112.59"/>
        <n v="8091.3"/>
        <n v="38893.360000000001"/>
        <n v="8083.92"/>
        <n v="8081.74"/>
        <n v="8081.26"/>
        <n v="8077.41"/>
        <n v="8071.57"/>
        <n v="8068.19"/>
        <n v="8067.83"/>
        <n v="8062.76"/>
        <n v="8062.31"/>
        <n v="8059.68"/>
        <n v="38869.25"/>
        <n v="8059.06"/>
        <n v="8035.64"/>
        <n v="8027.97"/>
        <n v="8026.67"/>
        <n v="8023.14"/>
        <n v="8021.11"/>
        <n v="8017.06"/>
        <n v="8014.62"/>
        <n v="8004.96"/>
        <n v="7986.48"/>
        <n v="38836.980000000003"/>
        <n v="7985.82"/>
        <n v="7980.34"/>
        <n v="7966.81"/>
        <n v="7958.13"/>
        <n v="7954.52"/>
        <n v="7953.72"/>
        <n v="7948.22"/>
        <n v="7935.29"/>
        <n v="7896.41"/>
        <n v="7851.85"/>
        <n v="38792.69"/>
        <n v="7844.8"/>
        <n v="7824.37"/>
        <n v="7812.67"/>
        <n v="7804.16"/>
        <n v="7803.77"/>
        <n v="7794.68"/>
        <n v="7789.64"/>
        <n v="7763.06"/>
        <n v="7749.16"/>
        <n v="7742.11"/>
        <n v="38746.36"/>
        <n v="7740.34"/>
        <n v="7736.39"/>
        <n v="7731.86"/>
        <n v="7731.43"/>
        <n v="7729.65"/>
        <n v="7727.25"/>
        <n v="7726.85"/>
        <n v="7684.62"/>
        <n v="7682.67"/>
        <n v="7681.17"/>
        <n v="38740.120000000003"/>
        <n v="7680.92"/>
        <n v="7676.4"/>
        <n v="7670.75"/>
        <n v="7662.47"/>
        <n v="7657.69"/>
        <n v="7652.26"/>
        <n v="7650.8"/>
        <n v="7650.77"/>
        <n v="7642.05"/>
        <n v="7640.31"/>
        <n v="48549.18"/>
        <n v="38711"/>
        <n v="7639.42"/>
        <n v="7636.92"/>
        <n v="7633.72"/>
        <n v="7626.99"/>
        <n v="7624.63"/>
        <n v="7623.52"/>
        <n v="7623.13"/>
        <n v="7609.6"/>
        <n v="7607.03"/>
        <n v="7585.62"/>
        <n v="38709.18"/>
        <n v="7567.13"/>
        <n v="7538.52"/>
        <n v="7537.16"/>
        <n v="7531.7"/>
        <n v="7526.71"/>
        <n v="7518.03"/>
        <n v="7512.27"/>
        <n v="7504.3"/>
        <n v="7494.63"/>
        <n v="7487.38"/>
        <n v="38652.089999999997"/>
        <n v="7463.51"/>
        <n v="7450.36"/>
        <n v="7448.4"/>
        <n v="7445.92"/>
        <n v="7443.64"/>
        <n v="7441.5"/>
        <n v="7441.05"/>
        <n v="7421.19"/>
        <n v="7419.48"/>
        <n v="7418.52"/>
        <n v="38511.629999999997"/>
        <n v="7403.98"/>
        <n v="7388.85"/>
        <n v="7371.77"/>
        <n v="7362.31"/>
        <n v="7358.18"/>
        <n v="7357.49"/>
        <n v="7349.12"/>
        <n v="7348.14"/>
        <n v="7345.73"/>
        <n v="7345.08"/>
        <n v="38415.47"/>
        <n v="7339.93"/>
        <n v="7337.75"/>
        <n v="7325.47"/>
        <n v="7325.05"/>
        <n v="7323.73"/>
        <n v="7322.86"/>
        <n v="7318.22"/>
        <n v="7318.21"/>
        <n v="7304.65"/>
        <n v="7302.46"/>
        <n v="38405.26"/>
        <n v="7281.51"/>
        <n v="7273.02"/>
        <n v="7265.7"/>
        <n v="7265.58"/>
        <n v="7261.74"/>
        <n v="7256.72"/>
        <n v="7248.71"/>
        <n v="7243.81"/>
        <n v="7228.22"/>
        <n v="7222.79"/>
        <n v="38389.79"/>
        <n v="7220.25"/>
        <n v="7209.49"/>
        <n v="7201.7"/>
        <n v="7196.87"/>
        <n v="7179.52"/>
        <n v="7175.51"/>
        <n v="7173.36"/>
        <n v="7162.01"/>
        <n v="7160.33"/>
        <n v="7160.09"/>
        <n v="38344.57"/>
        <n v="7153.55"/>
        <n v="7152.67"/>
        <n v="7151.09"/>
        <n v="7147.47"/>
        <n v="7147.11"/>
        <n v="7144.86"/>
        <n v="7144.4"/>
        <n v="7133.9"/>
        <n v="7128.64"/>
        <n v="7125.25"/>
        <n v="38313.129999999997"/>
        <n v="7106.81"/>
        <n v="7096.98"/>
        <n v="7077.19"/>
        <n v="7054.41"/>
        <n v="7050.64"/>
        <n v="7050.02"/>
        <n v="7046.72"/>
        <n v="7045.5"/>
        <n v="7042.11"/>
        <n v="7033.08"/>
        <n v="38282.75"/>
        <n v="7003.1"/>
        <n v="6989.95"/>
        <n v="6986.7"/>
        <n v="6985.51"/>
        <n v="6965.21"/>
        <n v="6951.12"/>
        <n v="6948.7"/>
        <n v="6940.94"/>
        <n v="6940.91"/>
        <n v="6938.11"/>
        <n v="48517.56"/>
        <n v="38245.589999999997"/>
        <n v="6933.24"/>
        <n v="6895.19"/>
        <n v="6877.98"/>
        <n v="6876.53"/>
        <n v="6875.96"/>
        <n v="6868.39"/>
        <n v="6863.49"/>
        <n v="6858.48"/>
        <n v="6849.03"/>
        <n v="6843.17"/>
        <n v="38241.74"/>
        <n v="6842.28"/>
        <n v="6837.37"/>
        <n v="6827.69"/>
        <n v="6809.46"/>
        <n v="6799.46"/>
        <n v="6796.86"/>
        <n v="6781.52"/>
        <n v="6781.35"/>
        <n v="6775.96"/>
        <n v="6770.19"/>
        <n v="38237.339999999997"/>
        <n v="6753.04"/>
        <n v="6750.27"/>
        <n v="6749.63"/>
        <n v="6748.59"/>
        <n v="6746.74"/>
        <n v="6738.84"/>
        <n v="6737.98"/>
        <n v="6721.37"/>
        <n v="6710.19"/>
        <n v="6706.47"/>
        <n v="38189.1"/>
        <n v="6700.56"/>
        <n v="6686.43"/>
        <n v="6666.24"/>
        <n v="6664.69"/>
        <n v="6664.32"/>
        <n v="6653.79"/>
        <n v="6652.53"/>
        <n v="6651.26"/>
        <n v="6640.54"/>
        <n v="6639.3"/>
        <n v="38126.25"/>
        <n v="6638.16"/>
        <n v="6630.31"/>
        <n v="6610.11"/>
        <n v="6600.36"/>
        <n v="6600.21"/>
        <n v="6593.51"/>
        <n v="6571.54"/>
        <n v="6571.02"/>
        <n v="6555.07"/>
        <n v="6552.01"/>
        <n v="37829.72"/>
        <n v="6551.75"/>
        <n v="6548.2"/>
        <n v="6546.16"/>
        <n v="6536.68"/>
        <n v="6532.04"/>
        <n v="6529.21"/>
        <n v="6512.24"/>
        <n v="6500.24"/>
        <n v="6496.89"/>
        <n v="6481.67"/>
        <n v="37800.980000000003"/>
        <n v="6474.01"/>
        <n v="6473.15"/>
        <n v="6457.84"/>
        <n v="6455.86"/>
        <n v="6435.62"/>
        <n v="6423.48"/>
        <n v="6417.28"/>
        <n v="6414.18"/>
        <n v="6412.34"/>
        <n v="6407.05"/>
        <n v="37742.58"/>
        <n v="6406.41"/>
        <n v="6402.29"/>
        <n v="6393.6"/>
        <n v="6389.53"/>
        <n v="6389.38"/>
        <n v="6374.16"/>
        <n v="6373.56"/>
        <n v="6367.31"/>
        <n v="6361.47"/>
        <n v="6360.99"/>
        <n v="37735.199999999997"/>
        <n v="6358.78"/>
        <n v="6356.27"/>
        <n v="6338.08"/>
        <n v="6335.64"/>
        <n v="6334.34"/>
        <n v="6313.76"/>
        <n v="6311.95"/>
        <n v="6311.11"/>
        <n v="6305.61"/>
        <n v="6302.23"/>
        <n v="37701.879999999997"/>
        <n v="6293.63"/>
        <n v="6289.75"/>
        <n v="6282.24"/>
        <n v="6276.3"/>
        <n v="6272.48"/>
        <n v="6269.33"/>
        <n v="6261.2"/>
        <n v="6255.38"/>
        <n v="6254.13"/>
        <n v="6253.85"/>
        <n v="48173.36"/>
        <n v="37675.06"/>
        <n v="6250.44"/>
        <n v="6238.3"/>
        <n v="6236.95"/>
        <n v="6219.93"/>
        <n v="6208.5"/>
        <n v="6207.26"/>
        <n v="6203.9"/>
        <n v="6198.75"/>
        <n v="6196.45"/>
        <n v="6186.13"/>
        <n v="37650.74"/>
        <n v="6185.32"/>
        <n v="6184.3"/>
        <n v="6183.46"/>
        <n v="6183.32"/>
        <n v="6170.96"/>
        <n v="6159.57"/>
        <n v="6152.05"/>
        <n v="6147.12"/>
        <n v="6139.14"/>
        <n v="6138.58"/>
        <n v="37607.53"/>
        <n v="6138.5"/>
        <n v="6128.8"/>
        <n v="6123.57"/>
        <n v="6117.49"/>
        <n v="6113.23"/>
        <n v="6112.35"/>
        <n v="6111.95"/>
        <n v="6098.38"/>
        <n v="6082.41"/>
        <n v="6079.67"/>
        <n v="37484.449999999997"/>
        <n v="6074.37"/>
        <n v="6067.13"/>
        <n v="6064.37"/>
        <n v="6061.8"/>
        <n v="6059.17"/>
        <n v="5993.62"/>
        <n v="5990.17"/>
        <n v="5989.52"/>
        <n v="5979.99"/>
        <n v="5979.73"/>
        <n v="37465.339999999997"/>
        <n v="5979.66"/>
        <n v="5976.83"/>
        <n v="5974.38"/>
        <n v="5972.38"/>
        <n v="5969.72"/>
        <n v="5966.89"/>
        <n v="5960.91"/>
        <n v="5957.35"/>
        <n v="5934.38"/>
        <n v="5927.65"/>
        <n v="37425.94"/>
        <n v="5926.93"/>
        <n v="5926.85"/>
        <n v="5920.1"/>
        <n v="5910.94"/>
        <n v="5877.02"/>
        <n v="5855.9"/>
        <n v="5847.24"/>
        <n v="5846.92"/>
        <n v="5843.99"/>
        <n v="5836.52"/>
        <n v="37277.269999999997"/>
        <n v="5832.6"/>
        <n v="5816.58"/>
        <n v="5812.9"/>
        <n v="5807.06"/>
        <n v="5778.71"/>
        <n v="5757.41"/>
        <n v="5748.13"/>
        <n v="5741.67"/>
        <n v="5729.01"/>
        <n v="5720.38"/>
        <n v="37272.339999999997"/>
        <n v="5709.16"/>
        <n v="5708.87"/>
        <n v="5699.84"/>
        <n v="5698.74"/>
        <n v="5693.43"/>
        <n v="5690.79"/>
        <n v="5679.13"/>
        <n v="5662.23"/>
        <n v="5650.14"/>
        <n v="5649.72"/>
        <n v="37270.15"/>
        <n v="5630.46"/>
        <n v="5615.37"/>
        <n v="5612.83"/>
        <n v="5594.85"/>
        <n v="5587.59"/>
        <n v="5584.31"/>
        <n v="5582.95"/>
        <n v="5576.35"/>
        <n v="5552.61"/>
        <n v="5540.35"/>
        <n v="37251.22"/>
        <n v="5539.4"/>
        <n v="5503.36"/>
        <n v="5488.26"/>
        <n v="5484.47"/>
        <n v="5478.04"/>
        <n v="5472.45"/>
        <n v="5469.01"/>
        <n v="5466.88"/>
        <n v="5458.05"/>
        <n v="5438.75"/>
        <n v="47928.03"/>
        <n v="37165.160000000003"/>
        <n v="5428.98"/>
        <n v="5428.73"/>
        <n v="5425.02"/>
        <n v="5415.66"/>
        <n v="5411.99"/>
        <n v="5402.89"/>
        <n v="5400.98"/>
        <n v="5397.62"/>
        <n v="5396.44"/>
        <n v="5385.34"/>
        <n v="37133.9"/>
        <n v="5383.54"/>
        <n v="5377.46"/>
        <n v="5375.04"/>
        <n v="5373.36"/>
        <n v="5364.66"/>
        <n v="5354.07"/>
        <n v="5344.81"/>
        <n v="5327.4"/>
        <n v="5325.65"/>
        <n v="5322.24"/>
        <n v="37079.370000000003"/>
        <n v="5312.17"/>
        <n v="5306.7"/>
        <n v="5293.67"/>
        <n v="5291.71"/>
        <n v="5275.86"/>
        <n v="5272.18"/>
        <n v="5267.82"/>
        <n v="5266.37"/>
        <n v="5261.47"/>
        <n v="5257.51"/>
        <n v="37076.370000000003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37040.879999999997"/>
        <n v="5195.58"/>
        <n v="5177.12"/>
        <n v="5166.96"/>
        <n v="5152.13"/>
        <n v="5148.55"/>
        <n v="5144.18"/>
        <n v="5138.26"/>
        <n v="5136.75"/>
        <n v="5125.22"/>
        <n v="5124.1899999999996"/>
        <n v="36976.449999999997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36950.26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36935.64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36922.61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36911.99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896.79"/>
        <n v="36910.61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36898.730000000003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36889.99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36837.47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36795.29"/>
        <n v="4488.58"/>
        <n v="4468.25"/>
        <n v="4466.62"/>
        <n v="4463.21"/>
        <n v="4462.72"/>
        <n v="4454.3999999999996"/>
        <n v="4449.46"/>
        <n v="4441.21"/>
        <n v="4438.26"/>
        <n v="4435.09"/>
        <n v="36786.370000000003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36580.28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36572.800000000003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36541.550000000003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36445.550000000003"/>
        <n v="4070.42"/>
        <n v="4058.71"/>
        <n v="4058.12"/>
        <n v="4047.94"/>
        <n v="4040.56"/>
        <n v="4039.9"/>
        <n v="4038.41"/>
        <n v="4032.24"/>
        <n v="4005.42"/>
        <n v="4002.36"/>
        <n v="47496.49"/>
        <n v="36397.58"/>
        <n v="3994.18"/>
        <n v="3989.84"/>
        <n v="3987.93"/>
        <n v="3981.98"/>
        <n v="3972.92"/>
        <n v="3956.07"/>
        <n v="3955.98"/>
        <n v="3947.41"/>
        <n v="3943.6"/>
        <n v="3935.18"/>
        <n v="36350.71"/>
        <n v="3931.51"/>
        <n v="3925.76"/>
        <n v="3910.44"/>
        <n v="3906.13"/>
        <n v="3902.07"/>
        <n v="3898.35"/>
        <n v="3889.2"/>
        <n v="3877.3"/>
        <n v="3875.73"/>
        <n v="3866.86"/>
        <n v="36332.449999999997"/>
        <n v="3861.21"/>
        <n v="3858.51"/>
        <n v="3857.76"/>
        <n v="3847.67"/>
        <n v="3797.2"/>
        <n v="3796.36"/>
        <n v="3793.55"/>
        <n v="3785.77"/>
        <n v="3773.23"/>
        <n v="3766.88"/>
        <n v="36314.050000000003"/>
        <n v="3761.29"/>
        <n v="3757.84"/>
        <n v="3756.62"/>
        <n v="3748.56"/>
        <n v="3736.46"/>
        <n v="3732.63"/>
        <n v="3731.6"/>
        <n v="3722.23"/>
        <n v="3704.35"/>
        <n v="3699.54"/>
        <n v="36307.800000000003"/>
        <n v="3693.43"/>
        <n v="3688.38"/>
        <n v="3688.35"/>
        <n v="3678.86"/>
        <n v="3659.35"/>
        <n v="3653.29"/>
        <n v="3645.09"/>
        <n v="3622.13"/>
        <n v="3606.43"/>
        <n v="3603.6"/>
        <n v="36219.410000000003"/>
        <n v="3597.6"/>
        <n v="3594.17"/>
        <n v="3591.48"/>
        <n v="3589.14"/>
        <n v="3579.83"/>
        <n v="3578"/>
        <n v="3569.96"/>
        <n v="3562.87"/>
        <n v="3561.89"/>
        <n v="3558.62"/>
        <n v="36197.699999999997"/>
        <n v="3556.92"/>
        <n v="3554.2"/>
        <n v="3540.12"/>
        <n v="3538.9"/>
        <n v="3537.7"/>
        <n v="3500.61"/>
        <n v="3490.55"/>
        <n v="3484.33"/>
        <n v="3481.87"/>
        <n v="3471.41"/>
        <n v="36189.1"/>
        <n v="3463.51"/>
        <n v="3453.77"/>
        <n v="3443.06"/>
        <n v="3436.5"/>
        <n v="3434.38"/>
        <n v="3410.32"/>
        <n v="3393.36"/>
        <n v="3392.98"/>
        <n v="3392.37"/>
        <n v="3385.4"/>
        <n v="36182.870000000003"/>
        <n v="3378.91"/>
        <n v="3366.67"/>
        <n v="3353.47"/>
        <n v="3353.28"/>
        <n v="3342.79"/>
        <n v="3309.79"/>
        <n v="3308.46"/>
        <n v="3300.7"/>
        <n v="3292.53"/>
        <n v="3280.22"/>
        <n v="36149.480000000003"/>
        <n v="3279.87"/>
        <n v="3277.16"/>
        <n v="3268.85"/>
        <n v="3260.2"/>
        <n v="3238.44"/>
        <n v="3227.12"/>
        <n v="3213.62"/>
        <n v="3208.79"/>
        <n v="3206.49"/>
        <n v="3201.25"/>
        <n v="62592.87"/>
        <n v="47462.89"/>
        <n v="36124.57"/>
        <n v="3180.51"/>
        <n v="3179.96"/>
        <n v="3176.82"/>
        <n v="3176.29"/>
        <n v="3172.02"/>
        <n v="3171.61"/>
        <n v="3167.46"/>
        <n v="3162.02"/>
        <n v="3161.45"/>
        <n v="3128.35"/>
        <n v="36090.49"/>
        <n v="3088.06"/>
        <n v="3077.1"/>
        <n v="3070.81"/>
        <n v="3065.49"/>
        <n v="3062.51"/>
        <n v="3056.39"/>
        <n v="3051.73"/>
        <n v="3046.06"/>
        <n v="3044.21"/>
        <n v="3021.81"/>
        <n v="36085.22"/>
        <n v="3018.04"/>
        <n v="3012.22"/>
        <n v="2985.67"/>
        <n v="2979.52"/>
        <n v="2974.13"/>
        <n v="2943.41"/>
        <n v="2927.06"/>
        <n v="2913.57"/>
        <n v="2904.09"/>
        <n v="2902.91"/>
        <n v="36074.339999999997"/>
        <n v="2899.49"/>
        <n v="2897.46"/>
        <n v="2897.32"/>
        <n v="2867.12"/>
        <n v="2866.09"/>
        <n v="2855.44"/>
        <n v="2850.68"/>
        <n v="2842.76"/>
        <n v="2819.51"/>
        <n v="2803.7"/>
        <n v="36021.01"/>
        <n v="2801.26"/>
        <n v="2789.06"/>
        <n v="2775.19"/>
        <n v="2773.46"/>
        <n v="2758.99"/>
        <n v="2755.02"/>
        <n v="2741.95"/>
        <n v="2731.91"/>
        <n v="2730.11"/>
        <n v="2727.4"/>
        <n v="35952.65"/>
        <n v="2726.06"/>
        <n v="2721.32"/>
        <n v="2719.28"/>
        <n v="2710.83"/>
        <n v="2709.24"/>
        <n v="2709.11"/>
        <n v="2699.57"/>
        <n v="2690.11"/>
        <n v="2689.5"/>
        <n v="2684.69"/>
        <n v="35883.269999999997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35733.96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35711.39"/>
        <n v="2480.98"/>
        <n v="2473.33"/>
        <n v="2464.62"/>
        <n v="2459.7199999999998"/>
        <n v="2457.5"/>
        <n v="2457.21"/>
        <n v="2438.06"/>
        <n v="2416.96"/>
        <n v="2404.73"/>
        <n v="2396.1"/>
        <n v="35701.9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47403.88"/>
        <n v="35595.589999999997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35585.58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35583.17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35573.26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35547.72"/>
        <n v="2045.69"/>
        <n v="2026.97"/>
        <n v="2020.55"/>
        <n v="2020.18"/>
        <n v="2007.95"/>
        <n v="1986.93"/>
        <n v="1984.45"/>
        <n v="1981.58"/>
        <n v="1980.07"/>
        <n v="1977.82"/>
        <n v="35547.47"/>
        <n v="1972.95"/>
        <n v="1969.61"/>
        <n v="1967.02"/>
        <n v="1964.78"/>
        <n v="1917.32"/>
        <n v="1909.53"/>
        <n v="1908.9"/>
        <n v="1906.36"/>
        <n v="1880.49"/>
        <n v="1880.07"/>
        <n v="35517.19"/>
        <n v="1877.93"/>
        <n v="1875.34"/>
        <n v="1865.98"/>
        <n v="1863.45"/>
        <n v="1850.55"/>
        <n v="1842.52"/>
        <n v="1837.28"/>
        <n v="1837.24"/>
        <n v="1832.09"/>
        <n v="1826.84"/>
        <n v="35491.64"/>
        <n v="1824.29"/>
        <n v="1822.54"/>
        <n v="1815.88"/>
        <n v="1769.53"/>
        <n v="1759.34"/>
        <n v="1756.6"/>
        <n v="1748.77"/>
        <n v="1744.47"/>
        <n v="1743.21"/>
        <n v="1737.38"/>
        <n v="35345.730000000003"/>
        <n v="1731.68"/>
        <n v="1728.9"/>
        <n v="1727.79"/>
        <n v="1727.54"/>
        <n v="1725.55"/>
        <n v="1720.35"/>
        <n v="1719.44"/>
        <n v="1712.23"/>
        <n v="1711.03"/>
        <n v="1708.93"/>
        <n v="35315.96"/>
        <n v="1708"/>
        <n v="1705.62"/>
        <n v="1704.7"/>
        <n v="1704.57"/>
        <n v="1702.46"/>
        <n v="1694.8"/>
        <n v="1682.6"/>
        <n v="1674.63"/>
        <n v="1665"/>
        <n v="1646.43"/>
        <n v="47305.31"/>
        <n v="35302.089999999997"/>
        <n v="1639.56"/>
        <n v="1635.73"/>
        <n v="1634.57"/>
        <n v="1633.96"/>
        <n v="1633.04"/>
        <n v="1632.56"/>
        <n v="1632.04"/>
        <n v="1631.82"/>
        <n v="1631.67"/>
        <n v="35160.129999999997"/>
        <n v="1629.83"/>
        <n v="1628.47"/>
        <n v="1627.28"/>
        <n v="1625.43"/>
        <n v="1622.19"/>
        <n v="1621.88"/>
        <n v="1621.34"/>
        <n v="1617.16"/>
        <n v="1615.77"/>
        <n v="1607.51"/>
        <n v="35147.53"/>
        <n v="1566.88"/>
        <n v="1534.3"/>
        <n v="1532.47"/>
        <n v="1526.31"/>
        <n v="1515.34"/>
        <n v="1497"/>
        <n v="1493"/>
        <n v="1481"/>
        <n v="1477"/>
        <n v="1467"/>
        <n v="35069.370000000003"/>
        <n v="1445"/>
        <n v="1438"/>
        <n v="1422"/>
        <n v="1421"/>
        <n v="1417"/>
        <n v="1402"/>
        <n v="1400.44"/>
        <n v="1391.53"/>
        <n v="1390"/>
        <n v="1389"/>
        <n v="35050.620000000003"/>
        <n v="1382"/>
        <n v="1359"/>
        <n v="1341.16"/>
        <n v="1338"/>
        <n v="1332.61"/>
        <n v="1329.17"/>
        <n v="1315"/>
        <n v="1304"/>
        <n v="1293"/>
        <n v="35000.730000000003"/>
        <n v="1290.93"/>
        <n v="1286"/>
        <n v="1285"/>
        <n v="1283"/>
        <n v="1276"/>
        <n v="1267"/>
        <n v="1263.25"/>
        <n v="1261.8599999999999"/>
        <n v="1261.44"/>
        <n v="1256.3"/>
        <n v="34979.86"/>
        <n v="1253.94"/>
        <n v="1253"/>
        <n v="1252.4100000000001"/>
        <n v="1242.82"/>
        <n v="1242.26"/>
        <n v="1241.57"/>
        <n v="1241"/>
        <n v="1240"/>
        <n v="1237"/>
        <n v="1234"/>
        <n v="34976.42"/>
        <n v="1228"/>
        <n v="1224"/>
        <n v="1220"/>
        <n v="1210"/>
        <n v="1200.55"/>
        <n v="1200"/>
        <n v="1191"/>
        <n v="1178.07"/>
        <n v="1178"/>
        <n v="1167"/>
        <n v="34975.68"/>
        <n v="1165"/>
        <n v="1163.46"/>
        <n v="1158.32"/>
        <n v="1149.4000000000001"/>
        <n v="1149"/>
        <n v="1146.8"/>
        <n v="1142"/>
        <n v="1141.45"/>
        <n v="1141"/>
        <n v="1137.47"/>
        <n v="34940.61"/>
        <n v="1137.01"/>
        <n v="1137"/>
        <n v="1136.4000000000001"/>
        <n v="1135.94"/>
        <n v="1135"/>
        <n v="1132"/>
        <n v="1131.51"/>
        <n v="1121.8699999999999"/>
        <n v="1086"/>
        <n v="1082"/>
        <n v="47291.06"/>
        <n v="34838.870000000003"/>
        <n v="1071"/>
        <n v="1070"/>
        <n v="1068"/>
        <n v="1056"/>
        <n v="1049"/>
        <n v="1047"/>
        <n v="1044"/>
        <n v="1033.74"/>
        <n v="1019"/>
        <n v="1012"/>
        <n v="34828.65"/>
        <n v="1006.65"/>
        <n v="964.71"/>
        <n v="928.59"/>
        <n v="915.07"/>
        <n v="896.21"/>
        <n v="865.41"/>
        <n v="830.52"/>
        <n v="773.54"/>
        <n v="770.38"/>
        <n v="770"/>
        <n v="34806.47"/>
        <n v="760"/>
        <n v="750"/>
        <n v="722.99"/>
        <n v="700"/>
        <n v="687.54"/>
        <n v="670"/>
        <n v="668"/>
        <n v="650"/>
        <n v="34779.620000000003"/>
        <n v="646.14"/>
        <n v="637.26"/>
        <n v="604.54"/>
        <n v="600"/>
        <n v="570.62"/>
        <n v="563.84"/>
        <n v="34672.15"/>
        <n v="34617.839999999997"/>
        <n v="34543.39"/>
        <n v="34472.839999999997"/>
        <n v="34456.269999999997"/>
        <n v="34439.86"/>
        <n v="47269.85"/>
        <n v="34402.22"/>
        <n v="34307.22"/>
        <n v="34293.120000000003"/>
        <n v="34289.43"/>
        <n v="34254.050000000003"/>
        <n v="20984.09"/>
        <n v="34218.019999999997"/>
        <n v="34210.33"/>
        <n v="34205.07"/>
        <n v="34166.269999999997"/>
        <n v="34084.68"/>
        <n v="47055.53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46889.26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46718.16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46661.440000000002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46599.11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60021.4"/>
        <n v="46255.11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46200.99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46151.12"/>
        <n v="30134.75"/>
        <n v="30095.97"/>
        <n v="30063.58"/>
        <n v="30026.87"/>
        <n v="29969.67"/>
        <n v="29933.75"/>
        <n v="29929.56"/>
        <n v="29899.25"/>
        <n v="29852.48"/>
        <n v="29818.76"/>
        <n v="46130.53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46113.51"/>
        <n v="29186.48"/>
        <n v="29160.39"/>
        <n v="29141.360000000001"/>
        <n v="29114.77"/>
        <n v="29114.21"/>
        <n v="34303.17"/>
        <n v="29007.82"/>
        <n v="28998.68"/>
        <n v="28950.47"/>
        <n v="28923.14"/>
        <n v="28868.66"/>
        <n v="45863.21"/>
        <n v="28716.14"/>
        <n v="28542.86"/>
        <n v="28476.73"/>
        <n v="28468.92"/>
        <n v="28340.19"/>
        <n v="28302.33"/>
        <n v="28287.9"/>
        <n v="28245.34"/>
        <n v="28101.33"/>
        <n v="28006.94"/>
        <n v="45710.21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45702.02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45008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44641.2"/>
        <n v="26607.89"/>
        <n v="26479.4"/>
        <n v="26467.1"/>
        <n v="26392.26"/>
        <n v="26316.59"/>
        <n v="26236.58"/>
        <n v="26140.36"/>
        <n v="26125.67"/>
        <n v="26109.33"/>
        <n v="26026.97"/>
        <n v="58571.07"/>
        <n v="44585.46"/>
        <n v="26018.95"/>
        <n v="25992.82"/>
        <n v="25678.78"/>
        <n v="25656.58"/>
        <n v="25648.98"/>
        <n v="25517.11"/>
        <n v="25382.3"/>
        <n v="25333.33"/>
        <n v="25309.49"/>
        <n v="25127.22"/>
        <n v="44501.4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44423.8"/>
        <n v="24667.42"/>
        <n v="24603.05"/>
        <n v="24535.7"/>
        <n v="24520.26"/>
        <n v="24513.09"/>
        <n v="24476.48"/>
        <n v="24393.62"/>
        <n v="24387.74"/>
        <n v="24294.02"/>
        <n v="24227.34"/>
        <n v="44400.41"/>
        <n v="24180.93"/>
        <n v="24106.91"/>
        <n v="24059.68"/>
        <n v="23967.38"/>
        <n v="23887.66"/>
        <n v="23807.24"/>
        <n v="23568.27"/>
        <n v="23563.02"/>
        <n v="23401.31"/>
        <n v="23306.55"/>
        <n v="44260.7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4420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43943.88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43921.18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43896.38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43817.45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55135.4"/>
        <n v="43813.87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43753.34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43578.94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43254.42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43073.76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42983.4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42969.85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42856.84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42764.12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42760.5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52590.83"/>
        <n v="42644.2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42560.43"/>
        <n v="16152.04"/>
        <n v="16138.76"/>
        <n v="16122.65"/>
        <n v="16115.3"/>
        <n v="16097.94"/>
        <n v="16085.13"/>
        <n v="16069.08"/>
        <n v="16062.89"/>
        <n v="16059.06"/>
        <n v="15966.19"/>
        <n v="42538.720000000001"/>
        <n v="15965.29"/>
        <n v="15922.29"/>
        <n v="15840.81"/>
        <n v="15828.82"/>
        <n v="15820.7"/>
        <n v="15817.99"/>
        <n v="15746.62"/>
        <n v="15698.86"/>
        <n v="15670.3"/>
        <n v="15646.28"/>
        <n v="42478.6"/>
        <n v="15612.19"/>
        <n v="15608.58"/>
        <n v="15556.67"/>
        <n v="15555.19"/>
        <n v="15532.16"/>
        <n v="15518.18"/>
        <n v="15450.48"/>
        <n v="15440.2"/>
        <n v="15377.77"/>
        <n v="15368.22"/>
        <n v="42303.69"/>
        <n v="15363.77"/>
        <n v="15361.5"/>
        <n v="15359.1"/>
        <n v="15322.77"/>
        <n v="15260.52"/>
        <n v="15230.32"/>
        <n v="15207.92"/>
        <n v="15174.81"/>
        <n v="15170.07"/>
        <n v="15161.53"/>
        <n v="42211.14"/>
        <n v="15161.25"/>
        <n v="15150.44"/>
        <n v="15123.19"/>
        <n v="15103.69"/>
        <n v="15090.35"/>
        <n v="15052.68"/>
        <n v="15038.51"/>
        <n v="15026.3"/>
        <n v="15025.76"/>
        <n v="15019.76"/>
        <n v="42188.15"/>
        <n v="15006.58"/>
        <n v="14988.43"/>
        <n v="14945.34"/>
        <n v="14926.97"/>
        <n v="14908.27"/>
        <n v="14901.52"/>
        <n v="14847.63"/>
        <n v="14843.96"/>
        <n v="14839.34"/>
        <n v="14819"/>
        <n v="42124.52"/>
        <n v="14750.42"/>
        <n v="14738.43"/>
        <n v="14711.74"/>
        <n v="14696.77"/>
        <n v="14692.67"/>
        <n v="14665.75"/>
        <n v="14657.2"/>
        <n v="14640.35"/>
        <n v="14630.52"/>
        <n v="14612.33"/>
        <n v="42112.24"/>
        <n v="14600.62"/>
        <n v="14590.63"/>
        <n v="14574.64"/>
        <n v="14571.89"/>
        <n v="14547.26"/>
        <n v="14507.46"/>
        <n v="14478.33"/>
        <n v="14474.68"/>
        <n v="14470.01"/>
        <n v="14455.64"/>
        <n v="42111.66"/>
        <n v="14451.84"/>
        <n v="14449.85"/>
        <n v="14427.63"/>
        <n v="14426.66"/>
        <n v="14426.07"/>
        <n v="14418.28"/>
        <n v="14410.93"/>
        <n v="14394.56"/>
        <n v="14394.4"/>
        <n v="14382.71"/>
        <n v="51194.559999999998"/>
        <n v="41999.519999999997"/>
        <n v="14358.36"/>
        <n v="14355.43"/>
        <n v="14349.85"/>
        <n v="14337.91"/>
        <n v="14319.03"/>
        <n v="14313.85"/>
        <n v="14285.9"/>
        <n v="14283.46"/>
        <n v="14258.33"/>
        <n v="14256.79"/>
        <n v="41949.24"/>
        <n v="14256.19"/>
        <n v="14254.61"/>
        <n v="14235.07"/>
        <n v="14210.54"/>
        <n v="14209.4"/>
        <n v="14193.55"/>
        <n v="14152.46"/>
        <n v="14133.04"/>
        <n v="14119.62"/>
        <n v="14098.07"/>
        <n v="41919.1"/>
        <n v="14081.93"/>
        <n v="14043.48"/>
        <n v="14007.22"/>
        <n v="14001.29"/>
        <n v="14001.13"/>
        <n v="13981.85"/>
        <n v="13979.45"/>
        <n v="13974.46"/>
        <n v="13937.67"/>
        <n v="13919.82"/>
        <n v="41886.54"/>
        <n v="13887.97"/>
        <n v="13887.2"/>
        <n v="13886.4"/>
        <n v="13880.95"/>
        <n v="13874.89"/>
        <n v="13844.8"/>
        <n v="13844.51"/>
        <n v="13831.12"/>
        <n v="13822.8"/>
        <n v="13819.49"/>
        <n v="41794.629999999997"/>
        <n v="13801.61"/>
        <n v="13770.1"/>
        <n v="13747.87"/>
        <n v="13746.74"/>
        <n v="13726.21"/>
        <n v="13725.47"/>
        <n v="13714.55"/>
        <n v="13685.51"/>
        <n v="13677.68"/>
        <n v="13638.06"/>
        <n v="41681.86"/>
        <n v="13635.64"/>
        <n v="13622.01"/>
        <n v="13616.36"/>
        <n v="13607.37"/>
        <n v="13588.17"/>
        <n v="13566.04"/>
        <n v="13555"/>
        <n v="13511.28"/>
        <n v="13480.83"/>
        <n v="13472.19"/>
        <n v="41676.080000000002"/>
        <n v="13470.86"/>
        <n v="13470.8"/>
        <n v="13465.8"/>
        <n v="13462.52"/>
        <n v="13457.96"/>
        <n v="13451.12"/>
        <n v="13440.7"/>
        <n v="13430.27"/>
        <n v="13429.04"/>
        <n v="13417.05"/>
        <n v="41661.599999999999"/>
        <n v="13415.04"/>
        <n v="13412.97"/>
        <n v="13405.39"/>
        <n v="13393.76"/>
        <n v="13390.56"/>
        <n v="13383.67"/>
        <n v="13377.41"/>
        <n v="13375.76"/>
        <n v="13360.94"/>
        <n v="13352.1"/>
        <n v="41636.199999999997"/>
        <n v="13333.71"/>
        <n v="13292.52"/>
        <n v="13228.85"/>
        <n v="13224.69"/>
        <n v="13224.06"/>
        <n v="13217.09"/>
        <n v="13214.43"/>
        <n v="13204.29"/>
        <n v="13143.86"/>
        <n v="13143.34"/>
        <n v="41505.15"/>
        <n v="13129.6"/>
        <n v="13126.68"/>
        <n v="13116.84"/>
        <n v="13113.51"/>
        <n v="13112.6"/>
        <n v="13110.79"/>
        <n v="13101.74"/>
        <n v="13063.88"/>
        <n v="13051.22"/>
        <n v="13047.33"/>
        <n v="49577.66"/>
        <n v="41351.879999999997"/>
        <n v="13044.41"/>
        <n v="13041.92"/>
        <n v="13023.93"/>
        <n v="13019.16"/>
        <n v="13012.21"/>
        <n v="13010.86"/>
        <n v="13008.07"/>
        <n v="13004.95"/>
        <n v="13002.91"/>
        <n v="12994.12"/>
        <n v="41331.79"/>
        <n v="12982.87"/>
        <n v="12981.35"/>
        <n v="12979.36"/>
        <n v="12957.12"/>
        <n v="12950.07"/>
        <n v="12949.16"/>
        <n v="12928.79"/>
        <n v="12925.89"/>
        <n v="12913.99"/>
        <n v="12890.06"/>
        <n v="41271.5"/>
        <n v="12870.31"/>
        <n v="12856.84"/>
        <n v="12852.37"/>
        <n v="12847.24"/>
        <n v="12829.46"/>
        <n v="12823.25"/>
        <n v="12815.44"/>
        <n v="12797.21"/>
        <n v="12788.18"/>
        <n v="12788.03"/>
        <n v="41250.39"/>
        <n v="12776.05"/>
        <n v="12770.27"/>
        <n v="12741.17"/>
        <n v="12731"/>
        <n v="12718.21"/>
        <n v="12713"/>
        <n v="12700.63"/>
        <n v="12699.56"/>
        <n v="12697.48"/>
        <n v="12648.7"/>
        <n v="41191.57"/>
        <n v="12646.21"/>
        <n v="12644.59"/>
        <n v="12643.38"/>
        <n v="12640.24"/>
        <n v="12638.2"/>
        <n v="12629.9"/>
        <n v="12629.17"/>
        <n v="12624.74"/>
        <n v="12622.18"/>
        <n v="12609.89"/>
        <n v="41097.160000000003"/>
        <n v="12600.46"/>
        <n v="12592.53"/>
        <n v="12579.92"/>
        <n v="12574.05"/>
        <n v="12557.61"/>
        <n v="12523.6"/>
        <n v="12499.88"/>
        <n v="12495.29"/>
        <n v="12485.8"/>
        <n v="12479.71"/>
        <n v="41055.29"/>
        <n v="12475.35"/>
        <n v="12452.25"/>
        <n v="12430.95"/>
        <n v="12408.29"/>
        <n v="12407.3"/>
        <n v="12404.88"/>
        <n v="12369.89"/>
        <n v="12363.55"/>
        <n v="12347.17"/>
        <n v="12333.83"/>
        <n v="41034.22"/>
        <n v="12323.94"/>
        <n v="12299.59"/>
        <n v="12282.38"/>
        <n v="12282.03"/>
        <n v="12269.69"/>
        <n v="12268.63"/>
        <n v="12265.51"/>
        <n v="12255.04"/>
        <n v="12254.44"/>
        <n v="12245.17"/>
        <n v="40974.160000000003"/>
        <n v="12244.53"/>
        <n v="12237.73"/>
        <n v="12235.84"/>
        <n v="12233.83"/>
        <n v="12231.61"/>
        <n v="12224.35"/>
        <n v="12222.9"/>
        <n v="12218.7"/>
        <n v="12198.64"/>
        <n v="12148.2"/>
        <n v="40961.29"/>
        <n v="12146.97"/>
        <n v="12142.58"/>
        <n v="12137.6"/>
        <n v="12130.8"/>
        <n v="12129.61"/>
        <n v="12124.99"/>
        <n v="12105.32"/>
        <n v="12096.65"/>
        <n v="12094.48"/>
        <n v="12091.34"/>
        <n v="48970.25"/>
        <n v="40941.29"/>
        <n v="12048.13"/>
        <n v="12044.34"/>
        <n v="12035.18"/>
        <n v="12032.33"/>
        <n v="12029.29"/>
        <n v="12001.29"/>
        <n v="11994.89"/>
        <n v="11987.68"/>
        <n v="11987.17"/>
        <n v="11946.63"/>
        <n v="40932.43"/>
        <n v="11945.13"/>
        <n v="11944.59"/>
        <n v="11941.83"/>
        <n v="11938.26"/>
        <n v="11931.13"/>
        <n v="11918.2"/>
        <n v="11884.05"/>
        <n v="11881.97"/>
        <n v="11881.36"/>
        <n v="11879.1"/>
        <n v="40904.199999999997"/>
        <n v="11858.56"/>
        <n v="11856.41"/>
        <n v="11848.14"/>
        <n v="11842.62"/>
        <n v="11842.44"/>
        <n v="11840.78"/>
        <n v="11837.16"/>
        <n v="11833.78"/>
        <n v="11830.61"/>
        <n v="11773.06"/>
        <n v="40817.85"/>
        <n v="11763"/>
        <n v="11752.68"/>
        <n v="11743.93"/>
        <n v="11743.3"/>
        <n v="11741.73"/>
        <n v="11737.85"/>
        <n v="11735.88"/>
        <n v="11730.82"/>
        <n v="11729.68"/>
        <n v="11712.97"/>
        <n v="40720.550000000003"/>
        <n v="11696.52"/>
        <n v="11674.13"/>
        <n v="11658.38"/>
        <n v="11658.12"/>
        <n v="11657.81"/>
        <n v="11657.72"/>
        <n v="11625.11"/>
        <n v="11602.75"/>
        <n v="11576.13"/>
        <n v="11566.3"/>
        <n v="40692.910000000003"/>
        <n v="11554.22"/>
        <n v="11552.9"/>
        <n v="11540.25"/>
        <n v="11538.42"/>
        <n v="11534.87"/>
        <n v="11530.12"/>
        <n v="11524.25"/>
        <n v="11520.1"/>
        <n v="11512.41"/>
        <n v="11511.61"/>
        <n v="40590.550000000003"/>
        <n v="11497.69"/>
        <n v="11492.46"/>
        <n v="11488.32"/>
        <n v="11482.63"/>
        <n v="11478.14"/>
        <n v="11455.28"/>
        <n v="11454.02"/>
        <n v="11436.74"/>
        <n v="11435.74"/>
        <n v="11419.49"/>
        <n v="40419.019999999997"/>
        <n v="11412.02"/>
        <n v="11411.69"/>
        <n v="11396.9"/>
        <n v="11394.07"/>
        <n v="11388.27"/>
        <n v="11381.33"/>
        <n v="11378.57"/>
        <n v="11369.39"/>
        <n v="11365.95"/>
        <n v="11363.28"/>
        <n v="40373.74"/>
        <n v="11362.76"/>
        <n v="11356.66"/>
        <n v="11353.23"/>
        <n v="11345.52"/>
        <n v="11344.32"/>
        <n v="11326.71"/>
        <n v="11321.49"/>
        <n v="11319.12"/>
        <n v="11318.57"/>
        <n v="11312.33"/>
        <n v="40309.93"/>
        <n v="11305.93"/>
        <n v="11299.34"/>
        <n v="11294.57"/>
        <n v="11289.11"/>
        <n v="11286.54"/>
        <n v="11272.33"/>
        <n v="11265.71"/>
        <n v="11264.54"/>
        <n v="11255.29"/>
        <n v="11253.42"/>
      </sharedItems>
    </cacheField>
    <cacheField name="HOSPITAL TIER" numFmtId="0">
      <sharedItems containsBlank="1" count="4">
        <s v="tier - 1"/>
        <s v="tier - 3"/>
        <s v="tier - 2"/>
        <m/>
      </sharedItems>
    </cacheField>
    <cacheField name="ISBL" numFmtId="0">
      <sharedItems containsBlank="1"/>
    </cacheField>
    <cacheField name="STATE ID" numFmtId="0">
      <sharedItems containsBlank="1"/>
    </cacheField>
    <cacheField name="DATE OF  BIRTH" numFmtId="166">
      <sharedItems containsNonDate="0"/>
    </cacheField>
    <cacheField name="MONTH NUMBER" numFmtId="0">
      <sharedItems containsSemiMixedTypes="0" containsString="0" containsNumber="1" containsInteger="1" minValue="6" maxValue="12"/>
    </cacheField>
    <cacheField name="DATE OF BIRTH " numFmtId="14">
      <sharedItems containsSemiMixedTypes="0" containsNonDate="0" containsDate="1" containsString="0" minDate="1958-06-05T00:00:00" maxDate="2004-12-28T00:00:00"/>
    </cacheField>
    <cacheField name="AGE" numFmtId="0">
      <sharedItems containsSemiMixedTypes="0" containsString="0" containsNumber="1" containsInteger="1" minValue="19" maxValue="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26.598158796296" createdVersion="8" refreshedVersion="8" minRefreshableVersion="3" recordCount="2334" xr:uid="{A68FD04E-6996-4058-8BF1-4EB11E9C7CBE}">
  <cacheSource type="worksheet">
    <worksheetSource ref="A4:Q2338" sheet="HEALTH CARE N ITS DATA ANALYS"/>
  </cacheSource>
  <cacheFields count="17">
    <cacheField name="Id1" numFmtId="0">
      <sharedItems count="2334"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Hawks" numFmtId="0">
      <sharedItems/>
    </cacheField>
    <cacheField name="47.41" numFmtId="0">
      <sharedItems containsSemiMixedTypes="0" containsString="0" containsNumber="1" minValue="15.01" maxValue="55.05"/>
    </cacheField>
    <cacheField name="7.47" numFmtId="0">
      <sharedItems containsSemiMixedTypes="0" containsString="0" containsNumber="1" minValue="4" maxValue="12"/>
    </cacheField>
    <cacheField name="No" numFmtId="0">
      <sharedItems/>
    </cacheField>
    <cacheField name="No2" numFmtId="0">
      <sharedItems/>
    </cacheField>
    <cacheField name="No3" numFmtId="0">
      <sharedItems count="2">
        <s v="No"/>
        <s v="Yes"/>
      </sharedItems>
    </cacheField>
    <cacheField name="0" numFmtId="0">
      <sharedItems containsSemiMixedTypes="0" containsString="0" containsNumber="1" containsInteger="1" minValue="0" maxValue="3"/>
    </cacheField>
    <cacheField name="yes" numFmtId="0">
      <sharedItems count="2">
        <s v="yes"/>
        <s v="No"/>
      </sharedItems>
    </cacheField>
    <cacheField name="OBESITY" numFmtId="0">
      <sharedItems/>
    </cacheField>
    <cacheField name="DIABETES" numFmtId="0">
      <sharedItems/>
    </cacheField>
    <cacheField name="12-10-1968" numFmtId="14">
      <sharedItems containsSemiMixedTypes="0" containsNonDate="0" containsDate="1" containsString="0" minDate="1958-06-05T00:00:00" maxDate="2004-12-28T00:00:00"/>
    </cacheField>
    <cacheField name="₹ 63,770.43" numFmtId="165">
      <sharedItems containsSemiMixedTypes="0" containsString="0" containsNumber="1" minValue="11253.42" maxValue="63770.43"/>
    </cacheField>
    <cacheField name="tier - 1" numFmtId="0">
      <sharedItems/>
    </cacheField>
    <cacheField name="tier - 3" numFmtId="0">
      <sharedItems/>
    </cacheField>
    <cacheField name="R1013" numFmtId="0">
      <sharedItems/>
    </cacheField>
    <cacheField name="56" numFmtId="0">
      <sharedItems containsSemiMixedTypes="0" containsString="0" containsNumber="1" containsInteger="1" minValue="19" maxValue="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743.69845462963" createdVersion="8" refreshedVersion="8" minRefreshableVersion="3" recordCount="2335" xr:uid="{475248AA-4CE8-44DB-8C75-B87E1AD217BD}">
  <cacheSource type="worksheet">
    <worksheetSource ref="A3:Q2338" sheet="HEALTH CARE N ITS DATA ANALYS"/>
  </cacheSource>
  <cacheFields count="17">
    <cacheField name="PATIENT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/>
    </cacheField>
    <cacheField name="NO OF MAJOR 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/>
    </cacheField>
    <cacheField name="WEIGHT STATUS" numFmtId="0">
      <sharedItems count="4">
        <s v="OBESITY"/>
        <s v="OVERWEIGHT"/>
        <s v="NORMAL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14">
      <sharedItems containsSemiMixedTypes="0" containsNonDate="0" containsDate="1" containsString="0" minDate="1958-06-05T00:00:00" maxDate="2004-12-28T00:00:00"/>
    </cacheField>
    <cacheField name="CHARGES" numFmtId="165">
      <sharedItems containsSemiMixedTypes="0" containsString="0" containsNumber="1" minValue="11253.42" maxValue="63770.43"/>
    </cacheField>
    <cacheField name="HOSPITAL TIER" numFmtId="0">
      <sharedItems/>
    </cacheField>
    <cacheField name="CITY TIER" numFmtId="0">
      <sharedItems/>
    </cacheField>
    <cacheField name="STATE ID " numFmtId="0">
      <sharedItems/>
    </cacheField>
    <cacheField name="AGE" numFmtId="0">
      <sharedItems containsSemiMixedTypes="0" containsString="0" containsNumber="1" containsInteger="1" minValue="20" maxValue="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3">
  <r>
    <x v="0"/>
    <n v="1968"/>
    <s v="Oct"/>
    <n v="12"/>
    <n v="0"/>
    <x v="0"/>
    <x v="0"/>
    <s v="tier - 3"/>
    <m/>
    <s v="1968-Oct-12"/>
    <n v="10"/>
    <d v="1968-10-12T00:00:00"/>
    <n v="56"/>
  </r>
  <r>
    <x v="1"/>
    <n v="1978"/>
    <s v="Dec"/>
    <n v="29"/>
    <n v="0"/>
    <x v="1"/>
    <x v="0"/>
    <s v="tier - 2"/>
    <s v="R1013"/>
    <s v="1978-Dec-29"/>
    <n v="12"/>
    <d v="1978-12-29T00:00:00"/>
    <n v="45"/>
  </r>
  <r>
    <x v="2"/>
    <n v="1977"/>
    <s v="Jun"/>
    <n v="27"/>
    <n v="2"/>
    <x v="2"/>
    <x v="0"/>
    <s v="tier - 3"/>
    <s v="R1012"/>
    <s v="1977-Jun-27"/>
    <n v="6"/>
    <d v="1977-06-27T00:00:00"/>
    <n v="47"/>
  </r>
  <r>
    <x v="3"/>
    <n v="1989"/>
    <s v="Dec"/>
    <n v="17"/>
    <n v="3"/>
    <x v="3"/>
    <x v="1"/>
    <s v="tier - 2"/>
    <s v="R1026"/>
    <s v="1989-Dec-17"/>
    <n v="12"/>
    <d v="1989-12-17T00:00:00"/>
    <n v="34"/>
  </r>
  <r>
    <x v="4"/>
    <n v="1969"/>
    <s v="Dec"/>
    <n v="30"/>
    <n v="2"/>
    <x v="4"/>
    <x v="1"/>
    <s v="tier - 1"/>
    <s v="R1016"/>
    <s v="1969-Dec-30"/>
    <n v="12"/>
    <d v="1969-12-30T00:00:00"/>
    <n v="54"/>
  </r>
  <r>
    <x v="5"/>
    <n v="1976"/>
    <s v="Jun"/>
    <n v="28"/>
    <n v="2"/>
    <x v="5"/>
    <x v="1"/>
    <s v="tier - 2"/>
    <s v="R1025"/>
    <s v="1976-Jun-28"/>
    <n v="6"/>
    <d v="1976-06-28T00:00:00"/>
    <n v="48"/>
  </r>
  <r>
    <x v="6"/>
    <n v="1970"/>
    <s v="Jun"/>
    <n v="14"/>
    <n v="2"/>
    <x v="6"/>
    <x v="1"/>
    <s v="tier - 2"/>
    <s v="R1012"/>
    <s v="1970-Jun-14"/>
    <n v="6"/>
    <d v="1970-06-14T00:00:00"/>
    <n v="54"/>
  </r>
  <r>
    <x v="7"/>
    <n v="1972"/>
    <s v="Sep"/>
    <n v="3"/>
    <n v="0"/>
    <x v="7"/>
    <x v="1"/>
    <s v="tier - 2"/>
    <s v="R1021"/>
    <s v="1972-Sep-3"/>
    <n v="9"/>
    <d v="1972-09-03T00:00:00"/>
    <n v="52"/>
  </r>
  <r>
    <x v="8"/>
    <n v="1966"/>
    <s v="Aug"/>
    <n v="6"/>
    <n v="0"/>
    <x v="8"/>
    <x v="1"/>
    <s v="tier - 1"/>
    <s v="R1016"/>
    <s v="1966-Aug-6"/>
    <n v="8"/>
    <d v="1966-08-06T00:00:00"/>
    <n v="58"/>
  </r>
  <r>
    <x v="9"/>
    <n v="1969"/>
    <s v="Jun"/>
    <n v="25"/>
    <n v="2"/>
    <x v="9"/>
    <x v="1"/>
    <s v="tier - 2"/>
    <s v="R1011"/>
    <s v="1969-Jun-25"/>
    <n v="6"/>
    <d v="1969-06-25T00:00:00"/>
    <n v="55"/>
  </r>
  <r>
    <x v="10"/>
    <n v="1969"/>
    <s v="Nov"/>
    <n v="30"/>
    <n v="2"/>
    <x v="10"/>
    <x v="1"/>
    <s v="tier - 2"/>
    <s v="R1011"/>
    <s v="1969-Nov-30"/>
    <n v="11"/>
    <d v="1969-11-30T00:00:00"/>
    <n v="54"/>
  </r>
  <r>
    <x v="11"/>
    <n v="1980"/>
    <s v="Aug"/>
    <n v="20"/>
    <n v="2"/>
    <x v="11"/>
    <x v="1"/>
    <s v="tier - 1"/>
    <s v="R1021"/>
    <s v="1980-Aug-20"/>
    <n v="8"/>
    <d v="1980-08-20T00:00:00"/>
    <n v="44"/>
  </r>
  <r>
    <x v="12"/>
    <n v="1966"/>
    <s v="Jul"/>
    <n v="5"/>
    <n v="0"/>
    <x v="12"/>
    <x v="1"/>
    <s v="tier - 1"/>
    <s v="R1013"/>
    <s v="1966-Jul-5"/>
    <n v="7"/>
    <d v="1966-07-05T00:00:00"/>
    <n v="58"/>
  </r>
  <r>
    <x v="13"/>
    <n v="1981"/>
    <s v="Oct"/>
    <n v="4"/>
    <n v="1"/>
    <x v="13"/>
    <x v="0"/>
    <s v="tier - 3"/>
    <s v="R1013"/>
    <s v="1981-Oct-4"/>
    <n v="10"/>
    <d v="1981-10-04T00:00:00"/>
    <n v="43"/>
  </r>
  <r>
    <x v="14"/>
    <n v="1966"/>
    <s v="Sep"/>
    <n v="9"/>
    <n v="0"/>
    <x v="14"/>
    <x v="1"/>
    <s v="tier - 1"/>
    <s v="R1013"/>
    <s v="1966-Sep-9"/>
    <n v="9"/>
    <d v="1966-09-09T00:00:00"/>
    <n v="58"/>
  </r>
  <r>
    <x v="15"/>
    <n v="1972"/>
    <s v="Oct"/>
    <n v="7"/>
    <n v="3"/>
    <x v="15"/>
    <x v="1"/>
    <s v="tier - 2"/>
    <s v="R1012"/>
    <s v="1972-Oct-7"/>
    <n v="10"/>
    <d v="1972-10-07T00:00:00"/>
    <n v="52"/>
  </r>
  <r>
    <x v="16"/>
    <n v="1967"/>
    <s v="Sep"/>
    <n v="4"/>
    <n v="0"/>
    <x v="16"/>
    <x v="1"/>
    <s v="tier - 2"/>
    <s v="R1012"/>
    <s v="1967-Sep-4"/>
    <n v="9"/>
    <d v="1967-09-04T00:00:00"/>
    <n v="57"/>
  </r>
  <r>
    <x v="17"/>
    <n v="1966"/>
    <s v="Nov"/>
    <n v="20"/>
    <n v="0"/>
    <x v="17"/>
    <x v="1"/>
    <s v="tier - 3"/>
    <s v="R1011"/>
    <s v="1966-Nov-20"/>
    <n v="11"/>
    <d v="1966-11-20T00:00:00"/>
    <n v="58"/>
  </r>
  <r>
    <x v="18"/>
    <n v="1966"/>
    <s v="Nov"/>
    <n v="7"/>
    <n v="0"/>
    <x v="18"/>
    <x v="1"/>
    <s v="tier - 3"/>
    <s v="R1011"/>
    <s v="1966-Nov-7"/>
    <n v="11"/>
    <d v="1966-11-07T00:00:00"/>
    <n v="58"/>
  </r>
  <r>
    <x v="19"/>
    <n v="1971"/>
    <s v="Nov"/>
    <n v="9"/>
    <n v="0"/>
    <x v="19"/>
    <x v="1"/>
    <s v="tier - 2"/>
    <s v="R1012"/>
    <s v="1971-Nov-9"/>
    <n v="11"/>
    <d v="1971-11-09T00:00:00"/>
    <n v="53"/>
  </r>
  <r>
    <x v="20"/>
    <n v="2000"/>
    <s v="Sep"/>
    <n v="18"/>
    <n v="0"/>
    <x v="20"/>
    <x v="1"/>
    <s v="tier - 1"/>
    <s v="R1011"/>
    <s v="2000-Sep-18"/>
    <n v="9"/>
    <d v="2000-09-18T00:00:00"/>
    <n v="24"/>
  </r>
  <r>
    <x v="21"/>
    <n v="2001"/>
    <s v="Dec"/>
    <n v="17"/>
    <n v="0"/>
    <x v="21"/>
    <x v="1"/>
    <s v="tier - 1"/>
    <s v="R1026"/>
    <s v="2001-Dec-17"/>
    <n v="12"/>
    <d v="2001-12-17T00:00:00"/>
    <n v="22"/>
  </r>
  <r>
    <x v="22"/>
    <n v="1974"/>
    <s v="Aug"/>
    <n v="30"/>
    <n v="0"/>
    <x v="22"/>
    <x v="1"/>
    <s v="tier - 2"/>
    <s v="R1025"/>
    <s v="1974-Aug-30"/>
    <n v="8"/>
    <d v="1974-08-30T00:00:00"/>
    <n v="50"/>
  </r>
  <r>
    <x v="23"/>
    <n v="1989"/>
    <s v="Oct"/>
    <n v="25"/>
    <n v="3"/>
    <x v="23"/>
    <x v="1"/>
    <s v="tier - 1"/>
    <s v="R1012"/>
    <s v="1989-Oct-25"/>
    <n v="10"/>
    <d v="1989-10-25T00:00:00"/>
    <n v="35"/>
  </r>
  <r>
    <x v="24"/>
    <n v="1981"/>
    <s v="Jul"/>
    <n v="28"/>
    <n v="1"/>
    <x v="24"/>
    <x v="0"/>
    <s v="tier - 2"/>
    <s v="R1011"/>
    <s v="1981-Jul-28"/>
    <n v="7"/>
    <d v="1981-07-28T00:00:00"/>
    <n v="43"/>
  </r>
  <r>
    <x v="25"/>
    <n v="1974"/>
    <s v="Dec"/>
    <n v="10"/>
    <n v="4"/>
    <x v="25"/>
    <x v="1"/>
    <s v="tier - 3"/>
    <s v="R1012"/>
    <s v="1974-Dec-10"/>
    <n v="12"/>
    <d v="1974-12-10T00:00:00"/>
    <n v="49"/>
  </r>
  <r>
    <x v="26"/>
    <n v="1996"/>
    <s v="Jul"/>
    <n v="21"/>
    <n v="0"/>
    <x v="26"/>
    <x v="1"/>
    <s v="tier - 3"/>
    <s v="R1012"/>
    <s v="1996-Jul-21"/>
    <n v="7"/>
    <d v="1996-07-21T00:00:00"/>
    <n v="28"/>
  </r>
  <r>
    <x v="27"/>
    <n v="1991"/>
    <s v="Jun"/>
    <n v="26"/>
    <n v="3"/>
    <x v="27"/>
    <x v="1"/>
    <s v="tier - 2"/>
    <s v="R1012"/>
    <s v="1991-Jun-26"/>
    <n v="6"/>
    <d v="1991-06-26T00:00:00"/>
    <n v="33"/>
  </r>
  <r>
    <x v="28"/>
    <n v="1974"/>
    <s v="Dec"/>
    <n v="15"/>
    <n v="4"/>
    <x v="28"/>
    <x v="1"/>
    <s v="tier - 1"/>
    <s v="R1012"/>
    <s v="1974-Dec-15"/>
    <n v="12"/>
    <d v="1974-12-15T00:00:00"/>
    <n v="49"/>
  </r>
  <r>
    <x v="29"/>
    <n v="1968"/>
    <s v="Oct"/>
    <n v="24"/>
    <n v="2"/>
    <x v="29"/>
    <x v="1"/>
    <s v="tier - 1"/>
    <s v="R1013"/>
    <s v="1968-Oct-24"/>
    <n v="10"/>
    <d v="1968-10-24T00:00:00"/>
    <n v="56"/>
  </r>
  <r>
    <x v="30"/>
    <n v="2000"/>
    <s v="Sep"/>
    <n v="17"/>
    <n v="0"/>
    <x v="30"/>
    <x v="1"/>
    <s v="tier - 3"/>
    <s v="R1012"/>
    <s v="2000-Sep-17"/>
    <n v="9"/>
    <d v="2000-09-17T00:00:00"/>
    <n v="24"/>
  </r>
  <r>
    <x v="31"/>
    <n v="1965"/>
    <s v="Dec"/>
    <n v="18"/>
    <n v="0"/>
    <x v="31"/>
    <x v="1"/>
    <s v="tier - 3"/>
    <s v="R1013"/>
    <s v="1965-Dec-18"/>
    <n v="12"/>
    <d v="1965-12-18T00:00:00"/>
    <n v="58"/>
  </r>
  <r>
    <x v="32"/>
    <n v="1973"/>
    <s v="Oct"/>
    <n v="21"/>
    <n v="4"/>
    <x v="32"/>
    <x v="1"/>
    <s v="tier - 1"/>
    <s v="R1013"/>
    <s v="1973-Oct-21"/>
    <n v="10"/>
    <d v="1973-10-21T00:00:00"/>
    <n v="51"/>
  </r>
  <r>
    <x v="33"/>
    <n v="1966"/>
    <s v="Jul"/>
    <n v="9"/>
    <n v="0"/>
    <x v="33"/>
    <x v="1"/>
    <s v="tier - 2"/>
    <s v="R1012"/>
    <s v="1966-Jul-9"/>
    <n v="7"/>
    <d v="1966-07-09T00:00:00"/>
    <n v="58"/>
  </r>
  <r>
    <x v="34"/>
    <n v="1965"/>
    <s v="Jun"/>
    <n v="19"/>
    <n v="0"/>
    <x v="34"/>
    <x v="1"/>
    <s v="tier - 2"/>
    <s v="R1011"/>
    <s v="1965-Jun-19"/>
    <n v="6"/>
    <d v="1965-06-19T00:00:00"/>
    <n v="59"/>
  </r>
  <r>
    <x v="35"/>
    <n v="1979"/>
    <s v="Aug"/>
    <n v="18"/>
    <n v="2"/>
    <x v="35"/>
    <x v="0"/>
    <s v="tier - 3"/>
    <s v="R1012"/>
    <s v="1979-Aug-18"/>
    <n v="8"/>
    <d v="1979-08-18T00:00:00"/>
    <n v="45"/>
  </r>
  <r>
    <x v="36"/>
    <n v="1969"/>
    <s v="Aug"/>
    <n v="14"/>
    <n v="1"/>
    <x v="36"/>
    <x v="1"/>
    <s v="tier - 3"/>
    <s v="R1012"/>
    <s v="1969-Aug-14"/>
    <n v="8"/>
    <d v="1969-08-14T00:00:00"/>
    <n v="55"/>
  </r>
  <r>
    <x v="37"/>
    <n v="1965"/>
    <s v="Dec"/>
    <n v="4"/>
    <n v="0"/>
    <x v="37"/>
    <x v="1"/>
    <s v="tier - 3"/>
    <s v="R1011"/>
    <s v="1965-Dec-4"/>
    <n v="12"/>
    <d v="1965-12-04T00:00:00"/>
    <n v="58"/>
  </r>
  <r>
    <x v="38"/>
    <n v="1969"/>
    <s v="Nov"/>
    <n v="10"/>
    <n v="1"/>
    <x v="38"/>
    <x v="1"/>
    <s v="tier - 3"/>
    <s v="R1012"/>
    <s v="1969-Nov-10"/>
    <n v="11"/>
    <d v="1969-11-10T00:00:00"/>
    <n v="55"/>
  </r>
  <r>
    <x v="39"/>
    <n v="1968"/>
    <s v="Nov"/>
    <n v="12"/>
    <n v="1"/>
    <x v="39"/>
    <x v="1"/>
    <s v="tier - 3"/>
    <s v="R1013"/>
    <s v="1968-Nov-12"/>
    <n v="11"/>
    <d v="1968-11-12T00:00:00"/>
    <n v="56"/>
  </r>
  <r>
    <x v="40"/>
    <n v="1968"/>
    <s v="Nov"/>
    <n v="13"/>
    <n v="0"/>
    <x v="40"/>
    <x v="1"/>
    <s v="tier - 1"/>
    <s v="R1024"/>
    <s v="1968-Nov-13"/>
    <n v="11"/>
    <d v="1968-11-13T00:00:00"/>
    <n v="56"/>
  </r>
  <r>
    <x v="41"/>
    <n v="1994"/>
    <s v="Sep"/>
    <n v="6"/>
    <n v="0"/>
    <x v="41"/>
    <x v="1"/>
    <s v="tier - 3"/>
    <s v="R1012"/>
    <s v="1994-Sep-6"/>
    <n v="9"/>
    <d v="1994-09-06T00:00:00"/>
    <n v="30"/>
  </r>
  <r>
    <x v="42"/>
    <n v="1971"/>
    <s v="Dec"/>
    <n v="20"/>
    <n v="2"/>
    <x v="42"/>
    <x v="1"/>
    <s v="tier - 3"/>
    <s v="R1012"/>
    <s v="1971-Dec-20"/>
    <n v="12"/>
    <d v="1971-12-20T00:00:00"/>
    <n v="52"/>
  </r>
  <r>
    <x v="43"/>
    <n v="1968"/>
    <s v="Jul"/>
    <n v="28"/>
    <n v="1"/>
    <x v="43"/>
    <x v="1"/>
    <s v="tier - 3"/>
    <s v="R1012"/>
    <s v="1968-Jul-28"/>
    <n v="7"/>
    <d v="1968-07-28T00:00:00"/>
    <n v="56"/>
  </r>
  <r>
    <x v="44"/>
    <n v="1967"/>
    <s v="Oct"/>
    <n v="2"/>
    <n v="1"/>
    <x v="44"/>
    <x v="1"/>
    <s v="tier - 2"/>
    <s v="R1013"/>
    <s v="1967-Oct-2"/>
    <n v="10"/>
    <d v="1967-10-02T00:00:00"/>
    <n v="57"/>
  </r>
  <r>
    <x v="45"/>
    <n v="1970"/>
    <s v="Dec"/>
    <n v="18"/>
    <n v="2"/>
    <x v="45"/>
    <x v="1"/>
    <s v="tier - 2"/>
    <s v="R1011"/>
    <s v="1970-Dec-18"/>
    <n v="12"/>
    <d v="1970-12-18T00:00:00"/>
    <n v="53"/>
  </r>
  <r>
    <x v="46"/>
    <n v="1985"/>
    <s v="Oct"/>
    <n v="21"/>
    <n v="4"/>
    <x v="46"/>
    <x v="0"/>
    <s v="tier - 2"/>
    <s v="R1011"/>
    <s v="1985-Oct-21"/>
    <n v="10"/>
    <d v="1985-10-21T00:00:00"/>
    <n v="39"/>
  </r>
  <r>
    <x v="47"/>
    <n v="1970"/>
    <s v="Oct"/>
    <n v="28"/>
    <n v="1"/>
    <x v="47"/>
    <x v="1"/>
    <s v="tier - 2"/>
    <s v="R1023"/>
    <s v="1970-Oct-28"/>
    <n v="10"/>
    <d v="1970-10-28T00:00:00"/>
    <n v="54"/>
  </r>
  <r>
    <x v="48"/>
    <n v="1967"/>
    <s v="Oct"/>
    <n v="23"/>
    <n v="0"/>
    <x v="48"/>
    <x v="1"/>
    <s v="tier - 1"/>
    <s v="R1019"/>
    <s v="1967-Oct-23"/>
    <n v="10"/>
    <d v="1967-10-23T00:00:00"/>
    <n v="57"/>
  </r>
  <r>
    <x v="49"/>
    <n v="1999"/>
    <s v="Dec"/>
    <n v="24"/>
    <n v="0"/>
    <x v="49"/>
    <x v="1"/>
    <s v="tier - 1"/>
    <s v="R1011"/>
    <s v="1999-Dec-24"/>
    <n v="12"/>
    <d v="1999-12-24T00:00:00"/>
    <n v="24"/>
  </r>
  <r>
    <x v="50"/>
    <n v="1967"/>
    <s v="Nov"/>
    <n v="11"/>
    <n v="1"/>
    <x v="50"/>
    <x v="1"/>
    <s v="tier - 2"/>
    <s v="R1011"/>
    <s v="1967-Nov-11"/>
    <n v="11"/>
    <d v="1967-11-11T00:00:00"/>
    <n v="57"/>
  </r>
  <r>
    <x v="51"/>
    <n v="1989"/>
    <s v="Nov"/>
    <n v="25"/>
    <n v="3"/>
    <x v="51"/>
    <x v="1"/>
    <s v="tier - 2"/>
    <s v="R1022"/>
    <s v="1989-Nov-25"/>
    <n v="11"/>
    <d v="1989-11-25T00:00:00"/>
    <n v="35"/>
  </r>
  <r>
    <x v="52"/>
    <n v="1986"/>
    <s v="Aug"/>
    <n v="29"/>
    <n v="3"/>
    <x v="52"/>
    <x v="1"/>
    <s v="tier - 1"/>
    <s v="R1026"/>
    <s v="1986-Aug-29"/>
    <n v="8"/>
    <d v="1986-08-29T00:00:00"/>
    <n v="38"/>
  </r>
  <r>
    <x v="53"/>
    <n v="1974"/>
    <s v="Dec"/>
    <n v="9"/>
    <n v="4"/>
    <x v="53"/>
    <x v="1"/>
    <s v="tier - 1"/>
    <s v="R1016"/>
    <s v="1974-Dec-9"/>
    <n v="12"/>
    <d v="1974-12-09T00:00:00"/>
    <n v="49"/>
  </r>
  <r>
    <x v="54"/>
    <n v="1992"/>
    <s v="Jun"/>
    <n v="25"/>
    <n v="0"/>
    <x v="54"/>
    <x v="1"/>
    <s v="tier - 1"/>
    <s v="R1012"/>
    <s v="1992-Jun-25"/>
    <n v="6"/>
    <d v="1992-06-25T00:00:00"/>
    <n v="32"/>
  </r>
  <r>
    <x v="55"/>
    <n v="1967"/>
    <s v="Oct"/>
    <n v="5"/>
    <n v="0"/>
    <x v="55"/>
    <x v="1"/>
    <s v="tier - 3"/>
    <s v="R1011"/>
    <s v="1967-Oct-5"/>
    <n v="10"/>
    <d v="1967-10-05T00:00:00"/>
    <n v="57"/>
  </r>
  <r>
    <x v="56"/>
    <n v="1967"/>
    <s v="Jul"/>
    <n v="30"/>
    <n v="0"/>
    <x v="56"/>
    <x v="1"/>
    <s v="tier - 2"/>
    <s v="R1011"/>
    <s v="1967-Jul-30"/>
    <n v="7"/>
    <d v="1967-07-30T00:00:00"/>
    <n v="57"/>
  </r>
  <r>
    <x v="57"/>
    <n v="1983"/>
    <s v="Oct"/>
    <n v="14"/>
    <n v="2"/>
    <x v="57"/>
    <x v="0"/>
    <s v="tier - 2"/>
    <s v="R1011"/>
    <s v="1983-Oct-14"/>
    <n v="10"/>
    <d v="1983-10-14T00:00:00"/>
    <n v="41"/>
  </r>
  <r>
    <x v="58"/>
    <n v="1972"/>
    <s v="Oct"/>
    <n v="24"/>
    <n v="3"/>
    <x v="58"/>
    <x v="1"/>
    <s v="tier - 3"/>
    <s v="R1013"/>
    <s v="1972-Oct-24"/>
    <n v="10"/>
    <d v="1972-10-24T00:00:00"/>
    <n v="52"/>
  </r>
  <r>
    <x v="59"/>
    <n v="1976"/>
    <s v="Sep"/>
    <n v="30"/>
    <n v="2"/>
    <x v="59"/>
    <x v="1"/>
    <s v="tier - 1"/>
    <s v="R1025"/>
    <s v="1976-Sep-30"/>
    <n v="9"/>
    <d v="1976-09-30T00:00:00"/>
    <n v="48"/>
  </r>
  <r>
    <x v="60"/>
    <n v="1977"/>
    <s v="Aug"/>
    <n v="2"/>
    <n v="2"/>
    <x v="60"/>
    <x v="1"/>
    <s v="tier - 2"/>
    <s v="R1021"/>
    <s v="1977-Aug-2"/>
    <n v="8"/>
    <d v="1977-08-02T00:00:00"/>
    <n v="47"/>
  </r>
  <r>
    <x v="61"/>
    <n v="1962"/>
    <s v="Sep"/>
    <n v="7"/>
    <n v="0"/>
    <x v="61"/>
    <x v="1"/>
    <s v="tier - 3"/>
    <s v="R1013"/>
    <s v="1962-Sep-7"/>
    <n v="9"/>
    <d v="1962-09-07T00:00:00"/>
    <n v="62"/>
  </r>
  <r>
    <x v="62"/>
    <n v="1976"/>
    <s v="Nov"/>
    <n v="22"/>
    <n v="2"/>
    <x v="62"/>
    <x v="1"/>
    <s v="tier - 2"/>
    <s v="R1021"/>
    <s v="1976-Nov-22"/>
    <n v="11"/>
    <d v="1976-11-22T00:00:00"/>
    <n v="48"/>
  </r>
  <r>
    <x v="63"/>
    <n v="1964"/>
    <s v="Aug"/>
    <n v="8"/>
    <n v="0"/>
    <x v="63"/>
    <x v="1"/>
    <s v="tier - 3"/>
    <s v="R1013"/>
    <s v="1964-Aug-8"/>
    <n v="8"/>
    <d v="1964-08-08T00:00:00"/>
    <n v="60"/>
  </r>
  <r>
    <x v="64"/>
    <n v="1990"/>
    <s v="Jul"/>
    <n v="6"/>
    <n v="3"/>
    <x v="64"/>
    <x v="1"/>
    <s v="tier - 3"/>
    <s v="R1012"/>
    <s v="1990-Jul-6"/>
    <n v="7"/>
    <d v="1990-07-06T00:00:00"/>
    <n v="34"/>
  </r>
  <r>
    <x v="65"/>
    <n v="1992"/>
    <s v="Jul"/>
    <n v="23"/>
    <n v="0"/>
    <x v="65"/>
    <x v="1"/>
    <s v="tier - 3"/>
    <s v="R1026"/>
    <s v="1992-Jul-23"/>
    <n v="7"/>
    <d v="1992-07-23T00:00:00"/>
    <n v="32"/>
  </r>
  <r>
    <x v="66"/>
    <n v="1965"/>
    <s v="Jun"/>
    <n v="27"/>
    <n v="0"/>
    <x v="66"/>
    <x v="1"/>
    <s v="tier - 3"/>
    <s v="R1012"/>
    <s v="1965-Jun-27"/>
    <n v="6"/>
    <d v="1965-06-27T00:00:00"/>
    <n v="59"/>
  </r>
  <r>
    <x v="67"/>
    <n v="1966"/>
    <s v="Jul"/>
    <n v="2"/>
    <n v="0"/>
    <x v="67"/>
    <x v="1"/>
    <s v="tier - 3"/>
    <s v="R1011"/>
    <s v="1966-Jul-2"/>
    <n v="7"/>
    <d v="1966-07-02T00:00:00"/>
    <n v="58"/>
  </r>
  <r>
    <x v="68"/>
    <n v="1966"/>
    <s v="Aug"/>
    <n v="12"/>
    <n v="0"/>
    <x v="68"/>
    <x v="0"/>
    <s v="tier - 3"/>
    <s v="R1011"/>
    <s v="1966-Aug-12"/>
    <n v="8"/>
    <d v="1966-08-12T00:00:00"/>
    <n v="58"/>
  </r>
  <r>
    <x v="69"/>
    <n v="1967"/>
    <s v="Jun"/>
    <n v="23"/>
    <n v="0"/>
    <x v="69"/>
    <x v="1"/>
    <s v="tier - 2"/>
    <s v="R1012"/>
    <s v="1967-Jun-23"/>
    <n v="6"/>
    <d v="1967-06-23T00:00:00"/>
    <n v="57"/>
  </r>
  <r>
    <x v="70"/>
    <n v="1966"/>
    <s v="Jul"/>
    <n v="20"/>
    <n v="0"/>
    <x v="70"/>
    <x v="1"/>
    <s v="tier - 2"/>
    <s v="R1011"/>
    <s v="1966-Jul-20"/>
    <n v="7"/>
    <d v="1966-07-20T00:00:00"/>
    <n v="58"/>
  </r>
  <r>
    <x v="71"/>
    <n v="1972"/>
    <s v="Dec"/>
    <n v="14"/>
    <n v="3"/>
    <x v="71"/>
    <x v="1"/>
    <s v="tier - 1"/>
    <s v="R1012"/>
    <s v="1972-Dec-14"/>
    <n v="12"/>
    <d v="1972-12-14T00:00:00"/>
    <n v="51"/>
  </r>
  <r>
    <x v="72"/>
    <n v="1967"/>
    <s v="Nov"/>
    <n v="29"/>
    <n v="0"/>
    <x v="72"/>
    <x v="1"/>
    <s v="tier - 1"/>
    <s v="R1012"/>
    <s v="1967-Nov-29"/>
    <n v="11"/>
    <d v="1967-11-29T00:00:00"/>
    <n v="57"/>
  </r>
  <r>
    <x v="73"/>
    <n v="1966"/>
    <s v="Nov"/>
    <n v="3"/>
    <n v="0"/>
    <x v="73"/>
    <x v="1"/>
    <s v="tier - 3"/>
    <s v="R1013"/>
    <s v="1966-Nov-3"/>
    <n v="11"/>
    <d v="1966-11-03T00:00:00"/>
    <n v="58"/>
  </r>
  <r>
    <x v="74"/>
    <n v="1969"/>
    <s v="Dec"/>
    <n v="25"/>
    <n v="1"/>
    <x v="74"/>
    <x v="1"/>
    <s v="tier - 3"/>
    <s v="R1013"/>
    <s v="1969-Dec-25"/>
    <n v="12"/>
    <d v="1969-12-25T00:00:00"/>
    <n v="54"/>
  </r>
  <r>
    <x v="75"/>
    <n v="1966"/>
    <s v="Dec"/>
    <n v="11"/>
    <n v="0"/>
    <x v="75"/>
    <x v="1"/>
    <s v="tier - 3"/>
    <s v="R1011"/>
    <s v="1966-Dec-11"/>
    <n v="12"/>
    <d v="1966-12-11T00:00:00"/>
    <n v="57"/>
  </r>
  <r>
    <x v="76"/>
    <n v="1969"/>
    <s v="Jul"/>
    <n v="17"/>
    <n v="0"/>
    <x v="76"/>
    <x v="1"/>
    <s v="tier - 1"/>
    <s v="R1024"/>
    <s v="1969-Jul-17"/>
    <n v="7"/>
    <d v="1969-07-17T00:00:00"/>
    <n v="55"/>
  </r>
  <r>
    <x v="77"/>
    <n v="1971"/>
    <s v="Jun"/>
    <n v="29"/>
    <n v="3"/>
    <x v="77"/>
    <x v="1"/>
    <s v="tier - 2"/>
    <s v="R1013"/>
    <s v="1971-Jun-29"/>
    <n v="6"/>
    <d v="1971-06-29T00:00:00"/>
    <n v="53"/>
  </r>
  <r>
    <x v="78"/>
    <n v="1971"/>
    <s v="Sep"/>
    <n v="26"/>
    <n v="0"/>
    <x v="78"/>
    <x v="1"/>
    <s v="tier - 3"/>
    <s v="R1011"/>
    <s v="1971-Sep-26"/>
    <n v="9"/>
    <d v="1971-09-26T00:00:00"/>
    <n v="53"/>
  </r>
  <r>
    <x v="79"/>
    <n v="1978"/>
    <s v="Dec"/>
    <n v="20"/>
    <n v="2"/>
    <x v="79"/>
    <x v="0"/>
    <s v="tier - 3"/>
    <s v="R1011"/>
    <s v="1978-Dec-20"/>
    <n v="12"/>
    <d v="1978-12-20T00:00:00"/>
    <n v="45"/>
  </r>
  <r>
    <x v="80"/>
    <n v="1977"/>
    <s v="Oct"/>
    <n v="25"/>
    <n v="2"/>
    <x v="80"/>
    <x v="1"/>
    <s v="tier - 1"/>
    <s v="R1012"/>
    <s v="1977-Oct-25"/>
    <n v="10"/>
    <d v="1977-10-25T00:00:00"/>
    <n v="47"/>
  </r>
  <r>
    <x v="81"/>
    <n v="1972"/>
    <s v="Oct"/>
    <n v="19"/>
    <n v="2"/>
    <x v="81"/>
    <x v="1"/>
    <s v="tier - 1"/>
    <s v="R1012"/>
    <s v="1972-Oct-19"/>
    <n v="10"/>
    <d v="1972-10-19T00:00:00"/>
    <n v="52"/>
  </r>
  <r>
    <x v="82"/>
    <n v="1978"/>
    <s v="Aug"/>
    <n v="21"/>
    <n v="2"/>
    <x v="82"/>
    <x v="1"/>
    <s v="tier - 3"/>
    <s v="R1025"/>
    <s v="1978-Aug-21"/>
    <n v="8"/>
    <d v="1978-08-21T00:00:00"/>
    <n v="46"/>
  </r>
  <r>
    <x v="83"/>
    <n v="1987"/>
    <s v="Jun"/>
    <n v="28"/>
    <n v="3"/>
    <x v="83"/>
    <x v="1"/>
    <s v="tier - 1"/>
    <s v="R1012"/>
    <s v="1987-Jun-28"/>
    <n v="6"/>
    <d v="1987-06-28T00:00:00"/>
    <n v="37"/>
  </r>
  <r>
    <x v="84"/>
    <n v="1969"/>
    <s v="Sep"/>
    <n v="22"/>
    <n v="1"/>
    <x v="84"/>
    <x v="1"/>
    <s v="tier - 1"/>
    <s v="R1012"/>
    <s v="1969-Sep-22"/>
    <n v="9"/>
    <d v="1969-09-22T00:00:00"/>
    <n v="55"/>
  </r>
  <r>
    <x v="85"/>
    <n v="1964"/>
    <s v="Jul"/>
    <n v="27"/>
    <n v="0"/>
    <x v="85"/>
    <x v="1"/>
    <s v="tier - 1"/>
    <s v="R1013"/>
    <s v="1964-Jul-27"/>
    <n v="7"/>
    <d v="1964-07-27T00:00:00"/>
    <n v="60"/>
  </r>
  <r>
    <x v="86"/>
    <n v="1976"/>
    <s v="Aug"/>
    <n v="3"/>
    <n v="2"/>
    <x v="86"/>
    <x v="1"/>
    <s v="tier - 2"/>
    <s v="R1021"/>
    <s v="1976-Aug-3"/>
    <n v="8"/>
    <d v="1976-08-03T00:00:00"/>
    <n v="48"/>
  </r>
  <r>
    <x v="87"/>
    <n v="1964"/>
    <s v="Oct"/>
    <n v="14"/>
    <n v="0"/>
    <x v="87"/>
    <x v="1"/>
    <s v="tier - 1"/>
    <s v="R1012"/>
    <s v="1964-Oct-14"/>
    <n v="10"/>
    <d v="1964-10-14T00:00:00"/>
    <n v="60"/>
  </r>
  <r>
    <x v="88"/>
    <n v="1968"/>
    <s v="Nov"/>
    <n v="8"/>
    <n v="1"/>
    <x v="88"/>
    <x v="1"/>
    <s v="tier - 1"/>
    <s v="R1011"/>
    <s v="1968-Nov-8"/>
    <n v="11"/>
    <d v="1968-11-08T00:00:00"/>
    <n v="56"/>
  </r>
  <r>
    <x v="89"/>
    <n v="1968"/>
    <s v="Aug"/>
    <n v="29"/>
    <n v="1"/>
    <x v="89"/>
    <x v="1"/>
    <s v="tier - 3"/>
    <s v="R1011"/>
    <s v="1968-Aug-29"/>
    <n v="8"/>
    <d v="1968-08-29T00:00:00"/>
    <n v="56"/>
  </r>
  <r>
    <x v="90"/>
    <n v="1982"/>
    <s v="Dec"/>
    <n v="25"/>
    <n v="2"/>
    <x v="90"/>
    <x v="0"/>
    <s v="tier - 1"/>
    <s v="R1012"/>
    <s v="1982-Dec-25"/>
    <n v="12"/>
    <d v="1982-12-25T00:00:00"/>
    <n v="41"/>
  </r>
  <r>
    <x v="91"/>
    <n v="1968"/>
    <s v="Aug"/>
    <n v="23"/>
    <n v="0"/>
    <x v="91"/>
    <x v="1"/>
    <s v="tier - 1"/>
    <s v="R1016"/>
    <s v="1968-Aug-23"/>
    <n v="8"/>
    <d v="1968-08-23T00:00:00"/>
    <n v="56"/>
  </r>
  <r>
    <x v="92"/>
    <n v="1968"/>
    <s v="Dec"/>
    <n v="27"/>
    <n v="0"/>
    <x v="92"/>
    <x v="1"/>
    <s v="tier - 1"/>
    <s v="R1017"/>
    <s v="1968-Dec-27"/>
    <n v="12"/>
    <d v="1968-12-27T00:00:00"/>
    <n v="55"/>
  </r>
  <r>
    <x v="93"/>
    <n v="1979"/>
    <s v="Nov"/>
    <n v="25"/>
    <n v="2"/>
    <x v="93"/>
    <x v="1"/>
    <s v="tier - 2"/>
    <s v="R1025"/>
    <s v="1979-Nov-25"/>
    <n v="11"/>
    <d v="1979-11-25T00:00:00"/>
    <n v="45"/>
  </r>
  <r>
    <x v="94"/>
    <n v="1973"/>
    <s v="Oct"/>
    <n v="11"/>
    <n v="0"/>
    <x v="94"/>
    <x v="1"/>
    <s v="tier - 2"/>
    <s v="R1025"/>
    <s v="1973-Oct-11"/>
    <n v="10"/>
    <d v="1973-10-11T00:00:00"/>
    <n v="51"/>
  </r>
  <r>
    <x v="95"/>
    <n v="1980"/>
    <s v="Oct"/>
    <n v="24"/>
    <n v="2"/>
    <x v="95"/>
    <x v="1"/>
    <s v="tier - 1"/>
    <s v="R1021"/>
    <s v="1980-Oct-24"/>
    <n v="10"/>
    <d v="1980-10-24T00:00:00"/>
    <n v="44"/>
  </r>
  <r>
    <x v="96"/>
    <n v="1975"/>
    <s v="Jun"/>
    <n v="5"/>
    <n v="4"/>
    <x v="96"/>
    <x v="1"/>
    <s v="tier - 1"/>
    <s v="R1015"/>
    <s v="1975-Jun-5"/>
    <n v="6"/>
    <d v="1975-06-05T00:00:00"/>
    <n v="49"/>
  </r>
  <r>
    <x v="97"/>
    <n v="1969"/>
    <s v="Jul"/>
    <n v="7"/>
    <n v="0"/>
    <x v="97"/>
    <x v="1"/>
    <s v="tier - 2"/>
    <s v="R1020"/>
    <s v="1969-Jul-7"/>
    <n v="7"/>
    <d v="1969-07-07T00:00:00"/>
    <n v="55"/>
  </r>
  <r>
    <x v="98"/>
    <n v="1973"/>
    <s v="Sep"/>
    <n v="19"/>
    <n v="3"/>
    <x v="98"/>
    <x v="1"/>
    <s v="tier - 3"/>
    <s v="R1013"/>
    <s v="1973-Sep-19"/>
    <n v="9"/>
    <d v="1973-09-19T00:00:00"/>
    <n v="51"/>
  </r>
  <r>
    <x v="99"/>
    <n v="1973"/>
    <s v="Sep"/>
    <n v="29"/>
    <n v="2"/>
    <x v="99"/>
    <x v="1"/>
    <s v="tier - 3"/>
    <s v="R1024"/>
    <s v="1973-Sep-29"/>
    <n v="9"/>
    <d v="1973-09-29T00:00:00"/>
    <n v="51"/>
  </r>
  <r>
    <x v="100"/>
    <n v="1971"/>
    <s v="Sep"/>
    <n v="6"/>
    <n v="0"/>
    <x v="100"/>
    <x v="1"/>
    <s v="tier - 1"/>
    <s v="R1025"/>
    <s v="1971-Sep-6"/>
    <n v="9"/>
    <d v="1971-09-06T00:00:00"/>
    <n v="53"/>
  </r>
  <r>
    <x v="101"/>
    <n v="1987"/>
    <s v="Aug"/>
    <n v="8"/>
    <n v="3"/>
    <x v="101"/>
    <x v="2"/>
    <s v="tier - 3"/>
    <s v="R1012"/>
    <s v="1987-Aug-8"/>
    <n v="8"/>
    <d v="1987-08-08T00:00:00"/>
    <n v="37"/>
  </r>
  <r>
    <x v="102"/>
    <n v="1969"/>
    <s v="Jun"/>
    <n v="17"/>
    <n v="0"/>
    <x v="102"/>
    <x v="1"/>
    <s v="tier - 1"/>
    <s v="R1012"/>
    <s v="1969-Jun-17"/>
    <n v="6"/>
    <d v="1969-06-17T00:00:00"/>
    <n v="55"/>
  </r>
  <r>
    <x v="103"/>
    <n v="1974"/>
    <s v="Sep"/>
    <n v="29"/>
    <n v="0"/>
    <x v="103"/>
    <x v="1"/>
    <s v="tier - 1"/>
    <s v="R1012"/>
    <s v="1974-Sep-29"/>
    <n v="9"/>
    <d v="1974-09-29T00:00:00"/>
    <n v="50"/>
  </r>
  <r>
    <x v="104"/>
    <n v="1973"/>
    <s v="Aug"/>
    <n v="8"/>
    <n v="0"/>
    <x v="104"/>
    <x v="1"/>
    <s v="tier - 2"/>
    <s v="R1021"/>
    <s v="1973-Aug-8"/>
    <n v="8"/>
    <d v="1973-08-08T00:00:00"/>
    <n v="51"/>
  </r>
  <r>
    <x v="105"/>
    <n v="1968"/>
    <s v="Jul"/>
    <n v="19"/>
    <n v="0"/>
    <x v="105"/>
    <x v="1"/>
    <s v="tier - 1"/>
    <s v="R1013"/>
    <s v="1968-Jul-19"/>
    <n v="7"/>
    <d v="1968-07-19T00:00:00"/>
    <n v="56"/>
  </r>
  <r>
    <x v="106"/>
    <n v="1982"/>
    <s v="Jul"/>
    <n v="21"/>
    <n v="3"/>
    <x v="106"/>
    <x v="1"/>
    <s v="tier - 1"/>
    <s v="R1021"/>
    <s v="1982-Jul-21"/>
    <n v="7"/>
    <d v="1982-07-21T00:00:00"/>
    <n v="42"/>
  </r>
  <r>
    <x v="107"/>
    <n v="1970"/>
    <s v="Dec"/>
    <n v="1"/>
    <n v="2"/>
    <x v="107"/>
    <x v="1"/>
    <s v="tier - 3"/>
    <s v="R1011"/>
    <s v="1970-Dec-1"/>
    <n v="12"/>
    <d v="1970-12-01T00:00:00"/>
    <n v="53"/>
  </r>
  <r>
    <x v="108"/>
    <n v="1991"/>
    <s v="Aug"/>
    <n v="21"/>
    <n v="3"/>
    <x v="108"/>
    <x v="1"/>
    <s v="tier - 1"/>
    <s v="R1026"/>
    <s v="1991-Aug-21"/>
    <n v="8"/>
    <d v="1991-08-21T00:00:00"/>
    <n v="33"/>
  </r>
  <r>
    <x v="109"/>
    <n v="1991"/>
    <s v="Nov"/>
    <n v="17"/>
    <n v="3"/>
    <x v="109"/>
    <x v="1"/>
    <s v="tier - 2"/>
    <s v="R1012"/>
    <s v="1991-Nov-17"/>
    <n v="11"/>
    <d v="1991-11-17T00:00:00"/>
    <n v="33"/>
  </r>
  <r>
    <x v="110"/>
    <n v="1962"/>
    <s v="Jul"/>
    <n v="12"/>
    <n v="0"/>
    <x v="110"/>
    <x v="1"/>
    <s v="tier - 3"/>
    <s v="R1012"/>
    <s v="1962-Jul-12"/>
    <n v="7"/>
    <d v="1962-07-12T00:00:00"/>
    <n v="62"/>
  </r>
  <r>
    <x v="111"/>
    <n v="1963"/>
    <s v="Sep"/>
    <n v="24"/>
    <n v="0"/>
    <x v="111"/>
    <x v="1"/>
    <s v="tier - 1"/>
    <s v="R1013"/>
    <s v="1963-Sep-24"/>
    <n v="9"/>
    <d v="1963-09-24T00:00:00"/>
    <n v="61"/>
  </r>
  <r>
    <x v="112"/>
    <n v="1959"/>
    <s v="Jul"/>
    <n v="22"/>
    <n v="0"/>
    <x v="112"/>
    <x v="2"/>
    <s v="tier - 1"/>
    <s v="R1011"/>
    <s v="1959-Jul-22"/>
    <n v="7"/>
    <d v="1959-07-22T00:00:00"/>
    <n v="65"/>
  </r>
  <r>
    <x v="113"/>
    <n v="1975"/>
    <s v="Dec"/>
    <n v="2"/>
    <n v="1"/>
    <x v="113"/>
    <x v="2"/>
    <s v="tier - 2"/>
    <s v="R1011"/>
    <s v="1975-Dec-2"/>
    <n v="12"/>
    <d v="1975-12-02T00:00:00"/>
    <n v="48"/>
  </r>
  <r>
    <x v="114"/>
    <n v="1988"/>
    <s v="Sep"/>
    <n v="14"/>
    <n v="3"/>
    <x v="114"/>
    <x v="1"/>
    <s v="tier - 1"/>
    <s v="R1021"/>
    <s v="1988-Sep-14"/>
    <n v="9"/>
    <d v="1988-09-14T00:00:00"/>
    <n v="36"/>
  </r>
  <r>
    <x v="115"/>
    <n v="1970"/>
    <s v="Jun"/>
    <n v="21"/>
    <n v="0"/>
    <x v="115"/>
    <x v="1"/>
    <s v="tier - 1"/>
    <s v="R1024"/>
    <s v="1970-Jun-21"/>
    <n v="6"/>
    <d v="1970-06-21T00:00:00"/>
    <n v="54"/>
  </r>
  <r>
    <x v="116"/>
    <n v="1973"/>
    <s v="Nov"/>
    <n v="27"/>
    <n v="3"/>
    <x v="116"/>
    <x v="1"/>
    <s v="tier - 3"/>
    <s v="R1012"/>
    <s v="1973-Nov-27"/>
    <n v="11"/>
    <d v="1973-11-27T00:00:00"/>
    <n v="51"/>
  </r>
  <r>
    <x v="117"/>
    <n v="1973"/>
    <s v="Sep"/>
    <n v="5"/>
    <n v="3"/>
    <x v="117"/>
    <x v="1"/>
    <s v="tier - 2"/>
    <s v="R1012"/>
    <s v="1973-Sep-5"/>
    <n v="9"/>
    <d v="1973-09-05T00:00:00"/>
    <n v="51"/>
  </r>
  <r>
    <x v="118"/>
    <n v="1975"/>
    <s v="Aug"/>
    <n v="15"/>
    <n v="1"/>
    <x v="118"/>
    <x v="1"/>
    <s v="tier - 2"/>
    <s v="R1011"/>
    <s v="1975-Aug-15"/>
    <n v="8"/>
    <d v="1975-08-15T00:00:00"/>
    <n v="49"/>
  </r>
  <r>
    <x v="119"/>
    <n v="1968"/>
    <s v="Sep"/>
    <n v="23"/>
    <n v="0"/>
    <x v="119"/>
    <x v="1"/>
    <s v="tier - 1"/>
    <s v="R1012"/>
    <s v="1968-Sep-23"/>
    <n v="9"/>
    <d v="1968-09-23T00:00:00"/>
    <n v="56"/>
  </r>
  <r>
    <x v="120"/>
    <n v="1967"/>
    <s v="Jun"/>
    <n v="28"/>
    <n v="0"/>
    <x v="120"/>
    <x v="1"/>
    <s v="tier - 3"/>
    <s v="R1013"/>
    <s v="1967-Jun-28"/>
    <n v="6"/>
    <d v="1967-06-28T00:00:00"/>
    <n v="57"/>
  </r>
  <r>
    <x v="121"/>
    <n v="1967"/>
    <s v="Sep"/>
    <n v="26"/>
    <n v="0"/>
    <x v="121"/>
    <x v="1"/>
    <s v="tier - 2"/>
    <s v="R1011"/>
    <s v="1967-Sep-26"/>
    <n v="9"/>
    <d v="1967-09-26T00:00:00"/>
    <n v="57"/>
  </r>
  <r>
    <x v="122"/>
    <n v="1970"/>
    <s v="Dec"/>
    <n v="24"/>
    <n v="0"/>
    <x v="122"/>
    <x v="1"/>
    <s v="tier - 1"/>
    <s v="R1024"/>
    <s v="1970-Dec-24"/>
    <n v="12"/>
    <d v="1970-12-24T00:00:00"/>
    <n v="53"/>
  </r>
  <r>
    <x v="123"/>
    <n v="1985"/>
    <s v="Oct"/>
    <n v="16"/>
    <n v="3"/>
    <x v="123"/>
    <x v="1"/>
    <s v="tier - 2"/>
    <s v="R1026"/>
    <s v="1985-Oct-16"/>
    <n v="10"/>
    <d v="1985-10-16T00:00:00"/>
    <n v="39"/>
  </r>
  <r>
    <x v="124"/>
    <n v="1985"/>
    <s v="Aug"/>
    <n v="22"/>
    <n v="1"/>
    <x v="124"/>
    <x v="0"/>
    <s v="tier - 2"/>
    <s v="R1013"/>
    <s v="1985-Aug-22"/>
    <n v="8"/>
    <d v="1985-08-22T00:00:00"/>
    <n v="39"/>
  </r>
  <r>
    <x v="125"/>
    <n v="1972"/>
    <s v="Jul"/>
    <n v="10"/>
    <n v="0"/>
    <x v="125"/>
    <x v="1"/>
    <s v="tier - 3"/>
    <s v="R1025"/>
    <s v="1972-Jul-10"/>
    <n v="7"/>
    <d v="1972-07-10T00:00:00"/>
    <n v="52"/>
  </r>
  <r>
    <x v="126"/>
    <n v="1973"/>
    <s v="Oct"/>
    <n v="13"/>
    <n v="2"/>
    <x v="126"/>
    <x v="1"/>
    <s v="tier - 2"/>
    <s v="R1012"/>
    <s v="1973-Oct-13"/>
    <n v="10"/>
    <d v="1973-10-13T00:00:00"/>
    <n v="51"/>
  </r>
  <r>
    <x v="127"/>
    <n v="1981"/>
    <s v="Jun"/>
    <n v="12"/>
    <n v="1"/>
    <x v="127"/>
    <x v="1"/>
    <s v="tier - 1"/>
    <s v="R1025"/>
    <s v="1981-Jun-12"/>
    <n v="6"/>
    <d v="1981-06-12T00:00:00"/>
    <n v="43"/>
  </r>
  <r>
    <x v="128"/>
    <n v="1974"/>
    <s v="Dec"/>
    <n v="30"/>
    <n v="3"/>
    <x v="128"/>
    <x v="1"/>
    <s v="tier - 1"/>
    <s v="R1016"/>
    <s v="1974-Dec-30"/>
    <n v="12"/>
    <d v="1974-12-30T00:00:00"/>
    <n v="49"/>
  </r>
  <r>
    <x v="129"/>
    <n v="1997"/>
    <s v="Sep"/>
    <n v="5"/>
    <n v="0"/>
    <x v="129"/>
    <x v="1"/>
    <s v="tier - 2"/>
    <s v="R1012"/>
    <s v="1997-Sep-5"/>
    <n v="9"/>
    <d v="1997-09-05T00:00:00"/>
    <n v="27"/>
  </r>
  <r>
    <x v="130"/>
    <n v="1972"/>
    <s v="Nov"/>
    <n v="16"/>
    <n v="2"/>
    <x v="130"/>
    <x v="1"/>
    <s v="tier - 3"/>
    <s v="R1011"/>
    <s v="1972-Nov-16"/>
    <n v="11"/>
    <d v="1972-11-16T00:00:00"/>
    <n v="52"/>
  </r>
  <r>
    <x v="131"/>
    <n v="1975"/>
    <s v="Jul"/>
    <n v="2"/>
    <n v="3"/>
    <x v="131"/>
    <x v="1"/>
    <s v="tier - 3"/>
    <s v="R1012"/>
    <s v="1975-Jul-2"/>
    <n v="7"/>
    <d v="1975-07-02T00:00:00"/>
    <n v="49"/>
  </r>
  <r>
    <x v="132"/>
    <n v="1972"/>
    <s v="Aug"/>
    <n v="8"/>
    <n v="2"/>
    <x v="132"/>
    <x v="1"/>
    <s v="tier - 1"/>
    <s v="R1013"/>
    <s v="1972-Aug-8"/>
    <n v="8"/>
    <d v="1972-08-08T00:00:00"/>
    <n v="52"/>
  </r>
  <r>
    <x v="133"/>
    <n v="1972"/>
    <s v="Oct"/>
    <n v="19"/>
    <n v="1"/>
    <x v="133"/>
    <x v="1"/>
    <s v="tier - 1"/>
    <s v="R1024"/>
    <s v="1972-Oct-19"/>
    <n v="10"/>
    <d v="1972-10-19T00:00:00"/>
    <n v="52"/>
  </r>
  <r>
    <x v="134"/>
    <n v="1976"/>
    <s v="Dec"/>
    <n v="19"/>
    <n v="5"/>
    <x v="134"/>
    <x v="1"/>
    <s v="tier - 2"/>
    <s v="R1011"/>
    <s v="1976-Dec-19"/>
    <n v="12"/>
    <d v="1976-12-19T00:00:00"/>
    <n v="47"/>
  </r>
  <r>
    <x v="135"/>
    <n v="1983"/>
    <s v="Jun"/>
    <n v="1"/>
    <n v="3"/>
    <x v="135"/>
    <x v="2"/>
    <s v="tier - 2"/>
    <s v="R1011"/>
    <s v="1983-Jun-1"/>
    <n v="6"/>
    <d v="1983-06-01T00:00:00"/>
    <n v="41"/>
  </r>
  <r>
    <x v="136"/>
    <n v="1969"/>
    <s v="Jul"/>
    <n v="3"/>
    <n v="1"/>
    <x v="136"/>
    <x v="1"/>
    <s v="tier - 3"/>
    <s v="R1011"/>
    <s v="1969-Jul-3"/>
    <n v="7"/>
    <d v="1969-07-03T00:00:00"/>
    <n v="55"/>
  </r>
  <r>
    <x v="137"/>
    <n v="1969"/>
    <s v="Oct"/>
    <n v="27"/>
    <n v="0"/>
    <x v="137"/>
    <x v="1"/>
    <s v="tier - 1"/>
    <s v="R1017"/>
    <s v="1969-Oct-27"/>
    <n v="10"/>
    <d v="1969-10-27T00:00:00"/>
    <n v="55"/>
  </r>
  <r>
    <x v="138"/>
    <n v="1969"/>
    <s v="Aug"/>
    <n v="22"/>
    <n v="1"/>
    <x v="138"/>
    <x v="1"/>
    <s v="tier - 2"/>
    <s v="R1011"/>
    <s v="1969-Aug-22"/>
    <n v="8"/>
    <d v="1969-08-22T00:00:00"/>
    <n v="55"/>
  </r>
  <r>
    <x v="139"/>
    <n v="1974"/>
    <s v="Aug"/>
    <n v="30"/>
    <n v="2"/>
    <x v="139"/>
    <x v="1"/>
    <s v="tier - 2"/>
    <s v="R1024"/>
    <s v="1974-Aug-30"/>
    <n v="8"/>
    <d v="1974-08-30T00:00:00"/>
    <n v="50"/>
  </r>
  <r>
    <x v="140"/>
    <n v="1979"/>
    <s v="Dec"/>
    <n v="28"/>
    <n v="2"/>
    <x v="140"/>
    <x v="1"/>
    <s v="tier - 1"/>
    <s v="R1021"/>
    <s v="1979-Dec-28"/>
    <n v="12"/>
    <d v="1979-12-28T00:00:00"/>
    <n v="44"/>
  </r>
  <r>
    <x v="141"/>
    <n v="1988"/>
    <s v="Jul"/>
    <n v="3"/>
    <n v="3"/>
    <x v="141"/>
    <x v="1"/>
    <s v="tier - 3"/>
    <s v="R1026"/>
    <s v="1988-Jul-3"/>
    <n v="7"/>
    <d v="1988-07-03T00:00:00"/>
    <n v="36"/>
  </r>
  <r>
    <x v="142"/>
    <n v="1970"/>
    <s v="Aug"/>
    <n v="11"/>
    <n v="0"/>
    <x v="142"/>
    <x v="2"/>
    <s v="tier - 3"/>
    <s v="R1012"/>
    <s v="1970-Aug-11"/>
    <n v="8"/>
    <d v="1970-08-11T00:00:00"/>
    <n v="54"/>
  </r>
  <r>
    <x v="143"/>
    <n v="1971"/>
    <s v="Oct"/>
    <n v="6"/>
    <n v="1"/>
    <x v="143"/>
    <x v="2"/>
    <s v="tier - 2"/>
    <s v="R1019"/>
    <s v="1971-Oct-6"/>
    <n v="10"/>
    <d v="1971-10-06T00:00:00"/>
    <n v="53"/>
  </r>
  <r>
    <x v="144"/>
    <n v="1971"/>
    <s v="Dec"/>
    <n v="26"/>
    <n v="1"/>
    <x v="144"/>
    <x v="2"/>
    <s v="tier - 3"/>
    <s v="R1018"/>
    <s v="1971-Dec-26"/>
    <n v="12"/>
    <d v="1971-12-26T00:00:00"/>
    <n v="52"/>
  </r>
  <r>
    <x v="145"/>
    <n v="1964"/>
    <s v="Sep"/>
    <n v="11"/>
    <n v="0"/>
    <x v="145"/>
    <x v="1"/>
    <s v="tier - 3"/>
    <s v="R1013"/>
    <s v="1964-Sep-11"/>
    <n v="9"/>
    <d v="1964-09-11T00:00:00"/>
    <n v="60"/>
  </r>
  <r>
    <x v="146"/>
    <n v="1985"/>
    <s v="Jul"/>
    <n v="17"/>
    <n v="2"/>
    <x v="146"/>
    <x v="2"/>
    <s v="tier - 1"/>
    <s v="R1011"/>
    <s v="1985-Jul-17"/>
    <n v="7"/>
    <d v="1985-07-17T00:00:00"/>
    <n v="39"/>
  </r>
  <r>
    <x v="147"/>
    <n v="1983"/>
    <s v="Dec"/>
    <n v="3"/>
    <n v="3"/>
    <x v="147"/>
    <x v="2"/>
    <s v="tier - 2"/>
    <s v="R1012"/>
    <s v="1983-Dec-3"/>
    <n v="12"/>
    <d v="1983-12-03T00:00:00"/>
    <n v="40"/>
  </r>
  <r>
    <x v="148"/>
    <n v="1985"/>
    <s v="Aug"/>
    <n v="19"/>
    <n v="3"/>
    <x v="148"/>
    <x v="2"/>
    <s v="tier - 3"/>
    <s v="R1025"/>
    <s v="1985-Aug-19"/>
    <n v="8"/>
    <d v="1985-08-19T00:00:00"/>
    <n v="39"/>
  </r>
  <r>
    <x v="149"/>
    <n v="1972"/>
    <s v="Sep"/>
    <n v="14"/>
    <n v="1"/>
    <x v="149"/>
    <x v="2"/>
    <s v="tier - 3"/>
    <s v="R1012"/>
    <s v="1972-Sep-14"/>
    <n v="9"/>
    <d v="1972-09-14T00:00:00"/>
    <n v="52"/>
  </r>
  <r>
    <x v="150"/>
    <n v="1962"/>
    <s v="Aug"/>
    <n v="17"/>
    <n v="0"/>
    <x v="150"/>
    <x v="1"/>
    <s v="tier - 2"/>
    <s v="R1013"/>
    <s v="1962-Aug-17"/>
    <n v="8"/>
    <d v="1962-08-17T00:00:00"/>
    <n v="62"/>
  </r>
  <r>
    <x v="151"/>
    <n v="1996"/>
    <s v="Jul"/>
    <n v="8"/>
    <n v="0"/>
    <x v="151"/>
    <x v="2"/>
    <s v="tier - 3"/>
    <s v="R1012"/>
    <s v="1996-Jul-8"/>
    <n v="7"/>
    <d v="1996-07-08T00:00:00"/>
    <n v="28"/>
  </r>
  <r>
    <x v="152"/>
    <n v="1966"/>
    <s v="Nov"/>
    <n v="5"/>
    <n v="0"/>
    <x v="152"/>
    <x v="1"/>
    <s v="tier - 3"/>
    <s v="R1013"/>
    <s v="1966-Nov-5"/>
    <n v="11"/>
    <d v="1966-11-05T00:00:00"/>
    <n v="58"/>
  </r>
  <r>
    <x v="153"/>
    <n v="1971"/>
    <s v="Nov"/>
    <n v="8"/>
    <n v="1"/>
    <x v="153"/>
    <x v="2"/>
    <s v="tier - 3"/>
    <s v="R1011"/>
    <s v="1971-Nov-8"/>
    <n v="11"/>
    <d v="1971-11-08T00:00:00"/>
    <n v="53"/>
  </r>
  <r>
    <x v="154"/>
    <n v="1971"/>
    <s v="Oct"/>
    <n v="3"/>
    <n v="1"/>
    <x v="154"/>
    <x v="2"/>
    <s v="tier - 1"/>
    <s v="R1013"/>
    <s v="1971-Oct-3"/>
    <n v="10"/>
    <d v="1971-10-03T00:00:00"/>
    <n v="53"/>
  </r>
  <r>
    <x v="155"/>
    <n v="1971"/>
    <s v="Jul"/>
    <n v="3"/>
    <n v="0"/>
    <x v="155"/>
    <x v="2"/>
    <s v="tier - 3"/>
    <s v="R1024"/>
    <s v="1971-Jul-3"/>
    <n v="7"/>
    <d v="1971-07-03T00:00:00"/>
    <n v="53"/>
  </r>
  <r>
    <x v="156"/>
    <n v="1971"/>
    <s v="Dec"/>
    <n v="22"/>
    <n v="1"/>
    <x v="156"/>
    <x v="2"/>
    <s v="tier - 2"/>
    <s v="R1011"/>
    <s v="1971-Dec-22"/>
    <n v="12"/>
    <d v="1971-12-22T00:00:00"/>
    <n v="52"/>
  </r>
  <r>
    <x v="157"/>
    <n v="1987"/>
    <s v="Jul"/>
    <n v="24"/>
    <n v="1"/>
    <x v="157"/>
    <x v="0"/>
    <s v="tier - 1"/>
    <s v="R1014"/>
    <s v="1987-Jul-24"/>
    <n v="7"/>
    <d v="1987-07-24T00:00:00"/>
    <n v="37"/>
  </r>
  <r>
    <x v="158"/>
    <n v="1998"/>
    <s v="Jul"/>
    <n v="6"/>
    <n v="0"/>
    <x v="158"/>
    <x v="2"/>
    <s v="tier - 2"/>
    <s v="R1023"/>
    <s v="1998-Jul-6"/>
    <n v="7"/>
    <d v="1998-07-06T00:00:00"/>
    <n v="26"/>
  </r>
  <r>
    <x v="159"/>
    <n v="1969"/>
    <s v="Aug"/>
    <n v="13"/>
    <n v="0"/>
    <x v="159"/>
    <x v="1"/>
    <s v="tier - 3"/>
    <s v="R1012"/>
    <s v="1969-Aug-13"/>
    <n v="8"/>
    <d v="1969-08-13T00:00:00"/>
    <n v="55"/>
  </r>
  <r>
    <x v="160"/>
    <n v="1971"/>
    <s v="Nov"/>
    <n v="9"/>
    <n v="0"/>
    <x v="160"/>
    <x v="2"/>
    <s v="tier - 3"/>
    <s v="R1024"/>
    <s v="1971-Nov-9"/>
    <n v="11"/>
    <d v="1971-11-09T00:00:00"/>
    <n v="53"/>
  </r>
  <r>
    <x v="161"/>
    <n v="1969"/>
    <s v="Oct"/>
    <n v="20"/>
    <n v="0"/>
    <x v="161"/>
    <x v="1"/>
    <s v="tier - 3"/>
    <s v="R1012"/>
    <s v="1969-Oct-20"/>
    <n v="10"/>
    <d v="1969-10-20T00:00:00"/>
    <n v="55"/>
  </r>
  <r>
    <x v="162"/>
    <n v="1971"/>
    <s v="Jul"/>
    <n v="17"/>
    <n v="1"/>
    <x v="162"/>
    <x v="2"/>
    <s v="tier - 2"/>
    <s v="R1011"/>
    <s v="1971-Jul-17"/>
    <n v="7"/>
    <d v="1971-07-17T00:00:00"/>
    <n v="53"/>
  </r>
  <r>
    <x v="163"/>
    <n v="1971"/>
    <s v="Oct"/>
    <n v="23"/>
    <n v="1"/>
    <x v="163"/>
    <x v="2"/>
    <s v="tier - 3"/>
    <s v="R1013"/>
    <s v="1971-Oct-23"/>
    <n v="10"/>
    <d v="1971-10-23T00:00:00"/>
    <n v="53"/>
  </r>
  <r>
    <x v="164"/>
    <n v="1968"/>
    <s v="Nov"/>
    <n v="4"/>
    <n v="0"/>
    <x v="164"/>
    <x v="1"/>
    <s v="tier - 3"/>
    <s v="R1011"/>
    <s v="1968-Nov-4"/>
    <n v="11"/>
    <d v="1968-11-04T00:00:00"/>
    <n v="56"/>
  </r>
  <r>
    <x v="165"/>
    <n v="1992"/>
    <s v="Aug"/>
    <n v="13"/>
    <n v="0"/>
    <x v="165"/>
    <x v="2"/>
    <s v="tier - 1"/>
    <s v="R1012"/>
    <s v="1992-Aug-13"/>
    <n v="8"/>
    <d v="1992-08-13T00:00:00"/>
    <n v="32"/>
  </r>
  <r>
    <x v="166"/>
    <n v="1972"/>
    <s v="Sep"/>
    <n v="26"/>
    <n v="0"/>
    <x v="166"/>
    <x v="2"/>
    <s v="tier - 3"/>
    <s v="R1021"/>
    <s v="1972-Sep-26"/>
    <n v="9"/>
    <d v="1972-09-26T00:00:00"/>
    <n v="52"/>
  </r>
  <r>
    <x v="167"/>
    <n v="1972"/>
    <s v="Jun"/>
    <n v="28"/>
    <n v="0"/>
    <x v="167"/>
    <x v="2"/>
    <s v="tier - 2"/>
    <s v="R1021"/>
    <s v="1972-Jun-28"/>
    <n v="6"/>
    <d v="1972-06-28T00:00:00"/>
    <n v="52"/>
  </r>
  <r>
    <x v="168"/>
    <n v="1973"/>
    <s v="Dec"/>
    <n v="17"/>
    <n v="0"/>
    <x v="168"/>
    <x v="0"/>
    <s v="tier - 2"/>
    <s v="R1011"/>
    <s v="1973-Dec-17"/>
    <n v="12"/>
    <d v="1973-12-17T00:00:00"/>
    <n v="50"/>
  </r>
  <r>
    <x v="169"/>
    <n v="1973"/>
    <s v="Sep"/>
    <n v="17"/>
    <n v="2"/>
    <x v="169"/>
    <x v="2"/>
    <s v="tier - 1"/>
    <s v="R1013"/>
    <s v="1973-Sep-17"/>
    <n v="9"/>
    <d v="1973-09-17T00:00:00"/>
    <n v="51"/>
  </r>
  <r>
    <x v="170"/>
    <n v="1977"/>
    <s v="Jun"/>
    <n v="7"/>
    <n v="5"/>
    <x v="170"/>
    <x v="1"/>
    <s v="tier - 2"/>
    <s v="R1013"/>
    <s v="1977-Jun-7"/>
    <n v="6"/>
    <d v="1977-06-07T00:00:00"/>
    <n v="47"/>
  </r>
  <r>
    <x v="171"/>
    <n v="1996"/>
    <s v="Aug"/>
    <n v="8"/>
    <n v="0"/>
    <x v="171"/>
    <x v="2"/>
    <s v="tier - 3"/>
    <s v="R1023"/>
    <s v="1996-Aug-8"/>
    <n v="8"/>
    <d v="1996-08-08T00:00:00"/>
    <n v="28"/>
  </r>
  <r>
    <x v="172"/>
    <n v="1973"/>
    <s v="Jul"/>
    <n v="7"/>
    <n v="1"/>
    <x v="172"/>
    <x v="2"/>
    <s v="tier - 2"/>
    <s v="R1024"/>
    <s v="1973-Jul-7"/>
    <n v="7"/>
    <d v="1973-07-07T00:00:00"/>
    <n v="51"/>
  </r>
  <r>
    <x v="173"/>
    <n v="1965"/>
    <s v="Sep"/>
    <n v="5"/>
    <n v="0"/>
    <x v="173"/>
    <x v="1"/>
    <s v="tier - 1"/>
    <s v="R1012"/>
    <s v="1965-Sep-5"/>
    <n v="9"/>
    <d v="1965-09-05T00:00:00"/>
    <n v="59"/>
  </r>
  <r>
    <x v="174"/>
    <n v="2001"/>
    <s v="Jul"/>
    <n v="14"/>
    <n v="0"/>
    <x v="174"/>
    <x v="2"/>
    <s v="tier - 2"/>
    <s v="R1012"/>
    <s v="2001-Jul-14"/>
    <n v="7"/>
    <d v="2001-07-14T00:00:00"/>
    <n v="23"/>
  </r>
  <r>
    <x v="175"/>
    <n v="1970"/>
    <s v="Jul"/>
    <n v="4"/>
    <n v="1"/>
    <x v="175"/>
    <x v="2"/>
    <s v="tier - 1"/>
    <s v="R1013"/>
    <s v="1970-Jul-4"/>
    <n v="7"/>
    <d v="1970-07-04T00:00:00"/>
    <n v="54"/>
  </r>
  <r>
    <x v="176"/>
    <n v="1970"/>
    <s v="Aug"/>
    <n v="18"/>
    <n v="1"/>
    <x v="176"/>
    <x v="1"/>
    <s v="tier - 1"/>
    <s v="R1011"/>
    <s v="1970-Aug-18"/>
    <n v="8"/>
    <d v="1970-08-18T00:00:00"/>
    <n v="54"/>
  </r>
  <r>
    <x v="177"/>
    <n v="1970"/>
    <s v="Sep"/>
    <n v="12"/>
    <n v="0"/>
    <x v="177"/>
    <x v="1"/>
    <s v="tier - 1"/>
    <s v="R1016"/>
    <s v="1970-Sep-12"/>
    <n v="9"/>
    <d v="1970-09-12T00:00:00"/>
    <n v="54"/>
  </r>
  <r>
    <x v="178"/>
    <n v="1975"/>
    <s v="Jun"/>
    <n v="27"/>
    <n v="2"/>
    <x v="178"/>
    <x v="2"/>
    <s v="tier - 1"/>
    <s v="R1024"/>
    <s v="1975-Jun-27"/>
    <n v="6"/>
    <d v="1975-06-27T00:00:00"/>
    <n v="49"/>
  </r>
  <r>
    <x v="179"/>
    <n v="1977"/>
    <s v="Aug"/>
    <n v="12"/>
    <n v="1"/>
    <x v="179"/>
    <x v="2"/>
    <s v="tier - 1"/>
    <s v="R1012"/>
    <s v="1977-Aug-12"/>
    <n v="8"/>
    <d v="1977-08-12T00:00:00"/>
    <n v="47"/>
  </r>
  <r>
    <x v="180"/>
    <n v="1972"/>
    <s v="Jul"/>
    <n v="10"/>
    <n v="0"/>
    <x v="180"/>
    <x v="2"/>
    <s v="tier - 1"/>
    <s v="R1021"/>
    <s v="1972-Jul-10"/>
    <n v="7"/>
    <d v="1972-07-10T00:00:00"/>
    <n v="52"/>
  </r>
  <r>
    <x v="181"/>
    <n v="1977"/>
    <s v="Sep"/>
    <n v="19"/>
    <n v="3"/>
    <x v="181"/>
    <x v="2"/>
    <s v="tier - 3"/>
    <s v="R1024"/>
    <s v="1977-Sep-19"/>
    <n v="9"/>
    <d v="1977-09-19T00:00:00"/>
    <n v="47"/>
  </r>
  <r>
    <x v="182"/>
    <n v="1964"/>
    <s v="Nov"/>
    <n v="7"/>
    <n v="0"/>
    <x v="182"/>
    <x v="1"/>
    <s v="tier - 3"/>
    <s v="R1013"/>
    <s v="1964-Nov-7"/>
    <n v="11"/>
    <d v="1964-11-07T00:00:00"/>
    <n v="60"/>
  </r>
  <r>
    <x v="183"/>
    <n v="1966"/>
    <s v="Sep"/>
    <n v="16"/>
    <n v="0"/>
    <x v="183"/>
    <x v="1"/>
    <s v="tier - 2"/>
    <s v="R1013"/>
    <s v="1966-Sep-16"/>
    <n v="9"/>
    <d v="1966-09-16T00:00:00"/>
    <n v="58"/>
  </r>
  <r>
    <x v="184"/>
    <n v="1981"/>
    <s v="Aug"/>
    <n v="8"/>
    <n v="1"/>
    <x v="184"/>
    <x v="2"/>
    <s v="tier - 3"/>
    <s v="R1011"/>
    <s v="1981-Aug-8"/>
    <n v="8"/>
    <d v="1981-08-08T00:00:00"/>
    <n v="43"/>
  </r>
  <r>
    <x v="185"/>
    <n v="1974"/>
    <s v="Jul"/>
    <n v="8"/>
    <n v="0"/>
    <x v="185"/>
    <x v="2"/>
    <s v="tier - 2"/>
    <s v="R1011"/>
    <s v="1974-Jul-8"/>
    <n v="7"/>
    <d v="1974-07-08T00:00:00"/>
    <n v="50"/>
  </r>
  <r>
    <x v="186"/>
    <n v="1971"/>
    <s v="Jul"/>
    <n v="19"/>
    <n v="0"/>
    <x v="186"/>
    <x v="2"/>
    <s v="tier - 1"/>
    <s v="R1012"/>
    <s v="1971-Jul-19"/>
    <n v="7"/>
    <d v="1971-07-19T00:00:00"/>
    <n v="53"/>
  </r>
  <r>
    <x v="187"/>
    <n v="1970"/>
    <s v="Sep"/>
    <n v="30"/>
    <n v="0"/>
    <x v="187"/>
    <x v="2"/>
    <s v="tier - 2"/>
    <s v="R1011"/>
    <s v="1970-Sep-30"/>
    <n v="9"/>
    <d v="1970-09-30T00:00:00"/>
    <n v="54"/>
  </r>
  <r>
    <x v="188"/>
    <n v="1968"/>
    <s v="Jun"/>
    <n v="22"/>
    <n v="0"/>
    <x v="188"/>
    <x v="1"/>
    <s v="tier - 2"/>
    <s v="R1013"/>
    <s v="1968-Jun-22"/>
    <n v="6"/>
    <d v="1968-06-22T00:00:00"/>
    <n v="56"/>
  </r>
  <r>
    <x v="189"/>
    <n v="1972"/>
    <s v="Oct"/>
    <n v="23"/>
    <n v="2"/>
    <x v="189"/>
    <x v="2"/>
    <s v="tier - 2"/>
    <s v="R1011"/>
    <s v="1972-Oct-23"/>
    <n v="10"/>
    <d v="1972-10-23T00:00:00"/>
    <n v="52"/>
  </r>
  <r>
    <x v="190"/>
    <n v="2003"/>
    <s v="Jul"/>
    <n v="16"/>
    <n v="0"/>
    <x v="190"/>
    <x v="0"/>
    <s v="tier - 1"/>
    <s v="R1013"/>
    <s v="2003-Jul-16"/>
    <n v="7"/>
    <d v="2003-07-16T00:00:00"/>
    <n v="21"/>
  </r>
  <r>
    <x v="191"/>
    <n v="1979"/>
    <s v="Dec"/>
    <n v="19"/>
    <n v="2"/>
    <x v="191"/>
    <x v="2"/>
    <s v="tier - 2"/>
    <s v="R1021"/>
    <s v="1979-Dec-19"/>
    <n v="12"/>
    <d v="1979-12-19T00:00:00"/>
    <n v="44"/>
  </r>
  <r>
    <x v="192"/>
    <n v="1998"/>
    <s v="Jun"/>
    <n v="23"/>
    <n v="0"/>
    <x v="192"/>
    <x v="2"/>
    <s v="tier - 2"/>
    <s v="R1026"/>
    <s v="1998-Jun-23"/>
    <n v="6"/>
    <d v="1998-06-23T00:00:00"/>
    <n v="26"/>
  </r>
  <r>
    <x v="193"/>
    <n v="1970"/>
    <s v="Dec"/>
    <n v="16"/>
    <n v="0"/>
    <x v="193"/>
    <x v="2"/>
    <s v="tier - 3"/>
    <s v="R1011"/>
    <s v="1970-Dec-16"/>
    <n v="12"/>
    <d v="1970-12-16T00:00:00"/>
    <n v="53"/>
  </r>
  <r>
    <x v="194"/>
    <n v="1975"/>
    <s v="Oct"/>
    <n v="29"/>
    <n v="3"/>
    <x v="194"/>
    <x v="1"/>
    <s v="tier - 3"/>
    <s v="R1012"/>
    <s v="1975-Oct-29"/>
    <n v="10"/>
    <d v="1975-10-29T00:00:00"/>
    <n v="49"/>
  </r>
  <r>
    <x v="195"/>
    <n v="1982"/>
    <s v="Aug"/>
    <n v="29"/>
    <n v="3"/>
    <x v="195"/>
    <x v="2"/>
    <s v="tier - 1"/>
    <s v="R1025"/>
    <s v="1982-Aug-29"/>
    <n v="8"/>
    <d v="1982-08-29T00:00:00"/>
    <n v="42"/>
  </r>
  <r>
    <x v="196"/>
    <n v="1972"/>
    <s v="Dec"/>
    <n v="27"/>
    <n v="1"/>
    <x v="196"/>
    <x v="1"/>
    <s v="tier - 3"/>
    <s v="R1016"/>
    <s v="1972-Dec-27"/>
    <n v="12"/>
    <d v="1972-12-27T00:00:00"/>
    <n v="51"/>
  </r>
  <r>
    <x v="197"/>
    <n v="1964"/>
    <s v="Dec"/>
    <n v="15"/>
    <n v="0"/>
    <x v="197"/>
    <x v="1"/>
    <s v="tier - 3"/>
    <s v="R1013"/>
    <s v="1964-Dec-15"/>
    <n v="12"/>
    <d v="1964-12-15T00:00:00"/>
    <n v="59"/>
  </r>
  <r>
    <x v="198"/>
    <n v="1981"/>
    <s v="Oct"/>
    <n v="18"/>
    <n v="1"/>
    <x v="198"/>
    <x v="2"/>
    <s v="tier - 1"/>
    <s v="R1021"/>
    <s v="1981-Oct-18"/>
    <n v="10"/>
    <d v="1981-10-18T00:00:00"/>
    <n v="43"/>
  </r>
  <r>
    <x v="199"/>
    <n v="1973"/>
    <s v="Nov"/>
    <n v="28"/>
    <n v="1"/>
    <x v="199"/>
    <x v="2"/>
    <s v="tier - 3"/>
    <s v="R1012"/>
    <s v="1973-Nov-28"/>
    <n v="11"/>
    <d v="1973-11-28T00:00:00"/>
    <n v="51"/>
  </r>
  <r>
    <x v="200"/>
    <n v="1966"/>
    <s v="Dec"/>
    <n v="4"/>
    <n v="0"/>
    <x v="200"/>
    <x v="1"/>
    <s v="tier - 2"/>
    <s v="R1013"/>
    <s v="1966-Dec-4"/>
    <n v="12"/>
    <d v="1966-12-04T00:00:00"/>
    <n v="57"/>
  </r>
  <r>
    <x v="201"/>
    <n v="1968"/>
    <s v="Sep"/>
    <n v="29"/>
    <n v="0"/>
    <x v="201"/>
    <x v="2"/>
    <s v="tier - 2"/>
    <s v="R1011"/>
    <s v="1968-Sep-29"/>
    <n v="9"/>
    <d v="1968-09-29T00:00:00"/>
    <n v="56"/>
  </r>
  <r>
    <x v="202"/>
    <n v="1973"/>
    <s v="Dec"/>
    <n v="1"/>
    <n v="1"/>
    <x v="202"/>
    <x v="2"/>
    <s v="tier - 1"/>
    <s v="R1012"/>
    <s v="1973-Dec-1"/>
    <n v="12"/>
    <d v="1973-12-01T00:00:00"/>
    <n v="50"/>
  </r>
  <r>
    <x v="203"/>
    <n v="1974"/>
    <s v="Aug"/>
    <n v="14"/>
    <n v="3"/>
    <x v="203"/>
    <x v="1"/>
    <s v="tier - 1"/>
    <s v="R1011"/>
    <s v="1974-Aug-14"/>
    <n v="8"/>
    <d v="1974-08-14T00:00:00"/>
    <n v="50"/>
  </r>
  <r>
    <x v="204"/>
    <n v="1972"/>
    <s v="Sep"/>
    <n v="22"/>
    <n v="1"/>
    <x v="204"/>
    <x v="2"/>
    <s v="tier - 1"/>
    <s v="R1013"/>
    <s v="1972-Sep-22"/>
    <n v="9"/>
    <d v="1972-09-22T00:00:00"/>
    <n v="52"/>
  </r>
  <r>
    <x v="205"/>
    <n v="1972"/>
    <s v="Sep"/>
    <n v="22"/>
    <n v="0"/>
    <x v="205"/>
    <x v="2"/>
    <s v="tier - 1"/>
    <s v="R1024"/>
    <s v="1972-Sep-22"/>
    <n v="9"/>
    <d v="1972-09-22T00:00:00"/>
    <n v="52"/>
  </r>
  <r>
    <x v="206"/>
    <n v="1975"/>
    <s v="Jul"/>
    <n v="28"/>
    <n v="1"/>
    <x v="206"/>
    <x v="2"/>
    <s v="tier - 2"/>
    <s v="R1024"/>
    <s v="1975-Jul-28"/>
    <n v="7"/>
    <d v="1975-07-28T00:00:00"/>
    <n v="49"/>
  </r>
  <r>
    <x v="207"/>
    <n v="1973"/>
    <s v="Dec"/>
    <n v="21"/>
    <n v="0"/>
    <x v="207"/>
    <x v="2"/>
    <s v="tier - 3"/>
    <s v="R1021"/>
    <s v="1973-Dec-21"/>
    <n v="12"/>
    <d v="1973-12-21T00:00:00"/>
    <n v="50"/>
  </r>
  <r>
    <x v="208"/>
    <n v="1971"/>
    <s v="Nov"/>
    <n v="29"/>
    <n v="0"/>
    <x v="208"/>
    <x v="2"/>
    <s v="tier - 2"/>
    <s v="R1011"/>
    <s v="1971-Nov-29"/>
    <n v="11"/>
    <d v="1971-11-29T00:00:00"/>
    <n v="53"/>
  </r>
  <r>
    <x v="209"/>
    <n v="1992"/>
    <s v="Aug"/>
    <n v="22"/>
    <n v="0"/>
    <x v="209"/>
    <x v="2"/>
    <s v="tier - 1"/>
    <s v="R1012"/>
    <s v="1992-Aug-22"/>
    <n v="8"/>
    <d v="1992-08-22T00:00:00"/>
    <n v="32"/>
  </r>
  <r>
    <x v="210"/>
    <n v="1969"/>
    <s v="Aug"/>
    <n v="24"/>
    <n v="0"/>
    <x v="210"/>
    <x v="1"/>
    <s v="tier - 2"/>
    <s v="R1013"/>
    <s v="1969-Aug-24"/>
    <n v="8"/>
    <d v="1969-08-24T00:00:00"/>
    <n v="55"/>
  </r>
  <r>
    <x v="211"/>
    <n v="1976"/>
    <s v="Nov"/>
    <n v="28"/>
    <n v="3"/>
    <x v="211"/>
    <x v="2"/>
    <s v="tier - 3"/>
    <s v="R1017"/>
    <s v="1976-Nov-28"/>
    <n v="11"/>
    <d v="1976-11-28T00:00:00"/>
    <n v="48"/>
  </r>
  <r>
    <x v="212"/>
    <n v="1977"/>
    <s v="Dec"/>
    <n v="17"/>
    <n v="2"/>
    <x v="212"/>
    <x v="2"/>
    <s v="tier - 1"/>
    <s v="R1012"/>
    <s v="1977-Dec-17"/>
    <n v="12"/>
    <d v="1977-12-17T00:00:00"/>
    <n v="46"/>
  </r>
  <r>
    <x v="213"/>
    <n v="1969"/>
    <s v="Jun"/>
    <n v="4"/>
    <n v="0"/>
    <x v="213"/>
    <x v="2"/>
    <s v="tier - 2"/>
    <s v="R1013"/>
    <s v="1969-Jun-4"/>
    <n v="6"/>
    <d v="1969-06-04T00:00:00"/>
    <n v="55"/>
  </r>
  <r>
    <x v="214"/>
    <n v="1979"/>
    <s v="Jul"/>
    <n v="17"/>
    <n v="2"/>
    <x v="214"/>
    <x v="2"/>
    <s v="tier - 2"/>
    <s v="R1021"/>
    <s v="1979-Jul-17"/>
    <n v="7"/>
    <d v="1979-07-17T00:00:00"/>
    <n v="45"/>
  </r>
  <r>
    <x v="215"/>
    <n v="1987"/>
    <s v="Nov"/>
    <n v="14"/>
    <n v="3"/>
    <x v="215"/>
    <x v="2"/>
    <s v="tier - 3"/>
    <s v="R1021"/>
    <s v="1987-Nov-14"/>
    <n v="11"/>
    <d v="1987-11-14T00:00:00"/>
    <n v="37"/>
  </r>
  <r>
    <x v="216"/>
    <n v="1974"/>
    <s v="Jun"/>
    <n v="8"/>
    <n v="1"/>
    <x v="216"/>
    <x v="2"/>
    <s v="tier - 3"/>
    <s v="R1024"/>
    <s v="1974-Jun-8"/>
    <n v="6"/>
    <d v="1974-06-08T00:00:00"/>
    <n v="50"/>
  </r>
  <r>
    <x v="217"/>
    <n v="1974"/>
    <s v="Nov"/>
    <n v="27"/>
    <n v="1"/>
    <x v="217"/>
    <x v="2"/>
    <s v="tier - 1"/>
    <s v="R1024"/>
    <s v="1974-Nov-27"/>
    <n v="11"/>
    <d v="1974-11-27T00:00:00"/>
    <n v="50"/>
  </r>
  <r>
    <x v="218"/>
    <n v="1976"/>
    <s v="Nov"/>
    <n v="3"/>
    <n v="2"/>
    <x v="218"/>
    <x v="2"/>
    <s v="tier - 1"/>
    <s v="R1024"/>
    <s v="1976-Nov-3"/>
    <n v="11"/>
    <d v="1976-11-03T00:00:00"/>
    <n v="48"/>
  </r>
  <r>
    <x v="219"/>
    <n v="1976"/>
    <s v="Oct"/>
    <n v="30"/>
    <n v="3"/>
    <x v="219"/>
    <x v="2"/>
    <s v="tier - 2"/>
    <s v="R1011"/>
    <s v="1976-Oct-30"/>
    <n v="10"/>
    <d v="1976-10-30T00:00:00"/>
    <n v="48"/>
  </r>
  <r>
    <x v="220"/>
    <n v="1976"/>
    <s v="Oct"/>
    <n v="17"/>
    <n v="2"/>
    <x v="220"/>
    <x v="2"/>
    <s v="tier - 3"/>
    <s v="R1024"/>
    <s v="1976-Oct-17"/>
    <n v="10"/>
    <d v="1976-10-17T00:00:00"/>
    <n v="48"/>
  </r>
  <r>
    <x v="221"/>
    <n v="1971"/>
    <s v="Oct"/>
    <n v="20"/>
    <n v="1"/>
    <x v="221"/>
    <x v="1"/>
    <s v="tier - 3"/>
    <s v="R1011"/>
    <s v="1971-Oct-20"/>
    <n v="10"/>
    <d v="1971-10-20T00:00:00"/>
    <n v="53"/>
  </r>
  <r>
    <x v="222"/>
    <n v="1971"/>
    <s v="Dec"/>
    <n v="29"/>
    <n v="1"/>
    <x v="222"/>
    <x v="1"/>
    <s v="tier - 2"/>
    <s v="R1013"/>
    <s v="1971-Dec-29"/>
    <n v="12"/>
    <d v="1971-12-29T00:00:00"/>
    <n v="52"/>
  </r>
  <r>
    <x v="223"/>
    <n v="1965"/>
    <s v="Oct"/>
    <n v="27"/>
    <n v="1"/>
    <x v="223"/>
    <x v="0"/>
    <s v="tier - 2"/>
    <s v="R1013"/>
    <s v="1965-Oct-27"/>
    <n v="10"/>
    <d v="1965-10-27T00:00:00"/>
    <n v="59"/>
  </r>
  <r>
    <x v="224"/>
    <n v="1995"/>
    <s v="Aug"/>
    <n v="7"/>
    <n v="0"/>
    <x v="224"/>
    <x v="0"/>
    <s v="tier - 3"/>
    <s v="R1013"/>
    <s v="1995-Aug-7"/>
    <n v="8"/>
    <d v="1995-08-07T00:00:00"/>
    <n v="29"/>
  </r>
  <r>
    <x v="225"/>
    <n v="1975"/>
    <s v="Dec"/>
    <n v="2"/>
    <n v="1"/>
    <x v="225"/>
    <x v="2"/>
    <s v="tier - 2"/>
    <s v="R1024"/>
    <s v="1975-Dec-2"/>
    <n v="12"/>
    <d v="1975-12-02T00:00:00"/>
    <n v="48"/>
  </r>
  <r>
    <x v="226"/>
    <n v="1971"/>
    <s v="Nov"/>
    <n v="26"/>
    <n v="1"/>
    <x v="226"/>
    <x v="2"/>
    <s v="tier - 1"/>
    <s v="R1013"/>
    <s v="1971-Nov-26"/>
    <n v="11"/>
    <d v="1971-11-26T00:00:00"/>
    <n v="53"/>
  </r>
  <r>
    <x v="227"/>
    <n v="1969"/>
    <s v="Nov"/>
    <n v="24"/>
    <n v="0"/>
    <x v="227"/>
    <x v="2"/>
    <s v="tier - 3"/>
    <s v="R1013"/>
    <s v="1969-Nov-24"/>
    <n v="11"/>
    <d v="1969-11-24T00:00:00"/>
    <n v="55"/>
  </r>
  <r>
    <x v="228"/>
    <n v="1971"/>
    <s v="Oct"/>
    <n v="8"/>
    <n v="0"/>
    <x v="228"/>
    <x v="1"/>
    <s v="tier - 1"/>
    <s v="R1016"/>
    <s v="1971-Oct-8"/>
    <n v="10"/>
    <d v="1971-10-08T00:00:00"/>
    <n v="53"/>
  </r>
  <r>
    <x v="229"/>
    <n v="1988"/>
    <s v="Jul"/>
    <n v="1"/>
    <n v="3"/>
    <x v="229"/>
    <x v="2"/>
    <s v="tier - 1"/>
    <s v="R1021"/>
    <s v="1988-Jul-1"/>
    <n v="7"/>
    <d v="1988-07-01T00:00:00"/>
    <n v="36"/>
  </r>
  <r>
    <x v="230"/>
    <n v="1996"/>
    <s v="Oct"/>
    <n v="12"/>
    <n v="0"/>
    <x v="230"/>
    <x v="2"/>
    <s v="tier - 1"/>
    <s v="R1026"/>
    <s v="1996-Oct-12"/>
    <n v="10"/>
    <d v="1996-10-12T00:00:00"/>
    <n v="28"/>
  </r>
  <r>
    <x v="231"/>
    <n v="1988"/>
    <s v="Jul"/>
    <n v="9"/>
    <n v="3"/>
    <x v="231"/>
    <x v="2"/>
    <s v="tier - 1"/>
    <s v="R1012"/>
    <s v="1988-Jul-9"/>
    <n v="7"/>
    <d v="1988-07-09T00:00:00"/>
    <n v="36"/>
  </r>
  <r>
    <x v="232"/>
    <n v="1977"/>
    <s v="Oct"/>
    <n v="12"/>
    <n v="2"/>
    <x v="232"/>
    <x v="2"/>
    <s v="tier - 1"/>
    <s v="R1024"/>
    <s v="1977-Oct-12"/>
    <n v="10"/>
    <d v="1977-10-12T00:00:00"/>
    <n v="47"/>
  </r>
  <r>
    <x v="233"/>
    <n v="1963"/>
    <s v="Jun"/>
    <n v="8"/>
    <n v="0"/>
    <x v="233"/>
    <x v="1"/>
    <s v="tier - 1"/>
    <s v="R1013"/>
    <s v="1963-Jun-8"/>
    <n v="6"/>
    <d v="1963-06-08T00:00:00"/>
    <n v="61"/>
  </r>
  <r>
    <x v="234"/>
    <n v="1973"/>
    <s v="Oct"/>
    <n v="16"/>
    <n v="2"/>
    <x v="234"/>
    <x v="1"/>
    <s v="tier - 3"/>
    <s v="R1013"/>
    <s v="1973-Oct-16"/>
    <n v="10"/>
    <d v="1973-10-16T00:00:00"/>
    <n v="51"/>
  </r>
  <r>
    <x v="235"/>
    <n v="1981"/>
    <s v="Jul"/>
    <n v="5"/>
    <n v="3"/>
    <x v="235"/>
    <x v="0"/>
    <s v="tier - 2"/>
    <s v="R1017"/>
    <s v="1981-Jul-5"/>
    <n v="7"/>
    <d v="1981-07-05T00:00:00"/>
    <n v="43"/>
  </r>
  <r>
    <x v="236"/>
    <n v="1976"/>
    <s v="Nov"/>
    <n v="3"/>
    <n v="3"/>
    <x v="236"/>
    <x v="2"/>
    <s v="tier - 1"/>
    <s v="R1012"/>
    <s v="1976-Nov-3"/>
    <n v="11"/>
    <d v="1976-11-03T00:00:00"/>
    <n v="48"/>
  </r>
  <r>
    <x v="237"/>
    <n v="1973"/>
    <s v="Sep"/>
    <n v="18"/>
    <n v="1"/>
    <x v="237"/>
    <x v="1"/>
    <s v="tier - 3"/>
    <s v="R1016"/>
    <s v="1973-Sep-18"/>
    <n v="9"/>
    <d v="1973-09-18T00:00:00"/>
    <n v="51"/>
  </r>
  <r>
    <x v="238"/>
    <n v="1973"/>
    <s v="Oct"/>
    <n v="16"/>
    <n v="1"/>
    <x v="238"/>
    <x v="2"/>
    <s v="tier - 3"/>
    <s v="R1018"/>
    <s v="1973-Oct-16"/>
    <n v="10"/>
    <d v="1973-10-16T00:00:00"/>
    <n v="51"/>
  </r>
  <r>
    <x v="239"/>
    <n v="1969"/>
    <s v="Nov"/>
    <n v="26"/>
    <n v="0"/>
    <x v="239"/>
    <x v="2"/>
    <s v="tier - 3"/>
    <s v="R1013"/>
    <s v="1969-Nov-26"/>
    <n v="11"/>
    <d v="1969-11-26T00:00:00"/>
    <n v="55"/>
  </r>
  <r>
    <x v="240"/>
    <n v="1971"/>
    <s v="Jul"/>
    <n v="2"/>
    <n v="0"/>
    <x v="240"/>
    <x v="2"/>
    <s v="tier - 3"/>
    <s v="R1013"/>
    <s v="1971-Jul-2"/>
    <n v="7"/>
    <d v="1971-07-02T00:00:00"/>
    <n v="53"/>
  </r>
  <r>
    <x v="241"/>
    <n v="1973"/>
    <s v="Oct"/>
    <n v="27"/>
    <n v="1"/>
    <x v="241"/>
    <x v="1"/>
    <s v="tier - 2"/>
    <s v="R1016"/>
    <s v="1973-Oct-27"/>
    <n v="10"/>
    <d v="1973-10-27T00:00:00"/>
    <n v="51"/>
  </r>
  <r>
    <x v="242"/>
    <n v="1971"/>
    <s v="Aug"/>
    <n v="6"/>
    <n v="0"/>
    <x v="242"/>
    <x v="2"/>
    <s v="tier - 1"/>
    <s v="R1011"/>
    <s v="1971-Aug-6"/>
    <n v="8"/>
    <d v="1971-08-06T00:00:00"/>
    <n v="53"/>
  </r>
  <r>
    <x v="243"/>
    <n v="1974"/>
    <s v="Aug"/>
    <n v="21"/>
    <n v="1"/>
    <x v="243"/>
    <x v="2"/>
    <s v="tier - 1"/>
    <s v="R1012"/>
    <s v="1974-Aug-21"/>
    <n v="8"/>
    <d v="1974-08-21T00:00:00"/>
    <n v="50"/>
  </r>
  <r>
    <x v="244"/>
    <n v="1980"/>
    <s v="Oct"/>
    <n v="5"/>
    <n v="2"/>
    <x v="244"/>
    <x v="2"/>
    <s v="tier - 1"/>
    <s v="R1021"/>
    <s v="1980-Oct-5"/>
    <n v="10"/>
    <d v="1980-10-05T00:00:00"/>
    <n v="44"/>
  </r>
  <r>
    <x v="245"/>
    <n v="1975"/>
    <s v="Dec"/>
    <n v="6"/>
    <n v="2"/>
    <x v="245"/>
    <x v="1"/>
    <s v="tier - 3"/>
    <s v="R1015"/>
    <s v="1975-Dec-6"/>
    <n v="12"/>
    <d v="1975-12-06T00:00:00"/>
    <n v="48"/>
  </r>
  <r>
    <x v="246"/>
    <n v="1978"/>
    <s v="Jul"/>
    <n v="12"/>
    <n v="1"/>
    <x v="246"/>
    <x v="0"/>
    <s v="tier - 2"/>
    <s v="R1015"/>
    <s v="1978-Jul-12"/>
    <n v="7"/>
    <d v="1978-07-12T00:00:00"/>
    <n v="46"/>
  </r>
  <r>
    <x v="247"/>
    <n v="1981"/>
    <s v="Dec"/>
    <n v="5"/>
    <n v="5"/>
    <x v="247"/>
    <x v="2"/>
    <s v="tier - 3"/>
    <s v="R1019"/>
    <s v="1981-Dec-5"/>
    <n v="12"/>
    <d v="1981-12-05T00:00:00"/>
    <n v="42"/>
  </r>
  <r>
    <x v="248"/>
    <n v="1986"/>
    <s v="Dec"/>
    <n v="25"/>
    <n v="3"/>
    <x v="248"/>
    <x v="2"/>
    <s v="tier - 3"/>
    <s v="R1021"/>
    <s v="1986-Dec-25"/>
    <n v="12"/>
    <d v="1986-12-25T00:00:00"/>
    <n v="37"/>
  </r>
  <r>
    <x v="249"/>
    <n v="1976"/>
    <s v="Sep"/>
    <n v="10"/>
    <n v="2"/>
    <x v="249"/>
    <x v="2"/>
    <s v="tier - 1"/>
    <s v="R1012"/>
    <s v="1976-Sep-10"/>
    <n v="9"/>
    <d v="1976-09-10T00:00:00"/>
    <n v="48"/>
  </r>
  <r>
    <x v="250"/>
    <n v="1973"/>
    <s v="Dec"/>
    <n v="25"/>
    <n v="1"/>
    <x v="250"/>
    <x v="2"/>
    <s v="tier - 3"/>
    <s v="R1011"/>
    <s v="1973-Dec-25"/>
    <n v="12"/>
    <d v="1973-12-25T00:00:00"/>
    <n v="50"/>
  </r>
  <r>
    <x v="251"/>
    <n v="1971"/>
    <s v="Dec"/>
    <n v="29"/>
    <n v="0"/>
    <x v="251"/>
    <x v="1"/>
    <s v="tier - 1"/>
    <s v="R1012"/>
    <s v="1971-Dec-29"/>
    <n v="12"/>
    <d v="1971-12-29T00:00:00"/>
    <n v="52"/>
  </r>
  <r>
    <x v="252"/>
    <n v="1970"/>
    <s v="Oct"/>
    <n v="24"/>
    <n v="0"/>
    <x v="252"/>
    <x v="2"/>
    <s v="tier - 2"/>
    <s v="R1012"/>
    <s v="1970-Oct-24"/>
    <n v="10"/>
    <d v="1970-10-24T00:00:00"/>
    <n v="54"/>
  </r>
  <r>
    <x v="253"/>
    <n v="1990"/>
    <s v="Aug"/>
    <n v="23"/>
    <n v="3"/>
    <x v="253"/>
    <x v="2"/>
    <s v="tier - 2"/>
    <s v="R1021"/>
    <s v="1990-Aug-23"/>
    <n v="8"/>
    <d v="1990-08-23T00:00:00"/>
    <n v="34"/>
  </r>
  <r>
    <x v="254"/>
    <n v="1982"/>
    <s v="Dec"/>
    <n v="8"/>
    <n v="3"/>
    <x v="254"/>
    <x v="2"/>
    <s v="tier - 1"/>
    <s v="R1012"/>
    <s v="1982-Dec-8"/>
    <n v="12"/>
    <d v="1982-12-08T00:00:00"/>
    <n v="41"/>
  </r>
  <r>
    <x v="255"/>
    <n v="1970"/>
    <s v="Oct"/>
    <n v="18"/>
    <n v="0"/>
    <x v="255"/>
    <x v="1"/>
    <s v="tier - 2"/>
    <s v="R1011"/>
    <s v="1970-Oct-18"/>
    <n v="10"/>
    <d v="1970-10-18T00:00:00"/>
    <n v="54"/>
  </r>
  <r>
    <x v="256"/>
    <n v="1970"/>
    <s v="Aug"/>
    <n v="12"/>
    <n v="0"/>
    <x v="256"/>
    <x v="1"/>
    <s v="tier - 3"/>
    <s v="R1013"/>
    <s v="1970-Aug-12"/>
    <n v="8"/>
    <d v="1970-08-12T00:00:00"/>
    <n v="54"/>
  </r>
  <r>
    <x v="257"/>
    <n v="1966"/>
    <s v="Jun"/>
    <n v="24"/>
    <n v="0"/>
    <x v="257"/>
    <x v="2"/>
    <s v="tier - 2"/>
    <s v="R1011"/>
    <s v="1966-Jun-24"/>
    <n v="6"/>
    <d v="1966-06-24T00:00:00"/>
    <n v="58"/>
  </r>
  <r>
    <x v="258"/>
    <n v="1977"/>
    <s v="Dec"/>
    <n v="2"/>
    <n v="3"/>
    <x v="258"/>
    <x v="2"/>
    <s v="tier - 1"/>
    <s v="R1011"/>
    <s v="1977-Dec-2"/>
    <n v="12"/>
    <d v="1977-12-02T00:00:00"/>
    <n v="46"/>
  </r>
  <r>
    <x v="259"/>
    <n v="1965"/>
    <s v="Nov"/>
    <n v="9"/>
    <n v="0"/>
    <x v="259"/>
    <x v="1"/>
    <s v="tier - 1"/>
    <s v="R1011"/>
    <s v="1965-Nov-9"/>
    <n v="11"/>
    <d v="1965-11-09T00:00:00"/>
    <n v="59"/>
  </r>
  <r>
    <x v="260"/>
    <n v="1977"/>
    <s v="Nov"/>
    <n v="4"/>
    <n v="2"/>
    <x v="260"/>
    <x v="2"/>
    <s v="tier - 2"/>
    <s v="R1024"/>
    <s v="1977-Nov-4"/>
    <n v="11"/>
    <d v="1977-11-04T00:00:00"/>
    <n v="47"/>
  </r>
  <r>
    <x v="261"/>
    <n v="1972"/>
    <s v="Dec"/>
    <n v="2"/>
    <n v="1"/>
    <x v="261"/>
    <x v="1"/>
    <s v="tier - 2"/>
    <s v="R1013"/>
    <s v="1972-Dec-2"/>
    <n v="12"/>
    <d v="1972-12-02T00:00:00"/>
    <n v="51"/>
  </r>
  <r>
    <x v="262"/>
    <n v="1972"/>
    <s v="Dec"/>
    <n v="7"/>
    <n v="1"/>
    <x v="262"/>
    <x v="2"/>
    <s v="tier - 2"/>
    <s v="R1013"/>
    <s v="1972-Dec-7"/>
    <n v="12"/>
    <d v="1972-12-07T00:00:00"/>
    <n v="51"/>
  </r>
  <r>
    <x v="263"/>
    <n v="1993"/>
    <s v="Dec"/>
    <n v="1"/>
    <n v="0"/>
    <x v="263"/>
    <x v="2"/>
    <s v="tier - 3"/>
    <s v="R1026"/>
    <s v="1993-Dec-1"/>
    <n v="12"/>
    <d v="1993-12-01T00:00:00"/>
    <n v="30"/>
  </r>
  <r>
    <x v="264"/>
    <n v="1979"/>
    <s v="Dec"/>
    <n v="16"/>
    <n v="2"/>
    <x v="264"/>
    <x v="2"/>
    <s v="tier - 1"/>
    <s v="R1025"/>
    <s v="1979-Dec-16"/>
    <n v="12"/>
    <d v="1979-12-16T00:00:00"/>
    <n v="44"/>
  </r>
  <r>
    <x v="265"/>
    <n v="1973"/>
    <s v="Oct"/>
    <n v="11"/>
    <n v="0"/>
    <x v="265"/>
    <x v="2"/>
    <s v="tier - 1"/>
    <s v="R1012"/>
    <s v="1973-Oct-11"/>
    <n v="10"/>
    <d v="1973-10-11T00:00:00"/>
    <n v="51"/>
  </r>
  <r>
    <x v="266"/>
    <n v="1974"/>
    <s v="Jul"/>
    <n v="21"/>
    <n v="2"/>
    <x v="266"/>
    <x v="2"/>
    <s v="tier - 2"/>
    <s v="R1013"/>
    <s v="1974-Jul-21"/>
    <n v="7"/>
    <d v="1974-07-21T00:00:00"/>
    <n v="50"/>
  </r>
  <r>
    <x v="267"/>
    <n v="1974"/>
    <s v="Sep"/>
    <n v="8"/>
    <n v="2"/>
    <x v="267"/>
    <x v="1"/>
    <s v="tier - 2"/>
    <s v="R1011"/>
    <s v="1974-Sep-8"/>
    <n v="9"/>
    <d v="1974-09-08T00:00:00"/>
    <n v="50"/>
  </r>
  <r>
    <x v="268"/>
    <n v="1978"/>
    <s v="Aug"/>
    <n v="5"/>
    <n v="2"/>
    <x v="268"/>
    <x v="2"/>
    <s v="tier - 3"/>
    <s v="R1011"/>
    <s v="1978-Aug-5"/>
    <n v="8"/>
    <d v="1978-08-05T00:00:00"/>
    <n v="46"/>
  </r>
  <r>
    <x v="269"/>
    <n v="1983"/>
    <s v="Jul"/>
    <n v="15"/>
    <n v="5"/>
    <x v="269"/>
    <x v="2"/>
    <s v="tier - 3"/>
    <s v="R1012"/>
    <s v="1983-Jul-15"/>
    <n v="7"/>
    <d v="1983-07-15T00:00:00"/>
    <n v="41"/>
  </r>
  <r>
    <x v="270"/>
    <n v="1974"/>
    <s v="Aug"/>
    <n v="17"/>
    <n v="1"/>
    <x v="270"/>
    <x v="1"/>
    <s v="tier - 2"/>
    <s v="R1016"/>
    <s v="1974-Aug-17"/>
    <n v="8"/>
    <d v="1974-08-17T00:00:00"/>
    <n v="50"/>
  </r>
  <r>
    <x v="271"/>
    <n v="1992"/>
    <s v="Sep"/>
    <n v="27"/>
    <n v="0"/>
    <x v="271"/>
    <x v="2"/>
    <s v="tier - 3"/>
    <s v="R1026"/>
    <s v="1992-Sep-27"/>
    <n v="9"/>
    <d v="1992-09-27T00:00:00"/>
    <n v="32"/>
  </r>
  <r>
    <x v="272"/>
    <n v="1976"/>
    <s v="Dec"/>
    <n v="25"/>
    <n v="3"/>
    <x v="272"/>
    <x v="1"/>
    <s v="tier - 2"/>
    <s v="R1013"/>
    <s v="1976-Dec-25"/>
    <n v="12"/>
    <d v="1976-12-25T00:00:00"/>
    <n v="47"/>
  </r>
  <r>
    <x v="273"/>
    <n v="1972"/>
    <s v="Jun"/>
    <n v="6"/>
    <n v="0"/>
    <x v="273"/>
    <x v="2"/>
    <s v="tier - 1"/>
    <s v="R1011"/>
    <s v="1972-Jun-6"/>
    <n v="6"/>
    <d v="1972-06-06T00:00:00"/>
    <n v="52"/>
  </r>
  <r>
    <x v="274"/>
    <n v="1975"/>
    <s v="Jul"/>
    <n v="7"/>
    <n v="1"/>
    <x v="274"/>
    <x v="2"/>
    <s v="tier - 2"/>
    <s v="R1012"/>
    <s v="1975-Jul-7"/>
    <n v="7"/>
    <d v="1975-07-07T00:00:00"/>
    <n v="49"/>
  </r>
  <r>
    <x v="275"/>
    <n v="1967"/>
    <s v="Sep"/>
    <n v="6"/>
    <n v="0"/>
    <x v="275"/>
    <x v="1"/>
    <s v="tier - 2"/>
    <s v="R1013"/>
    <s v="1967-Sep-6"/>
    <n v="9"/>
    <d v="1967-09-06T00:00:00"/>
    <n v="57"/>
  </r>
  <r>
    <x v="276"/>
    <n v="1997"/>
    <s v="Nov"/>
    <n v="28"/>
    <n v="0"/>
    <x v="276"/>
    <x v="2"/>
    <s v="tier - 2"/>
    <s v="R1012"/>
    <s v="1997-Nov-28"/>
    <n v="11"/>
    <d v="1997-11-28T00:00:00"/>
    <n v="27"/>
  </r>
  <r>
    <x v="277"/>
    <n v="1978"/>
    <s v="Dec"/>
    <n v="16"/>
    <n v="3"/>
    <x v="277"/>
    <x v="2"/>
    <s v="tier - 3"/>
    <s v="R1017"/>
    <s v="1978-Dec-16"/>
    <n v="12"/>
    <d v="1978-12-16T00:00:00"/>
    <n v="45"/>
  </r>
  <r>
    <x v="278"/>
    <n v="1973"/>
    <s v="Sep"/>
    <n v="9"/>
    <n v="0"/>
    <x v="278"/>
    <x v="2"/>
    <s v="tier - 3"/>
    <s v="R1012"/>
    <s v="1973-Sep-9"/>
    <n v="9"/>
    <d v="1973-09-09T00:00:00"/>
    <n v="51"/>
  </r>
  <r>
    <x v="279"/>
    <n v="1982"/>
    <s v="Aug"/>
    <n v="16"/>
    <n v="3"/>
    <x v="279"/>
    <x v="2"/>
    <s v="tier - 3"/>
    <s v="R1011"/>
    <s v="1982-Aug-16"/>
    <n v="8"/>
    <d v="1982-08-16T00:00:00"/>
    <n v="42"/>
  </r>
  <r>
    <x v="280"/>
    <n v="1974"/>
    <s v="Jun"/>
    <n v="18"/>
    <n v="1"/>
    <x v="280"/>
    <x v="2"/>
    <s v="tier - 3"/>
    <s v="R1013"/>
    <s v="1974-Jun-18"/>
    <n v="6"/>
    <d v="1974-06-18T00:00:00"/>
    <n v="50"/>
  </r>
  <r>
    <x v="281"/>
    <n v="1972"/>
    <s v="Nov"/>
    <n v="22"/>
    <n v="0"/>
    <x v="281"/>
    <x v="1"/>
    <s v="tier - 2"/>
    <s v="R1012"/>
    <s v="1972-Nov-22"/>
    <n v="11"/>
    <d v="1972-11-22T00:00:00"/>
    <n v="52"/>
  </r>
  <r>
    <x v="282"/>
    <n v="1972"/>
    <s v="Nov"/>
    <n v="14"/>
    <n v="0"/>
    <x v="282"/>
    <x v="1"/>
    <s v="tier - 1"/>
    <s v="R1012"/>
    <s v="1972-Nov-14"/>
    <n v="11"/>
    <d v="1972-11-14T00:00:00"/>
    <n v="52"/>
  </r>
  <r>
    <x v="283"/>
    <n v="1976"/>
    <s v="Jul"/>
    <n v="14"/>
    <n v="2"/>
    <x v="283"/>
    <x v="2"/>
    <s v="tier - 3"/>
    <s v="R1011"/>
    <s v="1976-Jul-14"/>
    <n v="7"/>
    <d v="1976-07-14T00:00:00"/>
    <n v="48"/>
  </r>
  <r>
    <x v="284"/>
    <n v="1988"/>
    <s v="Aug"/>
    <n v="22"/>
    <n v="3"/>
    <x v="284"/>
    <x v="2"/>
    <s v="tier - 1"/>
    <s v="R1025"/>
    <s v="1988-Aug-22"/>
    <n v="8"/>
    <d v="1988-08-22T00:00:00"/>
    <n v="36"/>
  </r>
  <r>
    <x v="285"/>
    <n v="1976"/>
    <s v="Oct"/>
    <n v="19"/>
    <n v="1"/>
    <x v="285"/>
    <x v="2"/>
    <s v="tier - 3"/>
    <s v="R1024"/>
    <s v="1976-Oct-19"/>
    <n v="10"/>
    <d v="1976-10-19T00:00:00"/>
    <n v="48"/>
  </r>
  <r>
    <x v="286"/>
    <n v="1976"/>
    <s v="Jun"/>
    <n v="14"/>
    <n v="2"/>
    <x v="286"/>
    <x v="2"/>
    <s v="tier - 1"/>
    <s v="R1011"/>
    <s v="1976-Jun-14"/>
    <n v="6"/>
    <d v="1976-06-14T00:00:00"/>
    <n v="48"/>
  </r>
  <r>
    <x v="287"/>
    <n v="2001"/>
    <s v="Nov"/>
    <n v="7"/>
    <n v="0"/>
    <x v="287"/>
    <x v="2"/>
    <s v="tier - 3"/>
    <s v="R1023"/>
    <s v="2001-Nov-7"/>
    <n v="11"/>
    <d v="2001-11-07T00:00:00"/>
    <n v="23"/>
  </r>
  <r>
    <x v="288"/>
    <n v="1965"/>
    <s v="Aug"/>
    <n v="29"/>
    <n v="0"/>
    <x v="288"/>
    <x v="1"/>
    <s v="tier - 2"/>
    <s v="R1013"/>
    <s v="1965-Aug-29"/>
    <n v="8"/>
    <d v="1965-08-29T00:00:00"/>
    <n v="59"/>
  </r>
  <r>
    <x v="289"/>
    <n v="1971"/>
    <s v="Jun"/>
    <n v="18"/>
    <n v="0"/>
    <x v="289"/>
    <x v="2"/>
    <s v="tier - 1"/>
    <s v="R1011"/>
    <s v="1971-Jun-18"/>
    <n v="6"/>
    <d v="1971-06-18T00:00:00"/>
    <n v="53"/>
  </r>
  <r>
    <x v="290"/>
    <n v="1992"/>
    <s v="Nov"/>
    <n v="30"/>
    <n v="2"/>
    <x v="290"/>
    <x v="0"/>
    <s v="tier - 3"/>
    <s v="R1011"/>
    <s v="1992-Nov-30"/>
    <n v="11"/>
    <d v="1992-11-30T00:00:00"/>
    <n v="31"/>
  </r>
  <r>
    <x v="291"/>
    <n v="1971"/>
    <s v="Aug"/>
    <n v="23"/>
    <n v="0"/>
    <x v="291"/>
    <x v="2"/>
    <s v="tier - 3"/>
    <s v="R1011"/>
    <s v="1971-Aug-23"/>
    <n v="8"/>
    <d v="1971-08-23T00:00:00"/>
    <n v="53"/>
  </r>
  <r>
    <x v="292"/>
    <n v="1974"/>
    <s v="Sep"/>
    <n v="6"/>
    <n v="1"/>
    <x v="292"/>
    <x v="2"/>
    <s v="tier - 3"/>
    <s v="R1012"/>
    <s v="1974-Sep-6"/>
    <n v="9"/>
    <d v="1974-09-06T00:00:00"/>
    <n v="50"/>
  </r>
  <r>
    <x v="293"/>
    <n v="1969"/>
    <s v="Sep"/>
    <n v="9"/>
    <n v="0"/>
    <x v="293"/>
    <x v="2"/>
    <s v="tier - 1"/>
    <s v="R1013"/>
    <s v="1969-Sep-9"/>
    <n v="9"/>
    <d v="1969-09-09T00:00:00"/>
    <n v="55"/>
  </r>
  <r>
    <x v="294"/>
    <n v="1999"/>
    <s v="Aug"/>
    <n v="23"/>
    <n v="0"/>
    <x v="294"/>
    <x v="2"/>
    <s v="tier - 3"/>
    <s v="R1011"/>
    <s v="1999-Aug-23"/>
    <n v="8"/>
    <d v="1999-08-23T00:00:00"/>
    <n v="25"/>
  </r>
  <r>
    <x v="295"/>
    <n v="1976"/>
    <s v="Jun"/>
    <n v="17"/>
    <n v="2"/>
    <x v="295"/>
    <x v="2"/>
    <s v="tier - 3"/>
    <s v="R1012"/>
    <s v="1976-Jun-17"/>
    <n v="6"/>
    <d v="1976-06-17T00:00:00"/>
    <n v="48"/>
  </r>
  <r>
    <x v="296"/>
    <n v="1973"/>
    <s v="Jun"/>
    <n v="25"/>
    <n v="1"/>
    <x v="296"/>
    <x v="1"/>
    <s v="tier - 3"/>
    <s v="R1011"/>
    <s v="1973-Jun-25"/>
    <n v="6"/>
    <d v="1973-06-25T00:00:00"/>
    <n v="51"/>
  </r>
  <r>
    <x v="297"/>
    <n v="1980"/>
    <s v="Oct"/>
    <n v="28"/>
    <n v="2"/>
    <x v="297"/>
    <x v="2"/>
    <s v="tier - 3"/>
    <s v="R1021"/>
    <s v="1980-Oct-28"/>
    <n v="10"/>
    <d v="1980-10-28T00:00:00"/>
    <n v="44"/>
  </r>
  <r>
    <x v="298"/>
    <n v="1973"/>
    <s v="Oct"/>
    <n v="11"/>
    <n v="0"/>
    <x v="298"/>
    <x v="2"/>
    <s v="tier - 1"/>
    <s v="R1017"/>
    <s v="1973-Oct-11"/>
    <n v="10"/>
    <d v="1973-10-11T00:00:00"/>
    <n v="51"/>
  </r>
  <r>
    <x v="299"/>
    <n v="1974"/>
    <s v="Aug"/>
    <n v="16"/>
    <n v="0"/>
    <x v="299"/>
    <x v="2"/>
    <s v="tier - 1"/>
    <s v="R1012"/>
    <s v="1974-Aug-16"/>
    <n v="8"/>
    <d v="1974-08-16T00:00:00"/>
    <n v="50"/>
  </r>
  <r>
    <x v="300"/>
    <n v="1969"/>
    <s v="Aug"/>
    <n v="10"/>
    <n v="0"/>
    <x v="300"/>
    <x v="2"/>
    <s v="tier - 3"/>
    <s v="R1013"/>
    <s v="1969-Aug-10"/>
    <n v="8"/>
    <d v="1969-08-10T00:00:00"/>
    <n v="55"/>
  </r>
  <r>
    <x v="301"/>
    <n v="1962"/>
    <s v="Jul"/>
    <n v="7"/>
    <n v="0"/>
    <x v="301"/>
    <x v="2"/>
    <s v="tier - 1"/>
    <s v="R1011"/>
    <s v="1962-Jul-7"/>
    <n v="7"/>
    <d v="1962-07-07T00:00:00"/>
    <n v="62"/>
  </r>
  <r>
    <x v="302"/>
    <n v="1965"/>
    <s v="Oct"/>
    <n v="21"/>
    <n v="0"/>
    <x v="302"/>
    <x v="1"/>
    <s v="tier - 2"/>
    <s v="R1012"/>
    <s v="1965-Oct-21"/>
    <n v="10"/>
    <d v="1965-10-21T00:00:00"/>
    <n v="59"/>
  </r>
  <r>
    <x v="303"/>
    <n v="1975"/>
    <s v="Aug"/>
    <n v="3"/>
    <n v="1"/>
    <x v="303"/>
    <x v="2"/>
    <s v="tier - 2"/>
    <s v="R1017"/>
    <s v="1975-Aug-3"/>
    <n v="8"/>
    <d v="1975-08-03T00:00:00"/>
    <n v="49"/>
  </r>
  <r>
    <x v="304"/>
    <n v="1977"/>
    <s v="Sep"/>
    <n v="2"/>
    <n v="3"/>
    <x v="304"/>
    <x v="2"/>
    <s v="tier - 3"/>
    <s v="R1011"/>
    <s v="1977-Sep-2"/>
    <n v="9"/>
    <d v="1977-09-02T00:00:00"/>
    <n v="47"/>
  </r>
  <r>
    <x v="305"/>
    <n v="1979"/>
    <s v="Jul"/>
    <n v="17"/>
    <n v="3"/>
    <x v="305"/>
    <x v="0"/>
    <s v="tier - 2"/>
    <s v="R1014"/>
    <s v="1979-Jul-17"/>
    <n v="7"/>
    <d v="1979-07-17T00:00:00"/>
    <n v="45"/>
  </r>
  <r>
    <x v="306"/>
    <n v="1977"/>
    <s v="Oct"/>
    <n v="15"/>
    <n v="3"/>
    <x v="306"/>
    <x v="2"/>
    <s v="tier - 2"/>
    <s v="R1013"/>
    <s v="1977-Oct-15"/>
    <n v="10"/>
    <d v="1977-10-15T00:00:00"/>
    <n v="47"/>
  </r>
  <r>
    <x v="307"/>
    <n v="1977"/>
    <s v="Nov"/>
    <n v="12"/>
    <n v="2"/>
    <x v="307"/>
    <x v="1"/>
    <s v="tier - 2"/>
    <s v="R1016"/>
    <s v="1977-Nov-12"/>
    <n v="11"/>
    <d v="1977-11-12T00:00:00"/>
    <n v="47"/>
  </r>
  <r>
    <x v="308"/>
    <n v="1977"/>
    <s v="Sep"/>
    <n v="24"/>
    <n v="2"/>
    <x v="308"/>
    <x v="2"/>
    <s v="tier - 1"/>
    <s v="R1019"/>
    <s v="1977-Sep-24"/>
    <n v="9"/>
    <d v="1977-09-24T00:00:00"/>
    <n v="47"/>
  </r>
  <r>
    <x v="309"/>
    <n v="1973"/>
    <s v="Jul"/>
    <n v="11"/>
    <n v="0"/>
    <x v="309"/>
    <x v="2"/>
    <s v="tier - 1"/>
    <s v="R1013"/>
    <s v="1973-Jul-11"/>
    <n v="7"/>
    <d v="1973-07-11T00:00:00"/>
    <n v="51"/>
  </r>
  <r>
    <x v="310"/>
    <n v="1983"/>
    <s v="Jul"/>
    <n v="25"/>
    <n v="5"/>
    <x v="310"/>
    <x v="2"/>
    <s v="tier - 3"/>
    <s v="R1013"/>
    <s v="1983-Jul-25"/>
    <n v="7"/>
    <d v="1983-07-25T00:00:00"/>
    <n v="41"/>
  </r>
  <r>
    <x v="311"/>
    <n v="1983"/>
    <s v="Dec"/>
    <n v="30"/>
    <n v="5"/>
    <x v="311"/>
    <x v="2"/>
    <s v="tier - 1"/>
    <s v="R1013"/>
    <s v="1983-Dec-30"/>
    <n v="12"/>
    <d v="1983-12-30T00:00:00"/>
    <n v="40"/>
  </r>
  <r>
    <x v="312"/>
    <n v="1982"/>
    <s v="Aug"/>
    <n v="4"/>
    <n v="1"/>
    <x v="312"/>
    <x v="0"/>
    <s v="tier - 1"/>
    <s v="R1016"/>
    <s v="1982-Aug-4"/>
    <n v="8"/>
    <d v="1982-08-04T00:00:00"/>
    <n v="42"/>
  </r>
  <r>
    <x v="313"/>
    <n v="1987"/>
    <s v="Nov"/>
    <n v="11"/>
    <n v="3"/>
    <x v="313"/>
    <x v="2"/>
    <s v="tier - 2"/>
    <s v="R1021"/>
    <s v="1987-Nov-11"/>
    <n v="11"/>
    <d v="1987-11-11T00:00:00"/>
    <n v="37"/>
  </r>
  <r>
    <x v="314"/>
    <n v="1982"/>
    <s v="Dec"/>
    <n v="6"/>
    <n v="3"/>
    <x v="314"/>
    <x v="2"/>
    <s v="tier - 2"/>
    <s v="R1021"/>
    <s v="1982-Dec-6"/>
    <n v="12"/>
    <d v="1982-12-06T00:00:00"/>
    <n v="41"/>
  </r>
  <r>
    <x v="315"/>
    <n v="1975"/>
    <s v="Sep"/>
    <n v="26"/>
    <n v="1"/>
    <x v="315"/>
    <x v="2"/>
    <s v="tier - 3"/>
    <s v="R1013"/>
    <s v="1975-Sep-26"/>
    <n v="9"/>
    <d v="1975-09-26T00:00:00"/>
    <n v="49"/>
  </r>
  <r>
    <x v="316"/>
    <n v="1988"/>
    <s v="Sep"/>
    <n v="21"/>
    <n v="3"/>
    <x v="316"/>
    <x v="2"/>
    <s v="tier - 1"/>
    <s v="R1012"/>
    <s v="1988-Sep-21"/>
    <n v="9"/>
    <d v="1988-09-21T00:00:00"/>
    <n v="36"/>
  </r>
  <r>
    <x v="317"/>
    <n v="1975"/>
    <s v="Aug"/>
    <n v="21"/>
    <n v="1"/>
    <x v="317"/>
    <x v="2"/>
    <s v="tier - 1"/>
    <s v="R1011"/>
    <s v="1975-Aug-21"/>
    <n v="8"/>
    <d v="1975-08-21T00:00:00"/>
    <n v="49"/>
  </r>
  <r>
    <x v="318"/>
    <n v="1975"/>
    <s v="Aug"/>
    <n v="6"/>
    <n v="1"/>
    <x v="318"/>
    <x v="2"/>
    <s v="tier - 2"/>
    <s v="R1011"/>
    <s v="1975-Aug-6"/>
    <n v="8"/>
    <d v="1975-08-06T00:00:00"/>
    <n v="49"/>
  </r>
  <r>
    <x v="319"/>
    <n v="1983"/>
    <s v="Dec"/>
    <n v="12"/>
    <n v="1"/>
    <x v="319"/>
    <x v="2"/>
    <s v="tier - 1"/>
    <s v="R1013"/>
    <s v="1983-Dec-12"/>
    <n v="12"/>
    <d v="1983-12-12T00:00:00"/>
    <n v="40"/>
  </r>
  <r>
    <x v="320"/>
    <n v="1975"/>
    <s v="Nov"/>
    <n v="6"/>
    <n v="1"/>
    <x v="320"/>
    <x v="2"/>
    <s v="tier - 3"/>
    <s v="R1011"/>
    <s v="1975-Nov-6"/>
    <n v="11"/>
    <d v="1975-11-06T00:00:00"/>
    <n v="49"/>
  </r>
  <r>
    <x v="321"/>
    <n v="1981"/>
    <s v="Dec"/>
    <n v="27"/>
    <n v="3"/>
    <x v="321"/>
    <x v="2"/>
    <s v="tier - 3"/>
    <s v="R1024"/>
    <s v="1981-Dec-27"/>
    <n v="12"/>
    <d v="1981-12-27T00:00:00"/>
    <n v="42"/>
  </r>
  <r>
    <x v="322"/>
    <n v="1983"/>
    <s v="Jul"/>
    <n v="24"/>
    <n v="0"/>
    <x v="322"/>
    <x v="2"/>
    <s v="tier - 3"/>
    <s v="R1024"/>
    <s v="1983-Jul-24"/>
    <n v="7"/>
    <d v="1983-07-24T00:00:00"/>
    <n v="41"/>
  </r>
  <r>
    <x v="323"/>
    <n v="1985"/>
    <s v="Sep"/>
    <n v="20"/>
    <n v="1"/>
    <x v="323"/>
    <x v="0"/>
    <s v="tier - 3"/>
    <s v="R1017"/>
    <s v="1985-Sep-20"/>
    <n v="9"/>
    <d v="1985-09-20T00:00:00"/>
    <n v="39"/>
  </r>
  <r>
    <x v="324"/>
    <n v="1977"/>
    <s v="Jul"/>
    <n v="26"/>
    <n v="2"/>
    <x v="324"/>
    <x v="2"/>
    <s v="tier - 2"/>
    <s v="R1013"/>
    <s v="1977-Jul-26"/>
    <n v="7"/>
    <d v="1977-07-26T00:00:00"/>
    <n v="47"/>
  </r>
  <r>
    <x v="325"/>
    <n v="1979"/>
    <s v="Aug"/>
    <n v="13"/>
    <n v="3"/>
    <x v="325"/>
    <x v="2"/>
    <s v="tier - 2"/>
    <s v="R1011"/>
    <s v="1979-Aug-13"/>
    <n v="8"/>
    <d v="1979-08-13T00:00:00"/>
    <n v="45"/>
  </r>
  <r>
    <x v="326"/>
    <n v="1977"/>
    <s v="Dec"/>
    <n v="29"/>
    <n v="2"/>
    <x v="326"/>
    <x v="2"/>
    <s v="tier - 3"/>
    <s v="R1011"/>
    <s v="1977-Dec-29"/>
    <n v="12"/>
    <d v="1977-12-29T00:00:00"/>
    <n v="46"/>
  </r>
  <r>
    <x v="327"/>
    <n v="1977"/>
    <s v="Jun"/>
    <n v="21"/>
    <n v="2"/>
    <x v="327"/>
    <x v="2"/>
    <s v="tier - 1"/>
    <s v="R1013"/>
    <s v="1977-Jun-21"/>
    <n v="6"/>
    <d v="1977-06-21T00:00:00"/>
    <n v="47"/>
  </r>
  <r>
    <x v="328"/>
    <n v="1977"/>
    <s v="Dec"/>
    <n v="26"/>
    <n v="2"/>
    <x v="328"/>
    <x v="2"/>
    <s v="tier - 2"/>
    <s v="R1013"/>
    <s v="1977-Dec-26"/>
    <n v="12"/>
    <d v="1977-12-26T00:00:00"/>
    <n v="46"/>
  </r>
  <r>
    <x v="329"/>
    <n v="1993"/>
    <s v="Nov"/>
    <n v="10"/>
    <n v="0"/>
    <x v="329"/>
    <x v="2"/>
    <s v="tier - 1"/>
    <s v="R1012"/>
    <s v="1993-Nov-10"/>
    <n v="11"/>
    <d v="1993-11-10T00:00:00"/>
    <n v="31"/>
  </r>
  <r>
    <x v="330"/>
    <n v="1992"/>
    <s v="Sep"/>
    <n v="9"/>
    <n v="0"/>
    <x v="330"/>
    <x v="2"/>
    <s v="tier - 2"/>
    <s v="R1012"/>
    <s v="1992-Sep-9"/>
    <n v="9"/>
    <d v="1992-09-09T00:00:00"/>
    <n v="32"/>
  </r>
  <r>
    <x v="331"/>
    <n v="1972"/>
    <s v="Dec"/>
    <n v="26"/>
    <n v="0"/>
    <x v="331"/>
    <x v="2"/>
    <s v="tier - 3"/>
    <s v="R1011"/>
    <s v="1972-Dec-26"/>
    <n v="12"/>
    <d v="1972-12-26T00:00:00"/>
    <n v="51"/>
  </r>
  <r>
    <x v="332"/>
    <n v="1984"/>
    <s v="Jun"/>
    <n v="19"/>
    <n v="3"/>
    <x v="332"/>
    <x v="2"/>
    <s v="tier - 2"/>
    <s v="R1025"/>
    <s v="1984-Jun-19"/>
    <n v="6"/>
    <d v="1984-06-19T00:00:00"/>
    <n v="40"/>
  </r>
  <r>
    <x v="333"/>
    <n v="1966"/>
    <s v="Jun"/>
    <n v="12"/>
    <n v="0"/>
    <x v="333"/>
    <x v="1"/>
    <s v="tier - 1"/>
    <s v="R1013"/>
    <s v="1966-Jun-12"/>
    <n v="6"/>
    <d v="1966-06-12T00:00:00"/>
    <n v="58"/>
  </r>
  <r>
    <x v="334"/>
    <n v="1962"/>
    <s v="Oct"/>
    <n v="11"/>
    <n v="0"/>
    <x v="334"/>
    <x v="0"/>
    <s v="tier - 2"/>
    <s v="R1013"/>
    <s v="1962-Oct-11"/>
    <n v="10"/>
    <d v="1962-10-11T00:00:00"/>
    <n v="62"/>
  </r>
  <r>
    <x v="335"/>
    <n v="1978"/>
    <s v="Oct"/>
    <n v="12"/>
    <n v="2"/>
    <x v="335"/>
    <x v="0"/>
    <s v="tier - 1"/>
    <s v="R1011"/>
    <s v="1978-Oct-12"/>
    <n v="10"/>
    <d v="1978-10-12T00:00:00"/>
    <n v="46"/>
  </r>
  <r>
    <x v="336"/>
    <n v="1972"/>
    <s v="Sep"/>
    <n v="4"/>
    <n v="0"/>
    <x v="336"/>
    <x v="1"/>
    <s v="tier - 1"/>
    <s v="R1011"/>
    <s v="1972-Sep-4"/>
    <n v="9"/>
    <d v="1972-09-04T00:00:00"/>
    <n v="52"/>
  </r>
  <r>
    <x v="337"/>
    <n v="1972"/>
    <s v="Sep"/>
    <n v="9"/>
    <n v="0"/>
    <x v="337"/>
    <x v="2"/>
    <s v="tier - 3"/>
    <s v="R1013"/>
    <s v="1972-Sep-9"/>
    <n v="9"/>
    <d v="1972-09-09T00:00:00"/>
    <n v="52"/>
  </r>
  <r>
    <x v="338"/>
    <n v="1963"/>
    <s v="Sep"/>
    <n v="24"/>
    <n v="0"/>
    <x v="338"/>
    <x v="1"/>
    <s v="tier - 2"/>
    <s v="R1013"/>
    <s v="1963-Sep-24"/>
    <n v="9"/>
    <d v="1963-09-24T00:00:00"/>
    <n v="61"/>
  </r>
  <r>
    <x v="339"/>
    <n v="1975"/>
    <s v="Sep"/>
    <n v="28"/>
    <n v="1"/>
    <x v="339"/>
    <x v="1"/>
    <s v="tier - 2"/>
    <s v="R1012"/>
    <s v="1975-Sep-28"/>
    <n v="9"/>
    <d v="1975-09-28T00:00:00"/>
    <n v="49"/>
  </r>
  <r>
    <x v="340"/>
    <n v="1977"/>
    <s v="Sep"/>
    <n v="4"/>
    <n v="2"/>
    <x v="340"/>
    <x v="1"/>
    <s v="tier - 1"/>
    <s v="R1012"/>
    <s v="1977-Sep-4"/>
    <n v="9"/>
    <d v="1977-09-04T00:00:00"/>
    <n v="47"/>
  </r>
  <r>
    <x v="341"/>
    <n v="1979"/>
    <s v="Jun"/>
    <n v="11"/>
    <n v="3"/>
    <x v="341"/>
    <x v="2"/>
    <s v="tier - 2"/>
    <s v="R1012"/>
    <s v="1979-Jun-11"/>
    <n v="6"/>
    <d v="1979-06-11T00:00:00"/>
    <n v="45"/>
  </r>
  <r>
    <x v="342"/>
    <n v="1971"/>
    <s v="Sep"/>
    <n v="18"/>
    <n v="0"/>
    <x v="342"/>
    <x v="2"/>
    <s v="tier - 3"/>
    <s v="R1013"/>
    <s v="1971-Sep-18"/>
    <n v="9"/>
    <d v="1971-09-18T00:00:00"/>
    <n v="53"/>
  </r>
  <r>
    <x v="343"/>
    <n v="1971"/>
    <s v="Sep"/>
    <n v="4"/>
    <n v="0"/>
    <x v="343"/>
    <x v="2"/>
    <s v="tier - 3"/>
    <s v="R1013"/>
    <s v="1971-Sep-4"/>
    <n v="9"/>
    <d v="1971-09-04T00:00:00"/>
    <n v="53"/>
  </r>
  <r>
    <x v="344"/>
    <n v="1963"/>
    <s v="Sep"/>
    <n v="21"/>
    <n v="0"/>
    <x v="344"/>
    <x v="1"/>
    <s v="tier - 3"/>
    <s v="R1012"/>
    <s v="1963-Sep-21"/>
    <n v="9"/>
    <d v="1963-09-21T00:00:00"/>
    <n v="61"/>
  </r>
  <r>
    <x v="345"/>
    <n v="1976"/>
    <s v="Jun"/>
    <n v="12"/>
    <n v="2"/>
    <x v="345"/>
    <x v="2"/>
    <s v="tier - 1"/>
    <s v="R1013"/>
    <s v="1976-Jun-12"/>
    <n v="6"/>
    <d v="1976-06-12T00:00:00"/>
    <n v="48"/>
  </r>
  <r>
    <x v="346"/>
    <n v="1980"/>
    <s v="Sep"/>
    <n v="24"/>
    <n v="2"/>
    <x v="346"/>
    <x v="2"/>
    <s v="tier - 3"/>
    <s v="R1011"/>
    <s v="1980-Sep-24"/>
    <n v="9"/>
    <d v="1980-09-24T00:00:00"/>
    <n v="44"/>
  </r>
  <r>
    <x v="347"/>
    <n v="1976"/>
    <s v="Jul"/>
    <n v="7"/>
    <n v="1"/>
    <x v="347"/>
    <x v="1"/>
    <s v="tier - 1"/>
    <s v="R1016"/>
    <s v="1976-Jul-7"/>
    <n v="7"/>
    <d v="1976-07-07T00:00:00"/>
    <n v="48"/>
  </r>
  <r>
    <x v="348"/>
    <n v="1976"/>
    <s v="Jul"/>
    <n v="20"/>
    <n v="1"/>
    <x v="348"/>
    <x v="1"/>
    <s v="tier - 2"/>
    <s v="R1016"/>
    <s v="1976-Jul-20"/>
    <n v="7"/>
    <d v="1976-07-20T00:00:00"/>
    <n v="48"/>
  </r>
  <r>
    <x v="349"/>
    <n v="1976"/>
    <s v="Jul"/>
    <n v="12"/>
    <n v="1"/>
    <x v="349"/>
    <x v="1"/>
    <s v="tier - 2"/>
    <s v="R1016"/>
    <s v="1976-Jul-12"/>
    <n v="7"/>
    <d v="1976-07-12T00:00:00"/>
    <n v="48"/>
  </r>
  <r>
    <x v="350"/>
    <n v="1993"/>
    <s v="Jun"/>
    <n v="22"/>
    <n v="0"/>
    <x v="350"/>
    <x v="2"/>
    <s v="tier - 1"/>
    <s v="R1012"/>
    <s v="1993-Jun-22"/>
    <n v="6"/>
    <d v="1993-06-22T00:00:00"/>
    <n v="31"/>
  </r>
  <r>
    <x v="351"/>
    <n v="1979"/>
    <s v="Aug"/>
    <n v="7"/>
    <n v="2"/>
    <x v="351"/>
    <x v="2"/>
    <s v="tier - 2"/>
    <s v="R1012"/>
    <s v="1979-Aug-7"/>
    <n v="8"/>
    <d v="1979-08-07T00:00:00"/>
    <n v="45"/>
  </r>
  <r>
    <x v="352"/>
    <n v="1978"/>
    <s v="Jun"/>
    <n v="26"/>
    <n v="2"/>
    <x v="352"/>
    <x v="1"/>
    <s v="tier - 3"/>
    <s v="R1016"/>
    <s v="1978-Jun-26"/>
    <n v="6"/>
    <d v="1978-06-26T00:00:00"/>
    <n v="46"/>
  </r>
  <r>
    <x v="353"/>
    <n v="1974"/>
    <s v="Jun"/>
    <n v="6"/>
    <n v="0"/>
    <x v="353"/>
    <x v="2"/>
    <s v="tier - 3"/>
    <s v="R1013"/>
    <s v="1974-Jun-6"/>
    <n v="6"/>
    <d v="1974-06-06T00:00:00"/>
    <n v="50"/>
  </r>
  <r>
    <x v="354"/>
    <n v="1974"/>
    <s v="Dec"/>
    <n v="22"/>
    <n v="0"/>
    <x v="354"/>
    <x v="2"/>
    <s v="tier - 2"/>
    <s v="R1013"/>
    <s v="1974-Dec-22"/>
    <n v="12"/>
    <d v="1974-12-22T00:00:00"/>
    <n v="49"/>
  </r>
  <r>
    <x v="355"/>
    <n v="1974"/>
    <s v="Sep"/>
    <n v="26"/>
    <n v="0"/>
    <x v="355"/>
    <x v="2"/>
    <s v="tier - 2"/>
    <s v="R1011"/>
    <s v="1974-Sep-26"/>
    <n v="9"/>
    <d v="1974-09-26T00:00:00"/>
    <n v="50"/>
  </r>
  <r>
    <x v="356"/>
    <n v="2000"/>
    <s v="Nov"/>
    <n v="28"/>
    <n v="0"/>
    <x v="356"/>
    <x v="2"/>
    <s v="tier - 1"/>
    <s v="R1023"/>
    <s v="2000-Nov-28"/>
    <n v="11"/>
    <d v="2000-11-28T00:00:00"/>
    <n v="24"/>
  </r>
  <r>
    <x v="357"/>
    <n v="1976"/>
    <s v="Dec"/>
    <n v="15"/>
    <n v="2"/>
    <x v="357"/>
    <x v="2"/>
    <s v="tier - 3"/>
    <s v="R1011"/>
    <s v="1976-Dec-15"/>
    <n v="12"/>
    <d v="1976-12-15T00:00:00"/>
    <n v="47"/>
  </r>
  <r>
    <x v="358"/>
    <n v="1974"/>
    <s v="Aug"/>
    <n v="5"/>
    <n v="0"/>
    <x v="358"/>
    <x v="2"/>
    <s v="tier - 1"/>
    <s v="R1011"/>
    <s v="1974-Aug-5"/>
    <n v="8"/>
    <d v="1974-08-05T00:00:00"/>
    <n v="50"/>
  </r>
  <r>
    <x v="359"/>
    <n v="1964"/>
    <s v="Sep"/>
    <n v="5"/>
    <n v="0"/>
    <x v="359"/>
    <x v="1"/>
    <s v="tier - 3"/>
    <s v="R1013"/>
    <s v="1964-Sep-5"/>
    <n v="9"/>
    <d v="1964-09-05T00:00:00"/>
    <n v="60"/>
  </r>
  <r>
    <x v="360"/>
    <n v="1982"/>
    <s v="Sep"/>
    <n v="27"/>
    <n v="3"/>
    <x v="360"/>
    <x v="2"/>
    <s v="tier - 2"/>
    <s v="R1024"/>
    <s v="1982-Sep-27"/>
    <n v="9"/>
    <d v="1982-09-27T00:00:00"/>
    <n v="42"/>
  </r>
  <r>
    <x v="361"/>
    <n v="1976"/>
    <s v="Sep"/>
    <n v="2"/>
    <n v="1"/>
    <x v="361"/>
    <x v="2"/>
    <s v="tier - 2"/>
    <s v="R1013"/>
    <s v="1976-Sep-2"/>
    <n v="9"/>
    <d v="1976-09-02T00:00:00"/>
    <n v="48"/>
  </r>
  <r>
    <x v="362"/>
    <n v="1976"/>
    <s v="Jun"/>
    <n v="30"/>
    <n v="1"/>
    <x v="362"/>
    <x v="2"/>
    <s v="tier - 2"/>
    <s v="R1013"/>
    <s v="1976-Jun-30"/>
    <n v="6"/>
    <d v="1976-06-30T00:00:00"/>
    <n v="48"/>
  </r>
  <r>
    <x v="363"/>
    <n v="1976"/>
    <s v="Sep"/>
    <n v="3"/>
    <n v="1"/>
    <x v="363"/>
    <x v="2"/>
    <s v="tier - 3"/>
    <s v="R1013"/>
    <s v="1976-Sep-3"/>
    <n v="9"/>
    <d v="1976-09-03T00:00:00"/>
    <n v="48"/>
  </r>
  <r>
    <x v="364"/>
    <n v="1978"/>
    <s v="Jun"/>
    <n v="30"/>
    <n v="2"/>
    <x v="364"/>
    <x v="2"/>
    <s v="tier - 2"/>
    <s v="R1013"/>
    <s v="1978-Jun-30"/>
    <n v="6"/>
    <d v="1978-06-30T00:00:00"/>
    <n v="46"/>
  </r>
  <r>
    <x v="365"/>
    <n v="1978"/>
    <s v="Oct"/>
    <n v="24"/>
    <n v="2"/>
    <x v="365"/>
    <x v="2"/>
    <s v="tier - 3"/>
    <s v="R1013"/>
    <s v="1978-Oct-24"/>
    <n v="10"/>
    <d v="1978-10-24T00:00:00"/>
    <n v="46"/>
  </r>
  <r>
    <x v="366"/>
    <n v="1962"/>
    <s v="Nov"/>
    <n v="23"/>
    <n v="0"/>
    <x v="366"/>
    <x v="1"/>
    <s v="tier - 3"/>
    <s v="R1013"/>
    <s v="1962-Nov-23"/>
    <n v="11"/>
    <d v="1962-11-23T00:00:00"/>
    <n v="62"/>
  </r>
  <r>
    <x v="367"/>
    <n v="1997"/>
    <s v="Oct"/>
    <n v="21"/>
    <n v="0"/>
    <x v="367"/>
    <x v="2"/>
    <s v="tier - 1"/>
    <s v="R1026"/>
    <s v="1997-Oct-21"/>
    <n v="10"/>
    <d v="1997-10-21T00:00:00"/>
    <n v="27"/>
  </r>
  <r>
    <x v="368"/>
    <n v="1987"/>
    <s v="Jun"/>
    <n v="16"/>
    <n v="3"/>
    <x v="368"/>
    <x v="2"/>
    <s v="tier - 2"/>
    <s v="R1011"/>
    <s v="1987-Jun-16"/>
    <n v="6"/>
    <d v="1987-06-16T00:00:00"/>
    <n v="37"/>
  </r>
  <r>
    <x v="369"/>
    <n v="1983"/>
    <s v="Jun"/>
    <n v="8"/>
    <n v="3"/>
    <x v="369"/>
    <x v="2"/>
    <s v="tier - 2"/>
    <s v="R1020"/>
    <s v="1983-Jun-8"/>
    <n v="6"/>
    <d v="1983-06-08T00:00:00"/>
    <n v="41"/>
  </r>
  <r>
    <x v="370"/>
    <n v="1963"/>
    <s v="Nov"/>
    <n v="5"/>
    <n v="0"/>
    <x v="370"/>
    <x v="1"/>
    <s v="tier - 1"/>
    <s v="R1013"/>
    <s v="1963-Nov-5"/>
    <n v="11"/>
    <d v="1963-11-05T00:00:00"/>
    <n v="61"/>
  </r>
  <r>
    <x v="371"/>
    <n v="1982"/>
    <s v="Jun"/>
    <n v="28"/>
    <n v="4"/>
    <x v="371"/>
    <x v="1"/>
    <s v="tier - 3"/>
    <s v="R1012"/>
    <s v="1982-Jun-28"/>
    <n v="6"/>
    <d v="1982-06-28T00:00:00"/>
    <n v="42"/>
  </r>
  <r>
    <x v="372"/>
    <n v="1990"/>
    <s v="Jun"/>
    <n v="21"/>
    <n v="3"/>
    <x v="372"/>
    <x v="2"/>
    <s v="tier - 3"/>
    <s v="R1025"/>
    <s v="1990-Jun-21"/>
    <n v="6"/>
    <d v="1990-06-21T00:00:00"/>
    <n v="34"/>
  </r>
  <r>
    <x v="373"/>
    <n v="1973"/>
    <s v="Sep"/>
    <n v="3"/>
    <n v="0"/>
    <x v="373"/>
    <x v="2"/>
    <s v="tier - 2"/>
    <s v="R1013"/>
    <s v="1973-Sep-3"/>
    <n v="9"/>
    <d v="1973-09-03T00:00:00"/>
    <n v="51"/>
  </r>
  <r>
    <x v="374"/>
    <n v="1973"/>
    <s v="Aug"/>
    <n v="30"/>
    <n v="0"/>
    <x v="374"/>
    <x v="1"/>
    <s v="tier - 1"/>
    <s v="R1013"/>
    <s v="1973-Aug-30"/>
    <n v="8"/>
    <d v="1973-08-30T00:00:00"/>
    <n v="51"/>
  </r>
  <r>
    <x v="375"/>
    <n v="1973"/>
    <s v="Dec"/>
    <n v="16"/>
    <n v="0"/>
    <x v="375"/>
    <x v="1"/>
    <s v="tier - 1"/>
    <s v="R1011"/>
    <s v="1973-Dec-16"/>
    <n v="12"/>
    <d v="1973-12-16T00:00:00"/>
    <n v="50"/>
  </r>
  <r>
    <x v="376"/>
    <n v="1978"/>
    <s v="Sep"/>
    <n v="1"/>
    <n v="2"/>
    <x v="376"/>
    <x v="1"/>
    <s v="tier - 1"/>
    <s v="R1012"/>
    <s v="1978-Sep-1"/>
    <n v="9"/>
    <d v="1978-09-01T00:00:00"/>
    <n v="46"/>
  </r>
  <r>
    <x v="377"/>
    <n v="1973"/>
    <s v="Oct"/>
    <n v="11"/>
    <n v="0"/>
    <x v="377"/>
    <x v="2"/>
    <s v="tier - 2"/>
    <s v="R1013"/>
    <s v="1973-Oct-11"/>
    <n v="10"/>
    <d v="1973-10-11T00:00:00"/>
    <n v="51"/>
  </r>
  <r>
    <x v="378"/>
    <n v="1967"/>
    <s v="Jun"/>
    <n v="10"/>
    <n v="0"/>
    <x v="378"/>
    <x v="1"/>
    <s v="tier - 1"/>
    <s v="R1012"/>
    <s v="1967-Jun-10"/>
    <n v="6"/>
    <d v="1967-06-10T00:00:00"/>
    <n v="57"/>
  </r>
  <r>
    <x v="379"/>
    <n v="1967"/>
    <s v="Jul"/>
    <n v="30"/>
    <n v="0"/>
    <x v="379"/>
    <x v="0"/>
    <s v="tier - 2"/>
    <s v="R1011"/>
    <s v="1967-Jul-30"/>
    <n v="7"/>
    <d v="1967-07-30T00:00:00"/>
    <n v="57"/>
  </r>
  <r>
    <x v="380"/>
    <n v="1975"/>
    <s v="Dec"/>
    <n v="21"/>
    <n v="1"/>
    <x v="380"/>
    <x v="1"/>
    <s v="tier - 3"/>
    <s v="R1013"/>
    <s v="1975-Dec-21"/>
    <n v="12"/>
    <d v="1975-12-21T00:00:00"/>
    <n v="48"/>
  </r>
  <r>
    <x v="381"/>
    <n v="1994"/>
    <s v="Oct"/>
    <n v="12"/>
    <n v="0"/>
    <x v="381"/>
    <x v="2"/>
    <s v="tier - 2"/>
    <s v="R1026"/>
    <s v="1994-Oct-12"/>
    <n v="10"/>
    <d v="1994-10-12T00:00:00"/>
    <n v="30"/>
  </r>
  <r>
    <x v="382"/>
    <n v="2001"/>
    <s v="Aug"/>
    <n v="28"/>
    <n v="0"/>
    <x v="382"/>
    <x v="2"/>
    <s v="tier - 2"/>
    <s v="R1012"/>
    <s v="2001-Aug-28"/>
    <n v="8"/>
    <d v="2001-08-28T00:00:00"/>
    <n v="23"/>
  </r>
  <r>
    <x v="383"/>
    <n v="1993"/>
    <s v="Nov"/>
    <n v="7"/>
    <n v="0"/>
    <x v="383"/>
    <x v="2"/>
    <s v="tier - 1"/>
    <s v="R1026"/>
    <s v="1993-Nov-7"/>
    <n v="11"/>
    <d v="1993-11-07T00:00:00"/>
    <n v="31"/>
  </r>
  <r>
    <x v="384"/>
    <n v="1965"/>
    <s v="Oct"/>
    <n v="21"/>
    <n v="0"/>
    <x v="384"/>
    <x v="1"/>
    <s v="tier - 1"/>
    <s v="R1011"/>
    <s v="1965-Oct-21"/>
    <n v="10"/>
    <d v="1965-10-21T00:00:00"/>
    <n v="59"/>
  </r>
  <r>
    <x v="385"/>
    <n v="1975"/>
    <s v="Dec"/>
    <n v="15"/>
    <n v="1"/>
    <x v="385"/>
    <x v="1"/>
    <s v="tier - 2"/>
    <s v="R1011"/>
    <s v="1975-Dec-15"/>
    <n v="12"/>
    <d v="1975-12-15T00:00:00"/>
    <n v="48"/>
  </r>
  <r>
    <x v="386"/>
    <n v="1965"/>
    <s v="Aug"/>
    <n v="11"/>
    <n v="0"/>
    <x v="386"/>
    <x v="1"/>
    <s v="tier - 1"/>
    <s v="R1013"/>
    <s v="1965-Aug-11"/>
    <n v="8"/>
    <d v="1965-08-11T00:00:00"/>
    <n v="59"/>
  </r>
  <r>
    <x v="387"/>
    <n v="1975"/>
    <s v="Jun"/>
    <n v="28"/>
    <n v="1"/>
    <x v="387"/>
    <x v="1"/>
    <s v="tier - 3"/>
    <s v="R1011"/>
    <s v="1975-Jun-28"/>
    <n v="6"/>
    <d v="1975-06-28T00:00:00"/>
    <n v="49"/>
  </r>
  <r>
    <x v="388"/>
    <n v="1970"/>
    <s v="Dec"/>
    <n v="12"/>
    <n v="0"/>
    <x v="388"/>
    <x v="2"/>
    <s v="tier - 1"/>
    <s v="R1013"/>
    <s v="1970-Dec-12"/>
    <n v="12"/>
    <d v="1970-12-12T00:00:00"/>
    <n v="53"/>
  </r>
  <r>
    <x v="389"/>
    <n v="1982"/>
    <s v="Dec"/>
    <n v="27"/>
    <n v="3"/>
    <x v="389"/>
    <x v="2"/>
    <s v="tier - 3"/>
    <s v="R1012"/>
    <s v="1982-Dec-27"/>
    <n v="12"/>
    <d v="1982-12-27T00:00:00"/>
    <n v="41"/>
  </r>
  <r>
    <x v="390"/>
    <n v="1964"/>
    <s v="Jun"/>
    <n v="6"/>
    <n v="0"/>
    <x v="390"/>
    <x v="2"/>
    <s v="tier - 2"/>
    <s v="R1011"/>
    <s v="1964-Jun-6"/>
    <n v="6"/>
    <d v="1964-06-06T00:00:00"/>
    <n v="60"/>
  </r>
  <r>
    <x v="391"/>
    <n v="1985"/>
    <s v="Nov"/>
    <n v="28"/>
    <n v="3"/>
    <x v="391"/>
    <x v="2"/>
    <s v="tier - 3"/>
    <s v="R1012"/>
    <s v="1985-Nov-28"/>
    <n v="11"/>
    <d v="1985-11-28T00:00:00"/>
    <n v="39"/>
  </r>
  <r>
    <x v="392"/>
    <n v="2003"/>
    <s v="Dec"/>
    <n v="12"/>
    <n v="0"/>
    <x v="392"/>
    <x v="2"/>
    <s v="tier - 2"/>
    <s v="R1012"/>
    <s v="2003-Dec-12"/>
    <n v="12"/>
    <d v="2003-12-12T00:00:00"/>
    <n v="20"/>
  </r>
  <r>
    <x v="393"/>
    <n v="1977"/>
    <s v="Nov"/>
    <n v="6"/>
    <n v="2"/>
    <x v="393"/>
    <x v="1"/>
    <s v="tier - 2"/>
    <s v="R1011"/>
    <s v="1977-Nov-6"/>
    <n v="11"/>
    <d v="1977-11-06T00:00:00"/>
    <n v="47"/>
  </r>
  <r>
    <x v="394"/>
    <n v="1976"/>
    <s v="Dec"/>
    <n v="20"/>
    <n v="0"/>
    <x v="394"/>
    <x v="2"/>
    <s v="tier - 2"/>
    <s v="R1012"/>
    <s v="1976-Dec-20"/>
    <n v="12"/>
    <d v="1976-12-20T00:00:00"/>
    <n v="47"/>
  </r>
  <r>
    <x v="395"/>
    <n v="1978"/>
    <s v="Jul"/>
    <n v="17"/>
    <n v="1"/>
    <x v="395"/>
    <x v="2"/>
    <s v="tier - 3"/>
    <s v="R1012"/>
    <s v="1978-Jul-17"/>
    <n v="7"/>
    <d v="1978-07-17T00:00:00"/>
    <n v="46"/>
  </r>
  <r>
    <x v="396"/>
    <n v="1989"/>
    <s v="Nov"/>
    <n v="3"/>
    <n v="3"/>
    <x v="396"/>
    <x v="2"/>
    <s v="tier - 1"/>
    <s v="R1012"/>
    <s v="1989-Nov-3"/>
    <n v="11"/>
    <d v="1989-11-03T00:00:00"/>
    <n v="35"/>
  </r>
  <r>
    <x v="397"/>
    <n v="1980"/>
    <s v="Nov"/>
    <n v="8"/>
    <n v="2"/>
    <x v="397"/>
    <x v="2"/>
    <s v="tier - 2"/>
    <s v="R1012"/>
    <s v="1980-Nov-8"/>
    <n v="11"/>
    <d v="1980-11-08T00:00:00"/>
    <n v="44"/>
  </r>
  <r>
    <x v="398"/>
    <n v="1995"/>
    <s v="Sep"/>
    <n v="18"/>
    <n v="0"/>
    <x v="398"/>
    <x v="2"/>
    <s v="tier - 3"/>
    <s v="R1012"/>
    <s v="1995-Sep-18"/>
    <n v="9"/>
    <d v="1995-09-18T00:00:00"/>
    <n v="29"/>
  </r>
  <r>
    <x v="399"/>
    <n v="1962"/>
    <s v="Aug"/>
    <n v="22"/>
    <n v="0"/>
    <x v="399"/>
    <x v="1"/>
    <s v="tier - 1"/>
    <s v="R1013"/>
    <s v="1962-Aug-22"/>
    <n v="8"/>
    <d v="1962-08-22T00:00:00"/>
    <n v="62"/>
  </r>
  <r>
    <x v="400"/>
    <n v="1983"/>
    <s v="Aug"/>
    <n v="20"/>
    <n v="3"/>
    <x v="400"/>
    <x v="2"/>
    <s v="tier - 3"/>
    <s v="R1024"/>
    <s v="1983-Aug-20"/>
    <n v="8"/>
    <d v="1983-08-20T00:00:00"/>
    <n v="41"/>
  </r>
  <r>
    <x v="401"/>
    <n v="1979"/>
    <s v="Dec"/>
    <n v="3"/>
    <n v="2"/>
    <x v="401"/>
    <x v="2"/>
    <s v="tier - 1"/>
    <s v="R1011"/>
    <s v="1979-Dec-3"/>
    <n v="12"/>
    <d v="1979-12-03T00:00:00"/>
    <n v="44"/>
  </r>
  <r>
    <x v="402"/>
    <n v="1983"/>
    <s v="Aug"/>
    <n v="28"/>
    <n v="3"/>
    <x v="402"/>
    <x v="2"/>
    <s v="tier - 1"/>
    <s v="R1024"/>
    <s v="1983-Aug-28"/>
    <n v="8"/>
    <d v="1983-08-28T00:00:00"/>
    <n v="41"/>
  </r>
  <r>
    <x v="403"/>
    <n v="1972"/>
    <s v="Nov"/>
    <n v="23"/>
    <n v="0"/>
    <x v="403"/>
    <x v="2"/>
    <s v="tier - 2"/>
    <s v="R1013"/>
    <s v="1972-Nov-23"/>
    <n v="11"/>
    <d v="1972-11-23T00:00:00"/>
    <n v="52"/>
  </r>
  <r>
    <x v="404"/>
    <n v="1975"/>
    <s v="Aug"/>
    <n v="10"/>
    <n v="1"/>
    <x v="404"/>
    <x v="2"/>
    <s v="tier - 2"/>
    <s v="R1013"/>
    <s v="1975-Aug-10"/>
    <n v="8"/>
    <d v="1975-08-10T00:00:00"/>
    <n v="49"/>
  </r>
  <r>
    <x v="405"/>
    <n v="1970"/>
    <s v="Jun"/>
    <n v="19"/>
    <n v="0"/>
    <x v="405"/>
    <x v="2"/>
    <s v="tier - 2"/>
    <s v="R1013"/>
    <s v="1970-Jun-19"/>
    <n v="6"/>
    <d v="1970-06-19T00:00:00"/>
    <n v="54"/>
  </r>
  <r>
    <x v="406"/>
    <n v="1981"/>
    <s v="Dec"/>
    <n v="28"/>
    <n v="3"/>
    <x v="406"/>
    <x v="2"/>
    <s v="tier - 2"/>
    <s v="R1011"/>
    <s v="1981-Dec-28"/>
    <n v="12"/>
    <d v="1981-12-28T00:00:00"/>
    <n v="42"/>
  </r>
  <r>
    <x v="407"/>
    <n v="1966"/>
    <s v="Jul"/>
    <n v="9"/>
    <n v="0"/>
    <x v="407"/>
    <x v="1"/>
    <s v="tier - 3"/>
    <s v="R1012"/>
    <s v="1966-Jul-9"/>
    <n v="7"/>
    <d v="1966-07-09T00:00:00"/>
    <n v="58"/>
  </r>
  <r>
    <x v="408"/>
    <n v="1987"/>
    <s v="Oct"/>
    <n v="29"/>
    <n v="3"/>
    <x v="408"/>
    <x v="2"/>
    <s v="tier - 3"/>
    <s v="R1025"/>
    <s v="1987-Oct-29"/>
    <n v="10"/>
    <d v="1987-10-29T00:00:00"/>
    <n v="37"/>
  </r>
  <r>
    <x v="409"/>
    <n v="1977"/>
    <s v="Jul"/>
    <n v="20"/>
    <n v="0"/>
    <x v="409"/>
    <x v="2"/>
    <s v="tier - 1"/>
    <s v="R1024"/>
    <s v="1977-Jul-20"/>
    <n v="7"/>
    <d v="1977-07-20T00:00:00"/>
    <n v="47"/>
  </r>
  <r>
    <x v="410"/>
    <n v="1962"/>
    <s v="Oct"/>
    <n v="10"/>
    <n v="0"/>
    <x v="410"/>
    <x v="1"/>
    <s v="tier - 2"/>
    <s v="R1013"/>
    <s v="1962-Oct-10"/>
    <n v="10"/>
    <d v="1962-10-10T00:00:00"/>
    <n v="62"/>
  </r>
  <r>
    <x v="411"/>
    <n v="1994"/>
    <s v="Nov"/>
    <n v="17"/>
    <n v="0"/>
    <x v="411"/>
    <x v="2"/>
    <s v="tier - 3"/>
    <s v="R1012"/>
    <s v="1994-Nov-17"/>
    <n v="11"/>
    <d v="1994-11-17T00:00:00"/>
    <n v="30"/>
  </r>
  <r>
    <x v="412"/>
    <n v="2004"/>
    <s v="Dec"/>
    <n v="5"/>
    <n v="0"/>
    <x v="412"/>
    <x v="2"/>
    <s v="tier - 2"/>
    <s v="R1013"/>
    <s v="2004-Dec-5"/>
    <n v="12"/>
    <d v="2004-12-05T00:00:00"/>
    <n v="19"/>
  </r>
  <r>
    <x v="413"/>
    <n v="2001"/>
    <s v="Oct"/>
    <n v="5"/>
    <n v="0"/>
    <x v="413"/>
    <x v="2"/>
    <s v="tier - 2"/>
    <s v="R1012"/>
    <s v="2001-Oct-5"/>
    <n v="10"/>
    <d v="2001-10-05T00:00:00"/>
    <n v="23"/>
  </r>
  <r>
    <x v="414"/>
    <n v="1989"/>
    <s v="Oct"/>
    <n v="12"/>
    <n v="3"/>
    <x v="414"/>
    <x v="2"/>
    <s v="tier - 2"/>
    <s v="R1012"/>
    <s v="1989-Oct-12"/>
    <n v="10"/>
    <d v="1989-10-12T00:00:00"/>
    <n v="35"/>
  </r>
  <r>
    <x v="415"/>
    <n v="1991"/>
    <s v="Dec"/>
    <n v="21"/>
    <n v="3"/>
    <x v="415"/>
    <x v="2"/>
    <s v="tier - 1"/>
    <s v="R1012"/>
    <s v="1991-Dec-21"/>
    <n v="12"/>
    <d v="1991-12-21T00:00:00"/>
    <n v="32"/>
  </r>
  <r>
    <x v="416"/>
    <n v="1974"/>
    <s v="Nov"/>
    <n v="9"/>
    <n v="0"/>
    <x v="416"/>
    <x v="2"/>
    <s v="tier - 3"/>
    <s v="R1013"/>
    <s v="1974-Nov-9"/>
    <n v="11"/>
    <d v="1974-11-09T00:00:00"/>
    <n v="50"/>
  </r>
  <r>
    <x v="417"/>
    <n v="1997"/>
    <s v="Dec"/>
    <n v="2"/>
    <n v="0"/>
    <x v="417"/>
    <x v="2"/>
    <s v="tier - 3"/>
    <s v="R1012"/>
    <s v="1997-Dec-2"/>
    <n v="12"/>
    <d v="1997-12-02T00:00:00"/>
    <n v="26"/>
  </r>
  <r>
    <x v="418"/>
    <n v="1999"/>
    <s v="Dec"/>
    <n v="25"/>
    <n v="0"/>
    <x v="418"/>
    <x v="2"/>
    <s v="tier - 2"/>
    <s v="R1026"/>
    <s v="1999-Dec-25"/>
    <n v="12"/>
    <d v="1999-12-25T00:00:00"/>
    <n v="24"/>
  </r>
  <r>
    <x v="419"/>
    <n v="1974"/>
    <s v="Dec"/>
    <n v="6"/>
    <n v="0"/>
    <x v="419"/>
    <x v="0"/>
    <s v="tier - 3"/>
    <s v="R1013"/>
    <s v="1974-Dec-6"/>
    <n v="12"/>
    <d v="1974-12-06T00:00:00"/>
    <n v="49"/>
  </r>
  <r>
    <x v="420"/>
    <n v="1997"/>
    <s v="Dec"/>
    <n v="21"/>
    <n v="0"/>
    <x v="420"/>
    <x v="2"/>
    <s v="tier - 1"/>
    <s v="R1012"/>
    <s v="1997-Dec-21"/>
    <n v="12"/>
    <d v="1997-12-21T00:00:00"/>
    <n v="26"/>
  </r>
  <r>
    <x v="421"/>
    <n v="1981"/>
    <s v="Jun"/>
    <n v="30"/>
    <n v="2"/>
    <x v="421"/>
    <x v="2"/>
    <s v="tier - 1"/>
    <s v="R1012"/>
    <s v="1981-Jun-30"/>
    <n v="6"/>
    <d v="1981-06-30T00:00:00"/>
    <n v="43"/>
  </r>
  <r>
    <x v="422"/>
    <n v="1976"/>
    <s v="Dec"/>
    <n v="12"/>
    <n v="1"/>
    <x v="422"/>
    <x v="1"/>
    <s v="tier - 2"/>
    <s v="R1013"/>
    <s v="1976-Dec-12"/>
    <n v="12"/>
    <d v="1976-12-12T00:00:00"/>
    <n v="47"/>
  </r>
  <r>
    <x v="423"/>
    <n v="1991"/>
    <s v="Nov"/>
    <n v="8"/>
    <n v="3"/>
    <x v="423"/>
    <x v="0"/>
    <s v="tier - 2"/>
    <s v="R1012"/>
    <s v="1991-Nov-8"/>
    <n v="11"/>
    <d v="1991-11-08T00:00:00"/>
    <n v="33"/>
  </r>
  <r>
    <x v="424"/>
    <n v="1978"/>
    <s v="Sep"/>
    <n v="4"/>
    <n v="2"/>
    <x v="424"/>
    <x v="0"/>
    <s v="tier - 1"/>
    <s v="R1011"/>
    <s v="1978-Sep-4"/>
    <n v="9"/>
    <d v="1978-09-04T00:00:00"/>
    <n v="46"/>
  </r>
  <r>
    <x v="425"/>
    <n v="1965"/>
    <s v="Jul"/>
    <n v="18"/>
    <n v="0"/>
    <x v="425"/>
    <x v="1"/>
    <s v="tier - 2"/>
    <s v="R1013"/>
    <s v="1965-Jul-18"/>
    <n v="7"/>
    <d v="1965-07-18T00:00:00"/>
    <n v="59"/>
  </r>
  <r>
    <x v="426"/>
    <n v="1977"/>
    <s v="Aug"/>
    <n v="29"/>
    <n v="0"/>
    <x v="426"/>
    <x v="2"/>
    <s v="tier - 3"/>
    <s v="R1012"/>
    <s v="1977-Aug-29"/>
    <n v="8"/>
    <d v="1977-08-29T00:00:00"/>
    <n v="47"/>
  </r>
  <r>
    <x v="427"/>
    <n v="1978"/>
    <s v="Dec"/>
    <n v="4"/>
    <n v="2"/>
    <x v="427"/>
    <x v="1"/>
    <s v="tier - 2"/>
    <s v="R1013"/>
    <s v="1978-Dec-4"/>
    <n v="12"/>
    <d v="1978-12-04T00:00:00"/>
    <n v="45"/>
  </r>
  <r>
    <x v="428"/>
    <n v="1980"/>
    <s v="Sep"/>
    <n v="10"/>
    <n v="2"/>
    <x v="428"/>
    <x v="1"/>
    <s v="tier - 1"/>
    <s v="R1016"/>
    <s v="1980-Sep-10"/>
    <n v="9"/>
    <d v="1980-09-10T00:00:00"/>
    <n v="44"/>
  </r>
  <r>
    <x v="429"/>
    <n v="1979"/>
    <s v="Jun"/>
    <n v="2"/>
    <n v="1"/>
    <x v="429"/>
    <x v="2"/>
    <s v="tier - 3"/>
    <s v="R1012"/>
    <s v="1979-Jun-2"/>
    <n v="6"/>
    <d v="1979-06-02T00:00:00"/>
    <n v="45"/>
  </r>
  <r>
    <x v="430"/>
    <n v="1978"/>
    <s v="Dec"/>
    <n v="29"/>
    <n v="2"/>
    <x v="430"/>
    <x v="0"/>
    <s v="tier - 2"/>
    <s v="R1011"/>
    <s v="1978-Dec-29"/>
    <n v="12"/>
    <d v="1978-12-29T00:00:00"/>
    <n v="45"/>
  </r>
  <r>
    <x v="431"/>
    <n v="1987"/>
    <s v="Jul"/>
    <n v="12"/>
    <n v="3"/>
    <x v="431"/>
    <x v="2"/>
    <s v="tier - 3"/>
    <s v="R1021"/>
    <s v="1987-Jul-12"/>
    <n v="7"/>
    <d v="1987-07-12T00:00:00"/>
    <n v="37"/>
  </r>
  <r>
    <x v="432"/>
    <n v="1982"/>
    <s v="Dec"/>
    <n v="18"/>
    <n v="3"/>
    <x v="432"/>
    <x v="2"/>
    <s v="tier - 1"/>
    <s v="R1013"/>
    <s v="1982-Dec-18"/>
    <n v="12"/>
    <d v="1982-12-18T00:00:00"/>
    <n v="41"/>
  </r>
  <r>
    <x v="433"/>
    <n v="1981"/>
    <s v="Dec"/>
    <n v="19"/>
    <n v="1"/>
    <x v="433"/>
    <x v="2"/>
    <s v="tier - 2"/>
    <s v="R1020"/>
    <s v="1981-Dec-19"/>
    <n v="12"/>
    <d v="1981-12-19T00:00:00"/>
    <n v="42"/>
  </r>
  <r>
    <x v="434"/>
    <n v="1976"/>
    <s v="Jun"/>
    <n v="15"/>
    <n v="2"/>
    <x v="434"/>
    <x v="2"/>
    <s v="tier - 2"/>
    <s v="R1012"/>
    <s v="1976-Jun-15"/>
    <n v="6"/>
    <d v="1976-06-15T00:00:00"/>
    <n v="48"/>
  </r>
  <r>
    <x v="435"/>
    <n v="1971"/>
    <s v="Oct"/>
    <n v="11"/>
    <n v="0"/>
    <x v="435"/>
    <x v="2"/>
    <s v="tier - 1"/>
    <s v="R1013"/>
    <s v="1971-Oct-11"/>
    <n v="10"/>
    <d v="1971-10-11T00:00:00"/>
    <n v="53"/>
  </r>
  <r>
    <x v="436"/>
    <n v="1995"/>
    <s v="Sep"/>
    <n v="13"/>
    <n v="0"/>
    <x v="436"/>
    <x v="2"/>
    <s v="tier - 1"/>
    <s v="R1012"/>
    <s v="1995-Sep-13"/>
    <n v="9"/>
    <d v="1995-09-13T00:00:00"/>
    <n v="29"/>
  </r>
  <r>
    <x v="437"/>
    <n v="1996"/>
    <s v="Nov"/>
    <n v="24"/>
    <n v="0"/>
    <x v="437"/>
    <x v="2"/>
    <s v="tier - 2"/>
    <s v="R1022"/>
    <s v="1996-Nov-24"/>
    <n v="11"/>
    <d v="1996-11-24T00:00:00"/>
    <n v="28"/>
  </r>
  <r>
    <x v="438"/>
    <n v="1976"/>
    <s v="Oct"/>
    <n v="9"/>
    <n v="2"/>
    <x v="438"/>
    <x v="2"/>
    <s v="tier - 1"/>
    <s v="R1011"/>
    <s v="1976-Oct-9"/>
    <n v="10"/>
    <d v="1976-10-09T00:00:00"/>
    <n v="48"/>
  </r>
  <r>
    <x v="439"/>
    <n v="1965"/>
    <s v="Dec"/>
    <n v="27"/>
    <n v="0"/>
    <x v="439"/>
    <x v="1"/>
    <s v="tier - 3"/>
    <s v="R1012"/>
    <s v="1965-Dec-27"/>
    <n v="12"/>
    <d v="1965-12-27T00:00:00"/>
    <n v="58"/>
  </r>
  <r>
    <x v="440"/>
    <n v="1998"/>
    <s v="Sep"/>
    <n v="30"/>
    <n v="0"/>
    <x v="440"/>
    <x v="2"/>
    <s v="tier - 3"/>
    <s v="R1023"/>
    <s v="1998-Sep-30"/>
    <n v="9"/>
    <d v="1998-09-30T00:00:00"/>
    <n v="26"/>
  </r>
  <r>
    <x v="441"/>
    <n v="1993"/>
    <s v="Aug"/>
    <n v="10"/>
    <n v="0"/>
    <x v="441"/>
    <x v="2"/>
    <s v="tier - 2"/>
    <s v="R1012"/>
    <s v="1993-Aug-10"/>
    <n v="8"/>
    <d v="1993-08-10T00:00:00"/>
    <n v="31"/>
  </r>
  <r>
    <x v="442"/>
    <n v="1980"/>
    <s v="Oct"/>
    <n v="16"/>
    <n v="1"/>
    <x v="442"/>
    <x v="2"/>
    <s v="tier - 2"/>
    <s v="R1024"/>
    <s v="1980-Oct-16"/>
    <n v="10"/>
    <d v="1980-10-16T00:00:00"/>
    <n v="44"/>
  </r>
  <r>
    <x v="443"/>
    <n v="1999"/>
    <s v="Jun"/>
    <n v="15"/>
    <n v="0"/>
    <x v="443"/>
    <x v="2"/>
    <s v="tier - 2"/>
    <s v="R1026"/>
    <s v="1999-Jun-15"/>
    <n v="6"/>
    <d v="1999-06-15T00:00:00"/>
    <n v="25"/>
  </r>
  <r>
    <x v="444"/>
    <n v="1980"/>
    <s v="Jul"/>
    <n v="24"/>
    <n v="2"/>
    <x v="444"/>
    <x v="2"/>
    <s v="tier - 1"/>
    <s v="R1013"/>
    <s v="1980-Jul-24"/>
    <n v="7"/>
    <d v="1980-07-24T00:00:00"/>
    <n v="44"/>
  </r>
  <r>
    <x v="445"/>
    <n v="1968"/>
    <s v="Dec"/>
    <n v="1"/>
    <n v="3"/>
    <x v="445"/>
    <x v="0"/>
    <s v="tier - 3"/>
    <s v="R1016"/>
    <s v="1968-Dec-1"/>
    <n v="12"/>
    <d v="1968-12-01T00:00:00"/>
    <n v="55"/>
  </r>
  <r>
    <x v="446"/>
    <n v="1991"/>
    <s v="Nov"/>
    <n v="2"/>
    <n v="2"/>
    <x v="446"/>
    <x v="2"/>
    <s v="tier - 2"/>
    <s v="R1011"/>
    <s v="1991-Nov-2"/>
    <n v="11"/>
    <d v="1991-11-02T00:00:00"/>
    <n v="33"/>
  </r>
  <r>
    <x v="447"/>
    <n v="1980"/>
    <s v="Jun"/>
    <n v="20"/>
    <n v="1"/>
    <x v="447"/>
    <x v="2"/>
    <s v="tier - 2"/>
    <s v="R1024"/>
    <s v="1980-Jun-20"/>
    <n v="6"/>
    <d v="1980-06-20T00:00:00"/>
    <n v="44"/>
  </r>
  <r>
    <x v="448"/>
    <n v="2001"/>
    <s v="Dec"/>
    <n v="13"/>
    <n v="0"/>
    <x v="448"/>
    <x v="2"/>
    <s v="tier - 3"/>
    <s v="R1012"/>
    <s v="2001-Dec-13"/>
    <n v="12"/>
    <d v="2001-12-13T00:00:00"/>
    <n v="22"/>
  </r>
  <r>
    <x v="449"/>
    <n v="1978"/>
    <s v="Aug"/>
    <n v="24"/>
    <n v="1"/>
    <x v="449"/>
    <x v="2"/>
    <s v="tier - 1"/>
    <s v="R1013"/>
    <s v="1978-Aug-24"/>
    <n v="8"/>
    <d v="1978-08-24T00:00:00"/>
    <n v="46"/>
  </r>
  <r>
    <x v="450"/>
    <n v="1978"/>
    <s v="Nov"/>
    <n v="29"/>
    <n v="1"/>
    <x v="450"/>
    <x v="2"/>
    <s v="tier - 2"/>
    <s v="R1011"/>
    <s v="1978-Nov-29"/>
    <n v="11"/>
    <d v="1978-11-29T00:00:00"/>
    <n v="46"/>
  </r>
  <r>
    <x v="451"/>
    <n v="1978"/>
    <s v="Nov"/>
    <n v="6"/>
    <n v="1"/>
    <x v="451"/>
    <x v="2"/>
    <s v="tier - 1"/>
    <s v="R1011"/>
    <s v="1978-Nov-6"/>
    <n v="11"/>
    <d v="1978-11-06T00:00:00"/>
    <n v="46"/>
  </r>
  <r>
    <x v="452"/>
    <n v="1978"/>
    <s v="Nov"/>
    <n v="28"/>
    <n v="1"/>
    <x v="452"/>
    <x v="2"/>
    <s v="tier - 1"/>
    <s v="R1011"/>
    <s v="1978-Nov-28"/>
    <n v="11"/>
    <d v="1978-11-28T00:00:00"/>
    <n v="46"/>
  </r>
  <r>
    <x v="453"/>
    <n v="1996"/>
    <s v="Sep"/>
    <n v="17"/>
    <n v="0"/>
    <x v="453"/>
    <x v="2"/>
    <s v="tier - 3"/>
    <s v="R1011"/>
    <s v="1996-Sep-17"/>
    <n v="9"/>
    <d v="1996-09-17T00:00:00"/>
    <n v="28"/>
  </r>
  <r>
    <x v="454"/>
    <n v="1968"/>
    <s v="Jul"/>
    <n v="3"/>
    <n v="0"/>
    <x v="454"/>
    <x v="1"/>
    <s v="tier - 2"/>
    <s v="R1012"/>
    <s v="1968-Jul-3"/>
    <n v="7"/>
    <d v="1968-07-03T00:00:00"/>
    <n v="56"/>
  </r>
  <r>
    <x v="455"/>
    <n v="1997"/>
    <s v="Sep"/>
    <n v="30"/>
    <n v="0"/>
    <x v="455"/>
    <x v="2"/>
    <s v="tier - 2"/>
    <s v="R1012"/>
    <s v="1997-Sep-30"/>
    <n v="9"/>
    <d v="1997-09-30T00:00:00"/>
    <n v="27"/>
  </r>
  <r>
    <x v="456"/>
    <n v="1967"/>
    <s v="Jul"/>
    <n v="17"/>
    <n v="0"/>
    <x v="456"/>
    <x v="1"/>
    <s v="tier - 2"/>
    <s v="R1013"/>
    <s v="1967-Jul-17"/>
    <n v="7"/>
    <d v="1967-07-17T00:00:00"/>
    <n v="57"/>
  </r>
  <r>
    <x v="457"/>
    <n v="1986"/>
    <s v="Jul"/>
    <n v="20"/>
    <n v="1"/>
    <x v="457"/>
    <x v="0"/>
    <s v="tier - 3"/>
    <s v="R1013"/>
    <s v="1986-Jul-20"/>
    <n v="7"/>
    <d v="1986-07-20T00:00:00"/>
    <n v="38"/>
  </r>
  <r>
    <x v="458"/>
    <n v="1994"/>
    <s v="Aug"/>
    <n v="14"/>
    <n v="0"/>
    <x v="458"/>
    <x v="2"/>
    <s v="tier - 2"/>
    <s v="R1021"/>
    <s v="1994-Aug-14"/>
    <n v="8"/>
    <d v="1994-08-14T00:00:00"/>
    <n v="30"/>
  </r>
  <r>
    <x v="459"/>
    <n v="1988"/>
    <s v="Dec"/>
    <n v="15"/>
    <n v="3"/>
    <x v="459"/>
    <x v="2"/>
    <s v="tier - 2"/>
    <s v="R1012"/>
    <s v="1988-Dec-15"/>
    <n v="12"/>
    <d v="1988-12-15T00:00:00"/>
    <n v="35"/>
  </r>
  <r>
    <x v="460"/>
    <n v="1984"/>
    <s v="Aug"/>
    <n v="22"/>
    <n v="3"/>
    <x v="460"/>
    <x v="2"/>
    <s v="tier - 2"/>
    <s v="R1012"/>
    <s v="1984-Aug-22"/>
    <n v="8"/>
    <d v="1984-08-22T00:00:00"/>
    <n v="40"/>
  </r>
  <r>
    <x v="461"/>
    <n v="1978"/>
    <s v="Dec"/>
    <n v="14"/>
    <n v="2"/>
    <x v="461"/>
    <x v="2"/>
    <s v="tier - 1"/>
    <s v="R1013"/>
    <s v="1978-Dec-14"/>
    <n v="12"/>
    <d v="1978-12-14T00:00:00"/>
    <n v="45"/>
  </r>
  <r>
    <x v="462"/>
    <n v="1976"/>
    <s v="Oct"/>
    <n v="10"/>
    <n v="0"/>
    <x v="462"/>
    <x v="1"/>
    <s v="tier - 1"/>
    <s v="R1012"/>
    <s v="1976-Oct-10"/>
    <n v="10"/>
    <d v="1976-10-10T00:00:00"/>
    <n v="48"/>
  </r>
  <r>
    <x v="463"/>
    <n v="1978"/>
    <s v="Oct"/>
    <n v="18"/>
    <n v="1"/>
    <x v="463"/>
    <x v="2"/>
    <s v="tier - 3"/>
    <s v="R1012"/>
    <s v="1978-Oct-18"/>
    <n v="10"/>
    <d v="1978-10-18T00:00:00"/>
    <n v="46"/>
  </r>
  <r>
    <x v="464"/>
    <n v="1983"/>
    <s v="Jul"/>
    <n v="10"/>
    <n v="4"/>
    <x v="464"/>
    <x v="1"/>
    <s v="tier - 2"/>
    <s v="R1011"/>
    <s v="1983-Jul-10"/>
    <n v="7"/>
    <d v="1983-07-10T00:00:00"/>
    <n v="41"/>
  </r>
  <r>
    <x v="465"/>
    <n v="1997"/>
    <s v="Oct"/>
    <n v="28"/>
    <n v="0"/>
    <x v="465"/>
    <x v="2"/>
    <s v="tier - 1"/>
    <s v="R1012"/>
    <s v="1997-Oct-28"/>
    <n v="10"/>
    <d v="1997-10-28T00:00:00"/>
    <n v="27"/>
  </r>
  <r>
    <x v="466"/>
    <n v="1988"/>
    <s v="Dec"/>
    <n v="15"/>
    <n v="3"/>
    <x v="466"/>
    <x v="2"/>
    <s v="tier - 3"/>
    <s v="R1025"/>
    <s v="1988-Dec-15"/>
    <n v="12"/>
    <d v="1988-12-15T00:00:00"/>
    <n v="35"/>
  </r>
  <r>
    <x v="467"/>
    <n v="1996"/>
    <s v="Jun"/>
    <n v="14"/>
    <n v="0"/>
    <x v="467"/>
    <x v="2"/>
    <s v="tier - 3"/>
    <s v="R1012"/>
    <s v="1996-Jun-14"/>
    <n v="6"/>
    <d v="1996-06-14T00:00:00"/>
    <n v="28"/>
  </r>
  <r>
    <x v="468"/>
    <n v="1990"/>
    <s v="Jul"/>
    <n v="13"/>
    <n v="3"/>
    <x v="468"/>
    <x v="2"/>
    <s v="tier - 2"/>
    <s v="R1011"/>
    <s v="1990-Jul-13"/>
    <n v="7"/>
    <d v="1990-07-13T00:00:00"/>
    <n v="34"/>
  </r>
  <r>
    <x v="469"/>
    <n v="1967"/>
    <s v="Aug"/>
    <n v="4"/>
    <n v="0"/>
    <x v="469"/>
    <x v="1"/>
    <s v="tier - 3"/>
    <s v="R1013"/>
    <s v="1967-Aug-4"/>
    <n v="8"/>
    <d v="1967-08-04T00:00:00"/>
    <n v="57"/>
  </r>
  <r>
    <x v="470"/>
    <n v="2001"/>
    <s v="Jun"/>
    <n v="1"/>
    <n v="0"/>
    <x v="470"/>
    <x v="2"/>
    <s v="tier - 2"/>
    <s v="R1012"/>
    <s v="2001-Jun-1"/>
    <n v="6"/>
    <d v="2001-06-01T00:00:00"/>
    <n v="23"/>
  </r>
  <r>
    <x v="471"/>
    <n v="1977"/>
    <s v="Sep"/>
    <n v="30"/>
    <n v="0"/>
    <x v="471"/>
    <x v="1"/>
    <s v="tier - 3"/>
    <s v="R1017"/>
    <s v="1977-Sep-30"/>
    <n v="9"/>
    <d v="1977-09-30T00:00:00"/>
    <n v="47"/>
  </r>
  <r>
    <x v="472"/>
    <n v="1977"/>
    <s v="Sep"/>
    <n v="25"/>
    <n v="1"/>
    <x v="472"/>
    <x v="1"/>
    <s v="tier - 1"/>
    <s v="R1011"/>
    <s v="1977-Sep-25"/>
    <n v="9"/>
    <d v="1977-09-25T00:00:00"/>
    <n v="47"/>
  </r>
  <r>
    <x v="473"/>
    <n v="1980"/>
    <s v="Jul"/>
    <n v="7"/>
    <n v="1"/>
    <x v="473"/>
    <x v="2"/>
    <s v="tier - 3"/>
    <s v="R1012"/>
    <s v="1980-Jul-7"/>
    <n v="7"/>
    <d v="1980-07-07T00:00:00"/>
    <n v="44"/>
  </r>
  <r>
    <x v="474"/>
    <n v="1979"/>
    <s v="Sep"/>
    <n v="1"/>
    <n v="2"/>
    <x v="474"/>
    <x v="1"/>
    <s v="tier - 2"/>
    <s v="R1011"/>
    <s v="1979-Sep-1"/>
    <n v="9"/>
    <d v="1979-09-01T00:00:00"/>
    <n v="45"/>
  </r>
  <r>
    <x v="475"/>
    <n v="1977"/>
    <s v="Aug"/>
    <n v="25"/>
    <n v="1"/>
    <x v="475"/>
    <x v="1"/>
    <s v="tier - 2"/>
    <s v="R1011"/>
    <s v="1977-Aug-25"/>
    <n v="8"/>
    <d v="1977-08-25T00:00:00"/>
    <n v="47"/>
  </r>
  <r>
    <x v="476"/>
    <n v="1978"/>
    <s v="Dec"/>
    <n v="2"/>
    <n v="0"/>
    <x v="476"/>
    <x v="2"/>
    <s v="tier - 3"/>
    <s v="R1012"/>
    <s v="1978-Dec-2"/>
    <n v="12"/>
    <d v="1978-12-02T00:00:00"/>
    <n v="45"/>
  </r>
  <r>
    <x v="477"/>
    <n v="1978"/>
    <s v="Nov"/>
    <n v="12"/>
    <n v="0"/>
    <x v="477"/>
    <x v="2"/>
    <s v="tier - 2"/>
    <s v="R1012"/>
    <s v="1978-Nov-12"/>
    <n v="11"/>
    <d v="1978-11-12T00:00:00"/>
    <n v="46"/>
  </r>
  <r>
    <x v="478"/>
    <n v="1983"/>
    <s v="Sep"/>
    <n v="19"/>
    <n v="3"/>
    <x v="478"/>
    <x v="2"/>
    <s v="tier - 2"/>
    <s v="R1011"/>
    <s v="1983-Sep-19"/>
    <n v="9"/>
    <d v="1983-09-19T00:00:00"/>
    <n v="41"/>
  </r>
  <r>
    <x v="479"/>
    <n v="1999"/>
    <s v="Nov"/>
    <n v="12"/>
    <n v="2"/>
    <x v="479"/>
    <x v="2"/>
    <s v="tier - 2"/>
    <s v="R1024"/>
    <s v="1999-Nov-12"/>
    <n v="11"/>
    <d v="1999-11-12T00:00:00"/>
    <n v="25"/>
  </r>
  <r>
    <x v="480"/>
    <n v="1965"/>
    <s v="Dec"/>
    <n v="5"/>
    <n v="0"/>
    <x v="480"/>
    <x v="1"/>
    <s v="tier - 2"/>
    <s v="R1013"/>
    <s v="1965-Dec-5"/>
    <n v="12"/>
    <d v="1965-12-05T00:00:00"/>
    <n v="58"/>
  </r>
  <r>
    <x v="481"/>
    <n v="1993"/>
    <s v="Jul"/>
    <n v="22"/>
    <n v="0"/>
    <x v="481"/>
    <x v="2"/>
    <s v="tier - 2"/>
    <s v="R1026"/>
    <s v="1993-Jul-22"/>
    <n v="7"/>
    <d v="1993-07-22T00:00:00"/>
    <n v="31"/>
  </r>
  <r>
    <x v="482"/>
    <n v="1981"/>
    <s v="Nov"/>
    <n v="24"/>
    <n v="2"/>
    <x v="482"/>
    <x v="2"/>
    <s v="tier - 1"/>
    <s v="R1011"/>
    <s v="1981-Nov-24"/>
    <n v="11"/>
    <d v="1981-11-24T00:00:00"/>
    <n v="43"/>
  </r>
  <r>
    <x v="483"/>
    <n v="1965"/>
    <s v="Dec"/>
    <n v="9"/>
    <n v="0"/>
    <x v="483"/>
    <x v="1"/>
    <s v="tier - 3"/>
    <s v="R1013"/>
    <s v="1965-Dec-9"/>
    <n v="12"/>
    <d v="1965-12-09T00:00:00"/>
    <n v="58"/>
  </r>
  <r>
    <x v="484"/>
    <n v="1981"/>
    <s v="Jul"/>
    <n v="16"/>
    <n v="1"/>
    <x v="484"/>
    <x v="2"/>
    <s v="tier - 3"/>
    <s v="R1024"/>
    <s v="1981-Jul-16"/>
    <n v="7"/>
    <d v="1981-07-16T00:00:00"/>
    <n v="43"/>
  </r>
  <r>
    <x v="485"/>
    <n v="1983"/>
    <s v="Jun"/>
    <n v="21"/>
    <n v="3"/>
    <x v="485"/>
    <x v="2"/>
    <s v="tier - 2"/>
    <s v="R1012"/>
    <s v="1983-Jun-21"/>
    <n v="6"/>
    <d v="1983-06-21T00:00:00"/>
    <n v="41"/>
  </r>
  <r>
    <x v="486"/>
    <n v="1993"/>
    <s v="Oct"/>
    <n v="5"/>
    <n v="0"/>
    <x v="486"/>
    <x v="2"/>
    <s v="tier - 2"/>
    <s v="R1021"/>
    <s v="1993-Oct-5"/>
    <n v="10"/>
    <d v="1993-10-05T00:00:00"/>
    <n v="31"/>
  </r>
  <r>
    <x v="487"/>
    <n v="1977"/>
    <s v="Dec"/>
    <n v="1"/>
    <n v="0"/>
    <x v="487"/>
    <x v="2"/>
    <s v="tier - 1"/>
    <s v="R1011"/>
    <s v="1977-Dec-1"/>
    <n v="12"/>
    <d v="1977-12-01T00:00:00"/>
    <n v="46"/>
  </r>
  <r>
    <x v="488"/>
    <n v="1979"/>
    <s v="Jun"/>
    <n v="26"/>
    <n v="1"/>
    <x v="488"/>
    <x v="2"/>
    <s v="tier - 1"/>
    <s v="R1013"/>
    <s v="1979-Jun-26"/>
    <n v="6"/>
    <d v="1979-06-26T00:00:00"/>
    <n v="45"/>
  </r>
  <r>
    <x v="489"/>
    <n v="1977"/>
    <s v="Dec"/>
    <n v="18"/>
    <n v="0"/>
    <x v="489"/>
    <x v="2"/>
    <s v="tier - 1"/>
    <s v="R1011"/>
    <s v="1977-Dec-18"/>
    <n v="12"/>
    <d v="1977-12-18T00:00:00"/>
    <n v="46"/>
  </r>
  <r>
    <x v="490"/>
    <n v="1986"/>
    <s v="Jun"/>
    <n v="21"/>
    <n v="2"/>
    <x v="490"/>
    <x v="0"/>
    <s v="tier - 2"/>
    <s v="R1011"/>
    <s v="1986-Jun-21"/>
    <n v="6"/>
    <d v="1986-06-21T00:00:00"/>
    <n v="38"/>
  </r>
  <r>
    <x v="491"/>
    <n v="1986"/>
    <s v="Jun"/>
    <n v="15"/>
    <n v="3"/>
    <x v="491"/>
    <x v="2"/>
    <s v="tier - 2"/>
    <s v="R1012"/>
    <s v="1986-Jun-15"/>
    <n v="6"/>
    <d v="1986-06-15T00:00:00"/>
    <n v="38"/>
  </r>
  <r>
    <x v="492"/>
    <n v="1979"/>
    <s v="Sep"/>
    <n v="19"/>
    <n v="1"/>
    <x v="492"/>
    <x v="2"/>
    <s v="tier - 3"/>
    <s v="R1011"/>
    <s v="1979-Sep-19"/>
    <n v="9"/>
    <d v="1979-09-19T00:00:00"/>
    <n v="45"/>
  </r>
  <r>
    <x v="493"/>
    <n v="1984"/>
    <s v="Jul"/>
    <n v="25"/>
    <n v="3"/>
    <x v="493"/>
    <x v="2"/>
    <s v="tier - 1"/>
    <s v="R1012"/>
    <s v="1984-Jul-25"/>
    <n v="7"/>
    <d v="1984-07-25T00:00:00"/>
    <n v="40"/>
  </r>
  <r>
    <x v="494"/>
    <n v="1979"/>
    <s v="Jun"/>
    <n v="19"/>
    <n v="0"/>
    <x v="494"/>
    <x v="2"/>
    <s v="tier - 3"/>
    <s v="R1024"/>
    <s v="1979-Jun-19"/>
    <n v="6"/>
    <d v="1979-06-19T00:00:00"/>
    <n v="45"/>
  </r>
  <r>
    <x v="495"/>
    <n v="2004"/>
    <s v="Nov"/>
    <n v="15"/>
    <n v="0"/>
    <x v="495"/>
    <x v="2"/>
    <s v="tier - 2"/>
    <s v="R1024"/>
    <s v="2004-Nov-15"/>
    <n v="11"/>
    <d v="2004-11-15T00:00:00"/>
    <n v="20"/>
  </r>
  <r>
    <x v="496"/>
    <n v="1965"/>
    <s v="Jul"/>
    <n v="11"/>
    <n v="0"/>
    <x v="496"/>
    <x v="1"/>
    <s v="tier - 3"/>
    <s v="R1012"/>
    <s v="1965-Jul-11"/>
    <n v="7"/>
    <d v="1965-07-11T00:00:00"/>
    <n v="59"/>
  </r>
  <r>
    <x v="497"/>
    <n v="1972"/>
    <s v="Aug"/>
    <n v="11"/>
    <n v="0"/>
    <x v="497"/>
    <x v="2"/>
    <s v="tier - 3"/>
    <s v="R1012"/>
    <s v="1972-Aug-11"/>
    <n v="8"/>
    <d v="1972-08-11T00:00:00"/>
    <n v="52"/>
  </r>
  <r>
    <x v="498"/>
    <n v="1965"/>
    <s v="Jun"/>
    <n v="25"/>
    <n v="0"/>
    <x v="498"/>
    <x v="1"/>
    <s v="tier - 1"/>
    <s v="R1013"/>
    <s v="1965-Jun-25"/>
    <n v="6"/>
    <d v="1965-06-25T00:00:00"/>
    <n v="59"/>
  </r>
  <r>
    <x v="499"/>
    <n v="1965"/>
    <s v="Jun"/>
    <n v="6"/>
    <n v="0"/>
    <x v="499"/>
    <x v="1"/>
    <s v="tier - 3"/>
    <s v="R1013"/>
    <s v="1965-Jun-6"/>
    <n v="6"/>
    <d v="1965-06-06T00:00:00"/>
    <n v="59"/>
  </r>
  <r>
    <x v="500"/>
    <n v="1966"/>
    <s v="Dec"/>
    <n v="26"/>
    <n v="0"/>
    <x v="500"/>
    <x v="1"/>
    <s v="tier - 1"/>
    <s v="R1012"/>
    <s v="1966-Dec-26"/>
    <n v="12"/>
    <d v="1966-12-26T00:00:00"/>
    <n v="57"/>
  </r>
  <r>
    <x v="501"/>
    <n v="1971"/>
    <s v="Dec"/>
    <n v="23"/>
    <n v="0"/>
    <x v="501"/>
    <x v="2"/>
    <s v="tier - 1"/>
    <s v="R1011"/>
    <s v="1971-Dec-23"/>
    <n v="12"/>
    <d v="1971-12-23T00:00:00"/>
    <n v="52"/>
  </r>
  <r>
    <x v="502"/>
    <n v="1985"/>
    <s v="Nov"/>
    <n v="2"/>
    <n v="3"/>
    <x v="502"/>
    <x v="2"/>
    <s v="tier - 1"/>
    <s v="R1012"/>
    <s v="1985-Nov-2"/>
    <n v="11"/>
    <d v="1985-11-02T00:00:00"/>
    <n v="39"/>
  </r>
  <r>
    <x v="503"/>
    <n v="1976"/>
    <s v="Dec"/>
    <n v="18"/>
    <n v="2"/>
    <x v="503"/>
    <x v="2"/>
    <s v="tier - 1"/>
    <s v="R1013"/>
    <s v="1976-Dec-18"/>
    <n v="12"/>
    <d v="1976-12-18T00:00:00"/>
    <n v="47"/>
  </r>
  <r>
    <x v="504"/>
    <n v="1981"/>
    <s v="Aug"/>
    <n v="4"/>
    <n v="2"/>
    <x v="504"/>
    <x v="1"/>
    <s v="tier - 3"/>
    <s v="R1012"/>
    <s v="1981-Aug-4"/>
    <n v="8"/>
    <d v="1981-08-04T00:00:00"/>
    <n v="43"/>
  </r>
  <r>
    <x v="505"/>
    <n v="1973"/>
    <s v="Oct"/>
    <n v="25"/>
    <n v="0"/>
    <x v="505"/>
    <x v="2"/>
    <s v="tier - 2"/>
    <s v="R1013"/>
    <s v="1973-Oct-25"/>
    <n v="10"/>
    <d v="1973-10-25T00:00:00"/>
    <n v="51"/>
  </r>
  <r>
    <x v="506"/>
    <n v="1981"/>
    <s v="Jun"/>
    <n v="13"/>
    <n v="2"/>
    <x v="506"/>
    <x v="1"/>
    <s v="tier - 3"/>
    <s v="R1012"/>
    <s v="1981-Jun-13"/>
    <n v="6"/>
    <d v="1981-06-13T00:00:00"/>
    <n v="43"/>
  </r>
  <r>
    <x v="507"/>
    <n v="1981"/>
    <s v="Aug"/>
    <n v="14"/>
    <n v="2"/>
    <x v="507"/>
    <x v="1"/>
    <s v="tier - 2"/>
    <s v="R1012"/>
    <s v="1981-Aug-14"/>
    <n v="8"/>
    <d v="1981-08-14T00:00:00"/>
    <n v="43"/>
  </r>
  <r>
    <x v="508"/>
    <n v="1982"/>
    <s v="Jul"/>
    <n v="24"/>
    <n v="3"/>
    <x v="508"/>
    <x v="2"/>
    <s v="tier - 1"/>
    <s v="R1013"/>
    <s v="1982-Jul-24"/>
    <n v="7"/>
    <d v="1982-07-24T00:00:00"/>
    <n v="42"/>
  </r>
  <r>
    <x v="509"/>
    <n v="1986"/>
    <s v="Sep"/>
    <n v="2"/>
    <n v="4"/>
    <x v="509"/>
    <x v="2"/>
    <s v="tier - 3"/>
    <s v="R1013"/>
    <s v="1986-Sep-2"/>
    <n v="9"/>
    <d v="1986-09-02T00:00:00"/>
    <n v="38"/>
  </r>
  <r>
    <x v="510"/>
    <n v="1986"/>
    <s v="Jul"/>
    <n v="13"/>
    <n v="3"/>
    <x v="510"/>
    <x v="2"/>
    <s v="tier - 1"/>
    <s v="R1024"/>
    <s v="1986-Jul-13"/>
    <n v="7"/>
    <d v="1986-07-13T00:00:00"/>
    <n v="38"/>
  </r>
  <r>
    <x v="511"/>
    <n v="1977"/>
    <s v="Sep"/>
    <n v="15"/>
    <n v="0"/>
    <x v="511"/>
    <x v="1"/>
    <s v="tier - 3"/>
    <s v="R1012"/>
    <s v="1977-Sep-15"/>
    <n v="9"/>
    <d v="1977-09-15T00:00:00"/>
    <n v="47"/>
  </r>
  <r>
    <x v="512"/>
    <n v="1970"/>
    <s v="Aug"/>
    <n v="22"/>
    <n v="0"/>
    <x v="512"/>
    <x v="2"/>
    <s v="tier - 3"/>
    <s v="R1011"/>
    <s v="1970-Aug-22"/>
    <n v="8"/>
    <d v="1970-08-22T00:00:00"/>
    <n v="54"/>
  </r>
  <r>
    <x v="513"/>
    <n v="1991"/>
    <s v="Jun"/>
    <n v="28"/>
    <n v="3"/>
    <x v="513"/>
    <x v="2"/>
    <s v="tier - 2"/>
    <s v="R1021"/>
    <s v="1991-Jun-28"/>
    <n v="6"/>
    <d v="1991-06-28T00:00:00"/>
    <n v="33"/>
  </r>
  <r>
    <x v="514"/>
    <n v="1983"/>
    <s v="Nov"/>
    <n v="21"/>
    <n v="2"/>
    <x v="514"/>
    <x v="2"/>
    <s v="tier - 3"/>
    <s v="R1012"/>
    <s v="1983-Nov-21"/>
    <n v="11"/>
    <d v="1983-11-21T00:00:00"/>
    <n v="41"/>
  </r>
  <r>
    <x v="515"/>
    <n v="1983"/>
    <s v="Aug"/>
    <n v="11"/>
    <n v="2"/>
    <x v="515"/>
    <x v="2"/>
    <s v="tier - 3"/>
    <s v="R1012"/>
    <s v="1983-Aug-11"/>
    <n v="8"/>
    <d v="1983-08-11T00:00:00"/>
    <n v="41"/>
  </r>
  <r>
    <x v="516"/>
    <n v="1982"/>
    <s v="Sep"/>
    <n v="14"/>
    <n v="3"/>
    <x v="516"/>
    <x v="1"/>
    <s v="tier - 2"/>
    <s v="R1011"/>
    <s v="1982-Sep-14"/>
    <n v="9"/>
    <d v="1982-09-14T00:00:00"/>
    <n v="42"/>
  </r>
  <r>
    <x v="517"/>
    <n v="1968"/>
    <s v="Aug"/>
    <n v="26"/>
    <n v="0"/>
    <x v="517"/>
    <x v="1"/>
    <s v="tier - 3"/>
    <s v="R1013"/>
    <s v="1968-Aug-26"/>
    <n v="8"/>
    <d v="1968-08-26T00:00:00"/>
    <n v="56"/>
  </r>
  <r>
    <x v="518"/>
    <n v="1975"/>
    <s v="Jul"/>
    <n v="19"/>
    <n v="1"/>
    <x v="518"/>
    <x v="2"/>
    <s v="tier - 3"/>
    <s v="R1013"/>
    <s v="1975-Jul-19"/>
    <n v="7"/>
    <d v="1975-07-19T00:00:00"/>
    <n v="49"/>
  </r>
  <r>
    <x v="519"/>
    <n v="1982"/>
    <s v="Aug"/>
    <n v="16"/>
    <n v="2"/>
    <x v="519"/>
    <x v="1"/>
    <s v="tier - 2"/>
    <s v="R1016"/>
    <s v="1982-Aug-16"/>
    <n v="8"/>
    <d v="1982-08-16T00:00:00"/>
    <n v="42"/>
  </r>
  <r>
    <x v="520"/>
    <n v="1980"/>
    <s v="Sep"/>
    <n v="30"/>
    <n v="2"/>
    <x v="520"/>
    <x v="2"/>
    <s v="tier - 3"/>
    <s v="R1013"/>
    <s v="1980-Sep-30"/>
    <n v="9"/>
    <d v="1980-09-30T00:00:00"/>
    <n v="44"/>
  </r>
  <r>
    <x v="521"/>
    <n v="1980"/>
    <s v="Oct"/>
    <n v="7"/>
    <n v="2"/>
    <x v="521"/>
    <x v="2"/>
    <s v="tier - 1"/>
    <s v="R1013"/>
    <s v="1980-Oct-7"/>
    <n v="10"/>
    <d v="1980-10-07T00:00:00"/>
    <n v="44"/>
  </r>
  <r>
    <x v="522"/>
    <n v="1980"/>
    <s v="Jun"/>
    <n v="22"/>
    <n v="2"/>
    <x v="522"/>
    <x v="2"/>
    <s v="tier - 2"/>
    <s v="R1011"/>
    <s v="1980-Jun-22"/>
    <n v="6"/>
    <d v="1980-06-22T00:00:00"/>
    <n v="44"/>
  </r>
  <r>
    <x v="523"/>
    <n v="2002"/>
    <s v="Sep"/>
    <n v="17"/>
    <n v="2"/>
    <x v="523"/>
    <x v="0"/>
    <s v="tier - 3"/>
    <s v="R1011"/>
    <s v="2002-Sep-17"/>
    <n v="9"/>
    <d v="2002-09-17T00:00:00"/>
    <n v="22"/>
  </r>
  <r>
    <x v="524"/>
    <n v="1981"/>
    <s v="Jul"/>
    <n v="17"/>
    <n v="1"/>
    <x v="524"/>
    <x v="2"/>
    <s v="tier - 1"/>
    <s v="R1012"/>
    <s v="1981-Jul-17"/>
    <n v="7"/>
    <d v="1981-07-17T00:00:00"/>
    <n v="43"/>
  </r>
  <r>
    <x v="525"/>
    <n v="1978"/>
    <s v="Sep"/>
    <n v="6"/>
    <n v="1"/>
    <x v="525"/>
    <x v="1"/>
    <s v="tier - 2"/>
    <s v="R1013"/>
    <s v="1978-Sep-6"/>
    <n v="9"/>
    <d v="1978-09-06T00:00:00"/>
    <n v="46"/>
  </r>
  <r>
    <x v="526"/>
    <n v="1984"/>
    <s v="Jun"/>
    <n v="29"/>
    <n v="3"/>
    <x v="526"/>
    <x v="2"/>
    <s v="tier - 2"/>
    <s v="R1011"/>
    <s v="1984-Jun-29"/>
    <n v="6"/>
    <d v="1984-06-29T00:00:00"/>
    <n v="40"/>
  </r>
  <r>
    <x v="527"/>
    <n v="1978"/>
    <s v="Jul"/>
    <n v="30"/>
    <n v="1"/>
    <x v="527"/>
    <x v="2"/>
    <s v="tier - 3"/>
    <s v="R1013"/>
    <s v="1978-Jul-30"/>
    <n v="7"/>
    <d v="1978-07-30T00:00:00"/>
    <n v="46"/>
  </r>
  <r>
    <x v="528"/>
    <n v="1976"/>
    <s v="Jun"/>
    <n v="24"/>
    <n v="0"/>
    <x v="528"/>
    <x v="1"/>
    <s v="tier - 2"/>
    <s v="R1011"/>
    <s v="1976-Jun-24"/>
    <n v="6"/>
    <d v="1976-06-24T00:00:00"/>
    <n v="48"/>
  </r>
  <r>
    <x v="529"/>
    <n v="1984"/>
    <s v="Nov"/>
    <n v="21"/>
    <n v="2"/>
    <x v="529"/>
    <x v="2"/>
    <s v="tier - 2"/>
    <s v="R1024"/>
    <s v="1984-Nov-21"/>
    <n v="11"/>
    <d v="1984-11-21T00:00:00"/>
    <n v="40"/>
  </r>
  <r>
    <x v="530"/>
    <n v="1999"/>
    <s v="Aug"/>
    <n v="8"/>
    <n v="0"/>
    <x v="530"/>
    <x v="2"/>
    <s v="tier - 1"/>
    <s v="R1022"/>
    <s v="1999-Aug-8"/>
    <n v="8"/>
    <d v="1999-08-08T00:00:00"/>
    <n v="25"/>
  </r>
  <r>
    <x v="531"/>
    <n v="1984"/>
    <s v="Jul"/>
    <n v="7"/>
    <n v="2"/>
    <x v="531"/>
    <x v="2"/>
    <s v="tier - 1"/>
    <s v="R1024"/>
    <s v="1984-Jul-7"/>
    <n v="7"/>
    <d v="1984-07-07T00:00:00"/>
    <n v="40"/>
  </r>
  <r>
    <x v="532"/>
    <n v="1993"/>
    <s v="Aug"/>
    <n v="1"/>
    <n v="0"/>
    <x v="532"/>
    <x v="2"/>
    <s v="tier - 2"/>
    <s v="R1021"/>
    <s v="1993-Aug-1"/>
    <n v="8"/>
    <d v="1993-08-01T00:00:00"/>
    <n v="31"/>
  </r>
  <r>
    <x v="533"/>
    <n v="1968"/>
    <s v="Jun"/>
    <n v="29"/>
    <n v="0"/>
    <x v="533"/>
    <x v="1"/>
    <s v="tier - 2"/>
    <s v="R1013"/>
    <s v="1968-Jun-29"/>
    <n v="6"/>
    <d v="1968-06-29T00:00:00"/>
    <n v="56"/>
  </r>
  <r>
    <x v="534"/>
    <n v="1980"/>
    <s v="Jun"/>
    <n v="12"/>
    <n v="2"/>
    <x v="534"/>
    <x v="0"/>
    <s v="tier - 3"/>
    <s v="R1011"/>
    <s v="1980-Jun-12"/>
    <n v="6"/>
    <d v="1980-06-12T00:00:00"/>
    <n v="44"/>
  </r>
  <r>
    <x v="535"/>
    <n v="1987"/>
    <s v="Aug"/>
    <n v="11"/>
    <n v="3"/>
    <x v="535"/>
    <x v="2"/>
    <s v="tier - 1"/>
    <s v="R1012"/>
    <s v="1987-Aug-11"/>
    <n v="8"/>
    <d v="1987-08-11T00:00:00"/>
    <n v="37"/>
  </r>
  <r>
    <x v="536"/>
    <n v="1992"/>
    <s v="Jun"/>
    <n v="18"/>
    <n v="0"/>
    <x v="536"/>
    <x v="2"/>
    <s v="tier - 2"/>
    <s v="R1012"/>
    <s v="1992-Jun-18"/>
    <n v="6"/>
    <d v="1992-06-18T00:00:00"/>
    <n v="32"/>
  </r>
  <r>
    <x v="537"/>
    <n v="1982"/>
    <s v="Oct"/>
    <n v="6"/>
    <n v="1"/>
    <x v="537"/>
    <x v="2"/>
    <s v="tier - 3"/>
    <s v="R1024"/>
    <s v="1982-Oct-6"/>
    <n v="10"/>
    <d v="1982-10-06T00:00:00"/>
    <n v="42"/>
  </r>
  <r>
    <x v="538"/>
    <n v="1978"/>
    <s v="Jun"/>
    <n v="24"/>
    <n v="2"/>
    <x v="538"/>
    <x v="2"/>
    <s v="tier - 2"/>
    <s v="R1013"/>
    <s v="1978-Jun-24"/>
    <n v="6"/>
    <d v="1978-06-24T00:00:00"/>
    <n v="46"/>
  </r>
  <r>
    <x v="539"/>
    <n v="1980"/>
    <s v="Jun"/>
    <n v="28"/>
    <n v="1"/>
    <x v="539"/>
    <x v="2"/>
    <s v="tier - 3"/>
    <s v="R1011"/>
    <s v="1980-Jun-28"/>
    <n v="6"/>
    <d v="1980-06-28T00:00:00"/>
    <n v="44"/>
  </r>
  <r>
    <x v="540"/>
    <n v="1980"/>
    <s v="Jul"/>
    <n v="21"/>
    <n v="0"/>
    <x v="540"/>
    <x v="2"/>
    <s v="tier - 1"/>
    <s v="R1024"/>
    <s v="1980-Jul-21"/>
    <n v="7"/>
    <d v="1980-07-21T00:00:00"/>
    <n v="44"/>
  </r>
  <r>
    <x v="541"/>
    <n v="1980"/>
    <s v="Oct"/>
    <n v="22"/>
    <n v="1"/>
    <x v="541"/>
    <x v="2"/>
    <s v="tier - 3"/>
    <s v="R1013"/>
    <s v="1980-Oct-22"/>
    <n v="10"/>
    <d v="1980-10-22T00:00:00"/>
    <n v="44"/>
  </r>
  <r>
    <x v="542"/>
    <n v="1980"/>
    <s v="Jul"/>
    <n v="26"/>
    <n v="1"/>
    <x v="542"/>
    <x v="2"/>
    <s v="tier - 1"/>
    <s v="R1011"/>
    <s v="1980-Jul-26"/>
    <n v="7"/>
    <d v="1980-07-26T00:00:00"/>
    <n v="44"/>
  </r>
  <r>
    <x v="543"/>
    <n v="1995"/>
    <s v="Oct"/>
    <n v="29"/>
    <n v="0"/>
    <x v="543"/>
    <x v="2"/>
    <s v="tier - 3"/>
    <s v="R1012"/>
    <s v="1995-Oct-29"/>
    <n v="10"/>
    <d v="1995-10-29T00:00:00"/>
    <n v="29"/>
  </r>
  <r>
    <x v="544"/>
    <n v="1978"/>
    <s v="Jun"/>
    <n v="2"/>
    <n v="2"/>
    <x v="544"/>
    <x v="2"/>
    <s v="tier - 2"/>
    <s v="R1013"/>
    <s v="1978-Jun-2"/>
    <n v="6"/>
    <d v="1978-06-02T00:00:00"/>
    <n v="46"/>
  </r>
  <r>
    <x v="545"/>
    <n v="1989"/>
    <s v="Oct"/>
    <n v="30"/>
    <n v="1"/>
    <x v="545"/>
    <x v="0"/>
    <s v="tier - 2"/>
    <s v="R1013"/>
    <s v="1989-Oct-30"/>
    <n v="10"/>
    <d v="1989-10-30T00:00:00"/>
    <n v="35"/>
  </r>
  <r>
    <x v="546"/>
    <n v="1969"/>
    <s v="Jul"/>
    <n v="6"/>
    <n v="0"/>
    <x v="546"/>
    <x v="2"/>
    <s v="tier - 3"/>
    <s v="R1013"/>
    <s v="1969-Jul-6"/>
    <n v="7"/>
    <d v="1969-07-06T00:00:00"/>
    <n v="55"/>
  </r>
  <r>
    <x v="547"/>
    <n v="1982"/>
    <s v="Sep"/>
    <n v="1"/>
    <n v="3"/>
    <x v="547"/>
    <x v="2"/>
    <s v="tier - 1"/>
    <s v="R1013"/>
    <s v="1982-Sep-1"/>
    <n v="9"/>
    <d v="1982-09-01T00:00:00"/>
    <n v="42"/>
  </r>
  <r>
    <x v="548"/>
    <n v="1982"/>
    <s v="Oct"/>
    <n v="18"/>
    <n v="2"/>
    <x v="548"/>
    <x v="1"/>
    <s v="tier - 1"/>
    <s v="R1012"/>
    <s v="1982-Oct-18"/>
    <n v="10"/>
    <d v="1982-10-18T00:00:00"/>
    <n v="42"/>
  </r>
  <r>
    <x v="549"/>
    <n v="1985"/>
    <s v="Dec"/>
    <n v="10"/>
    <n v="3"/>
    <x v="549"/>
    <x v="2"/>
    <s v="tier - 2"/>
    <s v="R1019"/>
    <s v="1985-Dec-10"/>
    <n v="12"/>
    <d v="1985-12-10T00:00:00"/>
    <n v="38"/>
  </r>
  <r>
    <x v="550"/>
    <n v="1975"/>
    <s v="Jun"/>
    <n v="3"/>
    <n v="1"/>
    <x v="550"/>
    <x v="2"/>
    <s v="tier - 3"/>
    <s v="R1013"/>
    <s v="1975-Jun-3"/>
    <n v="6"/>
    <d v="1975-06-03T00:00:00"/>
    <n v="49"/>
  </r>
  <r>
    <x v="551"/>
    <n v="1980"/>
    <s v="Aug"/>
    <n v="18"/>
    <n v="2"/>
    <x v="551"/>
    <x v="2"/>
    <s v="tier - 2"/>
    <s v="R1013"/>
    <s v="1980-Aug-18"/>
    <n v="8"/>
    <d v="1980-08-18T00:00:00"/>
    <n v="44"/>
  </r>
  <r>
    <x v="552"/>
    <n v="1978"/>
    <s v="Dec"/>
    <n v="15"/>
    <n v="0"/>
    <x v="552"/>
    <x v="0"/>
    <s v="tier - 2"/>
    <s v="R1012"/>
    <s v="1978-Dec-15"/>
    <n v="12"/>
    <d v="1978-12-15T00:00:00"/>
    <n v="45"/>
  </r>
  <r>
    <x v="553"/>
    <n v="1980"/>
    <s v="Oct"/>
    <n v="5"/>
    <n v="2"/>
    <x v="553"/>
    <x v="2"/>
    <s v="tier - 3"/>
    <s v="R1013"/>
    <s v="1980-Oct-5"/>
    <n v="10"/>
    <d v="1980-10-05T00:00:00"/>
    <n v="44"/>
  </r>
  <r>
    <x v="554"/>
    <n v="1980"/>
    <s v="Aug"/>
    <n v="30"/>
    <n v="1"/>
    <x v="554"/>
    <x v="2"/>
    <s v="tier - 2"/>
    <s v="R1012"/>
    <s v="1980-Aug-30"/>
    <n v="8"/>
    <d v="1980-08-30T00:00:00"/>
    <n v="44"/>
  </r>
  <r>
    <x v="555"/>
    <n v="1978"/>
    <s v="Nov"/>
    <n v="29"/>
    <n v="2"/>
    <x v="555"/>
    <x v="2"/>
    <s v="tier - 2"/>
    <s v="R1013"/>
    <s v="1978-Nov-29"/>
    <n v="11"/>
    <d v="1978-11-29T00:00:00"/>
    <n v="46"/>
  </r>
  <r>
    <x v="556"/>
    <n v="1961"/>
    <s v="Dec"/>
    <n v="21"/>
    <n v="1"/>
    <x v="556"/>
    <x v="0"/>
    <s v="tier - 3"/>
    <s v="R1024"/>
    <s v="1961-Dec-21"/>
    <n v="12"/>
    <d v="1961-12-21T00:00:00"/>
    <n v="62"/>
  </r>
  <r>
    <x v="557"/>
    <n v="1980"/>
    <s v="Aug"/>
    <n v="16"/>
    <n v="1"/>
    <x v="557"/>
    <x v="0"/>
    <s v="tier - 2"/>
    <s v="R1013"/>
    <s v="1980-Aug-16"/>
    <n v="8"/>
    <d v="1980-08-16T00:00:00"/>
    <n v="44"/>
  </r>
  <r>
    <x v="558"/>
    <n v="1984"/>
    <s v="Sep"/>
    <n v="5"/>
    <n v="2"/>
    <x v="558"/>
    <x v="2"/>
    <s v="tier - 3"/>
    <s v="R1012"/>
    <s v="1984-Sep-5"/>
    <n v="9"/>
    <d v="1984-09-05T00:00:00"/>
    <n v="40"/>
  </r>
  <r>
    <x v="559"/>
    <n v="1989"/>
    <s v="Dec"/>
    <n v="21"/>
    <n v="3"/>
    <x v="559"/>
    <x v="2"/>
    <s v="tier - 3"/>
    <s v="R1024"/>
    <s v="1989-Dec-21"/>
    <n v="12"/>
    <d v="1989-12-21T00:00:00"/>
    <n v="34"/>
  </r>
  <r>
    <x v="560"/>
    <n v="1985"/>
    <s v="Sep"/>
    <n v="10"/>
    <n v="2"/>
    <x v="560"/>
    <x v="2"/>
    <s v="tier - 1"/>
    <s v="R1024"/>
    <s v="1985-Sep-10"/>
    <n v="9"/>
    <d v="1985-09-10T00:00:00"/>
    <n v="39"/>
  </r>
  <r>
    <x v="561"/>
    <n v="2004"/>
    <s v="Dec"/>
    <n v="24"/>
    <n v="0"/>
    <x v="561"/>
    <x v="2"/>
    <s v="tier - 1"/>
    <s v="R1012"/>
    <s v="2004-Dec-24"/>
    <n v="12"/>
    <d v="2004-12-24T00:00:00"/>
    <n v="19"/>
  </r>
  <r>
    <x v="562"/>
    <n v="1981"/>
    <s v="Jun"/>
    <n v="23"/>
    <n v="2"/>
    <x v="562"/>
    <x v="2"/>
    <s v="tier - 2"/>
    <s v="R1011"/>
    <s v="1981-Jun-23"/>
    <n v="6"/>
    <d v="1981-06-23T00:00:00"/>
    <n v="43"/>
  </r>
  <r>
    <x v="563"/>
    <n v="1969"/>
    <s v="Oct"/>
    <n v="23"/>
    <n v="0"/>
    <x v="563"/>
    <x v="2"/>
    <s v="tier - 2"/>
    <s v="R1013"/>
    <s v="1969-Oct-23"/>
    <n v="10"/>
    <d v="1969-10-23T00:00:00"/>
    <n v="55"/>
  </r>
  <r>
    <x v="564"/>
    <n v="1978"/>
    <s v="Aug"/>
    <n v="5"/>
    <n v="2"/>
    <x v="564"/>
    <x v="2"/>
    <s v="tier - 1"/>
    <s v="R1013"/>
    <s v="1978-Aug-5"/>
    <n v="8"/>
    <d v="1978-08-05T00:00:00"/>
    <n v="46"/>
  </r>
  <r>
    <x v="565"/>
    <n v="1981"/>
    <s v="Jun"/>
    <n v="19"/>
    <n v="1"/>
    <x v="565"/>
    <x v="2"/>
    <s v="tier - 2"/>
    <s v="R1019"/>
    <s v="1981-Jun-19"/>
    <n v="6"/>
    <d v="1981-06-19T00:00:00"/>
    <n v="43"/>
  </r>
  <r>
    <x v="566"/>
    <n v="1979"/>
    <s v="Nov"/>
    <n v="4"/>
    <n v="1"/>
    <x v="566"/>
    <x v="2"/>
    <s v="tier - 2"/>
    <s v="R1011"/>
    <s v="1979-Nov-4"/>
    <n v="11"/>
    <d v="1979-11-04T00:00:00"/>
    <n v="45"/>
  </r>
  <r>
    <x v="567"/>
    <n v="1977"/>
    <s v="Jun"/>
    <n v="15"/>
    <n v="2"/>
    <x v="567"/>
    <x v="2"/>
    <s v="tier - 1"/>
    <s v="R1013"/>
    <s v="1977-Jun-15"/>
    <n v="6"/>
    <d v="1977-06-15T00:00:00"/>
    <n v="47"/>
  </r>
  <r>
    <x v="568"/>
    <n v="1964"/>
    <s v="Jun"/>
    <n v="16"/>
    <n v="0"/>
    <x v="568"/>
    <x v="2"/>
    <s v="tier - 3"/>
    <s v="R1011"/>
    <s v="1964-Jun-16"/>
    <n v="6"/>
    <d v="1964-06-16T00:00:00"/>
    <n v="60"/>
  </r>
  <r>
    <x v="569"/>
    <n v="2000"/>
    <s v="Nov"/>
    <n v="30"/>
    <n v="0"/>
    <x v="569"/>
    <x v="2"/>
    <s v="tier - 1"/>
    <s v="R1012"/>
    <s v="2000-Nov-30"/>
    <n v="11"/>
    <d v="2000-11-30T00:00:00"/>
    <n v="23"/>
  </r>
  <r>
    <x v="570"/>
    <n v="1979"/>
    <s v="Jul"/>
    <n v="15"/>
    <n v="0"/>
    <x v="570"/>
    <x v="1"/>
    <s v="tier - 1"/>
    <s v="R1016"/>
    <s v="1979-Jul-15"/>
    <n v="7"/>
    <d v="1979-07-15T00:00:00"/>
    <n v="45"/>
  </r>
  <r>
    <x v="571"/>
    <n v="1994"/>
    <s v="Jul"/>
    <n v="8"/>
    <n v="0"/>
    <x v="571"/>
    <x v="2"/>
    <s v="tier - 2"/>
    <s v="R1021"/>
    <s v="1994-Jul-8"/>
    <n v="7"/>
    <d v="1994-07-08T00:00:00"/>
    <n v="30"/>
  </r>
  <r>
    <x v="572"/>
    <n v="1975"/>
    <s v="Aug"/>
    <n v="17"/>
    <n v="1"/>
    <x v="572"/>
    <x v="2"/>
    <s v="tier - 1"/>
    <s v="R1012"/>
    <s v="1975-Aug-17"/>
    <n v="8"/>
    <d v="1975-08-17T00:00:00"/>
    <n v="49"/>
  </r>
  <r>
    <x v="573"/>
    <n v="1991"/>
    <s v="Jun"/>
    <n v="29"/>
    <n v="5"/>
    <x v="573"/>
    <x v="0"/>
    <s v="tier - 2"/>
    <s v="R1014"/>
    <s v="1991-Jun-29"/>
    <n v="6"/>
    <d v="1991-06-29T00:00:00"/>
    <n v="33"/>
  </r>
  <r>
    <x v="574"/>
    <n v="1985"/>
    <s v="Dec"/>
    <n v="24"/>
    <n v="3"/>
    <x v="574"/>
    <x v="1"/>
    <s v="tier - 3"/>
    <s v="R1012"/>
    <s v="1985-Dec-24"/>
    <n v="12"/>
    <d v="1985-12-24T00:00:00"/>
    <n v="38"/>
  </r>
  <r>
    <x v="575"/>
    <n v="1980"/>
    <s v="Nov"/>
    <n v="23"/>
    <n v="2"/>
    <x v="575"/>
    <x v="2"/>
    <s v="tier - 2"/>
    <s v="R1013"/>
    <s v="1980-Nov-23"/>
    <n v="11"/>
    <d v="1980-11-23T00:00:00"/>
    <n v="44"/>
  </r>
  <r>
    <x v="576"/>
    <n v="1981"/>
    <s v="Oct"/>
    <n v="8"/>
    <n v="1"/>
    <x v="576"/>
    <x v="2"/>
    <s v="tier - 1"/>
    <s v="R1013"/>
    <s v="1981-Oct-8"/>
    <n v="10"/>
    <d v="1981-10-08T00:00:00"/>
    <n v="43"/>
  </r>
  <r>
    <x v="577"/>
    <n v="1981"/>
    <s v="Sep"/>
    <n v="3"/>
    <n v="1"/>
    <x v="577"/>
    <x v="2"/>
    <s v="tier - 3"/>
    <s v="R1011"/>
    <s v="1981-Sep-3"/>
    <n v="9"/>
    <d v="1981-09-03T00:00:00"/>
    <n v="43"/>
  </r>
  <r>
    <x v="578"/>
    <n v="1981"/>
    <s v="Sep"/>
    <n v="21"/>
    <n v="1"/>
    <x v="578"/>
    <x v="2"/>
    <s v="tier - 3"/>
    <s v="R1013"/>
    <s v="1981-Sep-21"/>
    <n v="9"/>
    <d v="1981-09-21T00:00:00"/>
    <n v="43"/>
  </r>
  <r>
    <x v="579"/>
    <n v="1989"/>
    <s v="Sep"/>
    <n v="8"/>
    <n v="3"/>
    <x v="579"/>
    <x v="2"/>
    <s v="tier - 3"/>
    <s v="R1011"/>
    <s v="1989-Sep-8"/>
    <n v="9"/>
    <d v="1989-09-08T00:00:00"/>
    <n v="35"/>
  </r>
  <r>
    <x v="580"/>
    <n v="1988"/>
    <s v="Oct"/>
    <n v="10"/>
    <n v="3"/>
    <x v="580"/>
    <x v="2"/>
    <s v="tier - 2"/>
    <s v="R1024"/>
    <s v="1988-Oct-10"/>
    <n v="10"/>
    <d v="1988-10-10T00:00:00"/>
    <n v="36"/>
  </r>
  <r>
    <x v="581"/>
    <n v="1966"/>
    <s v="Dec"/>
    <n v="9"/>
    <n v="0"/>
    <x v="581"/>
    <x v="1"/>
    <s v="tier - 2"/>
    <s v="R1013"/>
    <s v="1966-Dec-9"/>
    <n v="12"/>
    <d v="1966-12-09T00:00:00"/>
    <n v="57"/>
  </r>
  <r>
    <x v="582"/>
    <n v="1970"/>
    <s v="Jun"/>
    <n v="17"/>
    <n v="0"/>
    <x v="582"/>
    <x v="2"/>
    <s v="tier - 1"/>
    <s v="R1013"/>
    <s v="1970-Jun-17"/>
    <n v="6"/>
    <d v="1970-06-17T00:00:00"/>
    <n v="54"/>
  </r>
  <r>
    <x v="583"/>
    <n v="1986"/>
    <s v="Jun"/>
    <n v="5"/>
    <n v="3"/>
    <x v="583"/>
    <x v="1"/>
    <s v="tier - 1"/>
    <s v="R1016"/>
    <s v="1986-Jun-5"/>
    <n v="6"/>
    <d v="1986-06-05T00:00:00"/>
    <n v="38"/>
  </r>
  <r>
    <x v="584"/>
    <n v="1986"/>
    <s v="Aug"/>
    <n v="7"/>
    <n v="3"/>
    <x v="584"/>
    <x v="1"/>
    <s v="tier - 2"/>
    <s v="R1016"/>
    <s v="1986-Aug-7"/>
    <n v="8"/>
    <d v="1986-08-07T00:00:00"/>
    <n v="38"/>
  </r>
  <r>
    <x v="585"/>
    <n v="1968"/>
    <s v="Jul"/>
    <n v="18"/>
    <n v="0"/>
    <x v="585"/>
    <x v="1"/>
    <s v="tier - 1"/>
    <s v="R1012"/>
    <s v="1968-Jul-18"/>
    <n v="7"/>
    <d v="1968-07-18T00:00:00"/>
    <n v="56"/>
  </r>
  <r>
    <x v="586"/>
    <n v="1978"/>
    <s v="Oct"/>
    <n v="21"/>
    <n v="2"/>
    <x v="586"/>
    <x v="2"/>
    <s v="tier - 3"/>
    <s v="R1013"/>
    <s v="1978-Oct-21"/>
    <n v="10"/>
    <d v="1978-10-21T00:00:00"/>
    <n v="46"/>
  </r>
  <r>
    <x v="587"/>
    <n v="1994"/>
    <s v="Jun"/>
    <n v="13"/>
    <n v="0"/>
    <x v="587"/>
    <x v="2"/>
    <s v="tier - 1"/>
    <s v="R1012"/>
    <s v="1994-Jun-13"/>
    <n v="6"/>
    <d v="1994-06-13T00:00:00"/>
    <n v="30"/>
  </r>
  <r>
    <x v="588"/>
    <n v="1983"/>
    <s v="Jun"/>
    <n v="12"/>
    <n v="2"/>
    <x v="588"/>
    <x v="1"/>
    <s v="tier - 3"/>
    <s v="R1012"/>
    <s v="1983-Jun-12"/>
    <n v="6"/>
    <d v="1983-06-12T00:00:00"/>
    <n v="41"/>
  </r>
  <r>
    <x v="589"/>
    <n v="1971"/>
    <s v="Dec"/>
    <n v="12"/>
    <n v="0"/>
    <x v="589"/>
    <x v="2"/>
    <s v="tier - 1"/>
    <s v="R1013"/>
    <s v="1971-Dec-12"/>
    <n v="12"/>
    <d v="1971-12-12T00:00:00"/>
    <n v="52"/>
  </r>
  <r>
    <x v="590"/>
    <n v="1972"/>
    <s v="Nov"/>
    <n v="19"/>
    <n v="0"/>
    <x v="590"/>
    <x v="2"/>
    <s v="tier - 2"/>
    <s v="R1011"/>
    <s v="1972-Nov-19"/>
    <n v="11"/>
    <d v="1972-11-19T00:00:00"/>
    <n v="52"/>
  </r>
  <r>
    <x v="591"/>
    <n v="1968"/>
    <s v="Jul"/>
    <n v="13"/>
    <n v="0"/>
    <x v="591"/>
    <x v="1"/>
    <s v="tier - 1"/>
    <s v="R1012"/>
    <s v="1968-Jul-13"/>
    <n v="7"/>
    <d v="1968-07-13T00:00:00"/>
    <n v="56"/>
  </r>
  <r>
    <x v="592"/>
    <n v="1985"/>
    <s v="Jul"/>
    <n v="9"/>
    <n v="2"/>
    <x v="592"/>
    <x v="2"/>
    <s v="tier - 3"/>
    <s v="R1012"/>
    <s v="1985-Jul-9"/>
    <n v="7"/>
    <d v="1985-07-09T00:00:00"/>
    <n v="39"/>
  </r>
  <r>
    <x v="593"/>
    <n v="1989"/>
    <s v="Oct"/>
    <n v="20"/>
    <n v="5"/>
    <x v="593"/>
    <x v="1"/>
    <s v="tier - 1"/>
    <s v="R1011"/>
    <s v="1989-Oct-20"/>
    <n v="10"/>
    <d v="1989-10-20T00:00:00"/>
    <n v="35"/>
  </r>
  <r>
    <x v="594"/>
    <n v="1981"/>
    <s v="Sep"/>
    <n v="17"/>
    <n v="1"/>
    <x v="594"/>
    <x v="1"/>
    <s v="tier - 1"/>
    <s v="R1012"/>
    <s v="1981-Sep-17"/>
    <n v="9"/>
    <d v="1981-09-17T00:00:00"/>
    <n v="43"/>
  </r>
  <r>
    <x v="595"/>
    <n v="1982"/>
    <s v="Sep"/>
    <n v="27"/>
    <n v="3"/>
    <x v="595"/>
    <x v="2"/>
    <s v="tier - 2"/>
    <s v="R1013"/>
    <s v="1982-Sep-27"/>
    <n v="9"/>
    <d v="1982-09-27T00:00:00"/>
    <n v="42"/>
  </r>
  <r>
    <x v="596"/>
    <n v="1989"/>
    <s v="Nov"/>
    <n v="19"/>
    <n v="5"/>
    <x v="596"/>
    <x v="2"/>
    <s v="tier - 1"/>
    <s v="R1013"/>
    <s v="1989-Nov-19"/>
    <n v="11"/>
    <d v="1989-11-19T00:00:00"/>
    <n v="35"/>
  </r>
  <r>
    <x v="597"/>
    <n v="1984"/>
    <s v="Jul"/>
    <n v="1"/>
    <n v="3"/>
    <x v="597"/>
    <x v="1"/>
    <s v="tier - 2"/>
    <s v="R1013"/>
    <s v="1984-Jul-1"/>
    <n v="7"/>
    <d v="1984-07-01T00:00:00"/>
    <n v="40"/>
  </r>
  <r>
    <x v="598"/>
    <n v="1970"/>
    <s v="Nov"/>
    <n v="8"/>
    <n v="0"/>
    <x v="598"/>
    <x v="2"/>
    <s v="tier - 3"/>
    <s v="R1013"/>
    <s v="1970-Nov-8"/>
    <n v="11"/>
    <d v="1970-11-08T00:00:00"/>
    <n v="54"/>
  </r>
  <r>
    <x v="599"/>
    <n v="1984"/>
    <s v="Dec"/>
    <n v="8"/>
    <n v="2"/>
    <x v="599"/>
    <x v="2"/>
    <s v="tier - 3"/>
    <s v="R1019"/>
    <s v="1984-Dec-8"/>
    <n v="12"/>
    <d v="1984-12-08T00:00:00"/>
    <n v="39"/>
  </r>
  <r>
    <x v="600"/>
    <n v="1990"/>
    <s v="Jun"/>
    <n v="6"/>
    <n v="3"/>
    <x v="600"/>
    <x v="2"/>
    <s v="tier - 2"/>
    <s v="R1021"/>
    <s v="1990-Jun-6"/>
    <n v="6"/>
    <d v="1990-06-06T00:00:00"/>
    <n v="34"/>
  </r>
  <r>
    <x v="601"/>
    <n v="1998"/>
    <s v="Jul"/>
    <n v="29"/>
    <n v="0"/>
    <x v="601"/>
    <x v="0"/>
    <s v="tier - 3"/>
    <s v="R1013"/>
    <s v="1998-Jul-29"/>
    <n v="7"/>
    <d v="1998-07-29T00:00:00"/>
    <n v="26"/>
  </r>
  <r>
    <x v="602"/>
    <n v="2003"/>
    <s v="Sep"/>
    <n v="4"/>
    <n v="0"/>
    <x v="602"/>
    <x v="2"/>
    <s v="tier - 1"/>
    <s v="R1012"/>
    <s v="2003-Sep-4"/>
    <n v="9"/>
    <d v="2003-09-04T00:00:00"/>
    <n v="21"/>
  </r>
  <r>
    <x v="603"/>
    <n v="1973"/>
    <s v="Aug"/>
    <n v="29"/>
    <n v="0"/>
    <x v="603"/>
    <x v="2"/>
    <s v="tier - 1"/>
    <s v="R1013"/>
    <s v="1973-Aug-29"/>
    <n v="8"/>
    <d v="1973-08-29T00:00:00"/>
    <n v="51"/>
  </r>
  <r>
    <x v="604"/>
    <n v="1982"/>
    <s v="Aug"/>
    <n v="28"/>
    <n v="1"/>
    <x v="604"/>
    <x v="1"/>
    <s v="tier - 2"/>
    <s v="R1015"/>
    <s v="1982-Aug-28"/>
    <n v="8"/>
    <d v="1982-08-28T00:00:00"/>
    <n v="42"/>
  </r>
  <r>
    <x v="605"/>
    <n v="1982"/>
    <s v="Nov"/>
    <n v="7"/>
    <n v="2"/>
    <x v="605"/>
    <x v="2"/>
    <s v="tier - 3"/>
    <s v="R1011"/>
    <s v="1982-Nov-7"/>
    <n v="11"/>
    <d v="1982-11-07T00:00:00"/>
    <n v="42"/>
  </r>
  <r>
    <x v="606"/>
    <n v="1982"/>
    <s v="Dec"/>
    <n v="29"/>
    <n v="1"/>
    <x v="606"/>
    <x v="1"/>
    <s v="tier - 2"/>
    <s v="R1016"/>
    <s v="1982-Dec-29"/>
    <n v="12"/>
    <d v="1982-12-29T00:00:00"/>
    <n v="41"/>
  </r>
  <r>
    <x v="607"/>
    <n v="1982"/>
    <s v="Nov"/>
    <n v="22"/>
    <n v="2"/>
    <x v="607"/>
    <x v="2"/>
    <s v="tier - 1"/>
    <s v="R1013"/>
    <s v="1982-Nov-22"/>
    <n v="11"/>
    <d v="1982-11-22T00:00:00"/>
    <n v="42"/>
  </r>
  <r>
    <x v="608"/>
    <n v="1984"/>
    <s v="Oct"/>
    <n v="5"/>
    <n v="2"/>
    <x v="608"/>
    <x v="2"/>
    <s v="tier - 3"/>
    <s v="R1011"/>
    <s v="1984-Oct-5"/>
    <n v="10"/>
    <d v="1984-10-05T00:00:00"/>
    <n v="40"/>
  </r>
  <r>
    <x v="609"/>
    <n v="1981"/>
    <s v="Jul"/>
    <n v="20"/>
    <n v="0"/>
    <x v="609"/>
    <x v="2"/>
    <s v="tier - 1"/>
    <s v="R1012"/>
    <s v="1981-Jul-20"/>
    <n v="7"/>
    <d v="1981-07-20T00:00:00"/>
    <n v="43"/>
  </r>
  <r>
    <x v="610"/>
    <n v="1984"/>
    <s v="Sep"/>
    <n v="20"/>
    <n v="1"/>
    <x v="610"/>
    <x v="2"/>
    <s v="tier - 2"/>
    <s v="R1024"/>
    <s v="1984-Sep-20"/>
    <n v="9"/>
    <d v="1984-09-20T00:00:00"/>
    <n v="40"/>
  </r>
  <r>
    <x v="611"/>
    <n v="1968"/>
    <s v="Dec"/>
    <n v="11"/>
    <n v="0"/>
    <x v="611"/>
    <x v="1"/>
    <s v="tier - 2"/>
    <s v="R1013"/>
    <s v="1968-Dec-11"/>
    <n v="12"/>
    <d v="1968-12-11T00:00:00"/>
    <n v="55"/>
  </r>
  <r>
    <x v="612"/>
    <n v="1979"/>
    <s v="Sep"/>
    <n v="9"/>
    <n v="0"/>
    <x v="612"/>
    <x v="0"/>
    <s v="tier - 2"/>
    <s v="R1011"/>
    <s v="1979-Sep-9"/>
    <n v="9"/>
    <d v="1979-09-09T00:00:00"/>
    <n v="45"/>
  </r>
  <r>
    <x v="613"/>
    <n v="1989"/>
    <s v="Aug"/>
    <n v="6"/>
    <n v="3"/>
    <x v="613"/>
    <x v="2"/>
    <s v="tier - 2"/>
    <s v="R1024"/>
    <s v="1989-Aug-6"/>
    <n v="8"/>
    <d v="1989-08-06T00:00:00"/>
    <n v="35"/>
  </r>
  <r>
    <x v="614"/>
    <n v="1986"/>
    <s v="Dec"/>
    <n v="18"/>
    <n v="3"/>
    <x v="614"/>
    <x v="2"/>
    <s v="tier - 3"/>
    <s v="R1012"/>
    <s v="1986-Dec-18"/>
    <n v="12"/>
    <d v="1986-12-18T00:00:00"/>
    <n v="37"/>
  </r>
  <r>
    <x v="615"/>
    <n v="1969"/>
    <s v="Dec"/>
    <n v="3"/>
    <n v="0"/>
    <x v="615"/>
    <x v="2"/>
    <s v="tier - 3"/>
    <s v="R1013"/>
    <s v="1969-Dec-3"/>
    <n v="12"/>
    <d v="1969-12-03T00:00:00"/>
    <n v="54"/>
  </r>
  <r>
    <x v="616"/>
    <n v="1982"/>
    <s v="Oct"/>
    <n v="2"/>
    <n v="3"/>
    <x v="616"/>
    <x v="2"/>
    <s v="tier - 2"/>
    <s v="R1012"/>
    <s v="1982-Oct-2"/>
    <n v="10"/>
    <d v="1982-10-02T00:00:00"/>
    <n v="42"/>
  </r>
  <r>
    <x v="617"/>
    <n v="1982"/>
    <s v="Aug"/>
    <n v="12"/>
    <n v="3"/>
    <x v="617"/>
    <x v="2"/>
    <s v="tier - 1"/>
    <s v="R1013"/>
    <s v="1982-Aug-12"/>
    <n v="8"/>
    <d v="1982-08-12T00:00:00"/>
    <n v="42"/>
  </r>
  <r>
    <x v="618"/>
    <n v="1976"/>
    <s v="Oct"/>
    <n v="23"/>
    <n v="2"/>
    <x v="618"/>
    <x v="2"/>
    <s v="tier - 1"/>
    <s v="R1013"/>
    <s v="1976-Oct-23"/>
    <n v="10"/>
    <d v="1976-10-23T00:00:00"/>
    <n v="48"/>
  </r>
  <r>
    <x v="619"/>
    <n v="1994"/>
    <s v="Jul"/>
    <n v="7"/>
    <n v="0"/>
    <x v="619"/>
    <x v="2"/>
    <s v="tier - 1"/>
    <s v="R1021"/>
    <s v="1994-Jul-7"/>
    <n v="7"/>
    <d v="1994-07-07T00:00:00"/>
    <n v="30"/>
  </r>
  <r>
    <x v="620"/>
    <n v="1982"/>
    <s v="Aug"/>
    <n v="28"/>
    <n v="1"/>
    <x v="620"/>
    <x v="2"/>
    <s v="tier - 2"/>
    <s v="R1013"/>
    <s v="1982-Aug-28"/>
    <n v="8"/>
    <d v="1982-08-28T00:00:00"/>
    <n v="42"/>
  </r>
  <r>
    <x v="621"/>
    <n v="1982"/>
    <s v="Oct"/>
    <n v="9"/>
    <n v="1"/>
    <x v="621"/>
    <x v="2"/>
    <s v="tier - 3"/>
    <s v="R1011"/>
    <s v="1982-Oct-9"/>
    <n v="10"/>
    <d v="1982-10-09T00:00:00"/>
    <n v="42"/>
  </r>
  <r>
    <x v="622"/>
    <n v="1970"/>
    <s v="Dec"/>
    <n v="1"/>
    <n v="0"/>
    <x v="622"/>
    <x v="2"/>
    <s v="tier - 2"/>
    <s v="R1013"/>
    <s v="1970-Dec-1"/>
    <n v="12"/>
    <d v="1970-12-01T00:00:00"/>
    <n v="53"/>
  </r>
  <r>
    <x v="623"/>
    <n v="1983"/>
    <s v="Jul"/>
    <n v="26"/>
    <n v="3"/>
    <x v="623"/>
    <x v="2"/>
    <s v="tier - 2"/>
    <s v="R1011"/>
    <s v="1983-Jul-26"/>
    <n v="7"/>
    <d v="1983-07-26T00:00:00"/>
    <n v="41"/>
  </r>
  <r>
    <x v="624"/>
    <n v="1980"/>
    <s v="Jun"/>
    <n v="8"/>
    <n v="0"/>
    <x v="624"/>
    <x v="2"/>
    <s v="tier - 3"/>
    <s v="R1011"/>
    <s v="1980-Jun-8"/>
    <n v="6"/>
    <d v="1980-06-08T00:00:00"/>
    <n v="44"/>
  </r>
  <r>
    <x v="625"/>
    <n v="1981"/>
    <s v="Jul"/>
    <n v="27"/>
    <n v="1"/>
    <x v="625"/>
    <x v="2"/>
    <s v="tier - 2"/>
    <s v="R1013"/>
    <s v="1981-Jul-27"/>
    <n v="7"/>
    <d v="1981-07-27T00:00:00"/>
    <n v="43"/>
  </r>
  <r>
    <x v="626"/>
    <n v="1984"/>
    <s v="Nov"/>
    <n v="1"/>
    <n v="2"/>
    <x v="626"/>
    <x v="2"/>
    <s v="tier - 3"/>
    <s v="R1012"/>
    <s v="1984-Nov-1"/>
    <n v="11"/>
    <d v="1984-11-01T00:00:00"/>
    <n v="40"/>
  </r>
  <r>
    <x v="627"/>
    <n v="1984"/>
    <s v="Aug"/>
    <n v="26"/>
    <n v="2"/>
    <x v="627"/>
    <x v="1"/>
    <s v="tier - 3"/>
    <s v="R1012"/>
    <s v="1984-Aug-26"/>
    <n v="8"/>
    <d v="1984-08-26T00:00:00"/>
    <n v="40"/>
  </r>
  <r>
    <x v="628"/>
    <n v="1985"/>
    <s v="Jul"/>
    <n v="22"/>
    <n v="3"/>
    <x v="628"/>
    <x v="1"/>
    <s v="tier - 2"/>
    <s v="R1013"/>
    <s v="1985-Jul-22"/>
    <n v="7"/>
    <d v="1985-07-22T00:00:00"/>
    <n v="39"/>
  </r>
  <r>
    <x v="629"/>
    <n v="1975"/>
    <s v="Aug"/>
    <n v="5"/>
    <n v="1"/>
    <x v="629"/>
    <x v="2"/>
    <s v="tier - 3"/>
    <s v="R1013"/>
    <s v="1975-Aug-5"/>
    <n v="8"/>
    <d v="1975-08-05T00:00:00"/>
    <n v="49"/>
  </r>
  <r>
    <x v="630"/>
    <n v="1976"/>
    <s v="Dec"/>
    <n v="30"/>
    <n v="2"/>
    <x v="630"/>
    <x v="2"/>
    <s v="tier - 3"/>
    <s v="R1013"/>
    <s v="1976-Dec-30"/>
    <n v="12"/>
    <d v="1976-12-30T00:00:00"/>
    <n v="47"/>
  </r>
  <r>
    <x v="631"/>
    <n v="1987"/>
    <s v="Sep"/>
    <n v="4"/>
    <n v="3"/>
    <x v="631"/>
    <x v="2"/>
    <s v="tier - 2"/>
    <s v="R1011"/>
    <s v="1987-Sep-4"/>
    <n v="9"/>
    <d v="1987-09-04T00:00:00"/>
    <n v="37"/>
  </r>
  <r>
    <x v="632"/>
    <n v="1971"/>
    <s v="Aug"/>
    <n v="22"/>
    <n v="0"/>
    <x v="632"/>
    <x v="2"/>
    <s v="tier - 3"/>
    <s v="R1013"/>
    <s v="1971-Aug-22"/>
    <n v="8"/>
    <d v="1971-08-22T00:00:00"/>
    <n v="53"/>
  </r>
  <r>
    <x v="633"/>
    <n v="1970"/>
    <s v="Aug"/>
    <n v="20"/>
    <n v="0"/>
    <x v="633"/>
    <x v="2"/>
    <s v="tier - 1"/>
    <s v="R1013"/>
    <s v="1970-Aug-20"/>
    <n v="8"/>
    <d v="1970-08-20T00:00:00"/>
    <n v="54"/>
  </r>
  <r>
    <x v="634"/>
    <n v="1986"/>
    <s v="Aug"/>
    <n v="15"/>
    <n v="0"/>
    <x v="634"/>
    <x v="0"/>
    <s v="tier - 1"/>
    <s v="R1013"/>
    <s v="1986-Aug-15"/>
    <n v="8"/>
    <d v="1986-08-15T00:00:00"/>
    <n v="38"/>
  </r>
  <r>
    <x v="635"/>
    <n v="1985"/>
    <s v="Dec"/>
    <n v="10"/>
    <n v="2"/>
    <x v="635"/>
    <x v="0"/>
    <s v="tier - 3"/>
    <s v="R1014"/>
    <s v="1985-Dec-10"/>
    <n v="12"/>
    <d v="1985-12-10T00:00:00"/>
    <n v="38"/>
  </r>
  <r>
    <x v="636"/>
    <n v="1987"/>
    <s v="Sep"/>
    <n v="9"/>
    <n v="2"/>
    <x v="636"/>
    <x v="2"/>
    <s v="tier - 3"/>
    <s v="R1024"/>
    <s v="1987-Sep-9"/>
    <n v="9"/>
    <d v="1987-09-09T00:00:00"/>
    <n v="37"/>
  </r>
  <r>
    <x v="637"/>
    <n v="1982"/>
    <s v="Oct"/>
    <n v="28"/>
    <n v="1"/>
    <x v="637"/>
    <x v="2"/>
    <s v="tier - 1"/>
    <s v="R1012"/>
    <s v="1982-Oct-28"/>
    <n v="10"/>
    <d v="1982-10-28T00:00:00"/>
    <n v="42"/>
  </r>
  <r>
    <x v="638"/>
    <n v="1997"/>
    <s v="Aug"/>
    <n v="16"/>
    <n v="0"/>
    <x v="638"/>
    <x v="2"/>
    <s v="tier - 2"/>
    <s v="R1021"/>
    <s v="1997-Aug-16"/>
    <n v="8"/>
    <d v="1997-08-16T00:00:00"/>
    <n v="27"/>
  </r>
  <r>
    <x v="639"/>
    <n v="1982"/>
    <s v="Aug"/>
    <n v="6"/>
    <n v="1"/>
    <x v="639"/>
    <x v="0"/>
    <s v="tier - 2"/>
    <s v="R1012"/>
    <s v="1982-Aug-6"/>
    <n v="8"/>
    <d v="1982-08-06T00:00:00"/>
    <n v="42"/>
  </r>
  <r>
    <x v="640"/>
    <n v="1976"/>
    <s v="Nov"/>
    <n v="18"/>
    <n v="2"/>
    <x v="640"/>
    <x v="2"/>
    <s v="tier - 2"/>
    <s v="R1013"/>
    <s v="1976-Nov-18"/>
    <n v="11"/>
    <d v="1976-11-18T00:00:00"/>
    <n v="48"/>
  </r>
  <r>
    <x v="641"/>
    <n v="1984"/>
    <s v="Aug"/>
    <n v="13"/>
    <n v="1"/>
    <x v="641"/>
    <x v="2"/>
    <s v="tier - 1"/>
    <s v="R1012"/>
    <s v="1984-Aug-13"/>
    <n v="8"/>
    <d v="1984-08-13T00:00:00"/>
    <n v="40"/>
  </r>
  <r>
    <x v="642"/>
    <n v="1970"/>
    <s v="Nov"/>
    <n v="9"/>
    <n v="0"/>
    <x v="642"/>
    <x v="2"/>
    <s v="tier - 1"/>
    <s v="R1013"/>
    <s v="1970-Nov-9"/>
    <n v="11"/>
    <d v="1970-11-09T00:00:00"/>
    <n v="54"/>
  </r>
  <r>
    <x v="643"/>
    <n v="1996"/>
    <s v="Jul"/>
    <n v="7"/>
    <n v="0"/>
    <x v="643"/>
    <x v="2"/>
    <s v="tier - 3"/>
    <s v="R1021"/>
    <s v="1996-Jul-7"/>
    <n v="7"/>
    <d v="1996-07-07T00:00:00"/>
    <n v="28"/>
  </r>
  <r>
    <x v="644"/>
    <n v="1989"/>
    <s v="Jun"/>
    <n v="24"/>
    <n v="3"/>
    <x v="644"/>
    <x v="2"/>
    <s v="tier - 2"/>
    <s v="R1012"/>
    <s v="1989-Jun-24"/>
    <n v="6"/>
    <d v="1989-06-24T00:00:00"/>
    <n v="35"/>
  </r>
  <r>
    <x v="645"/>
    <n v="1976"/>
    <s v="Sep"/>
    <n v="18"/>
    <n v="2"/>
    <x v="645"/>
    <x v="2"/>
    <s v="tier - 2"/>
    <s v="R1011"/>
    <s v="1976-Sep-18"/>
    <n v="9"/>
    <d v="1976-09-18T00:00:00"/>
    <n v="48"/>
  </r>
  <r>
    <x v="646"/>
    <n v="1980"/>
    <s v="Oct"/>
    <n v="30"/>
    <n v="0"/>
    <x v="646"/>
    <x v="2"/>
    <s v="tier - 1"/>
    <s v="R1012"/>
    <s v="1980-Oct-30"/>
    <n v="10"/>
    <d v="1980-10-30T00:00:00"/>
    <n v="44"/>
  </r>
  <r>
    <x v="647"/>
    <n v="1983"/>
    <s v="Aug"/>
    <n v="19"/>
    <n v="2"/>
    <x v="647"/>
    <x v="1"/>
    <s v="tier - 2"/>
    <s v="R1013"/>
    <s v="1983-Aug-19"/>
    <n v="8"/>
    <d v="1983-08-19T00:00:00"/>
    <n v="41"/>
  </r>
  <r>
    <x v="648"/>
    <n v="1983"/>
    <s v="Oct"/>
    <n v="21"/>
    <n v="2"/>
    <x v="648"/>
    <x v="2"/>
    <s v="tier - 1"/>
    <s v="R1013"/>
    <s v="1983-Oct-21"/>
    <n v="10"/>
    <d v="1983-10-21T00:00:00"/>
    <n v="41"/>
  </r>
  <r>
    <x v="649"/>
    <n v="1986"/>
    <s v="Sep"/>
    <n v="25"/>
    <n v="3"/>
    <x v="649"/>
    <x v="2"/>
    <s v="tier - 2"/>
    <s v="R1013"/>
    <s v="1986-Sep-25"/>
    <n v="9"/>
    <d v="1986-09-25T00:00:00"/>
    <n v="38"/>
  </r>
  <r>
    <x v="650"/>
    <n v="1990"/>
    <s v="Aug"/>
    <n v="13"/>
    <n v="3"/>
    <x v="650"/>
    <x v="2"/>
    <s v="tier - 2"/>
    <s v="R1024"/>
    <s v="1990-Aug-13"/>
    <n v="8"/>
    <d v="1990-08-13T00:00:00"/>
    <n v="34"/>
  </r>
  <r>
    <x v="651"/>
    <n v="1985"/>
    <s v="Dec"/>
    <n v="15"/>
    <n v="2"/>
    <x v="651"/>
    <x v="2"/>
    <s v="tier - 1"/>
    <s v="R1013"/>
    <s v="1985-Dec-15"/>
    <n v="12"/>
    <d v="1985-12-15T00:00:00"/>
    <n v="38"/>
  </r>
  <r>
    <x v="652"/>
    <n v="1985"/>
    <s v="Nov"/>
    <n v="19"/>
    <n v="2"/>
    <x v="652"/>
    <x v="2"/>
    <s v="tier - 1"/>
    <s v="R1011"/>
    <s v="1985-Nov-19"/>
    <n v="11"/>
    <d v="1985-11-19T00:00:00"/>
    <n v="39"/>
  </r>
  <r>
    <x v="653"/>
    <n v="2004"/>
    <s v="Jul"/>
    <n v="27"/>
    <n v="0"/>
    <x v="653"/>
    <x v="2"/>
    <s v="tier - 2"/>
    <s v="R1011"/>
    <s v="2004-Jul-27"/>
    <n v="7"/>
    <d v="2004-07-27T00:00:00"/>
    <n v="20"/>
  </r>
  <r>
    <x v="654"/>
    <n v="1969"/>
    <s v="Sep"/>
    <n v="4"/>
    <n v="0"/>
    <x v="654"/>
    <x v="2"/>
    <s v="tier - 2"/>
    <s v="R1012"/>
    <s v="1969-Sep-4"/>
    <n v="9"/>
    <d v="1969-09-04T00:00:00"/>
    <n v="55"/>
  </r>
  <r>
    <x v="655"/>
    <n v="1974"/>
    <s v="Sep"/>
    <n v="17"/>
    <n v="0"/>
    <x v="655"/>
    <x v="2"/>
    <s v="tier - 1"/>
    <s v="R1013"/>
    <s v="1974-Sep-17"/>
    <n v="9"/>
    <d v="1974-09-17T00:00:00"/>
    <n v="50"/>
  </r>
  <r>
    <x v="656"/>
    <n v="1988"/>
    <s v="Oct"/>
    <n v="10"/>
    <n v="1"/>
    <x v="656"/>
    <x v="2"/>
    <s v="tier - 3"/>
    <s v="R1023"/>
    <s v="1988-Oct-10"/>
    <n v="10"/>
    <d v="1988-10-10T00:00:00"/>
    <n v="36"/>
  </r>
  <r>
    <x v="657"/>
    <n v="1996"/>
    <s v="Jul"/>
    <n v="4"/>
    <n v="0"/>
    <x v="657"/>
    <x v="2"/>
    <s v="tier - 3"/>
    <s v="R1021"/>
    <s v="1996-Jul-4"/>
    <n v="7"/>
    <d v="1996-07-04T00:00:00"/>
    <n v="28"/>
  </r>
  <r>
    <x v="658"/>
    <n v="1981"/>
    <s v="Aug"/>
    <n v="26"/>
    <n v="1"/>
    <x v="658"/>
    <x v="2"/>
    <s v="tier - 3"/>
    <s v="R1013"/>
    <s v="1981-Aug-26"/>
    <n v="8"/>
    <d v="1981-08-26T00:00:00"/>
    <n v="43"/>
  </r>
  <r>
    <x v="659"/>
    <n v="1981"/>
    <s v="Nov"/>
    <n v="24"/>
    <n v="1"/>
    <x v="659"/>
    <x v="2"/>
    <s v="tier - 1"/>
    <s v="R1011"/>
    <s v="1981-Nov-24"/>
    <n v="11"/>
    <d v="1981-11-24T00:00:00"/>
    <n v="43"/>
  </r>
  <r>
    <x v="660"/>
    <n v="1993"/>
    <s v="Oct"/>
    <n v="16"/>
    <n v="0"/>
    <x v="660"/>
    <x v="2"/>
    <s v="tier - 1"/>
    <s v="R1025"/>
    <s v="1993-Oct-16"/>
    <n v="10"/>
    <d v="1993-10-16T00:00:00"/>
    <n v="31"/>
  </r>
  <r>
    <x v="661"/>
    <n v="1981"/>
    <s v="Jun"/>
    <n v="30"/>
    <n v="1"/>
    <x v="661"/>
    <x v="0"/>
    <s v="tier - 3"/>
    <s v="R1013"/>
    <s v="1981-Jun-30"/>
    <n v="6"/>
    <d v="1981-06-30T00:00:00"/>
    <n v="43"/>
  </r>
  <r>
    <x v="662"/>
    <n v="1984"/>
    <s v="Sep"/>
    <n v="25"/>
    <n v="3"/>
    <x v="662"/>
    <x v="2"/>
    <s v="tier - 1"/>
    <s v="R1013"/>
    <s v="1984-Sep-25"/>
    <n v="9"/>
    <d v="1984-09-25T00:00:00"/>
    <n v="40"/>
  </r>
  <r>
    <x v="663"/>
    <n v="1995"/>
    <s v="Oct"/>
    <n v="17"/>
    <n v="0"/>
    <x v="663"/>
    <x v="2"/>
    <s v="tier - 1"/>
    <s v="R1026"/>
    <s v="1995-Oct-17"/>
    <n v="10"/>
    <d v="1995-10-17T00:00:00"/>
    <n v="29"/>
  </r>
  <r>
    <x v="664"/>
    <n v="1970"/>
    <s v="Oct"/>
    <n v="11"/>
    <n v="0"/>
    <x v="664"/>
    <x v="2"/>
    <s v="tier - 2"/>
    <s v="R1013"/>
    <s v="1970-Oct-11"/>
    <n v="10"/>
    <d v="1970-10-11T00:00:00"/>
    <n v="54"/>
  </r>
  <r>
    <x v="665"/>
    <n v="1972"/>
    <s v="Sep"/>
    <n v="8"/>
    <n v="0"/>
    <x v="665"/>
    <x v="2"/>
    <s v="tier - 2"/>
    <s v="R1012"/>
    <s v="1972-Sep-8"/>
    <n v="9"/>
    <d v="1972-09-08T00:00:00"/>
    <n v="52"/>
  </r>
  <r>
    <x v="666"/>
    <n v="1972"/>
    <s v="Nov"/>
    <n v="11"/>
    <n v="0"/>
    <x v="666"/>
    <x v="2"/>
    <s v="tier - 2"/>
    <s v="R1013"/>
    <s v="1972-Nov-11"/>
    <n v="11"/>
    <d v="1972-11-11T00:00:00"/>
    <n v="52"/>
  </r>
  <r>
    <x v="667"/>
    <n v="1962"/>
    <s v="Aug"/>
    <n v="27"/>
    <n v="0"/>
    <x v="667"/>
    <x v="0"/>
    <s v="tier - 3"/>
    <s v="R1011"/>
    <s v="1962-Aug-27"/>
    <n v="8"/>
    <d v="1962-08-27T00:00:00"/>
    <n v="62"/>
  </r>
  <r>
    <x v="668"/>
    <n v="1970"/>
    <s v="Oct"/>
    <n v="28"/>
    <n v="0"/>
    <x v="668"/>
    <x v="2"/>
    <s v="tier - 3"/>
    <s v="R1011"/>
    <s v="1970-Oct-28"/>
    <n v="10"/>
    <d v="1970-10-28T00:00:00"/>
    <n v="54"/>
  </r>
  <r>
    <x v="669"/>
    <n v="1979"/>
    <s v="Oct"/>
    <n v="10"/>
    <n v="0"/>
    <x v="669"/>
    <x v="2"/>
    <s v="tier - 1"/>
    <s v="R1011"/>
    <s v="1979-Oct-10"/>
    <n v="10"/>
    <d v="1979-10-10T00:00:00"/>
    <n v="45"/>
  </r>
  <r>
    <x v="670"/>
    <n v="1983"/>
    <s v="Aug"/>
    <n v="11"/>
    <n v="1"/>
    <x v="670"/>
    <x v="2"/>
    <s v="tier - 1"/>
    <s v="R1011"/>
    <s v="1983-Aug-11"/>
    <n v="8"/>
    <d v="1983-08-11T00:00:00"/>
    <n v="41"/>
  </r>
  <r>
    <x v="671"/>
    <n v="1978"/>
    <s v="Sep"/>
    <n v="19"/>
    <n v="2"/>
    <x v="671"/>
    <x v="2"/>
    <s v="tier - 2"/>
    <s v="R1013"/>
    <s v="1978-Sep-19"/>
    <n v="9"/>
    <d v="1978-09-19T00:00:00"/>
    <n v="46"/>
  </r>
  <r>
    <x v="672"/>
    <n v="1972"/>
    <s v="Jun"/>
    <n v="29"/>
    <n v="0"/>
    <x v="672"/>
    <x v="2"/>
    <s v="tier - 2"/>
    <s v="R1013"/>
    <s v="1972-Jun-29"/>
    <n v="6"/>
    <d v="1972-06-29T00:00:00"/>
    <n v="52"/>
  </r>
  <r>
    <x v="673"/>
    <n v="1992"/>
    <s v="Aug"/>
    <n v="12"/>
    <n v="0"/>
    <x v="673"/>
    <x v="2"/>
    <s v="tier - 1"/>
    <s v="R1021"/>
    <s v="1992-Aug-12"/>
    <n v="8"/>
    <d v="1992-08-12T00:00:00"/>
    <n v="32"/>
  </r>
  <r>
    <x v="674"/>
    <n v="1999"/>
    <s v="Sep"/>
    <n v="10"/>
    <n v="0"/>
    <x v="674"/>
    <x v="2"/>
    <s v="tier - 2"/>
    <s v="R1026"/>
    <s v="1999-Sep-10"/>
    <n v="9"/>
    <d v="1999-09-10T00:00:00"/>
    <n v="25"/>
  </r>
  <r>
    <x v="675"/>
    <n v="1985"/>
    <s v="Sep"/>
    <n v="22"/>
    <n v="2"/>
    <x v="675"/>
    <x v="2"/>
    <s v="tier - 2"/>
    <s v="R1012"/>
    <s v="1985-Sep-22"/>
    <n v="9"/>
    <d v="1985-09-22T00:00:00"/>
    <n v="39"/>
  </r>
  <r>
    <x v="676"/>
    <n v="1985"/>
    <s v="Jul"/>
    <n v="22"/>
    <n v="2"/>
    <x v="676"/>
    <x v="2"/>
    <s v="tier - 1"/>
    <s v="R1012"/>
    <s v="1985-Jul-22"/>
    <n v="7"/>
    <d v="1985-07-22T00:00:00"/>
    <n v="39"/>
  </r>
  <r>
    <x v="677"/>
    <n v="1988"/>
    <s v="Oct"/>
    <n v="23"/>
    <n v="3"/>
    <x v="677"/>
    <x v="2"/>
    <s v="tier - 1"/>
    <s v="R1011"/>
    <s v="1988-Oct-23"/>
    <n v="10"/>
    <d v="1988-10-23T00:00:00"/>
    <n v="36"/>
  </r>
  <r>
    <x v="678"/>
    <n v="1981"/>
    <s v="Oct"/>
    <n v="1"/>
    <n v="0"/>
    <x v="678"/>
    <x v="2"/>
    <s v="tier - 3"/>
    <s v="R1011"/>
    <s v="1981-Oct-1"/>
    <n v="10"/>
    <d v="1981-10-01T00:00:00"/>
    <n v="43"/>
  </r>
  <r>
    <x v="679"/>
    <n v="1982"/>
    <s v="Jun"/>
    <n v="20"/>
    <n v="3"/>
    <x v="679"/>
    <x v="2"/>
    <s v="tier - 2"/>
    <s v="R1012"/>
    <s v="1982-Jun-20"/>
    <n v="6"/>
    <d v="1982-06-20T00:00:00"/>
    <n v="42"/>
  </r>
  <r>
    <x v="680"/>
    <n v="1981"/>
    <s v="Nov"/>
    <n v="22"/>
    <n v="0"/>
    <x v="680"/>
    <x v="2"/>
    <s v="tier - 1"/>
    <s v="R1013"/>
    <s v="1981-Nov-22"/>
    <n v="11"/>
    <d v="1981-11-22T00:00:00"/>
    <n v="43"/>
  </r>
  <r>
    <x v="681"/>
    <n v="1988"/>
    <s v="Nov"/>
    <n v="1"/>
    <n v="3"/>
    <x v="681"/>
    <x v="2"/>
    <s v="tier - 3"/>
    <s v="R1013"/>
    <s v="1988-Nov-1"/>
    <n v="11"/>
    <d v="1988-11-01T00:00:00"/>
    <n v="36"/>
  </r>
  <r>
    <x v="682"/>
    <n v="1970"/>
    <s v="Oct"/>
    <n v="5"/>
    <n v="0"/>
    <x v="682"/>
    <x v="2"/>
    <s v="tier - 2"/>
    <s v="R1012"/>
    <s v="1970-Oct-5"/>
    <n v="10"/>
    <d v="1970-10-05T00:00:00"/>
    <n v="54"/>
  </r>
  <r>
    <x v="683"/>
    <n v="1985"/>
    <s v="Aug"/>
    <n v="9"/>
    <n v="3"/>
    <x v="683"/>
    <x v="2"/>
    <s v="tier - 2"/>
    <s v="R1012"/>
    <s v="1985-Aug-9"/>
    <n v="8"/>
    <d v="1985-08-09T00:00:00"/>
    <n v="39"/>
  </r>
  <r>
    <x v="684"/>
    <n v="1984"/>
    <s v="Oct"/>
    <n v="6"/>
    <n v="3"/>
    <x v="684"/>
    <x v="2"/>
    <s v="tier - 1"/>
    <s v="R1013"/>
    <s v="1984-Oct-6"/>
    <n v="10"/>
    <d v="1984-10-06T00:00:00"/>
    <n v="40"/>
  </r>
  <r>
    <x v="685"/>
    <n v="1985"/>
    <s v="Oct"/>
    <n v="15"/>
    <n v="3"/>
    <x v="685"/>
    <x v="2"/>
    <s v="tier - 1"/>
    <s v="R1012"/>
    <s v="1985-Oct-15"/>
    <n v="10"/>
    <d v="1985-10-15T00:00:00"/>
    <n v="39"/>
  </r>
  <r>
    <x v="686"/>
    <n v="1973"/>
    <s v="Nov"/>
    <n v="6"/>
    <n v="0"/>
    <x v="686"/>
    <x v="2"/>
    <s v="tier - 3"/>
    <s v="R1013"/>
    <s v="1973-Nov-6"/>
    <n v="11"/>
    <d v="1973-11-06T00:00:00"/>
    <n v="51"/>
  </r>
  <r>
    <x v="687"/>
    <n v="1970"/>
    <s v="Oct"/>
    <n v="14"/>
    <n v="0"/>
    <x v="687"/>
    <x v="2"/>
    <s v="tier - 3"/>
    <s v="R1012"/>
    <s v="1970-Oct-14"/>
    <n v="10"/>
    <d v="1970-10-14T00:00:00"/>
    <n v="54"/>
  </r>
  <r>
    <x v="688"/>
    <n v="1976"/>
    <s v="Dec"/>
    <n v="12"/>
    <n v="2"/>
    <x v="688"/>
    <x v="2"/>
    <s v="tier - 3"/>
    <s v="R1013"/>
    <s v="1976-Dec-12"/>
    <n v="12"/>
    <d v="1976-12-12T00:00:00"/>
    <n v="47"/>
  </r>
  <r>
    <x v="689"/>
    <n v="1978"/>
    <s v="Sep"/>
    <n v="5"/>
    <n v="2"/>
    <x v="689"/>
    <x v="2"/>
    <s v="tier - 1"/>
    <s v="R1013"/>
    <s v="1978-Sep-5"/>
    <n v="9"/>
    <d v="1978-09-05T00:00:00"/>
    <n v="46"/>
  </r>
  <r>
    <x v="690"/>
    <n v="1990"/>
    <s v="Nov"/>
    <n v="16"/>
    <n v="1"/>
    <x v="690"/>
    <x v="0"/>
    <s v="tier - 2"/>
    <s v="R1019"/>
    <s v="1990-Nov-16"/>
    <n v="11"/>
    <d v="1990-11-16T00:00:00"/>
    <n v="34"/>
  </r>
  <r>
    <x v="691"/>
    <n v="1969"/>
    <s v="Nov"/>
    <n v="9"/>
    <n v="0"/>
    <x v="691"/>
    <x v="2"/>
    <s v="tier - 2"/>
    <s v="R1011"/>
    <s v="1969-Nov-9"/>
    <n v="11"/>
    <d v="1969-11-09T00:00:00"/>
    <n v="55"/>
  </r>
  <r>
    <x v="692"/>
    <n v="1990"/>
    <s v="Aug"/>
    <n v="18"/>
    <n v="3"/>
    <x v="692"/>
    <x v="2"/>
    <s v="tier - 3"/>
    <s v="R1012"/>
    <s v="1990-Aug-18"/>
    <n v="8"/>
    <d v="1990-08-18T00:00:00"/>
    <n v="34"/>
  </r>
  <r>
    <x v="693"/>
    <n v="1983"/>
    <s v="Nov"/>
    <n v="16"/>
    <n v="1"/>
    <x v="693"/>
    <x v="1"/>
    <s v="tier - 2"/>
    <s v="R1012"/>
    <s v="1983-Nov-16"/>
    <n v="11"/>
    <d v="1983-11-16T00:00:00"/>
    <n v="41"/>
  </r>
  <r>
    <x v="694"/>
    <n v="1983"/>
    <s v="Aug"/>
    <n v="11"/>
    <n v="1"/>
    <x v="694"/>
    <x v="2"/>
    <s v="tier - 3"/>
    <s v="R1012"/>
    <s v="1983-Aug-11"/>
    <n v="8"/>
    <d v="1983-08-11T00:00:00"/>
    <n v="41"/>
  </r>
  <r>
    <x v="695"/>
    <n v="1991"/>
    <s v="Jul"/>
    <n v="25"/>
    <n v="3"/>
    <x v="695"/>
    <x v="2"/>
    <s v="tier - 2"/>
    <s v="R1024"/>
    <s v="1991-Jul-25"/>
    <n v="7"/>
    <d v="1991-07-25T00:00:00"/>
    <n v="33"/>
  </r>
  <r>
    <x v="696"/>
    <n v="1985"/>
    <s v="Jul"/>
    <n v="21"/>
    <n v="1"/>
    <x v="696"/>
    <x v="2"/>
    <s v="tier - 1"/>
    <s v="R1012"/>
    <s v="1985-Jul-21"/>
    <n v="7"/>
    <d v="1985-07-21T00:00:00"/>
    <n v="39"/>
  </r>
  <r>
    <x v="697"/>
    <n v="1995"/>
    <s v="Sep"/>
    <n v="9"/>
    <n v="0"/>
    <x v="697"/>
    <x v="2"/>
    <s v="tier - 3"/>
    <s v="R1026"/>
    <s v="1995-Sep-9"/>
    <n v="9"/>
    <d v="1995-09-09T00:00:00"/>
    <n v="29"/>
  </r>
  <r>
    <x v="698"/>
    <n v="1970"/>
    <s v="Jun"/>
    <n v="9"/>
    <n v="0"/>
    <x v="698"/>
    <x v="2"/>
    <s v="tier - 2"/>
    <s v="R1013"/>
    <s v="1970-Jun-9"/>
    <n v="6"/>
    <d v="1970-06-09T00:00:00"/>
    <n v="54"/>
  </r>
  <r>
    <x v="699"/>
    <n v="1984"/>
    <s v="Jul"/>
    <n v="25"/>
    <n v="2"/>
    <x v="699"/>
    <x v="0"/>
    <s v="tier - 2"/>
    <s v="R1011"/>
    <s v="1984-Jul-25"/>
    <n v="7"/>
    <d v="1984-07-25T00:00:00"/>
    <n v="40"/>
  </r>
  <r>
    <x v="700"/>
    <n v="1984"/>
    <s v="Oct"/>
    <n v="14"/>
    <n v="1"/>
    <x v="700"/>
    <x v="0"/>
    <s v="tier - 1"/>
    <s v="R1014"/>
    <s v="1984-Oct-14"/>
    <n v="10"/>
    <d v="1984-10-14T00:00:00"/>
    <n v="40"/>
  </r>
  <r>
    <x v="701"/>
    <n v="2000"/>
    <s v="Oct"/>
    <n v="12"/>
    <n v="2"/>
    <x v="701"/>
    <x v="0"/>
    <s v="tier - 1"/>
    <s v="R1013"/>
    <s v="2000-Oct-12"/>
    <n v="10"/>
    <d v="2000-10-12T00:00:00"/>
    <n v="24"/>
  </r>
  <r>
    <x v="702"/>
    <n v="1979"/>
    <s v="Aug"/>
    <n v="8"/>
    <n v="2"/>
    <x v="702"/>
    <x v="2"/>
    <s v="tier - 2"/>
    <s v="R1012"/>
    <s v="1979-Aug-8"/>
    <n v="8"/>
    <d v="1979-08-08T00:00:00"/>
    <n v="45"/>
  </r>
  <r>
    <x v="703"/>
    <n v="1984"/>
    <s v="Sep"/>
    <n v="21"/>
    <n v="1"/>
    <x v="703"/>
    <x v="1"/>
    <s v="tier - 1"/>
    <s v="R1016"/>
    <s v="1984-Sep-21"/>
    <n v="9"/>
    <d v="1984-09-21T00:00:00"/>
    <n v="40"/>
  </r>
  <r>
    <x v="704"/>
    <n v="1994"/>
    <s v="Nov"/>
    <n v="8"/>
    <n v="0"/>
    <x v="704"/>
    <x v="2"/>
    <s v="tier - 2"/>
    <s v="R1011"/>
    <s v="1994-Nov-8"/>
    <n v="11"/>
    <d v="1994-11-08T00:00:00"/>
    <n v="30"/>
  </r>
  <r>
    <x v="705"/>
    <n v="1996"/>
    <s v="Jul"/>
    <n v="28"/>
    <n v="0"/>
    <x v="705"/>
    <x v="2"/>
    <s v="tier - 3"/>
    <s v="R1012"/>
    <s v="1996-Jul-28"/>
    <n v="7"/>
    <d v="1996-07-28T00:00:00"/>
    <n v="28"/>
  </r>
  <r>
    <x v="706"/>
    <n v="1989"/>
    <s v="Aug"/>
    <n v="16"/>
    <n v="4"/>
    <x v="706"/>
    <x v="2"/>
    <s v="tier - 1"/>
    <s v="R1011"/>
    <s v="1989-Aug-16"/>
    <n v="8"/>
    <d v="1989-08-16T00:00:00"/>
    <n v="35"/>
  </r>
  <r>
    <x v="707"/>
    <n v="1980"/>
    <s v="Aug"/>
    <n v="8"/>
    <n v="2"/>
    <x v="707"/>
    <x v="2"/>
    <s v="tier - 3"/>
    <s v="R1013"/>
    <s v="1980-Aug-8"/>
    <n v="8"/>
    <d v="1980-08-08T00:00:00"/>
    <n v="44"/>
  </r>
  <r>
    <x v="708"/>
    <n v="1974"/>
    <s v="Aug"/>
    <n v="17"/>
    <n v="0"/>
    <x v="708"/>
    <x v="2"/>
    <s v="tier - 2"/>
    <s v="R1013"/>
    <s v="1974-Aug-17"/>
    <n v="8"/>
    <d v="1974-08-17T00:00:00"/>
    <n v="50"/>
  </r>
  <r>
    <x v="709"/>
    <n v="1988"/>
    <s v="Jun"/>
    <n v="10"/>
    <n v="2"/>
    <x v="709"/>
    <x v="2"/>
    <s v="tier - 1"/>
    <s v="R1012"/>
    <s v="1988-Jun-10"/>
    <n v="6"/>
    <d v="1988-06-10T00:00:00"/>
    <n v="36"/>
  </r>
  <r>
    <x v="710"/>
    <n v="1974"/>
    <s v="Oct"/>
    <n v="11"/>
    <n v="0"/>
    <x v="710"/>
    <x v="2"/>
    <s v="tier - 3"/>
    <s v="R1013"/>
    <s v="1974-Oct-11"/>
    <n v="10"/>
    <d v="1974-10-11T00:00:00"/>
    <n v="50"/>
  </r>
  <r>
    <x v="711"/>
    <n v="1980"/>
    <s v="Oct"/>
    <n v="10"/>
    <n v="0"/>
    <x v="711"/>
    <x v="2"/>
    <s v="tier - 2"/>
    <s v="R1011"/>
    <s v="1980-Oct-10"/>
    <n v="10"/>
    <d v="1980-10-10T00:00:00"/>
    <n v="44"/>
  </r>
  <r>
    <x v="712"/>
    <n v="2002"/>
    <s v="Sep"/>
    <n v="27"/>
    <n v="3"/>
    <x v="712"/>
    <x v="0"/>
    <s v="tier - 2"/>
    <s v="R1012"/>
    <s v="2002-Sep-27"/>
    <n v="9"/>
    <d v="2002-09-27T00:00:00"/>
    <n v="22"/>
  </r>
  <r>
    <x v="713"/>
    <n v="1970"/>
    <s v="Jun"/>
    <n v="25"/>
    <n v="0"/>
    <x v="713"/>
    <x v="2"/>
    <s v="tier - 3"/>
    <s v="R1013"/>
    <s v="1970-Jun-25"/>
    <n v="6"/>
    <d v="1970-06-25T00:00:00"/>
    <n v="54"/>
  </r>
  <r>
    <x v="714"/>
    <n v="1984"/>
    <s v="Nov"/>
    <n v="11"/>
    <n v="1"/>
    <x v="714"/>
    <x v="2"/>
    <s v="tier - 2"/>
    <s v="R1013"/>
    <s v="1984-Nov-11"/>
    <n v="11"/>
    <d v="1984-11-11T00:00:00"/>
    <n v="40"/>
  </r>
  <r>
    <x v="715"/>
    <n v="1984"/>
    <s v="Sep"/>
    <n v="19"/>
    <n v="1"/>
    <x v="715"/>
    <x v="2"/>
    <s v="tier - 3"/>
    <s v="R1013"/>
    <s v="1984-Sep-19"/>
    <n v="9"/>
    <d v="1984-09-19T00:00:00"/>
    <n v="40"/>
  </r>
  <r>
    <x v="716"/>
    <n v="1989"/>
    <s v="Jul"/>
    <n v="22"/>
    <n v="3"/>
    <x v="716"/>
    <x v="2"/>
    <s v="tier - 2"/>
    <s v="R1011"/>
    <s v="1989-Jul-22"/>
    <n v="7"/>
    <d v="1989-07-22T00:00:00"/>
    <n v="35"/>
  </r>
  <r>
    <x v="717"/>
    <n v="1980"/>
    <s v="Jul"/>
    <n v="21"/>
    <n v="0"/>
    <x v="717"/>
    <x v="1"/>
    <s v="tier - 3"/>
    <s v="R1011"/>
    <s v="1980-Jul-21"/>
    <n v="7"/>
    <d v="1980-07-21T00:00:00"/>
    <n v="44"/>
  </r>
  <r>
    <x v="718"/>
    <n v="1980"/>
    <s v="Aug"/>
    <n v="5"/>
    <n v="0"/>
    <x v="718"/>
    <x v="2"/>
    <s v="tier - 3"/>
    <s v="R1013"/>
    <s v="1980-Aug-5"/>
    <n v="8"/>
    <d v="1980-08-05T00:00:00"/>
    <n v="44"/>
  </r>
  <r>
    <x v="719"/>
    <n v="2004"/>
    <s v="Jul"/>
    <n v="15"/>
    <n v="0"/>
    <x v="719"/>
    <x v="2"/>
    <s v="tier - 1"/>
    <s v="R1026"/>
    <s v="2004-Jul-15"/>
    <n v="7"/>
    <d v="2004-07-15T00:00:00"/>
    <n v="20"/>
  </r>
  <r>
    <x v="720"/>
    <n v="2003"/>
    <s v="Aug"/>
    <n v="13"/>
    <n v="0"/>
    <x v="720"/>
    <x v="2"/>
    <s v="tier - 2"/>
    <s v="R1012"/>
    <s v="2003-Aug-13"/>
    <n v="8"/>
    <d v="2003-08-13T00:00:00"/>
    <n v="21"/>
  </r>
  <r>
    <x v="721"/>
    <n v="1987"/>
    <s v="Jul"/>
    <n v="14"/>
    <n v="3"/>
    <x v="721"/>
    <x v="1"/>
    <s v="tier - 2"/>
    <s v="R1013"/>
    <s v="1987-Jul-14"/>
    <n v="7"/>
    <d v="1987-07-14T00:00:00"/>
    <n v="37"/>
  </r>
  <r>
    <x v="722"/>
    <n v="1994"/>
    <s v="Jul"/>
    <n v="30"/>
    <n v="0"/>
    <x v="722"/>
    <x v="2"/>
    <s v="tier - 1"/>
    <s v="R1012"/>
    <s v="1994-Jul-30"/>
    <n v="7"/>
    <d v="1994-07-30T00:00:00"/>
    <n v="30"/>
  </r>
  <r>
    <x v="723"/>
    <n v="1979"/>
    <s v="Aug"/>
    <n v="3"/>
    <n v="2"/>
    <x v="723"/>
    <x v="2"/>
    <s v="tier - 1"/>
    <s v="R1011"/>
    <s v="1979-Aug-3"/>
    <n v="8"/>
    <d v="1979-08-03T00:00:00"/>
    <n v="45"/>
  </r>
  <r>
    <x v="724"/>
    <n v="1993"/>
    <s v="Aug"/>
    <n v="13"/>
    <n v="0"/>
    <x v="724"/>
    <x v="2"/>
    <s v="tier - 2"/>
    <s v="R1025"/>
    <s v="1993-Aug-13"/>
    <n v="8"/>
    <d v="1993-08-13T00:00:00"/>
    <n v="31"/>
  </r>
  <r>
    <x v="725"/>
    <n v="1987"/>
    <s v="Jul"/>
    <n v="29"/>
    <n v="3"/>
    <x v="725"/>
    <x v="1"/>
    <s v="tier - 3"/>
    <s v="R1011"/>
    <s v="1987-Jul-29"/>
    <n v="7"/>
    <d v="1987-07-29T00:00:00"/>
    <n v="37"/>
  </r>
  <r>
    <x v="726"/>
    <n v="1982"/>
    <s v="Dec"/>
    <n v="21"/>
    <n v="0"/>
    <x v="726"/>
    <x v="2"/>
    <s v="tier - 1"/>
    <s v="R1013"/>
    <s v="1982-Dec-21"/>
    <n v="12"/>
    <d v="1982-12-21T00:00:00"/>
    <n v="41"/>
  </r>
  <r>
    <x v="727"/>
    <n v="1982"/>
    <s v="Jul"/>
    <n v="8"/>
    <n v="0"/>
    <x v="727"/>
    <x v="2"/>
    <s v="tier - 1"/>
    <s v="R1011"/>
    <s v="1982-Jul-8"/>
    <n v="7"/>
    <d v="1982-07-08T00:00:00"/>
    <n v="42"/>
  </r>
  <r>
    <x v="728"/>
    <n v="1993"/>
    <s v="Oct"/>
    <n v="19"/>
    <n v="0"/>
    <x v="728"/>
    <x v="2"/>
    <s v="tier - 2"/>
    <s v="R1021"/>
    <s v="1993-Oct-19"/>
    <n v="10"/>
    <d v="1993-10-19T00:00:00"/>
    <n v="31"/>
  </r>
  <r>
    <x v="729"/>
    <n v="1984"/>
    <s v="Nov"/>
    <n v="22"/>
    <n v="1"/>
    <x v="729"/>
    <x v="2"/>
    <s v="tier - 3"/>
    <s v="R1012"/>
    <s v="1984-Nov-22"/>
    <n v="11"/>
    <d v="1984-11-22T00:00:00"/>
    <n v="40"/>
  </r>
  <r>
    <x v="730"/>
    <n v="1985"/>
    <s v="Jun"/>
    <n v="18"/>
    <n v="3"/>
    <x v="730"/>
    <x v="2"/>
    <s v="tier - 1"/>
    <s v="R1013"/>
    <s v="1985-Jun-18"/>
    <n v="6"/>
    <d v="1985-06-18T00:00:00"/>
    <n v="39"/>
  </r>
  <r>
    <x v="731"/>
    <n v="1987"/>
    <s v="Sep"/>
    <n v="30"/>
    <n v="2"/>
    <x v="731"/>
    <x v="2"/>
    <s v="tier - 2"/>
    <s v="R1013"/>
    <s v="1987-Sep-30"/>
    <n v="9"/>
    <d v="1987-09-30T00:00:00"/>
    <n v="37"/>
  </r>
  <r>
    <x v="732"/>
    <n v="1995"/>
    <s v="Aug"/>
    <n v="20"/>
    <n v="0"/>
    <x v="732"/>
    <x v="2"/>
    <s v="tier - 2"/>
    <s v="R1025"/>
    <s v="1995-Aug-20"/>
    <n v="8"/>
    <d v="1995-08-20T00:00:00"/>
    <n v="29"/>
  </r>
  <r>
    <x v="733"/>
    <n v="1987"/>
    <s v="Jul"/>
    <n v="27"/>
    <n v="2"/>
    <x v="733"/>
    <x v="2"/>
    <s v="tier - 3"/>
    <s v="R1013"/>
    <s v="1987-Jul-27"/>
    <n v="7"/>
    <d v="1987-07-27T00:00:00"/>
    <n v="37"/>
  </r>
  <r>
    <x v="734"/>
    <n v="1969"/>
    <s v="Oct"/>
    <n v="30"/>
    <n v="0"/>
    <x v="734"/>
    <x v="0"/>
    <s v="tier - 3"/>
    <s v="R1011"/>
    <s v="1969-Oct-30"/>
    <n v="10"/>
    <d v="1969-10-30T00:00:00"/>
    <n v="55"/>
  </r>
  <r>
    <x v="735"/>
    <n v="1971"/>
    <s v="Sep"/>
    <n v="27"/>
    <n v="0"/>
    <x v="735"/>
    <x v="2"/>
    <s v="tier - 3"/>
    <s v="R1012"/>
    <s v="1971-Sep-27"/>
    <n v="9"/>
    <d v="1971-09-27T00:00:00"/>
    <n v="53"/>
  </r>
  <r>
    <x v="736"/>
    <n v="2002"/>
    <s v="Jul"/>
    <n v="22"/>
    <n v="0"/>
    <x v="736"/>
    <x v="2"/>
    <s v="tier - 2"/>
    <s v="R1026"/>
    <s v="2002-Jul-22"/>
    <n v="7"/>
    <d v="2002-07-22T00:00:00"/>
    <n v="22"/>
  </r>
  <r>
    <x v="737"/>
    <n v="1972"/>
    <s v="Nov"/>
    <n v="2"/>
    <n v="0"/>
    <x v="737"/>
    <x v="2"/>
    <s v="tier - 2"/>
    <s v="R1013"/>
    <s v="1972-Nov-2"/>
    <n v="11"/>
    <d v="1972-11-02T00:00:00"/>
    <n v="52"/>
  </r>
  <r>
    <x v="738"/>
    <n v="1980"/>
    <s v="Sep"/>
    <n v="18"/>
    <n v="2"/>
    <x v="738"/>
    <x v="2"/>
    <s v="tier - 3"/>
    <s v="R1013"/>
    <s v="1980-Sep-18"/>
    <n v="9"/>
    <d v="1980-09-18T00:00:00"/>
    <n v="44"/>
  </r>
  <r>
    <x v="739"/>
    <n v="2004"/>
    <s v="Nov"/>
    <n v="1"/>
    <n v="0"/>
    <x v="739"/>
    <x v="2"/>
    <s v="tier - 3"/>
    <s v="R1022"/>
    <s v="2004-Nov-1"/>
    <n v="11"/>
    <d v="2004-11-01T00:00:00"/>
    <n v="20"/>
  </r>
  <r>
    <x v="740"/>
    <n v="1983"/>
    <s v="Aug"/>
    <n v="30"/>
    <n v="0"/>
    <x v="740"/>
    <x v="2"/>
    <s v="tier - 3"/>
    <s v="R1019"/>
    <s v="1983-Aug-30"/>
    <n v="8"/>
    <d v="1983-08-30T00:00:00"/>
    <n v="41"/>
  </r>
  <r>
    <x v="741"/>
    <n v="1993"/>
    <s v="Jun"/>
    <n v="10"/>
    <n v="0"/>
    <x v="741"/>
    <x v="2"/>
    <s v="tier - 1"/>
    <s v="R1021"/>
    <s v="1993-Jun-10"/>
    <n v="6"/>
    <d v="1993-06-10T00:00:00"/>
    <n v="31"/>
  </r>
  <r>
    <x v="742"/>
    <n v="1972"/>
    <s v="Aug"/>
    <n v="21"/>
    <n v="0"/>
    <x v="742"/>
    <x v="2"/>
    <s v="tier - 3"/>
    <s v="R1013"/>
    <s v="1972-Aug-21"/>
    <n v="8"/>
    <d v="1972-08-21T00:00:00"/>
    <n v="52"/>
  </r>
  <r>
    <x v="743"/>
    <n v="1987"/>
    <s v="Oct"/>
    <n v="19"/>
    <n v="2"/>
    <x v="743"/>
    <x v="0"/>
    <s v="tier - 2"/>
    <s v="R1012"/>
    <s v="1987-Oct-19"/>
    <n v="10"/>
    <d v="1987-10-19T00:00:00"/>
    <n v="37"/>
  </r>
  <r>
    <x v="744"/>
    <n v="1971"/>
    <s v="Dec"/>
    <n v="18"/>
    <n v="0"/>
    <x v="744"/>
    <x v="2"/>
    <s v="tier - 1"/>
    <s v="R1013"/>
    <s v="1971-Dec-18"/>
    <n v="12"/>
    <d v="1971-12-18T00:00:00"/>
    <n v="52"/>
  </r>
  <r>
    <x v="745"/>
    <n v="1975"/>
    <s v="Nov"/>
    <n v="9"/>
    <n v="1"/>
    <x v="745"/>
    <x v="2"/>
    <s v="tier - 3"/>
    <s v="R1011"/>
    <s v="1975-Nov-9"/>
    <n v="11"/>
    <d v="1975-11-09T00:00:00"/>
    <n v="49"/>
  </r>
  <r>
    <x v="746"/>
    <n v="1981"/>
    <s v="Aug"/>
    <n v="30"/>
    <n v="0"/>
    <x v="746"/>
    <x v="1"/>
    <s v="tier - 3"/>
    <s v="R1013"/>
    <s v="1981-Aug-30"/>
    <n v="8"/>
    <d v="1981-08-30T00:00:00"/>
    <n v="43"/>
  </r>
  <r>
    <x v="747"/>
    <n v="1993"/>
    <s v="Nov"/>
    <n v="3"/>
    <n v="4"/>
    <x v="747"/>
    <x v="2"/>
    <s v="tier - 1"/>
    <s v="R1011"/>
    <s v="1993-Nov-3"/>
    <n v="11"/>
    <d v="1993-11-03T00:00:00"/>
    <n v="31"/>
  </r>
  <r>
    <x v="748"/>
    <n v="1981"/>
    <s v="Jun"/>
    <n v="15"/>
    <n v="0"/>
    <x v="748"/>
    <x v="2"/>
    <s v="tier - 3"/>
    <s v="R1013"/>
    <s v="1981-Jun-15"/>
    <n v="6"/>
    <d v="1981-06-15T00:00:00"/>
    <n v="43"/>
  </r>
  <r>
    <x v="749"/>
    <n v="1974"/>
    <s v="Jul"/>
    <n v="6"/>
    <n v="0"/>
    <x v="749"/>
    <x v="2"/>
    <s v="tier - 2"/>
    <s v="R1012"/>
    <s v="1974-Jul-6"/>
    <n v="7"/>
    <d v="1974-07-06T00:00:00"/>
    <n v="50"/>
  </r>
  <r>
    <x v="750"/>
    <n v="1992"/>
    <s v="Nov"/>
    <n v="3"/>
    <n v="3"/>
    <x v="750"/>
    <x v="2"/>
    <s v="tier - 3"/>
    <s v="R1012"/>
    <s v="1992-Nov-3"/>
    <n v="11"/>
    <d v="1992-11-03T00:00:00"/>
    <n v="32"/>
  </r>
  <r>
    <x v="751"/>
    <n v="1972"/>
    <s v="Oct"/>
    <n v="28"/>
    <n v="0"/>
    <x v="751"/>
    <x v="2"/>
    <s v="tier - 1"/>
    <s v="R1013"/>
    <s v="1972-Oct-28"/>
    <n v="10"/>
    <d v="1972-10-28T00:00:00"/>
    <n v="52"/>
  </r>
  <r>
    <x v="752"/>
    <n v="1984"/>
    <s v="Aug"/>
    <n v="12"/>
    <n v="3"/>
    <x v="752"/>
    <x v="2"/>
    <s v="tier - 2"/>
    <s v="R1013"/>
    <s v="1984-Aug-12"/>
    <n v="8"/>
    <d v="1984-08-12T00:00:00"/>
    <n v="40"/>
  </r>
  <r>
    <x v="753"/>
    <n v="1983"/>
    <s v="Sep"/>
    <n v="3"/>
    <n v="0"/>
    <x v="753"/>
    <x v="2"/>
    <s v="tier - 1"/>
    <s v="R1013"/>
    <s v="1983-Sep-3"/>
    <n v="9"/>
    <d v="1983-09-03T00:00:00"/>
    <n v="41"/>
  </r>
  <r>
    <x v="754"/>
    <n v="1978"/>
    <s v="Sep"/>
    <n v="27"/>
    <n v="2"/>
    <x v="754"/>
    <x v="2"/>
    <s v="tier - 1"/>
    <s v="R1013"/>
    <s v="1978-Sep-27"/>
    <n v="9"/>
    <d v="1978-09-27T00:00:00"/>
    <n v="46"/>
  </r>
  <r>
    <x v="755"/>
    <n v="1983"/>
    <s v="Jun"/>
    <n v="8"/>
    <n v="0"/>
    <x v="755"/>
    <x v="2"/>
    <s v="tier - 3"/>
    <s v="R1011"/>
    <s v="1983-Jun-8"/>
    <n v="6"/>
    <d v="1983-06-08T00:00:00"/>
    <n v="41"/>
  </r>
  <r>
    <x v="756"/>
    <n v="1985"/>
    <s v="Nov"/>
    <n v="17"/>
    <n v="0"/>
    <x v="756"/>
    <x v="2"/>
    <s v="tier - 1"/>
    <s v="R1024"/>
    <s v="1985-Nov-17"/>
    <n v="11"/>
    <d v="1985-11-17T00:00:00"/>
    <n v="39"/>
  </r>
  <r>
    <x v="757"/>
    <n v="1987"/>
    <s v="Dec"/>
    <n v="9"/>
    <n v="1"/>
    <x v="757"/>
    <x v="2"/>
    <s v="tier - 3"/>
    <s v="R1012"/>
    <s v="1987-Dec-9"/>
    <n v="12"/>
    <d v="1987-12-09T00:00:00"/>
    <n v="36"/>
  </r>
  <r>
    <x v="758"/>
    <n v="1994"/>
    <s v="Nov"/>
    <n v="15"/>
    <n v="5"/>
    <x v="758"/>
    <x v="2"/>
    <s v="tier - 3"/>
    <s v="R1011"/>
    <s v="1994-Nov-15"/>
    <n v="11"/>
    <d v="1994-11-15T00:00:00"/>
    <n v="30"/>
  </r>
  <r>
    <x v="759"/>
    <n v="1978"/>
    <s v="Sep"/>
    <n v="11"/>
    <n v="2"/>
    <x v="759"/>
    <x v="2"/>
    <s v="tier - 3"/>
    <s v="R1013"/>
    <s v="1978-Sep-11"/>
    <n v="9"/>
    <d v="1978-09-11T00:00:00"/>
    <n v="46"/>
  </r>
  <r>
    <x v="760"/>
    <n v="1988"/>
    <s v="Nov"/>
    <n v="18"/>
    <n v="1"/>
    <x v="760"/>
    <x v="2"/>
    <s v="tier - 3"/>
    <s v="R1024"/>
    <s v="1988-Nov-18"/>
    <n v="11"/>
    <d v="1988-11-18T00:00:00"/>
    <n v="36"/>
  </r>
  <r>
    <x v="761"/>
    <n v="1983"/>
    <s v="Oct"/>
    <n v="3"/>
    <n v="3"/>
    <x v="761"/>
    <x v="2"/>
    <s v="tier - 1"/>
    <s v="R1013"/>
    <s v="1983-Oct-3"/>
    <n v="10"/>
    <d v="1983-10-03T00:00:00"/>
    <n v="41"/>
  </r>
  <r>
    <x v="762"/>
    <n v="1986"/>
    <s v="Nov"/>
    <n v="21"/>
    <n v="2"/>
    <x v="762"/>
    <x v="1"/>
    <s v="tier - 1"/>
    <s v="R1013"/>
    <s v="1986-Nov-21"/>
    <n v="11"/>
    <d v="1986-11-21T00:00:00"/>
    <n v="38"/>
  </r>
  <r>
    <x v="763"/>
    <n v="1985"/>
    <s v="Sep"/>
    <n v="5"/>
    <n v="3"/>
    <x v="763"/>
    <x v="2"/>
    <s v="tier - 1"/>
    <s v="R1012"/>
    <s v="1985-Sep-5"/>
    <n v="9"/>
    <d v="1985-09-05T00:00:00"/>
    <n v="39"/>
  </r>
  <r>
    <x v="764"/>
    <n v="1974"/>
    <s v="Sep"/>
    <n v="18"/>
    <n v="0"/>
    <x v="764"/>
    <x v="2"/>
    <s v="tier - 3"/>
    <s v="R1013"/>
    <s v="1974-Sep-18"/>
    <n v="9"/>
    <d v="1974-09-18T00:00:00"/>
    <n v="50"/>
  </r>
  <r>
    <x v="765"/>
    <n v="1999"/>
    <s v="Sep"/>
    <n v="22"/>
    <n v="0"/>
    <x v="765"/>
    <x v="2"/>
    <s v="tier - 3"/>
    <s v="R1026"/>
    <s v="1999-Sep-22"/>
    <n v="9"/>
    <d v="1999-09-22T00:00:00"/>
    <n v="25"/>
  </r>
  <r>
    <x v="766"/>
    <n v="1980"/>
    <s v="Dec"/>
    <n v="7"/>
    <n v="2"/>
    <x v="766"/>
    <x v="2"/>
    <s v="tier - 2"/>
    <s v="R1012"/>
    <s v="1980-Dec-7"/>
    <n v="12"/>
    <d v="1980-12-07T00:00:00"/>
    <n v="43"/>
  </r>
  <r>
    <x v="767"/>
    <n v="1990"/>
    <s v="Oct"/>
    <n v="17"/>
    <n v="3"/>
    <x v="767"/>
    <x v="2"/>
    <s v="tier - 2"/>
    <s v="R1011"/>
    <s v="1990-Oct-17"/>
    <n v="10"/>
    <d v="1990-10-17T00:00:00"/>
    <n v="34"/>
  </r>
  <r>
    <x v="768"/>
    <n v="1981"/>
    <s v="Nov"/>
    <n v="7"/>
    <n v="1"/>
    <x v="768"/>
    <x v="2"/>
    <s v="tier - 2"/>
    <s v="R1013"/>
    <s v="1981-Nov-7"/>
    <n v="11"/>
    <d v="1981-11-07T00:00:00"/>
    <n v="43"/>
  </r>
  <r>
    <x v="769"/>
    <n v="1988"/>
    <s v="Jul"/>
    <n v="29"/>
    <n v="3"/>
    <x v="769"/>
    <x v="2"/>
    <s v="tier - 2"/>
    <s v="R1012"/>
    <s v="1988-Jul-29"/>
    <n v="7"/>
    <d v="1988-07-29T00:00:00"/>
    <n v="36"/>
  </r>
  <r>
    <x v="770"/>
    <n v="1984"/>
    <s v="Aug"/>
    <n v="17"/>
    <n v="1"/>
    <x v="770"/>
    <x v="2"/>
    <s v="tier - 3"/>
    <s v="R1011"/>
    <s v="1984-Aug-17"/>
    <n v="8"/>
    <d v="1984-08-17T00:00:00"/>
    <n v="40"/>
  </r>
  <r>
    <x v="771"/>
    <n v="1984"/>
    <s v="Aug"/>
    <n v="26"/>
    <n v="1"/>
    <x v="771"/>
    <x v="2"/>
    <s v="tier - 2"/>
    <s v="R1013"/>
    <s v="1984-Aug-26"/>
    <n v="8"/>
    <d v="1984-08-26T00:00:00"/>
    <n v="40"/>
  </r>
  <r>
    <x v="772"/>
    <n v="1986"/>
    <s v="Sep"/>
    <n v="30"/>
    <n v="1"/>
    <x v="772"/>
    <x v="2"/>
    <s v="tier - 3"/>
    <s v="R1013"/>
    <s v="1986-Sep-30"/>
    <n v="9"/>
    <d v="1986-09-30T00:00:00"/>
    <n v="38"/>
  </r>
  <r>
    <x v="773"/>
    <n v="1986"/>
    <s v="Jul"/>
    <n v="12"/>
    <n v="1"/>
    <x v="773"/>
    <x v="2"/>
    <s v="tier - 3"/>
    <s v="R1011"/>
    <s v="1986-Jul-12"/>
    <n v="7"/>
    <d v="1986-07-12T00:00:00"/>
    <n v="38"/>
  </r>
  <r>
    <x v="774"/>
    <n v="1986"/>
    <s v="Dec"/>
    <n v="2"/>
    <n v="0"/>
    <x v="774"/>
    <x v="2"/>
    <s v="tier - 2"/>
    <s v="R1024"/>
    <s v="1986-Dec-2"/>
    <n v="12"/>
    <d v="1986-12-02T00:00:00"/>
    <n v="37"/>
  </r>
  <r>
    <x v="775"/>
    <n v="1973"/>
    <s v="Oct"/>
    <n v="24"/>
    <n v="0"/>
    <x v="775"/>
    <x v="2"/>
    <s v="tier - 2"/>
    <s v="R1013"/>
    <s v="1973-Oct-24"/>
    <n v="10"/>
    <d v="1973-10-24T00:00:00"/>
    <n v="51"/>
  </r>
  <r>
    <x v="776"/>
    <n v="1986"/>
    <s v="Dec"/>
    <n v="25"/>
    <n v="0"/>
    <x v="776"/>
    <x v="2"/>
    <s v="tier - 2"/>
    <s v="R1024"/>
    <s v="1986-Dec-25"/>
    <n v="12"/>
    <d v="1986-12-25T00:00:00"/>
    <n v="37"/>
  </r>
  <r>
    <x v="777"/>
    <n v="1982"/>
    <s v="Aug"/>
    <n v="25"/>
    <n v="0"/>
    <x v="777"/>
    <x v="1"/>
    <s v="tier - 2"/>
    <s v="R1013"/>
    <s v="1982-Aug-25"/>
    <n v="8"/>
    <d v="1982-08-25T00:00:00"/>
    <n v="42"/>
  </r>
  <r>
    <x v="778"/>
    <n v="1958"/>
    <s v="Nov"/>
    <n v="16"/>
    <n v="1"/>
    <x v="778"/>
    <x v="2"/>
    <s v="tier - 3"/>
    <s v="R1011"/>
    <s v="1958-Nov-16"/>
    <n v="11"/>
    <d v="1958-11-16T00:00:00"/>
    <n v="66"/>
  </r>
  <r>
    <x v="779"/>
    <n v="2000"/>
    <s v="Sep"/>
    <n v="5"/>
    <n v="1"/>
    <x v="779"/>
    <x v="0"/>
    <s v="tier - 3"/>
    <s v="UNKNOWN"/>
    <s v="2000-Sep-5"/>
    <n v="9"/>
    <d v="2000-09-05T00:00:00"/>
    <n v="24"/>
  </r>
  <r>
    <x v="780"/>
    <n v="1978"/>
    <s v="Jun"/>
    <n v="8"/>
    <n v="2"/>
    <x v="780"/>
    <x v="2"/>
    <s v="tier - 2"/>
    <s v="R1012"/>
    <s v="1978-Jun-8"/>
    <n v="6"/>
    <d v="1978-06-08T00:00:00"/>
    <n v="46"/>
  </r>
  <r>
    <x v="781"/>
    <n v="1992"/>
    <s v="Sep"/>
    <n v="17"/>
    <n v="3"/>
    <x v="781"/>
    <x v="1"/>
    <s v="tier - 1"/>
    <s v="R1017"/>
    <s v="1992-Sep-17"/>
    <n v="9"/>
    <d v="1992-09-17T00:00:00"/>
    <n v="32"/>
  </r>
  <r>
    <x v="782"/>
    <n v="1991"/>
    <s v="Jul"/>
    <n v="6"/>
    <n v="3"/>
    <x v="782"/>
    <x v="2"/>
    <s v="tier - 1"/>
    <s v="R1012"/>
    <s v="1991-Jul-6"/>
    <n v="7"/>
    <d v="1991-07-06T00:00:00"/>
    <n v="33"/>
  </r>
  <r>
    <x v="783"/>
    <n v="1982"/>
    <s v="Sep"/>
    <n v="27"/>
    <n v="0"/>
    <x v="783"/>
    <x v="2"/>
    <s v="tier - 3"/>
    <s v="R1013"/>
    <s v="1982-Sep-27"/>
    <n v="9"/>
    <d v="1982-09-27T00:00:00"/>
    <n v="42"/>
  </r>
  <r>
    <x v="784"/>
    <n v="1975"/>
    <s v="Sep"/>
    <n v="27"/>
    <n v="1"/>
    <x v="784"/>
    <x v="2"/>
    <s v="tier - 3"/>
    <s v="R1012"/>
    <s v="1975-Sep-27"/>
    <n v="9"/>
    <d v="1975-09-27T00:00:00"/>
    <n v="49"/>
  </r>
  <r>
    <x v="785"/>
    <n v="1985"/>
    <s v="Dec"/>
    <n v="23"/>
    <n v="3"/>
    <x v="785"/>
    <x v="2"/>
    <s v="tier - 1"/>
    <s v="R1013"/>
    <s v="1985-Dec-23"/>
    <n v="12"/>
    <d v="1985-12-23T00:00:00"/>
    <n v="38"/>
  </r>
  <r>
    <x v="786"/>
    <n v="1984"/>
    <s v="Aug"/>
    <n v="1"/>
    <n v="0"/>
    <x v="786"/>
    <x v="2"/>
    <s v="tier - 2"/>
    <s v="R1013"/>
    <s v="1984-Aug-1"/>
    <n v="8"/>
    <d v="1984-08-01T00:00:00"/>
    <n v="40"/>
  </r>
  <r>
    <x v="787"/>
    <n v="1984"/>
    <s v="Sep"/>
    <n v="3"/>
    <n v="0"/>
    <x v="787"/>
    <x v="2"/>
    <s v="tier - 2"/>
    <s v="R1013"/>
    <s v="1984-Sep-3"/>
    <n v="9"/>
    <d v="1984-09-03T00:00:00"/>
    <n v="40"/>
  </r>
  <r>
    <x v="788"/>
    <n v="1989"/>
    <s v="Nov"/>
    <n v="6"/>
    <n v="3"/>
    <x v="788"/>
    <x v="2"/>
    <s v="tier - 3"/>
    <s v="R1013"/>
    <s v="1989-Nov-6"/>
    <n v="11"/>
    <d v="1989-11-06T00:00:00"/>
    <n v="35"/>
  </r>
  <r>
    <x v="789"/>
    <n v="1988"/>
    <s v="Aug"/>
    <n v="8"/>
    <n v="1"/>
    <x v="789"/>
    <x v="2"/>
    <s v="tier - 3"/>
    <s v="R1012"/>
    <s v="1988-Aug-8"/>
    <n v="8"/>
    <d v="1988-08-08T00:00:00"/>
    <n v="36"/>
  </r>
  <r>
    <x v="790"/>
    <n v="1995"/>
    <s v="Oct"/>
    <n v="30"/>
    <n v="0"/>
    <x v="790"/>
    <x v="2"/>
    <s v="tier - 2"/>
    <s v="R1013"/>
    <s v="1995-Oct-30"/>
    <n v="10"/>
    <d v="1995-10-30T00:00:00"/>
    <n v="29"/>
  </r>
  <r>
    <x v="791"/>
    <n v="1984"/>
    <s v="Jun"/>
    <n v="1"/>
    <n v="0"/>
    <x v="791"/>
    <x v="2"/>
    <s v="tier - 3"/>
    <s v="R1011"/>
    <s v="1984-Jun-1"/>
    <n v="6"/>
    <d v="1984-06-01T00:00:00"/>
    <n v="40"/>
  </r>
  <r>
    <x v="792"/>
    <n v="1986"/>
    <s v="Jul"/>
    <n v="22"/>
    <n v="1"/>
    <x v="792"/>
    <x v="2"/>
    <s v="tier - 3"/>
    <s v="R1012"/>
    <s v="1986-Jul-22"/>
    <n v="7"/>
    <d v="1986-07-22T00:00:00"/>
    <n v="38"/>
  </r>
  <r>
    <x v="793"/>
    <n v="1989"/>
    <s v="Nov"/>
    <n v="18"/>
    <n v="2"/>
    <x v="793"/>
    <x v="2"/>
    <s v="tier - 1"/>
    <s v="R1011"/>
    <s v="1989-Nov-18"/>
    <n v="11"/>
    <d v="1989-11-18T00:00:00"/>
    <n v="35"/>
  </r>
  <r>
    <x v="794"/>
    <n v="1986"/>
    <s v="Jun"/>
    <n v="1"/>
    <n v="1"/>
    <x v="794"/>
    <x v="2"/>
    <s v="tier - 2"/>
    <s v="R1012"/>
    <s v="1986-Jun-1"/>
    <n v="6"/>
    <d v="1986-06-01T00:00:00"/>
    <n v="38"/>
  </r>
  <r>
    <x v="795"/>
    <n v="1994"/>
    <s v="Dec"/>
    <n v="7"/>
    <n v="0"/>
    <x v="795"/>
    <x v="2"/>
    <s v="tier - 1"/>
    <s v="R1011"/>
    <s v="1994-Dec-7"/>
    <n v="12"/>
    <d v="1994-12-07T00:00:00"/>
    <n v="29"/>
  </r>
  <r>
    <x v="796"/>
    <n v="1989"/>
    <s v="Nov"/>
    <n v="7"/>
    <n v="1"/>
    <x v="796"/>
    <x v="2"/>
    <s v="tier - 3"/>
    <s v="R1024"/>
    <s v="1989-Nov-7"/>
    <n v="11"/>
    <d v="1989-11-07T00:00:00"/>
    <n v="35"/>
  </r>
  <r>
    <x v="797"/>
    <n v="1972"/>
    <s v="Dec"/>
    <n v="15"/>
    <n v="0"/>
    <x v="797"/>
    <x v="2"/>
    <s v="tier - 3"/>
    <s v="R1013"/>
    <s v="1972-Dec-15"/>
    <n v="12"/>
    <d v="1972-12-15T00:00:00"/>
    <n v="51"/>
  </r>
  <r>
    <x v="798"/>
    <n v="1991"/>
    <s v="Aug"/>
    <n v="28"/>
    <n v="2"/>
    <x v="798"/>
    <x v="2"/>
    <s v="tier - 1"/>
    <s v="R1012"/>
    <s v="1991-Aug-28"/>
    <n v="8"/>
    <d v="1991-08-28T00:00:00"/>
    <n v="33"/>
  </r>
  <r>
    <x v="799"/>
    <n v="1992"/>
    <s v="Jun"/>
    <n v="18"/>
    <n v="3"/>
    <x v="799"/>
    <x v="2"/>
    <s v="tier - 1"/>
    <s v="R1011"/>
    <s v="1992-Jun-18"/>
    <n v="6"/>
    <d v="1992-06-18T00:00:00"/>
    <n v="32"/>
  </r>
  <r>
    <x v="800"/>
    <n v="1974"/>
    <s v="Sep"/>
    <n v="2"/>
    <n v="0"/>
    <x v="800"/>
    <x v="2"/>
    <s v="tier - 1"/>
    <s v="R1012"/>
    <s v="1974-Sep-2"/>
    <n v="9"/>
    <d v="1974-09-02T00:00:00"/>
    <n v="50"/>
  </r>
  <r>
    <x v="801"/>
    <n v="1989"/>
    <s v="Jun"/>
    <n v="10"/>
    <n v="0"/>
    <x v="801"/>
    <x v="2"/>
    <s v="tier - 3"/>
    <s v="R1011"/>
    <s v="1989-Jun-10"/>
    <n v="6"/>
    <d v="1989-06-10T00:00:00"/>
    <n v="35"/>
  </r>
  <r>
    <x v="802"/>
    <n v="1994"/>
    <s v="Nov"/>
    <n v="13"/>
    <n v="3"/>
    <x v="802"/>
    <x v="2"/>
    <s v="tier - 2"/>
    <s v="R1012"/>
    <s v="1994-Nov-13"/>
    <n v="11"/>
    <d v="1994-11-13T00:00:00"/>
    <n v="30"/>
  </r>
  <r>
    <x v="803"/>
    <n v="2000"/>
    <s v="Sep"/>
    <n v="9"/>
    <n v="0"/>
    <x v="803"/>
    <x v="2"/>
    <s v="tier - 3"/>
    <s v="R1012"/>
    <s v="2000-Sep-9"/>
    <n v="9"/>
    <d v="2000-09-09T00:00:00"/>
    <n v="24"/>
  </r>
  <r>
    <x v="804"/>
    <n v="2004"/>
    <s v="Aug"/>
    <n v="22"/>
    <n v="0"/>
    <x v="804"/>
    <x v="2"/>
    <s v="tier - 2"/>
    <s v="R1022"/>
    <s v="2004-Aug-22"/>
    <n v="8"/>
    <d v="2004-08-22T00:00:00"/>
    <n v="20"/>
  </r>
  <r>
    <x v="805"/>
    <n v="1974"/>
    <s v="Nov"/>
    <n v="12"/>
    <n v="0"/>
    <x v="805"/>
    <x v="2"/>
    <s v="tier - 2"/>
    <s v="R1012"/>
    <s v="1974-Nov-12"/>
    <n v="11"/>
    <d v="1974-11-12T00:00:00"/>
    <n v="50"/>
  </r>
  <r>
    <x v="806"/>
    <n v="1987"/>
    <s v="Sep"/>
    <n v="1"/>
    <n v="3"/>
    <x v="806"/>
    <x v="2"/>
    <s v="tier - 2"/>
    <s v="R1013"/>
    <s v="1987-Sep-1"/>
    <n v="9"/>
    <d v="1987-09-01T00:00:00"/>
    <n v="37"/>
  </r>
  <r>
    <x v="807"/>
    <n v="1986"/>
    <s v="Oct"/>
    <n v="20"/>
    <n v="0"/>
    <x v="807"/>
    <x v="2"/>
    <s v="tier - 3"/>
    <s v="R1012"/>
    <s v="1986-Oct-20"/>
    <n v="10"/>
    <d v="1986-10-20T00:00:00"/>
    <n v="38"/>
  </r>
  <r>
    <x v="808"/>
    <n v="1986"/>
    <s v="Sep"/>
    <n v="20"/>
    <n v="0"/>
    <x v="808"/>
    <x v="2"/>
    <s v="tier - 2"/>
    <s v="R1012"/>
    <s v="1986-Sep-20"/>
    <n v="9"/>
    <d v="1986-09-20T00:00:00"/>
    <n v="38"/>
  </r>
  <r>
    <x v="809"/>
    <n v="1986"/>
    <s v="Oct"/>
    <n v="25"/>
    <n v="0"/>
    <x v="809"/>
    <x v="2"/>
    <s v="tier - 2"/>
    <s v="R1012"/>
    <s v="1986-Oct-25"/>
    <n v="10"/>
    <d v="1986-10-25T00:00:00"/>
    <n v="38"/>
  </r>
  <r>
    <x v="810"/>
    <n v="1989"/>
    <s v="Jul"/>
    <n v="19"/>
    <n v="2"/>
    <x v="810"/>
    <x v="2"/>
    <s v="tier - 2"/>
    <s v="R1012"/>
    <s v="1989-Jul-19"/>
    <n v="7"/>
    <d v="1989-07-19T00:00:00"/>
    <n v="35"/>
  </r>
  <r>
    <x v="811"/>
    <n v="1989"/>
    <s v="Nov"/>
    <n v="25"/>
    <n v="2"/>
    <x v="811"/>
    <x v="2"/>
    <s v="tier - 2"/>
    <s v="R1012"/>
    <s v="1989-Nov-25"/>
    <n v="11"/>
    <d v="1989-11-25T00:00:00"/>
    <n v="35"/>
  </r>
  <r>
    <x v="812"/>
    <n v="1988"/>
    <s v="Dec"/>
    <n v="17"/>
    <n v="3"/>
    <x v="812"/>
    <x v="2"/>
    <s v="tier - 1"/>
    <s v="R1011"/>
    <s v="1988-Dec-17"/>
    <n v="12"/>
    <d v="1988-12-17T00:00:00"/>
    <n v="35"/>
  </r>
  <r>
    <x v="813"/>
    <n v="1990"/>
    <s v="Jul"/>
    <n v="6"/>
    <n v="3"/>
    <x v="813"/>
    <x v="1"/>
    <s v="tier - 3"/>
    <s v="R1011"/>
    <s v="1990-Jul-6"/>
    <n v="7"/>
    <d v="1990-07-06T00:00:00"/>
    <n v="34"/>
  </r>
  <r>
    <x v="814"/>
    <n v="1987"/>
    <s v="Sep"/>
    <n v="9"/>
    <n v="1"/>
    <x v="814"/>
    <x v="2"/>
    <s v="tier - 3"/>
    <s v="R1011"/>
    <s v="1987-Sep-9"/>
    <n v="9"/>
    <d v="1987-09-09T00:00:00"/>
    <n v="37"/>
  </r>
  <r>
    <x v="815"/>
    <n v="1987"/>
    <s v="Jul"/>
    <n v="5"/>
    <n v="1"/>
    <x v="815"/>
    <x v="2"/>
    <s v="tier - 2"/>
    <s v="R1013"/>
    <s v="1987-Jul-5"/>
    <n v="7"/>
    <d v="1987-07-05T00:00:00"/>
    <n v="37"/>
  </r>
  <r>
    <x v="816"/>
    <n v="1987"/>
    <s v="Dec"/>
    <n v="26"/>
    <n v="1"/>
    <x v="816"/>
    <x v="2"/>
    <s v="tier - 2"/>
    <s v="R1011"/>
    <s v="1987-Dec-26"/>
    <n v="12"/>
    <d v="1987-12-26T00:00:00"/>
    <n v="36"/>
  </r>
  <r>
    <x v="817"/>
    <n v="1987"/>
    <s v="Jun"/>
    <n v="29"/>
    <n v="0"/>
    <x v="817"/>
    <x v="2"/>
    <s v="tier - 1"/>
    <s v="R1024"/>
    <s v="1987-Jun-29"/>
    <n v="6"/>
    <d v="1987-06-29T00:00:00"/>
    <n v="37"/>
  </r>
  <r>
    <x v="818"/>
    <n v="1995"/>
    <s v="Jun"/>
    <n v="6"/>
    <n v="0"/>
    <x v="818"/>
    <x v="2"/>
    <s v="tier - 2"/>
    <s v="R1025"/>
    <s v="1995-Jun-6"/>
    <n v="6"/>
    <d v="1995-06-06T00:00:00"/>
    <n v="29"/>
  </r>
  <r>
    <x v="819"/>
    <n v="1999"/>
    <s v="Dec"/>
    <n v="1"/>
    <n v="0"/>
    <x v="819"/>
    <x v="2"/>
    <s v="tier - 1"/>
    <s v="R1012"/>
    <s v="1999-Dec-1"/>
    <n v="12"/>
    <d v="1999-12-01T00:00:00"/>
    <n v="24"/>
  </r>
  <r>
    <x v="820"/>
    <n v="1993"/>
    <s v="Jun"/>
    <n v="17"/>
    <n v="3"/>
    <x v="820"/>
    <x v="1"/>
    <s v="tier - 3"/>
    <s v="R1017"/>
    <s v="1993-Jun-17"/>
    <n v="6"/>
    <d v="1993-06-17T00:00:00"/>
    <n v="31"/>
  </r>
  <r>
    <x v="821"/>
    <n v="1983"/>
    <s v="Oct"/>
    <n v="24"/>
    <n v="3"/>
    <x v="821"/>
    <x v="2"/>
    <s v="tier - 2"/>
    <s v="R1012"/>
    <s v="1983-Oct-24"/>
    <n v="10"/>
    <d v="1983-10-24T00:00:00"/>
    <n v="41"/>
  </r>
  <r>
    <x v="822"/>
    <n v="2004"/>
    <s v="Jun"/>
    <n v="6"/>
    <n v="0"/>
    <x v="822"/>
    <x v="2"/>
    <s v="tier - 2"/>
    <s v="R1022"/>
    <s v="2004-Jun-6"/>
    <n v="6"/>
    <d v="2004-06-06T00:00:00"/>
    <n v="20"/>
  </r>
  <r>
    <x v="823"/>
    <n v="1991"/>
    <s v="Nov"/>
    <n v="1"/>
    <n v="3"/>
    <x v="823"/>
    <x v="2"/>
    <s v="tier - 2"/>
    <s v="R1011"/>
    <s v="1991-Nov-1"/>
    <n v="11"/>
    <d v="1991-11-01T00:00:00"/>
    <n v="33"/>
  </r>
  <r>
    <x v="824"/>
    <n v="1979"/>
    <s v="Sep"/>
    <n v="12"/>
    <n v="2"/>
    <x v="824"/>
    <x v="2"/>
    <s v="tier - 2"/>
    <s v="R1013"/>
    <s v="1979-Sep-12"/>
    <n v="9"/>
    <d v="1979-09-12T00:00:00"/>
    <n v="45"/>
  </r>
  <r>
    <x v="825"/>
    <n v="1984"/>
    <s v="Oct"/>
    <n v="16"/>
    <n v="3"/>
    <x v="825"/>
    <x v="2"/>
    <s v="tier - 1"/>
    <s v="R1013"/>
    <s v="1984-Oct-16"/>
    <n v="10"/>
    <d v="1984-10-16T00:00:00"/>
    <n v="40"/>
  </r>
  <r>
    <x v="826"/>
    <n v="1991"/>
    <s v="Aug"/>
    <n v="29"/>
    <n v="3"/>
    <x v="826"/>
    <x v="2"/>
    <s v="tier - 2"/>
    <s v="R1012"/>
    <s v="1991-Aug-29"/>
    <n v="8"/>
    <d v="1991-08-29T00:00:00"/>
    <n v="33"/>
  </r>
  <r>
    <x v="827"/>
    <n v="1990"/>
    <s v="Oct"/>
    <n v="9"/>
    <n v="2"/>
    <x v="827"/>
    <x v="2"/>
    <s v="tier - 2"/>
    <s v="R1011"/>
    <s v="1990-Oct-9"/>
    <n v="10"/>
    <d v="1990-10-09T00:00:00"/>
    <n v="34"/>
  </r>
  <r>
    <x v="828"/>
    <n v="1990"/>
    <s v="Aug"/>
    <n v="22"/>
    <n v="1"/>
    <x v="828"/>
    <x v="2"/>
    <s v="tier - 2"/>
    <s v="R1024"/>
    <s v="1990-Aug-22"/>
    <n v="8"/>
    <d v="1990-08-22T00:00:00"/>
    <n v="34"/>
  </r>
  <r>
    <x v="829"/>
    <n v="1984"/>
    <s v="Aug"/>
    <n v="22"/>
    <n v="3"/>
    <x v="829"/>
    <x v="2"/>
    <s v="tier - 1"/>
    <s v="R1013"/>
    <s v="1984-Aug-22"/>
    <n v="8"/>
    <d v="1984-08-22T00:00:00"/>
    <n v="40"/>
  </r>
  <r>
    <x v="830"/>
    <n v="1993"/>
    <s v="Dec"/>
    <n v="10"/>
    <n v="3"/>
    <x v="830"/>
    <x v="2"/>
    <s v="tier - 2"/>
    <s v="R1013"/>
    <s v="1993-Dec-10"/>
    <n v="12"/>
    <d v="1993-12-10T00:00:00"/>
    <n v="30"/>
  </r>
  <r>
    <x v="831"/>
    <n v="1988"/>
    <s v="Sep"/>
    <n v="15"/>
    <n v="3"/>
    <x v="831"/>
    <x v="2"/>
    <s v="tier - 1"/>
    <s v="R1013"/>
    <s v="1988-Sep-15"/>
    <n v="9"/>
    <d v="1988-09-15T00:00:00"/>
    <n v="36"/>
  </r>
  <r>
    <x v="832"/>
    <n v="1987"/>
    <s v="Sep"/>
    <n v="13"/>
    <n v="1"/>
    <x v="832"/>
    <x v="0"/>
    <s v="tier - 2"/>
    <s v="R1012"/>
    <s v="1987-Sep-13"/>
    <n v="9"/>
    <d v="1987-09-13T00:00:00"/>
    <n v="37"/>
  </r>
  <r>
    <x v="833"/>
    <n v="1988"/>
    <s v="Nov"/>
    <n v="1"/>
    <n v="2"/>
    <x v="833"/>
    <x v="2"/>
    <s v="tier - 3"/>
    <s v="R1013"/>
    <s v="1988-Nov-1"/>
    <n v="11"/>
    <d v="1988-11-01T00:00:00"/>
    <n v="36"/>
  </r>
  <r>
    <x v="834"/>
    <n v="1992"/>
    <s v="Sep"/>
    <n v="13"/>
    <n v="0"/>
    <x v="834"/>
    <x v="2"/>
    <s v="tier - 3"/>
    <s v="R1011"/>
    <s v="1992-Sep-13"/>
    <n v="9"/>
    <d v="1992-09-13T00:00:00"/>
    <n v="32"/>
  </r>
  <r>
    <x v="835"/>
    <n v="1987"/>
    <s v="Nov"/>
    <n v="18"/>
    <n v="1"/>
    <x v="835"/>
    <x v="2"/>
    <s v="tier - 2"/>
    <s v="R1012"/>
    <s v="1987-Nov-18"/>
    <n v="11"/>
    <d v="1987-11-18T00:00:00"/>
    <n v="37"/>
  </r>
  <r>
    <x v="836"/>
    <n v="1999"/>
    <s v="Jun"/>
    <n v="19"/>
    <n v="0"/>
    <x v="836"/>
    <x v="2"/>
    <s v="tier - 2"/>
    <s v="R1026"/>
    <s v="1999-Jun-19"/>
    <n v="6"/>
    <d v="1999-06-19T00:00:00"/>
    <n v="25"/>
  </r>
  <r>
    <x v="837"/>
    <n v="1997"/>
    <s v="Jul"/>
    <n v="14"/>
    <n v="5"/>
    <x v="837"/>
    <x v="1"/>
    <s v="tier - 2"/>
    <s v="R1011"/>
    <s v="1997-Jul-14"/>
    <n v="7"/>
    <d v="1997-07-14T00:00:00"/>
    <n v="27"/>
  </r>
  <r>
    <x v="838"/>
    <n v="1978"/>
    <s v="Nov"/>
    <n v="22"/>
    <n v="2"/>
    <x v="838"/>
    <x v="2"/>
    <s v="tier - 3"/>
    <s v="R1012"/>
    <s v="1978-Nov-22"/>
    <n v="11"/>
    <d v="1978-11-22T00:00:00"/>
    <n v="46"/>
  </r>
  <r>
    <x v="839"/>
    <n v="1993"/>
    <s v="Jun"/>
    <n v="11"/>
    <n v="0"/>
    <x v="839"/>
    <x v="2"/>
    <s v="tier - 1"/>
    <s v="R1021"/>
    <s v="1993-Jun-11"/>
    <n v="6"/>
    <d v="1993-06-11T00:00:00"/>
    <n v="31"/>
  </r>
  <r>
    <x v="840"/>
    <n v="1980"/>
    <s v="Sep"/>
    <n v="7"/>
    <n v="2"/>
    <x v="840"/>
    <x v="2"/>
    <s v="tier - 2"/>
    <s v="R1013"/>
    <s v="1980-Sep-7"/>
    <n v="9"/>
    <d v="1980-09-07T00:00:00"/>
    <n v="44"/>
  </r>
  <r>
    <x v="841"/>
    <n v="1997"/>
    <s v="Jul"/>
    <n v="29"/>
    <n v="0"/>
    <x v="841"/>
    <x v="2"/>
    <s v="tier - 2"/>
    <s v="R1012"/>
    <s v="1997-Jul-29"/>
    <n v="7"/>
    <d v="1997-07-29T00:00:00"/>
    <n v="27"/>
  </r>
  <r>
    <x v="842"/>
    <n v="2001"/>
    <s v="Oct"/>
    <n v="16"/>
    <n v="0"/>
    <x v="842"/>
    <x v="2"/>
    <s v="tier - 3"/>
    <s v="R1011"/>
    <s v="2001-Oct-16"/>
    <n v="10"/>
    <d v="2001-10-16T00:00:00"/>
    <n v="23"/>
  </r>
  <r>
    <x v="843"/>
    <n v="1997"/>
    <s v="Dec"/>
    <n v="4"/>
    <n v="0"/>
    <x v="843"/>
    <x v="2"/>
    <s v="tier - 2"/>
    <s v="R1025"/>
    <s v="1997-Dec-4"/>
    <n v="12"/>
    <d v="1997-12-04T00:00:00"/>
    <n v="26"/>
  </r>
  <r>
    <x v="844"/>
    <n v="1986"/>
    <s v="Jun"/>
    <n v="29"/>
    <n v="3"/>
    <x v="844"/>
    <x v="2"/>
    <s v="tier - 2"/>
    <s v="R1013"/>
    <s v="1986-Jun-29"/>
    <n v="6"/>
    <d v="1986-06-29T00:00:00"/>
    <n v="38"/>
  </r>
  <r>
    <x v="845"/>
    <n v="1992"/>
    <s v="Aug"/>
    <n v="25"/>
    <n v="0"/>
    <x v="845"/>
    <x v="0"/>
    <s v="tier - 1"/>
    <s v="R1013"/>
    <s v="1992-Aug-25"/>
    <n v="8"/>
    <d v="1992-08-25T00:00:00"/>
    <n v="32"/>
  </r>
  <r>
    <x v="846"/>
    <n v="1991"/>
    <s v="Sep"/>
    <n v="10"/>
    <n v="2"/>
    <x v="846"/>
    <x v="1"/>
    <s v="tier - 1"/>
    <s v="R1016"/>
    <s v="1991-Sep-10"/>
    <n v="9"/>
    <d v="1991-09-10T00:00:00"/>
    <n v="33"/>
  </r>
  <r>
    <x v="847"/>
    <n v="1985"/>
    <s v="Dec"/>
    <n v="28"/>
    <n v="0"/>
    <x v="847"/>
    <x v="0"/>
    <s v="tier - 2"/>
    <s v="R1012"/>
    <s v="1985-Dec-28"/>
    <n v="12"/>
    <d v="1985-12-28T00:00:00"/>
    <n v="38"/>
  </r>
  <r>
    <x v="848"/>
    <n v="1988"/>
    <s v="Nov"/>
    <n v="9"/>
    <n v="1"/>
    <x v="848"/>
    <x v="2"/>
    <s v="tier - 3"/>
    <s v="R1011"/>
    <s v="1988-Nov-9"/>
    <n v="11"/>
    <d v="1988-11-09T00:00:00"/>
    <n v="36"/>
  </r>
  <r>
    <x v="849"/>
    <n v="1988"/>
    <s v="Jul"/>
    <n v="8"/>
    <n v="1"/>
    <x v="849"/>
    <x v="2"/>
    <s v="tier - 3"/>
    <s v="R1011"/>
    <s v="1988-Jul-8"/>
    <n v="7"/>
    <d v="1988-07-08T00:00:00"/>
    <n v="36"/>
  </r>
  <r>
    <x v="850"/>
    <n v="1977"/>
    <s v="Jun"/>
    <n v="9"/>
    <n v="2"/>
    <x v="850"/>
    <x v="2"/>
    <s v="tier - 3"/>
    <s v="R1013"/>
    <s v="1977-Jun-9"/>
    <n v="6"/>
    <d v="1977-06-09T00:00:00"/>
    <n v="47"/>
  </r>
  <r>
    <x v="851"/>
    <n v="1988"/>
    <s v="Sep"/>
    <n v="4"/>
    <n v="1"/>
    <x v="851"/>
    <x v="2"/>
    <s v="tier - 2"/>
    <s v="R1013"/>
    <s v="1988-Sep-4"/>
    <n v="9"/>
    <d v="1988-09-04T00:00:00"/>
    <n v="36"/>
  </r>
  <r>
    <x v="852"/>
    <n v="2001"/>
    <s v="Oct"/>
    <n v="5"/>
    <n v="0"/>
    <x v="852"/>
    <x v="2"/>
    <s v="tier - 2"/>
    <s v="R1011"/>
    <s v="2001-Oct-5"/>
    <n v="10"/>
    <d v="2001-10-05T00:00:00"/>
    <n v="23"/>
  </r>
  <r>
    <x v="853"/>
    <n v="1988"/>
    <s v="Jun"/>
    <n v="24"/>
    <n v="0"/>
    <x v="853"/>
    <x v="2"/>
    <s v="tier - 3"/>
    <s v="R1024"/>
    <s v="1988-Jun-24"/>
    <n v="6"/>
    <d v="1988-06-24T00:00:00"/>
    <n v="36"/>
  </r>
  <r>
    <x v="854"/>
    <n v="1973"/>
    <s v="Nov"/>
    <n v="7"/>
    <n v="0"/>
    <x v="854"/>
    <x v="2"/>
    <s v="tier - 3"/>
    <s v="R1013"/>
    <s v="1973-Nov-7"/>
    <n v="11"/>
    <d v="1973-11-07T00:00:00"/>
    <n v="51"/>
  </r>
  <r>
    <x v="855"/>
    <n v="1991"/>
    <s v="Aug"/>
    <n v="30"/>
    <n v="2"/>
    <x v="855"/>
    <x v="2"/>
    <s v="tier - 1"/>
    <s v="R1013"/>
    <s v="1991-Aug-30"/>
    <n v="8"/>
    <d v="1991-08-30T00:00:00"/>
    <n v="33"/>
  </r>
  <r>
    <x v="856"/>
    <n v="1977"/>
    <s v="Aug"/>
    <n v="13"/>
    <n v="2"/>
    <x v="856"/>
    <x v="2"/>
    <s v="tier - 1"/>
    <s v="R1011"/>
    <s v="1977-Aug-13"/>
    <n v="8"/>
    <d v="1977-08-13T00:00:00"/>
    <n v="47"/>
  </r>
  <r>
    <x v="857"/>
    <n v="1974"/>
    <s v="Jun"/>
    <n v="26"/>
    <n v="0"/>
    <x v="857"/>
    <x v="2"/>
    <s v="tier - 2"/>
    <s v="R1013"/>
    <s v="1974-Jun-26"/>
    <n v="6"/>
    <d v="1974-06-26T00:00:00"/>
    <n v="50"/>
  </r>
  <r>
    <x v="858"/>
    <n v="1991"/>
    <s v="Nov"/>
    <n v="27"/>
    <n v="2"/>
    <x v="858"/>
    <x v="2"/>
    <s v="tier - 3"/>
    <s v="R1011"/>
    <s v="1991-Nov-27"/>
    <n v="11"/>
    <d v="1991-11-27T00:00:00"/>
    <n v="33"/>
  </r>
  <r>
    <x v="859"/>
    <n v="1991"/>
    <s v="Aug"/>
    <n v="23"/>
    <n v="2"/>
    <x v="859"/>
    <x v="2"/>
    <s v="tier - 3"/>
    <s v="R1011"/>
    <s v="1991-Aug-23"/>
    <n v="8"/>
    <d v="1991-08-23T00:00:00"/>
    <n v="33"/>
  </r>
  <r>
    <x v="860"/>
    <n v="1993"/>
    <s v="Aug"/>
    <n v="10"/>
    <n v="2"/>
    <x v="860"/>
    <x v="2"/>
    <s v="tier - 2"/>
    <s v="R1012"/>
    <s v="1993-Aug-10"/>
    <n v="8"/>
    <d v="1993-08-10T00:00:00"/>
    <n v="31"/>
  </r>
  <r>
    <x v="861"/>
    <n v="2002"/>
    <s v="Aug"/>
    <n v="21"/>
    <n v="5"/>
    <x v="861"/>
    <x v="2"/>
    <s v="tier - 1"/>
    <s v="R1017"/>
    <s v="2002-Aug-21"/>
    <n v="8"/>
    <d v="2002-08-21T00:00:00"/>
    <n v="22"/>
  </r>
  <r>
    <x v="862"/>
    <n v="1981"/>
    <s v="Oct"/>
    <n v="18"/>
    <n v="1"/>
    <x v="862"/>
    <x v="2"/>
    <s v="tier - 3"/>
    <s v="R1013"/>
    <s v="1981-Oct-18"/>
    <n v="10"/>
    <d v="1981-10-18T00:00:00"/>
    <n v="43"/>
  </r>
  <r>
    <x v="863"/>
    <n v="1993"/>
    <s v="Jul"/>
    <n v="10"/>
    <n v="2"/>
    <x v="863"/>
    <x v="2"/>
    <s v="tier - 1"/>
    <s v="R1012"/>
    <s v="1993-Jul-10"/>
    <n v="7"/>
    <d v="1993-07-10T00:00:00"/>
    <n v="31"/>
  </r>
  <r>
    <x v="864"/>
    <n v="1988"/>
    <s v="Sep"/>
    <n v="23"/>
    <n v="1"/>
    <x v="864"/>
    <x v="1"/>
    <s v="tier - 3"/>
    <s v="R1012"/>
    <s v="1988-Sep-23"/>
    <n v="9"/>
    <d v="1988-09-23T00:00:00"/>
    <n v="36"/>
  </r>
  <r>
    <x v="865"/>
    <n v="1990"/>
    <s v="Nov"/>
    <n v="28"/>
    <n v="3"/>
    <x v="865"/>
    <x v="2"/>
    <s v="tier - 3"/>
    <s v="R1013"/>
    <s v="1990-Nov-28"/>
    <n v="11"/>
    <d v="1990-11-28T00:00:00"/>
    <n v="34"/>
  </r>
  <r>
    <x v="866"/>
    <n v="1989"/>
    <s v="Jul"/>
    <n v="10"/>
    <n v="2"/>
    <x v="866"/>
    <x v="1"/>
    <s v="tier - 2"/>
    <s v="R1013"/>
    <s v="1989-Jul-10"/>
    <n v="7"/>
    <d v="1989-07-10T00:00:00"/>
    <n v="35"/>
  </r>
  <r>
    <x v="867"/>
    <n v="1968"/>
    <s v="Oct"/>
    <n v="22"/>
    <n v="0"/>
    <x v="867"/>
    <x v="2"/>
    <s v="tier - 1"/>
    <s v="R1011"/>
    <s v="1968-Oct-22"/>
    <n v="10"/>
    <d v="1968-10-22T00:00:00"/>
    <n v="56"/>
  </r>
  <r>
    <x v="868"/>
    <n v="1986"/>
    <s v="Oct"/>
    <n v="27"/>
    <n v="0"/>
    <x v="868"/>
    <x v="2"/>
    <s v="tier - 1"/>
    <s v="R1013"/>
    <s v="1986-Oct-27"/>
    <n v="10"/>
    <d v="1986-10-27T00:00:00"/>
    <n v="38"/>
  </r>
  <r>
    <x v="869"/>
    <n v="1986"/>
    <s v="Dec"/>
    <n v="23"/>
    <n v="0"/>
    <x v="869"/>
    <x v="2"/>
    <s v="tier - 1"/>
    <s v="R1011"/>
    <s v="1986-Dec-23"/>
    <n v="12"/>
    <d v="1986-12-23T00:00:00"/>
    <n v="37"/>
  </r>
  <r>
    <x v="870"/>
    <n v="1997"/>
    <s v="Sep"/>
    <n v="29"/>
    <n v="4"/>
    <x v="870"/>
    <x v="2"/>
    <s v="tier - 3"/>
    <s v="R1012"/>
    <s v="1997-Sep-29"/>
    <n v="9"/>
    <d v="1997-09-29T00:00:00"/>
    <n v="27"/>
  </r>
  <r>
    <x v="871"/>
    <n v="1989"/>
    <s v="Sep"/>
    <n v="1"/>
    <n v="3"/>
    <x v="871"/>
    <x v="2"/>
    <s v="tier - 3"/>
    <s v="R1011"/>
    <s v="1989-Sep-1"/>
    <n v="9"/>
    <d v="1989-09-01T00:00:00"/>
    <n v="35"/>
  </r>
  <r>
    <x v="872"/>
    <n v="1995"/>
    <s v="Dec"/>
    <n v="27"/>
    <n v="3"/>
    <x v="872"/>
    <x v="2"/>
    <s v="tier - 3"/>
    <s v="R1017"/>
    <s v="1995-Dec-27"/>
    <n v="12"/>
    <d v="1995-12-27T00:00:00"/>
    <n v="28"/>
  </r>
  <r>
    <x v="873"/>
    <n v="2001"/>
    <s v="Jun"/>
    <n v="7"/>
    <n v="0"/>
    <x v="873"/>
    <x v="2"/>
    <s v="tier - 3"/>
    <s v="R1021"/>
    <s v="2001-Jun-7"/>
    <n v="6"/>
    <d v="2001-06-07T00:00:00"/>
    <n v="23"/>
  </r>
  <r>
    <x v="874"/>
    <n v="1974"/>
    <s v="Sep"/>
    <n v="11"/>
    <n v="0"/>
    <x v="874"/>
    <x v="2"/>
    <s v="tier - 2"/>
    <s v="R1013"/>
    <s v="1974-Sep-11"/>
    <n v="9"/>
    <d v="1974-09-11T00:00:00"/>
    <n v="50"/>
  </r>
  <r>
    <x v="875"/>
    <n v="1979"/>
    <s v="Dec"/>
    <n v="13"/>
    <n v="2"/>
    <x v="875"/>
    <x v="2"/>
    <s v="tier - 3"/>
    <s v="R1013"/>
    <s v="1979-Dec-13"/>
    <n v="12"/>
    <d v="1979-12-13T00:00:00"/>
    <n v="44"/>
  </r>
  <r>
    <x v="876"/>
    <n v="1995"/>
    <s v="Sep"/>
    <n v="29"/>
    <n v="0"/>
    <x v="876"/>
    <x v="2"/>
    <s v="tier - 1"/>
    <s v="R1021"/>
    <s v="1995-Sep-29"/>
    <n v="9"/>
    <d v="1995-09-29T00:00:00"/>
    <n v="29"/>
  </r>
  <r>
    <x v="877"/>
    <n v="1984"/>
    <s v="Oct"/>
    <n v="15"/>
    <n v="3"/>
    <x v="877"/>
    <x v="2"/>
    <s v="tier - 1"/>
    <s v="R1012"/>
    <s v="1984-Oct-15"/>
    <n v="10"/>
    <d v="1984-10-15T00:00:00"/>
    <n v="40"/>
  </r>
  <r>
    <x v="878"/>
    <n v="1991"/>
    <s v="Jun"/>
    <n v="10"/>
    <n v="3"/>
    <x v="878"/>
    <x v="2"/>
    <s v="tier - 2"/>
    <s v="R1011"/>
    <s v="1991-Jun-10"/>
    <n v="6"/>
    <d v="1991-06-10T00:00:00"/>
    <n v="33"/>
  </r>
  <r>
    <x v="879"/>
    <n v="1992"/>
    <s v="Sep"/>
    <n v="10"/>
    <n v="3"/>
    <x v="879"/>
    <x v="1"/>
    <s v="tier - 2"/>
    <s v="R1013"/>
    <s v="1992-Sep-10"/>
    <n v="9"/>
    <d v="1992-09-10T00:00:00"/>
    <n v="32"/>
  </r>
  <r>
    <x v="880"/>
    <n v="2000"/>
    <s v="Dec"/>
    <n v="11"/>
    <n v="0"/>
    <x v="880"/>
    <x v="2"/>
    <s v="tier - 2"/>
    <s v="R1021"/>
    <s v="2000-Dec-11"/>
    <n v="12"/>
    <d v="2000-12-11T00:00:00"/>
    <n v="23"/>
  </r>
  <r>
    <x v="881"/>
    <n v="2002"/>
    <s v="Jun"/>
    <n v="27"/>
    <n v="5"/>
    <x v="881"/>
    <x v="2"/>
    <s v="tier - 1"/>
    <s v="R1011"/>
    <s v="2002-Jun-27"/>
    <n v="6"/>
    <d v="2002-06-27T00:00:00"/>
    <n v="22"/>
  </r>
  <r>
    <x v="882"/>
    <n v="1995"/>
    <s v="Dec"/>
    <n v="1"/>
    <n v="3"/>
    <x v="882"/>
    <x v="0"/>
    <s v="tier - 2"/>
    <s v="UNKNOWN"/>
    <s v="1995-Dec-1"/>
    <n v="12"/>
    <d v="1995-12-01T00:00:00"/>
    <n v="28"/>
  </r>
  <r>
    <x v="883"/>
    <n v="1981"/>
    <s v="Jul"/>
    <n v="3"/>
    <n v="1"/>
    <x v="883"/>
    <x v="2"/>
    <s v="tier - 1"/>
    <s v="R1013"/>
    <s v="1981-Jul-3"/>
    <n v="7"/>
    <d v="1981-07-03T00:00:00"/>
    <n v="43"/>
  </r>
  <r>
    <x v="884"/>
    <n v="1978"/>
    <s v="Oct"/>
    <n v="3"/>
    <n v="2"/>
    <x v="884"/>
    <x v="2"/>
    <s v="tier - 3"/>
    <s v="R1013"/>
    <s v="1978-Oct-3"/>
    <n v="10"/>
    <d v="1978-10-03T00:00:00"/>
    <n v="46"/>
  </r>
  <r>
    <x v="885"/>
    <n v="1989"/>
    <s v="Dec"/>
    <n v="16"/>
    <n v="1"/>
    <x v="885"/>
    <x v="2"/>
    <s v="tier - 1"/>
    <s v="R1013"/>
    <s v="1989-Dec-16"/>
    <n v="12"/>
    <d v="1989-12-16T00:00:00"/>
    <n v="34"/>
  </r>
  <r>
    <x v="886"/>
    <n v="1987"/>
    <s v="Jun"/>
    <n v="22"/>
    <n v="3"/>
    <x v="886"/>
    <x v="2"/>
    <s v="tier - 3"/>
    <s v="R1013"/>
    <s v="1987-Jun-22"/>
    <n v="6"/>
    <d v="1987-06-22T00:00:00"/>
    <n v="37"/>
  </r>
  <r>
    <x v="887"/>
    <n v="1989"/>
    <s v="Dec"/>
    <n v="9"/>
    <n v="1"/>
    <x v="887"/>
    <x v="2"/>
    <s v="tier - 3"/>
    <s v="R1013"/>
    <s v="1989-Dec-9"/>
    <n v="12"/>
    <d v="1989-12-09T00:00:00"/>
    <n v="34"/>
  </r>
  <r>
    <x v="888"/>
    <n v="1989"/>
    <s v="Aug"/>
    <n v="1"/>
    <n v="1"/>
    <x v="888"/>
    <x v="2"/>
    <s v="tier - 3"/>
    <s v="R1011"/>
    <s v="1989-Aug-1"/>
    <n v="8"/>
    <d v="1989-08-01T00:00:00"/>
    <n v="35"/>
  </r>
  <r>
    <x v="889"/>
    <n v="1963"/>
    <s v="Aug"/>
    <n v="5"/>
    <n v="1"/>
    <x v="889"/>
    <x v="0"/>
    <s v="tier - 3"/>
    <s v="R1024"/>
    <s v="1963-Aug-5"/>
    <n v="8"/>
    <d v="1963-08-05T00:00:00"/>
    <n v="61"/>
  </r>
  <r>
    <x v="890"/>
    <n v="1963"/>
    <s v="Jul"/>
    <n v="24"/>
    <n v="2"/>
    <x v="890"/>
    <x v="2"/>
    <s v="tier - 2"/>
    <s v="R1011"/>
    <s v="1963-Jul-24"/>
    <n v="7"/>
    <d v="1963-07-24T00:00:00"/>
    <n v="61"/>
  </r>
  <r>
    <x v="891"/>
    <n v="1987"/>
    <s v="Sep"/>
    <n v="27"/>
    <n v="1"/>
    <x v="891"/>
    <x v="1"/>
    <s v="tier - 3"/>
    <s v="R1011"/>
    <s v="1987-Sep-27"/>
    <n v="9"/>
    <d v="1987-09-27T00:00:00"/>
    <n v="37"/>
  </r>
  <r>
    <x v="892"/>
    <n v="1992"/>
    <s v="Aug"/>
    <n v="16"/>
    <n v="2"/>
    <x v="892"/>
    <x v="2"/>
    <s v="tier - 3"/>
    <s v="R1013"/>
    <s v="1992-Aug-16"/>
    <n v="8"/>
    <d v="1992-08-16T00:00:00"/>
    <n v="32"/>
  </r>
  <r>
    <x v="893"/>
    <n v="1987"/>
    <s v="Nov"/>
    <n v="22"/>
    <n v="1"/>
    <x v="893"/>
    <x v="1"/>
    <s v="tier - 1"/>
    <s v="R1011"/>
    <s v="1987-Nov-22"/>
    <n v="11"/>
    <d v="1987-11-22T00:00:00"/>
    <n v="37"/>
  </r>
  <r>
    <x v="894"/>
    <n v="1987"/>
    <s v="Sep"/>
    <n v="2"/>
    <n v="1"/>
    <x v="894"/>
    <x v="2"/>
    <s v="tier - 2"/>
    <s v="R1013"/>
    <s v="1987-Sep-2"/>
    <n v="9"/>
    <d v="1987-09-02T00:00:00"/>
    <n v="37"/>
  </r>
  <r>
    <x v="895"/>
    <n v="1987"/>
    <s v="Jun"/>
    <n v="5"/>
    <n v="1"/>
    <x v="895"/>
    <x v="2"/>
    <s v="tier - 2"/>
    <s v="R1011"/>
    <s v="1987-Jun-5"/>
    <n v="6"/>
    <d v="1987-06-05T00:00:00"/>
    <n v="37"/>
  </r>
  <r>
    <x v="896"/>
    <n v="2004"/>
    <s v="Nov"/>
    <n v="24"/>
    <n v="0"/>
    <x v="896"/>
    <x v="2"/>
    <s v="tier - 3"/>
    <s v="R1021"/>
    <s v="2004-Nov-24"/>
    <n v="11"/>
    <d v="2004-11-24T00:00:00"/>
    <n v="20"/>
  </r>
  <r>
    <x v="897"/>
    <n v="1991"/>
    <s v="Oct"/>
    <n v="12"/>
    <n v="1"/>
    <x v="897"/>
    <x v="2"/>
    <s v="tier - 3"/>
    <s v="R1012"/>
    <s v="1991-Oct-12"/>
    <n v="10"/>
    <d v="1991-10-12T00:00:00"/>
    <n v="33"/>
  </r>
  <r>
    <x v="898"/>
    <n v="1986"/>
    <s v="Sep"/>
    <n v="5"/>
    <n v="3"/>
    <x v="898"/>
    <x v="2"/>
    <s v="tier - 1"/>
    <s v="R1013"/>
    <s v="1986-Sep-5"/>
    <n v="9"/>
    <d v="1986-09-05T00:00:00"/>
    <n v="38"/>
  </r>
  <r>
    <x v="899"/>
    <n v="1980"/>
    <s v="Jul"/>
    <n v="2"/>
    <n v="2"/>
    <x v="899"/>
    <x v="2"/>
    <s v="tier - 3"/>
    <s v="R1012"/>
    <s v="1980-Jul-2"/>
    <n v="7"/>
    <d v="1980-07-02T00:00:00"/>
    <n v="44"/>
  </r>
  <r>
    <x v="900"/>
    <n v="1994"/>
    <s v="Aug"/>
    <n v="12"/>
    <n v="2"/>
    <x v="900"/>
    <x v="2"/>
    <s v="tier - 1"/>
    <s v="R1012"/>
    <s v="1994-Aug-12"/>
    <n v="8"/>
    <d v="1994-08-12T00:00:00"/>
    <n v="30"/>
  </r>
  <r>
    <x v="901"/>
    <n v="2003"/>
    <s v="Jun"/>
    <n v="21"/>
    <n v="0"/>
    <x v="901"/>
    <x v="2"/>
    <s v="tier - 1"/>
    <s v="R1012"/>
    <s v="2003-Jun-21"/>
    <n v="6"/>
    <d v="2003-06-21T00:00:00"/>
    <n v="21"/>
  </r>
  <r>
    <x v="902"/>
    <n v="1992"/>
    <s v="Sep"/>
    <n v="28"/>
    <n v="1"/>
    <x v="902"/>
    <x v="2"/>
    <s v="tier - 2"/>
    <s v="R1024"/>
    <s v="1992-Sep-28"/>
    <n v="9"/>
    <d v="1992-09-28T00:00:00"/>
    <n v="32"/>
  </r>
  <r>
    <x v="903"/>
    <n v="1992"/>
    <s v="Oct"/>
    <n v="9"/>
    <n v="1"/>
    <x v="903"/>
    <x v="2"/>
    <s v="tier - 3"/>
    <s v="R1024"/>
    <s v="1992-Oct-9"/>
    <n v="10"/>
    <d v="1992-10-09T00:00:00"/>
    <n v="32"/>
  </r>
  <r>
    <x v="904"/>
    <n v="1981"/>
    <s v="Aug"/>
    <n v="12"/>
    <n v="1"/>
    <x v="904"/>
    <x v="2"/>
    <s v="tier - 3"/>
    <s v="R1011"/>
    <s v="1981-Aug-12"/>
    <n v="8"/>
    <d v="1981-08-12T00:00:00"/>
    <n v="43"/>
  </r>
  <r>
    <x v="905"/>
    <n v="1977"/>
    <s v="Dec"/>
    <n v="4"/>
    <n v="2"/>
    <x v="905"/>
    <x v="2"/>
    <s v="tier - 3"/>
    <s v="R1013"/>
    <s v="1977-Dec-4"/>
    <n v="12"/>
    <d v="1977-12-04T00:00:00"/>
    <n v="46"/>
  </r>
  <r>
    <x v="906"/>
    <n v="2003"/>
    <s v="Jun"/>
    <n v="22"/>
    <n v="5"/>
    <x v="906"/>
    <x v="2"/>
    <s v="tier - 3"/>
    <s v="R1011"/>
    <s v="2003-Jun-22"/>
    <n v="6"/>
    <d v="2003-06-22T00:00:00"/>
    <n v="21"/>
  </r>
  <r>
    <x v="907"/>
    <n v="1990"/>
    <s v="Sep"/>
    <n v="4"/>
    <n v="2"/>
    <x v="907"/>
    <x v="1"/>
    <s v="tier - 3"/>
    <s v="R1013"/>
    <s v="1990-Sep-4"/>
    <n v="9"/>
    <d v="1990-09-04T00:00:00"/>
    <n v="34"/>
  </r>
  <r>
    <x v="908"/>
    <n v="2003"/>
    <s v="Oct"/>
    <n v="4"/>
    <n v="0"/>
    <x v="908"/>
    <x v="2"/>
    <s v="tier - 1"/>
    <s v="R1021"/>
    <s v="2003-Oct-4"/>
    <n v="10"/>
    <d v="2003-10-04T00:00:00"/>
    <n v="21"/>
  </r>
  <r>
    <x v="909"/>
    <n v="1979"/>
    <s v="Oct"/>
    <n v="18"/>
    <n v="2"/>
    <x v="909"/>
    <x v="2"/>
    <s v="tier - 1"/>
    <s v="R1013"/>
    <s v="1979-Oct-18"/>
    <n v="10"/>
    <d v="1979-10-18T00:00:00"/>
    <n v="45"/>
  </r>
  <r>
    <x v="910"/>
    <n v="1990"/>
    <s v="Jul"/>
    <n v="13"/>
    <n v="2"/>
    <x v="910"/>
    <x v="2"/>
    <s v="tier - 1"/>
    <s v="R1013"/>
    <s v="1990-Jul-13"/>
    <n v="7"/>
    <d v="1990-07-13T00:00:00"/>
    <n v="34"/>
  </r>
  <r>
    <x v="911"/>
    <n v="1990"/>
    <s v="Sep"/>
    <n v="26"/>
    <n v="2"/>
    <x v="911"/>
    <x v="2"/>
    <s v="tier - 2"/>
    <s v="R1011"/>
    <s v="1990-Sep-26"/>
    <n v="9"/>
    <d v="1990-09-26T00:00:00"/>
    <n v="34"/>
  </r>
  <r>
    <x v="912"/>
    <n v="1972"/>
    <s v="Dec"/>
    <n v="5"/>
    <n v="0"/>
    <x v="912"/>
    <x v="0"/>
    <s v="tier - 3"/>
    <s v="R1011"/>
    <s v="1972-Dec-5"/>
    <n v="12"/>
    <d v="1972-12-05T00:00:00"/>
    <n v="51"/>
  </r>
  <r>
    <x v="913"/>
    <n v="1990"/>
    <s v="Aug"/>
    <n v="5"/>
    <n v="1"/>
    <x v="913"/>
    <x v="1"/>
    <s v="tier - 3"/>
    <s v="R1016"/>
    <s v="1990-Aug-5"/>
    <n v="8"/>
    <d v="1990-08-05T00:00:00"/>
    <n v="34"/>
  </r>
  <r>
    <x v="914"/>
    <n v="1996"/>
    <s v="Oct"/>
    <n v="25"/>
    <n v="3"/>
    <x v="914"/>
    <x v="2"/>
    <s v="tier - 1"/>
    <s v="R1017"/>
    <s v="1996-Oct-25"/>
    <n v="10"/>
    <d v="1996-10-25T00:00:00"/>
    <n v="28"/>
  </r>
  <r>
    <x v="915"/>
    <n v="1985"/>
    <s v="Jun"/>
    <n v="22"/>
    <n v="0"/>
    <x v="915"/>
    <x v="0"/>
    <s v="tier - 1"/>
    <s v="R1011"/>
    <s v="1985-Jun-22"/>
    <n v="6"/>
    <d v="1985-06-22T00:00:00"/>
    <n v="39"/>
  </r>
  <r>
    <x v="916"/>
    <n v="1998"/>
    <s v="Jun"/>
    <n v="29"/>
    <n v="3"/>
    <x v="916"/>
    <x v="2"/>
    <s v="tier - 1"/>
    <s v="R1012"/>
    <s v="1998-Jun-29"/>
    <n v="6"/>
    <d v="1998-06-29T00:00:00"/>
    <n v="26"/>
  </r>
  <r>
    <x v="917"/>
    <n v="2000"/>
    <s v="Jul"/>
    <n v="2"/>
    <n v="0"/>
    <x v="917"/>
    <x v="2"/>
    <s v="tier - 3"/>
    <s v="R1011"/>
    <s v="2000-Jul-2"/>
    <n v="7"/>
    <d v="2000-07-02T00:00:00"/>
    <n v="24"/>
  </r>
  <r>
    <x v="918"/>
    <n v="1989"/>
    <s v="Sep"/>
    <n v="18"/>
    <n v="0"/>
    <x v="918"/>
    <x v="2"/>
    <s v="tier - 2"/>
    <s v="R1012"/>
    <s v="1989-Sep-18"/>
    <n v="9"/>
    <d v="1989-09-18T00:00:00"/>
    <n v="35"/>
  </r>
  <r>
    <x v="919"/>
    <n v="1996"/>
    <s v="Dec"/>
    <n v="25"/>
    <n v="2"/>
    <x v="919"/>
    <x v="2"/>
    <s v="tier - 2"/>
    <s v="R1024"/>
    <s v="1996-Dec-25"/>
    <n v="12"/>
    <d v="1996-12-25T00:00:00"/>
    <n v="27"/>
  </r>
  <r>
    <x v="920"/>
    <n v="1990"/>
    <s v="Sep"/>
    <n v="20"/>
    <n v="1"/>
    <x v="920"/>
    <x v="2"/>
    <s v="tier - 2"/>
    <s v="R1013"/>
    <s v="1990-Sep-20"/>
    <n v="9"/>
    <d v="1990-09-20T00:00:00"/>
    <n v="34"/>
  </r>
  <r>
    <x v="921"/>
    <n v="2004"/>
    <s v="Dec"/>
    <n v="22"/>
    <n v="4"/>
    <x v="921"/>
    <x v="2"/>
    <s v="tier - 2"/>
    <s v="R1024"/>
    <s v="2004-Dec-22"/>
    <n v="12"/>
    <d v="2004-12-22T00:00:00"/>
    <n v="19"/>
  </r>
  <r>
    <x v="922"/>
    <n v="1990"/>
    <s v="Nov"/>
    <n v="17"/>
    <n v="0"/>
    <x v="922"/>
    <x v="2"/>
    <s v="tier - 1"/>
    <s v="R1024"/>
    <s v="1990-Nov-17"/>
    <n v="11"/>
    <d v="1990-11-17T00:00:00"/>
    <n v="34"/>
  </r>
  <r>
    <x v="923"/>
    <n v="1992"/>
    <s v="Jul"/>
    <n v="4"/>
    <n v="0"/>
    <x v="923"/>
    <x v="2"/>
    <s v="tier - 3"/>
    <s v="R1011"/>
    <s v="1992-Jul-4"/>
    <n v="7"/>
    <d v="1992-07-04T00:00:00"/>
    <n v="32"/>
  </r>
  <r>
    <x v="924"/>
    <n v="1988"/>
    <s v="Jun"/>
    <n v="13"/>
    <n v="1"/>
    <x v="924"/>
    <x v="2"/>
    <s v="tier - 2"/>
    <s v="R1011"/>
    <s v="1988-Jun-13"/>
    <n v="6"/>
    <d v="1988-06-13T00:00:00"/>
    <n v="36"/>
  </r>
  <r>
    <x v="925"/>
    <n v="1993"/>
    <s v="Jun"/>
    <n v="29"/>
    <n v="2"/>
    <x v="925"/>
    <x v="2"/>
    <s v="tier - 1"/>
    <s v="R1011"/>
    <s v="1993-Jun-29"/>
    <n v="6"/>
    <d v="1993-06-29T00:00:00"/>
    <n v="31"/>
  </r>
  <r>
    <x v="926"/>
    <n v="1992"/>
    <s v="Aug"/>
    <n v="13"/>
    <n v="1"/>
    <x v="926"/>
    <x v="2"/>
    <s v="tier - 2"/>
    <s v="R1012"/>
    <s v="1992-Aug-13"/>
    <n v="8"/>
    <d v="1992-08-13T00:00:00"/>
    <n v="32"/>
  </r>
  <r>
    <x v="927"/>
    <n v="1988"/>
    <s v="Dec"/>
    <n v="21"/>
    <n v="0"/>
    <x v="927"/>
    <x v="2"/>
    <s v="tier - 2"/>
    <s v="R1017"/>
    <s v="1988-Dec-21"/>
    <n v="12"/>
    <d v="1988-12-21T00:00:00"/>
    <n v="35"/>
  </r>
  <r>
    <x v="928"/>
    <n v="1987"/>
    <s v="Dec"/>
    <n v="5"/>
    <n v="3"/>
    <x v="928"/>
    <x v="2"/>
    <s v="tier - 3"/>
    <s v="R1012"/>
    <s v="1987-Dec-5"/>
    <n v="12"/>
    <d v="1987-12-05T00:00:00"/>
    <n v="36"/>
  </r>
  <r>
    <x v="929"/>
    <n v="2003"/>
    <s v="Oct"/>
    <n v="2"/>
    <n v="0"/>
    <x v="929"/>
    <x v="2"/>
    <s v="tier - 3"/>
    <s v="R1026"/>
    <s v="2003-Oct-2"/>
    <n v="10"/>
    <d v="2003-10-02T00:00:00"/>
    <n v="21"/>
  </r>
  <r>
    <x v="930"/>
    <n v="1980"/>
    <s v="Jun"/>
    <n v="16"/>
    <n v="2"/>
    <x v="930"/>
    <x v="2"/>
    <s v="tier - 3"/>
    <s v="R1013"/>
    <s v="1980-Jun-16"/>
    <n v="6"/>
    <d v="1980-06-16T00:00:00"/>
    <n v="44"/>
  </r>
  <r>
    <x v="931"/>
    <n v="1982"/>
    <s v="Sep"/>
    <n v="27"/>
    <n v="3"/>
    <x v="931"/>
    <x v="2"/>
    <s v="tier - 3"/>
    <s v="R1013"/>
    <s v="1982-Sep-27"/>
    <n v="9"/>
    <d v="1982-09-27T00:00:00"/>
    <n v="42"/>
  </r>
  <r>
    <x v="932"/>
    <n v="1997"/>
    <s v="Oct"/>
    <n v="13"/>
    <n v="4"/>
    <x v="932"/>
    <x v="0"/>
    <s v="tier - 2"/>
    <s v="R1013"/>
    <s v="1997-Oct-13"/>
    <n v="10"/>
    <d v="1997-10-13T00:00:00"/>
    <n v="27"/>
  </r>
  <r>
    <x v="933"/>
    <n v="1988"/>
    <s v="Jun"/>
    <n v="26"/>
    <n v="0"/>
    <x v="933"/>
    <x v="2"/>
    <s v="tier - 1"/>
    <s v="R1017"/>
    <s v="1988-Jun-26"/>
    <n v="6"/>
    <d v="1988-06-26T00:00:00"/>
    <n v="36"/>
  </r>
  <r>
    <x v="934"/>
    <n v="1965"/>
    <s v="Dec"/>
    <n v="28"/>
    <n v="0"/>
    <x v="934"/>
    <x v="2"/>
    <s v="tier - 1"/>
    <s v="R1011"/>
    <s v="1965-Dec-28"/>
    <n v="12"/>
    <d v="1965-12-28T00:00:00"/>
    <n v="58"/>
  </r>
  <r>
    <x v="935"/>
    <n v="1992"/>
    <s v="Jul"/>
    <n v="12"/>
    <n v="0"/>
    <x v="935"/>
    <x v="2"/>
    <s v="tier - 3"/>
    <s v="R1012"/>
    <s v="1992-Jul-12"/>
    <n v="7"/>
    <d v="1992-07-12T00:00:00"/>
    <n v="32"/>
  </r>
  <r>
    <x v="936"/>
    <n v="2004"/>
    <s v="Jul"/>
    <n v="18"/>
    <n v="0"/>
    <x v="936"/>
    <x v="2"/>
    <s v="tier - 2"/>
    <s v="R1012"/>
    <s v="2004-Jul-18"/>
    <n v="7"/>
    <d v="2004-07-18T00:00:00"/>
    <n v="20"/>
  </r>
  <r>
    <x v="937"/>
    <n v="1999"/>
    <s v="Nov"/>
    <n v="20"/>
    <n v="3"/>
    <x v="937"/>
    <x v="2"/>
    <s v="tier - 2"/>
    <s v="R1012"/>
    <s v="1999-Nov-20"/>
    <n v="11"/>
    <d v="1999-11-20T00:00:00"/>
    <n v="25"/>
  </r>
  <r>
    <x v="938"/>
    <n v="1991"/>
    <s v="Jul"/>
    <n v="4"/>
    <n v="2"/>
    <x v="938"/>
    <x v="1"/>
    <s v="tier - 3"/>
    <s v="R1013"/>
    <s v="1991-Jul-4"/>
    <n v="7"/>
    <d v="1991-07-04T00:00:00"/>
    <n v="33"/>
  </r>
  <r>
    <x v="939"/>
    <n v="1990"/>
    <s v="Jul"/>
    <n v="15"/>
    <n v="1"/>
    <x v="939"/>
    <x v="2"/>
    <s v="tier - 3"/>
    <s v="R1012"/>
    <s v="1990-Jul-15"/>
    <n v="7"/>
    <d v="1990-07-15T00:00:00"/>
    <n v="34"/>
  </r>
  <r>
    <x v="940"/>
    <n v="1990"/>
    <s v="Aug"/>
    <n v="8"/>
    <n v="1"/>
    <x v="940"/>
    <x v="2"/>
    <s v="tier - 3"/>
    <s v="R1012"/>
    <s v="1990-Aug-8"/>
    <n v="8"/>
    <d v="1990-08-08T00:00:00"/>
    <n v="34"/>
  </r>
  <r>
    <x v="941"/>
    <n v="1994"/>
    <s v="Jun"/>
    <n v="28"/>
    <n v="3"/>
    <x v="941"/>
    <x v="0"/>
    <s v="tier - 2"/>
    <s v="R1013"/>
    <s v="1994-Jun-28"/>
    <n v="6"/>
    <d v="1994-06-28T00:00:00"/>
    <n v="30"/>
  </r>
  <r>
    <x v="942"/>
    <n v="1991"/>
    <s v="Sep"/>
    <n v="3"/>
    <n v="1"/>
    <x v="942"/>
    <x v="0"/>
    <s v="tier - 2"/>
    <s v="R1014"/>
    <s v="1991-Sep-3"/>
    <n v="9"/>
    <d v="1991-09-03T00:00:00"/>
    <n v="33"/>
  </r>
  <r>
    <x v="943"/>
    <n v="1994"/>
    <s v="Oct"/>
    <n v="24"/>
    <n v="2"/>
    <x v="943"/>
    <x v="2"/>
    <s v="tier - 3"/>
    <s v="R1017"/>
    <s v="1994-Oct-24"/>
    <n v="10"/>
    <d v="1994-10-24T00:00:00"/>
    <n v="30"/>
  </r>
  <r>
    <x v="944"/>
    <n v="1994"/>
    <s v="Oct"/>
    <n v="8"/>
    <n v="2"/>
    <x v="944"/>
    <x v="1"/>
    <s v="tier - 2"/>
    <s v="R1016"/>
    <s v="1994-Oct-8"/>
    <n v="10"/>
    <d v="1994-10-08T00:00:00"/>
    <n v="30"/>
  </r>
  <r>
    <x v="945"/>
    <n v="1970"/>
    <s v="Jul"/>
    <n v="14"/>
    <n v="0"/>
    <x v="945"/>
    <x v="0"/>
    <s v="tier - 1"/>
    <s v="R1011"/>
    <s v="1970-Jul-14"/>
    <n v="7"/>
    <d v="1970-07-14T00:00:00"/>
    <n v="54"/>
  </r>
  <r>
    <x v="946"/>
    <n v="1993"/>
    <s v="Dec"/>
    <n v="23"/>
    <n v="2"/>
    <x v="946"/>
    <x v="2"/>
    <s v="tier - 2"/>
    <s v="R1012"/>
    <s v="1993-Dec-23"/>
    <n v="12"/>
    <d v="1993-12-23T00:00:00"/>
    <n v="30"/>
  </r>
  <r>
    <x v="947"/>
    <n v="1993"/>
    <s v="Sep"/>
    <n v="4"/>
    <n v="2"/>
    <x v="947"/>
    <x v="2"/>
    <s v="tier - 3"/>
    <s v="R1012"/>
    <s v="1993-Sep-4"/>
    <n v="9"/>
    <d v="1993-09-04T00:00:00"/>
    <n v="31"/>
  </r>
  <r>
    <x v="948"/>
    <n v="1994"/>
    <s v="Dec"/>
    <n v="29"/>
    <n v="2"/>
    <x v="948"/>
    <x v="1"/>
    <s v="tier - 1"/>
    <s v="R1017"/>
    <s v="1994-Dec-29"/>
    <n v="12"/>
    <d v="1994-12-29T00:00:00"/>
    <n v="29"/>
  </r>
  <r>
    <x v="949"/>
    <n v="1992"/>
    <s v="Aug"/>
    <n v="15"/>
    <n v="0"/>
    <x v="949"/>
    <x v="2"/>
    <s v="tier - 3"/>
    <s v="R1020"/>
    <s v="1992-Aug-15"/>
    <n v="8"/>
    <d v="1992-08-15T00:00:00"/>
    <n v="32"/>
  </r>
  <r>
    <x v="950"/>
    <n v="1988"/>
    <s v="Sep"/>
    <n v="16"/>
    <n v="0"/>
    <x v="950"/>
    <x v="2"/>
    <s v="tier - 1"/>
    <s v="R1013"/>
    <s v="1988-Sep-16"/>
    <n v="9"/>
    <d v="1988-09-16T00:00:00"/>
    <n v="36"/>
  </r>
  <r>
    <x v="951"/>
    <n v="1986"/>
    <s v="Jul"/>
    <n v="13"/>
    <n v="0"/>
    <x v="951"/>
    <x v="2"/>
    <s v="tier - 2"/>
    <s v="R1011"/>
    <s v="1986-Jul-13"/>
    <n v="7"/>
    <d v="1986-07-13T00:00:00"/>
    <n v="38"/>
  </r>
  <r>
    <x v="952"/>
    <n v="1986"/>
    <s v="Aug"/>
    <n v="11"/>
    <n v="0"/>
    <x v="952"/>
    <x v="1"/>
    <s v="tier - 2"/>
    <s v="R1013"/>
    <s v="1986-Aug-11"/>
    <n v="8"/>
    <d v="1986-08-11T00:00:00"/>
    <n v="38"/>
  </r>
  <r>
    <x v="953"/>
    <n v="1988"/>
    <s v="Jul"/>
    <n v="18"/>
    <n v="3"/>
    <x v="953"/>
    <x v="2"/>
    <s v="tier - 2"/>
    <s v="R1013"/>
    <s v="1988-Jul-18"/>
    <n v="7"/>
    <d v="1988-07-18T00:00:00"/>
    <n v="36"/>
  </r>
  <r>
    <x v="954"/>
    <n v="1982"/>
    <s v="Jun"/>
    <n v="29"/>
    <n v="3"/>
    <x v="954"/>
    <x v="2"/>
    <s v="tier - 2"/>
    <s v="R1013"/>
    <s v="1982-Jun-29"/>
    <n v="6"/>
    <d v="1982-06-29T00:00:00"/>
    <n v="42"/>
  </r>
  <r>
    <x v="955"/>
    <n v="1997"/>
    <s v="Nov"/>
    <n v="29"/>
    <n v="3"/>
    <x v="955"/>
    <x v="2"/>
    <s v="tier - 2"/>
    <s v="R1011"/>
    <s v="1997-Nov-29"/>
    <n v="11"/>
    <d v="1997-11-29T00:00:00"/>
    <n v="27"/>
  </r>
  <r>
    <x v="956"/>
    <n v="1961"/>
    <s v="Jul"/>
    <n v="29"/>
    <n v="4"/>
    <x v="956"/>
    <x v="2"/>
    <s v="tier - 2"/>
    <s v="R1013"/>
    <s v="1961-Jul-29"/>
    <n v="7"/>
    <d v="1961-07-29T00:00:00"/>
    <n v="63"/>
  </r>
  <r>
    <x v="957"/>
    <n v="1990"/>
    <s v="Aug"/>
    <n v="28"/>
    <n v="0"/>
    <x v="957"/>
    <x v="2"/>
    <s v="tier - 3"/>
    <s v="R1012"/>
    <s v="1990-Aug-28"/>
    <n v="8"/>
    <d v="1990-08-28T00:00:00"/>
    <n v="34"/>
  </r>
  <r>
    <x v="958"/>
    <n v="1991"/>
    <s v="Sep"/>
    <n v="13"/>
    <n v="1"/>
    <x v="958"/>
    <x v="2"/>
    <s v="tier - 2"/>
    <s v="R1013"/>
    <s v="1991-Sep-13"/>
    <n v="9"/>
    <d v="1991-09-13T00:00:00"/>
    <n v="33"/>
  </r>
  <r>
    <x v="959"/>
    <n v="1994"/>
    <s v="Nov"/>
    <n v="1"/>
    <n v="2"/>
    <x v="959"/>
    <x v="2"/>
    <s v="tier - 2"/>
    <s v="R1013"/>
    <s v="1994-Nov-1"/>
    <n v="11"/>
    <d v="1994-11-01T00:00:00"/>
    <n v="30"/>
  </r>
  <r>
    <x v="960"/>
    <n v="1991"/>
    <s v="Jun"/>
    <n v="1"/>
    <n v="0"/>
    <x v="960"/>
    <x v="2"/>
    <s v="tier - 1"/>
    <s v="R1024"/>
    <s v="1991-Jun-1"/>
    <n v="6"/>
    <d v="1991-06-01T00:00:00"/>
    <n v="33"/>
  </r>
  <r>
    <x v="961"/>
    <n v="1994"/>
    <s v="Oct"/>
    <n v="26"/>
    <n v="2"/>
    <x v="961"/>
    <x v="2"/>
    <s v="tier - 1"/>
    <s v="R1013"/>
    <s v="1994-Oct-26"/>
    <n v="10"/>
    <d v="1994-10-26T00:00:00"/>
    <n v="30"/>
  </r>
  <r>
    <x v="962"/>
    <n v="1994"/>
    <s v="Nov"/>
    <n v="2"/>
    <n v="1"/>
    <x v="962"/>
    <x v="2"/>
    <s v="tier - 1"/>
    <s v="R1024"/>
    <s v="1994-Nov-2"/>
    <n v="11"/>
    <d v="1994-11-02T00:00:00"/>
    <n v="30"/>
  </r>
  <r>
    <x v="963"/>
    <n v="1988"/>
    <s v="Dec"/>
    <n v="19"/>
    <n v="0"/>
    <x v="963"/>
    <x v="2"/>
    <s v="tier - 1"/>
    <s v="R1012"/>
    <s v="1988-Dec-19"/>
    <n v="12"/>
    <d v="1988-12-19T00:00:00"/>
    <n v="35"/>
  </r>
  <r>
    <x v="964"/>
    <n v="2000"/>
    <s v="Nov"/>
    <n v="25"/>
    <n v="3"/>
    <x v="964"/>
    <x v="2"/>
    <s v="tier - 3"/>
    <s v="R1012"/>
    <s v="2000-Nov-25"/>
    <n v="11"/>
    <d v="2000-11-25T00:00:00"/>
    <n v="24"/>
  </r>
  <r>
    <x v="965"/>
    <n v="2003"/>
    <s v="Jun"/>
    <n v="8"/>
    <n v="0"/>
    <x v="965"/>
    <x v="2"/>
    <s v="tier - 1"/>
    <s v="R1021"/>
    <s v="2003-Jun-8"/>
    <n v="6"/>
    <d v="2003-06-08T00:00:00"/>
    <n v="21"/>
  </r>
  <r>
    <x v="966"/>
    <n v="1992"/>
    <s v="Jun"/>
    <n v="18"/>
    <n v="2"/>
    <x v="966"/>
    <x v="1"/>
    <s v="tier - 2"/>
    <s v="R1013"/>
    <s v="1992-Jun-18"/>
    <n v="6"/>
    <d v="1992-06-18T00:00:00"/>
    <n v="32"/>
  </r>
  <r>
    <x v="967"/>
    <n v="1992"/>
    <s v="Oct"/>
    <n v="9"/>
    <n v="0"/>
    <x v="967"/>
    <x v="0"/>
    <s v="tier - 2"/>
    <s v="R1011"/>
    <s v="1992-Oct-9"/>
    <n v="10"/>
    <d v="1992-10-09T00:00:00"/>
    <n v="32"/>
  </r>
  <r>
    <x v="968"/>
    <n v="1983"/>
    <s v="Nov"/>
    <n v="20"/>
    <n v="3"/>
    <x v="968"/>
    <x v="2"/>
    <s v="tier - 1"/>
    <s v="R1012"/>
    <s v="1983-Nov-20"/>
    <n v="11"/>
    <d v="1983-11-20T00:00:00"/>
    <n v="41"/>
  </r>
  <r>
    <x v="969"/>
    <n v="1995"/>
    <s v="Oct"/>
    <n v="14"/>
    <n v="3"/>
    <x v="969"/>
    <x v="1"/>
    <s v="tier - 2"/>
    <s v="R1011"/>
    <s v="1995-Oct-14"/>
    <n v="10"/>
    <d v="1995-10-14T00:00:00"/>
    <n v="29"/>
  </r>
  <r>
    <x v="970"/>
    <n v="1982"/>
    <s v="Jun"/>
    <n v="16"/>
    <n v="3"/>
    <x v="970"/>
    <x v="2"/>
    <s v="tier - 3"/>
    <s v="R1013"/>
    <s v="1982-Jun-16"/>
    <n v="6"/>
    <d v="1982-06-16T00:00:00"/>
    <n v="42"/>
  </r>
  <r>
    <x v="971"/>
    <n v="1991"/>
    <s v="Dec"/>
    <n v="1"/>
    <n v="1"/>
    <x v="971"/>
    <x v="1"/>
    <s v="tier - 1"/>
    <s v="R1012"/>
    <s v="1991-Dec-1"/>
    <n v="12"/>
    <d v="1991-12-01T00:00:00"/>
    <n v="32"/>
  </r>
  <r>
    <x v="972"/>
    <n v="1991"/>
    <s v="Nov"/>
    <n v="3"/>
    <n v="1"/>
    <x v="972"/>
    <x v="2"/>
    <s v="tier - 2"/>
    <s v="R1012"/>
    <s v="1991-Nov-3"/>
    <n v="11"/>
    <d v="1991-11-03T00:00:00"/>
    <n v="33"/>
  </r>
  <r>
    <x v="973"/>
    <n v="1992"/>
    <s v="Jun"/>
    <n v="27"/>
    <n v="1"/>
    <x v="973"/>
    <x v="1"/>
    <s v="tier - 1"/>
    <s v="R1016"/>
    <s v="1992-Jun-27"/>
    <n v="6"/>
    <d v="1992-06-27T00:00:00"/>
    <n v="32"/>
  </r>
  <r>
    <x v="974"/>
    <n v="1998"/>
    <s v="Dec"/>
    <n v="14"/>
    <n v="3"/>
    <x v="974"/>
    <x v="2"/>
    <s v="tier - 1"/>
    <s v="R1011"/>
    <s v="1998-Dec-14"/>
    <n v="12"/>
    <d v="1998-12-14T00:00:00"/>
    <n v="25"/>
  </r>
  <r>
    <x v="975"/>
    <n v="1997"/>
    <s v="Sep"/>
    <n v="6"/>
    <n v="2"/>
    <x v="975"/>
    <x v="2"/>
    <s v="tier - 2"/>
    <s v="R1012"/>
    <s v="1997-Sep-6"/>
    <n v="9"/>
    <d v="1997-09-06T00:00:00"/>
    <n v="27"/>
  </r>
  <r>
    <x v="976"/>
    <n v="1995"/>
    <s v="Oct"/>
    <n v="3"/>
    <n v="0"/>
    <x v="976"/>
    <x v="2"/>
    <s v="tier - 2"/>
    <s v="R1025"/>
    <s v="1995-Oct-3"/>
    <n v="10"/>
    <d v="1995-10-03T00:00:00"/>
    <n v="29"/>
  </r>
  <r>
    <x v="977"/>
    <n v="1989"/>
    <s v="Jun"/>
    <n v="25"/>
    <n v="0"/>
    <x v="977"/>
    <x v="2"/>
    <s v="tier - 3"/>
    <s v="R1013"/>
    <s v="1989-Jun-25"/>
    <n v="6"/>
    <d v="1989-06-25T00:00:00"/>
    <n v="35"/>
  </r>
  <r>
    <x v="978"/>
    <n v="1973"/>
    <s v="Aug"/>
    <n v="9"/>
    <n v="0"/>
    <x v="978"/>
    <x v="2"/>
    <s v="tier - 3"/>
    <s v="R1011"/>
    <s v="1973-Aug-9"/>
    <n v="8"/>
    <d v="1973-08-09T00:00:00"/>
    <n v="51"/>
  </r>
  <r>
    <x v="979"/>
    <n v="1984"/>
    <s v="Sep"/>
    <n v="16"/>
    <n v="3"/>
    <x v="979"/>
    <x v="2"/>
    <s v="tier - 2"/>
    <s v="R1012"/>
    <s v="1984-Sep-16"/>
    <n v="9"/>
    <d v="1984-09-16T00:00:00"/>
    <n v="40"/>
  </r>
  <r>
    <x v="980"/>
    <n v="1998"/>
    <s v="Nov"/>
    <n v="26"/>
    <n v="0"/>
    <x v="980"/>
    <x v="2"/>
    <s v="tier - 1"/>
    <s v="R1012"/>
    <s v="1998-Nov-26"/>
    <n v="11"/>
    <d v="1998-11-26T00:00:00"/>
    <n v="26"/>
  </r>
  <r>
    <x v="981"/>
    <n v="1992"/>
    <s v="Aug"/>
    <n v="4"/>
    <n v="1"/>
    <x v="981"/>
    <x v="2"/>
    <s v="tier - 2"/>
    <s v="R1013"/>
    <s v="1992-Aug-4"/>
    <n v="8"/>
    <d v="1992-08-04T00:00:00"/>
    <n v="32"/>
  </r>
  <r>
    <x v="982"/>
    <n v="1992"/>
    <s v="Jun"/>
    <n v="28"/>
    <n v="1"/>
    <x v="982"/>
    <x v="2"/>
    <s v="tier - 1"/>
    <s v="R1011"/>
    <s v="1992-Jun-28"/>
    <n v="6"/>
    <d v="1992-06-28T00:00:00"/>
    <n v="32"/>
  </r>
  <r>
    <x v="983"/>
    <n v="1992"/>
    <s v="Jun"/>
    <n v="18"/>
    <n v="0"/>
    <x v="983"/>
    <x v="2"/>
    <s v="tier - 3"/>
    <s v="R1024"/>
    <s v="1992-Jun-18"/>
    <n v="6"/>
    <d v="1992-06-18T00:00:00"/>
    <n v="32"/>
  </r>
  <r>
    <x v="984"/>
    <n v="1991"/>
    <s v="Aug"/>
    <n v="6"/>
    <n v="0"/>
    <x v="984"/>
    <x v="2"/>
    <s v="tier - 1"/>
    <s v="R1012"/>
    <s v="1991-Aug-6"/>
    <n v="8"/>
    <d v="1991-08-06T00:00:00"/>
    <n v="33"/>
  </r>
  <r>
    <x v="985"/>
    <n v="1994"/>
    <s v="Aug"/>
    <n v="21"/>
    <n v="1"/>
    <x v="985"/>
    <x v="2"/>
    <s v="tier - 3"/>
    <s v="R1012"/>
    <s v="1994-Aug-21"/>
    <n v="8"/>
    <d v="1994-08-21T00:00:00"/>
    <n v="30"/>
  </r>
  <r>
    <x v="986"/>
    <n v="1990"/>
    <s v="Dec"/>
    <n v="14"/>
    <n v="1"/>
    <x v="986"/>
    <x v="2"/>
    <s v="tier - 3"/>
    <s v="R1011"/>
    <s v="1990-Dec-14"/>
    <n v="12"/>
    <d v="1990-12-14T00:00:00"/>
    <n v="33"/>
  </r>
  <r>
    <x v="987"/>
    <n v="1990"/>
    <s v="Dec"/>
    <n v="1"/>
    <n v="1"/>
    <x v="987"/>
    <x v="1"/>
    <s v="tier - 2"/>
    <s v="R1013"/>
    <s v="1990-Dec-1"/>
    <n v="12"/>
    <d v="1990-12-01T00:00:00"/>
    <n v="33"/>
  </r>
  <r>
    <x v="988"/>
    <n v="2002"/>
    <s v="Oct"/>
    <n v="18"/>
    <n v="0"/>
    <x v="988"/>
    <x v="2"/>
    <s v="tier - 1"/>
    <s v="R1012"/>
    <s v="2002-Oct-18"/>
    <n v="10"/>
    <d v="2002-10-18T00:00:00"/>
    <n v="22"/>
  </r>
  <r>
    <x v="989"/>
    <n v="1962"/>
    <s v="Nov"/>
    <n v="19"/>
    <n v="0"/>
    <x v="989"/>
    <x v="2"/>
    <s v="tier - 2"/>
    <s v="R1011"/>
    <s v="1962-Nov-19"/>
    <n v="11"/>
    <d v="1962-11-19T00:00:00"/>
    <n v="62"/>
  </r>
  <r>
    <x v="990"/>
    <n v="1983"/>
    <s v="Sep"/>
    <n v="16"/>
    <n v="3"/>
    <x v="990"/>
    <x v="2"/>
    <s v="tier - 1"/>
    <s v="R1013"/>
    <s v="1983-Sep-16"/>
    <n v="9"/>
    <d v="1983-09-16T00:00:00"/>
    <n v="41"/>
  </r>
  <r>
    <x v="991"/>
    <n v="1995"/>
    <s v="Sep"/>
    <n v="14"/>
    <n v="2"/>
    <x v="991"/>
    <x v="1"/>
    <s v="tier - 3"/>
    <s v="R1012"/>
    <s v="1995-Sep-14"/>
    <n v="9"/>
    <d v="1995-09-14T00:00:00"/>
    <n v="29"/>
  </r>
  <r>
    <x v="992"/>
    <n v="1993"/>
    <s v="Aug"/>
    <n v="13"/>
    <n v="2"/>
    <x v="992"/>
    <x v="2"/>
    <s v="tier - 1"/>
    <s v="R1013"/>
    <s v="1993-Aug-13"/>
    <n v="8"/>
    <d v="1993-08-13T00:00:00"/>
    <n v="31"/>
  </r>
  <r>
    <x v="993"/>
    <n v="1988"/>
    <s v="Nov"/>
    <n v="30"/>
    <n v="3"/>
    <x v="993"/>
    <x v="2"/>
    <s v="tier - 1"/>
    <s v="R1013"/>
    <s v="1988-Nov-30"/>
    <n v="11"/>
    <d v="1988-11-30T00:00:00"/>
    <n v="35"/>
  </r>
  <r>
    <x v="994"/>
    <n v="1993"/>
    <s v="Dec"/>
    <n v="26"/>
    <n v="1"/>
    <x v="994"/>
    <x v="1"/>
    <s v="tier - 3"/>
    <s v="R1015"/>
    <s v="1993-Dec-26"/>
    <n v="12"/>
    <d v="1993-12-26T00:00:00"/>
    <n v="30"/>
  </r>
  <r>
    <x v="995"/>
    <n v="1983"/>
    <s v="Nov"/>
    <n v="10"/>
    <n v="3"/>
    <x v="995"/>
    <x v="2"/>
    <s v="tier - 1"/>
    <s v="R1013"/>
    <s v="1983-Nov-10"/>
    <n v="11"/>
    <d v="1983-11-10T00:00:00"/>
    <n v="41"/>
  </r>
  <r>
    <x v="996"/>
    <n v="1984"/>
    <s v="Jul"/>
    <n v="7"/>
    <n v="3"/>
    <x v="996"/>
    <x v="2"/>
    <s v="tier - 1"/>
    <s v="R1013"/>
    <s v="1984-Jul-7"/>
    <n v="7"/>
    <d v="1984-07-07T00:00:00"/>
    <n v="40"/>
  </r>
  <r>
    <x v="997"/>
    <n v="1992"/>
    <s v="Oct"/>
    <n v="11"/>
    <n v="1"/>
    <x v="997"/>
    <x v="1"/>
    <s v="tier - 3"/>
    <s v="R1012"/>
    <s v="1992-Oct-11"/>
    <n v="10"/>
    <d v="1992-10-11T00:00:00"/>
    <n v="32"/>
  </r>
  <r>
    <x v="998"/>
    <n v="2000"/>
    <s v="Sep"/>
    <n v="13"/>
    <n v="3"/>
    <x v="998"/>
    <x v="2"/>
    <s v="tier - 1"/>
    <s v="R1015"/>
    <s v="2000-Sep-13"/>
    <n v="9"/>
    <d v="2000-09-13T00:00:00"/>
    <n v="24"/>
  </r>
  <r>
    <x v="999"/>
    <n v="1989"/>
    <s v="Jul"/>
    <n v="10"/>
    <n v="3"/>
    <x v="999"/>
    <x v="2"/>
    <s v="tier - 1"/>
    <s v="R1013"/>
    <s v="1989-Jul-10"/>
    <n v="7"/>
    <d v="1989-07-10T00:00:00"/>
    <n v="35"/>
  </r>
  <r>
    <x v="1000"/>
    <n v="1964"/>
    <s v="Nov"/>
    <n v="7"/>
    <n v="2"/>
    <x v="1000"/>
    <x v="0"/>
    <s v="tier - 3"/>
    <s v="R1012"/>
    <s v="1964-Nov-7"/>
    <n v="11"/>
    <d v="1964-11-07T00:00:00"/>
    <n v="60"/>
  </r>
  <r>
    <x v="1001"/>
    <n v="2003"/>
    <s v="Dec"/>
    <n v="9"/>
    <n v="2"/>
    <x v="1001"/>
    <x v="2"/>
    <s v="tier - 3"/>
    <s v="R1011"/>
    <s v="2003-Dec-9"/>
    <n v="12"/>
    <d v="2003-12-09T00:00:00"/>
    <n v="20"/>
  </r>
  <r>
    <x v="1002"/>
    <n v="1990"/>
    <s v="Nov"/>
    <n v="1"/>
    <n v="0"/>
    <x v="1002"/>
    <x v="2"/>
    <s v="tier - 2"/>
    <s v="R1013"/>
    <s v="1990-Nov-1"/>
    <n v="11"/>
    <d v="1990-11-01T00:00:00"/>
    <n v="34"/>
  </r>
  <r>
    <x v="1003"/>
    <n v="1990"/>
    <s v="Nov"/>
    <n v="22"/>
    <n v="0"/>
    <x v="1003"/>
    <x v="2"/>
    <s v="tier - 2"/>
    <s v="R1011"/>
    <s v="1990-Nov-22"/>
    <n v="11"/>
    <d v="1990-11-22T00:00:00"/>
    <n v="34"/>
  </r>
  <r>
    <x v="1004"/>
    <n v="1996"/>
    <s v="Sep"/>
    <n v="8"/>
    <n v="2"/>
    <x v="1004"/>
    <x v="2"/>
    <s v="tier - 2"/>
    <s v="R1011"/>
    <s v="1996-Sep-8"/>
    <n v="9"/>
    <d v="1996-09-08T00:00:00"/>
    <n v="28"/>
  </r>
  <r>
    <x v="1005"/>
    <n v="1996"/>
    <s v="Aug"/>
    <n v="17"/>
    <n v="2"/>
    <x v="1005"/>
    <x v="2"/>
    <s v="tier - 2"/>
    <s v="R1013"/>
    <s v="1996-Aug-17"/>
    <n v="8"/>
    <d v="1996-08-17T00:00:00"/>
    <n v="28"/>
  </r>
  <r>
    <x v="1006"/>
    <n v="1990"/>
    <s v="Jul"/>
    <n v="29"/>
    <n v="0"/>
    <x v="1006"/>
    <x v="2"/>
    <s v="tier - 3"/>
    <s v="R1013"/>
    <s v="1990-Jul-29"/>
    <n v="7"/>
    <d v="1990-07-29T00:00:00"/>
    <n v="34"/>
  </r>
  <r>
    <x v="1007"/>
    <n v="1995"/>
    <s v="Jul"/>
    <n v="11"/>
    <n v="1"/>
    <x v="1007"/>
    <x v="2"/>
    <s v="tier - 2"/>
    <s v="R1012"/>
    <s v="1995-Jul-11"/>
    <n v="7"/>
    <d v="1995-07-11T00:00:00"/>
    <n v="29"/>
  </r>
  <r>
    <x v="1008"/>
    <n v="1999"/>
    <s v="Jul"/>
    <n v="10"/>
    <n v="0"/>
    <x v="1008"/>
    <x v="2"/>
    <s v="tier - 3"/>
    <s v="R1021"/>
    <s v="1999-Jul-10"/>
    <n v="7"/>
    <d v="1999-07-10T00:00:00"/>
    <n v="25"/>
  </r>
  <r>
    <x v="1009"/>
    <n v="1993"/>
    <s v="Nov"/>
    <n v="11"/>
    <n v="1"/>
    <x v="1009"/>
    <x v="2"/>
    <s v="tier - 2"/>
    <s v="R1013"/>
    <s v="1993-Nov-11"/>
    <n v="11"/>
    <d v="1993-11-11T00:00:00"/>
    <n v="31"/>
  </r>
  <r>
    <x v="1010"/>
    <n v="1993"/>
    <s v="Sep"/>
    <n v="29"/>
    <n v="0"/>
    <x v="1010"/>
    <x v="2"/>
    <s v="tier - 3"/>
    <s v="R1024"/>
    <s v="1993-Sep-29"/>
    <n v="9"/>
    <d v="1993-09-29T00:00:00"/>
    <n v="31"/>
  </r>
  <r>
    <x v="1011"/>
    <n v="1988"/>
    <s v="Oct"/>
    <n v="24"/>
    <n v="0"/>
    <x v="1011"/>
    <x v="1"/>
    <s v="tier - 1"/>
    <s v="R1013"/>
    <s v="1988-Oct-24"/>
    <n v="10"/>
    <d v="1988-10-24T00:00:00"/>
    <n v="36"/>
  </r>
  <r>
    <x v="1012"/>
    <n v="1975"/>
    <s v="Jun"/>
    <n v="5"/>
    <n v="1"/>
    <x v="1012"/>
    <x v="0"/>
    <s v="tier - 2"/>
    <s v="R1011"/>
    <s v="1975-Jun-5"/>
    <n v="6"/>
    <d v="1975-06-05T00:00:00"/>
    <n v="49"/>
  </r>
  <r>
    <x v="1013"/>
    <n v="2002"/>
    <s v="Jun"/>
    <n v="15"/>
    <n v="0"/>
    <x v="1013"/>
    <x v="2"/>
    <s v="tier - 3"/>
    <s v="R1011"/>
    <s v="2002-Jun-15"/>
    <n v="6"/>
    <d v="2002-06-15T00:00:00"/>
    <n v="22"/>
  </r>
  <r>
    <x v="1014"/>
    <n v="2000"/>
    <s v="Jul"/>
    <n v="10"/>
    <n v="2"/>
    <x v="1014"/>
    <x v="2"/>
    <s v="tier - 2"/>
    <s v="R1024"/>
    <s v="2000-Jul-10"/>
    <n v="7"/>
    <d v="2000-07-10T00:00:00"/>
    <n v="24"/>
  </r>
  <r>
    <x v="1015"/>
    <n v="1985"/>
    <s v="Jul"/>
    <n v="5"/>
    <n v="3"/>
    <x v="1015"/>
    <x v="2"/>
    <s v="tier - 2"/>
    <s v="R1013"/>
    <s v="1985-Jul-5"/>
    <n v="7"/>
    <d v="1985-07-05T00:00:00"/>
    <n v="39"/>
  </r>
  <r>
    <x v="1016"/>
    <n v="1997"/>
    <s v="Nov"/>
    <n v="24"/>
    <n v="3"/>
    <x v="1016"/>
    <x v="1"/>
    <s v="tier - 3"/>
    <s v="R1011"/>
    <s v="1997-Nov-24"/>
    <n v="11"/>
    <d v="1997-11-24T00:00:00"/>
    <n v="27"/>
  </r>
  <r>
    <x v="1017"/>
    <n v="1981"/>
    <s v="Aug"/>
    <n v="27"/>
    <n v="1"/>
    <x v="1017"/>
    <x v="2"/>
    <s v="tier - 2"/>
    <s v="R1013"/>
    <s v="1981-Aug-27"/>
    <n v="8"/>
    <d v="1981-08-27T00:00:00"/>
    <n v="43"/>
  </r>
  <r>
    <x v="1018"/>
    <n v="1993"/>
    <s v="Sep"/>
    <n v="14"/>
    <n v="0"/>
    <x v="1018"/>
    <x v="2"/>
    <s v="tier - 2"/>
    <s v="R1012"/>
    <s v="1993-Sep-14"/>
    <n v="9"/>
    <d v="1993-09-14T00:00:00"/>
    <n v="31"/>
  </r>
  <r>
    <x v="1019"/>
    <n v="2004"/>
    <s v="Jul"/>
    <n v="13"/>
    <n v="0"/>
    <x v="1019"/>
    <x v="2"/>
    <s v="tier - 2"/>
    <s v="R1012"/>
    <s v="2004-Jul-13"/>
    <n v="7"/>
    <d v="2004-07-13T00:00:00"/>
    <n v="20"/>
  </r>
  <r>
    <x v="1020"/>
    <n v="1996"/>
    <s v="Oct"/>
    <n v="23"/>
    <n v="2"/>
    <x v="1020"/>
    <x v="0"/>
    <s v="tier - 3"/>
    <s v="R1012"/>
    <s v="1996-Oct-23"/>
    <n v="10"/>
    <d v="1996-10-23T00:00:00"/>
    <n v="28"/>
  </r>
  <r>
    <x v="1021"/>
    <n v="1991"/>
    <s v="Jul"/>
    <n v="25"/>
    <n v="1"/>
    <x v="1021"/>
    <x v="2"/>
    <s v="tier - 3"/>
    <s v="R1013"/>
    <s v="1991-Jul-25"/>
    <n v="7"/>
    <d v="1991-07-25T00:00:00"/>
    <n v="33"/>
  </r>
  <r>
    <x v="1022"/>
    <n v="1990"/>
    <s v="Jun"/>
    <n v="24"/>
    <n v="0"/>
    <x v="1022"/>
    <x v="0"/>
    <s v="tier - 1"/>
    <s v="R1012"/>
    <s v="1990-Jun-24"/>
    <n v="6"/>
    <d v="1990-06-24T00:00:00"/>
    <n v="34"/>
  </r>
  <r>
    <x v="1023"/>
    <n v="1967"/>
    <s v="Oct"/>
    <n v="18"/>
    <n v="0"/>
    <x v="1023"/>
    <x v="0"/>
    <s v="tier - 3"/>
    <s v="R1011"/>
    <s v="1967-Oct-18"/>
    <n v="10"/>
    <d v="1967-10-18T00:00:00"/>
    <n v="57"/>
  </r>
  <r>
    <x v="1024"/>
    <n v="2001"/>
    <s v="Oct"/>
    <n v="18"/>
    <n v="3"/>
    <x v="1024"/>
    <x v="2"/>
    <s v="tier - 2"/>
    <s v="R1016"/>
    <s v="2001-Oct-18"/>
    <n v="10"/>
    <d v="2001-10-18T00:00:00"/>
    <n v="23"/>
  </r>
  <r>
    <x v="1025"/>
    <n v="2001"/>
    <s v="Jun"/>
    <n v="6"/>
    <n v="0"/>
    <x v="1025"/>
    <x v="2"/>
    <s v="tier - 3"/>
    <s v="R1025"/>
    <s v="2001-Jun-6"/>
    <n v="6"/>
    <d v="2001-06-06T00:00:00"/>
    <n v="23"/>
  </r>
  <r>
    <x v="1026"/>
    <n v="1991"/>
    <s v="Aug"/>
    <n v="19"/>
    <n v="0"/>
    <x v="1026"/>
    <x v="1"/>
    <s v="tier - 1"/>
    <s v="R1016"/>
    <s v="1991-Aug-19"/>
    <n v="8"/>
    <d v="1991-08-19T00:00:00"/>
    <n v="33"/>
  </r>
  <r>
    <x v="1027"/>
    <n v="1994"/>
    <s v="Aug"/>
    <n v="12"/>
    <n v="2"/>
    <x v="1027"/>
    <x v="1"/>
    <s v="tier - 2"/>
    <s v="R1011"/>
    <s v="1994-Aug-12"/>
    <n v="8"/>
    <d v="1994-08-12T00:00:00"/>
    <n v="30"/>
  </r>
  <r>
    <x v="1028"/>
    <n v="1981"/>
    <s v="Sep"/>
    <n v="29"/>
    <n v="1"/>
    <x v="1028"/>
    <x v="2"/>
    <s v="tier - 3"/>
    <s v="R1012"/>
    <s v="1981-Sep-29"/>
    <n v="9"/>
    <d v="1981-09-29T00:00:00"/>
    <n v="43"/>
  </r>
  <r>
    <x v="1029"/>
    <n v="1999"/>
    <s v="Jun"/>
    <n v="24"/>
    <n v="0"/>
    <x v="1029"/>
    <x v="2"/>
    <s v="tier - 3"/>
    <s v="R1012"/>
    <s v="1999-Jun-24"/>
    <n v="6"/>
    <d v="1999-06-24T00:00:00"/>
    <n v="25"/>
  </r>
  <r>
    <x v="1030"/>
    <n v="1988"/>
    <s v="Aug"/>
    <n v="28"/>
    <n v="3"/>
    <x v="1030"/>
    <x v="2"/>
    <s v="tier - 3"/>
    <s v="R1013"/>
    <s v="1988-Aug-28"/>
    <n v="8"/>
    <d v="1988-08-28T00:00:00"/>
    <n v="36"/>
  </r>
  <r>
    <x v="1031"/>
    <n v="1981"/>
    <s v="Dec"/>
    <n v="13"/>
    <n v="1"/>
    <x v="1031"/>
    <x v="2"/>
    <s v="tier - 1"/>
    <s v="R1013"/>
    <s v="1981-Dec-13"/>
    <n v="12"/>
    <d v="1981-12-13T00:00:00"/>
    <n v="42"/>
  </r>
  <r>
    <x v="1032"/>
    <n v="1987"/>
    <s v="Oct"/>
    <n v="24"/>
    <n v="3"/>
    <x v="1032"/>
    <x v="2"/>
    <s v="tier - 3"/>
    <s v="R1013"/>
    <s v="1987-Oct-24"/>
    <n v="10"/>
    <d v="1987-10-24T00:00:00"/>
    <n v="37"/>
  </r>
  <r>
    <x v="1033"/>
    <n v="1994"/>
    <s v="Nov"/>
    <n v="21"/>
    <n v="1"/>
    <x v="1033"/>
    <x v="2"/>
    <s v="tier - 1"/>
    <s v="R1013"/>
    <s v="1994-Nov-21"/>
    <n v="11"/>
    <d v="1994-11-21T00:00:00"/>
    <n v="30"/>
  </r>
  <r>
    <x v="1034"/>
    <n v="1992"/>
    <s v="Jun"/>
    <n v="16"/>
    <n v="0"/>
    <x v="1034"/>
    <x v="2"/>
    <s v="tier - 2"/>
    <s v="R1011"/>
    <s v="1992-Jun-16"/>
    <n v="6"/>
    <d v="1992-06-16T00:00:00"/>
    <n v="32"/>
  </r>
  <r>
    <x v="1035"/>
    <n v="1991"/>
    <s v="Oct"/>
    <n v="24"/>
    <n v="0"/>
    <x v="1035"/>
    <x v="2"/>
    <s v="tier - 3"/>
    <s v="R1011"/>
    <s v="1991-Oct-24"/>
    <n v="10"/>
    <d v="1991-10-24T00:00:00"/>
    <n v="33"/>
  </r>
  <r>
    <x v="1036"/>
    <n v="1991"/>
    <s v="Aug"/>
    <n v="25"/>
    <n v="0"/>
    <x v="1036"/>
    <x v="2"/>
    <s v="tier - 1"/>
    <s v="R1013"/>
    <s v="1991-Aug-25"/>
    <n v="8"/>
    <d v="1991-08-25T00:00:00"/>
    <n v="33"/>
  </r>
  <r>
    <x v="1037"/>
    <n v="1991"/>
    <s v="Oct"/>
    <n v="28"/>
    <n v="0"/>
    <x v="1037"/>
    <x v="2"/>
    <s v="tier - 2"/>
    <s v="R1013"/>
    <s v="1991-Oct-28"/>
    <n v="10"/>
    <d v="1991-10-28T00:00:00"/>
    <n v="33"/>
  </r>
  <r>
    <x v="1038"/>
    <n v="1986"/>
    <s v="Sep"/>
    <n v="9"/>
    <n v="3"/>
    <x v="1038"/>
    <x v="2"/>
    <s v="tier - 2"/>
    <s v="R1013"/>
    <s v="1986-Sep-9"/>
    <n v="9"/>
    <d v="1986-09-09T00:00:00"/>
    <n v="38"/>
  </r>
  <r>
    <x v="1039"/>
    <n v="1993"/>
    <s v="Jun"/>
    <n v="22"/>
    <n v="0"/>
    <x v="1039"/>
    <x v="2"/>
    <s v="tier - 2"/>
    <s v="R1012"/>
    <s v="1993-Jun-22"/>
    <n v="6"/>
    <d v="1993-06-22T00:00:00"/>
    <n v="31"/>
  </r>
  <r>
    <x v="1040"/>
    <n v="1994"/>
    <s v="Aug"/>
    <n v="22"/>
    <n v="0"/>
    <x v="1040"/>
    <x v="2"/>
    <s v="tier - 3"/>
    <s v="R1024"/>
    <s v="1994-Aug-22"/>
    <n v="8"/>
    <d v="1994-08-22T00:00:00"/>
    <n v="30"/>
  </r>
  <r>
    <x v="1041"/>
    <n v="1986"/>
    <s v="Dec"/>
    <n v="1"/>
    <n v="3"/>
    <x v="1041"/>
    <x v="2"/>
    <s v="tier - 2"/>
    <s v="R1013"/>
    <s v="1986-Dec-1"/>
    <n v="12"/>
    <d v="1986-12-01T00:00:00"/>
    <n v="37"/>
  </r>
  <r>
    <x v="1042"/>
    <n v="2004"/>
    <s v="Nov"/>
    <n v="5"/>
    <n v="0"/>
    <x v="1042"/>
    <x v="2"/>
    <s v="tier - 2"/>
    <s v="R1025"/>
    <s v="2004-Nov-5"/>
    <n v="11"/>
    <d v="2004-11-05T00:00:00"/>
    <n v="20"/>
  </r>
  <r>
    <x v="1043"/>
    <n v="1989"/>
    <s v="Dec"/>
    <n v="2"/>
    <n v="0"/>
    <x v="1043"/>
    <x v="2"/>
    <s v="tier - 2"/>
    <s v="R1013"/>
    <s v="1989-Dec-2"/>
    <n v="12"/>
    <d v="1989-12-02T00:00:00"/>
    <n v="34"/>
  </r>
  <r>
    <x v="1044"/>
    <n v="1988"/>
    <s v="Aug"/>
    <n v="18"/>
    <n v="3"/>
    <x v="1044"/>
    <x v="2"/>
    <s v="tier - 3"/>
    <s v="R1013"/>
    <s v="1988-Aug-18"/>
    <n v="8"/>
    <d v="1988-08-18T00:00:00"/>
    <n v="36"/>
  </r>
  <r>
    <x v="1045"/>
    <n v="2004"/>
    <s v="Dec"/>
    <n v="25"/>
    <n v="0"/>
    <x v="1045"/>
    <x v="0"/>
    <s v="tier - 2"/>
    <s v="R1013"/>
    <s v="2004-Dec-25"/>
    <n v="12"/>
    <d v="2004-12-25T00:00:00"/>
    <n v="19"/>
  </r>
  <r>
    <x v="1046"/>
    <n v="1995"/>
    <s v="Oct"/>
    <n v="21"/>
    <n v="2"/>
    <x v="1046"/>
    <x v="2"/>
    <s v="tier - 3"/>
    <s v="R1011"/>
    <s v="1995-Oct-21"/>
    <n v="10"/>
    <d v="1995-10-21T00:00:00"/>
    <n v="29"/>
  </r>
  <r>
    <x v="1047"/>
    <n v="1981"/>
    <s v="Dec"/>
    <n v="14"/>
    <n v="1"/>
    <x v="1047"/>
    <x v="2"/>
    <s v="tier - 2"/>
    <s v="R1013"/>
    <s v="1981-Dec-14"/>
    <n v="12"/>
    <d v="1981-12-14T00:00:00"/>
    <n v="42"/>
  </r>
  <r>
    <x v="1048"/>
    <n v="2003"/>
    <s v="Jul"/>
    <n v="10"/>
    <n v="0"/>
    <x v="1048"/>
    <x v="2"/>
    <s v="tier - 2"/>
    <s v="R1021"/>
    <s v="2003-Jul-10"/>
    <n v="7"/>
    <d v="2003-07-10T00:00:00"/>
    <n v="21"/>
  </r>
  <r>
    <x v="1049"/>
    <n v="1984"/>
    <s v="Jul"/>
    <n v="6"/>
    <n v="3"/>
    <x v="1049"/>
    <x v="2"/>
    <s v="tier - 3"/>
    <s v="R1013"/>
    <s v="1984-Jul-6"/>
    <n v="7"/>
    <d v="1984-07-06T00:00:00"/>
    <n v="40"/>
  </r>
  <r>
    <x v="1050"/>
    <n v="1992"/>
    <s v="Sep"/>
    <n v="14"/>
    <n v="1"/>
    <x v="1050"/>
    <x v="1"/>
    <s v="tier - 1"/>
    <s v="R1011"/>
    <s v="1992-Sep-14"/>
    <n v="9"/>
    <d v="1992-09-14T00:00:00"/>
    <n v="32"/>
  </r>
  <r>
    <x v="1051"/>
    <n v="1990"/>
    <s v="Nov"/>
    <n v="8"/>
    <n v="3"/>
    <x v="1051"/>
    <x v="2"/>
    <s v="tier - 3"/>
    <s v="R1011"/>
    <s v="1990-Nov-8"/>
    <n v="11"/>
    <d v="1990-11-08T00:00:00"/>
    <n v="34"/>
  </r>
  <r>
    <x v="1052"/>
    <n v="1992"/>
    <s v="Nov"/>
    <n v="17"/>
    <n v="0"/>
    <x v="1052"/>
    <x v="0"/>
    <s v="tier - 2"/>
    <s v="R1014"/>
    <s v="1992-Nov-17"/>
    <n v="11"/>
    <d v="1992-11-17T00:00:00"/>
    <n v="32"/>
  </r>
  <r>
    <x v="1053"/>
    <n v="1985"/>
    <s v="Jun"/>
    <n v="14"/>
    <n v="3"/>
    <x v="1053"/>
    <x v="2"/>
    <s v="tier - 1"/>
    <s v="R1013"/>
    <s v="1985-Jun-14"/>
    <n v="6"/>
    <d v="1985-06-14T00:00:00"/>
    <n v="39"/>
  </r>
  <r>
    <x v="1054"/>
    <n v="1990"/>
    <s v="Oct"/>
    <n v="11"/>
    <n v="3"/>
    <x v="1054"/>
    <x v="2"/>
    <s v="tier - 1"/>
    <s v="R1013"/>
    <s v="1990-Oct-11"/>
    <n v="10"/>
    <d v="1990-10-11T00:00:00"/>
    <n v="34"/>
  </r>
  <r>
    <x v="1055"/>
    <n v="1988"/>
    <s v="Nov"/>
    <n v="4"/>
    <n v="3"/>
    <x v="1055"/>
    <x v="2"/>
    <s v="tier - 1"/>
    <s v="R1013"/>
    <s v="1988-Nov-4"/>
    <n v="11"/>
    <d v="1988-11-04T00:00:00"/>
    <n v="36"/>
  </r>
  <r>
    <x v="1056"/>
    <n v="2003"/>
    <s v="Sep"/>
    <n v="5"/>
    <n v="0"/>
    <x v="1056"/>
    <x v="0"/>
    <s v="tier - 1"/>
    <s v="R1012"/>
    <s v="2003-Sep-5"/>
    <n v="9"/>
    <d v="2003-09-05T00:00:00"/>
    <n v="21"/>
  </r>
  <r>
    <x v="1057"/>
    <n v="1999"/>
    <s v="Aug"/>
    <n v="12"/>
    <n v="3"/>
    <x v="1057"/>
    <x v="2"/>
    <s v="tier - 2"/>
    <s v="R1011"/>
    <s v="1999-Aug-12"/>
    <n v="8"/>
    <d v="1999-08-12T00:00:00"/>
    <n v="25"/>
  </r>
  <r>
    <x v="1058"/>
    <n v="1997"/>
    <s v="Nov"/>
    <n v="4"/>
    <n v="1"/>
    <x v="1058"/>
    <x v="2"/>
    <s v="tier - 2"/>
    <s v="R1012"/>
    <s v="1997-Nov-4"/>
    <n v="11"/>
    <d v="1997-11-04T00:00:00"/>
    <n v="27"/>
  </r>
  <r>
    <x v="1059"/>
    <n v="1999"/>
    <s v="Jun"/>
    <n v="6"/>
    <n v="3"/>
    <x v="1059"/>
    <x v="2"/>
    <s v="tier - 3"/>
    <s v="R1011"/>
    <s v="1999-Jun-6"/>
    <n v="6"/>
    <d v="1999-06-06T00:00:00"/>
    <n v="25"/>
  </r>
  <r>
    <x v="1060"/>
    <n v="1986"/>
    <s v="Dec"/>
    <n v="27"/>
    <n v="3"/>
    <x v="1060"/>
    <x v="2"/>
    <s v="tier - 2"/>
    <s v="R1013"/>
    <s v="1986-Dec-27"/>
    <n v="12"/>
    <d v="1986-12-27T00:00:00"/>
    <n v="37"/>
  </r>
  <r>
    <x v="1061"/>
    <n v="2001"/>
    <s v="Nov"/>
    <n v="11"/>
    <n v="2"/>
    <x v="1061"/>
    <x v="2"/>
    <s v="tier - 2"/>
    <s v="R1012"/>
    <s v="2001-Nov-11"/>
    <n v="11"/>
    <d v="2001-11-11T00:00:00"/>
    <n v="23"/>
  </r>
  <r>
    <x v="1062"/>
    <n v="1995"/>
    <s v="Aug"/>
    <n v="23"/>
    <n v="1"/>
    <x v="1062"/>
    <x v="2"/>
    <s v="tier - 3"/>
    <s v="R1011"/>
    <s v="1995-Aug-23"/>
    <n v="8"/>
    <d v="1995-08-23T00:00:00"/>
    <n v="29"/>
  </r>
  <r>
    <x v="1063"/>
    <n v="1988"/>
    <s v="Aug"/>
    <n v="18"/>
    <n v="3"/>
    <x v="1063"/>
    <x v="2"/>
    <s v="tier - 1"/>
    <s v="R1012"/>
    <s v="1988-Aug-18"/>
    <n v="8"/>
    <d v="1988-08-18T00:00:00"/>
    <n v="36"/>
  </r>
  <r>
    <x v="1064"/>
    <n v="1981"/>
    <s v="Oct"/>
    <n v="10"/>
    <n v="1"/>
    <x v="1064"/>
    <x v="2"/>
    <s v="tier - 1"/>
    <s v="R1013"/>
    <s v="1981-Oct-10"/>
    <n v="10"/>
    <d v="1981-10-10T00:00:00"/>
    <n v="43"/>
  </r>
  <r>
    <x v="1065"/>
    <n v="1995"/>
    <s v="Jun"/>
    <n v="16"/>
    <n v="1"/>
    <x v="1065"/>
    <x v="2"/>
    <s v="tier - 1"/>
    <s v="R1013"/>
    <s v="1995-Jun-16"/>
    <n v="6"/>
    <d v="1995-06-16T00:00:00"/>
    <n v="29"/>
  </r>
  <r>
    <x v="1066"/>
    <n v="1995"/>
    <s v="Oct"/>
    <n v="9"/>
    <n v="0"/>
    <x v="1066"/>
    <x v="2"/>
    <s v="tier - 3"/>
    <s v="R1024"/>
    <s v="1995-Oct-9"/>
    <n v="10"/>
    <d v="1995-10-09T00:00:00"/>
    <n v="29"/>
  </r>
  <r>
    <x v="1067"/>
    <n v="1993"/>
    <s v="Dec"/>
    <n v="28"/>
    <n v="0"/>
    <x v="1067"/>
    <x v="0"/>
    <s v="tier - 3"/>
    <s v="R1011"/>
    <s v="1993-Dec-28"/>
    <n v="12"/>
    <d v="1993-12-28T00:00:00"/>
    <n v="30"/>
  </r>
  <r>
    <x v="1068"/>
    <n v="1994"/>
    <s v="Sep"/>
    <n v="24"/>
    <n v="0"/>
    <x v="1068"/>
    <x v="2"/>
    <s v="tier - 3"/>
    <s v="R1012"/>
    <s v="1994-Sep-24"/>
    <n v="9"/>
    <d v="1994-09-24T00:00:00"/>
    <n v="30"/>
  </r>
  <r>
    <x v="1069"/>
    <n v="1992"/>
    <s v="Dec"/>
    <n v="22"/>
    <n v="0"/>
    <x v="1069"/>
    <x v="2"/>
    <s v="tier - 3"/>
    <s v="R1011"/>
    <s v="1992-Dec-22"/>
    <n v="12"/>
    <d v="1992-12-22T00:00:00"/>
    <n v="31"/>
  </r>
  <r>
    <x v="1070"/>
    <n v="1988"/>
    <s v="Oct"/>
    <n v="15"/>
    <n v="3"/>
    <x v="1070"/>
    <x v="2"/>
    <s v="tier - 1"/>
    <s v="R1013"/>
    <s v="1988-Oct-15"/>
    <n v="10"/>
    <d v="1988-10-15T00:00:00"/>
    <n v="36"/>
  </r>
  <r>
    <x v="1071"/>
    <n v="2003"/>
    <s v="Aug"/>
    <n v="24"/>
    <n v="0"/>
    <x v="1071"/>
    <x v="2"/>
    <s v="tier - 2"/>
    <s v="R1012"/>
    <s v="2003-Aug-24"/>
    <n v="8"/>
    <d v="2003-08-24T00:00:00"/>
    <n v="21"/>
  </r>
  <r>
    <x v="1072"/>
    <n v="1998"/>
    <s v="Sep"/>
    <n v="16"/>
    <n v="2"/>
    <x v="1072"/>
    <x v="1"/>
    <s v="tier - 3"/>
    <s v="R1012"/>
    <s v="1998-Sep-16"/>
    <n v="9"/>
    <d v="1998-09-16T00:00:00"/>
    <n v="26"/>
  </r>
  <r>
    <x v="1073"/>
    <n v="1999"/>
    <s v="Sep"/>
    <n v="22"/>
    <n v="2"/>
    <x v="1073"/>
    <x v="2"/>
    <s v="tier - 2"/>
    <s v="R1013"/>
    <s v="1999-Sep-22"/>
    <n v="9"/>
    <d v="1999-09-22T00:00:00"/>
    <n v="25"/>
  </r>
  <r>
    <x v="1074"/>
    <n v="1996"/>
    <s v="Sep"/>
    <n v="18"/>
    <n v="1"/>
    <x v="1074"/>
    <x v="0"/>
    <s v="tier - 2"/>
    <s v="R1015"/>
    <s v="1996-Sep-18"/>
    <n v="9"/>
    <d v="1996-09-18T00:00:00"/>
    <n v="28"/>
  </r>
  <r>
    <x v="1075"/>
    <n v="1996"/>
    <s v="Sep"/>
    <n v="19"/>
    <n v="2"/>
    <x v="1075"/>
    <x v="1"/>
    <s v="tier - 3"/>
    <s v="R1011"/>
    <s v="1996-Sep-19"/>
    <n v="9"/>
    <d v="1996-09-19T00:00:00"/>
    <n v="28"/>
  </r>
  <r>
    <x v="1076"/>
    <n v="2004"/>
    <s v="Jun"/>
    <n v="26"/>
    <n v="3"/>
    <x v="1076"/>
    <x v="2"/>
    <s v="tier - 3"/>
    <s v="R1016"/>
    <s v="2004-Jun-26"/>
    <n v="6"/>
    <d v="2004-06-26T00:00:00"/>
    <n v="20"/>
  </r>
  <r>
    <x v="1077"/>
    <n v="1993"/>
    <s v="Oct"/>
    <n v="12"/>
    <n v="1"/>
    <x v="1077"/>
    <x v="2"/>
    <s v="tier - 2"/>
    <s v="R1013"/>
    <s v="1993-Oct-12"/>
    <n v="10"/>
    <d v="1993-10-12T00:00:00"/>
    <n v="31"/>
  </r>
  <r>
    <x v="1078"/>
    <n v="1999"/>
    <s v="Oct"/>
    <n v="1"/>
    <n v="3"/>
    <x v="1078"/>
    <x v="0"/>
    <s v="tier - 3"/>
    <s v="R1016"/>
    <s v="1999-Oct-1"/>
    <n v="10"/>
    <d v="1999-10-01T00:00:00"/>
    <n v="25"/>
  </r>
  <r>
    <x v="1079"/>
    <n v="2003"/>
    <s v="Jul"/>
    <n v="29"/>
    <n v="0"/>
    <x v="1079"/>
    <x v="2"/>
    <s v="tier - 1"/>
    <s v="R1025"/>
    <s v="2003-Jul-29"/>
    <n v="7"/>
    <d v="2003-07-29T00:00:00"/>
    <n v="21"/>
  </r>
  <r>
    <x v="1080"/>
    <n v="1987"/>
    <s v="Sep"/>
    <n v="14"/>
    <n v="3"/>
    <x v="1080"/>
    <x v="2"/>
    <s v="tier - 1"/>
    <s v="R1011"/>
    <s v="1987-Sep-14"/>
    <n v="9"/>
    <d v="1987-09-14T00:00:00"/>
    <n v="37"/>
  </r>
  <r>
    <x v="1081"/>
    <n v="2000"/>
    <s v="Jun"/>
    <n v="20"/>
    <n v="3"/>
    <x v="1081"/>
    <x v="2"/>
    <s v="tier - 1"/>
    <s v="R1011"/>
    <s v="2000-Jun-20"/>
    <n v="6"/>
    <d v="2000-06-20T00:00:00"/>
    <n v="24"/>
  </r>
  <r>
    <x v="1082"/>
    <n v="1986"/>
    <s v="Aug"/>
    <n v="27"/>
    <n v="3"/>
    <x v="1082"/>
    <x v="2"/>
    <s v="tier - 1"/>
    <s v="R1013"/>
    <s v="1986-Aug-27"/>
    <n v="8"/>
    <d v="1986-08-27T00:00:00"/>
    <n v="38"/>
  </r>
  <r>
    <x v="1083"/>
    <n v="2001"/>
    <s v="Dec"/>
    <n v="26"/>
    <n v="0"/>
    <x v="1083"/>
    <x v="2"/>
    <s v="tier - 2"/>
    <s v="R1011"/>
    <s v="2001-Dec-26"/>
    <n v="12"/>
    <d v="2001-12-26T00:00:00"/>
    <n v="22"/>
  </r>
  <r>
    <x v="1084"/>
    <n v="1996"/>
    <s v="Dec"/>
    <n v="19"/>
    <n v="1"/>
    <x v="1084"/>
    <x v="2"/>
    <s v="tier - 2"/>
    <s v="R1011"/>
    <s v="1996-Dec-19"/>
    <n v="12"/>
    <d v="1996-12-19T00:00:00"/>
    <n v="27"/>
  </r>
  <r>
    <x v="1085"/>
    <n v="2004"/>
    <s v="Jul"/>
    <n v="16"/>
    <n v="2"/>
    <x v="1085"/>
    <x v="2"/>
    <s v="tier - 2"/>
    <s v="R1023"/>
    <s v="2004-Jul-16"/>
    <n v="7"/>
    <d v="2004-07-16T00:00:00"/>
    <n v="20"/>
  </r>
  <r>
    <x v="1086"/>
    <n v="1996"/>
    <s v="Oct"/>
    <n v="27"/>
    <n v="1"/>
    <x v="1086"/>
    <x v="2"/>
    <s v="tier - 3"/>
    <s v="R1013"/>
    <s v="1996-Oct-27"/>
    <n v="10"/>
    <d v="1996-10-27T00:00:00"/>
    <n v="28"/>
  </r>
  <r>
    <x v="1087"/>
    <n v="1996"/>
    <s v="Aug"/>
    <n v="10"/>
    <n v="1"/>
    <x v="1087"/>
    <x v="2"/>
    <s v="tier - 3"/>
    <s v="R1013"/>
    <s v="1996-Aug-10"/>
    <n v="8"/>
    <d v="1996-08-10T00:00:00"/>
    <n v="28"/>
  </r>
  <r>
    <x v="1088"/>
    <n v="1996"/>
    <s v="Nov"/>
    <n v="13"/>
    <n v="0"/>
    <x v="1088"/>
    <x v="2"/>
    <s v="tier - 2"/>
    <s v="R1024"/>
    <s v="1996-Nov-13"/>
    <n v="11"/>
    <d v="1996-11-13T00:00:00"/>
    <n v="28"/>
  </r>
  <r>
    <x v="1089"/>
    <n v="1974"/>
    <s v="Dec"/>
    <n v="6"/>
    <n v="0"/>
    <x v="1089"/>
    <x v="2"/>
    <s v="tier - 3"/>
    <s v="R1012"/>
    <s v="1974-Dec-6"/>
    <n v="12"/>
    <d v="1974-12-06T00:00:00"/>
    <n v="49"/>
  </r>
  <r>
    <x v="1090"/>
    <n v="1996"/>
    <s v="Dec"/>
    <n v="14"/>
    <n v="1"/>
    <x v="1090"/>
    <x v="2"/>
    <s v="tier - 1"/>
    <s v="R1011"/>
    <s v="1996-Dec-14"/>
    <n v="12"/>
    <d v="1996-12-14T00:00:00"/>
    <n v="27"/>
  </r>
  <r>
    <x v="1091"/>
    <n v="1993"/>
    <s v="Oct"/>
    <n v="7"/>
    <n v="0"/>
    <x v="1091"/>
    <x v="2"/>
    <s v="tier - 2"/>
    <s v="R1013"/>
    <s v="1993-Oct-7"/>
    <n v="10"/>
    <d v="1993-10-07T00:00:00"/>
    <n v="31"/>
  </r>
  <r>
    <x v="1092"/>
    <n v="1995"/>
    <s v="Jun"/>
    <n v="23"/>
    <n v="0"/>
    <x v="1092"/>
    <x v="2"/>
    <s v="tier - 3"/>
    <s v="R1012"/>
    <s v="1995-Jun-23"/>
    <n v="6"/>
    <d v="1995-06-23T00:00:00"/>
    <n v="29"/>
  </r>
  <r>
    <x v="1093"/>
    <n v="1993"/>
    <s v="Oct"/>
    <n v="28"/>
    <n v="0"/>
    <x v="1093"/>
    <x v="2"/>
    <s v="tier - 1"/>
    <s v="R1011"/>
    <s v="1993-Oct-28"/>
    <n v="10"/>
    <d v="1993-10-28T00:00:00"/>
    <n v="31"/>
  </r>
  <r>
    <x v="1094"/>
    <n v="1991"/>
    <s v="Sep"/>
    <n v="1"/>
    <n v="3"/>
    <x v="1094"/>
    <x v="2"/>
    <s v="tier - 1"/>
    <s v="R1013"/>
    <s v="1991-Sep-1"/>
    <n v="9"/>
    <d v="1991-09-01T00:00:00"/>
    <n v="33"/>
  </r>
  <r>
    <x v="1095"/>
    <n v="1997"/>
    <s v="Jun"/>
    <n v="20"/>
    <n v="1"/>
    <x v="1095"/>
    <x v="1"/>
    <s v="tier - 3"/>
    <s v="R1017"/>
    <s v="1997-Jun-20"/>
    <n v="6"/>
    <d v="1997-06-20T00:00:00"/>
    <n v="27"/>
  </r>
  <r>
    <x v="1096"/>
    <n v="2003"/>
    <s v="Nov"/>
    <n v="18"/>
    <n v="0"/>
    <x v="1096"/>
    <x v="2"/>
    <s v="tier - 1"/>
    <s v="R1021"/>
    <s v="2003-Nov-18"/>
    <n v="11"/>
    <d v="2003-11-18T00:00:00"/>
    <n v="21"/>
  </r>
  <r>
    <x v="1097"/>
    <n v="2003"/>
    <s v="Dec"/>
    <n v="5"/>
    <n v="0"/>
    <x v="1097"/>
    <x v="2"/>
    <s v="tier - 2"/>
    <s v="R1025"/>
    <s v="2003-Dec-5"/>
    <n v="12"/>
    <d v="2003-12-05T00:00:00"/>
    <n v="20"/>
  </r>
  <r>
    <x v="1098"/>
    <n v="1996"/>
    <s v="Nov"/>
    <n v="17"/>
    <n v="1"/>
    <x v="1098"/>
    <x v="2"/>
    <s v="tier - 2"/>
    <s v="R1012"/>
    <s v="1996-Nov-17"/>
    <n v="11"/>
    <d v="1996-11-17T00:00:00"/>
    <n v="28"/>
  </r>
  <r>
    <x v="1099"/>
    <n v="2003"/>
    <s v="Jul"/>
    <n v="3"/>
    <n v="0"/>
    <x v="1099"/>
    <x v="2"/>
    <s v="tier - 3"/>
    <s v="R1011"/>
    <s v="2003-Jul-3"/>
    <n v="7"/>
    <d v="2003-07-03T00:00:00"/>
    <n v="21"/>
  </r>
  <r>
    <x v="1100"/>
    <n v="2004"/>
    <s v="Aug"/>
    <n v="30"/>
    <n v="0"/>
    <x v="1100"/>
    <x v="2"/>
    <s v="tier - 2"/>
    <s v="R1013"/>
    <s v="2004-Aug-30"/>
    <n v="8"/>
    <d v="2004-08-30T00:00:00"/>
    <n v="20"/>
  </r>
  <r>
    <x v="1101"/>
    <n v="2001"/>
    <s v="Oct"/>
    <n v="6"/>
    <n v="2"/>
    <x v="1101"/>
    <x v="2"/>
    <s v="tier - 1"/>
    <s v="R1017"/>
    <s v="2001-Oct-6"/>
    <n v="10"/>
    <d v="2001-10-06T00:00:00"/>
    <n v="23"/>
  </r>
  <r>
    <x v="1102"/>
    <n v="1994"/>
    <s v="Jul"/>
    <n v="1"/>
    <n v="1"/>
    <x v="1102"/>
    <x v="2"/>
    <s v="tier - 3"/>
    <s v="R1011"/>
    <s v="1994-Jul-1"/>
    <n v="7"/>
    <d v="1994-07-01T00:00:00"/>
    <n v="30"/>
  </r>
  <r>
    <x v="1103"/>
    <n v="1994"/>
    <s v="Dec"/>
    <n v="2"/>
    <n v="0"/>
    <x v="1103"/>
    <x v="1"/>
    <s v="tier - 1"/>
    <s v="R1016"/>
    <s v="1994-Dec-2"/>
    <n v="12"/>
    <d v="1994-12-02T00:00:00"/>
    <n v="29"/>
  </r>
  <r>
    <x v="1104"/>
    <n v="1991"/>
    <s v="Nov"/>
    <n v="13"/>
    <n v="0"/>
    <x v="1104"/>
    <x v="1"/>
    <s v="tier - 2"/>
    <s v="R1011"/>
    <s v="1991-Nov-13"/>
    <n v="11"/>
    <d v="1991-11-13T00:00:00"/>
    <n v="33"/>
  </r>
  <r>
    <x v="1105"/>
    <n v="1997"/>
    <s v="Sep"/>
    <n v="2"/>
    <n v="1"/>
    <x v="1105"/>
    <x v="2"/>
    <s v="tier - 3"/>
    <s v="R1013"/>
    <s v="1997-Sep-2"/>
    <n v="9"/>
    <d v="1997-09-02T00:00:00"/>
    <n v="27"/>
  </r>
  <r>
    <x v="1106"/>
    <n v="1997"/>
    <s v="Aug"/>
    <n v="2"/>
    <n v="1"/>
    <x v="1106"/>
    <x v="2"/>
    <s v="tier - 3"/>
    <s v="R1013"/>
    <s v="1997-Aug-2"/>
    <n v="8"/>
    <d v="1997-08-02T00:00:00"/>
    <n v="27"/>
  </r>
  <r>
    <x v="1107"/>
    <n v="1997"/>
    <s v="Jul"/>
    <n v="6"/>
    <n v="0"/>
    <x v="1107"/>
    <x v="2"/>
    <s v="tier - 2"/>
    <s v="R1024"/>
    <s v="1997-Jul-6"/>
    <n v="7"/>
    <d v="1997-07-06T00:00:00"/>
    <n v="27"/>
  </r>
  <r>
    <x v="1108"/>
    <n v="1997"/>
    <s v="Dec"/>
    <n v="22"/>
    <n v="1"/>
    <x v="1108"/>
    <x v="2"/>
    <s v="tier - 3"/>
    <s v="R1011"/>
    <s v="1997-Dec-22"/>
    <n v="12"/>
    <d v="1997-12-22T00:00:00"/>
    <n v="26"/>
  </r>
  <r>
    <x v="1109"/>
    <n v="1997"/>
    <s v="Jul"/>
    <n v="5"/>
    <n v="0"/>
    <x v="1109"/>
    <x v="2"/>
    <s v="tier - 3"/>
    <s v="R1024"/>
    <s v="1997-Jul-5"/>
    <n v="7"/>
    <d v="1997-07-05T00:00:00"/>
    <n v="27"/>
  </r>
  <r>
    <x v="1110"/>
    <n v="1996"/>
    <s v="Oct"/>
    <n v="11"/>
    <n v="0"/>
    <x v="1110"/>
    <x v="2"/>
    <s v="tier - 3"/>
    <s v="R1012"/>
    <s v="1996-Oct-11"/>
    <n v="10"/>
    <d v="1996-10-11T00:00:00"/>
    <n v="28"/>
  </r>
  <r>
    <x v="1111"/>
    <n v="1977"/>
    <s v="Jun"/>
    <n v="8"/>
    <n v="0"/>
    <x v="1111"/>
    <x v="2"/>
    <s v="tier - 3"/>
    <s v="R1013"/>
    <s v="1977-Jun-8"/>
    <n v="6"/>
    <d v="1977-06-08T00:00:00"/>
    <n v="47"/>
  </r>
  <r>
    <x v="1112"/>
    <n v="1971"/>
    <s v="Sep"/>
    <n v="27"/>
    <n v="2"/>
    <x v="1112"/>
    <x v="0"/>
    <s v="tier - 2"/>
    <s v="R1013"/>
    <s v="1971-Sep-27"/>
    <n v="9"/>
    <d v="1971-09-27T00:00:00"/>
    <n v="53"/>
  </r>
  <r>
    <x v="1113"/>
    <n v="1997"/>
    <s v="Jun"/>
    <n v="12"/>
    <n v="2"/>
    <x v="1113"/>
    <x v="0"/>
    <s v="tier - 3"/>
    <s v="R1013"/>
    <s v="1997-Jun-12"/>
    <n v="6"/>
    <d v="1997-06-12T00:00:00"/>
    <n v="27"/>
  </r>
  <r>
    <x v="1114"/>
    <n v="2001"/>
    <s v="Sep"/>
    <n v="2"/>
    <n v="2"/>
    <x v="1114"/>
    <x v="2"/>
    <s v="tier - 2"/>
    <s v="R1013"/>
    <s v="2001-Sep-2"/>
    <n v="9"/>
    <d v="2001-09-02T00:00:00"/>
    <n v="23"/>
  </r>
  <r>
    <x v="1115"/>
    <n v="2000"/>
    <s v="Sep"/>
    <n v="23"/>
    <n v="0"/>
    <x v="1115"/>
    <x v="2"/>
    <s v="tier - 2"/>
    <s v="R1012"/>
    <s v="2000-Sep-23"/>
    <n v="9"/>
    <d v="2000-09-23T00:00:00"/>
    <n v="24"/>
  </r>
  <r>
    <x v="1116"/>
    <n v="1996"/>
    <s v="Jul"/>
    <n v="3"/>
    <n v="0"/>
    <x v="1116"/>
    <x v="2"/>
    <s v="tier - 1"/>
    <s v="R1012"/>
    <s v="1996-Jul-3"/>
    <n v="7"/>
    <d v="1996-07-03T00:00:00"/>
    <n v="28"/>
  </r>
  <r>
    <x v="1117"/>
    <n v="1996"/>
    <s v="Aug"/>
    <n v="14"/>
    <n v="0"/>
    <x v="1117"/>
    <x v="2"/>
    <s v="tier - 2"/>
    <s v="R1012"/>
    <s v="1996-Aug-14"/>
    <n v="8"/>
    <d v="1996-08-14T00:00:00"/>
    <n v="28"/>
  </r>
  <r>
    <x v="1118"/>
    <n v="1994"/>
    <s v="Jul"/>
    <n v="6"/>
    <n v="0"/>
    <x v="1118"/>
    <x v="2"/>
    <s v="tier - 1"/>
    <s v="R1011"/>
    <s v="1994-Jul-6"/>
    <n v="7"/>
    <d v="1994-07-06T00:00:00"/>
    <n v="30"/>
  </r>
  <r>
    <x v="1119"/>
    <n v="1994"/>
    <s v="Oct"/>
    <n v="25"/>
    <n v="0"/>
    <x v="1119"/>
    <x v="2"/>
    <s v="tier - 3"/>
    <s v="R1013"/>
    <s v="1994-Oct-25"/>
    <n v="10"/>
    <d v="1994-10-25T00:00:00"/>
    <n v="30"/>
  </r>
  <r>
    <x v="1120"/>
    <n v="2001"/>
    <s v="Aug"/>
    <n v="29"/>
    <n v="1"/>
    <x v="1120"/>
    <x v="2"/>
    <s v="tier - 3"/>
    <s v="R1024"/>
    <s v="2001-Aug-29"/>
    <n v="8"/>
    <d v="2001-08-29T00:00:00"/>
    <n v="23"/>
  </r>
  <r>
    <x v="1121"/>
    <n v="1993"/>
    <s v="Sep"/>
    <n v="25"/>
    <n v="0"/>
    <x v="1121"/>
    <x v="2"/>
    <s v="tier - 3"/>
    <s v="R1013"/>
    <s v="1993-Sep-25"/>
    <n v="9"/>
    <d v="1993-09-25T00:00:00"/>
    <n v="31"/>
  </r>
  <r>
    <x v="1122"/>
    <n v="1994"/>
    <s v="Jul"/>
    <n v="10"/>
    <n v="0"/>
    <x v="1122"/>
    <x v="2"/>
    <s v="tier - 1"/>
    <s v="R1011"/>
    <s v="1994-Jul-10"/>
    <n v="7"/>
    <d v="1994-07-10T00:00:00"/>
    <n v="30"/>
  </r>
  <r>
    <x v="1123"/>
    <n v="1999"/>
    <s v="Jun"/>
    <n v="25"/>
    <n v="0"/>
    <x v="1123"/>
    <x v="2"/>
    <s v="tier - 3"/>
    <s v="R1021"/>
    <s v="1999-Jun-25"/>
    <n v="6"/>
    <d v="1999-06-25T00:00:00"/>
    <n v="25"/>
  </r>
  <r>
    <x v="1124"/>
    <n v="1979"/>
    <s v="Nov"/>
    <n v="4"/>
    <n v="2"/>
    <x v="1124"/>
    <x v="2"/>
    <s v="tier - 2"/>
    <s v="R1011"/>
    <s v="1979-Nov-4"/>
    <n v="11"/>
    <d v="1979-11-04T00:00:00"/>
    <n v="45"/>
  </r>
  <r>
    <x v="1125"/>
    <n v="1987"/>
    <s v="Aug"/>
    <n v="1"/>
    <n v="3"/>
    <x v="1125"/>
    <x v="2"/>
    <s v="tier - 2"/>
    <s v="R1013"/>
    <s v="1987-Aug-1"/>
    <n v="8"/>
    <d v="1987-08-01T00:00:00"/>
    <n v="37"/>
  </r>
  <r>
    <x v="1126"/>
    <n v="2001"/>
    <s v="Oct"/>
    <n v="13"/>
    <n v="2"/>
    <x v="1126"/>
    <x v="2"/>
    <s v="tier - 1"/>
    <s v="R1012"/>
    <s v="2001-Oct-13"/>
    <n v="10"/>
    <d v="2001-10-13T00:00:00"/>
    <n v="23"/>
  </r>
  <r>
    <x v="1127"/>
    <n v="1995"/>
    <s v="Sep"/>
    <n v="10"/>
    <n v="0"/>
    <x v="1127"/>
    <x v="1"/>
    <s v="tier - 1"/>
    <s v="R1017"/>
    <s v="1995-Sep-10"/>
    <n v="9"/>
    <d v="1995-09-10T00:00:00"/>
    <n v="29"/>
  </r>
  <r>
    <x v="1128"/>
    <n v="1989"/>
    <s v="Oct"/>
    <n v="1"/>
    <n v="3"/>
    <x v="1128"/>
    <x v="2"/>
    <s v="tier - 1"/>
    <s v="R1012"/>
    <s v="1989-Oct-1"/>
    <n v="10"/>
    <d v="1989-10-01T00:00:00"/>
    <n v="35"/>
  </r>
  <r>
    <x v="1129"/>
    <n v="1994"/>
    <s v="Sep"/>
    <n v="26"/>
    <n v="0"/>
    <x v="1129"/>
    <x v="1"/>
    <s v="tier - 1"/>
    <s v="R1012"/>
    <s v="1994-Sep-26"/>
    <n v="9"/>
    <d v="1994-09-26T00:00:00"/>
    <n v="30"/>
  </r>
  <r>
    <x v="1130"/>
    <n v="2002"/>
    <s v="Jun"/>
    <n v="21"/>
    <n v="2"/>
    <x v="1130"/>
    <x v="2"/>
    <s v="tier - 3"/>
    <s v="R1013"/>
    <s v="2002-Jun-21"/>
    <n v="6"/>
    <d v="2002-06-21T00:00:00"/>
    <n v="22"/>
  </r>
  <r>
    <x v="1131"/>
    <n v="1997"/>
    <s v="Dec"/>
    <n v="22"/>
    <n v="0"/>
    <x v="1131"/>
    <x v="2"/>
    <s v="tier - 2"/>
    <s v="R1011"/>
    <s v="1997-Dec-22"/>
    <n v="12"/>
    <d v="1997-12-22T00:00:00"/>
    <n v="26"/>
  </r>
  <r>
    <x v="1132"/>
    <n v="1998"/>
    <s v="Aug"/>
    <n v="9"/>
    <n v="0"/>
    <x v="1132"/>
    <x v="2"/>
    <s v="tier - 1"/>
    <s v="R1023"/>
    <s v="1998-Aug-9"/>
    <n v="8"/>
    <d v="1998-08-09T00:00:00"/>
    <n v="26"/>
  </r>
  <r>
    <x v="1133"/>
    <n v="1998"/>
    <s v="Sep"/>
    <n v="15"/>
    <n v="0"/>
    <x v="1133"/>
    <x v="2"/>
    <s v="tier - 3"/>
    <s v="R1024"/>
    <s v="1998-Sep-15"/>
    <n v="9"/>
    <d v="1998-09-15T00:00:00"/>
    <n v="26"/>
  </r>
  <r>
    <x v="1134"/>
    <n v="1997"/>
    <s v="Dec"/>
    <n v="19"/>
    <n v="0"/>
    <x v="1134"/>
    <x v="2"/>
    <s v="tier - 3"/>
    <s v="R1012"/>
    <s v="1997-Dec-19"/>
    <n v="12"/>
    <d v="1997-12-19T00:00:00"/>
    <n v="26"/>
  </r>
  <r>
    <x v="1135"/>
    <n v="1996"/>
    <s v="Aug"/>
    <n v="20"/>
    <n v="2"/>
    <x v="1135"/>
    <x v="0"/>
    <s v="tier - 1"/>
    <s v="R1011"/>
    <s v="1996-Aug-20"/>
    <n v="8"/>
    <d v="1996-08-20T00:00:00"/>
    <n v="28"/>
  </r>
  <r>
    <x v="1136"/>
    <n v="1988"/>
    <s v="Sep"/>
    <n v="28"/>
    <n v="3"/>
    <x v="1136"/>
    <x v="2"/>
    <s v="tier - 2"/>
    <s v="R1012"/>
    <s v="1988-Sep-28"/>
    <n v="9"/>
    <d v="1988-09-28T00:00:00"/>
    <n v="36"/>
  </r>
  <r>
    <x v="1137"/>
    <n v="2002"/>
    <s v="Dec"/>
    <n v="15"/>
    <n v="0"/>
    <x v="1137"/>
    <x v="2"/>
    <s v="tier - 3"/>
    <s v="R1012"/>
    <s v="2002-Dec-15"/>
    <n v="12"/>
    <d v="2002-12-15T00:00:00"/>
    <n v="21"/>
  </r>
  <r>
    <x v="1138"/>
    <n v="1991"/>
    <s v="Nov"/>
    <n v="20"/>
    <n v="3"/>
    <x v="1138"/>
    <x v="2"/>
    <s v="tier - 2"/>
    <s v="R1013"/>
    <s v="1991-Nov-20"/>
    <n v="11"/>
    <d v="1991-11-20T00:00:00"/>
    <n v="33"/>
  </r>
  <r>
    <x v="1139"/>
    <n v="1987"/>
    <s v="Jun"/>
    <n v="18"/>
    <n v="3"/>
    <x v="1139"/>
    <x v="2"/>
    <s v="tier - 3"/>
    <s v="R1013"/>
    <s v="1987-Jun-18"/>
    <n v="6"/>
    <d v="1987-06-18T00:00:00"/>
    <n v="37"/>
  </r>
  <r>
    <x v="1140"/>
    <n v="1995"/>
    <s v="Sep"/>
    <n v="24"/>
    <n v="0"/>
    <x v="1140"/>
    <x v="2"/>
    <s v="tier - 1"/>
    <s v="R1011"/>
    <s v="1995-Sep-24"/>
    <n v="9"/>
    <d v="1995-09-24T00:00:00"/>
    <n v="29"/>
  </r>
  <r>
    <x v="1141"/>
    <n v="2002"/>
    <s v="Sep"/>
    <n v="30"/>
    <n v="0"/>
    <x v="1141"/>
    <x v="2"/>
    <s v="tier - 3"/>
    <s v="R1012"/>
    <s v="2002-Sep-30"/>
    <n v="9"/>
    <d v="2002-09-30T00:00:00"/>
    <n v="22"/>
  </r>
  <r>
    <x v="1142"/>
    <n v="1996"/>
    <s v="Jun"/>
    <n v="30"/>
    <n v="1"/>
    <x v="1142"/>
    <x v="2"/>
    <s v="tier - 2"/>
    <s v="R1013"/>
    <s v="1996-Jun-30"/>
    <n v="6"/>
    <d v="1996-06-30T00:00:00"/>
    <n v="28"/>
  </r>
  <r>
    <x v="1143"/>
    <n v="2003"/>
    <s v="Jun"/>
    <n v="5"/>
    <n v="2"/>
    <x v="1143"/>
    <x v="2"/>
    <s v="tier - 2"/>
    <s v="R1011"/>
    <s v="2003-Jun-5"/>
    <n v="6"/>
    <d v="2003-06-05T00:00:00"/>
    <n v="21"/>
  </r>
  <r>
    <x v="1144"/>
    <n v="1996"/>
    <s v="Jun"/>
    <n v="13"/>
    <n v="1"/>
    <x v="1144"/>
    <x v="2"/>
    <s v="tier - 2"/>
    <s v="R1011"/>
    <s v="1996-Jun-13"/>
    <n v="6"/>
    <d v="1996-06-13T00:00:00"/>
    <n v="28"/>
  </r>
  <r>
    <x v="1145"/>
    <n v="1996"/>
    <s v="Oct"/>
    <n v="24"/>
    <n v="1"/>
    <x v="1145"/>
    <x v="2"/>
    <s v="tier - 2"/>
    <s v="R1013"/>
    <s v="1996-Oct-24"/>
    <n v="10"/>
    <d v="1996-10-24T00:00:00"/>
    <n v="28"/>
  </r>
  <r>
    <x v="1146"/>
    <n v="1963"/>
    <s v="Jul"/>
    <n v="22"/>
    <n v="0"/>
    <x v="1146"/>
    <x v="2"/>
    <s v="tier - 1"/>
    <s v="R1011"/>
    <s v="1963-Jul-22"/>
    <n v="7"/>
    <d v="1963-07-22T00:00:00"/>
    <n v="61"/>
  </r>
  <r>
    <x v="1147"/>
    <n v="1999"/>
    <s v="Nov"/>
    <n v="1"/>
    <n v="0"/>
    <x v="1147"/>
    <x v="2"/>
    <s v="tier - 2"/>
    <s v="R1024"/>
    <s v="1999-Nov-1"/>
    <n v="11"/>
    <d v="1999-11-01T00:00:00"/>
    <n v="25"/>
  </r>
  <r>
    <x v="1148"/>
    <n v="2000"/>
    <s v="Jul"/>
    <n v="14"/>
    <n v="0"/>
    <x v="1148"/>
    <x v="2"/>
    <s v="tier - 1"/>
    <s v="R1012"/>
    <s v="2000-Jul-14"/>
    <n v="7"/>
    <d v="2000-07-14T00:00:00"/>
    <n v="24"/>
  </r>
  <r>
    <x v="1149"/>
    <n v="1996"/>
    <s v="Jun"/>
    <n v="21"/>
    <n v="0"/>
    <x v="1149"/>
    <x v="1"/>
    <s v="tier - 3"/>
    <s v="R1016"/>
    <s v="1996-Jun-21"/>
    <n v="6"/>
    <d v="1996-06-21T00:00:00"/>
    <n v="28"/>
  </r>
  <r>
    <x v="1150"/>
    <n v="1993"/>
    <s v="Aug"/>
    <n v="12"/>
    <n v="0"/>
    <x v="1150"/>
    <x v="0"/>
    <s v="tier - 3"/>
    <s v="R1013"/>
    <s v="1993-Aug-12"/>
    <n v="8"/>
    <d v="1993-08-12T00:00:00"/>
    <n v="31"/>
  </r>
  <r>
    <x v="1151"/>
    <n v="1993"/>
    <s v="Nov"/>
    <n v="1"/>
    <n v="0"/>
    <x v="1151"/>
    <x v="1"/>
    <s v="tier - 3"/>
    <s v="R1011"/>
    <s v="1993-Nov-1"/>
    <n v="11"/>
    <d v="1993-11-01T00:00:00"/>
    <n v="31"/>
  </r>
  <r>
    <x v="1152"/>
    <n v="1998"/>
    <s v="Sep"/>
    <n v="4"/>
    <n v="0"/>
    <x v="1152"/>
    <x v="2"/>
    <s v="tier - 3"/>
    <s v="R1012"/>
    <s v="1998-Sep-4"/>
    <n v="9"/>
    <d v="1998-09-04T00:00:00"/>
    <n v="26"/>
  </r>
  <r>
    <x v="1153"/>
    <n v="1998"/>
    <s v="Jun"/>
    <n v="17"/>
    <n v="0"/>
    <x v="1153"/>
    <x v="2"/>
    <s v="tier - 3"/>
    <s v="R1012"/>
    <s v="1998-Jun-17"/>
    <n v="6"/>
    <d v="1998-06-17T00:00:00"/>
    <n v="26"/>
  </r>
  <r>
    <x v="1154"/>
    <n v="1998"/>
    <s v="Nov"/>
    <n v="15"/>
    <n v="0"/>
    <x v="1154"/>
    <x v="2"/>
    <s v="tier - 3"/>
    <s v="R1012"/>
    <s v="1998-Nov-15"/>
    <n v="11"/>
    <d v="1998-11-15T00:00:00"/>
    <n v="26"/>
  </r>
  <r>
    <x v="1155"/>
    <n v="2000"/>
    <s v="Oct"/>
    <n v="1"/>
    <n v="0"/>
    <x v="1155"/>
    <x v="2"/>
    <s v="tier - 3"/>
    <s v="R1011"/>
    <s v="2000-Oct-1"/>
    <n v="10"/>
    <d v="2000-10-01T00:00:00"/>
    <n v="24"/>
  </r>
  <r>
    <x v="1156"/>
    <n v="2003"/>
    <s v="Sep"/>
    <n v="23"/>
    <n v="2"/>
    <x v="1156"/>
    <x v="2"/>
    <s v="tier - 1"/>
    <s v="R1012"/>
    <s v="2003-Sep-23"/>
    <n v="9"/>
    <d v="2003-09-23T00:00:00"/>
    <n v="21"/>
  </r>
  <r>
    <x v="1157"/>
    <n v="1999"/>
    <s v="Sep"/>
    <n v="4"/>
    <n v="2"/>
    <x v="1157"/>
    <x v="2"/>
    <s v="tier - 3"/>
    <s v="R1013"/>
    <s v="1999-Sep-4"/>
    <n v="9"/>
    <d v="1999-09-04T00:00:00"/>
    <n v="25"/>
  </r>
  <r>
    <x v="1158"/>
    <n v="2004"/>
    <s v="Aug"/>
    <n v="4"/>
    <n v="2"/>
    <x v="1158"/>
    <x v="2"/>
    <s v="tier - 3"/>
    <s v="R1013"/>
    <s v="2004-Aug-4"/>
    <n v="8"/>
    <d v="2004-08-04T00:00:00"/>
    <n v="20"/>
  </r>
  <r>
    <x v="1159"/>
    <n v="1999"/>
    <s v="Dec"/>
    <n v="24"/>
    <n v="1"/>
    <x v="1159"/>
    <x v="2"/>
    <s v="tier - 3"/>
    <s v="R1012"/>
    <s v="1999-Dec-24"/>
    <n v="12"/>
    <d v="1999-12-24T00:00:00"/>
    <n v="24"/>
  </r>
  <r>
    <x v="1160"/>
    <n v="1999"/>
    <s v="Aug"/>
    <n v="29"/>
    <n v="1"/>
    <x v="1160"/>
    <x v="2"/>
    <s v="tier - 1"/>
    <s v="R1012"/>
    <s v="1999-Aug-29"/>
    <n v="8"/>
    <d v="1999-08-29T00:00:00"/>
    <n v="25"/>
  </r>
  <r>
    <x v="1161"/>
    <n v="2004"/>
    <s v="Nov"/>
    <n v="14"/>
    <n v="0"/>
    <x v="1161"/>
    <x v="2"/>
    <s v="tier - 1"/>
    <s v="R1021"/>
    <s v="2004-Nov-14"/>
    <n v="11"/>
    <d v="2004-11-14T00:00:00"/>
    <n v="20"/>
  </r>
  <r>
    <x v="1162"/>
    <n v="1997"/>
    <s v="Aug"/>
    <n v="10"/>
    <n v="0"/>
    <x v="1162"/>
    <x v="2"/>
    <s v="tier - 1"/>
    <s v="R1012"/>
    <s v="1997-Aug-10"/>
    <n v="8"/>
    <d v="1997-08-10T00:00:00"/>
    <n v="27"/>
  </r>
  <r>
    <x v="1163"/>
    <n v="2000"/>
    <s v="Oct"/>
    <n v="11"/>
    <n v="0"/>
    <x v="1163"/>
    <x v="2"/>
    <s v="tier - 1"/>
    <s v="R1024"/>
    <s v="2000-Oct-11"/>
    <n v="10"/>
    <d v="2000-10-11T00:00:00"/>
    <n v="24"/>
  </r>
  <r>
    <x v="1164"/>
    <n v="2000"/>
    <s v="Oct"/>
    <n v="3"/>
    <n v="0"/>
    <x v="1164"/>
    <x v="2"/>
    <s v="tier - 3"/>
    <s v="R1024"/>
    <s v="2000-Oct-3"/>
    <n v="10"/>
    <d v="2000-10-03T00:00:00"/>
    <n v="24"/>
  </r>
  <r>
    <x v="1165"/>
    <n v="2000"/>
    <s v="Dec"/>
    <n v="17"/>
    <n v="0"/>
    <x v="1165"/>
    <x v="2"/>
    <s v="tier - 3"/>
    <s v="R1024"/>
    <s v="2000-Dec-17"/>
    <n v="12"/>
    <d v="2000-12-17T00:00:00"/>
    <n v="23"/>
  </r>
  <r>
    <x v="1166"/>
    <n v="2003"/>
    <s v="Dec"/>
    <n v="3"/>
    <n v="1"/>
    <x v="1166"/>
    <x v="2"/>
    <s v="tier - 3"/>
    <s v="R1012"/>
    <s v="2003-Dec-3"/>
    <n v="12"/>
    <d v="2003-12-03T00:00:00"/>
    <n v="20"/>
  </r>
  <r>
    <x v="1167"/>
    <n v="1997"/>
    <s v="Oct"/>
    <n v="6"/>
    <n v="0"/>
    <x v="1167"/>
    <x v="1"/>
    <s v="tier - 3"/>
    <s v="R1016"/>
    <s v="1997-Oct-6"/>
    <n v="10"/>
    <d v="1997-10-06T00:00:00"/>
    <n v="27"/>
  </r>
  <r>
    <x v="1168"/>
    <n v="1981"/>
    <s v="Nov"/>
    <n v="22"/>
    <n v="1"/>
    <x v="1168"/>
    <x v="0"/>
    <s v="tier - 3"/>
    <s v="R1011"/>
    <s v="1981-Nov-22"/>
    <n v="11"/>
    <d v="1981-11-22T00:00:00"/>
    <n v="43"/>
  </r>
  <r>
    <x v="1169"/>
    <n v="1988"/>
    <s v="Aug"/>
    <n v="20"/>
    <n v="3"/>
    <x v="1169"/>
    <x v="2"/>
    <s v="tier - 2"/>
    <s v="R1013"/>
    <s v="1988-Aug-20"/>
    <n v="8"/>
    <d v="1988-08-20T00:00:00"/>
    <n v="36"/>
  </r>
  <r>
    <x v="1170"/>
    <n v="1997"/>
    <s v="Oct"/>
    <n v="30"/>
    <n v="0"/>
    <x v="1170"/>
    <x v="0"/>
    <s v="tier - 3"/>
    <s v="R1014"/>
    <s v="1997-Oct-30"/>
    <n v="10"/>
    <d v="1997-10-30T00:00:00"/>
    <n v="27"/>
  </r>
  <r>
    <x v="1171"/>
    <n v="2003"/>
    <s v="Aug"/>
    <n v="6"/>
    <n v="1"/>
    <x v="1171"/>
    <x v="2"/>
    <s v="tier - 2"/>
    <s v="R1012"/>
    <s v="2003-Aug-6"/>
    <n v="8"/>
    <d v="2003-08-06T00:00:00"/>
    <n v="21"/>
  </r>
  <r>
    <x v="1172"/>
    <n v="2003"/>
    <s v="Dec"/>
    <n v="1"/>
    <n v="1"/>
    <x v="1172"/>
    <x v="2"/>
    <s v="tier - 3"/>
    <s v="R1012"/>
    <s v="2003-Dec-1"/>
    <n v="12"/>
    <d v="2003-12-01T00:00:00"/>
    <n v="20"/>
  </r>
  <r>
    <x v="1173"/>
    <n v="2003"/>
    <s v="Nov"/>
    <n v="21"/>
    <n v="1"/>
    <x v="1173"/>
    <x v="2"/>
    <s v="tier - 2"/>
    <s v="R1012"/>
    <s v="2003-Nov-21"/>
    <n v="11"/>
    <d v="2003-11-21T00:00:00"/>
    <n v="21"/>
  </r>
  <r>
    <x v="1174"/>
    <n v="2003"/>
    <s v="Jul"/>
    <n v="17"/>
    <n v="1"/>
    <x v="1174"/>
    <x v="2"/>
    <s v="tier - 2"/>
    <s v="R1012"/>
    <s v="2003-Jul-17"/>
    <n v="7"/>
    <d v="2003-07-17T00:00:00"/>
    <n v="21"/>
  </r>
  <r>
    <x v="1175"/>
    <n v="1996"/>
    <s v="Jun"/>
    <n v="13"/>
    <n v="0"/>
    <x v="1175"/>
    <x v="2"/>
    <s v="tier - 1"/>
    <s v="R1012"/>
    <s v="1996-Jun-13"/>
    <n v="6"/>
    <d v="1996-06-13T00:00:00"/>
    <n v="28"/>
  </r>
  <r>
    <x v="1176"/>
    <n v="1999"/>
    <s v="Jun"/>
    <n v="11"/>
    <n v="0"/>
    <x v="1176"/>
    <x v="2"/>
    <s v="tier - 2"/>
    <s v="R1012"/>
    <s v="1999-Jun-11"/>
    <n v="6"/>
    <d v="1999-06-11T00:00:00"/>
    <n v="25"/>
  </r>
  <r>
    <x v="1177"/>
    <n v="1994"/>
    <s v="Oct"/>
    <n v="2"/>
    <n v="0"/>
    <x v="1177"/>
    <x v="1"/>
    <s v="tier - 2"/>
    <s v="R1013"/>
    <s v="1994-Oct-2"/>
    <n v="10"/>
    <d v="1994-10-02T00:00:00"/>
    <n v="30"/>
  </r>
  <r>
    <x v="1178"/>
    <n v="1994"/>
    <s v="Sep"/>
    <n v="17"/>
    <n v="0"/>
    <x v="1178"/>
    <x v="2"/>
    <s v="tier - 2"/>
    <s v="R1013"/>
    <s v="1994-Sep-17"/>
    <n v="9"/>
    <d v="1994-09-17T00:00:00"/>
    <n v="30"/>
  </r>
  <r>
    <x v="1179"/>
    <n v="1992"/>
    <s v="Jun"/>
    <n v="18"/>
    <n v="0"/>
    <x v="1179"/>
    <x v="2"/>
    <s v="tier - 1"/>
    <s v="R1011"/>
    <s v="1992-Jun-18"/>
    <n v="6"/>
    <d v="1992-06-18T00:00:00"/>
    <n v="32"/>
  </r>
  <r>
    <x v="1180"/>
    <n v="1996"/>
    <s v="Aug"/>
    <n v="5"/>
    <n v="0"/>
    <x v="1180"/>
    <x v="1"/>
    <s v="tier - 2"/>
    <s v="R1012"/>
    <s v="1996-Aug-5"/>
    <n v="8"/>
    <d v="1996-08-05T00:00:00"/>
    <n v="28"/>
  </r>
  <r>
    <x v="1181"/>
    <n v="2000"/>
    <s v="Dec"/>
    <n v="9"/>
    <n v="1"/>
    <x v="1181"/>
    <x v="2"/>
    <s v="tier - 1"/>
    <s v="R1012"/>
    <s v="2000-Dec-9"/>
    <n v="12"/>
    <d v="2000-12-09T00:00:00"/>
    <n v="23"/>
  </r>
  <r>
    <x v="1182"/>
    <n v="2000"/>
    <s v="Jun"/>
    <n v="24"/>
    <n v="1"/>
    <x v="1182"/>
    <x v="2"/>
    <s v="tier - 2"/>
    <s v="R1012"/>
    <s v="2000-Jun-24"/>
    <n v="6"/>
    <d v="2000-06-24T00:00:00"/>
    <n v="24"/>
  </r>
  <r>
    <x v="1183"/>
    <n v="1997"/>
    <s v="Aug"/>
    <n v="26"/>
    <n v="0"/>
    <x v="1183"/>
    <x v="2"/>
    <s v="tier - 1"/>
    <s v="R1011"/>
    <s v="1997-Aug-26"/>
    <n v="8"/>
    <d v="1997-08-26T00:00:00"/>
    <n v="27"/>
  </r>
  <r>
    <x v="1184"/>
    <n v="2001"/>
    <s v="Aug"/>
    <n v="26"/>
    <n v="1"/>
    <x v="1184"/>
    <x v="2"/>
    <s v="tier - 1"/>
    <s v="R1011"/>
    <s v="2001-Aug-26"/>
    <n v="8"/>
    <d v="2001-08-26T00:00:00"/>
    <n v="23"/>
  </r>
  <r>
    <x v="1185"/>
    <n v="2001"/>
    <s v="Jul"/>
    <n v="28"/>
    <n v="0"/>
    <x v="1185"/>
    <x v="2"/>
    <s v="tier - 2"/>
    <s v="R1024"/>
    <s v="2001-Jul-28"/>
    <n v="7"/>
    <d v="2001-07-28T00:00:00"/>
    <n v="23"/>
  </r>
  <r>
    <x v="1186"/>
    <n v="2001"/>
    <s v="Oct"/>
    <n v="15"/>
    <n v="1"/>
    <x v="1186"/>
    <x v="2"/>
    <s v="tier - 3"/>
    <s v="R1011"/>
    <s v="2001-Oct-15"/>
    <n v="10"/>
    <d v="2001-10-15T00:00:00"/>
    <n v="23"/>
  </r>
  <r>
    <x v="1187"/>
    <n v="2002"/>
    <s v="Jul"/>
    <n v="20"/>
    <n v="0"/>
    <x v="1187"/>
    <x v="2"/>
    <s v="tier - 2"/>
    <s v="R1021"/>
    <s v="2002-Jul-20"/>
    <n v="7"/>
    <d v="2002-07-20T00:00:00"/>
    <n v="22"/>
  </r>
  <r>
    <x v="1188"/>
    <n v="2002"/>
    <s v="Oct"/>
    <n v="11"/>
    <n v="2"/>
    <x v="1188"/>
    <x v="2"/>
    <s v="tier - 3"/>
    <s v="R1013"/>
    <s v="2002-Oct-11"/>
    <n v="10"/>
    <d v="2002-10-11T00:00:00"/>
    <n v="22"/>
  </r>
  <r>
    <x v="1189"/>
    <n v="1991"/>
    <s v="Nov"/>
    <n v="17"/>
    <n v="3"/>
    <x v="1189"/>
    <x v="2"/>
    <s v="tier - 1"/>
    <s v="R1013"/>
    <s v="1991-Nov-17"/>
    <n v="11"/>
    <d v="1991-11-17T00:00:00"/>
    <n v="33"/>
  </r>
  <r>
    <x v="1190"/>
    <n v="1976"/>
    <s v="Oct"/>
    <n v="4"/>
    <n v="2"/>
    <x v="1190"/>
    <x v="2"/>
    <s v="tier - 2"/>
    <s v="R1011"/>
    <s v="1976-Oct-4"/>
    <n v="10"/>
    <d v="1976-10-04T00:00:00"/>
    <n v="48"/>
  </r>
  <r>
    <x v="1191"/>
    <n v="1990"/>
    <s v="Oct"/>
    <n v="1"/>
    <n v="3"/>
    <x v="1191"/>
    <x v="2"/>
    <s v="tier - 2"/>
    <s v="R1013"/>
    <s v="1990-Oct-1"/>
    <n v="10"/>
    <d v="1990-10-01T00:00:00"/>
    <n v="34"/>
  </r>
  <r>
    <x v="1192"/>
    <n v="1997"/>
    <s v="Jul"/>
    <n v="28"/>
    <n v="0"/>
    <x v="1192"/>
    <x v="1"/>
    <s v="tier - 3"/>
    <s v="R1012"/>
    <s v="1997-Jul-28"/>
    <n v="7"/>
    <d v="1997-07-28T00:00:00"/>
    <n v="27"/>
  </r>
  <r>
    <x v="1193"/>
    <n v="2000"/>
    <s v="Aug"/>
    <n v="25"/>
    <n v="0"/>
    <x v="1193"/>
    <x v="2"/>
    <s v="tier - 3"/>
    <s v="R1012"/>
    <s v="2000-Aug-25"/>
    <n v="8"/>
    <d v="2000-08-25T00:00:00"/>
    <n v="24"/>
  </r>
  <r>
    <x v="1194"/>
    <n v="1997"/>
    <s v="Nov"/>
    <n v="2"/>
    <n v="0"/>
    <x v="1194"/>
    <x v="1"/>
    <s v="tier - 1"/>
    <s v="R1012"/>
    <s v="1997-Nov-2"/>
    <n v="11"/>
    <d v="1997-11-02T00:00:00"/>
    <n v="27"/>
  </r>
  <r>
    <x v="1195"/>
    <n v="1991"/>
    <s v="Aug"/>
    <n v="5"/>
    <n v="3"/>
    <x v="1195"/>
    <x v="2"/>
    <s v="tier - 1"/>
    <s v="R1013"/>
    <s v="1991-Aug-5"/>
    <n v="8"/>
    <d v="1991-08-05T00:00:00"/>
    <n v="33"/>
  </r>
  <r>
    <x v="1196"/>
    <n v="2004"/>
    <s v="Sep"/>
    <n v="6"/>
    <n v="0"/>
    <x v="1196"/>
    <x v="2"/>
    <s v="tier - 2"/>
    <s v="R1012"/>
    <s v="2004-Sep-6"/>
    <n v="9"/>
    <d v="2004-09-06T00:00:00"/>
    <n v="20"/>
  </r>
  <r>
    <x v="1197"/>
    <n v="1995"/>
    <s v="Oct"/>
    <n v="15"/>
    <n v="0"/>
    <x v="1197"/>
    <x v="1"/>
    <s v="tier - 3"/>
    <s v="R1013"/>
    <s v="1995-Oct-15"/>
    <n v="10"/>
    <d v="1995-10-15T00:00:00"/>
    <n v="29"/>
  </r>
  <r>
    <x v="1198"/>
    <n v="1995"/>
    <s v="Jul"/>
    <n v="9"/>
    <n v="0"/>
    <x v="1198"/>
    <x v="1"/>
    <s v="tier - 3"/>
    <s v="R1013"/>
    <s v="1995-Jul-9"/>
    <n v="7"/>
    <d v="1995-07-09T00:00:00"/>
    <n v="29"/>
  </r>
  <r>
    <x v="1199"/>
    <n v="1995"/>
    <s v="Oct"/>
    <n v="14"/>
    <n v="0"/>
    <x v="1199"/>
    <x v="1"/>
    <s v="tier - 1"/>
    <s v="R1011"/>
    <s v="1995-Oct-14"/>
    <n v="10"/>
    <d v="1995-10-14T00:00:00"/>
    <n v="29"/>
  </r>
  <r>
    <x v="1200"/>
    <n v="1995"/>
    <s v="Nov"/>
    <n v="6"/>
    <n v="0"/>
    <x v="1200"/>
    <x v="1"/>
    <s v="tier - 2"/>
    <s v="R1013"/>
    <s v="1995-Nov-6"/>
    <n v="11"/>
    <d v="1995-11-06T00:00:00"/>
    <n v="29"/>
  </r>
  <r>
    <x v="1201"/>
    <n v="1974"/>
    <s v="Jul"/>
    <n v="15"/>
    <n v="0"/>
    <x v="1201"/>
    <x v="2"/>
    <s v="tier - 3"/>
    <s v="R1012"/>
    <s v="1974-Jul-15"/>
    <n v="7"/>
    <d v="1974-07-15T00:00:00"/>
    <n v="50"/>
  </r>
  <r>
    <x v="1202"/>
    <n v="1998"/>
    <s v="Jun"/>
    <n v="20"/>
    <n v="0"/>
    <x v="1202"/>
    <x v="2"/>
    <s v="tier - 2"/>
    <s v="R1013"/>
    <s v="1998-Jun-20"/>
    <n v="6"/>
    <d v="1998-06-20T00:00:00"/>
    <n v="26"/>
  </r>
  <r>
    <x v="1203"/>
    <n v="1998"/>
    <s v="Jul"/>
    <n v="2"/>
    <n v="0"/>
    <x v="1203"/>
    <x v="2"/>
    <s v="tier - 3"/>
    <s v="R1013"/>
    <s v="1998-Jul-2"/>
    <n v="7"/>
    <d v="1998-07-02T00:00:00"/>
    <n v="26"/>
  </r>
  <r>
    <x v="1204"/>
    <n v="1998"/>
    <s v="Aug"/>
    <n v="17"/>
    <n v="0"/>
    <x v="1204"/>
    <x v="2"/>
    <s v="tier - 3"/>
    <s v="R1013"/>
    <s v="1998-Aug-17"/>
    <n v="8"/>
    <d v="1998-08-17T00:00:00"/>
    <n v="26"/>
  </r>
  <r>
    <x v="1205"/>
    <n v="2002"/>
    <s v="Jul"/>
    <n v="11"/>
    <n v="0"/>
    <x v="1205"/>
    <x v="2"/>
    <s v="tier - 2"/>
    <s v="R1024"/>
    <s v="2002-Jul-11"/>
    <n v="7"/>
    <d v="2002-07-11T00:00:00"/>
    <n v="22"/>
  </r>
  <r>
    <x v="1206"/>
    <n v="1998"/>
    <s v="Nov"/>
    <n v="19"/>
    <n v="0"/>
    <x v="1206"/>
    <x v="2"/>
    <s v="tier - 1"/>
    <s v="R1011"/>
    <s v="1998-Nov-19"/>
    <n v="11"/>
    <d v="1998-11-19T00:00:00"/>
    <n v="26"/>
  </r>
  <r>
    <x v="1207"/>
    <n v="2002"/>
    <s v="Jul"/>
    <n v="29"/>
    <n v="0"/>
    <x v="1207"/>
    <x v="2"/>
    <s v="tier - 1"/>
    <s v="R1024"/>
    <s v="2002-Jul-29"/>
    <n v="7"/>
    <d v="2002-07-29T00:00:00"/>
    <n v="22"/>
  </r>
  <r>
    <x v="1208"/>
    <n v="1999"/>
    <s v="Nov"/>
    <n v="21"/>
    <n v="1"/>
    <x v="1208"/>
    <x v="2"/>
    <s v="tier - 2"/>
    <s v="R1013"/>
    <s v="1999-Nov-21"/>
    <n v="11"/>
    <d v="1999-11-21T00:00:00"/>
    <n v="25"/>
  </r>
  <r>
    <x v="1209"/>
    <n v="1999"/>
    <s v="Nov"/>
    <n v="12"/>
    <n v="1"/>
    <x v="1209"/>
    <x v="2"/>
    <s v="tier - 2"/>
    <s v="R1011"/>
    <s v="1999-Nov-12"/>
    <n v="11"/>
    <d v="1999-11-12T00:00:00"/>
    <n v="25"/>
  </r>
  <r>
    <x v="1210"/>
    <n v="2001"/>
    <s v="Jun"/>
    <n v="3"/>
    <n v="0"/>
    <x v="1210"/>
    <x v="2"/>
    <s v="tier - 3"/>
    <s v="R1012"/>
    <s v="2001-Jun-3"/>
    <n v="6"/>
    <d v="2001-06-03T00:00:00"/>
    <n v="23"/>
  </r>
  <r>
    <x v="1211"/>
    <n v="1999"/>
    <s v="Aug"/>
    <n v="10"/>
    <n v="0"/>
    <x v="1211"/>
    <x v="2"/>
    <s v="tier - 1"/>
    <s v="R1019"/>
    <s v="1999-Aug-10"/>
    <n v="8"/>
    <d v="1999-08-10T00:00:00"/>
    <n v="25"/>
  </r>
  <r>
    <x v="1212"/>
    <n v="1978"/>
    <s v="Dec"/>
    <n v="19"/>
    <n v="2"/>
    <x v="1212"/>
    <x v="2"/>
    <s v="tier - 1"/>
    <s v="R1011"/>
    <s v="1978-Dec-19"/>
    <n v="12"/>
    <d v="1978-12-19T00:00:00"/>
    <n v="45"/>
  </r>
  <r>
    <x v="1213"/>
    <n v="1999"/>
    <s v="Dec"/>
    <n v="17"/>
    <n v="0"/>
    <x v="1213"/>
    <x v="2"/>
    <s v="tier - 1"/>
    <s v="R1014"/>
    <s v="1999-Dec-17"/>
    <n v="12"/>
    <d v="1999-12-17T00:00:00"/>
    <n v="24"/>
  </r>
  <r>
    <x v="1214"/>
    <n v="1988"/>
    <s v="Dec"/>
    <n v="12"/>
    <n v="3"/>
    <x v="1214"/>
    <x v="2"/>
    <s v="tier - 2"/>
    <s v="R1013"/>
    <s v="1988-Dec-12"/>
    <n v="12"/>
    <d v="1988-12-12T00:00:00"/>
    <n v="35"/>
  </r>
  <r>
    <x v="1215"/>
    <n v="2002"/>
    <s v="Nov"/>
    <n v="5"/>
    <n v="1"/>
    <x v="1215"/>
    <x v="2"/>
    <s v="tier - 1"/>
    <s v="R1012"/>
    <s v="2002-Nov-5"/>
    <n v="11"/>
    <d v="2002-11-05T00:00:00"/>
    <n v="22"/>
  </r>
  <r>
    <x v="1216"/>
    <n v="1998"/>
    <s v="Oct"/>
    <n v="21"/>
    <n v="0"/>
    <x v="1216"/>
    <x v="1"/>
    <s v="tier - 3"/>
    <s v="R1012"/>
    <s v="1998-Oct-21"/>
    <n v="10"/>
    <d v="1998-10-21T00:00:00"/>
    <n v="26"/>
  </r>
  <r>
    <x v="1217"/>
    <n v="2003"/>
    <s v="Nov"/>
    <n v="18"/>
    <n v="1"/>
    <x v="1217"/>
    <x v="2"/>
    <s v="tier - 3"/>
    <s v="R1011"/>
    <s v="2003-Nov-18"/>
    <n v="11"/>
    <d v="2003-11-18T00:00:00"/>
    <n v="21"/>
  </r>
  <r>
    <x v="1218"/>
    <n v="1996"/>
    <s v="Dec"/>
    <n v="17"/>
    <n v="0"/>
    <x v="1218"/>
    <x v="2"/>
    <s v="tier - 1"/>
    <s v="R1013"/>
    <s v="1996-Dec-17"/>
    <n v="12"/>
    <d v="1996-12-17T00:00:00"/>
    <n v="27"/>
  </r>
  <r>
    <x v="1219"/>
    <n v="2004"/>
    <s v="Sep"/>
    <n v="6"/>
    <n v="2"/>
    <x v="1219"/>
    <x v="2"/>
    <s v="tier - 3"/>
    <s v="R1013"/>
    <s v="2004-Sep-6"/>
    <n v="9"/>
    <d v="2004-09-06T00:00:00"/>
    <n v="20"/>
  </r>
  <r>
    <x v="1220"/>
    <n v="1996"/>
    <s v="Nov"/>
    <n v="28"/>
    <n v="0"/>
    <x v="1220"/>
    <x v="0"/>
    <s v="tier - 2"/>
    <s v="R1011"/>
    <s v="1996-Nov-28"/>
    <n v="11"/>
    <d v="1996-11-28T00:00:00"/>
    <n v="28"/>
  </r>
  <r>
    <x v="1221"/>
    <n v="1989"/>
    <s v="Oct"/>
    <n v="5"/>
    <n v="3"/>
    <x v="1221"/>
    <x v="2"/>
    <s v="tier - 1"/>
    <s v="R1013"/>
    <s v="1989-Oct-5"/>
    <n v="10"/>
    <d v="1989-10-05T00:00:00"/>
    <n v="35"/>
  </r>
  <r>
    <x v="1222"/>
    <n v="1991"/>
    <s v="Jun"/>
    <n v="16"/>
    <n v="3"/>
    <x v="1222"/>
    <x v="2"/>
    <s v="tier - 1"/>
    <s v="R1013"/>
    <s v="1991-Jun-16"/>
    <n v="6"/>
    <d v="1991-06-16T00:00:00"/>
    <n v="33"/>
  </r>
  <r>
    <x v="1223"/>
    <n v="1961"/>
    <s v="Jun"/>
    <n v="13"/>
    <n v="1"/>
    <x v="1223"/>
    <x v="0"/>
    <s v="tier - 3"/>
    <s v="R1011"/>
    <s v="1961-Jun-13"/>
    <n v="6"/>
    <d v="1961-06-13T00:00:00"/>
    <n v="63"/>
  </r>
  <r>
    <x v="1224"/>
    <n v="2000"/>
    <s v="Dec"/>
    <n v="17"/>
    <n v="3"/>
    <x v="1224"/>
    <x v="2"/>
    <s v="tier - 3"/>
    <s v="R1013"/>
    <s v="2000-Dec-17"/>
    <n v="12"/>
    <d v="2000-12-17T00:00:00"/>
    <n v="23"/>
  </r>
  <r>
    <x v="1225"/>
    <n v="2002"/>
    <s v="Nov"/>
    <n v="12"/>
    <n v="0"/>
    <x v="1225"/>
    <x v="2"/>
    <s v="tier - 1"/>
    <s v="R1012"/>
    <s v="2002-Nov-12"/>
    <n v="11"/>
    <d v="2002-11-12T00:00:00"/>
    <n v="22"/>
  </r>
  <r>
    <x v="1226"/>
    <n v="2002"/>
    <s v="Jul"/>
    <n v="15"/>
    <n v="0"/>
    <x v="1226"/>
    <x v="2"/>
    <s v="tier - 1"/>
    <s v="R1012"/>
    <s v="2002-Jul-15"/>
    <n v="7"/>
    <d v="2002-07-15T00:00:00"/>
    <n v="22"/>
  </r>
  <r>
    <x v="1227"/>
    <n v="2000"/>
    <s v="Dec"/>
    <n v="11"/>
    <n v="0"/>
    <x v="1227"/>
    <x v="2"/>
    <s v="tier - 3"/>
    <s v="R1016"/>
    <s v="2000-Dec-11"/>
    <n v="12"/>
    <d v="2000-12-11T00:00:00"/>
    <n v="23"/>
  </r>
  <r>
    <x v="1228"/>
    <n v="2000"/>
    <s v="Jun"/>
    <n v="30"/>
    <n v="0"/>
    <x v="1228"/>
    <x v="2"/>
    <s v="tier - 2"/>
    <s v="R1018"/>
    <s v="2000-Jun-30"/>
    <n v="6"/>
    <d v="2000-06-30T00:00:00"/>
    <n v="24"/>
  </r>
  <r>
    <x v="1229"/>
    <n v="2003"/>
    <s v="Dec"/>
    <n v="10"/>
    <n v="1"/>
    <x v="1229"/>
    <x v="2"/>
    <s v="tier - 3"/>
    <s v="R1012"/>
    <s v="2003-Dec-10"/>
    <n v="12"/>
    <d v="2003-12-10T00:00:00"/>
    <n v="20"/>
  </r>
  <r>
    <x v="1230"/>
    <n v="2004"/>
    <s v="Dec"/>
    <n v="12"/>
    <n v="1"/>
    <x v="1230"/>
    <x v="2"/>
    <s v="tier - 1"/>
    <s v="R1013"/>
    <s v="2004-Dec-12"/>
    <n v="12"/>
    <d v="2004-12-12T00:00:00"/>
    <n v="19"/>
  </r>
  <r>
    <x v="1231"/>
    <n v="2004"/>
    <s v="Sep"/>
    <n v="25"/>
    <n v="0"/>
    <x v="1231"/>
    <x v="2"/>
    <s v="tier - 1"/>
    <s v="R1024"/>
    <s v="2004-Sep-25"/>
    <n v="9"/>
    <d v="2004-09-25T00:00:00"/>
    <n v="20"/>
  </r>
  <r>
    <x v="1232"/>
    <n v="2004"/>
    <s v="Jun"/>
    <n v="13"/>
    <n v="0"/>
    <x v="1232"/>
    <x v="2"/>
    <s v="tier - 1"/>
    <s v="R1024"/>
    <s v="2004-Jun-13"/>
    <n v="6"/>
    <d v="2004-06-13T00:00:00"/>
    <n v="20"/>
  </r>
  <r>
    <x v="1233"/>
    <n v="1994"/>
    <s v="Nov"/>
    <n v="17"/>
    <n v="0"/>
    <x v="1233"/>
    <x v="2"/>
    <s v="tier - 2"/>
    <s v="R1013"/>
    <s v="1994-Nov-17"/>
    <n v="11"/>
    <d v="1994-11-17T00:00:00"/>
    <n v="30"/>
  </r>
  <r>
    <x v="1234"/>
    <n v="2004"/>
    <s v="Jul"/>
    <n v="27"/>
    <n v="0"/>
    <x v="1234"/>
    <x v="2"/>
    <s v="tier - 2"/>
    <s v="R1024"/>
    <s v="2004-Jul-27"/>
    <n v="7"/>
    <d v="2004-07-27T00:00:00"/>
    <n v="20"/>
  </r>
  <r>
    <x v="1235"/>
    <n v="2000"/>
    <s v="Nov"/>
    <n v="19"/>
    <n v="0"/>
    <x v="1235"/>
    <x v="2"/>
    <s v="tier - 3"/>
    <s v="R1011"/>
    <s v="2000-Nov-19"/>
    <n v="11"/>
    <d v="2000-11-19T00:00:00"/>
    <n v="24"/>
  </r>
  <r>
    <x v="1236"/>
    <n v="2004"/>
    <s v="Aug"/>
    <n v="6"/>
    <n v="0"/>
    <x v="1236"/>
    <x v="2"/>
    <s v="tier - 2"/>
    <s v="R1024"/>
    <s v="2004-Aug-6"/>
    <n v="8"/>
    <d v="2004-08-06T00:00:00"/>
    <n v="20"/>
  </r>
  <r>
    <x v="1237"/>
    <n v="2004"/>
    <s v="Nov"/>
    <n v="13"/>
    <n v="0"/>
    <x v="1237"/>
    <x v="2"/>
    <s v="tier - 3"/>
    <s v="R1024"/>
    <s v="2004-Nov-13"/>
    <n v="11"/>
    <d v="2004-11-13T00:00:00"/>
    <n v="20"/>
  </r>
  <r>
    <x v="1238"/>
    <n v="2004"/>
    <s v="Oct"/>
    <n v="28"/>
    <n v="0"/>
    <x v="1238"/>
    <x v="2"/>
    <s v="tier - 2"/>
    <s v="R1024"/>
    <s v="2004-Oct-28"/>
    <n v="10"/>
    <d v="2004-10-28T00:00:00"/>
    <n v="20"/>
  </r>
  <r>
    <x v="1239"/>
    <n v="2004"/>
    <s v="Aug"/>
    <n v="6"/>
    <n v="0"/>
    <x v="1239"/>
    <x v="2"/>
    <s v="tier - 2"/>
    <s v="R1024"/>
    <s v="2004-Aug-6"/>
    <n v="8"/>
    <d v="2004-08-06T00:00:00"/>
    <n v="20"/>
  </r>
  <r>
    <x v="1240"/>
    <n v="2004"/>
    <s v="Jul"/>
    <n v="27"/>
    <n v="1"/>
    <x v="1240"/>
    <x v="2"/>
    <s v="tier - 3"/>
    <s v="R1013"/>
    <s v="2004-Jul-27"/>
    <n v="7"/>
    <d v="2004-07-27T00:00:00"/>
    <n v="20"/>
  </r>
  <r>
    <x v="1241"/>
    <n v="2004"/>
    <s v="Sep"/>
    <n v="12"/>
    <n v="0"/>
    <x v="1241"/>
    <x v="2"/>
    <s v="tier - 2"/>
    <s v="R1024"/>
    <s v="2004-Sep-12"/>
    <n v="9"/>
    <d v="2004-09-12T00:00:00"/>
    <n v="20"/>
  </r>
  <r>
    <x v="1242"/>
    <n v="2004"/>
    <s v="Sep"/>
    <n v="3"/>
    <n v="0"/>
    <x v="1242"/>
    <x v="2"/>
    <s v="tier - 1"/>
    <s v="R1023"/>
    <s v="2004-Sep-3"/>
    <n v="9"/>
    <d v="2004-09-03T00:00:00"/>
    <n v="20"/>
  </r>
  <r>
    <x v="1243"/>
    <n v="2004"/>
    <s v="Dec"/>
    <n v="7"/>
    <n v="0"/>
    <x v="1243"/>
    <x v="2"/>
    <s v="tier - 3"/>
    <s v="R1024"/>
    <s v="2004-Dec-7"/>
    <n v="12"/>
    <d v="2004-12-07T00:00:00"/>
    <n v="19"/>
  </r>
  <r>
    <x v="1244"/>
    <n v="1991"/>
    <s v="Dec"/>
    <n v="16"/>
    <n v="3"/>
    <x v="1244"/>
    <x v="2"/>
    <s v="tier - 2"/>
    <s v="R1012"/>
    <s v="1991-Dec-16"/>
    <n v="12"/>
    <d v="1991-12-16T00:00:00"/>
    <n v="32"/>
  </r>
  <r>
    <x v="1245"/>
    <n v="1994"/>
    <s v="Sep"/>
    <n v="27"/>
    <n v="0"/>
    <x v="1245"/>
    <x v="2"/>
    <s v="tier - 2"/>
    <s v="R1013"/>
    <s v="1994-Sep-27"/>
    <n v="9"/>
    <d v="1994-09-27T00:00:00"/>
    <n v="30"/>
  </r>
  <r>
    <x v="1246"/>
    <n v="1971"/>
    <s v="Aug"/>
    <n v="10"/>
    <n v="0"/>
    <x v="1246"/>
    <x v="0"/>
    <s v="tier - 3"/>
    <s v="R1011"/>
    <s v="1971-Aug-10"/>
    <n v="8"/>
    <d v="1971-08-10T00:00:00"/>
    <n v="53"/>
  </r>
  <r>
    <x v="1247"/>
    <n v="2000"/>
    <s v="Aug"/>
    <n v="23"/>
    <n v="0"/>
    <x v="1247"/>
    <x v="2"/>
    <s v="tier - 2"/>
    <s v="R1011"/>
    <s v="2000-Aug-23"/>
    <n v="8"/>
    <d v="2000-08-23T00:00:00"/>
    <n v="24"/>
  </r>
  <r>
    <x v="1248"/>
    <n v="2000"/>
    <s v="Dec"/>
    <n v="10"/>
    <n v="0"/>
    <x v="1248"/>
    <x v="2"/>
    <s v="tier - 2"/>
    <s v="R1013"/>
    <s v="2000-Dec-10"/>
    <n v="12"/>
    <d v="2000-12-10T00:00:00"/>
    <n v="23"/>
  </r>
  <r>
    <x v="1249"/>
    <n v="2000"/>
    <s v="Nov"/>
    <n v="29"/>
    <n v="0"/>
    <x v="1249"/>
    <x v="2"/>
    <s v="tier - 3"/>
    <s v="R1013"/>
    <s v="2000-Nov-29"/>
    <n v="11"/>
    <d v="2000-11-29T00:00:00"/>
    <n v="24"/>
  </r>
  <r>
    <x v="1250"/>
    <n v="2000"/>
    <s v="Oct"/>
    <n v="22"/>
    <n v="0"/>
    <x v="1250"/>
    <x v="2"/>
    <s v="tier - 2"/>
    <s v="R1011"/>
    <s v="2000-Oct-22"/>
    <n v="10"/>
    <d v="2000-10-22T00:00:00"/>
    <n v="24"/>
  </r>
  <r>
    <x v="1251"/>
    <n v="2000"/>
    <s v="Dec"/>
    <n v="27"/>
    <n v="0"/>
    <x v="1251"/>
    <x v="2"/>
    <s v="tier - 3"/>
    <s v="R1011"/>
    <s v="2000-Dec-27"/>
    <n v="12"/>
    <d v="2000-12-27T00:00:00"/>
    <n v="23"/>
  </r>
  <r>
    <x v="1252"/>
    <n v="2004"/>
    <s v="Oct"/>
    <n v="4"/>
    <n v="0"/>
    <x v="1252"/>
    <x v="2"/>
    <s v="tier - 1"/>
    <s v="R1011"/>
    <s v="2004-Oct-4"/>
    <n v="10"/>
    <d v="2004-10-04T00:00:00"/>
    <n v="20"/>
  </r>
  <r>
    <x v="1253"/>
    <n v="2003"/>
    <s v="Aug"/>
    <n v="19"/>
    <n v="0"/>
    <x v="1253"/>
    <x v="2"/>
    <s v="tier - 1"/>
    <s v="R1012"/>
    <s v="2003-Aug-19"/>
    <n v="8"/>
    <d v="2003-08-19T00:00:00"/>
    <n v="21"/>
  </r>
  <r>
    <x v="1254"/>
    <n v="1997"/>
    <s v="Sep"/>
    <n v="3"/>
    <n v="0"/>
    <x v="1254"/>
    <x v="1"/>
    <s v="tier - 1"/>
    <s v="R1013"/>
    <s v="1997-Sep-3"/>
    <n v="9"/>
    <d v="1997-09-03T00:00:00"/>
    <n v="27"/>
  </r>
  <r>
    <x v="1255"/>
    <n v="2003"/>
    <s v="Sep"/>
    <n v="26"/>
    <n v="0"/>
    <x v="1255"/>
    <x v="2"/>
    <s v="tier - 2"/>
    <s v="R1012"/>
    <s v="2003-Sep-26"/>
    <n v="9"/>
    <d v="2003-09-26T00:00:00"/>
    <n v="21"/>
  </r>
  <r>
    <x v="1256"/>
    <n v="2003"/>
    <s v="Sep"/>
    <n v="1"/>
    <n v="0"/>
    <x v="1256"/>
    <x v="2"/>
    <s v="tier - 3"/>
    <s v="R1012"/>
    <s v="2003-Sep-1"/>
    <n v="9"/>
    <d v="2003-09-01T00:00:00"/>
    <n v="21"/>
  </r>
  <r>
    <x v="1257"/>
    <n v="1964"/>
    <s v="Aug"/>
    <n v="29"/>
    <n v="0"/>
    <x v="1257"/>
    <x v="2"/>
    <s v="tier - 1"/>
    <s v="R1011"/>
    <s v="1964-Aug-29"/>
    <n v="8"/>
    <d v="1964-08-29T00:00:00"/>
    <n v="60"/>
  </r>
  <r>
    <x v="1258"/>
    <n v="2003"/>
    <s v="Dec"/>
    <n v="22"/>
    <n v="0"/>
    <x v="1258"/>
    <x v="2"/>
    <s v="tier - 3"/>
    <s v="R1012"/>
    <s v="2003-Dec-22"/>
    <n v="12"/>
    <d v="2003-12-22T00:00:00"/>
    <n v="20"/>
  </r>
  <r>
    <x v="1259"/>
    <n v="2003"/>
    <s v="Aug"/>
    <n v="30"/>
    <n v="0"/>
    <x v="1259"/>
    <x v="2"/>
    <s v="tier - 1"/>
    <s v="R1012"/>
    <s v="2003-Aug-30"/>
    <n v="8"/>
    <d v="2003-08-30T00:00:00"/>
    <n v="21"/>
  </r>
  <r>
    <x v="1260"/>
    <n v="2004"/>
    <s v="Nov"/>
    <n v="4"/>
    <n v="0"/>
    <x v="1260"/>
    <x v="2"/>
    <s v="tier - 1"/>
    <s v="R1012"/>
    <s v="2004-Nov-4"/>
    <n v="11"/>
    <d v="2004-11-04T00:00:00"/>
    <n v="20"/>
  </r>
  <r>
    <x v="1261"/>
    <n v="2003"/>
    <s v="Sep"/>
    <n v="30"/>
    <n v="0"/>
    <x v="1261"/>
    <x v="2"/>
    <s v="tier - 3"/>
    <s v="R1012"/>
    <s v="2003-Sep-30"/>
    <n v="9"/>
    <d v="2003-09-30T00:00:00"/>
    <n v="21"/>
  </r>
  <r>
    <x v="1262"/>
    <n v="1989"/>
    <s v="Jul"/>
    <n v="21"/>
    <n v="3"/>
    <x v="1262"/>
    <x v="2"/>
    <s v="tier - 2"/>
    <s v="R1013"/>
    <s v="1989-Jul-21"/>
    <n v="7"/>
    <d v="1989-07-21T00:00:00"/>
    <n v="35"/>
  </r>
  <r>
    <x v="1263"/>
    <n v="2001"/>
    <s v="Nov"/>
    <n v="28"/>
    <n v="0"/>
    <x v="1263"/>
    <x v="2"/>
    <s v="tier - 1"/>
    <s v="R1016"/>
    <s v="2001-Nov-28"/>
    <n v="11"/>
    <d v="2001-11-28T00:00:00"/>
    <n v="23"/>
  </r>
  <r>
    <x v="1264"/>
    <n v="2001"/>
    <s v="Jun"/>
    <n v="22"/>
    <n v="1"/>
    <x v="1264"/>
    <x v="1"/>
    <s v="tier - 2"/>
    <s v="R1011"/>
    <s v="2001-Jun-22"/>
    <n v="6"/>
    <d v="2001-06-22T00:00:00"/>
    <n v="23"/>
  </r>
  <r>
    <x v="1265"/>
    <n v="2001"/>
    <s v="Aug"/>
    <n v="14"/>
    <n v="0"/>
    <x v="1265"/>
    <x v="1"/>
    <s v="tier - 2"/>
    <s v="R1019"/>
    <s v="2001-Aug-14"/>
    <n v="8"/>
    <d v="2001-08-14T00:00:00"/>
    <n v="23"/>
  </r>
  <r>
    <x v="1266"/>
    <n v="2004"/>
    <s v="Jun"/>
    <n v="12"/>
    <n v="0"/>
    <x v="1266"/>
    <x v="1"/>
    <s v="tier - 2"/>
    <s v="R1025"/>
    <s v="2004-Jun-12"/>
    <n v="6"/>
    <d v="2004-06-12T00:00:00"/>
    <n v="20"/>
  </r>
  <r>
    <x v="1267"/>
    <n v="2000"/>
    <s v="Jul"/>
    <n v="26"/>
    <n v="0"/>
    <x v="1267"/>
    <x v="1"/>
    <s v="tier - 3"/>
    <s v="R1012"/>
    <s v="2000-Jul-26"/>
    <n v="7"/>
    <d v="2000-07-26T00:00:00"/>
    <n v="24"/>
  </r>
  <r>
    <x v="1268"/>
    <n v="1973"/>
    <s v="Oct"/>
    <n v="27"/>
    <n v="0"/>
    <x v="1268"/>
    <x v="0"/>
    <s v="tier - 1"/>
    <s v="R1011"/>
    <s v="1973-Oct-27"/>
    <n v="10"/>
    <d v="1973-10-27T00:00:00"/>
    <n v="51"/>
  </r>
  <r>
    <x v="1269"/>
    <n v="2000"/>
    <s v="Sep"/>
    <n v="2"/>
    <n v="0"/>
    <x v="1269"/>
    <x v="1"/>
    <s v="tier - 3"/>
    <s v="R1012"/>
    <s v="2000-Sep-2"/>
    <n v="9"/>
    <d v="2000-09-02T00:00:00"/>
    <n v="24"/>
  </r>
  <r>
    <x v="1270"/>
    <n v="2001"/>
    <s v="Aug"/>
    <n v="4"/>
    <n v="0"/>
    <x v="1270"/>
    <x v="1"/>
    <s v="tier - 2"/>
    <s v="R1013"/>
    <s v="2001-Aug-4"/>
    <n v="8"/>
    <d v="2001-08-04T00:00:00"/>
    <n v="23"/>
  </r>
  <r>
    <x v="1271"/>
    <n v="2001"/>
    <s v="Sep"/>
    <n v="6"/>
    <n v="0"/>
    <x v="1271"/>
    <x v="1"/>
    <s v="tier - 2"/>
    <s v="R1013"/>
    <s v="2001-Sep-6"/>
    <n v="9"/>
    <d v="2001-09-06T00:00:00"/>
    <n v="23"/>
  </r>
  <r>
    <x v="1272"/>
    <n v="2001"/>
    <s v="Jul"/>
    <n v="1"/>
    <n v="0"/>
    <x v="1272"/>
    <x v="1"/>
    <s v="tier - 1"/>
    <s v="R1011"/>
    <s v="2001-Jul-1"/>
    <n v="7"/>
    <d v="2001-07-01T00:00:00"/>
    <n v="23"/>
  </r>
  <r>
    <x v="1273"/>
    <n v="2001"/>
    <s v="Aug"/>
    <n v="14"/>
    <n v="0"/>
    <x v="1273"/>
    <x v="1"/>
    <s v="tier - 2"/>
    <s v="R1011"/>
    <s v="2001-Aug-14"/>
    <n v="8"/>
    <d v="2001-08-14T00:00:00"/>
    <n v="23"/>
  </r>
  <r>
    <x v="1274"/>
    <n v="1998"/>
    <s v="Sep"/>
    <n v="14"/>
    <n v="0"/>
    <x v="1274"/>
    <x v="1"/>
    <s v="tier - 2"/>
    <s v="R1013"/>
    <s v="1998-Sep-14"/>
    <n v="9"/>
    <d v="1998-09-14T00:00:00"/>
    <n v="26"/>
  </r>
  <r>
    <x v="1275"/>
    <n v="2002"/>
    <s v="Sep"/>
    <n v="29"/>
    <n v="0"/>
    <x v="1275"/>
    <x v="1"/>
    <s v="tier - 3"/>
    <s v="R1016"/>
    <s v="2002-Sep-29"/>
    <n v="9"/>
    <d v="2002-09-29T00:00:00"/>
    <n v="22"/>
  </r>
  <r>
    <x v="1276"/>
    <n v="1998"/>
    <s v="Dec"/>
    <n v="29"/>
    <n v="0"/>
    <x v="1276"/>
    <x v="1"/>
    <s v="tier - 1"/>
    <s v="R1013"/>
    <s v="1998-Dec-29"/>
    <n v="12"/>
    <d v="1998-12-29T00:00:00"/>
    <n v="25"/>
  </r>
  <r>
    <x v="1277"/>
    <n v="2002"/>
    <s v="Jul"/>
    <n v="16"/>
    <n v="1"/>
    <x v="1277"/>
    <x v="1"/>
    <s v="tier - 3"/>
    <s v="R1011"/>
    <s v="2002-Jul-16"/>
    <n v="7"/>
    <d v="2002-07-16T00:00:00"/>
    <n v="22"/>
  </r>
  <r>
    <x v="1278"/>
    <n v="1998"/>
    <s v="Sep"/>
    <n v="29"/>
    <n v="0"/>
    <x v="1278"/>
    <x v="1"/>
    <s v="tier - 1"/>
    <s v="R1011"/>
    <s v="1998-Sep-29"/>
    <n v="9"/>
    <d v="1998-09-29T00:00:00"/>
    <n v="26"/>
  </r>
  <r>
    <x v="1279"/>
    <n v="1992"/>
    <s v="Sep"/>
    <n v="13"/>
    <n v="0"/>
    <x v="1279"/>
    <x v="2"/>
    <s v="tier - 3"/>
    <s v="R1011"/>
    <s v="1992-Sep-13"/>
    <n v="9"/>
    <d v="1992-09-13T00:00:00"/>
    <n v="32"/>
  </r>
  <r>
    <x v="1280"/>
    <n v="1998"/>
    <s v="Oct"/>
    <n v="5"/>
    <n v="0"/>
    <x v="1280"/>
    <x v="1"/>
    <s v="tier - 1"/>
    <s v="R1011"/>
    <s v="1998-Oct-5"/>
    <n v="10"/>
    <d v="1998-10-05T00:00:00"/>
    <n v="26"/>
  </r>
  <r>
    <x v="1281"/>
    <n v="1998"/>
    <s v="Sep"/>
    <n v="28"/>
    <n v="0"/>
    <x v="1281"/>
    <x v="1"/>
    <s v="tier - 3"/>
    <s v="R1011"/>
    <s v="1998-Sep-28"/>
    <n v="9"/>
    <d v="1998-09-28T00:00:00"/>
    <n v="26"/>
  </r>
  <r>
    <x v="1282"/>
    <n v="2002"/>
    <s v="Jul"/>
    <n v="29"/>
    <n v="0"/>
    <x v="1282"/>
    <x v="1"/>
    <s v="tier - 2"/>
    <s v="R1016"/>
    <s v="2002-Jul-29"/>
    <n v="7"/>
    <d v="2002-07-29T00:00:00"/>
    <n v="22"/>
  </r>
  <r>
    <x v="1283"/>
    <n v="2002"/>
    <s v="Sep"/>
    <n v="7"/>
    <n v="1"/>
    <x v="1283"/>
    <x v="1"/>
    <s v="tier - 1"/>
    <s v="R1011"/>
    <s v="2002-Sep-7"/>
    <n v="9"/>
    <d v="2002-09-07T00:00:00"/>
    <n v="22"/>
  </r>
  <r>
    <x v="1284"/>
    <n v="2001"/>
    <s v="Dec"/>
    <n v="9"/>
    <n v="0"/>
    <x v="1284"/>
    <x v="1"/>
    <s v="tier - 2"/>
    <s v="R1012"/>
    <s v="2001-Dec-9"/>
    <n v="12"/>
    <d v="2001-12-09T00:00:00"/>
    <n v="22"/>
  </r>
  <r>
    <x v="1285"/>
    <n v="2001"/>
    <s v="Aug"/>
    <n v="3"/>
    <n v="0"/>
    <x v="1285"/>
    <x v="1"/>
    <s v="tier - 3"/>
    <s v="R1012"/>
    <s v="2001-Aug-3"/>
    <n v="8"/>
    <d v="2001-08-03T00:00:00"/>
    <n v="23"/>
  </r>
  <r>
    <x v="1286"/>
    <n v="1994"/>
    <s v="Oct"/>
    <n v="6"/>
    <n v="0"/>
    <x v="1286"/>
    <x v="1"/>
    <s v="tier - 3"/>
    <s v="R1013"/>
    <s v="1994-Oct-6"/>
    <n v="10"/>
    <d v="1994-10-06T00:00:00"/>
    <n v="30"/>
  </r>
  <r>
    <x v="1287"/>
    <n v="2001"/>
    <s v="Aug"/>
    <n v="10"/>
    <n v="0"/>
    <x v="1287"/>
    <x v="1"/>
    <s v="tier - 1"/>
    <s v="R1012"/>
    <s v="2001-Aug-10"/>
    <n v="8"/>
    <d v="2001-08-10T00:00:00"/>
    <n v="23"/>
  </r>
  <r>
    <x v="1288"/>
    <n v="2002"/>
    <s v="Aug"/>
    <n v="21"/>
    <n v="0"/>
    <x v="1288"/>
    <x v="1"/>
    <s v="tier - 1"/>
    <s v="R1011"/>
    <s v="2002-Aug-21"/>
    <n v="8"/>
    <d v="2002-08-21T00:00:00"/>
    <n v="22"/>
  </r>
  <r>
    <x v="1289"/>
    <n v="2002"/>
    <s v="Aug"/>
    <n v="29"/>
    <n v="0"/>
    <x v="1289"/>
    <x v="1"/>
    <s v="tier - 2"/>
    <s v="R1013"/>
    <s v="2002-Aug-29"/>
    <n v="8"/>
    <d v="2002-08-29T00:00:00"/>
    <n v="22"/>
  </r>
  <r>
    <x v="1290"/>
    <n v="1973"/>
    <s v="Dec"/>
    <n v="16"/>
    <n v="0"/>
    <x v="1290"/>
    <x v="2"/>
    <s v="tier - 2"/>
    <s v="R1011"/>
    <s v="1973-Dec-16"/>
    <n v="12"/>
    <d v="1973-12-16T00:00:00"/>
    <n v="50"/>
  </r>
  <r>
    <x v="1291"/>
    <n v="2002"/>
    <s v="Oct"/>
    <n v="29"/>
    <n v="0"/>
    <x v="1291"/>
    <x v="1"/>
    <s v="tier - 1"/>
    <s v="R1013"/>
    <s v="2002-Oct-29"/>
    <n v="10"/>
    <d v="2002-10-29T00:00:00"/>
    <n v="22"/>
  </r>
  <r>
    <x v="1292"/>
    <n v="2002"/>
    <s v="Sep"/>
    <n v="22"/>
    <n v="0"/>
    <x v="1292"/>
    <x v="1"/>
    <s v="tier - 2"/>
    <s v="R1011"/>
    <s v="2002-Sep-22"/>
    <n v="9"/>
    <d v="2002-09-22T00:00:00"/>
    <n v="22"/>
  </r>
  <r>
    <x v="1293"/>
    <n v="1996"/>
    <s v="Jul"/>
    <n v="2"/>
    <n v="0"/>
    <x v="1293"/>
    <x v="1"/>
    <s v="tier - 3"/>
    <s v="R1012"/>
    <s v="1996-Jul-2"/>
    <n v="7"/>
    <d v="1996-07-02T00:00:00"/>
    <n v="28"/>
  </r>
  <r>
    <x v="1294"/>
    <n v="2004"/>
    <s v="Dec"/>
    <n v="27"/>
    <n v="0"/>
    <x v="1294"/>
    <x v="1"/>
    <s v="tier - 1"/>
    <s v="R1025"/>
    <s v="2004-Dec-27"/>
    <n v="12"/>
    <d v="2004-12-27T00:00:00"/>
    <n v="19"/>
  </r>
  <r>
    <x v="1295"/>
    <n v="1994"/>
    <s v="Dec"/>
    <n v="6"/>
    <n v="0"/>
    <x v="1295"/>
    <x v="1"/>
    <s v="tier - 2"/>
    <s v="R1012"/>
    <s v="1994-Dec-6"/>
    <n v="12"/>
    <d v="1994-12-06T00:00:00"/>
    <n v="29"/>
  </r>
  <r>
    <x v="1296"/>
    <n v="2003"/>
    <s v="Jul"/>
    <n v="20"/>
    <n v="1"/>
    <x v="1296"/>
    <x v="1"/>
    <s v="tier - 2"/>
    <s v="R1011"/>
    <s v="2003-Jul-20"/>
    <n v="7"/>
    <d v="2003-07-20T00:00:00"/>
    <n v="21"/>
  </r>
  <r>
    <x v="1297"/>
    <n v="1999"/>
    <s v="Dec"/>
    <n v="12"/>
    <n v="0"/>
    <x v="1297"/>
    <x v="1"/>
    <s v="tier - 2"/>
    <s v="R1013"/>
    <s v="1999-Dec-12"/>
    <n v="12"/>
    <d v="1999-12-12T00:00:00"/>
    <n v="24"/>
  </r>
  <r>
    <x v="1298"/>
    <n v="2003"/>
    <s v="Aug"/>
    <n v="4"/>
    <n v="1"/>
    <x v="1298"/>
    <x v="1"/>
    <s v="tier - 2"/>
    <s v="R1011"/>
    <s v="2003-Aug-4"/>
    <n v="8"/>
    <d v="2003-08-04T00:00:00"/>
    <n v="21"/>
  </r>
  <r>
    <x v="1299"/>
    <n v="2003"/>
    <s v="Aug"/>
    <n v="11"/>
    <n v="1"/>
    <x v="1299"/>
    <x v="1"/>
    <s v="tier - 3"/>
    <s v="R1011"/>
    <s v="2003-Aug-11"/>
    <n v="8"/>
    <d v="2003-08-11T00:00:00"/>
    <n v="21"/>
  </r>
  <r>
    <x v="1300"/>
    <n v="1999"/>
    <s v="Oct"/>
    <n v="1"/>
    <n v="0"/>
    <x v="1300"/>
    <x v="1"/>
    <s v="tier - 2"/>
    <s v="R1011"/>
    <s v="1999-Oct-1"/>
    <n v="10"/>
    <d v="1999-10-01T00:00:00"/>
    <n v="25"/>
  </r>
  <r>
    <x v="1301"/>
    <n v="1988"/>
    <s v="Nov"/>
    <n v="20"/>
    <n v="0"/>
    <x v="1301"/>
    <x v="0"/>
    <s v="tier - 2"/>
    <s v="R1011"/>
    <s v="1988-Nov-20"/>
    <n v="11"/>
    <d v="1988-11-20T00:00:00"/>
    <n v="36"/>
  </r>
  <r>
    <x v="1302"/>
    <n v="1999"/>
    <s v="Nov"/>
    <n v="17"/>
    <n v="0"/>
    <x v="1302"/>
    <x v="1"/>
    <s v="tier - 3"/>
    <s v="R1013"/>
    <s v="1999-Nov-17"/>
    <n v="11"/>
    <d v="1999-11-17T00:00:00"/>
    <n v="25"/>
  </r>
  <r>
    <x v="1303"/>
    <n v="2004"/>
    <s v="Aug"/>
    <n v="19"/>
    <n v="0"/>
    <x v="1303"/>
    <x v="1"/>
    <s v="tier - 1"/>
    <s v="R1012"/>
    <s v="2004-Aug-19"/>
    <n v="8"/>
    <d v="2004-08-19T00:00:00"/>
    <n v="20"/>
  </r>
  <r>
    <x v="1304"/>
    <n v="1999"/>
    <s v="Sep"/>
    <n v="25"/>
    <n v="0"/>
    <x v="1304"/>
    <x v="1"/>
    <s v="tier - 3"/>
    <s v="R1013"/>
    <s v="1999-Sep-25"/>
    <n v="9"/>
    <d v="1999-09-25T00:00:00"/>
    <n v="25"/>
  </r>
  <r>
    <x v="1305"/>
    <n v="2002"/>
    <s v="Dec"/>
    <n v="13"/>
    <n v="0"/>
    <x v="1305"/>
    <x v="1"/>
    <s v="tier - 3"/>
    <s v="R1012"/>
    <s v="2002-Dec-13"/>
    <n v="12"/>
    <d v="2002-12-13T00:00:00"/>
    <n v="21"/>
  </r>
  <r>
    <x v="1306"/>
    <n v="2003"/>
    <s v="Nov"/>
    <n v="19"/>
    <n v="0"/>
    <x v="1306"/>
    <x v="1"/>
    <s v="tier - 1"/>
    <s v="R1011"/>
    <s v="2003-Nov-19"/>
    <n v="11"/>
    <d v="2003-11-19T00:00:00"/>
    <n v="21"/>
  </r>
  <r>
    <x v="1307"/>
    <n v="1998"/>
    <s v="Oct"/>
    <n v="7"/>
    <n v="0"/>
    <x v="1307"/>
    <x v="1"/>
    <s v="tier - 3"/>
    <s v="R1013"/>
    <s v="1998-Oct-7"/>
    <n v="10"/>
    <d v="1998-10-07T00:00:00"/>
    <n v="26"/>
  </r>
  <r>
    <x v="1308"/>
    <n v="2003"/>
    <s v="Sep"/>
    <n v="26"/>
    <n v="0"/>
    <x v="1308"/>
    <x v="1"/>
    <s v="tier - 1"/>
    <s v="R1011"/>
    <s v="2003-Sep-26"/>
    <n v="9"/>
    <d v="2003-09-26T00:00:00"/>
    <n v="21"/>
  </r>
  <r>
    <x v="1309"/>
    <n v="2003"/>
    <s v="Jul"/>
    <n v="28"/>
    <n v="0"/>
    <x v="1309"/>
    <x v="1"/>
    <s v="tier - 1"/>
    <s v="R1011"/>
    <s v="2003-Jul-28"/>
    <n v="7"/>
    <d v="2003-07-28T00:00:00"/>
    <n v="21"/>
  </r>
  <r>
    <x v="1310"/>
    <n v="2003"/>
    <s v="Jul"/>
    <n v="25"/>
    <n v="0"/>
    <x v="1310"/>
    <x v="1"/>
    <s v="tier - 1"/>
    <s v="R1011"/>
    <s v="2003-Jul-25"/>
    <n v="7"/>
    <d v="2003-07-25T00:00:00"/>
    <n v="21"/>
  </r>
  <r>
    <x v="1311"/>
    <n v="2003"/>
    <s v="Nov"/>
    <n v="14"/>
    <n v="0"/>
    <x v="1311"/>
    <x v="1"/>
    <s v="tier - 2"/>
    <s v="R1011"/>
    <s v="2003-Nov-14"/>
    <n v="11"/>
    <d v="2003-11-14T00:00:00"/>
    <n v="21"/>
  </r>
  <r>
    <x v="1312"/>
    <n v="1971"/>
    <s v="Sep"/>
    <n v="22"/>
    <n v="0"/>
    <x v="1312"/>
    <x v="2"/>
    <s v="tier - 3"/>
    <s v="R1011"/>
    <s v="1971-Sep-22"/>
    <n v="9"/>
    <d v="1971-09-22T00:00:00"/>
    <n v="53"/>
  </r>
  <r>
    <x v="1313"/>
    <n v="2003"/>
    <s v="Nov"/>
    <n v="9"/>
    <n v="0"/>
    <x v="1313"/>
    <x v="1"/>
    <s v="tier - 2"/>
    <s v="R1011"/>
    <s v="2003-Nov-9"/>
    <n v="11"/>
    <d v="2003-11-09T00:00:00"/>
    <n v="21"/>
  </r>
  <r>
    <x v="1314"/>
    <n v="2003"/>
    <s v="Sep"/>
    <n v="1"/>
    <n v="0"/>
    <x v="1314"/>
    <x v="1"/>
    <s v="tier - 2"/>
    <s v="R1011"/>
    <s v="2003-Sep-1"/>
    <n v="9"/>
    <d v="2003-09-01T00:00:00"/>
    <n v="21"/>
  </r>
  <r>
    <x v="1315"/>
    <n v="2003"/>
    <s v="Nov"/>
    <n v="21"/>
    <n v="0"/>
    <x v="1315"/>
    <x v="1"/>
    <s v="tier - 3"/>
    <s v="R1011"/>
    <s v="2003-Nov-21"/>
    <n v="11"/>
    <d v="2003-11-21T00:00:00"/>
    <n v="21"/>
  </r>
  <r>
    <x v="1316"/>
    <n v="2004"/>
    <s v="Sep"/>
    <n v="9"/>
    <n v="1"/>
    <x v="1316"/>
    <x v="1"/>
    <s v="tier - 1"/>
    <s v="R1013"/>
    <s v="2004-Sep-9"/>
    <n v="9"/>
    <d v="2004-09-09T00:00:00"/>
    <n v="20"/>
  </r>
  <r>
    <x v="1317"/>
    <n v="2004"/>
    <s v="Oct"/>
    <n v="21"/>
    <n v="1"/>
    <x v="1317"/>
    <x v="1"/>
    <s v="tier - 2"/>
    <s v="R1013"/>
    <s v="2004-Oct-21"/>
    <n v="10"/>
    <d v="2004-10-21T00:00:00"/>
    <n v="20"/>
  </r>
  <r>
    <x v="1318"/>
    <n v="2004"/>
    <s v="Sep"/>
    <n v="11"/>
    <n v="1"/>
    <x v="1318"/>
    <x v="1"/>
    <s v="tier - 3"/>
    <s v="R1013"/>
    <s v="2004-Sep-11"/>
    <n v="9"/>
    <d v="2004-09-11T00:00:00"/>
    <n v="20"/>
  </r>
  <r>
    <x v="1319"/>
    <n v="2004"/>
    <s v="Jun"/>
    <n v="10"/>
    <n v="1"/>
    <x v="1319"/>
    <x v="1"/>
    <s v="tier - 3"/>
    <s v="R1013"/>
    <s v="2004-Jun-10"/>
    <n v="6"/>
    <d v="2004-06-10T00:00:00"/>
    <n v="20"/>
  </r>
  <r>
    <x v="1320"/>
    <n v="2004"/>
    <s v="Sep"/>
    <n v="21"/>
    <n v="0"/>
    <x v="1320"/>
    <x v="1"/>
    <s v="tier - 1"/>
    <s v="R1016"/>
    <s v="2004-Sep-21"/>
    <n v="9"/>
    <d v="2004-09-21T00:00:00"/>
    <n v="20"/>
  </r>
  <r>
    <x v="1321"/>
    <n v="2004"/>
    <s v="Sep"/>
    <n v="19"/>
    <n v="1"/>
    <x v="1321"/>
    <x v="1"/>
    <s v="tier - 3"/>
    <s v="R1013"/>
    <s v="2004-Sep-19"/>
    <n v="9"/>
    <d v="2004-09-19T00:00:00"/>
    <n v="20"/>
  </r>
  <r>
    <x v="1322"/>
    <n v="2004"/>
    <s v="Dec"/>
    <n v="12"/>
    <n v="0"/>
    <x v="1322"/>
    <x v="1"/>
    <s v="tier - 1"/>
    <s v="R1019"/>
    <s v="2004-Dec-12"/>
    <n v="12"/>
    <d v="2004-12-12T00:00:00"/>
    <n v="19"/>
  </r>
  <r>
    <x v="1323"/>
    <n v="1988"/>
    <s v="Sep"/>
    <n v="19"/>
    <n v="3"/>
    <x v="1323"/>
    <x v="2"/>
    <s v="tier - 1"/>
    <s v="R1011"/>
    <s v="1988-Sep-19"/>
    <n v="9"/>
    <d v="1988-09-19T00:00:00"/>
    <n v="36"/>
  </r>
  <r>
    <x v="1324"/>
    <n v="2004"/>
    <s v="Oct"/>
    <n v="17"/>
    <n v="0"/>
    <x v="1324"/>
    <x v="1"/>
    <s v="tier - 2"/>
    <s v="R1016"/>
    <s v="2004-Oct-17"/>
    <n v="10"/>
    <d v="2004-10-17T00:00:00"/>
    <n v="20"/>
  </r>
  <r>
    <x v="1325"/>
    <n v="2004"/>
    <s v="Dec"/>
    <n v="6"/>
    <n v="0"/>
    <x v="1325"/>
    <x v="2"/>
    <s v="tier - 2"/>
    <s v="R1015"/>
    <s v="2004-Dec-6"/>
    <n v="12"/>
    <d v="2004-12-06T00:00:00"/>
    <n v="19"/>
  </r>
  <r>
    <x v="1326"/>
    <n v="2004"/>
    <s v="Dec"/>
    <n v="14"/>
    <n v="0"/>
    <x v="1326"/>
    <x v="2"/>
    <s v="tier - 3"/>
    <s v="R1018"/>
    <s v="2004-Dec-14"/>
    <n v="12"/>
    <d v="2004-12-14T00:00:00"/>
    <n v="19"/>
  </r>
  <r>
    <x v="1327"/>
    <n v="2004"/>
    <s v="Nov"/>
    <n v="7"/>
    <n v="0"/>
    <x v="1327"/>
    <x v="2"/>
    <s v="tier - 1"/>
    <s v="R1016"/>
    <s v="2004-Nov-7"/>
    <n v="11"/>
    <d v="2004-11-07T00:00:00"/>
    <n v="20"/>
  </r>
  <r>
    <x v="1328"/>
    <n v="2004"/>
    <s v="Dec"/>
    <n v="10"/>
    <n v="0"/>
    <x v="1328"/>
    <x v="2"/>
    <s v="tier - 3"/>
    <s v="R1019"/>
    <s v="2004-Dec-10"/>
    <n v="12"/>
    <d v="2004-12-10T00:00:00"/>
    <n v="19"/>
  </r>
  <r>
    <x v="1329"/>
    <n v="2004"/>
    <s v="Nov"/>
    <n v="17"/>
    <n v="0"/>
    <x v="1329"/>
    <x v="2"/>
    <s v="tier - 2"/>
    <s v="R1015"/>
    <s v="2004-Nov-17"/>
    <n v="11"/>
    <d v="2004-11-17T00:00:00"/>
    <n v="20"/>
  </r>
  <r>
    <x v="1330"/>
    <n v="2000"/>
    <s v="Oct"/>
    <n v="21"/>
    <n v="0"/>
    <x v="1330"/>
    <x v="2"/>
    <s v="tier - 2"/>
    <s v="R1011"/>
    <s v="2000-Oct-21"/>
    <n v="10"/>
    <d v="2000-10-21T00:00:00"/>
    <n v="24"/>
  </r>
  <r>
    <x v="1331"/>
    <n v="2000"/>
    <s v="Jun"/>
    <n v="10"/>
    <n v="0"/>
    <x v="1331"/>
    <x v="2"/>
    <s v="tier - 2"/>
    <s v="R1013"/>
    <s v="2000-Jun-10"/>
    <n v="6"/>
    <d v="2000-06-10T00:00:00"/>
    <n v="24"/>
  </r>
  <r>
    <x v="1332"/>
    <n v="2000"/>
    <s v="Oct"/>
    <n v="23"/>
    <n v="0"/>
    <x v="1332"/>
    <x v="2"/>
    <s v="tier - 2"/>
    <s v="R1013"/>
    <s v="2000-Oct-23"/>
    <n v="10"/>
    <d v="2000-10-23T00:00:00"/>
    <n v="24"/>
  </r>
  <r>
    <x v="1333"/>
    <n v="2003"/>
    <s v="Dec"/>
    <n v="30"/>
    <n v="0"/>
    <x v="1333"/>
    <x v="2"/>
    <s v="tier - 1"/>
    <s v="R1012"/>
    <s v="2003-Dec-30"/>
    <n v="12"/>
    <d v="2003-12-30T00:00:00"/>
    <n v="20"/>
  </r>
  <r>
    <x v="1334"/>
    <n v="1959"/>
    <s v="Oct"/>
    <n v="4"/>
    <n v="2"/>
    <x v="1334"/>
    <x v="2"/>
    <s v="tier - 1"/>
    <s v="R1011"/>
    <s v="1959-Oct-4"/>
    <n v="10"/>
    <d v="1959-10-04T00:00:00"/>
    <n v="65"/>
  </r>
  <r>
    <x v="1335"/>
    <n v="1997"/>
    <s v="Jul"/>
    <n v="9"/>
    <n v="0"/>
    <x v="1335"/>
    <x v="0"/>
    <s v="tier - 2"/>
    <s v="R1011"/>
    <s v="1997-Jul-9"/>
    <n v="7"/>
    <d v="1997-07-09T00:00:00"/>
    <n v="27"/>
  </r>
  <r>
    <x v="1336"/>
    <n v="2003"/>
    <s v="Aug"/>
    <n v="21"/>
    <n v="0"/>
    <x v="1336"/>
    <x v="2"/>
    <s v="tier - 2"/>
    <s v="R1012"/>
    <s v="2003-Aug-21"/>
    <n v="8"/>
    <d v="2003-08-21T00:00:00"/>
    <n v="21"/>
  </r>
  <r>
    <x v="1337"/>
    <n v="2003"/>
    <s v="Sep"/>
    <n v="16"/>
    <n v="0"/>
    <x v="1336"/>
    <x v="2"/>
    <s v="tier - 2"/>
    <s v="R1012"/>
    <s v="2003-Sep-16"/>
    <n v="9"/>
    <d v="2003-09-16T00:00:00"/>
    <n v="21"/>
  </r>
  <r>
    <x v="1338"/>
    <n v="2003"/>
    <s v="Dec"/>
    <n v="30"/>
    <n v="0"/>
    <x v="1337"/>
    <x v="2"/>
    <s v="tier - 3"/>
    <s v="R1012"/>
    <s v="2003-Dec-30"/>
    <n v="12"/>
    <d v="2003-12-30T00:00:00"/>
    <n v="20"/>
  </r>
  <r>
    <x v="1339"/>
    <n v="2004"/>
    <s v="Jun"/>
    <n v="13"/>
    <n v="0"/>
    <x v="1338"/>
    <x v="2"/>
    <s v="tier - 2"/>
    <s v="R1013"/>
    <s v="2004-Jun-13"/>
    <n v="6"/>
    <d v="2004-06-13T00:00:00"/>
    <n v="20"/>
  </r>
  <r>
    <x v="1340"/>
    <n v="2004"/>
    <s v="Aug"/>
    <n v="8"/>
    <n v="0"/>
    <x v="1339"/>
    <x v="2"/>
    <s v="tier - 1"/>
    <s v="R1013"/>
    <s v="2004-Aug-8"/>
    <n v="8"/>
    <d v="2004-08-08T00:00:00"/>
    <n v="20"/>
  </r>
  <r>
    <x v="1341"/>
    <n v="2004"/>
    <s v="Dec"/>
    <n v="13"/>
    <n v="0"/>
    <x v="1340"/>
    <x v="2"/>
    <s v="tier - 2"/>
    <s v="R1013"/>
    <s v="2004-Dec-13"/>
    <n v="12"/>
    <d v="2004-12-13T00:00:00"/>
    <n v="19"/>
  </r>
  <r>
    <x v="1342"/>
    <n v="2003"/>
    <s v="Sep"/>
    <n v="16"/>
    <n v="0"/>
    <x v="1341"/>
    <x v="2"/>
    <s v="tier - 2"/>
    <s v="R1012"/>
    <s v="2003-Sep-16"/>
    <n v="9"/>
    <d v="2003-09-16T00:00:00"/>
    <n v="21"/>
  </r>
  <r>
    <x v="1343"/>
    <n v="2003"/>
    <s v="Oct"/>
    <n v="3"/>
    <n v="0"/>
    <x v="1342"/>
    <x v="2"/>
    <s v="tier - 2"/>
    <s v="R1012"/>
    <s v="2003-Oct-3"/>
    <n v="10"/>
    <d v="2003-10-03T00:00:00"/>
    <n v="21"/>
  </r>
  <r>
    <x v="1344"/>
    <n v="2004"/>
    <s v="Jul"/>
    <n v="9"/>
    <n v="0"/>
    <x v="1343"/>
    <x v="2"/>
    <s v="tier - 1"/>
    <s v="R1013"/>
    <s v="2004-Jul-9"/>
    <n v="7"/>
    <d v="2004-07-09T00:00:00"/>
    <n v="20"/>
  </r>
  <r>
    <x v="1345"/>
    <n v="2004"/>
    <s v="Dec"/>
    <n v="5"/>
    <n v="0"/>
    <x v="1344"/>
    <x v="2"/>
    <s v="tier - 3"/>
    <s v="R1013"/>
    <s v="2004-Dec-5"/>
    <n v="12"/>
    <d v="2004-12-05T00:00:00"/>
    <n v="19"/>
  </r>
  <r>
    <x v="1346"/>
    <n v="1967"/>
    <s v="Dec"/>
    <n v="30"/>
    <n v="1"/>
    <x v="1345"/>
    <x v="2"/>
    <s v="tier - 2"/>
    <s v="R1011"/>
    <s v="1967-Dec-30"/>
    <n v="12"/>
    <d v="1967-12-30T00:00:00"/>
    <n v="56"/>
  </r>
  <r>
    <x v="1347"/>
    <n v="2004"/>
    <s v="Oct"/>
    <n v="4"/>
    <n v="0"/>
    <x v="1346"/>
    <x v="2"/>
    <s v="tier - 2"/>
    <s v="R1013"/>
    <s v="2004-Oct-4"/>
    <n v="10"/>
    <d v="2004-10-04T00:00:00"/>
    <n v="20"/>
  </r>
  <r>
    <x v="1348"/>
    <n v="2003"/>
    <s v="Jul"/>
    <n v="17"/>
    <n v="0"/>
    <x v="1347"/>
    <x v="2"/>
    <s v="tier - 1"/>
    <s v="R1012"/>
    <s v="2003-Jul-17"/>
    <n v="7"/>
    <d v="2003-07-17T00:00:00"/>
    <n v="21"/>
  </r>
  <r>
    <x v="1349"/>
    <n v="2003"/>
    <s v="Dec"/>
    <n v="4"/>
    <n v="0"/>
    <x v="1348"/>
    <x v="2"/>
    <s v="tier - 2"/>
    <s v="R1012"/>
    <s v="2003-Dec-4"/>
    <n v="12"/>
    <d v="2003-12-04T00:00:00"/>
    <n v="20"/>
  </r>
  <r>
    <x v="1350"/>
    <n v="2003"/>
    <s v="Sep"/>
    <n v="9"/>
    <n v="0"/>
    <x v="1349"/>
    <x v="2"/>
    <s v="tier - 3"/>
    <s v="R1012"/>
    <s v="2003-Sep-9"/>
    <n v="9"/>
    <d v="2003-09-09T00:00:00"/>
    <n v="21"/>
  </r>
  <r>
    <x v="1351"/>
    <n v="2004"/>
    <s v="Jul"/>
    <n v="25"/>
    <n v="0"/>
    <x v="1350"/>
    <x v="2"/>
    <s v="tier - 1"/>
    <s v="R1013"/>
    <s v="2004-Jul-25"/>
    <n v="7"/>
    <d v="2004-07-25T00:00:00"/>
    <n v="20"/>
  </r>
  <r>
    <x v="1352"/>
    <n v="2004"/>
    <s v="Aug"/>
    <n v="21"/>
    <n v="0"/>
    <x v="1351"/>
    <x v="2"/>
    <s v="tier - 2"/>
    <s v="R1013"/>
    <s v="2004-Aug-21"/>
    <n v="8"/>
    <d v="2004-08-21T00:00:00"/>
    <n v="20"/>
  </r>
  <r>
    <x v="1353"/>
    <n v="2003"/>
    <s v="Sep"/>
    <n v="14"/>
    <n v="0"/>
    <x v="1352"/>
    <x v="2"/>
    <s v="tier - 2"/>
    <s v="R1012"/>
    <s v="2003-Sep-14"/>
    <n v="9"/>
    <d v="2003-09-14T00:00:00"/>
    <n v="21"/>
  </r>
  <r>
    <x v="1354"/>
    <n v="1995"/>
    <s v="Aug"/>
    <n v="5"/>
    <n v="0"/>
    <x v="1353"/>
    <x v="2"/>
    <s v="tier - 1"/>
    <s v="R1013"/>
    <s v="1995-Aug-5"/>
    <n v="8"/>
    <d v="1995-08-05T00:00:00"/>
    <n v="29"/>
  </r>
  <r>
    <x v="1355"/>
    <n v="2004"/>
    <s v="Jul"/>
    <n v="22"/>
    <n v="0"/>
    <x v="1354"/>
    <x v="2"/>
    <s v="tier - 1"/>
    <s v="R1013"/>
    <s v="2004-Jul-22"/>
    <n v="7"/>
    <d v="2004-07-22T00:00:00"/>
    <n v="20"/>
  </r>
  <r>
    <x v="1356"/>
    <n v="2004"/>
    <s v="Nov"/>
    <n v="19"/>
    <n v="0"/>
    <x v="1355"/>
    <x v="2"/>
    <s v="tier - 3"/>
    <s v="R1013"/>
    <s v="2004-Nov-19"/>
    <n v="11"/>
    <d v="2004-11-19T00:00:00"/>
    <n v="20"/>
  </r>
  <r>
    <x v="1357"/>
    <n v="1998"/>
    <s v="Dec"/>
    <n v="22"/>
    <n v="0"/>
    <x v="1356"/>
    <x v="0"/>
    <s v="tier - 1"/>
    <s v="R1016"/>
    <s v="1998-Dec-22"/>
    <n v="12"/>
    <d v="1998-12-22T00:00:00"/>
    <n v="25"/>
  </r>
  <r>
    <x v="1358"/>
    <n v="1992"/>
    <s v="Sep"/>
    <n v="22"/>
    <n v="0"/>
    <x v="1357"/>
    <x v="2"/>
    <s v="tier - 1"/>
    <s v="R1013"/>
    <s v="1992-Sep-22"/>
    <n v="9"/>
    <d v="1992-09-22T00:00:00"/>
    <n v="32"/>
  </r>
  <r>
    <x v="1359"/>
    <n v="2001"/>
    <s v="Dec"/>
    <n v="5"/>
    <n v="0"/>
    <x v="1358"/>
    <x v="2"/>
    <s v="tier - 2"/>
    <s v="R1013"/>
    <s v="2001-Dec-5"/>
    <n v="12"/>
    <d v="2001-12-05T00:00:00"/>
    <n v="22"/>
  </r>
  <r>
    <x v="1360"/>
    <n v="2001"/>
    <s v="Jun"/>
    <n v="2"/>
    <n v="0"/>
    <x v="1359"/>
    <x v="2"/>
    <s v="tier - 2"/>
    <s v="R1013"/>
    <s v="2001-Jun-2"/>
    <n v="6"/>
    <d v="2001-06-02T00:00:00"/>
    <n v="23"/>
  </r>
  <r>
    <x v="1361"/>
    <n v="2001"/>
    <s v="Jul"/>
    <n v="7"/>
    <n v="0"/>
    <x v="1360"/>
    <x v="2"/>
    <s v="tier - 3"/>
    <s v="R1011"/>
    <s v="2001-Jul-7"/>
    <n v="7"/>
    <d v="2001-07-07T00:00:00"/>
    <n v="23"/>
  </r>
  <r>
    <x v="1362"/>
    <n v="2001"/>
    <s v="Aug"/>
    <n v="25"/>
    <n v="0"/>
    <x v="1361"/>
    <x v="2"/>
    <s v="tier - 3"/>
    <s v="R1013"/>
    <s v="2001-Aug-25"/>
    <n v="8"/>
    <d v="2001-08-25T00:00:00"/>
    <n v="23"/>
  </r>
  <r>
    <x v="1363"/>
    <n v="1998"/>
    <s v="Jun"/>
    <n v="19"/>
    <n v="0"/>
    <x v="1362"/>
    <x v="2"/>
    <s v="tier - 2"/>
    <s v="R1013"/>
    <s v="1998-Jun-19"/>
    <n v="6"/>
    <d v="1998-06-19T00:00:00"/>
    <n v="26"/>
  </r>
  <r>
    <x v="1364"/>
    <n v="1995"/>
    <s v="Oct"/>
    <n v="7"/>
    <n v="0"/>
    <x v="1363"/>
    <x v="2"/>
    <s v="tier - 3"/>
    <s v="R1013"/>
    <s v="1995-Oct-7"/>
    <n v="10"/>
    <d v="1995-10-07T00:00:00"/>
    <n v="29"/>
  </r>
  <r>
    <x v="1365"/>
    <n v="1997"/>
    <s v="Jun"/>
    <n v="9"/>
    <n v="0"/>
    <x v="1364"/>
    <x v="2"/>
    <s v="tier - 1"/>
    <s v="R1012"/>
    <s v="1997-Jun-9"/>
    <n v="6"/>
    <d v="1997-06-09T00:00:00"/>
    <n v="27"/>
  </r>
  <r>
    <x v="1366"/>
    <n v="1998"/>
    <s v="Dec"/>
    <n v="7"/>
    <n v="0"/>
    <x v="1365"/>
    <x v="2"/>
    <s v="tier - 1"/>
    <s v="R1013"/>
    <s v="1998-Dec-7"/>
    <n v="12"/>
    <d v="1998-12-07T00:00:00"/>
    <n v="25"/>
  </r>
  <r>
    <x v="1367"/>
    <n v="2003"/>
    <s v="Jun"/>
    <n v="20"/>
    <n v="0"/>
    <x v="1366"/>
    <x v="2"/>
    <s v="tier - 2"/>
    <s v="R1013"/>
    <s v="2003-Jun-20"/>
    <n v="6"/>
    <d v="2003-06-20T00:00:00"/>
    <n v="21"/>
  </r>
  <r>
    <x v="1368"/>
    <n v="1977"/>
    <s v="Jun"/>
    <n v="29"/>
    <n v="0"/>
    <x v="1367"/>
    <x v="0"/>
    <s v="tier - 1"/>
    <s v="R1017"/>
    <s v="1977-Jun-29"/>
    <n v="6"/>
    <d v="1977-06-29T00:00:00"/>
    <n v="47"/>
  </r>
  <r>
    <x v="1369"/>
    <n v="1997"/>
    <s v="Jun"/>
    <n v="19"/>
    <n v="0"/>
    <x v="1368"/>
    <x v="2"/>
    <s v="tier - 1"/>
    <s v="R1013"/>
    <s v="1997-Jun-19"/>
    <n v="6"/>
    <d v="1997-06-19T00:00:00"/>
    <n v="27"/>
  </r>
  <r>
    <x v="1370"/>
    <n v="2000"/>
    <s v="Sep"/>
    <n v="1"/>
    <n v="0"/>
    <x v="1369"/>
    <x v="2"/>
    <s v="tier - 2"/>
    <s v="R1013"/>
    <s v="2000-Sep-1"/>
    <n v="9"/>
    <d v="2000-09-01T00:00:00"/>
    <n v="24"/>
  </r>
  <r>
    <x v="1371"/>
    <n v="1997"/>
    <s v="Dec"/>
    <n v="5"/>
    <n v="0"/>
    <x v="1370"/>
    <x v="2"/>
    <s v="tier - 2"/>
    <s v="R1013"/>
    <s v="1997-Dec-5"/>
    <n v="12"/>
    <d v="1997-12-05T00:00:00"/>
    <n v="26"/>
  </r>
  <r>
    <x v="1372"/>
    <n v="2001"/>
    <s v="Aug"/>
    <n v="23"/>
    <n v="0"/>
    <x v="1371"/>
    <x v="2"/>
    <s v="tier - 2"/>
    <s v="R1013"/>
    <s v="2001-Aug-23"/>
    <n v="8"/>
    <d v="2001-08-23T00:00:00"/>
    <n v="23"/>
  </r>
  <r>
    <x v="1373"/>
    <n v="1996"/>
    <s v="Jun"/>
    <n v="23"/>
    <n v="0"/>
    <x v="1372"/>
    <x v="2"/>
    <s v="tier - 3"/>
    <s v="R1013"/>
    <s v="1996-Jun-23"/>
    <n v="6"/>
    <d v="1996-06-23T00:00:00"/>
    <n v="28"/>
  </r>
  <r>
    <x v="1374"/>
    <n v="1997"/>
    <s v="Oct"/>
    <n v="27"/>
    <n v="0"/>
    <x v="1373"/>
    <x v="2"/>
    <s v="tier - 3"/>
    <s v="R1011"/>
    <s v="1997-Oct-27"/>
    <n v="10"/>
    <d v="1997-10-27T00:00:00"/>
    <n v="27"/>
  </r>
  <r>
    <x v="1375"/>
    <n v="1998"/>
    <s v="Sep"/>
    <n v="5"/>
    <n v="0"/>
    <x v="1374"/>
    <x v="2"/>
    <s v="tier - 2"/>
    <s v="R1013"/>
    <s v="1998-Sep-5"/>
    <n v="9"/>
    <d v="1998-09-05T00:00:00"/>
    <n v="26"/>
  </r>
  <r>
    <x v="1376"/>
    <n v="2002"/>
    <s v="Dec"/>
    <n v="22"/>
    <n v="0"/>
    <x v="1375"/>
    <x v="2"/>
    <s v="tier - 1"/>
    <s v="R1013"/>
    <s v="2002-Dec-22"/>
    <n v="12"/>
    <d v="2002-12-22T00:00:00"/>
    <n v="21"/>
  </r>
  <r>
    <x v="1377"/>
    <n v="2002"/>
    <s v="Nov"/>
    <n v="14"/>
    <n v="0"/>
    <x v="1376"/>
    <x v="2"/>
    <s v="tier - 2"/>
    <s v="R1013"/>
    <s v="2002-Nov-14"/>
    <n v="11"/>
    <d v="2002-11-14T00:00:00"/>
    <n v="22"/>
  </r>
  <r>
    <x v="1378"/>
    <n v="1999"/>
    <s v="Jul"/>
    <n v="6"/>
    <n v="0"/>
    <x v="1377"/>
    <x v="2"/>
    <s v="tier - 2"/>
    <s v="R1013"/>
    <s v="1999-Jul-6"/>
    <n v="7"/>
    <d v="1999-07-06T00:00:00"/>
    <n v="25"/>
  </r>
  <r>
    <x v="1379"/>
    <n v="1975"/>
    <s v="Aug"/>
    <n v="29"/>
    <n v="1"/>
    <x v="1378"/>
    <x v="2"/>
    <s v="tier - 1"/>
    <s v="R1011"/>
    <s v="1975-Aug-29"/>
    <n v="8"/>
    <d v="1975-08-29T00:00:00"/>
    <n v="49"/>
  </r>
  <r>
    <x v="1380"/>
    <n v="2002"/>
    <s v="Aug"/>
    <n v="15"/>
    <n v="0"/>
    <x v="1379"/>
    <x v="2"/>
    <s v="tier - 1"/>
    <s v="R1013"/>
    <s v="2002-Aug-15"/>
    <n v="8"/>
    <d v="2002-08-15T00:00:00"/>
    <n v="22"/>
  </r>
  <r>
    <x v="1381"/>
    <n v="1998"/>
    <s v="Dec"/>
    <n v="3"/>
    <n v="0"/>
    <x v="1380"/>
    <x v="2"/>
    <s v="tier - 1"/>
    <s v="R1013"/>
    <s v="1998-Dec-3"/>
    <n v="12"/>
    <d v="1998-12-03T00:00:00"/>
    <n v="25"/>
  </r>
  <r>
    <x v="1382"/>
    <n v="1997"/>
    <s v="Nov"/>
    <n v="7"/>
    <n v="0"/>
    <x v="1381"/>
    <x v="2"/>
    <s v="tier - 2"/>
    <s v="R1012"/>
    <s v="1997-Nov-7"/>
    <n v="11"/>
    <d v="1997-11-07T00:00:00"/>
    <n v="27"/>
  </r>
  <r>
    <x v="1383"/>
    <n v="1995"/>
    <s v="Jul"/>
    <n v="30"/>
    <n v="0"/>
    <x v="1382"/>
    <x v="2"/>
    <s v="tier - 3"/>
    <s v="R1012"/>
    <s v="1995-Jul-30"/>
    <n v="7"/>
    <d v="1995-07-30T00:00:00"/>
    <n v="29"/>
  </r>
  <r>
    <x v="1384"/>
    <n v="1998"/>
    <s v="Jul"/>
    <n v="12"/>
    <n v="0"/>
    <x v="1383"/>
    <x v="2"/>
    <s v="tier - 3"/>
    <s v="R1013"/>
    <s v="1998-Jul-12"/>
    <n v="7"/>
    <d v="1998-07-12T00:00:00"/>
    <n v="26"/>
  </r>
  <r>
    <x v="1385"/>
    <n v="1999"/>
    <s v="Oct"/>
    <n v="14"/>
    <n v="0"/>
    <x v="1384"/>
    <x v="2"/>
    <s v="tier - 3"/>
    <s v="R1013"/>
    <s v="1999-Oct-14"/>
    <n v="10"/>
    <d v="1999-10-14T00:00:00"/>
    <n v="25"/>
  </r>
  <r>
    <x v="1386"/>
    <n v="2002"/>
    <s v="Oct"/>
    <n v="13"/>
    <n v="0"/>
    <x v="1385"/>
    <x v="2"/>
    <s v="tier - 2"/>
    <s v="R1013"/>
    <s v="2002-Oct-13"/>
    <n v="10"/>
    <d v="2002-10-13T00:00:00"/>
    <n v="22"/>
  </r>
  <r>
    <x v="1387"/>
    <n v="1999"/>
    <s v="Dec"/>
    <n v="2"/>
    <n v="0"/>
    <x v="1386"/>
    <x v="2"/>
    <s v="tier - 2"/>
    <s v="R1013"/>
    <s v="1999-Dec-2"/>
    <n v="12"/>
    <d v="1999-12-02T00:00:00"/>
    <n v="24"/>
  </r>
  <r>
    <x v="1388"/>
    <n v="2002"/>
    <s v="Dec"/>
    <n v="10"/>
    <n v="0"/>
    <x v="1386"/>
    <x v="2"/>
    <s v="tier - 2"/>
    <s v="R1012"/>
    <s v="2002-Dec-10"/>
    <n v="12"/>
    <d v="2002-12-10T00:00:00"/>
    <n v="21"/>
  </r>
  <r>
    <x v="1389"/>
    <n v="2001"/>
    <s v="Nov"/>
    <n v="29"/>
    <n v="0"/>
    <x v="1387"/>
    <x v="2"/>
    <s v="tier - 3"/>
    <s v="R1012"/>
    <s v="2001-Nov-29"/>
    <n v="11"/>
    <d v="2001-11-29T00:00:00"/>
    <n v="23"/>
  </r>
  <r>
    <x v="1390"/>
    <n v="1982"/>
    <s v="Jul"/>
    <n v="5"/>
    <n v="3"/>
    <x v="1388"/>
    <x v="2"/>
    <s v="tier - 3"/>
    <s v="R1011"/>
    <s v="1982-Jul-5"/>
    <n v="7"/>
    <d v="1982-07-05T00:00:00"/>
    <n v="42"/>
  </r>
  <r>
    <x v="1391"/>
    <n v="1998"/>
    <s v="Jun"/>
    <n v="4"/>
    <n v="0"/>
    <x v="1389"/>
    <x v="2"/>
    <s v="tier - 2"/>
    <s v="R1013"/>
    <s v="1998-Jun-4"/>
    <n v="6"/>
    <d v="1998-06-04T00:00:00"/>
    <n v="26"/>
  </r>
  <r>
    <x v="1392"/>
    <n v="2000"/>
    <s v="Jun"/>
    <n v="26"/>
    <n v="0"/>
    <x v="1390"/>
    <x v="2"/>
    <s v="tier - 2"/>
    <s v="R1013"/>
    <s v="2000-Jun-26"/>
    <n v="6"/>
    <d v="2000-06-26T00:00:00"/>
    <n v="24"/>
  </r>
  <r>
    <x v="1393"/>
    <n v="2004"/>
    <s v="Jul"/>
    <n v="28"/>
    <n v="0"/>
    <x v="1391"/>
    <x v="2"/>
    <s v="tier - 3"/>
    <s v="R1013"/>
    <s v="2004-Jul-28"/>
    <n v="7"/>
    <d v="2004-07-28T00:00:00"/>
    <n v="20"/>
  </r>
  <r>
    <x v="1394"/>
    <n v="2004"/>
    <s v="Sep"/>
    <n v="30"/>
    <n v="0"/>
    <x v="1392"/>
    <x v="2"/>
    <s v="tier - 1"/>
    <s v="R1013"/>
    <s v="2004-Sep-30"/>
    <n v="9"/>
    <d v="2004-09-30T00:00:00"/>
    <n v="20"/>
  </r>
  <r>
    <x v="1395"/>
    <n v="1997"/>
    <s v="Oct"/>
    <n v="26"/>
    <n v="0"/>
    <x v="1393"/>
    <x v="2"/>
    <s v="tier - 2"/>
    <s v="R1012"/>
    <s v="1997-Oct-26"/>
    <n v="10"/>
    <d v="1997-10-26T00:00:00"/>
    <n v="27"/>
  </r>
  <r>
    <x v="1396"/>
    <n v="2002"/>
    <s v="Dec"/>
    <n v="4"/>
    <n v="0"/>
    <x v="1394"/>
    <x v="2"/>
    <s v="tier - 1"/>
    <s v="R1013"/>
    <s v="2002-Dec-4"/>
    <n v="12"/>
    <d v="2002-12-04T00:00:00"/>
    <n v="21"/>
  </r>
  <r>
    <x v="1397"/>
    <n v="2003"/>
    <s v="Nov"/>
    <n v="21"/>
    <n v="0"/>
    <x v="1395"/>
    <x v="2"/>
    <s v="tier - 3"/>
    <s v="R1011"/>
    <s v="2003-Nov-21"/>
    <n v="11"/>
    <d v="2003-11-21T00:00:00"/>
    <n v="21"/>
  </r>
  <r>
    <x v="1398"/>
    <n v="2003"/>
    <s v="Aug"/>
    <n v="15"/>
    <n v="0"/>
    <x v="1396"/>
    <x v="2"/>
    <s v="tier - 3"/>
    <s v="R1011"/>
    <s v="2003-Aug-15"/>
    <n v="8"/>
    <d v="2003-08-15T00:00:00"/>
    <n v="21"/>
  </r>
  <r>
    <x v="1399"/>
    <n v="2003"/>
    <s v="Oct"/>
    <n v="30"/>
    <n v="0"/>
    <x v="1397"/>
    <x v="2"/>
    <s v="tier - 3"/>
    <s v="R1011"/>
    <s v="2003-Oct-30"/>
    <n v="10"/>
    <d v="2003-10-30T00:00:00"/>
    <n v="21"/>
  </r>
  <r>
    <x v="1400"/>
    <n v="2003"/>
    <s v="Oct"/>
    <n v="13"/>
    <n v="0"/>
    <x v="1398"/>
    <x v="2"/>
    <s v="tier - 3"/>
    <s v="R1011"/>
    <s v="2003-Oct-13"/>
    <n v="10"/>
    <d v="2003-10-13T00:00:00"/>
    <n v="21"/>
  </r>
  <r>
    <x v="1401"/>
    <n v="1997"/>
    <s v="Aug"/>
    <n v="22"/>
    <n v="0"/>
    <x v="1399"/>
    <x v="2"/>
    <s v="tier - 2"/>
    <s v="R1011"/>
    <s v="1997-Aug-22"/>
    <n v="8"/>
    <d v="1997-08-22T00:00:00"/>
    <n v="27"/>
  </r>
  <r>
    <x v="1402"/>
    <n v="2003"/>
    <s v="Dec"/>
    <n v="10"/>
    <n v="0"/>
    <x v="1400"/>
    <x v="2"/>
    <s v="tier - 2"/>
    <s v="R1011"/>
    <s v="2003-Dec-10"/>
    <n v="12"/>
    <d v="2003-12-10T00:00:00"/>
    <n v="20"/>
  </r>
  <r>
    <x v="1403"/>
    <n v="1997"/>
    <s v="Nov"/>
    <n v="4"/>
    <n v="0"/>
    <x v="1401"/>
    <x v="2"/>
    <s v="tier - 2"/>
    <s v="R1013"/>
    <s v="1997-Nov-4"/>
    <n v="11"/>
    <d v="1997-11-04T00:00:00"/>
    <n v="27"/>
  </r>
  <r>
    <x v="1404"/>
    <n v="2003"/>
    <s v="Sep"/>
    <n v="15"/>
    <n v="0"/>
    <x v="1402"/>
    <x v="2"/>
    <s v="tier - 3"/>
    <s v="R1011"/>
    <s v="2003-Sep-15"/>
    <n v="9"/>
    <d v="2003-09-15T00:00:00"/>
    <n v="21"/>
  </r>
  <r>
    <x v="1405"/>
    <n v="2003"/>
    <s v="Sep"/>
    <n v="8"/>
    <n v="0"/>
    <x v="1403"/>
    <x v="2"/>
    <s v="tier - 1"/>
    <s v="R1011"/>
    <s v="2003-Sep-8"/>
    <n v="9"/>
    <d v="2003-09-08T00:00:00"/>
    <n v="21"/>
  </r>
  <r>
    <x v="1406"/>
    <n v="2003"/>
    <s v="Sep"/>
    <n v="15"/>
    <n v="0"/>
    <x v="1404"/>
    <x v="2"/>
    <s v="tier - 1"/>
    <s v="R1011"/>
    <s v="2003-Sep-15"/>
    <n v="9"/>
    <d v="2003-09-15T00:00:00"/>
    <n v="21"/>
  </r>
  <r>
    <x v="1407"/>
    <n v="2003"/>
    <s v="Aug"/>
    <n v="2"/>
    <n v="0"/>
    <x v="1405"/>
    <x v="2"/>
    <s v="tier - 2"/>
    <s v="R1011"/>
    <s v="2003-Aug-2"/>
    <n v="8"/>
    <d v="2003-08-02T00:00:00"/>
    <n v="21"/>
  </r>
  <r>
    <x v="1408"/>
    <n v="2002"/>
    <s v="Jul"/>
    <n v="1"/>
    <n v="0"/>
    <x v="1406"/>
    <x v="2"/>
    <s v="tier - 2"/>
    <s v="R1013"/>
    <s v="2002-Jul-1"/>
    <n v="7"/>
    <d v="2002-07-01T00:00:00"/>
    <n v="22"/>
  </r>
  <r>
    <x v="1409"/>
    <n v="1998"/>
    <s v="Oct"/>
    <n v="11"/>
    <n v="0"/>
    <x v="1407"/>
    <x v="2"/>
    <s v="tier - 1"/>
    <s v="R1012"/>
    <s v="1998-Oct-11"/>
    <n v="10"/>
    <d v="1998-10-11T00:00:00"/>
    <n v="26"/>
  </r>
  <r>
    <x v="1410"/>
    <n v="2002"/>
    <s v="Dec"/>
    <n v="12"/>
    <n v="0"/>
    <x v="1408"/>
    <x v="2"/>
    <s v="tier - 2"/>
    <s v="R1013"/>
    <s v="2002-Dec-12"/>
    <n v="12"/>
    <d v="2002-12-12T00:00:00"/>
    <n v="21"/>
  </r>
  <r>
    <x v="1411"/>
    <n v="1998"/>
    <s v="Jul"/>
    <n v="13"/>
    <n v="0"/>
    <x v="1409"/>
    <x v="2"/>
    <s v="tier - 1"/>
    <s v="R1013"/>
    <s v="1998-Jul-13"/>
    <n v="7"/>
    <d v="1998-07-13T00:00:00"/>
    <n v="26"/>
  </r>
  <r>
    <x v="1412"/>
    <n v="1998"/>
    <s v="Aug"/>
    <n v="22"/>
    <n v="0"/>
    <x v="1410"/>
    <x v="2"/>
    <s v="tier - 1"/>
    <s v="R1011"/>
    <s v="1998-Aug-22"/>
    <n v="8"/>
    <d v="1998-08-22T00:00:00"/>
    <n v="26"/>
  </r>
  <r>
    <x v="1413"/>
    <n v="2004"/>
    <s v="Oct"/>
    <n v="16"/>
    <n v="0"/>
    <x v="1411"/>
    <x v="2"/>
    <s v="tier - 1"/>
    <s v="R1012"/>
    <s v="2004-Oct-16"/>
    <n v="10"/>
    <d v="2004-10-16T00:00:00"/>
    <n v="20"/>
  </r>
  <r>
    <x v="1414"/>
    <n v="2004"/>
    <s v="Jul"/>
    <n v="9"/>
    <n v="0"/>
    <x v="1412"/>
    <x v="2"/>
    <s v="tier - 1"/>
    <s v="R1013"/>
    <s v="2004-Jul-9"/>
    <n v="7"/>
    <d v="2004-07-09T00:00:00"/>
    <n v="20"/>
  </r>
  <r>
    <x v="1415"/>
    <n v="1996"/>
    <s v="Nov"/>
    <n v="4"/>
    <n v="0"/>
    <x v="1413"/>
    <x v="2"/>
    <s v="tier - 3"/>
    <s v="R1012"/>
    <s v="1996-Nov-4"/>
    <n v="11"/>
    <d v="1996-11-04T00:00:00"/>
    <n v="28"/>
  </r>
  <r>
    <x v="1416"/>
    <n v="2004"/>
    <s v="Jun"/>
    <n v="2"/>
    <n v="0"/>
    <x v="1414"/>
    <x v="2"/>
    <s v="tier - 1"/>
    <s v="R1013"/>
    <s v="2004-Jun-2"/>
    <n v="6"/>
    <d v="2004-06-02T00:00:00"/>
    <n v="20"/>
  </r>
  <r>
    <x v="1417"/>
    <n v="1992"/>
    <s v="Oct"/>
    <n v="6"/>
    <n v="0"/>
    <x v="1415"/>
    <x v="2"/>
    <s v="tier - 3"/>
    <s v="R1013"/>
    <s v="1992-Oct-6"/>
    <n v="10"/>
    <d v="1992-10-06T00:00:00"/>
    <n v="32"/>
  </r>
  <r>
    <x v="1418"/>
    <n v="1999"/>
    <s v="Jun"/>
    <n v="28"/>
    <n v="0"/>
    <x v="1416"/>
    <x v="2"/>
    <s v="tier - 3"/>
    <s v="R1012"/>
    <s v="1999-Jun-28"/>
    <n v="6"/>
    <d v="1999-06-28T00:00:00"/>
    <n v="25"/>
  </r>
  <r>
    <x v="1419"/>
    <n v="2002"/>
    <s v="Aug"/>
    <n v="26"/>
    <n v="0"/>
    <x v="1417"/>
    <x v="2"/>
    <s v="tier - 1"/>
    <s v="R1013"/>
    <s v="2002-Aug-26"/>
    <n v="8"/>
    <d v="2002-08-26T00:00:00"/>
    <n v="22"/>
  </r>
  <r>
    <x v="1420"/>
    <n v="1997"/>
    <s v="Jun"/>
    <n v="28"/>
    <n v="0"/>
    <x v="1418"/>
    <x v="2"/>
    <s v="tier - 2"/>
    <s v="R1013"/>
    <s v="1997-Jun-28"/>
    <n v="6"/>
    <d v="1997-06-28T00:00:00"/>
    <n v="27"/>
  </r>
  <r>
    <x v="1421"/>
    <n v="1996"/>
    <s v="Aug"/>
    <n v="11"/>
    <n v="0"/>
    <x v="1419"/>
    <x v="2"/>
    <s v="tier - 3"/>
    <s v="R1013"/>
    <s v="1996-Aug-11"/>
    <n v="8"/>
    <d v="1996-08-11T00:00:00"/>
    <n v="28"/>
  </r>
  <r>
    <x v="1422"/>
    <n v="2001"/>
    <s v="Nov"/>
    <n v="12"/>
    <n v="0"/>
    <x v="1420"/>
    <x v="2"/>
    <s v="tier - 1"/>
    <s v="R1013"/>
    <s v="2001-Nov-12"/>
    <n v="11"/>
    <d v="2001-11-12T00:00:00"/>
    <n v="23"/>
  </r>
  <r>
    <x v="1423"/>
    <n v="1967"/>
    <s v="Oct"/>
    <n v="7"/>
    <n v="0"/>
    <x v="1421"/>
    <x v="2"/>
    <s v="tier - 2"/>
    <s v="R1011"/>
    <s v="1967-Oct-7"/>
    <n v="10"/>
    <d v="1967-10-07T00:00:00"/>
    <n v="57"/>
  </r>
  <r>
    <x v="1424"/>
    <n v="2002"/>
    <s v="Jun"/>
    <n v="11"/>
    <n v="0"/>
    <x v="1422"/>
    <x v="2"/>
    <s v="tier - 3"/>
    <s v="R1012"/>
    <s v="2002-Jun-11"/>
    <n v="6"/>
    <d v="2002-06-11T00:00:00"/>
    <n v="22"/>
  </r>
  <r>
    <x v="1425"/>
    <n v="2004"/>
    <s v="Nov"/>
    <n v="11"/>
    <n v="0"/>
    <x v="1423"/>
    <x v="2"/>
    <s v="tier - 3"/>
    <s v="R1013"/>
    <s v="2004-Nov-11"/>
    <n v="11"/>
    <d v="2004-11-11T00:00:00"/>
    <n v="20"/>
  </r>
  <r>
    <x v="1426"/>
    <n v="1994"/>
    <s v="Jul"/>
    <n v="26"/>
    <n v="0"/>
    <x v="1424"/>
    <x v="2"/>
    <s v="tier - 1"/>
    <s v="R1013"/>
    <s v="1994-Jul-26"/>
    <n v="7"/>
    <d v="1994-07-26T00:00:00"/>
    <n v="30"/>
  </r>
  <r>
    <x v="1427"/>
    <n v="2004"/>
    <s v="Jul"/>
    <n v="18"/>
    <n v="0"/>
    <x v="1425"/>
    <x v="2"/>
    <s v="tier - 2"/>
    <s v="R1013"/>
    <s v="2004-Jul-18"/>
    <n v="7"/>
    <d v="2004-07-18T00:00:00"/>
    <n v="20"/>
  </r>
  <r>
    <x v="1428"/>
    <n v="2003"/>
    <s v="Jun"/>
    <n v="12"/>
    <n v="0"/>
    <x v="1426"/>
    <x v="2"/>
    <s v="tier - 1"/>
    <s v="R1012"/>
    <s v="2003-Jun-12"/>
    <n v="6"/>
    <d v="2003-06-12T00:00:00"/>
    <n v="21"/>
  </r>
  <r>
    <x v="1429"/>
    <n v="2004"/>
    <s v="Jun"/>
    <n v="10"/>
    <n v="0"/>
    <x v="1427"/>
    <x v="2"/>
    <s v="tier - 2"/>
    <s v="R1013"/>
    <s v="2004-Jun-10"/>
    <n v="6"/>
    <d v="2004-06-10T00:00:00"/>
    <n v="20"/>
  </r>
  <r>
    <x v="1430"/>
    <n v="2002"/>
    <s v="Oct"/>
    <n v="1"/>
    <n v="0"/>
    <x v="1428"/>
    <x v="1"/>
    <s v="tier - 2"/>
    <s v="R1011"/>
    <s v="2002-Oct-1"/>
    <n v="10"/>
    <d v="2002-10-01T00:00:00"/>
    <n v="22"/>
  </r>
  <r>
    <x v="1431"/>
    <n v="2004"/>
    <s v="Sep"/>
    <n v="12"/>
    <n v="0"/>
    <x v="1429"/>
    <x v="1"/>
    <s v="tier - 3"/>
    <s v="R1013"/>
    <s v="2004-Sep-12"/>
    <n v="9"/>
    <d v="2004-09-12T00:00:00"/>
    <n v="20"/>
  </r>
  <r>
    <x v="1432"/>
    <n v="2001"/>
    <s v="Oct"/>
    <n v="25"/>
    <n v="0"/>
    <x v="1430"/>
    <x v="1"/>
    <s v="tier - 1"/>
    <s v="R1013"/>
    <s v="2001-Oct-25"/>
    <n v="10"/>
    <d v="2001-10-25T00:00:00"/>
    <n v="23"/>
  </r>
  <r>
    <x v="1433"/>
    <n v="2004"/>
    <s v="Nov"/>
    <n v="27"/>
    <n v="0"/>
    <x v="1431"/>
    <x v="1"/>
    <s v="tier - 2"/>
    <s v="R1013"/>
    <s v="2004-Nov-27"/>
    <n v="11"/>
    <d v="2004-11-27T00:00:00"/>
    <n v="20"/>
  </r>
  <r>
    <x v="1434"/>
    <n v="1983"/>
    <s v="Jul"/>
    <n v="29"/>
    <n v="3"/>
    <x v="1432"/>
    <x v="2"/>
    <s v="tier - 3"/>
    <s v="R1011"/>
    <s v="1983-Jul-29"/>
    <n v="7"/>
    <d v="1983-07-29T00:00:00"/>
    <n v="41"/>
  </r>
  <r>
    <x v="1435"/>
    <n v="2004"/>
    <s v="Oct"/>
    <n v="15"/>
    <n v="0"/>
    <x v="1433"/>
    <x v="1"/>
    <s v="tier - 1"/>
    <s v="R1013"/>
    <s v="2004-Oct-15"/>
    <n v="10"/>
    <d v="2004-10-15T00:00:00"/>
    <n v="20"/>
  </r>
  <r>
    <x v="1436"/>
    <n v="2002"/>
    <s v="Aug"/>
    <n v="11"/>
    <n v="0"/>
    <x v="1434"/>
    <x v="1"/>
    <s v="tier - 1"/>
    <s v="R1013"/>
    <s v="2002-Aug-11"/>
    <n v="8"/>
    <d v="2002-08-11T00:00:00"/>
    <n v="22"/>
  </r>
  <r>
    <x v="1437"/>
    <n v="2004"/>
    <s v="Nov"/>
    <n v="28"/>
    <n v="0"/>
    <x v="1435"/>
    <x v="1"/>
    <s v="tier - 3"/>
    <s v="R1013"/>
    <s v="2004-Nov-28"/>
    <n v="11"/>
    <d v="2004-11-28T00:00:00"/>
    <n v="20"/>
  </r>
  <r>
    <x v="1438"/>
    <n v="2004"/>
    <s v="Jun"/>
    <n v="11"/>
    <n v="0"/>
    <x v="1436"/>
    <x v="1"/>
    <s v="tier - 3"/>
    <s v="R1013"/>
    <s v="2004-Jun-11"/>
    <n v="6"/>
    <d v="2004-06-11T00:00:00"/>
    <n v="20"/>
  </r>
  <r>
    <x v="1439"/>
    <n v="2004"/>
    <s v="Oct"/>
    <n v="6"/>
    <n v="0"/>
    <x v="1437"/>
    <x v="1"/>
    <s v="tier - 3"/>
    <s v="R1013"/>
    <s v="2004-Oct-6"/>
    <n v="10"/>
    <d v="2004-10-06T00:00:00"/>
    <n v="20"/>
  </r>
  <r>
    <x v="1440"/>
    <n v="2002"/>
    <s v="Jul"/>
    <n v="19"/>
    <n v="0"/>
    <x v="1438"/>
    <x v="1"/>
    <s v="tier - 1"/>
    <s v="R1013"/>
    <s v="2002-Jul-19"/>
    <n v="7"/>
    <d v="2002-07-19T00:00:00"/>
    <n v="22"/>
  </r>
  <r>
    <x v="1441"/>
    <n v="2004"/>
    <s v="Jun"/>
    <n v="14"/>
    <n v="0"/>
    <x v="1439"/>
    <x v="1"/>
    <s v="tier - 1"/>
    <s v="R1013"/>
    <s v="2004-Jun-14"/>
    <n v="6"/>
    <d v="2004-06-14T00:00:00"/>
    <n v="20"/>
  </r>
  <r>
    <x v="1442"/>
    <n v="2004"/>
    <s v="Nov"/>
    <n v="12"/>
    <n v="0"/>
    <x v="1440"/>
    <x v="1"/>
    <s v="tier - 1"/>
    <s v="R1013"/>
    <s v="2004-Nov-12"/>
    <n v="11"/>
    <d v="2004-11-12T00:00:00"/>
    <n v="20"/>
  </r>
  <r>
    <x v="1443"/>
    <n v="2002"/>
    <s v="Aug"/>
    <n v="13"/>
    <n v="0"/>
    <x v="1441"/>
    <x v="1"/>
    <s v="tier - 3"/>
    <s v="R1013"/>
    <s v="2002-Aug-13"/>
    <n v="8"/>
    <d v="2002-08-13T00:00:00"/>
    <n v="22"/>
  </r>
  <r>
    <x v="1444"/>
    <n v="1998"/>
    <s v="Dec"/>
    <n v="26"/>
    <n v="0"/>
    <x v="1442"/>
    <x v="1"/>
    <s v="tier - 2"/>
    <s v="R1013"/>
    <s v="1998-Dec-26"/>
    <n v="12"/>
    <d v="1998-12-26T00:00:00"/>
    <n v="25"/>
  </r>
  <r>
    <x v="1445"/>
    <n v="1958"/>
    <s v="Sep"/>
    <n v="3"/>
    <n v="2"/>
    <x v="1443"/>
    <x v="2"/>
    <s v="tier - 1"/>
    <s v="R1011"/>
    <s v="1958-Sep-3"/>
    <n v="9"/>
    <d v="1958-09-03T00:00:00"/>
    <n v="66"/>
  </r>
  <r>
    <x v="1446"/>
    <n v="1995"/>
    <s v="Oct"/>
    <n v="17"/>
    <n v="0"/>
    <x v="1444"/>
    <x v="2"/>
    <s v="tier - 3"/>
    <s v="R1011"/>
    <s v="1995-Oct-17"/>
    <n v="10"/>
    <d v="1995-10-17T00:00:00"/>
    <n v="29"/>
  </r>
  <r>
    <x v="1447"/>
    <n v="1997"/>
    <s v="Aug"/>
    <n v="13"/>
    <n v="0"/>
    <x v="1445"/>
    <x v="1"/>
    <s v="tier - 3"/>
    <s v="R1013"/>
    <s v="1997-Aug-13"/>
    <n v="8"/>
    <d v="1997-08-13T00:00:00"/>
    <n v="27"/>
  </r>
  <r>
    <x v="1448"/>
    <n v="2004"/>
    <s v="Aug"/>
    <n v="24"/>
    <n v="0"/>
    <x v="1446"/>
    <x v="1"/>
    <s v="tier - 3"/>
    <s v="R1013"/>
    <s v="2004-Aug-24"/>
    <n v="8"/>
    <d v="2004-08-24T00:00:00"/>
    <n v="20"/>
  </r>
  <r>
    <x v="1449"/>
    <n v="1993"/>
    <s v="Sep"/>
    <n v="28"/>
    <n v="0"/>
    <x v="1447"/>
    <x v="1"/>
    <s v="tier - 1"/>
    <s v="R1013"/>
    <s v="1993-Sep-28"/>
    <n v="9"/>
    <d v="1993-09-28T00:00:00"/>
    <n v="31"/>
  </r>
  <r>
    <x v="1450"/>
    <n v="1995"/>
    <s v="Jun"/>
    <n v="1"/>
    <n v="0"/>
    <x v="1448"/>
    <x v="1"/>
    <s v="tier - 2"/>
    <s v="R1013"/>
    <s v="1995-Jun-1"/>
    <n v="6"/>
    <d v="1995-06-01T00:00:00"/>
    <n v="29"/>
  </r>
  <r>
    <x v="1451"/>
    <n v="2002"/>
    <s v="Jul"/>
    <n v="1"/>
    <n v="0"/>
    <x v="1449"/>
    <x v="1"/>
    <s v="tier - 2"/>
    <s v="R1012"/>
    <s v="2002-Jul-1"/>
    <n v="7"/>
    <d v="2002-07-01T00:00:00"/>
    <n v="22"/>
  </r>
  <r>
    <x v="1452"/>
    <n v="2002"/>
    <s v="Jul"/>
    <n v="20"/>
    <n v="0"/>
    <x v="1450"/>
    <x v="1"/>
    <s v="tier - 1"/>
    <s v="R1013"/>
    <s v="2002-Jul-20"/>
    <n v="7"/>
    <d v="2002-07-20T00:00:00"/>
    <n v="22"/>
  </r>
  <r>
    <x v="1453"/>
    <n v="1994"/>
    <s v="Nov"/>
    <n v="17"/>
    <n v="0"/>
    <x v="1451"/>
    <x v="1"/>
    <s v="tier - 2"/>
    <s v="R1013"/>
    <s v="1994-Nov-17"/>
    <n v="11"/>
    <d v="1994-11-17T00:00:00"/>
    <n v="30"/>
  </r>
  <r>
    <x v="1454"/>
    <n v="1995"/>
    <s v="Oct"/>
    <n v="5"/>
    <n v="0"/>
    <x v="1452"/>
    <x v="1"/>
    <s v="tier - 1"/>
    <s v="R1013"/>
    <s v="1995-Oct-5"/>
    <n v="10"/>
    <d v="1995-10-05T00:00:00"/>
    <n v="29"/>
  </r>
  <r>
    <x v="1455"/>
    <n v="1999"/>
    <s v="Aug"/>
    <n v="5"/>
    <n v="0"/>
    <x v="1453"/>
    <x v="1"/>
    <s v="tier - 2"/>
    <s v="R1013"/>
    <s v="1999-Aug-5"/>
    <n v="8"/>
    <d v="1999-08-05T00:00:00"/>
    <n v="25"/>
  </r>
  <r>
    <x v="1456"/>
    <n v="2000"/>
    <s v="Oct"/>
    <n v="9"/>
    <n v="0"/>
    <x v="1454"/>
    <x v="1"/>
    <s v="tier - 2"/>
    <s v="R1013"/>
    <s v="2000-Oct-9"/>
    <n v="10"/>
    <d v="2000-10-09T00:00:00"/>
    <n v="24"/>
  </r>
  <r>
    <x v="1457"/>
    <n v="2003"/>
    <s v="Sep"/>
    <n v="17"/>
    <n v="0"/>
    <x v="1455"/>
    <x v="0"/>
    <s v="tier - 3"/>
    <s v="R1011"/>
    <s v="2003-Sep-17"/>
    <n v="9"/>
    <d v="2003-09-17T00:00:00"/>
    <n v="21"/>
  </r>
  <r>
    <x v="1458"/>
    <n v="1994"/>
    <s v="Nov"/>
    <n v="22"/>
    <n v="0"/>
    <x v="1456"/>
    <x v="1"/>
    <s v="tier - 2"/>
    <s v="R1013"/>
    <s v="1994-Nov-22"/>
    <n v="11"/>
    <d v="1994-11-22T00:00:00"/>
    <n v="30"/>
  </r>
  <r>
    <x v="1459"/>
    <n v="2001"/>
    <s v="Aug"/>
    <n v="19"/>
    <n v="0"/>
    <x v="1457"/>
    <x v="1"/>
    <s v="tier - 2"/>
    <s v="R1013"/>
    <s v="2001-Aug-19"/>
    <n v="8"/>
    <d v="2001-08-19T00:00:00"/>
    <n v="23"/>
  </r>
  <r>
    <x v="1460"/>
    <n v="1995"/>
    <s v="Oct"/>
    <n v="28"/>
    <n v="0"/>
    <x v="1458"/>
    <x v="1"/>
    <s v="tier - 1"/>
    <s v="R1013"/>
    <s v="1995-Oct-28"/>
    <n v="10"/>
    <d v="1995-10-28T00:00:00"/>
    <n v="29"/>
  </r>
  <r>
    <x v="1461"/>
    <n v="1994"/>
    <s v="Oct"/>
    <n v="30"/>
    <n v="0"/>
    <x v="1459"/>
    <x v="1"/>
    <s v="tier - 1"/>
    <s v="R1013"/>
    <s v="1994-Oct-30"/>
    <n v="10"/>
    <d v="1994-10-30T00:00:00"/>
    <n v="30"/>
  </r>
  <r>
    <x v="1462"/>
    <n v="1993"/>
    <s v="Nov"/>
    <n v="27"/>
    <n v="0"/>
    <x v="1460"/>
    <x v="1"/>
    <s v="tier - 1"/>
    <s v="R1013"/>
    <s v="1993-Nov-27"/>
    <n v="11"/>
    <d v="1993-11-27T00:00:00"/>
    <n v="31"/>
  </r>
  <r>
    <x v="1463"/>
    <n v="2000"/>
    <s v="Nov"/>
    <n v="18"/>
    <n v="0"/>
    <x v="1461"/>
    <x v="1"/>
    <s v="tier - 1"/>
    <s v="R1013"/>
    <s v="2000-Nov-18"/>
    <n v="11"/>
    <d v="2000-11-18T00:00:00"/>
    <n v="24"/>
  </r>
  <r>
    <x v="1464"/>
    <n v="2004"/>
    <s v="Oct"/>
    <n v="7"/>
    <n v="0"/>
    <x v="1462"/>
    <x v="1"/>
    <s v="tier - 2"/>
    <s v="R1011"/>
    <s v="2004-Oct-7"/>
    <n v="10"/>
    <d v="2004-10-07T00:00:00"/>
    <n v="20"/>
  </r>
  <r>
    <x v="1465"/>
    <n v="1995"/>
    <s v="Dec"/>
    <n v="7"/>
    <n v="0"/>
    <x v="1463"/>
    <x v="1"/>
    <s v="tier - 2"/>
    <s v="R1013"/>
    <s v="1995-Dec-7"/>
    <n v="12"/>
    <d v="1995-12-07T00:00:00"/>
    <n v="28"/>
  </r>
  <r>
    <x v="1466"/>
    <n v="1996"/>
    <s v="SEPT"/>
    <n v="18"/>
    <n v="0"/>
    <x v="1464"/>
    <x v="1"/>
    <m/>
    <s v="R1012"/>
    <s v="1996-SEPT-18"/>
    <n v="9"/>
    <d v="1996-09-18T00:00:00"/>
    <n v="28"/>
  </r>
  <r>
    <x v="1467"/>
    <n v="1993"/>
    <s v="Jun"/>
    <n v="28"/>
    <n v="0"/>
    <x v="1465"/>
    <x v="1"/>
    <s v="tier - 3"/>
    <s v="R1013"/>
    <s v="1993-Jun-28"/>
    <n v="6"/>
    <d v="1993-06-28T00:00:00"/>
    <n v="31"/>
  </r>
  <r>
    <x v="1468"/>
    <n v="1995"/>
    <s v="Dec"/>
    <n v="27"/>
    <n v="1"/>
    <x v="1466"/>
    <x v="0"/>
    <s v="tier - 2"/>
    <s v="R1013"/>
    <s v="1995-Dec-27"/>
    <n v="12"/>
    <d v="1995-12-27T00:00:00"/>
    <n v="28"/>
  </r>
  <r>
    <x v="1469"/>
    <n v="1996"/>
    <s v="Oct"/>
    <n v="22"/>
    <n v="0"/>
    <x v="1467"/>
    <x v="1"/>
    <s v="tier - 3"/>
    <s v="R1013"/>
    <s v="1996-Oct-22"/>
    <n v="10"/>
    <d v="1996-10-22T00:00:00"/>
    <n v="28"/>
  </r>
  <r>
    <x v="1470"/>
    <n v="1993"/>
    <s v="Aug"/>
    <n v="9"/>
    <n v="0"/>
    <x v="1467"/>
    <x v="1"/>
    <s v="tier - 1"/>
    <s v="R1013"/>
    <s v="1993-Aug-9"/>
    <n v="8"/>
    <d v="1993-08-09T00:00:00"/>
    <n v="31"/>
  </r>
  <r>
    <x v="1471"/>
    <n v="2002"/>
    <s v="SEPT"/>
    <n v="19"/>
    <n v="0"/>
    <x v="1468"/>
    <x v="1"/>
    <s v="tier - 1"/>
    <s v="R1012"/>
    <s v="2002-SEPT-19"/>
    <n v="9"/>
    <d v="2002-09-19T00:00:00"/>
    <n v="22"/>
  </r>
  <r>
    <x v="1472"/>
    <n v="1999"/>
    <s v="Dec"/>
    <n v="14"/>
    <n v="0"/>
    <x v="1469"/>
    <x v="1"/>
    <s v="tier - 1"/>
    <s v="R1013"/>
    <s v="1999-Dec-14"/>
    <n v="12"/>
    <d v="1999-12-14T00:00:00"/>
    <n v="24"/>
  </r>
  <r>
    <x v="1473"/>
    <n v="1999"/>
    <s v="Dec"/>
    <n v="26"/>
    <n v="0"/>
    <x v="1470"/>
    <x v="3"/>
    <s v="tier - 3"/>
    <s v="R1013"/>
    <s v="1999-Dec-26"/>
    <n v="12"/>
    <d v="1999-12-26T00:00:00"/>
    <n v="24"/>
  </r>
  <r>
    <x v="1474"/>
    <n v="2001"/>
    <s v="Sep"/>
    <n v="12"/>
    <n v="0"/>
    <x v="1471"/>
    <x v="1"/>
    <s v="tier - 2"/>
    <s v="R1013"/>
    <s v="2001-Sep-12"/>
    <n v="9"/>
    <d v="2001-09-12T00:00:00"/>
    <n v="23"/>
  </r>
  <r>
    <x v="1475"/>
    <n v="1997"/>
    <s v="Nov"/>
    <n v="9"/>
    <n v="0"/>
    <x v="1472"/>
    <x v="1"/>
    <s v="tier - 3"/>
    <s v="R1013"/>
    <s v="1997-Nov-9"/>
    <n v="11"/>
    <d v="1997-11-09T00:00:00"/>
    <n v="27"/>
  </r>
  <r>
    <x v="1476"/>
    <n v="2002"/>
    <s v="Nov"/>
    <n v="29"/>
    <n v="0"/>
    <x v="1473"/>
    <x v="1"/>
    <s v="tier - 2"/>
    <s v="R1012"/>
    <s v="2002-Nov-29"/>
    <n v="11"/>
    <d v="2002-11-29T00:00:00"/>
    <n v="22"/>
  </r>
  <r>
    <x v="1477"/>
    <n v="1995"/>
    <s v="Jul"/>
    <n v="4"/>
    <n v="0"/>
    <x v="1474"/>
    <x v="1"/>
    <s v="tier - 3"/>
    <s v="R1013"/>
    <s v="1995-Jul-4"/>
    <n v="7"/>
    <d v="1995-07-04T00:00:00"/>
    <n v="29"/>
  </r>
  <r>
    <x v="1478"/>
    <n v="1993"/>
    <s v="Jun"/>
    <n v="1"/>
    <n v="0"/>
    <x v="1474"/>
    <x v="1"/>
    <s v="tier - 3"/>
    <s v="R1013"/>
    <s v="1993-Jun-1"/>
    <n v="6"/>
    <d v="1993-06-01T00:00:00"/>
    <n v="31"/>
  </r>
  <r>
    <x v="1479"/>
    <n v="2003"/>
    <s v="Jul"/>
    <n v="3"/>
    <n v="0"/>
    <x v="1475"/>
    <x v="0"/>
    <s v="tier - 2"/>
    <s v="R1011"/>
    <s v="2003-Jul-3"/>
    <n v="7"/>
    <d v="2003-07-03T00:00:00"/>
    <n v="21"/>
  </r>
  <r>
    <x v="1480"/>
    <n v="2001"/>
    <s v="Nov"/>
    <n v="20"/>
    <n v="0"/>
    <x v="1476"/>
    <x v="1"/>
    <s v="tier - 3"/>
    <s v="R1012"/>
    <s v="2001-Nov-20"/>
    <n v="11"/>
    <d v="2001-11-20T00:00:00"/>
    <n v="23"/>
  </r>
  <r>
    <x v="1481"/>
    <n v="1998"/>
    <s v="Jul"/>
    <n v="27"/>
    <n v="0"/>
    <x v="1477"/>
    <x v="1"/>
    <s v="tier - 3"/>
    <s v="R1013"/>
    <s v="1998-Jul-27"/>
    <n v="7"/>
    <d v="1998-07-27T00:00:00"/>
    <n v="26"/>
  </r>
  <r>
    <x v="1482"/>
    <n v="1992"/>
    <s v="Sep"/>
    <n v="13"/>
    <n v="0"/>
    <x v="1478"/>
    <x v="1"/>
    <s v="tier - 3"/>
    <s v="R1013"/>
    <s v="1992-Sep-13"/>
    <n v="9"/>
    <d v="1992-09-13T00:00:00"/>
    <n v="32"/>
  </r>
  <r>
    <x v="1483"/>
    <n v="1993"/>
    <s v="Jun"/>
    <n v="30"/>
    <n v="0"/>
    <x v="1479"/>
    <x v="2"/>
    <s v="tier - 1"/>
    <s v="R1013"/>
    <s v="1993-Jun-30"/>
    <n v="6"/>
    <d v="1993-06-30T00:00:00"/>
    <n v="31"/>
  </r>
  <r>
    <x v="1484"/>
    <n v="1992"/>
    <s v="Nov"/>
    <n v="30"/>
    <n v="0"/>
    <x v="1480"/>
    <x v="2"/>
    <s v="tier - 1"/>
    <s v="R1013"/>
    <s v="1992-Nov-30"/>
    <n v="11"/>
    <d v="1992-11-30T00:00:00"/>
    <n v="31"/>
  </r>
  <r>
    <x v="1485"/>
    <n v="1992"/>
    <s v="JULY"/>
    <n v="9"/>
    <n v="0"/>
    <x v="1481"/>
    <x v="2"/>
    <s v="tier - 3"/>
    <s v="R1013"/>
    <s v="1992-JULY-9"/>
    <n v="7"/>
    <d v="1992-07-09T00:00:00"/>
    <n v="32"/>
  </r>
  <r>
    <x v="1486"/>
    <n v="1994"/>
    <s v="Jul"/>
    <n v="7"/>
    <n v="0"/>
    <x v="1482"/>
    <x v="0"/>
    <s v="tier - 3"/>
    <s v="R1013"/>
    <s v="1994-Jul-7"/>
    <n v="7"/>
    <d v="1994-07-07T00:00:00"/>
    <n v="30"/>
  </r>
  <r>
    <x v="1487"/>
    <n v="2004"/>
    <s v="Oct"/>
    <n v="9"/>
    <n v="0"/>
    <x v="1483"/>
    <x v="0"/>
    <s v="tier - 3"/>
    <s v="R1016"/>
    <s v="2004-Oct-9"/>
    <n v="10"/>
    <d v="2004-10-09T00:00:00"/>
    <n v="20"/>
  </r>
  <r>
    <x v="1488"/>
    <n v="1976"/>
    <s v="Nov"/>
    <n v="25"/>
    <n v="2"/>
    <x v="1484"/>
    <x v="2"/>
    <s v="tier - 3"/>
    <s v="R1011"/>
    <s v="1976-Nov-25"/>
    <n v="11"/>
    <d v="1976-11-25T00:00:00"/>
    <n v="48"/>
  </r>
  <r>
    <x v="1489"/>
    <n v="1998"/>
    <s v="Jun"/>
    <n v="24"/>
    <n v="0"/>
    <x v="1485"/>
    <x v="0"/>
    <s v="tier - 3"/>
    <s v="R1011"/>
    <s v="1998-Jun-24"/>
    <n v="6"/>
    <d v="1998-06-24T00:00:00"/>
    <n v="26"/>
  </r>
  <r>
    <x v="1490"/>
    <n v="1990"/>
    <s v="Sep"/>
    <n v="24"/>
    <n v="3"/>
    <x v="1486"/>
    <x v="0"/>
    <s v="tier - 2"/>
    <s v="R1011"/>
    <s v="1990-Sep-24"/>
    <n v="9"/>
    <d v="1990-09-24T00:00:00"/>
    <n v="34"/>
  </r>
  <r>
    <x v="1491"/>
    <n v="2003"/>
    <s v="Oct"/>
    <n v="5"/>
    <n v="0"/>
    <x v="1487"/>
    <x v="2"/>
    <s v="tier - 1"/>
    <s v="R1013"/>
    <s v="2003-Oct-5"/>
    <n v="10"/>
    <d v="2003-10-05T00:00:00"/>
    <n v="21"/>
  </r>
  <r>
    <x v="1492"/>
    <n v="1970"/>
    <s v="Dec"/>
    <n v="28"/>
    <n v="2"/>
    <x v="1488"/>
    <x v="0"/>
    <s v="tier - 2"/>
    <s v="R1013"/>
    <s v="1970-Dec-28"/>
    <n v="12"/>
    <d v="1970-12-28T00:00:00"/>
    <n v="53"/>
  </r>
  <r>
    <x v="1493"/>
    <n v="1984"/>
    <s v="Oct"/>
    <n v="1"/>
    <n v="3"/>
    <x v="1489"/>
    <x v="2"/>
    <s v="tier - 3"/>
    <s v="R1011"/>
    <s v="1984-Oct-1"/>
    <n v="10"/>
    <d v="1984-10-01T00:00:00"/>
    <n v="40"/>
  </r>
  <r>
    <x v="1494"/>
    <n v="1983"/>
    <s v="Oct"/>
    <n v="2"/>
    <n v="3"/>
    <x v="1490"/>
    <x v="2"/>
    <s v="tier - 2"/>
    <s v="R1012"/>
    <s v="1983-Oct-2"/>
    <n v="10"/>
    <d v="1983-10-02T00:00:00"/>
    <n v="41"/>
  </r>
  <r>
    <x v="1495"/>
    <n v="1986"/>
    <s v="Oct"/>
    <n v="11"/>
    <n v="3"/>
    <x v="1491"/>
    <x v="0"/>
    <s v="tier - 2"/>
    <s v="R1011"/>
    <s v="1986-Oct-11"/>
    <n v="10"/>
    <d v="1986-10-11T00:00:00"/>
    <n v="38"/>
  </r>
  <r>
    <x v="1496"/>
    <n v="1995"/>
    <s v="Oct"/>
    <n v="30"/>
    <n v="0"/>
    <x v="1492"/>
    <x v="0"/>
    <s v="tier - 1"/>
    <s v="R1011"/>
    <s v="1995-Oct-30"/>
    <n v="10"/>
    <d v="1995-10-30T00:00:00"/>
    <n v="29"/>
  </r>
  <r>
    <x v="1497"/>
    <n v="1998"/>
    <s v="Jun"/>
    <n v="11"/>
    <n v="0"/>
    <x v="1493"/>
    <x v="0"/>
    <s v="tier - 3"/>
    <s v="R1019"/>
    <s v="1998-Jun-11"/>
    <n v="6"/>
    <d v="1998-06-11T00:00:00"/>
    <n v="26"/>
  </r>
  <r>
    <x v="1498"/>
    <n v="1987"/>
    <s v="Nov"/>
    <n v="27"/>
    <n v="2"/>
    <x v="1494"/>
    <x v="2"/>
    <s v="tier - 2"/>
    <s v="R1015"/>
    <s v="1987-Nov-27"/>
    <n v="11"/>
    <d v="1987-11-27T00:00:00"/>
    <n v="37"/>
  </r>
  <r>
    <x v="1499"/>
    <n v="1962"/>
    <s v="Jul"/>
    <n v="5"/>
    <n v="0"/>
    <x v="1495"/>
    <x v="0"/>
    <s v="tier - 1"/>
    <s v="R1011"/>
    <s v="1962-Jul-5"/>
    <n v="7"/>
    <d v="1962-07-05T00:00:00"/>
    <n v="62"/>
  </r>
  <r>
    <x v="1500"/>
    <n v="1975"/>
    <s v="Jul"/>
    <n v="21"/>
    <n v="1"/>
    <x v="1496"/>
    <x v="2"/>
    <s v="tier - 1"/>
    <s v="R1012"/>
    <s v="1975-Jul-21"/>
    <n v="7"/>
    <d v="1975-07-21T00:00:00"/>
    <n v="49"/>
  </r>
  <r>
    <x v="1501"/>
    <n v="1971"/>
    <s v="Aug"/>
    <n v="25"/>
    <n v="0"/>
    <x v="1497"/>
    <x v="2"/>
    <s v="tier - 2"/>
    <s v="R1011"/>
    <s v="1971-Aug-25"/>
    <n v="8"/>
    <d v="1971-08-25T00:00:00"/>
    <n v="53"/>
  </r>
  <r>
    <x v="1502"/>
    <n v="1999"/>
    <s v="Nov"/>
    <n v="6"/>
    <n v="0"/>
    <x v="1498"/>
    <x v="2"/>
    <s v="tier - 3"/>
    <s v="R1011"/>
    <s v="1999-Nov-6"/>
    <n v="11"/>
    <d v="1999-11-06T00:00:00"/>
    <n v="25"/>
  </r>
  <r>
    <x v="1503"/>
    <n v="2002"/>
    <s v="Dec"/>
    <n v="26"/>
    <n v="0"/>
    <x v="1499"/>
    <x v="2"/>
    <s v="tier - 3"/>
    <s v="R1011"/>
    <s v="2002-Dec-26"/>
    <n v="12"/>
    <d v="2002-12-26T00:00:00"/>
    <n v="21"/>
  </r>
  <r>
    <x v="1504"/>
    <n v="1959"/>
    <s v="Jul"/>
    <n v="14"/>
    <n v="0"/>
    <x v="1500"/>
    <x v="2"/>
    <s v="tier - 1"/>
    <s v="R1013"/>
    <s v="1959-Jul-14"/>
    <n v="7"/>
    <d v="1959-07-14T00:00:00"/>
    <n v="65"/>
  </r>
  <r>
    <x v="1505"/>
    <n v="1972"/>
    <s v="Jul"/>
    <n v="26"/>
    <n v="0"/>
    <x v="1501"/>
    <x v="2"/>
    <s v="tier - 2"/>
    <s v="R1011"/>
    <s v="1972-Jul-26"/>
    <n v="7"/>
    <d v="1972-07-26T00:00:00"/>
    <n v="52"/>
  </r>
  <r>
    <x v="1506"/>
    <n v="1994"/>
    <s v="Sep"/>
    <n v="25"/>
    <n v="0"/>
    <x v="1502"/>
    <x v="2"/>
    <s v="tier - 2"/>
    <s v="R1011"/>
    <s v="1994-Sep-25"/>
    <n v="9"/>
    <d v="1994-09-25T00:00:00"/>
    <n v="30"/>
  </r>
  <r>
    <x v="1507"/>
    <n v="2000"/>
    <s v="Dec"/>
    <n v="27"/>
    <n v="0"/>
    <x v="1503"/>
    <x v="2"/>
    <s v="tier - 2"/>
    <s v="R1012"/>
    <s v="2000-Dec-27"/>
    <n v="12"/>
    <d v="2000-12-27T00:00:00"/>
    <n v="23"/>
  </r>
  <r>
    <x v="1508"/>
    <n v="1997"/>
    <s v="Aug"/>
    <n v="9"/>
    <n v="0"/>
    <x v="1504"/>
    <x v="2"/>
    <s v="tier - 3"/>
    <s v="R1011"/>
    <s v="1997-Aug-9"/>
    <n v="8"/>
    <d v="1997-08-09T00:00:00"/>
    <n v="27"/>
  </r>
  <r>
    <x v="1509"/>
    <n v="2000"/>
    <s v="Oct"/>
    <n v="26"/>
    <n v="0"/>
    <x v="1505"/>
    <x v="2"/>
    <s v="tier - 3"/>
    <s v="R1011"/>
    <s v="2000-Oct-26"/>
    <n v="10"/>
    <d v="2000-10-26T00:00:00"/>
    <n v="24"/>
  </r>
  <r>
    <x v="1510"/>
    <n v="1962"/>
    <s v="Dec"/>
    <n v="11"/>
    <n v="0"/>
    <x v="1506"/>
    <x v="0"/>
    <s v="tier - 3"/>
    <s v="R1011"/>
    <s v="1962-Dec-11"/>
    <n v="12"/>
    <d v="1962-12-11T00:00:00"/>
    <n v="61"/>
  </r>
  <r>
    <x v="1511"/>
    <n v="2003"/>
    <s v="Sep"/>
    <n v="12"/>
    <n v="0"/>
    <x v="1507"/>
    <x v="0"/>
    <s v="tier - 3"/>
    <s v="R1012"/>
    <s v="2003-Sep-12"/>
    <n v="9"/>
    <d v="2003-09-12T00:00:00"/>
    <n v="21"/>
  </r>
  <r>
    <x v="1512"/>
    <n v="2004"/>
    <s v="Nov"/>
    <n v="1"/>
    <n v="0"/>
    <x v="1508"/>
    <x v="0"/>
    <s v="tier - 1"/>
    <s v="R1017"/>
    <s v="2004-Nov-1"/>
    <n v="11"/>
    <d v="2004-11-01T00:00:00"/>
    <n v="20"/>
  </r>
  <r>
    <x v="1513"/>
    <n v="1993"/>
    <s v="Nov"/>
    <n v="28"/>
    <n v="0"/>
    <x v="1509"/>
    <x v="2"/>
    <s v="tier - 2"/>
    <s v="R1011"/>
    <s v="1993-Nov-28"/>
    <n v="11"/>
    <d v="1993-11-28T00:00:00"/>
    <n v="31"/>
  </r>
  <r>
    <x v="1514"/>
    <n v="2003"/>
    <s v="Sep"/>
    <n v="9"/>
    <n v="0"/>
    <x v="1510"/>
    <x v="0"/>
    <s v="tier - 2"/>
    <s v="R1011"/>
    <s v="2003-Sep-9"/>
    <n v="9"/>
    <d v="2003-09-09T00:00:00"/>
    <n v="21"/>
  </r>
  <r>
    <x v="1515"/>
    <n v="1958"/>
    <s v="Sep"/>
    <n v="15"/>
    <n v="0"/>
    <x v="1511"/>
    <x v="2"/>
    <s v="tier - 3"/>
    <s v="R1013"/>
    <s v="1958-Sep-15"/>
    <n v="9"/>
    <d v="1958-09-15T00:00:00"/>
    <n v="66"/>
  </r>
  <r>
    <x v="1516"/>
    <n v="1984"/>
    <s v="Jul"/>
    <n v="22"/>
    <n v="3"/>
    <x v="1512"/>
    <x v="2"/>
    <s v="tier - 3"/>
    <s v="R1011"/>
    <s v="1984-Jul-22"/>
    <n v="7"/>
    <d v="1984-07-22T00:00:00"/>
    <n v="40"/>
  </r>
  <r>
    <x v="1517"/>
    <n v="2002"/>
    <s v="Aug"/>
    <n v="25"/>
    <n v="0"/>
    <x v="1513"/>
    <x v="0"/>
    <s v="tier - 1"/>
    <s v="R1018"/>
    <s v="2002-Aug-25"/>
    <n v="8"/>
    <d v="2002-08-25T00:00:00"/>
    <n v="22"/>
  </r>
  <r>
    <x v="1518"/>
    <n v="1970"/>
    <s v="Jun"/>
    <n v="18"/>
    <n v="2"/>
    <x v="1514"/>
    <x v="2"/>
    <s v="tier - 2"/>
    <s v="R1012"/>
    <s v="1970-Jun-18"/>
    <n v="6"/>
    <d v="1970-06-18T00:00:00"/>
    <n v="54"/>
  </r>
  <r>
    <x v="1519"/>
    <n v="1985"/>
    <s v="Dec"/>
    <n v="7"/>
    <n v="3"/>
    <x v="1515"/>
    <x v="2"/>
    <s v="tier - 2"/>
    <s v="R1011"/>
    <s v="1985-Dec-7"/>
    <n v="12"/>
    <d v="1985-12-07T00:00:00"/>
    <n v="38"/>
  </r>
  <r>
    <x v="1520"/>
    <n v="1972"/>
    <s v="Sep"/>
    <n v="5"/>
    <n v="0"/>
    <x v="1516"/>
    <x v="2"/>
    <s v="tier - 3"/>
    <s v="R1011"/>
    <s v="1972-Sep-5"/>
    <n v="9"/>
    <d v="1972-09-05T00:00:00"/>
    <n v="52"/>
  </r>
  <r>
    <x v="1521"/>
    <n v="2003"/>
    <s v="Nov"/>
    <n v="28"/>
    <n v="0"/>
    <x v="1517"/>
    <x v="2"/>
    <s v="tier - 3"/>
    <s v="R1012"/>
    <s v="2003-Nov-28"/>
    <n v="11"/>
    <d v="2003-11-28T00:00:00"/>
    <n v="21"/>
  </r>
  <r>
    <x v="1522"/>
    <n v="1990"/>
    <s v="Oct"/>
    <n v="12"/>
    <n v="3"/>
    <x v="1518"/>
    <x v="2"/>
    <s v="tier - 1"/>
    <s v="R1011"/>
    <s v="1990-Oct-12"/>
    <n v="10"/>
    <d v="1990-10-12T00:00:00"/>
    <n v="34"/>
  </r>
  <r>
    <x v="1523"/>
    <n v="1985"/>
    <s v="Jul"/>
    <n v="15"/>
    <n v="3"/>
    <x v="1519"/>
    <x v="2"/>
    <s v="tier - 1"/>
    <s v="R1011"/>
    <s v="1985-Jul-15"/>
    <n v="7"/>
    <d v="1985-07-15T00:00:00"/>
    <n v="39"/>
  </r>
  <r>
    <x v="1524"/>
    <n v="1969"/>
    <s v="Oct"/>
    <n v="30"/>
    <n v="0"/>
    <x v="1520"/>
    <x v="2"/>
    <s v="tier - 2"/>
    <s v="R1011"/>
    <s v="1969-Oct-30"/>
    <n v="10"/>
    <d v="1969-10-30T00:00:00"/>
    <n v="55"/>
  </r>
  <r>
    <x v="1525"/>
    <n v="1962"/>
    <s v="Jul"/>
    <n v="1"/>
    <n v="0"/>
    <x v="1521"/>
    <x v="0"/>
    <s v="tier - 2"/>
    <s v="R1011"/>
    <s v="1962-Jul-1"/>
    <n v="7"/>
    <d v="1962-07-01T00:00:00"/>
    <n v="62"/>
  </r>
  <r>
    <x v="1526"/>
    <n v="1960"/>
    <s v="Nov"/>
    <n v="17"/>
    <n v="3"/>
    <x v="1522"/>
    <x v="0"/>
    <s v="tier - 1"/>
    <s v="R1012"/>
    <s v="1960-Nov-17"/>
    <n v="11"/>
    <d v="1960-11-17T00:00:00"/>
    <n v="64"/>
  </r>
  <r>
    <x v="1527"/>
    <n v="1994"/>
    <s v="Jul"/>
    <n v="28"/>
    <n v="0"/>
    <x v="1523"/>
    <x v="0"/>
    <s v="tier - 2"/>
    <s v="R1011"/>
    <s v="1994-Jul-28"/>
    <n v="7"/>
    <d v="1994-07-28T00:00:00"/>
    <n v="30"/>
  </r>
  <r>
    <x v="1528"/>
    <n v="1967"/>
    <s v="Jul"/>
    <n v="10"/>
    <n v="0"/>
    <x v="1524"/>
    <x v="2"/>
    <s v="tier - 3"/>
    <s v="R1011"/>
    <s v="1967-Jul-10"/>
    <n v="7"/>
    <d v="1967-07-10T00:00:00"/>
    <n v="57"/>
  </r>
  <r>
    <x v="1529"/>
    <n v="1995"/>
    <s v="Jul"/>
    <n v="8"/>
    <n v="0"/>
    <x v="1525"/>
    <x v="0"/>
    <s v="tier - 1"/>
    <s v="R1011"/>
    <s v="1995-Jul-8"/>
    <n v="7"/>
    <d v="1995-07-08T00:00:00"/>
    <n v="29"/>
  </r>
  <r>
    <x v="1530"/>
    <n v="1971"/>
    <s v="Aug"/>
    <n v="24"/>
    <n v="0"/>
    <x v="1526"/>
    <x v="2"/>
    <s v="tier - 1"/>
    <s v="R1011"/>
    <s v="1971-Aug-24"/>
    <n v="8"/>
    <d v="1971-08-24T00:00:00"/>
    <n v="53"/>
  </r>
  <r>
    <x v="1531"/>
    <n v="1981"/>
    <s v="Nov"/>
    <n v="17"/>
    <n v="1"/>
    <x v="1527"/>
    <x v="2"/>
    <s v="tier - 3"/>
    <s v="R1011"/>
    <s v="1981-Nov-17"/>
    <n v="11"/>
    <d v="1981-11-17T00:00:00"/>
    <n v="43"/>
  </r>
  <r>
    <x v="1532"/>
    <n v="1995"/>
    <s v="Dec"/>
    <n v="4"/>
    <n v="0"/>
    <x v="1528"/>
    <x v="0"/>
    <s v="tier - 2"/>
    <s v="R1011"/>
    <s v="1995-Dec-4"/>
    <n v="12"/>
    <d v="1995-12-04T00:00:00"/>
    <n v="28"/>
  </r>
  <r>
    <x v="1533"/>
    <n v="1980"/>
    <s v="Dec"/>
    <n v="12"/>
    <n v="3"/>
    <x v="1529"/>
    <x v="0"/>
    <s v="tier - 3"/>
    <s v="R1012"/>
    <s v="1980-Dec-12"/>
    <n v="12"/>
    <d v="1980-12-12T00:00:00"/>
    <n v="43"/>
  </r>
  <r>
    <x v="1534"/>
    <n v="1972"/>
    <s v="Nov"/>
    <n v="7"/>
    <n v="0"/>
    <x v="1530"/>
    <x v="2"/>
    <s v="tier - 2"/>
    <s v="R1012"/>
    <s v="1972-Nov-7"/>
    <n v="11"/>
    <d v="1972-11-07T00:00:00"/>
    <n v="52"/>
  </r>
  <r>
    <x v="1535"/>
    <n v="1974"/>
    <s v="Dec"/>
    <n v="6"/>
    <n v="0"/>
    <x v="1531"/>
    <x v="0"/>
    <s v="tier - 1"/>
    <s v="R1011"/>
    <s v="1974-Dec-6"/>
    <n v="12"/>
    <d v="1974-12-06T00:00:00"/>
    <n v="49"/>
  </r>
  <r>
    <x v="1536"/>
    <n v="1990"/>
    <s v="Jul"/>
    <n v="9"/>
    <n v="2"/>
    <x v="1532"/>
    <x v="2"/>
    <s v="tier - 1"/>
    <s v="R1012"/>
    <s v="1990-Jul-9"/>
    <n v="7"/>
    <d v="1990-07-09T00:00:00"/>
    <n v="34"/>
  </r>
  <r>
    <x v="1537"/>
    <n v="1969"/>
    <s v="Jun"/>
    <n v="23"/>
    <n v="3"/>
    <x v="1533"/>
    <x v="0"/>
    <s v="tier - 3"/>
    <s v="R1012"/>
    <s v="1969-Jun-23"/>
    <n v="6"/>
    <d v="1969-06-23T00:00:00"/>
    <n v="55"/>
  </r>
  <r>
    <x v="1538"/>
    <n v="1990"/>
    <s v="Sep"/>
    <n v="30"/>
    <n v="3"/>
    <x v="1534"/>
    <x v="0"/>
    <s v="tier - 2"/>
    <s v="R1011"/>
    <s v="1990-Sep-30"/>
    <n v="9"/>
    <d v="1990-09-30T00:00:00"/>
    <n v="34"/>
  </r>
  <r>
    <x v="1539"/>
    <n v="1968"/>
    <s v="Nov"/>
    <n v="1"/>
    <n v="0"/>
    <x v="1535"/>
    <x v="2"/>
    <s v="tier - 3"/>
    <s v="R1011"/>
    <s v="1968-Nov-1"/>
    <n v="11"/>
    <d v="1968-11-01T00:00:00"/>
    <n v="56"/>
  </r>
  <r>
    <x v="1540"/>
    <n v="1990"/>
    <s v="Jul"/>
    <n v="13"/>
    <n v="3"/>
    <x v="1536"/>
    <x v="0"/>
    <s v="tier - 1"/>
    <s v="R1011"/>
    <s v="1990-Jul-13"/>
    <n v="7"/>
    <d v="1990-07-13T00:00:00"/>
    <n v="34"/>
  </r>
  <r>
    <x v="1541"/>
    <n v="2003"/>
    <s v="Oct"/>
    <n v="8"/>
    <n v="0"/>
    <x v="1537"/>
    <x v="0"/>
    <s v="tier - 2"/>
    <s v="R1013"/>
    <s v="2003-Oct-8"/>
    <n v="10"/>
    <d v="2003-10-08T00:00:00"/>
    <n v="21"/>
  </r>
  <r>
    <x v="1542"/>
    <n v="1976"/>
    <s v="Sep"/>
    <n v="19"/>
    <n v="2"/>
    <x v="1538"/>
    <x v="2"/>
    <s v="tier - 1"/>
    <s v="R1011"/>
    <s v="1976-Sep-19"/>
    <n v="9"/>
    <d v="1976-09-19T00:00:00"/>
    <n v="48"/>
  </r>
  <r>
    <x v="1543"/>
    <n v="1981"/>
    <s v="Sep"/>
    <n v="27"/>
    <n v="1"/>
    <x v="1539"/>
    <x v="2"/>
    <s v="tier - 2"/>
    <s v="R1011"/>
    <s v="1981-Sep-27"/>
    <n v="9"/>
    <d v="1981-09-27T00:00:00"/>
    <n v="43"/>
  </r>
  <r>
    <x v="1544"/>
    <n v="1976"/>
    <s v="Aug"/>
    <n v="9"/>
    <n v="2"/>
    <x v="1540"/>
    <x v="2"/>
    <s v="tier - 3"/>
    <s v="R1011"/>
    <s v="1976-Aug-9"/>
    <n v="8"/>
    <d v="1976-08-09T00:00:00"/>
    <n v="48"/>
  </r>
  <r>
    <x v="1545"/>
    <n v="1972"/>
    <s v="Oct"/>
    <n v="19"/>
    <n v="0"/>
    <x v="1541"/>
    <x v="2"/>
    <s v="tier - 2"/>
    <s v="R1011"/>
    <s v="1972-Oct-19"/>
    <n v="10"/>
    <d v="1972-10-19T00:00:00"/>
    <n v="52"/>
  </r>
  <r>
    <x v="1546"/>
    <n v="1986"/>
    <s v="Dec"/>
    <n v="2"/>
    <n v="3"/>
    <x v="1542"/>
    <x v="2"/>
    <s v="tier - 2"/>
    <s v="R1011"/>
    <s v="1986-Dec-2"/>
    <n v="12"/>
    <d v="1986-12-02T00:00:00"/>
    <n v="37"/>
  </r>
  <r>
    <x v="1547"/>
    <n v="1975"/>
    <s v="Dec"/>
    <n v="17"/>
    <n v="1"/>
    <x v="1543"/>
    <x v="2"/>
    <s v="tier - 3"/>
    <s v="R1012"/>
    <s v="1975-Dec-17"/>
    <n v="12"/>
    <d v="1975-12-17T00:00:00"/>
    <n v="48"/>
  </r>
  <r>
    <x v="1548"/>
    <n v="1961"/>
    <s v="Aug"/>
    <n v="8"/>
    <n v="0"/>
    <x v="1544"/>
    <x v="0"/>
    <s v="tier - 1"/>
    <s v="R1013"/>
    <s v="1961-Aug-8"/>
    <n v="8"/>
    <d v="1961-08-08T00:00:00"/>
    <n v="63"/>
  </r>
  <r>
    <x v="1549"/>
    <n v="1994"/>
    <s v="Sep"/>
    <n v="8"/>
    <n v="0"/>
    <x v="1545"/>
    <x v="2"/>
    <s v="tier - 1"/>
    <s v="R1011"/>
    <s v="1994-Sep-8"/>
    <n v="9"/>
    <d v="1994-09-08T00:00:00"/>
    <n v="30"/>
  </r>
  <r>
    <x v="1550"/>
    <n v="1969"/>
    <s v="Sep"/>
    <n v="11"/>
    <n v="0"/>
    <x v="1546"/>
    <x v="0"/>
    <s v="tier - 2"/>
    <s v="R1011"/>
    <s v="1969-Sep-11"/>
    <n v="9"/>
    <d v="1969-09-11T00:00:00"/>
    <n v="55"/>
  </r>
  <r>
    <x v="1551"/>
    <n v="1978"/>
    <s v="Nov"/>
    <n v="10"/>
    <n v="2"/>
    <x v="1547"/>
    <x v="0"/>
    <s v="tier - 3"/>
    <s v="R1017"/>
    <s v="1978-Nov-10"/>
    <n v="11"/>
    <d v="1978-11-10T00:00:00"/>
    <n v="46"/>
  </r>
  <r>
    <x v="1552"/>
    <n v="1993"/>
    <s v="Sep"/>
    <n v="13"/>
    <n v="0"/>
    <x v="1548"/>
    <x v="0"/>
    <s v="tier - 3"/>
    <s v="R1011"/>
    <s v="1993-Sep-13"/>
    <n v="9"/>
    <d v="1993-09-13T00:00:00"/>
    <n v="31"/>
  </r>
  <r>
    <x v="1553"/>
    <n v="1972"/>
    <s v="Sep"/>
    <n v="21"/>
    <n v="0"/>
    <x v="1549"/>
    <x v="2"/>
    <s v="tier - 1"/>
    <s v="R1011"/>
    <s v="1972-Sep-21"/>
    <n v="9"/>
    <d v="1972-09-21T00:00:00"/>
    <n v="52"/>
  </r>
  <r>
    <x v="1554"/>
    <n v="1975"/>
    <s v="Sep"/>
    <n v="25"/>
    <n v="1"/>
    <x v="1550"/>
    <x v="2"/>
    <s v="tier - 3"/>
    <s v="R1011"/>
    <s v="1975-Sep-25"/>
    <n v="9"/>
    <d v="1975-09-25T00:00:00"/>
    <n v="49"/>
  </r>
  <r>
    <x v="1555"/>
    <n v="1984"/>
    <s v="Sep"/>
    <n v="10"/>
    <n v="3"/>
    <x v="1551"/>
    <x v="2"/>
    <s v="tier - 1"/>
    <s v="R1011"/>
    <s v="1984-Sep-10"/>
    <n v="9"/>
    <d v="1984-09-10T00:00:00"/>
    <n v="40"/>
  </r>
  <r>
    <x v="1556"/>
    <n v="1977"/>
    <s v="Oct"/>
    <n v="14"/>
    <n v="2"/>
    <x v="1552"/>
    <x v="2"/>
    <s v="tier - 2"/>
    <s v="R1012"/>
    <s v="1977-Oct-14"/>
    <n v="10"/>
    <d v="1977-10-14T00:00:00"/>
    <n v="47"/>
  </r>
  <r>
    <x v="1557"/>
    <n v="1960"/>
    <s v="Dec"/>
    <n v="13"/>
    <n v="1"/>
    <x v="1553"/>
    <x v="2"/>
    <s v="tier - 1"/>
    <s v="R1024"/>
    <s v="1960-Dec-13"/>
    <n v="12"/>
    <d v="1960-12-13T00:00:00"/>
    <n v="63"/>
  </r>
  <r>
    <x v="1558"/>
    <n v="1975"/>
    <s v="Oct"/>
    <n v="29"/>
    <n v="1"/>
    <x v="1554"/>
    <x v="2"/>
    <s v="tier - 1"/>
    <s v="R1011"/>
    <s v="1975-Oct-29"/>
    <n v="10"/>
    <d v="1975-10-29T00:00:00"/>
    <n v="49"/>
  </r>
  <r>
    <x v="1559"/>
    <n v="1970"/>
    <s v="Sep"/>
    <n v="11"/>
    <n v="3"/>
    <x v="1555"/>
    <x v="0"/>
    <s v="tier - 1"/>
    <s v="R1012"/>
    <s v="1970-SEP-11"/>
    <n v="9"/>
    <d v="1970-09-11T00:00:00"/>
    <n v="54"/>
  </r>
  <r>
    <x v="1560"/>
    <n v="1971"/>
    <s v="Dec"/>
    <n v="6"/>
    <n v="3"/>
    <x v="1556"/>
    <x v="0"/>
    <s v="tier - 3"/>
    <s v="R1024"/>
    <s v="1971-Dec-6"/>
    <n v="12"/>
    <d v="1971-12-06T00:00:00"/>
    <n v="52"/>
  </r>
  <r>
    <x v="1561"/>
    <n v="1974"/>
    <s v="Oct"/>
    <n v="8"/>
    <n v="0"/>
    <x v="1557"/>
    <x v="2"/>
    <s v="tier - 3"/>
    <s v="R1011"/>
    <s v="1974-Oct-8"/>
    <n v="10"/>
    <d v="1974-10-08T00:00:00"/>
    <n v="50"/>
  </r>
  <r>
    <x v="1562"/>
    <n v="1995"/>
    <s v="Sep"/>
    <n v="27"/>
    <n v="0"/>
    <x v="1558"/>
    <x v="2"/>
    <s v="tier - 2"/>
    <s v="R1011"/>
    <s v="1995-Sep-27"/>
    <n v="9"/>
    <d v="1995-09-27T00:00:00"/>
    <n v="29"/>
  </r>
  <r>
    <x v="1563"/>
    <n v="1968"/>
    <s v="Jul"/>
    <n v="9"/>
    <n v="0"/>
    <x v="1559"/>
    <x v="2"/>
    <s v="tier - 1"/>
    <s v="R1011"/>
    <s v="1968-Jul-9"/>
    <n v="7"/>
    <d v="1968-07-09T00:00:00"/>
    <n v="56"/>
  </r>
  <r>
    <x v="1564"/>
    <n v="2000"/>
    <s v="Jul"/>
    <n v="22"/>
    <n v="0"/>
    <x v="1560"/>
    <x v="0"/>
    <s v="tier - 1"/>
    <s v="R1011"/>
    <s v="2000-Jul-22"/>
    <n v="7"/>
    <d v="2000-07-22T00:00:00"/>
    <n v="24"/>
  </r>
  <r>
    <x v="1565"/>
    <n v="2004"/>
    <s v="Nov"/>
    <n v="9"/>
    <n v="0"/>
    <x v="1561"/>
    <x v="2"/>
    <s v="tier - 1"/>
    <s v="R1011"/>
    <s v="2004-Nov-9"/>
    <n v="11"/>
    <d v="2004-11-09T00:00:00"/>
    <n v="20"/>
  </r>
  <r>
    <x v="1566"/>
    <n v="1961"/>
    <s v="Sep"/>
    <n v="9"/>
    <n v="3"/>
    <x v="1562"/>
    <x v="2"/>
    <s v="tier - 2"/>
    <s v="R1013"/>
    <s v="1961-Sep-9"/>
    <n v="9"/>
    <d v="1961-09-09T00:00:00"/>
    <n v="63"/>
  </r>
  <r>
    <x v="1567"/>
    <n v="1988"/>
    <s v="Sep"/>
    <n v="5"/>
    <n v="3"/>
    <x v="1563"/>
    <x v="2"/>
    <s v="tier - 1"/>
    <s v="R1011"/>
    <s v="1988-Sep-5"/>
    <n v="9"/>
    <d v="1988-09-05T00:00:00"/>
    <n v="36"/>
  </r>
  <r>
    <x v="1568"/>
    <n v="1983"/>
    <s v="Dec"/>
    <n v="21"/>
    <n v="3"/>
    <x v="1564"/>
    <x v="2"/>
    <s v="tier - 3"/>
    <s v="R1011"/>
    <s v="1983-Dec-21"/>
    <n v="12"/>
    <d v="1983-12-21T00:00:00"/>
    <n v="40"/>
  </r>
  <r>
    <x v="1569"/>
    <n v="1999"/>
    <s v="Sep"/>
    <n v="21"/>
    <n v="0"/>
    <x v="1565"/>
    <x v="0"/>
    <s v="tier - 2"/>
    <s v="R1011"/>
    <s v="1999-Sep-21"/>
    <n v="9"/>
    <d v="1999-09-21T00:00:00"/>
    <n v="25"/>
  </r>
  <r>
    <x v="1570"/>
    <n v="1970"/>
    <s v="Nov"/>
    <n v="11"/>
    <n v="0"/>
    <x v="1566"/>
    <x v="2"/>
    <s v="tier - 3"/>
    <s v="R1011"/>
    <s v="1970-Nov-11"/>
    <n v="11"/>
    <d v="1970-11-11T00:00:00"/>
    <n v="54"/>
  </r>
  <r>
    <x v="1571"/>
    <n v="1978"/>
    <s v="Aug"/>
    <n v="17"/>
    <n v="2"/>
    <x v="1567"/>
    <x v="0"/>
    <s v="tier - 1"/>
    <s v="R1013"/>
    <s v="1978-Aug-17"/>
    <n v="8"/>
    <d v="1978-08-17T00:00:00"/>
    <n v="46"/>
  </r>
  <r>
    <x v="1572"/>
    <n v="1986"/>
    <s v="Aug"/>
    <n v="10"/>
    <n v="3"/>
    <x v="1568"/>
    <x v="2"/>
    <s v="tier - 1"/>
    <s v="R1011"/>
    <s v="1986-Aug-10"/>
    <n v="8"/>
    <d v="1986-08-10T00:00:00"/>
    <n v="38"/>
  </r>
  <r>
    <x v="1573"/>
    <n v="1983"/>
    <s v="Sep"/>
    <n v="3"/>
    <n v="3"/>
    <x v="1569"/>
    <x v="2"/>
    <s v="tier - 1"/>
    <s v="R1012"/>
    <s v="1983-Sep-3"/>
    <n v="9"/>
    <d v="1983-09-03T00:00:00"/>
    <n v="41"/>
  </r>
  <r>
    <x v="1574"/>
    <n v="1998"/>
    <s v="Oct"/>
    <n v="28"/>
    <n v="0"/>
    <x v="1570"/>
    <x v="2"/>
    <s v="tier - 3"/>
    <s v="R1011"/>
    <s v="1998-Oct-28"/>
    <n v="10"/>
    <d v="1998-10-28T00:00:00"/>
    <n v="26"/>
  </r>
  <r>
    <x v="1575"/>
    <n v="1976"/>
    <s v="Sep"/>
    <n v="3"/>
    <n v="2"/>
    <x v="1571"/>
    <x v="2"/>
    <s v="tier - 3"/>
    <s v="R1012"/>
    <s v="1976-Sep-3"/>
    <n v="9"/>
    <d v="1976-09-03T00:00:00"/>
    <n v="48"/>
  </r>
  <r>
    <x v="1576"/>
    <n v="1969"/>
    <s v="Jul"/>
    <n v="30"/>
    <n v="0"/>
    <x v="1572"/>
    <x v="2"/>
    <s v="tier - 2"/>
    <s v="R1011"/>
    <s v="1969-Jul-30"/>
    <n v="7"/>
    <d v="1969-07-30T00:00:00"/>
    <n v="55"/>
  </r>
  <r>
    <x v="1577"/>
    <n v="2004"/>
    <s v="Jun"/>
    <n v="1"/>
    <n v="0"/>
    <x v="1573"/>
    <x v="2"/>
    <s v="tier - 2"/>
    <s v="R1011"/>
    <s v="2004-Jun-1"/>
    <n v="6"/>
    <d v="2004-06-01T00:00:00"/>
    <n v="20"/>
  </r>
  <r>
    <x v="1578"/>
    <n v="1972"/>
    <s v="Jul"/>
    <n v="24"/>
    <n v="2"/>
    <x v="1574"/>
    <x v="0"/>
    <s v="tier - 1"/>
    <s v="R1012"/>
    <s v="1972-Jul-24"/>
    <n v="7"/>
    <d v="1972-07-24T00:00:00"/>
    <n v="52"/>
  </r>
  <r>
    <x v="1579"/>
    <n v="1962"/>
    <s v="Sep"/>
    <n v="15"/>
    <n v="0"/>
    <x v="1575"/>
    <x v="0"/>
    <s v="tier - 1"/>
    <s v="R1014"/>
    <s v="1962-Sep-15"/>
    <n v="9"/>
    <d v="1962-09-15T00:00:00"/>
    <n v="62"/>
  </r>
  <r>
    <x v="1580"/>
    <n v="1963"/>
    <s v="Sep"/>
    <n v="13"/>
    <n v="3"/>
    <x v="1576"/>
    <x v="0"/>
    <s v="tier - 1"/>
    <s v="R1014"/>
    <s v="1963-Sep-13"/>
    <n v="9"/>
    <d v="1963-09-13T00:00:00"/>
    <n v="61"/>
  </r>
  <r>
    <x v="1581"/>
    <n v="1958"/>
    <s v="Aug"/>
    <n v="11"/>
    <n v="1"/>
    <x v="1577"/>
    <x v="0"/>
    <s v="tier - 3"/>
    <s v="R1012"/>
    <s v="1958-Aug-11"/>
    <n v="8"/>
    <d v="1958-08-11T00:00:00"/>
    <n v="66"/>
  </r>
  <r>
    <x v="1582"/>
    <n v="1976"/>
    <s v="Dec"/>
    <n v="2"/>
    <n v="3"/>
    <x v="1578"/>
    <x v="0"/>
    <s v="tier - 3"/>
    <s v="R1013"/>
    <s v="1976-Dec-2"/>
    <n v="12"/>
    <d v="1976-12-02T00:00:00"/>
    <n v="47"/>
  </r>
  <r>
    <x v="1583"/>
    <n v="1971"/>
    <s v="Dec"/>
    <n v="25"/>
    <n v="0"/>
    <x v="1579"/>
    <x v="2"/>
    <s v="tier - 3"/>
    <s v="R1011"/>
    <s v="1971-Dec-25"/>
    <n v="12"/>
    <d v="1971-12-25T00:00:00"/>
    <n v="52"/>
  </r>
  <r>
    <x v="1584"/>
    <n v="1979"/>
    <s v="Sep"/>
    <n v="2"/>
    <n v="2"/>
    <x v="1580"/>
    <x v="2"/>
    <s v="tier - 3"/>
    <s v="R1011"/>
    <s v="1979-Sep-2"/>
    <n v="9"/>
    <d v="1979-09-02T00:00:00"/>
    <n v="45"/>
  </r>
  <r>
    <x v="1585"/>
    <n v="1967"/>
    <s v="Jun"/>
    <n v="16"/>
    <n v="3"/>
    <x v="1581"/>
    <x v="0"/>
    <s v="tier - 1"/>
    <s v="R1012"/>
    <s v="1967-Jun-16"/>
    <n v="6"/>
    <d v="1967-06-16T00:00:00"/>
    <n v="57"/>
  </r>
  <r>
    <x v="1586"/>
    <n v="1981"/>
    <s v="Aug"/>
    <n v="4"/>
    <n v="1"/>
    <x v="1582"/>
    <x v="2"/>
    <s v="tier - 3"/>
    <s v="R1012"/>
    <s v="1981-Aug-4"/>
    <n v="8"/>
    <d v="1981-08-04T00:00:00"/>
    <n v="43"/>
  </r>
  <r>
    <x v="1587"/>
    <n v="1991"/>
    <s v="Oct"/>
    <n v="5"/>
    <n v="3"/>
    <x v="1583"/>
    <x v="0"/>
    <s v="tier - 1"/>
    <s v="R1011"/>
    <s v="1991-Oct-5"/>
    <n v="10"/>
    <d v="1991-10-05T00:00:00"/>
    <n v="33"/>
  </r>
  <r>
    <x v="1588"/>
    <n v="1976"/>
    <s v="Jun"/>
    <n v="12"/>
    <n v="2"/>
    <x v="1584"/>
    <x v="0"/>
    <s v="tier - 1"/>
    <s v="R1011"/>
    <s v="1976-Jun-12"/>
    <n v="6"/>
    <d v="1976-06-12T00:00:00"/>
    <n v="48"/>
  </r>
  <r>
    <x v="1589"/>
    <n v="1988"/>
    <s v="Dec"/>
    <n v="30"/>
    <n v="3"/>
    <x v="1585"/>
    <x v="0"/>
    <s v="tier - 1"/>
    <s v="R1011"/>
    <s v="1988-Dec-30"/>
    <n v="12"/>
    <d v="1988-12-30T00:00:00"/>
    <n v="35"/>
  </r>
  <r>
    <x v="1590"/>
    <n v="1975"/>
    <s v="Aug"/>
    <n v="19"/>
    <n v="1"/>
    <x v="1586"/>
    <x v="0"/>
    <s v="tier - 3"/>
    <s v="R1011"/>
    <s v="1975-Aug-19"/>
    <n v="8"/>
    <d v="1975-08-19T00:00:00"/>
    <n v="49"/>
  </r>
  <r>
    <x v="1591"/>
    <n v="1989"/>
    <s v="Dec"/>
    <n v="30"/>
    <n v="3"/>
    <x v="1587"/>
    <x v="0"/>
    <s v="tier - 3"/>
    <s v="R1011"/>
    <s v="1989-Dec-30"/>
    <n v="12"/>
    <d v="1989-12-30T00:00:00"/>
    <n v="34"/>
  </r>
  <r>
    <x v="1592"/>
    <n v="1982"/>
    <s v="Oct"/>
    <n v="29"/>
    <n v="3"/>
    <x v="1588"/>
    <x v="0"/>
    <s v="tier - 1"/>
    <s v="R1012"/>
    <s v="1982-Oct-29"/>
    <n v="10"/>
    <d v="1982-10-29T00:00:00"/>
    <n v="42"/>
  </r>
  <r>
    <x v="1593"/>
    <n v="1962"/>
    <s v="Dec"/>
    <n v="4"/>
    <n v="3"/>
    <x v="1589"/>
    <x v="0"/>
    <s v="tier - 1"/>
    <s v="R1012"/>
    <s v="1962-Dec-4"/>
    <n v="12"/>
    <d v="1962-12-04T00:00:00"/>
    <n v="61"/>
  </r>
  <r>
    <x v="1594"/>
    <n v="1981"/>
    <s v="Aug"/>
    <n v="13"/>
    <n v="1"/>
    <x v="1590"/>
    <x v="0"/>
    <s v="tier - 2"/>
    <s v="R1011"/>
    <s v="1981-Aug-13"/>
    <n v="8"/>
    <d v="1981-08-13T00:00:00"/>
    <n v="43"/>
  </r>
  <r>
    <x v="1595"/>
    <n v="1998"/>
    <s v="Jun"/>
    <n v="20"/>
    <n v="0"/>
    <x v="1591"/>
    <x v="0"/>
    <s v="tier - 2"/>
    <s v="R1011"/>
    <s v="1998-Jun-20"/>
    <n v="6"/>
    <d v="1998-06-20T00:00:00"/>
    <n v="26"/>
  </r>
  <r>
    <x v="1596"/>
    <n v="1973"/>
    <s v="Aug"/>
    <n v="23"/>
    <n v="0"/>
    <x v="1592"/>
    <x v="0"/>
    <s v="tier - 3"/>
    <s v="R1011"/>
    <s v="1973-Aug-23"/>
    <n v="8"/>
    <d v="1973-08-23T00:00:00"/>
    <n v="51"/>
  </r>
  <r>
    <x v="1597"/>
    <n v="1993"/>
    <s v="Jul"/>
    <n v="27"/>
    <n v="0"/>
    <x v="1593"/>
    <x v="0"/>
    <s v="tier - 1"/>
    <s v="R1011"/>
    <s v="1993-Jul-27"/>
    <n v="7"/>
    <d v="1993-07-27T00:00:00"/>
    <n v="31"/>
  </r>
  <r>
    <x v="1598"/>
    <n v="1975"/>
    <s v="Nov"/>
    <n v="3"/>
    <n v="1"/>
    <x v="1594"/>
    <x v="0"/>
    <s v="tier - 1"/>
    <s v="R1011"/>
    <s v="1975-Nov-3"/>
    <n v="11"/>
    <d v="1975-11-03T00:00:00"/>
    <n v="49"/>
  </r>
  <r>
    <x v="1599"/>
    <n v="1959"/>
    <s v="Oct"/>
    <n v="20"/>
    <n v="0"/>
    <x v="1595"/>
    <x v="0"/>
    <s v="tier - 2"/>
    <s v="R1024"/>
    <s v="1959-Oct-20"/>
    <n v="10"/>
    <d v="1959-10-20T00:00:00"/>
    <n v="65"/>
  </r>
  <r>
    <x v="1600"/>
    <n v="1987"/>
    <s v="Jul"/>
    <n v="16"/>
    <n v="3"/>
    <x v="1596"/>
    <x v="0"/>
    <s v="tier - 1"/>
    <s v="R1011"/>
    <s v="1987-Jul-16"/>
    <n v="7"/>
    <d v="1987-07-16T00:00:00"/>
    <n v="37"/>
  </r>
  <r>
    <x v="1601"/>
    <n v="1985"/>
    <s v="Nov"/>
    <n v="7"/>
    <n v="3"/>
    <x v="1597"/>
    <x v="0"/>
    <s v="tier - 1"/>
    <s v="R1011"/>
    <s v="1985-Nov-7"/>
    <n v="11"/>
    <d v="1985-11-07T00:00:00"/>
    <n v="39"/>
  </r>
  <r>
    <x v="1602"/>
    <n v="1958"/>
    <s v="Jun"/>
    <n v="5"/>
    <n v="0"/>
    <x v="1598"/>
    <x v="0"/>
    <s v="tier - 2"/>
    <s v="R1012"/>
    <s v="1958-Jun-5"/>
    <n v="6"/>
    <d v="1958-06-05T00:00:00"/>
    <n v="66"/>
  </r>
  <r>
    <x v="1603"/>
    <n v="1978"/>
    <s v="Jul"/>
    <n v="21"/>
    <n v="2"/>
    <x v="1599"/>
    <x v="0"/>
    <s v="tier - 3"/>
    <s v="R1012"/>
    <s v="1978-Jul-21"/>
    <n v="7"/>
    <d v="1978-07-21T00:00:00"/>
    <n v="46"/>
  </r>
  <r>
    <x v="1604"/>
    <n v="1985"/>
    <s v="Sep"/>
    <n v="30"/>
    <n v="2"/>
    <x v="1600"/>
    <x v="2"/>
    <s v="tier - 3"/>
    <s v="R1011"/>
    <s v="1985-Sep-30"/>
    <n v="9"/>
    <d v="1985-09-30T00:00:00"/>
    <n v="39"/>
  </r>
  <r>
    <x v="1605"/>
    <n v="1969"/>
    <s v="Jul"/>
    <n v="9"/>
    <n v="2"/>
    <x v="1601"/>
    <x v="0"/>
    <s v="tier - 3"/>
    <s v="R1024"/>
    <s v="1969-Jul-9"/>
    <n v="7"/>
    <d v="1969-07-09T00:00:00"/>
    <n v="55"/>
  </r>
  <r>
    <x v="1606"/>
    <n v="1976"/>
    <s v="Nov"/>
    <n v="8"/>
    <n v="2"/>
    <x v="1602"/>
    <x v="0"/>
    <s v="tier - 2"/>
    <s v="R1011"/>
    <s v="1976-Nov-8"/>
    <n v="11"/>
    <d v="1976-11-08T00:00:00"/>
    <n v="48"/>
  </r>
  <r>
    <x v="1607"/>
    <n v="1961"/>
    <s v="Dec"/>
    <n v="24"/>
    <n v="0"/>
    <x v="1603"/>
    <x v="0"/>
    <s v="tier - 3"/>
    <s v="R1012"/>
    <s v="1961-Dec-24"/>
    <n v="12"/>
    <d v="1961-12-24T00:00:00"/>
    <n v="62"/>
  </r>
  <r>
    <x v="1608"/>
    <n v="1978"/>
    <s v="Nov"/>
    <n v="29"/>
    <n v="2"/>
    <x v="1604"/>
    <x v="0"/>
    <s v="tier - 1"/>
    <s v="R1011"/>
    <s v="1978-Nov-29"/>
    <n v="11"/>
    <d v="1978-11-29T00:00:00"/>
    <n v="46"/>
  </r>
  <r>
    <x v="1609"/>
    <n v="1980"/>
    <s v="Jul"/>
    <n v="14"/>
    <n v="2"/>
    <x v="1605"/>
    <x v="0"/>
    <s v="tier - 3"/>
    <s v="R1011"/>
    <s v="1980-Jul-14"/>
    <n v="7"/>
    <d v="1980-07-14T00:00:00"/>
    <n v="44"/>
  </r>
  <r>
    <x v="1610"/>
    <n v="2004"/>
    <s v="Nov"/>
    <n v="1"/>
    <n v="2"/>
    <x v="1606"/>
    <x v="0"/>
    <s v="tier - 3"/>
    <s v="R1013"/>
    <s v="2004-Nov-1"/>
    <n v="11"/>
    <d v="2004-11-01T00:00:00"/>
    <n v="20"/>
  </r>
  <r>
    <x v="1611"/>
    <n v="1992"/>
    <s v="Jul"/>
    <n v="7"/>
    <n v="0"/>
    <x v="1607"/>
    <x v="0"/>
    <s v="tier - 3"/>
    <s v="R1011"/>
    <s v="1992-Jul-7"/>
    <n v="7"/>
    <d v="1992-07-07T00:00:00"/>
    <n v="32"/>
  </r>
  <r>
    <x v="1612"/>
    <n v="2003"/>
    <s v="Sep"/>
    <n v="1"/>
    <n v="0"/>
    <x v="1608"/>
    <x v="0"/>
    <s v="tier - 3"/>
    <s v="R1011"/>
    <s v="2003-Sep-1"/>
    <n v="9"/>
    <d v="2003-09-01T00:00:00"/>
    <n v="21"/>
  </r>
  <r>
    <x v="1613"/>
    <n v="1959"/>
    <s v="Dec"/>
    <n v="5"/>
    <n v="0"/>
    <x v="1609"/>
    <x v="0"/>
    <s v="tier - 1"/>
    <s v="R1012"/>
    <s v="1959-Dec-5"/>
    <n v="12"/>
    <d v="1959-12-05T00:00:00"/>
    <n v="64"/>
  </r>
  <r>
    <x v="1614"/>
    <n v="1962"/>
    <s v="Jul"/>
    <n v="25"/>
    <n v="0"/>
    <x v="1610"/>
    <x v="0"/>
    <s v="tier - 1"/>
    <s v="R1012"/>
    <s v="1962-Jul-25"/>
    <n v="7"/>
    <d v="1962-07-25T00:00:00"/>
    <n v="62"/>
  </r>
  <r>
    <x v="1615"/>
    <n v="1961"/>
    <s v="Aug"/>
    <n v="3"/>
    <n v="1"/>
    <x v="1611"/>
    <x v="0"/>
    <s v="tier - 2"/>
    <s v="R1012"/>
    <s v="1961-Aug-3"/>
    <n v="8"/>
    <d v="1961-08-03T00:00:00"/>
    <n v="63"/>
  </r>
  <r>
    <x v="1616"/>
    <n v="1979"/>
    <s v="Aug"/>
    <n v="12"/>
    <n v="0"/>
    <x v="1612"/>
    <x v="2"/>
    <s v="tier - 1"/>
    <s v="R1013"/>
    <s v="1979-Aug-12"/>
    <n v="8"/>
    <d v="1979-08-12T00:00:00"/>
    <n v="45"/>
  </r>
  <r>
    <x v="1617"/>
    <n v="1990"/>
    <s v="Dec"/>
    <n v="5"/>
    <n v="3"/>
    <x v="1613"/>
    <x v="0"/>
    <s v="tier - 3"/>
    <s v="R1011"/>
    <s v="1990-Dec-5"/>
    <n v="12"/>
    <d v="1990-12-05T00:00:00"/>
    <n v="33"/>
  </r>
  <r>
    <x v="1618"/>
    <n v="1985"/>
    <s v="Sep"/>
    <n v="27"/>
    <n v="3"/>
    <x v="1614"/>
    <x v="0"/>
    <s v="tier - 3"/>
    <s v="R1011"/>
    <s v="1985-Sep-27"/>
    <n v="9"/>
    <d v="1985-09-27T00:00:00"/>
    <n v="39"/>
  </r>
  <r>
    <x v="1619"/>
    <n v="1982"/>
    <s v="Dec"/>
    <n v="11"/>
    <n v="1"/>
    <x v="1615"/>
    <x v="0"/>
    <s v="tier - 2"/>
    <s v="R1012"/>
    <s v="1982-Dec-11"/>
    <n v="12"/>
    <d v="1982-12-11T00:00:00"/>
    <n v="41"/>
  </r>
  <r>
    <x v="1620"/>
    <n v="1974"/>
    <s v="Sep"/>
    <n v="16"/>
    <n v="1"/>
    <x v="1616"/>
    <x v="0"/>
    <s v="tier - 1"/>
    <s v="R1012"/>
    <s v="1974-Sep-16"/>
    <n v="9"/>
    <d v="1974-09-16T00:00:00"/>
    <n v="50"/>
  </r>
  <r>
    <x v="1621"/>
    <n v="1977"/>
    <s v="Dec"/>
    <n v="2"/>
    <n v="1"/>
    <x v="1617"/>
    <x v="0"/>
    <s v="tier - 2"/>
    <s v="R1012"/>
    <s v="1977-Dec-2"/>
    <n v="12"/>
    <d v="1977-12-02T00:00:00"/>
    <n v="46"/>
  </r>
  <r>
    <x v="1622"/>
    <n v="1990"/>
    <s v="Dec"/>
    <n v="24"/>
    <n v="3"/>
    <x v="1618"/>
    <x v="0"/>
    <s v="tier - 2"/>
    <s v="R1011"/>
    <s v="1990-Dec-24"/>
    <n v="12"/>
    <d v="1990-12-24T00:00:00"/>
    <n v="33"/>
  </r>
  <r>
    <x v="1623"/>
    <n v="1963"/>
    <s v="Nov"/>
    <n v="25"/>
    <n v="1"/>
    <x v="1619"/>
    <x v="0"/>
    <s v="tier - 1"/>
    <s v="R1013"/>
    <s v="1963-Nov-25"/>
    <n v="11"/>
    <d v="1963-11-25T00:00:00"/>
    <n v="61"/>
  </r>
  <r>
    <x v="1624"/>
    <n v="1999"/>
    <s v="Sep"/>
    <n v="6"/>
    <n v="0"/>
    <x v="1620"/>
    <x v="0"/>
    <s v="tier - 3"/>
    <s v="R1011"/>
    <s v="1999-Sep-6"/>
    <n v="9"/>
    <d v="1999-09-06T00:00:00"/>
    <n v="25"/>
  </r>
  <r>
    <x v="1625"/>
    <n v="1960"/>
    <s v="Nov"/>
    <n v="22"/>
    <n v="0"/>
    <x v="1621"/>
    <x v="0"/>
    <s v="tier - 2"/>
    <s v="R1019"/>
    <s v="1960-Nov-22"/>
    <n v="11"/>
    <d v="1960-11-22T00:00:00"/>
    <n v="64"/>
  </r>
  <r>
    <x v="1626"/>
    <n v="1985"/>
    <s v="Nov"/>
    <n v="29"/>
    <n v="3"/>
    <x v="1622"/>
    <x v="0"/>
    <s v="tier - 2"/>
    <s v="R1011"/>
    <s v="1985-Nov-29"/>
    <n v="11"/>
    <d v="1985-11-29T00:00:00"/>
    <n v="39"/>
  </r>
  <r>
    <x v="1627"/>
    <n v="1960"/>
    <s v="Dec"/>
    <n v="21"/>
    <n v="0"/>
    <x v="1623"/>
    <x v="2"/>
    <s v="tier - 2"/>
    <s v="R1016"/>
    <s v="1960-Dec-21"/>
    <n v="12"/>
    <d v="1960-12-21T00:00:00"/>
    <n v="63"/>
  </r>
  <r>
    <x v="1628"/>
    <n v="1999"/>
    <s v="Dec"/>
    <n v="21"/>
    <n v="0"/>
    <x v="1624"/>
    <x v="0"/>
    <s v="tier - 1"/>
    <s v="R1011"/>
    <s v="1999-Dec-21"/>
    <n v="12"/>
    <d v="1999-12-21T00:00:00"/>
    <n v="24"/>
  </r>
  <r>
    <x v="1629"/>
    <n v="1961"/>
    <s v="Jul"/>
    <n v="28"/>
    <n v="3"/>
    <x v="1625"/>
    <x v="0"/>
    <s v="tier - 3"/>
    <s v="R1011"/>
    <s v="1961-Jul-28"/>
    <n v="7"/>
    <d v="1961-07-28T00:00:00"/>
    <n v="63"/>
  </r>
  <r>
    <x v="1630"/>
    <n v="1991"/>
    <s v="Jun"/>
    <n v="4"/>
    <n v="3"/>
    <x v="1626"/>
    <x v="0"/>
    <s v="tier - 3"/>
    <s v="R1011"/>
    <s v="1991-Jun-4"/>
    <n v="6"/>
    <d v="1991-06-04T00:00:00"/>
    <n v="33"/>
  </r>
  <r>
    <x v="1631"/>
    <n v="1989"/>
    <s v="Nov"/>
    <n v="21"/>
    <n v="3"/>
    <x v="1627"/>
    <x v="0"/>
    <s v="tier - 2"/>
    <s v="R1011"/>
    <s v="1989-Nov-21"/>
    <n v="11"/>
    <d v="1989-11-21T00:00:00"/>
    <n v="35"/>
  </r>
  <r>
    <x v="1632"/>
    <n v="1985"/>
    <s v="Dec"/>
    <n v="4"/>
    <n v="3"/>
    <x v="1628"/>
    <x v="0"/>
    <s v="tier - 1"/>
    <s v="R1011"/>
    <s v="1985-Dec-4"/>
    <n v="12"/>
    <d v="1985-12-04T00:00:00"/>
    <n v="38"/>
  </r>
  <r>
    <x v="1633"/>
    <n v="1960"/>
    <s v="Jul"/>
    <n v="6"/>
    <n v="0"/>
    <x v="1629"/>
    <x v="0"/>
    <s v="tier - 1"/>
    <s v="R1013"/>
    <s v="1960-Jul-6"/>
    <n v="7"/>
    <d v="1960-07-06T00:00:00"/>
    <n v="64"/>
  </r>
  <r>
    <x v="1634"/>
    <n v="2002"/>
    <s v="Dec"/>
    <n v="6"/>
    <n v="1"/>
    <x v="1630"/>
    <x v="0"/>
    <s v="tier - 3"/>
    <s v="R1013"/>
    <s v="2002-Dec-6"/>
    <n v="12"/>
    <d v="2002-12-06T00:00:00"/>
    <n v="21"/>
  </r>
  <r>
    <x v="1635"/>
    <n v="1992"/>
    <s v="Jul"/>
    <n v="3"/>
    <n v="0"/>
    <x v="1631"/>
    <x v="0"/>
    <s v="tier - 2"/>
    <s v="R1011"/>
    <s v="1992-Jul-3"/>
    <n v="7"/>
    <d v="1992-07-03T00:00:00"/>
    <n v="32"/>
  </r>
  <r>
    <x v="1636"/>
    <n v="1997"/>
    <s v="Oct"/>
    <n v="7"/>
    <n v="0"/>
    <x v="1632"/>
    <x v="0"/>
    <s v="tier - 1"/>
    <s v="R1011"/>
    <s v="1997-Oct-7"/>
    <n v="10"/>
    <d v="1997-10-07T00:00:00"/>
    <n v="27"/>
  </r>
  <r>
    <x v="1637"/>
    <n v="1997"/>
    <s v="Sep"/>
    <n v="9"/>
    <n v="0"/>
    <x v="1633"/>
    <x v="2"/>
    <s v="tier - 3"/>
    <s v="R1011"/>
    <s v="1997-Sep-9"/>
    <n v="9"/>
    <d v="1997-09-09T00:00:00"/>
    <n v="27"/>
  </r>
  <r>
    <x v="1638"/>
    <n v="1974"/>
    <s v="Aug"/>
    <n v="9"/>
    <n v="2"/>
    <x v="1634"/>
    <x v="2"/>
    <s v="tier - 2"/>
    <s v="R1012"/>
    <s v="1974-Aug-9"/>
    <n v="8"/>
    <d v="1974-08-09T00:00:00"/>
    <n v="50"/>
  </r>
  <r>
    <x v="1639"/>
    <n v="1992"/>
    <s v="Jun"/>
    <n v="11"/>
    <n v="0"/>
    <x v="1635"/>
    <x v="2"/>
    <s v="tier - 3"/>
    <s v="R1011"/>
    <s v="1992-Jun-11"/>
    <n v="6"/>
    <d v="1992-06-11T00:00:00"/>
    <n v="32"/>
  </r>
  <r>
    <x v="1640"/>
    <n v="1985"/>
    <s v="Nov"/>
    <n v="6"/>
    <n v="3"/>
    <x v="1636"/>
    <x v="2"/>
    <s v="tier - 1"/>
    <s v="R1011"/>
    <s v="1985-Nov-6"/>
    <n v="11"/>
    <d v="1985-11-06T00:00:00"/>
    <n v="39"/>
  </r>
  <r>
    <x v="1641"/>
    <n v="1984"/>
    <s v="Jul"/>
    <n v="22"/>
    <n v="3"/>
    <x v="1637"/>
    <x v="2"/>
    <s v="tier - 2"/>
    <s v="R1011"/>
    <s v="1984-Jul-22"/>
    <n v="7"/>
    <d v="1984-07-22T00:00:00"/>
    <n v="40"/>
  </r>
  <r>
    <x v="1642"/>
    <n v="1965"/>
    <s v="Oct"/>
    <n v="19"/>
    <n v="0"/>
    <x v="1638"/>
    <x v="2"/>
    <s v="tier - 3"/>
    <s v="R1013"/>
    <s v="1965-Oct-19"/>
    <n v="10"/>
    <d v="1965-10-19T00:00:00"/>
    <n v="59"/>
  </r>
  <r>
    <x v="1643"/>
    <n v="1981"/>
    <s v="Oct"/>
    <n v="3"/>
    <n v="1"/>
    <x v="1639"/>
    <x v="2"/>
    <s v="tier - 1"/>
    <s v="R1011"/>
    <s v="1981-Oct-3"/>
    <n v="10"/>
    <d v="1981-10-03T00:00:00"/>
    <n v="43"/>
  </r>
  <r>
    <x v="1644"/>
    <n v="1985"/>
    <s v="Dec"/>
    <n v="5"/>
    <n v="3"/>
    <x v="1640"/>
    <x v="2"/>
    <s v="tier - 1"/>
    <s v="R1011"/>
    <s v="1985-Dec-5"/>
    <n v="12"/>
    <d v="1985-12-05T00:00:00"/>
    <n v="38"/>
  </r>
  <r>
    <x v="1645"/>
    <n v="1988"/>
    <s v="Sep"/>
    <n v="15"/>
    <n v="2"/>
    <x v="1641"/>
    <x v="2"/>
    <s v="tier - 3"/>
    <s v="R1015"/>
    <s v="1988-Sep-15"/>
    <n v="9"/>
    <d v="1988-09-15T00:00:00"/>
    <n v="36"/>
  </r>
  <r>
    <x v="1646"/>
    <n v="1969"/>
    <s v="Oct"/>
    <n v="16"/>
    <n v="0"/>
    <x v="1642"/>
    <x v="2"/>
    <s v="tier - 2"/>
    <s v="R1013"/>
    <s v="1969-Oct-16"/>
    <n v="10"/>
    <d v="1969-10-16T00:00:00"/>
    <n v="55"/>
  </r>
  <r>
    <x v="1647"/>
    <n v="1968"/>
    <s v="Jun"/>
    <n v="6"/>
    <n v="3"/>
    <x v="1643"/>
    <x v="2"/>
    <s v="tier - 2"/>
    <s v="R1013"/>
    <s v="1968-Jun-6"/>
    <n v="6"/>
    <d v="1968-06-06T00:00:00"/>
    <n v="56"/>
  </r>
  <r>
    <x v="1648"/>
    <n v="1999"/>
    <s v="Dec"/>
    <n v="2"/>
    <n v="0"/>
    <x v="1644"/>
    <x v="2"/>
    <s v="tier - 1"/>
    <s v="R1011"/>
    <s v="1999-Dec-2"/>
    <n v="12"/>
    <d v="1999-12-02T00:00:00"/>
    <n v="24"/>
  </r>
  <r>
    <x v="1649"/>
    <n v="1962"/>
    <s v="Dec"/>
    <n v="17"/>
    <n v="0"/>
    <x v="1645"/>
    <x v="2"/>
    <s v="tier - 2"/>
    <s v="R1013"/>
    <s v="1962-Dec-17"/>
    <n v="12"/>
    <d v="1962-12-17T00:00:00"/>
    <n v="61"/>
  </r>
  <r>
    <x v="1650"/>
    <n v="1965"/>
    <s v="Dec"/>
    <n v="21"/>
    <n v="0"/>
    <x v="1646"/>
    <x v="2"/>
    <s v="tier - 1"/>
    <s v="R1017"/>
    <s v="1965-Dec-21"/>
    <n v="12"/>
    <d v="1965-12-21T00:00:00"/>
    <n v="58"/>
  </r>
  <r>
    <x v="1651"/>
    <n v="1970"/>
    <s v="Oct"/>
    <n v="2"/>
    <n v="0"/>
    <x v="1647"/>
    <x v="2"/>
    <s v="tier - 2"/>
    <s v="R1013"/>
    <s v="1970-Oct-2"/>
    <n v="10"/>
    <d v="1970-10-02T00:00:00"/>
    <n v="54"/>
  </r>
  <r>
    <x v="1652"/>
    <n v="1990"/>
    <s v="Dec"/>
    <n v="13"/>
    <n v="3"/>
    <x v="1648"/>
    <x v="2"/>
    <s v="tier - 3"/>
    <s v="R1011"/>
    <s v="1990-Dec-13"/>
    <n v="12"/>
    <d v="1990-12-13T00:00:00"/>
    <n v="33"/>
  </r>
  <r>
    <x v="1653"/>
    <n v="1994"/>
    <s v="Jul"/>
    <n v="2"/>
    <n v="0"/>
    <x v="1649"/>
    <x v="2"/>
    <s v="tier - 2"/>
    <s v="R1011"/>
    <s v="1994-Jul-2"/>
    <n v="7"/>
    <d v="1994-07-02T00:00:00"/>
    <n v="30"/>
  </r>
  <r>
    <x v="1654"/>
    <n v="1958"/>
    <s v="Jun"/>
    <n v="30"/>
    <n v="0"/>
    <x v="1650"/>
    <x v="2"/>
    <s v="tier - 2"/>
    <s v="R1013"/>
    <s v="1958-Jun-30"/>
    <n v="6"/>
    <d v="1958-06-30T00:00:00"/>
    <n v="66"/>
  </r>
  <r>
    <x v="1655"/>
    <n v="1960"/>
    <s v="Jul"/>
    <n v="9"/>
    <n v="1"/>
    <x v="1651"/>
    <x v="2"/>
    <s v="tier - 2"/>
    <s v="R1013"/>
    <s v="1960-Jul-9"/>
    <n v="7"/>
    <d v="1960-07-09T00:00:00"/>
    <n v="64"/>
  </r>
  <r>
    <x v="1656"/>
    <n v="2000"/>
    <s v="Nov"/>
    <n v="9"/>
    <n v="0"/>
    <x v="1652"/>
    <x v="2"/>
    <s v="tier - 3"/>
    <s v="R1011"/>
    <s v="2000-Nov-9"/>
    <n v="11"/>
    <d v="2000-11-09T00:00:00"/>
    <n v="24"/>
  </r>
  <r>
    <x v="1657"/>
    <n v="2002"/>
    <s v="Jun"/>
    <n v="17"/>
    <n v="0"/>
    <x v="1653"/>
    <x v="2"/>
    <s v="tier - 2"/>
    <s v="R1011"/>
    <s v="2002-Jun-17"/>
    <n v="6"/>
    <d v="2002-06-17T00:00:00"/>
    <n v="22"/>
  </r>
  <r>
    <x v="1658"/>
    <n v="1958"/>
    <s v="Dec"/>
    <n v="25"/>
    <n v="0"/>
    <x v="1654"/>
    <x v="2"/>
    <s v="tier - 1"/>
    <s v="R1013"/>
    <s v="1958-Dec-25"/>
    <n v="12"/>
    <d v="1958-12-25T00:00:00"/>
    <n v="65"/>
  </r>
  <r>
    <x v="1659"/>
    <n v="1991"/>
    <s v="Aug"/>
    <n v="22"/>
    <n v="3"/>
    <x v="1655"/>
    <x v="2"/>
    <s v="tier - 2"/>
    <s v="R1011"/>
    <s v="1991-Aug-22"/>
    <n v="8"/>
    <d v="1991-08-22T00:00:00"/>
    <n v="33"/>
  </r>
  <r>
    <x v="1660"/>
    <n v="1971"/>
    <s v="Aug"/>
    <n v="13"/>
    <n v="2"/>
    <x v="1656"/>
    <x v="2"/>
    <s v="tier - 3"/>
    <s v="R1024"/>
    <s v="1971-Aug-13"/>
    <n v="8"/>
    <d v="1971-08-13T00:00:00"/>
    <n v="53"/>
  </r>
  <r>
    <x v="1661"/>
    <n v="1988"/>
    <s v="Jul"/>
    <n v="22"/>
    <n v="3"/>
    <x v="1657"/>
    <x v="2"/>
    <s v="tier - 1"/>
    <s v="R1011"/>
    <s v="1988-Jul-22"/>
    <n v="7"/>
    <d v="1988-07-22T00:00:00"/>
    <n v="36"/>
  </r>
  <r>
    <x v="1662"/>
    <n v="2004"/>
    <s v="Sep"/>
    <n v="5"/>
    <n v="0"/>
    <x v="1658"/>
    <x v="2"/>
    <s v="tier - 2"/>
    <s v="R1011"/>
    <s v="2004-Sep-5"/>
    <n v="9"/>
    <d v="2004-09-05T00:00:00"/>
    <n v="20"/>
  </r>
  <r>
    <x v="1663"/>
    <n v="1970"/>
    <s v="Aug"/>
    <n v="27"/>
    <n v="2"/>
    <x v="1659"/>
    <x v="2"/>
    <s v="tier - 3"/>
    <s v="R1012"/>
    <s v="1970-Aug-27"/>
    <n v="8"/>
    <d v="1970-08-27T00:00:00"/>
    <n v="54"/>
  </r>
  <r>
    <x v="1664"/>
    <n v="1974"/>
    <s v="Sep"/>
    <n v="21"/>
    <n v="1"/>
    <x v="1660"/>
    <x v="2"/>
    <s v="tier - 2"/>
    <s v="R1024"/>
    <s v="1974-Sep-21"/>
    <n v="9"/>
    <d v="1974-09-21T00:00:00"/>
    <n v="50"/>
  </r>
  <r>
    <x v="1665"/>
    <n v="2004"/>
    <s v="Dec"/>
    <n v="5"/>
    <n v="0"/>
    <x v="1661"/>
    <x v="2"/>
    <s v="tier - 3"/>
    <s v="R1011"/>
    <s v="2004-Dec-5"/>
    <n v="12"/>
    <d v="2004-12-05T00:00:00"/>
    <n v="19"/>
  </r>
  <r>
    <x v="1666"/>
    <n v="1975"/>
    <s v="Jun"/>
    <n v="4"/>
    <n v="1"/>
    <x v="1662"/>
    <x v="2"/>
    <s v="tier - 1"/>
    <s v="R1011"/>
    <s v="1975-Jun-4"/>
    <n v="6"/>
    <d v="1975-06-04T00:00:00"/>
    <n v="49"/>
  </r>
  <r>
    <x v="1667"/>
    <n v="1973"/>
    <s v="Jul"/>
    <n v="7"/>
    <n v="1"/>
    <x v="1663"/>
    <x v="2"/>
    <s v="tier - 3"/>
    <s v="R1011"/>
    <s v="1973-Jul-7"/>
    <n v="7"/>
    <d v="1973-07-07T00:00:00"/>
    <n v="51"/>
  </r>
  <r>
    <x v="1668"/>
    <n v="2002"/>
    <s v="Oct"/>
    <n v="11"/>
    <n v="0"/>
    <x v="1664"/>
    <x v="2"/>
    <s v="tier - 1"/>
    <s v="R1013"/>
    <s v="2002-Oct-11"/>
    <n v="10"/>
    <d v="2002-10-11T00:00:00"/>
    <n v="22"/>
  </r>
  <r>
    <x v="1669"/>
    <n v="1966"/>
    <s v="Jul"/>
    <n v="9"/>
    <n v="1"/>
    <x v="1665"/>
    <x v="2"/>
    <s v="tier - 3"/>
    <s v="R1012"/>
    <s v="1966-Jul-9"/>
    <n v="7"/>
    <d v="1966-07-09T00:00:00"/>
    <n v="58"/>
  </r>
  <r>
    <x v="1670"/>
    <n v="2000"/>
    <s v="Dec"/>
    <n v="26"/>
    <n v="0"/>
    <x v="1666"/>
    <x v="2"/>
    <s v="tier - 3"/>
    <s v="R1011"/>
    <s v="2000-Dec-26"/>
    <n v="12"/>
    <d v="2000-12-26T00:00:00"/>
    <n v="23"/>
  </r>
  <r>
    <x v="1671"/>
    <n v="1991"/>
    <s v="Jun"/>
    <n v="6"/>
    <n v="1"/>
    <x v="1667"/>
    <x v="0"/>
    <s v="tier - 3"/>
    <s v="R1024"/>
    <s v="1991-Jun-6"/>
    <n v="6"/>
    <d v="1991-06-06T00:00:00"/>
    <n v="33"/>
  </r>
  <r>
    <x v="1672"/>
    <n v="1993"/>
    <s v="Oct"/>
    <n v="11"/>
    <n v="2"/>
    <x v="1668"/>
    <x v="2"/>
    <s v="tier - 2"/>
    <s v="R1011"/>
    <s v="1993-Oct-11"/>
    <n v="10"/>
    <d v="1993-10-11T00:00:00"/>
    <n v="31"/>
  </r>
  <r>
    <x v="1673"/>
    <n v="2001"/>
    <s v="Jun"/>
    <n v="5"/>
    <n v="2"/>
    <x v="1669"/>
    <x v="2"/>
    <s v="tier - 2"/>
    <s v="R1012"/>
    <s v="2001-Jun-5"/>
    <n v="6"/>
    <d v="2001-06-05T00:00:00"/>
    <n v="23"/>
  </r>
  <r>
    <x v="1674"/>
    <n v="1970"/>
    <s v="Dec"/>
    <n v="3"/>
    <n v="3"/>
    <x v="1670"/>
    <x v="2"/>
    <s v="tier - 2"/>
    <s v="R1013"/>
    <s v="1970-Dec-3"/>
    <n v="12"/>
    <d v="1970-12-03T00:00:00"/>
    <n v="53"/>
  </r>
  <r>
    <x v="1675"/>
    <n v="1963"/>
    <s v="Aug"/>
    <n v="21"/>
    <n v="0"/>
    <x v="1671"/>
    <x v="2"/>
    <s v="tier - 3"/>
    <s v="R1012"/>
    <s v="1963-Aug-21"/>
    <n v="8"/>
    <d v="1963-08-21T00:00:00"/>
    <n v="61"/>
  </r>
  <r>
    <x v="1676"/>
    <n v="1972"/>
    <s v="Jul"/>
    <n v="17"/>
    <n v="0"/>
    <x v="1672"/>
    <x v="2"/>
    <s v="tier - 3"/>
    <s v="R1024"/>
    <s v="1972-Jul-17"/>
    <n v="7"/>
    <d v="1972-07-17T00:00:00"/>
    <n v="52"/>
  </r>
  <r>
    <x v="1677"/>
    <n v="2001"/>
    <s v="Aug"/>
    <n v="2"/>
    <n v="0"/>
    <x v="1673"/>
    <x v="2"/>
    <s v="tier - 1"/>
    <s v="R1011"/>
    <s v="2001-Aug-2"/>
    <n v="8"/>
    <d v="2001-08-02T00:00:00"/>
    <n v="23"/>
  </r>
  <r>
    <x v="1678"/>
    <n v="1968"/>
    <s v="Dec"/>
    <n v="11"/>
    <n v="1"/>
    <x v="1674"/>
    <x v="2"/>
    <s v="tier - 3"/>
    <s v="R1017"/>
    <s v="1968-Dec-11"/>
    <n v="12"/>
    <d v="1968-12-11T00:00:00"/>
    <n v="55"/>
  </r>
  <r>
    <x v="1679"/>
    <n v="1968"/>
    <s v="Aug"/>
    <n v="22"/>
    <n v="3"/>
    <x v="1675"/>
    <x v="2"/>
    <s v="tier - 2"/>
    <s v="R1011"/>
    <s v="1968-Aug-22"/>
    <n v="8"/>
    <d v="1968-08-22T00:00:00"/>
    <n v="56"/>
  </r>
  <r>
    <x v="1680"/>
    <n v="1972"/>
    <s v="Sep"/>
    <n v="26"/>
    <n v="2"/>
    <x v="1676"/>
    <x v="2"/>
    <s v="tier - 2"/>
    <s v="R1017"/>
    <s v="1972-Sep-26"/>
    <n v="9"/>
    <d v="1972-09-26T00:00:00"/>
    <n v="52"/>
  </r>
  <r>
    <x v="1681"/>
    <n v="1975"/>
    <s v="Dec"/>
    <n v="14"/>
    <n v="3"/>
    <x v="1677"/>
    <x v="2"/>
    <s v="tier - 1"/>
    <s v="R1011"/>
    <s v="1975-Dec-14"/>
    <n v="12"/>
    <d v="1975-12-14T00:00:00"/>
    <n v="48"/>
  </r>
  <r>
    <x v="1682"/>
    <n v="1998"/>
    <s v="Nov"/>
    <n v="24"/>
    <n v="0"/>
    <x v="1678"/>
    <x v="2"/>
    <s v="tier - 3"/>
    <s v="R1011"/>
    <s v="1998-Nov-24"/>
    <n v="11"/>
    <d v="1998-11-24T00:00:00"/>
    <n v="26"/>
  </r>
  <r>
    <x v="1683"/>
    <n v="2000"/>
    <s v="Aug"/>
    <n v="2"/>
    <n v="1"/>
    <x v="1679"/>
    <x v="2"/>
    <s v="tier - 3"/>
    <s v="R1013"/>
    <s v="2000-Aug-2"/>
    <n v="8"/>
    <d v="2000-08-02T00:00:00"/>
    <n v="24"/>
  </r>
  <r>
    <x v="1684"/>
    <n v="1998"/>
    <s v="Jun"/>
    <n v="14"/>
    <n v="0"/>
    <x v="1680"/>
    <x v="2"/>
    <s v="tier - 2"/>
    <s v="R1013"/>
    <s v="1998-Jun-14"/>
    <n v="6"/>
    <d v="1998-06-14T00:00:00"/>
    <n v="26"/>
  </r>
  <r>
    <x v="1685"/>
    <n v="1995"/>
    <s v="Dec"/>
    <n v="4"/>
    <n v="0"/>
    <x v="1681"/>
    <x v="2"/>
    <s v="tier - 2"/>
    <s v="R1011"/>
    <s v="1995-Dec-4"/>
    <n v="12"/>
    <d v="1995-12-04T00:00:00"/>
    <n v="28"/>
  </r>
  <r>
    <x v="1686"/>
    <n v="1975"/>
    <s v="Nov"/>
    <n v="14"/>
    <n v="3"/>
    <x v="1682"/>
    <x v="2"/>
    <s v="tier - 3"/>
    <s v="R1012"/>
    <s v="1975-Nov-14"/>
    <n v="11"/>
    <d v="1975-11-14T00:00:00"/>
    <n v="49"/>
  </r>
  <r>
    <x v="1687"/>
    <n v="1987"/>
    <s v="Jun"/>
    <n v="14"/>
    <n v="2"/>
    <x v="1683"/>
    <x v="2"/>
    <s v="tier - 1"/>
    <s v="R1024"/>
    <s v="1987-Jun-14"/>
    <n v="6"/>
    <d v="1987-06-14T00:00:00"/>
    <n v="37"/>
  </r>
  <r>
    <x v="1688"/>
    <n v="1969"/>
    <s v="Jul"/>
    <n v="23"/>
    <n v="3"/>
    <x v="1684"/>
    <x v="2"/>
    <s v="tier - 1"/>
    <s v="R1024"/>
    <s v="1969-Jul-23"/>
    <n v="7"/>
    <d v="1969-07-23T00:00:00"/>
    <n v="55"/>
  </r>
  <r>
    <x v="1689"/>
    <n v="1970"/>
    <s v="Nov"/>
    <n v="26"/>
    <n v="3"/>
    <x v="1685"/>
    <x v="2"/>
    <s v="tier - 2"/>
    <s v="R1016"/>
    <s v="1970-Nov-26"/>
    <n v="11"/>
    <d v="1970-11-26T00:00:00"/>
    <n v="54"/>
  </r>
  <r>
    <x v="1690"/>
    <n v="1995"/>
    <s v="Jun"/>
    <n v="10"/>
    <n v="0"/>
    <x v="1686"/>
    <x v="2"/>
    <s v="tier - 3"/>
    <s v="R1011"/>
    <s v="1995-Jun-10"/>
    <n v="6"/>
    <d v="1995-06-10T00:00:00"/>
    <n v="29"/>
  </r>
  <r>
    <x v="1691"/>
    <n v="1994"/>
    <s v="Sep"/>
    <n v="9"/>
    <n v="0"/>
    <x v="1687"/>
    <x v="2"/>
    <s v="tier - 2"/>
    <s v="R1011"/>
    <s v="1994-Sep-9"/>
    <n v="9"/>
    <d v="1994-09-09T00:00:00"/>
    <n v="30"/>
  </r>
  <r>
    <x v="1692"/>
    <n v="1992"/>
    <s v="Oct"/>
    <n v="11"/>
    <n v="0"/>
    <x v="1688"/>
    <x v="2"/>
    <s v="tier - 3"/>
    <s v="R1011"/>
    <s v="1992-Oct-11"/>
    <n v="10"/>
    <d v="1992-10-11T00:00:00"/>
    <n v="32"/>
  </r>
  <r>
    <x v="1693"/>
    <n v="1996"/>
    <s v="Aug"/>
    <n v="28"/>
    <n v="4"/>
    <x v="1689"/>
    <x v="2"/>
    <s v="tier - 1"/>
    <s v="R1024"/>
    <s v="1996-Aug-28"/>
    <n v="8"/>
    <d v="1996-08-28T00:00:00"/>
    <n v="28"/>
  </r>
  <r>
    <x v="1694"/>
    <n v="1967"/>
    <s v="Sep"/>
    <n v="14"/>
    <n v="0"/>
    <x v="1690"/>
    <x v="2"/>
    <s v="tier - 3"/>
    <s v="R1013"/>
    <s v="1967-Sep-14"/>
    <n v="9"/>
    <d v="1967-09-14T00:00:00"/>
    <n v="57"/>
  </r>
  <r>
    <x v="1695"/>
    <n v="1970"/>
    <s v="Jun"/>
    <n v="12"/>
    <n v="2"/>
    <x v="1691"/>
    <x v="2"/>
    <s v="tier - 3"/>
    <s v="R1013"/>
    <s v="1970-Jun-12"/>
    <n v="6"/>
    <d v="1970-06-12T00:00:00"/>
    <n v="54"/>
  </r>
  <r>
    <x v="1696"/>
    <n v="1976"/>
    <s v="Oct"/>
    <n v="12"/>
    <n v="0"/>
    <x v="1692"/>
    <x v="2"/>
    <s v="tier - 2"/>
    <s v="R1011"/>
    <s v="1976-Oct-12"/>
    <n v="10"/>
    <d v="1976-10-12T00:00:00"/>
    <n v="48"/>
  </r>
  <r>
    <x v="1697"/>
    <n v="1975"/>
    <s v="Jun"/>
    <n v="13"/>
    <n v="2"/>
    <x v="1693"/>
    <x v="2"/>
    <s v="tier - 2"/>
    <s v="R1012"/>
    <s v="1975-Jun-13"/>
    <n v="6"/>
    <d v="1975-06-13T00:00:00"/>
    <n v="49"/>
  </r>
  <r>
    <x v="1698"/>
    <n v="1972"/>
    <s v="Sep"/>
    <n v="14"/>
    <n v="1"/>
    <x v="1694"/>
    <x v="2"/>
    <s v="tier - 3"/>
    <s v="R1011"/>
    <s v="1972-Sep-14"/>
    <n v="9"/>
    <d v="1972-09-14T00:00:00"/>
    <n v="52"/>
  </r>
  <r>
    <x v="1699"/>
    <n v="1961"/>
    <s v="Oct"/>
    <n v="21"/>
    <n v="0"/>
    <x v="1695"/>
    <x v="2"/>
    <s v="tier - 2"/>
    <s v="R1013"/>
    <s v="1961-Oct-21"/>
    <n v="10"/>
    <d v="1961-10-21T00:00:00"/>
    <n v="63"/>
  </r>
  <r>
    <x v="1700"/>
    <n v="1968"/>
    <s v="Jul"/>
    <n v="6"/>
    <n v="0"/>
    <x v="1696"/>
    <x v="2"/>
    <s v="tier - 2"/>
    <s v="R1012"/>
    <s v="1968-Jul-6"/>
    <n v="7"/>
    <d v="1968-07-06T00:00:00"/>
    <n v="56"/>
  </r>
  <r>
    <x v="1701"/>
    <n v="1970"/>
    <s v="Nov"/>
    <n v="30"/>
    <n v="0"/>
    <x v="1697"/>
    <x v="2"/>
    <s v="tier - 3"/>
    <s v="R1012"/>
    <s v="1970-Nov-30"/>
    <n v="11"/>
    <d v="1970-11-30T00:00:00"/>
    <n v="53"/>
  </r>
  <r>
    <x v="1702"/>
    <n v="1999"/>
    <s v="Oct"/>
    <n v="7"/>
    <n v="0"/>
    <x v="1698"/>
    <x v="2"/>
    <s v="tier - 1"/>
    <s v="R1011"/>
    <s v="1999-Oct-7"/>
    <n v="10"/>
    <d v="1999-10-07T00:00:00"/>
    <n v="25"/>
  </r>
  <r>
    <x v="1703"/>
    <n v="2004"/>
    <s v="Aug"/>
    <n v="3"/>
    <n v="0"/>
    <x v="1699"/>
    <x v="2"/>
    <s v="tier - 1"/>
    <s v="R1011"/>
    <s v="2004-Aug-3"/>
    <n v="8"/>
    <d v="2004-08-03T00:00:00"/>
    <n v="20"/>
  </r>
  <r>
    <x v="1704"/>
    <n v="1964"/>
    <s v="Dec"/>
    <n v="16"/>
    <n v="0"/>
    <x v="1700"/>
    <x v="2"/>
    <s v="tier - 1"/>
    <s v="R1013"/>
    <s v="1964-Dec-16"/>
    <n v="12"/>
    <d v="1964-12-16T00:00:00"/>
    <n v="59"/>
  </r>
  <r>
    <x v="1705"/>
    <n v="1971"/>
    <s v="Oct"/>
    <n v="29"/>
    <n v="0"/>
    <x v="1701"/>
    <x v="2"/>
    <s v="tier - 2"/>
    <s v="R1013"/>
    <s v="1971-Oct-29"/>
    <n v="10"/>
    <d v="1971-10-29T00:00:00"/>
    <n v="53"/>
  </r>
  <r>
    <x v="1706"/>
    <n v="1974"/>
    <s v="Sep"/>
    <n v="10"/>
    <n v="3"/>
    <x v="1702"/>
    <x v="2"/>
    <s v="tier - 1"/>
    <s v="R1013"/>
    <s v="1974-Sep-10"/>
    <n v="9"/>
    <d v="1974-09-10T00:00:00"/>
    <n v="50"/>
  </r>
  <r>
    <x v="1707"/>
    <n v="1973"/>
    <s v="Jun"/>
    <n v="13"/>
    <n v="3"/>
    <x v="1703"/>
    <x v="2"/>
    <s v="tier - 2"/>
    <s v="R1024"/>
    <s v="1973-Jun-13"/>
    <n v="6"/>
    <d v="1973-06-13T00:00:00"/>
    <n v="51"/>
  </r>
  <r>
    <x v="1708"/>
    <n v="2003"/>
    <s v="Dec"/>
    <n v="30"/>
    <n v="2"/>
    <x v="1704"/>
    <x v="2"/>
    <s v="tier - 2"/>
    <s v="R1012"/>
    <s v="2003-Dec-30"/>
    <n v="12"/>
    <d v="2003-12-30T00:00:00"/>
    <n v="20"/>
  </r>
  <r>
    <x v="1709"/>
    <n v="1971"/>
    <s v="Jul"/>
    <n v="10"/>
    <n v="2"/>
    <x v="1705"/>
    <x v="2"/>
    <s v="tier - 2"/>
    <s v="R1012"/>
    <s v="1971-Jul-10"/>
    <n v="7"/>
    <d v="1971-07-10T00:00:00"/>
    <n v="53"/>
  </r>
  <r>
    <x v="1710"/>
    <n v="1970"/>
    <s v="Aug"/>
    <n v="8"/>
    <n v="1"/>
    <x v="1706"/>
    <x v="2"/>
    <s v="tier - 3"/>
    <s v="R1012"/>
    <s v="1970-Aug-8"/>
    <n v="8"/>
    <d v="1970-08-08T00:00:00"/>
    <n v="54"/>
  </r>
  <r>
    <x v="1711"/>
    <n v="1973"/>
    <s v="Jun"/>
    <n v="27"/>
    <n v="2"/>
    <x v="1707"/>
    <x v="2"/>
    <s v="tier - 3"/>
    <s v="R1012"/>
    <s v="1973-Jun-27"/>
    <n v="6"/>
    <d v="1973-06-27T00:00:00"/>
    <n v="51"/>
  </r>
  <r>
    <x v="1712"/>
    <n v="1974"/>
    <s v="Jun"/>
    <n v="2"/>
    <n v="1"/>
    <x v="1708"/>
    <x v="2"/>
    <s v="tier - 2"/>
    <s v="R1011"/>
    <s v="1974-Jun-2"/>
    <n v="6"/>
    <d v="1974-06-02T00:00:00"/>
    <n v="50"/>
  </r>
  <r>
    <x v="1713"/>
    <n v="1983"/>
    <s v="Aug"/>
    <n v="26"/>
    <n v="2"/>
    <x v="1709"/>
    <x v="2"/>
    <s v="tier - 2"/>
    <s v="R1013"/>
    <s v="1983-Aug-26"/>
    <n v="8"/>
    <d v="1983-08-26T00:00:00"/>
    <n v="41"/>
  </r>
  <r>
    <x v="1714"/>
    <n v="1975"/>
    <s v="Nov"/>
    <n v="13"/>
    <n v="1"/>
    <x v="1710"/>
    <x v="2"/>
    <s v="tier - 3"/>
    <s v="R1024"/>
    <s v="1975-Nov-13"/>
    <n v="11"/>
    <d v="1975-11-13T00:00:00"/>
    <n v="49"/>
  </r>
  <r>
    <x v="1715"/>
    <n v="1973"/>
    <s v="Oct"/>
    <n v="22"/>
    <n v="2"/>
    <x v="1711"/>
    <x v="2"/>
    <s v="tier - 2"/>
    <s v="R1011"/>
    <s v="1973-Oct-22"/>
    <n v="10"/>
    <d v="1973-10-22T00:00:00"/>
    <n v="51"/>
  </r>
  <r>
    <x v="1716"/>
    <n v="1968"/>
    <s v="Nov"/>
    <n v="24"/>
    <n v="2"/>
    <x v="1712"/>
    <x v="2"/>
    <s v="tier - 1"/>
    <s v="R1013"/>
    <s v="1968-Nov-24"/>
    <n v="11"/>
    <d v="1968-11-24T00:00:00"/>
    <n v="56"/>
  </r>
  <r>
    <x v="1717"/>
    <n v="1994"/>
    <s v="Oct"/>
    <n v="3"/>
    <n v="1"/>
    <x v="1713"/>
    <x v="2"/>
    <s v="tier - 3"/>
    <s v="R1024"/>
    <s v="1994-Oct-3"/>
    <n v="10"/>
    <d v="1994-10-03T00:00:00"/>
    <n v="30"/>
  </r>
  <r>
    <x v="1718"/>
    <n v="1969"/>
    <s v="Nov"/>
    <n v="14"/>
    <n v="1"/>
    <x v="1714"/>
    <x v="2"/>
    <s v="tier - 3"/>
    <s v="R1013"/>
    <s v="1969-Nov-14"/>
    <n v="11"/>
    <d v="1969-11-14T00:00:00"/>
    <n v="55"/>
  </r>
  <r>
    <x v="1719"/>
    <n v="1997"/>
    <s v="Aug"/>
    <n v="7"/>
    <n v="2"/>
    <x v="1715"/>
    <x v="2"/>
    <s v="tier - 3"/>
    <s v="R1018"/>
    <s v="1997-Aug-7"/>
    <n v="8"/>
    <d v="1997-08-07T00:00:00"/>
    <n v="27"/>
  </r>
  <r>
    <x v="1720"/>
    <n v="2003"/>
    <s v="Dec"/>
    <n v="14"/>
    <n v="0"/>
    <x v="1716"/>
    <x v="2"/>
    <s v="tier - 2"/>
    <s v="R1011"/>
    <s v="2003-Dec-14"/>
    <n v="12"/>
    <d v="2003-12-14T00:00:00"/>
    <n v="20"/>
  </r>
  <r>
    <x v="1721"/>
    <n v="1975"/>
    <s v="Sep"/>
    <n v="9"/>
    <n v="0"/>
    <x v="1717"/>
    <x v="2"/>
    <s v="tier - 2"/>
    <s v="R1013"/>
    <s v="1975-Sep-9"/>
    <n v="9"/>
    <d v="1975-09-09T00:00:00"/>
    <n v="49"/>
  </r>
  <r>
    <x v="1722"/>
    <n v="1970"/>
    <s v="Nov"/>
    <n v="9"/>
    <n v="0"/>
    <x v="1718"/>
    <x v="2"/>
    <s v="tier - 2"/>
    <s v="R1024"/>
    <s v="1970-Nov-9"/>
    <n v="11"/>
    <d v="1970-11-09T00:00:00"/>
    <n v="54"/>
  </r>
  <r>
    <x v="1723"/>
    <n v="2003"/>
    <s v="Jul"/>
    <n v="25"/>
    <n v="2"/>
    <x v="1719"/>
    <x v="2"/>
    <s v="tier - 1"/>
    <s v="R1012"/>
    <s v="2003-Jul-25"/>
    <n v="7"/>
    <d v="2003-07-25T00:00:00"/>
    <n v="21"/>
  </r>
  <r>
    <x v="1724"/>
    <n v="1979"/>
    <s v="Nov"/>
    <n v="14"/>
    <n v="2"/>
    <x v="1720"/>
    <x v="1"/>
    <s v="tier - 2"/>
    <s v="R1011"/>
    <s v="1979-Nov-14"/>
    <n v="11"/>
    <d v="1979-11-14T00:00:00"/>
    <n v="45"/>
  </r>
  <r>
    <x v="1725"/>
    <n v="1983"/>
    <s v="Dec"/>
    <n v="21"/>
    <n v="1"/>
    <x v="1721"/>
    <x v="1"/>
    <s v="tier - 1"/>
    <s v="R1019"/>
    <s v="1983-Dec-21"/>
    <n v="12"/>
    <d v="1983-12-21T00:00:00"/>
    <n v="40"/>
  </r>
  <r>
    <x v="1726"/>
    <n v="1966"/>
    <s v="Aug"/>
    <n v="18"/>
    <n v="0"/>
    <x v="1722"/>
    <x v="1"/>
    <s v="tier - 3"/>
    <s v="R1014"/>
    <s v="1966-Aug-18"/>
    <n v="8"/>
    <d v="1966-08-18T00:00:00"/>
    <n v="58"/>
  </r>
  <r>
    <x v="1727"/>
    <n v="1975"/>
    <s v="Jun"/>
    <n v="1"/>
    <n v="2"/>
    <x v="1723"/>
    <x v="2"/>
    <s v="tier - 2"/>
    <s v="R1013"/>
    <s v="1975-Jun-1"/>
    <n v="6"/>
    <d v="1975-06-01T00:00:00"/>
    <n v="49"/>
  </r>
  <r>
    <x v="1728"/>
    <n v="1999"/>
    <s v="Aug"/>
    <n v="26"/>
    <n v="2"/>
    <x v="1724"/>
    <x v="1"/>
    <s v="tier - 2"/>
    <s v="R1024"/>
    <s v="1999-Aug-26"/>
    <n v="8"/>
    <d v="1999-08-26T00:00:00"/>
    <n v="25"/>
  </r>
  <r>
    <x v="1729"/>
    <n v="1982"/>
    <s v="Dec"/>
    <n v="27"/>
    <n v="1"/>
    <x v="1725"/>
    <x v="2"/>
    <s v="tier - 3"/>
    <s v="R1024"/>
    <s v="1982-Dec-27"/>
    <n v="12"/>
    <d v="1982-12-27T00:00:00"/>
    <n v="41"/>
  </r>
  <r>
    <x v="1730"/>
    <n v="1971"/>
    <s v="Jun"/>
    <n v="16"/>
    <n v="1"/>
    <x v="1726"/>
    <x v="2"/>
    <s v="tier - 3"/>
    <s v="R1013"/>
    <s v="1971-Jun-16"/>
    <n v="6"/>
    <d v="1971-06-16T00:00:00"/>
    <n v="53"/>
  </r>
  <r>
    <x v="1731"/>
    <n v="1965"/>
    <s v="Aug"/>
    <n v="24"/>
    <n v="1"/>
    <x v="1727"/>
    <x v="1"/>
    <s v="tier - 1"/>
    <s v="R1013"/>
    <s v="1965-Aug-24"/>
    <n v="8"/>
    <d v="1965-08-24T00:00:00"/>
    <n v="59"/>
  </r>
  <r>
    <x v="1732"/>
    <n v="1980"/>
    <s v="Sep"/>
    <n v="12"/>
    <n v="0"/>
    <x v="1728"/>
    <x v="2"/>
    <s v="tier - 2"/>
    <s v="R1011"/>
    <s v="1980-Sep-12"/>
    <n v="9"/>
    <d v="1980-09-12T00:00:00"/>
    <n v="44"/>
  </r>
  <r>
    <x v="1733"/>
    <n v="2001"/>
    <s v="Aug"/>
    <n v="28"/>
    <n v="0"/>
    <x v="1729"/>
    <x v="1"/>
    <s v="tier - 1"/>
    <s v="R1011"/>
    <s v="2001-Aug-28"/>
    <n v="8"/>
    <d v="2001-08-28T00:00:00"/>
    <n v="23"/>
  </r>
  <r>
    <x v="1734"/>
    <n v="1989"/>
    <s v="Oct"/>
    <n v="14"/>
    <n v="0"/>
    <x v="1730"/>
    <x v="1"/>
    <s v="tier - 1"/>
    <s v="R1012"/>
    <s v="1989-Oct-14"/>
    <n v="10"/>
    <d v="1989-10-14T00:00:00"/>
    <n v="35"/>
  </r>
  <r>
    <x v="1735"/>
    <n v="1975"/>
    <s v="Dec"/>
    <n v="19"/>
    <n v="1"/>
    <x v="1731"/>
    <x v="1"/>
    <s v="tier - 3"/>
    <s v="R1013"/>
    <s v="1975-Dec-19"/>
    <n v="12"/>
    <d v="1975-12-19T00:00:00"/>
    <n v="48"/>
  </r>
  <r>
    <x v="1736"/>
    <n v="2003"/>
    <s v="Sep"/>
    <n v="28"/>
    <n v="0"/>
    <x v="1732"/>
    <x v="2"/>
    <s v="tier - 1"/>
    <s v="R1011"/>
    <s v="2003-Sep-28"/>
    <n v="9"/>
    <d v="2003-09-28T00:00:00"/>
    <n v="21"/>
  </r>
  <r>
    <x v="1737"/>
    <n v="1979"/>
    <s v="Aug"/>
    <n v="17"/>
    <n v="2"/>
    <x v="1733"/>
    <x v="1"/>
    <s v="tier - 1"/>
    <s v="R1012"/>
    <s v="1979-Aug-17"/>
    <n v="8"/>
    <d v="1979-08-17T00:00:00"/>
    <n v="45"/>
  </r>
  <r>
    <x v="1738"/>
    <n v="1988"/>
    <s v="Jul"/>
    <n v="16"/>
    <n v="1"/>
    <x v="1734"/>
    <x v="2"/>
    <s v="tier - 1"/>
    <s v="R1012"/>
    <s v="1988-Jul-16"/>
    <n v="7"/>
    <d v="1988-07-16T00:00:00"/>
    <n v="36"/>
  </r>
  <r>
    <x v="1739"/>
    <n v="1963"/>
    <s v="Aug"/>
    <n v="27"/>
    <n v="0"/>
    <x v="1735"/>
    <x v="1"/>
    <s v="tier - 1"/>
    <s v="R1011"/>
    <s v="1963-Aug-27"/>
    <n v="8"/>
    <d v="1963-08-27T00:00:00"/>
    <n v="61"/>
  </r>
  <r>
    <x v="1740"/>
    <n v="1979"/>
    <s v="Sep"/>
    <n v="28"/>
    <n v="0"/>
    <x v="1736"/>
    <x v="1"/>
    <s v="tier - 2"/>
    <s v="R1012"/>
    <s v="1979-Sep-28"/>
    <n v="9"/>
    <d v="1979-09-28T00:00:00"/>
    <n v="45"/>
  </r>
  <r>
    <x v="1741"/>
    <n v="1979"/>
    <s v="Sep"/>
    <n v="20"/>
    <n v="1"/>
    <x v="1737"/>
    <x v="1"/>
    <s v="tier - 1"/>
    <s v="R1024"/>
    <s v="1979-Sep-20"/>
    <n v="9"/>
    <d v="1979-09-20T00:00:00"/>
    <n v="45"/>
  </r>
  <r>
    <x v="1742"/>
    <n v="1976"/>
    <s v="Jul"/>
    <n v="18"/>
    <n v="1"/>
    <x v="1738"/>
    <x v="1"/>
    <s v="tier - 1"/>
    <s v="R1012"/>
    <s v="1976-Jul-18"/>
    <n v="7"/>
    <d v="1976-07-18T00:00:00"/>
    <n v="48"/>
  </r>
  <r>
    <x v="1743"/>
    <n v="1962"/>
    <s v="Nov"/>
    <n v="16"/>
    <n v="0"/>
    <x v="1739"/>
    <x v="2"/>
    <s v="tier - 2"/>
    <s v="R1012"/>
    <s v="1962-Nov-16"/>
    <n v="11"/>
    <d v="1962-11-16T00:00:00"/>
    <n v="62"/>
  </r>
  <r>
    <x v="1744"/>
    <n v="1983"/>
    <s v="Dec"/>
    <n v="25"/>
    <n v="3"/>
    <x v="1740"/>
    <x v="1"/>
    <s v="tier - 3"/>
    <s v="R1024"/>
    <s v="1983-Dec-25"/>
    <n v="12"/>
    <d v="1983-12-25T00:00:00"/>
    <n v="40"/>
  </r>
  <r>
    <x v="1745"/>
    <n v="1999"/>
    <s v="Jun"/>
    <n v="12"/>
    <n v="0"/>
    <x v="1741"/>
    <x v="2"/>
    <s v="tier - 3"/>
    <s v="R1012"/>
    <s v="1999-Jun-12"/>
    <n v="6"/>
    <d v="1999-06-12T00:00:00"/>
    <n v="25"/>
  </r>
  <r>
    <x v="1746"/>
    <n v="1990"/>
    <s v="Nov"/>
    <n v="21"/>
    <n v="4"/>
    <x v="1742"/>
    <x v="2"/>
    <s v="tier - 2"/>
    <s v="R1012"/>
    <s v="1990-Nov-21"/>
    <n v="11"/>
    <d v="1990-11-21T00:00:00"/>
    <n v="34"/>
  </r>
  <r>
    <x v="1747"/>
    <n v="1980"/>
    <s v="Sep"/>
    <n v="4"/>
    <n v="0"/>
    <x v="1743"/>
    <x v="2"/>
    <s v="tier - 1"/>
    <s v="R1012"/>
    <s v="1980-Sep-4"/>
    <n v="9"/>
    <d v="1980-09-04T00:00:00"/>
    <n v="44"/>
  </r>
  <r>
    <x v="1748"/>
    <n v="2004"/>
    <s v="Aug"/>
    <n v="4"/>
    <n v="0"/>
    <x v="1744"/>
    <x v="1"/>
    <s v="tier - 1"/>
    <s v="R1024"/>
    <s v="2004-Aug-4"/>
    <n v="8"/>
    <d v="2004-08-04T00:00:00"/>
    <n v="20"/>
  </r>
  <r>
    <x v="1749"/>
    <n v="1966"/>
    <s v="Oct"/>
    <n v="5"/>
    <n v="0"/>
    <x v="1745"/>
    <x v="2"/>
    <s v="tier - 2"/>
    <s v="R1012"/>
    <s v="1966-Oct-5"/>
    <n v="10"/>
    <d v="1966-10-05T00:00:00"/>
    <n v="58"/>
  </r>
  <r>
    <x v="1750"/>
    <n v="1980"/>
    <s v="Dec"/>
    <n v="10"/>
    <n v="2"/>
    <x v="1746"/>
    <x v="1"/>
    <s v="tier - 3"/>
    <s v="R1019"/>
    <s v="1980-Dec-10"/>
    <n v="12"/>
    <d v="1980-12-10T00:00:00"/>
    <n v="43"/>
  </r>
  <r>
    <x v="1751"/>
    <n v="1974"/>
    <s v="Sep"/>
    <n v="3"/>
    <n v="0"/>
    <x v="1747"/>
    <x v="1"/>
    <s v="tier - 2"/>
    <s v="R1011"/>
    <s v="1974-Sep-3"/>
    <n v="9"/>
    <d v="1974-09-03T00:00:00"/>
    <n v="50"/>
  </r>
  <r>
    <x v="1752"/>
    <n v="1974"/>
    <s v="Oct"/>
    <n v="14"/>
    <n v="0"/>
    <x v="1748"/>
    <x v="1"/>
    <s v="tier - 2"/>
    <s v="R1013"/>
    <s v="1974-Oct-14"/>
    <n v="10"/>
    <d v="1974-10-14T00:00:00"/>
    <n v="50"/>
  </r>
  <r>
    <x v="1753"/>
    <n v="1969"/>
    <s v="Aug"/>
    <n v="26"/>
    <n v="0"/>
    <x v="1749"/>
    <x v="1"/>
    <s v="tier - 1"/>
    <s v="R1013"/>
    <s v="1969-Aug-26"/>
    <n v="8"/>
    <d v="1969-08-26T00:00:00"/>
    <n v="55"/>
  </r>
  <r>
    <x v="1754"/>
    <n v="1977"/>
    <s v="Nov"/>
    <n v="23"/>
    <n v="2"/>
    <x v="1750"/>
    <x v="1"/>
    <s v="tier - 3"/>
    <s v="R1012"/>
    <s v="1977-Nov-23"/>
    <n v="11"/>
    <d v="1977-11-23T00:00:00"/>
    <n v="47"/>
  </r>
  <r>
    <x v="1755"/>
    <n v="1983"/>
    <s v="Jul"/>
    <n v="2"/>
    <n v="1"/>
    <x v="1751"/>
    <x v="1"/>
    <s v="tier - 2"/>
    <s v="R1011"/>
    <s v="1983-Jul-2"/>
    <n v="7"/>
    <d v="1983-07-02T00:00:00"/>
    <n v="41"/>
  </r>
  <r>
    <x v="1756"/>
    <n v="1964"/>
    <s v="Nov"/>
    <n v="19"/>
    <n v="0"/>
    <x v="1752"/>
    <x v="2"/>
    <s v="tier - 3"/>
    <s v="R1012"/>
    <s v="1964-Nov-19"/>
    <n v="11"/>
    <d v="1964-11-19T00:00:00"/>
    <n v="60"/>
  </r>
  <r>
    <x v="1757"/>
    <n v="1975"/>
    <s v="Dec"/>
    <n v="8"/>
    <n v="0"/>
    <x v="1753"/>
    <x v="2"/>
    <s v="tier - 1"/>
    <s v="R1024"/>
    <s v="1975-Dec-8"/>
    <n v="12"/>
    <d v="1975-12-08T00:00:00"/>
    <n v="48"/>
  </r>
  <r>
    <x v="1758"/>
    <n v="1967"/>
    <s v="Sep"/>
    <n v="8"/>
    <n v="0"/>
    <x v="1754"/>
    <x v="2"/>
    <s v="tier - 3"/>
    <s v="R1013"/>
    <s v="1967-Sep-8"/>
    <n v="9"/>
    <d v="1967-09-08T00:00:00"/>
    <n v="57"/>
  </r>
  <r>
    <x v="1759"/>
    <n v="1986"/>
    <s v="Aug"/>
    <n v="4"/>
    <n v="1"/>
    <x v="1755"/>
    <x v="2"/>
    <s v="tier - 3"/>
    <s v="R1017"/>
    <s v="1986-Aug-4"/>
    <n v="8"/>
    <d v="1986-08-04T00:00:00"/>
    <n v="38"/>
  </r>
  <r>
    <x v="1760"/>
    <n v="1980"/>
    <s v="Nov"/>
    <n v="10"/>
    <n v="2"/>
    <x v="1756"/>
    <x v="2"/>
    <s v="tier - 1"/>
    <s v="R1013"/>
    <s v="1980-Nov-10"/>
    <n v="11"/>
    <d v="1980-11-10T00:00:00"/>
    <n v="44"/>
  </r>
  <r>
    <x v="1761"/>
    <n v="1992"/>
    <s v="Sep"/>
    <n v="14"/>
    <n v="3"/>
    <x v="1757"/>
    <x v="1"/>
    <s v="tier - 1"/>
    <s v="R1012"/>
    <s v="1992-Sep-14"/>
    <n v="9"/>
    <d v="1992-09-14T00:00:00"/>
    <n v="32"/>
  </r>
  <r>
    <x v="1762"/>
    <n v="1965"/>
    <s v="Aug"/>
    <n v="1"/>
    <n v="0"/>
    <x v="1758"/>
    <x v="1"/>
    <s v="tier - 2"/>
    <s v="R1019"/>
    <s v="1965-Aug-1"/>
    <n v="8"/>
    <d v="1965-08-01T00:00:00"/>
    <n v="59"/>
  </r>
  <r>
    <x v="1763"/>
    <n v="1967"/>
    <s v="Dec"/>
    <n v="17"/>
    <n v="0"/>
    <x v="1759"/>
    <x v="2"/>
    <s v="tier - 3"/>
    <s v="R1011"/>
    <s v="1967-Dec-17"/>
    <n v="12"/>
    <d v="1967-12-17T00:00:00"/>
    <n v="56"/>
  </r>
  <r>
    <x v="1764"/>
    <n v="1966"/>
    <s v="Jul"/>
    <n v="9"/>
    <n v="0"/>
    <x v="1760"/>
    <x v="1"/>
    <s v="tier - 2"/>
    <s v="R1012"/>
    <s v="1966-Jul-9"/>
    <n v="7"/>
    <d v="1966-07-09T00:00:00"/>
    <n v="58"/>
  </r>
  <r>
    <x v="1765"/>
    <n v="1969"/>
    <s v="Oct"/>
    <n v="13"/>
    <n v="3"/>
    <x v="1761"/>
    <x v="2"/>
    <s v="tier - 2"/>
    <s v="R1013"/>
    <s v="1969-Oct-13"/>
    <n v="10"/>
    <d v="1969-10-13T00:00:00"/>
    <n v="55"/>
  </r>
  <r>
    <x v="1766"/>
    <n v="1962"/>
    <s v="Oct"/>
    <n v="18"/>
    <n v="0"/>
    <x v="1762"/>
    <x v="2"/>
    <s v="tier - 1"/>
    <s v="R1012"/>
    <s v="1962-Oct-18"/>
    <n v="10"/>
    <d v="1962-10-18T00:00:00"/>
    <n v="62"/>
  </r>
  <r>
    <x v="1767"/>
    <n v="1985"/>
    <s v="Jul"/>
    <n v="12"/>
    <n v="0"/>
    <x v="1763"/>
    <x v="1"/>
    <s v="tier - 2"/>
    <s v="R1011"/>
    <s v="1985-Jul-12"/>
    <n v="7"/>
    <d v="1985-07-12T00:00:00"/>
    <n v="39"/>
  </r>
  <r>
    <x v="1768"/>
    <n v="1962"/>
    <s v="Jul"/>
    <n v="2"/>
    <n v="0"/>
    <x v="1764"/>
    <x v="1"/>
    <s v="tier - 2"/>
    <s v="R1026"/>
    <s v="1962-Jul-2"/>
    <n v="7"/>
    <d v="1962-07-02T00:00:00"/>
    <n v="62"/>
  </r>
  <r>
    <x v="1769"/>
    <n v="1985"/>
    <s v="Sep"/>
    <n v="17"/>
    <n v="1"/>
    <x v="1765"/>
    <x v="1"/>
    <s v="tier - 1"/>
    <s v="R1024"/>
    <s v="1985-Sep-17"/>
    <n v="9"/>
    <d v="1985-09-17T00:00:00"/>
    <n v="39"/>
  </r>
  <r>
    <x v="1770"/>
    <n v="1993"/>
    <s v="Sep"/>
    <n v="7"/>
    <n v="1"/>
    <x v="1766"/>
    <x v="1"/>
    <s v="tier - 3"/>
    <s v="R1016"/>
    <s v="1993-Sep-7"/>
    <n v="9"/>
    <d v="1993-09-07T00:00:00"/>
    <n v="31"/>
  </r>
  <r>
    <x v="1771"/>
    <n v="1966"/>
    <s v="Jul"/>
    <n v="2"/>
    <n v="0"/>
    <x v="1767"/>
    <x v="2"/>
    <s v="tier - 3"/>
    <s v="R1012"/>
    <s v="1966-Jul-2"/>
    <n v="7"/>
    <d v="1966-07-02T00:00:00"/>
    <n v="58"/>
  </r>
  <r>
    <x v="1772"/>
    <n v="1966"/>
    <s v="Aug"/>
    <n v="22"/>
    <n v="0"/>
    <x v="1768"/>
    <x v="2"/>
    <s v="tier - 3"/>
    <s v="R1012"/>
    <s v="1966-Aug-22"/>
    <n v="8"/>
    <d v="1966-08-22T00:00:00"/>
    <n v="58"/>
  </r>
  <r>
    <x v="1773"/>
    <n v="1987"/>
    <s v="Oct"/>
    <n v="17"/>
    <n v="0"/>
    <x v="1769"/>
    <x v="2"/>
    <s v="tier - 3"/>
    <s v="R1012"/>
    <s v="1987-Oct-17"/>
    <n v="10"/>
    <d v="1987-10-17T00:00:00"/>
    <n v="37"/>
  </r>
  <r>
    <x v="1774"/>
    <n v="1994"/>
    <s v="Jun"/>
    <n v="8"/>
    <n v="2"/>
    <x v="1770"/>
    <x v="2"/>
    <s v="tier - 1"/>
    <s v="R1011"/>
    <s v="1994-Jun-8"/>
    <n v="6"/>
    <d v="1994-06-08T00:00:00"/>
    <n v="30"/>
  </r>
  <r>
    <x v="1775"/>
    <n v="2002"/>
    <s v="Jul"/>
    <n v="9"/>
    <n v="0"/>
    <x v="1771"/>
    <x v="1"/>
    <s v="tier - 3"/>
    <s v="R1011"/>
    <s v="2002-Jul-9"/>
    <n v="7"/>
    <d v="2002-07-09T00:00:00"/>
    <n v="22"/>
  </r>
  <r>
    <x v="1776"/>
    <n v="1983"/>
    <s v="Oct"/>
    <n v="6"/>
    <n v="0"/>
    <x v="1772"/>
    <x v="2"/>
    <s v="tier - 1"/>
    <s v="R1016"/>
    <s v="1983-Oct-6"/>
    <n v="10"/>
    <d v="1983-10-06T00:00:00"/>
    <n v="41"/>
  </r>
  <r>
    <x v="1777"/>
    <n v="1988"/>
    <s v="Jul"/>
    <n v="25"/>
    <n v="1"/>
    <x v="1773"/>
    <x v="2"/>
    <s v="tier - 1"/>
    <s v="R1012"/>
    <s v="1988-Jul-25"/>
    <n v="7"/>
    <d v="1988-07-25T00:00:00"/>
    <n v="36"/>
  </r>
  <r>
    <x v="1778"/>
    <n v="1966"/>
    <s v="Aug"/>
    <n v="10"/>
    <n v="0"/>
    <x v="1774"/>
    <x v="0"/>
    <s v="tier - 3"/>
    <s v="R1026"/>
    <s v="1966-Aug-10"/>
    <n v="8"/>
    <d v="1966-08-10T00:00:00"/>
    <n v="58"/>
  </r>
  <r>
    <x v="1779"/>
    <n v="1980"/>
    <s v="Oct"/>
    <n v="9"/>
    <n v="0"/>
    <x v="1775"/>
    <x v="0"/>
    <s v="tier - 2"/>
    <s v="R1024"/>
    <s v="1980-Oct-9"/>
    <n v="10"/>
    <d v="1980-10-09T00:00:00"/>
    <n v="44"/>
  </r>
  <r>
    <x v="1780"/>
    <n v="1997"/>
    <s v="Oct"/>
    <n v="18"/>
    <n v="3"/>
    <x v="1776"/>
    <x v="0"/>
    <s v="tier - 3"/>
    <s v="R1011"/>
    <s v="1997-Oct-18"/>
    <n v="10"/>
    <d v="1997-10-18T00:00:00"/>
    <n v="27"/>
  </r>
  <r>
    <x v="1781"/>
    <n v="1979"/>
    <s v="Oct"/>
    <n v="30"/>
    <n v="2"/>
    <x v="1777"/>
    <x v="0"/>
    <s v="tier - 1"/>
    <s v="R1024"/>
    <s v="1979-Oct-30"/>
    <n v="10"/>
    <d v="1979-10-30T00:00:00"/>
    <n v="45"/>
  </r>
  <r>
    <x v="1782"/>
    <n v="1989"/>
    <s v="Jun"/>
    <n v="19"/>
    <n v="0"/>
    <x v="1778"/>
    <x v="0"/>
    <s v="tier - 2"/>
    <s v="R1012"/>
    <s v="1989-Jun-19"/>
    <n v="6"/>
    <d v="1989-06-19T00:00:00"/>
    <n v="35"/>
  </r>
  <r>
    <x v="1783"/>
    <n v="1966"/>
    <s v="Oct"/>
    <n v="25"/>
    <n v="2"/>
    <x v="1779"/>
    <x v="2"/>
    <s v="tier - 2"/>
    <s v="R1013"/>
    <s v="1966-Oct-25"/>
    <n v="10"/>
    <d v="1966-10-25T00:00:00"/>
    <n v="58"/>
  </r>
  <r>
    <x v="1784"/>
    <n v="1972"/>
    <s v="Jun"/>
    <n v="14"/>
    <n v="3"/>
    <x v="1780"/>
    <x v="0"/>
    <s v="tier - 3"/>
    <s v="R1013"/>
    <s v="1972-Jun-14"/>
    <n v="6"/>
    <d v="1972-06-14T00:00:00"/>
    <n v="52"/>
  </r>
  <r>
    <x v="1785"/>
    <n v="1990"/>
    <s v="Aug"/>
    <n v="8"/>
    <n v="1"/>
    <x v="1781"/>
    <x v="0"/>
    <s v="tier - 2"/>
    <s v="R1013"/>
    <s v="1990-Aug-8"/>
    <n v="8"/>
    <d v="1990-08-08T00:00:00"/>
    <n v="34"/>
  </r>
  <r>
    <x v="1786"/>
    <n v="1994"/>
    <s v="Aug"/>
    <n v="27"/>
    <n v="0"/>
    <x v="1782"/>
    <x v="0"/>
    <s v="tier - 2"/>
    <s v="R1012"/>
    <s v="1994-Aug-27"/>
    <n v="8"/>
    <d v="1994-08-27T00:00:00"/>
    <n v="30"/>
  </r>
  <r>
    <x v="1787"/>
    <n v="1978"/>
    <s v="Sep"/>
    <n v="24"/>
    <n v="1"/>
    <x v="1783"/>
    <x v="0"/>
    <s v="tier - 1"/>
    <s v="R1024"/>
    <s v="1978-Sep-24"/>
    <n v="9"/>
    <d v="1978-09-24T00:00:00"/>
    <n v="46"/>
  </r>
  <r>
    <x v="1788"/>
    <n v="1963"/>
    <s v="Jul"/>
    <n v="14"/>
    <n v="0"/>
    <x v="1784"/>
    <x v="0"/>
    <s v="tier - 3"/>
    <s v="R1012"/>
    <s v="1963-Jul-14"/>
    <n v="7"/>
    <d v="1963-07-14T00:00:00"/>
    <n v="61"/>
  </r>
  <r>
    <x v="1789"/>
    <n v="1985"/>
    <s v="Sep"/>
    <n v="17"/>
    <n v="0"/>
    <x v="1785"/>
    <x v="0"/>
    <s v="tier - 1"/>
    <s v="R1013"/>
    <s v="1985-Sep-17"/>
    <n v="9"/>
    <d v="1985-09-17T00:00:00"/>
    <n v="39"/>
  </r>
  <r>
    <x v="1790"/>
    <n v="1992"/>
    <s v="Aug"/>
    <n v="19"/>
    <n v="1"/>
    <x v="1786"/>
    <x v="0"/>
    <s v="tier - 2"/>
    <s v="R1013"/>
    <s v="1992-Aug-19"/>
    <n v="8"/>
    <d v="1992-08-19T00:00:00"/>
    <n v="32"/>
  </r>
  <r>
    <x v="1791"/>
    <n v="1980"/>
    <s v="Nov"/>
    <n v="8"/>
    <n v="0"/>
    <x v="1787"/>
    <x v="0"/>
    <s v="tier - 1"/>
    <s v="R1013"/>
    <s v="1980-Nov-8"/>
    <n v="11"/>
    <d v="1980-11-08T00:00:00"/>
    <n v="44"/>
  </r>
  <r>
    <x v="1792"/>
    <n v="1987"/>
    <s v="Nov"/>
    <n v="30"/>
    <n v="4"/>
    <x v="1788"/>
    <x v="0"/>
    <s v="tier - 3"/>
    <s v="R1019"/>
    <s v="1987-Nov-30"/>
    <n v="11"/>
    <d v="1987-11-30T00:00:00"/>
    <n v="36"/>
  </r>
  <r>
    <x v="1793"/>
    <n v="1982"/>
    <s v="Dec"/>
    <n v="15"/>
    <n v="2"/>
    <x v="1789"/>
    <x v="0"/>
    <s v="tier - 1"/>
    <s v="R1013"/>
    <s v="1982-Dec-15"/>
    <n v="12"/>
    <d v="1982-12-15T00:00:00"/>
    <n v="41"/>
  </r>
  <r>
    <x v="1794"/>
    <n v="1986"/>
    <s v="Dec"/>
    <n v="29"/>
    <n v="3"/>
    <x v="1790"/>
    <x v="2"/>
    <s v="tier - 1"/>
    <s v="R1015"/>
    <s v="1986-Dec-29"/>
    <n v="12"/>
    <d v="1986-12-29T00:00:00"/>
    <n v="37"/>
  </r>
  <r>
    <x v="1795"/>
    <n v="1993"/>
    <s v="Sep"/>
    <n v="6"/>
    <n v="2"/>
    <x v="1791"/>
    <x v="0"/>
    <s v="tier - 3"/>
    <s v="R1012"/>
    <s v="1993-Sep-6"/>
    <n v="9"/>
    <d v="1993-09-06T00:00:00"/>
    <n v="31"/>
  </r>
  <r>
    <x v="1796"/>
    <n v="1987"/>
    <s v="Jun"/>
    <n v="30"/>
    <n v="3"/>
    <x v="1792"/>
    <x v="0"/>
    <s v="tier - 3"/>
    <s v="R1013"/>
    <s v="1987-Jun-30"/>
    <n v="6"/>
    <d v="1987-06-30T00:00:00"/>
    <n v="37"/>
  </r>
  <r>
    <x v="1797"/>
    <n v="1991"/>
    <s v="Aug"/>
    <n v="24"/>
    <n v="0"/>
    <x v="1793"/>
    <x v="0"/>
    <s v="tier - 3"/>
    <s v="R1013"/>
    <s v="1991-Aug-24"/>
    <n v="8"/>
    <d v="1991-08-24T00:00:00"/>
    <n v="33"/>
  </r>
  <r>
    <x v="1798"/>
    <n v="1966"/>
    <s v="Nov"/>
    <n v="15"/>
    <n v="0"/>
    <x v="1794"/>
    <x v="0"/>
    <s v="tier - 1"/>
    <s v="R1012"/>
    <s v="1966-Nov-15"/>
    <n v="11"/>
    <d v="1966-11-15T00:00:00"/>
    <n v="58"/>
  </r>
  <r>
    <x v="1799"/>
    <n v="1967"/>
    <s v="Jul"/>
    <n v="29"/>
    <n v="0"/>
    <x v="1795"/>
    <x v="0"/>
    <s v="tier - 1"/>
    <s v="R1012"/>
    <s v="1967-Jul-29"/>
    <n v="7"/>
    <d v="1967-07-29T00:00:00"/>
    <n v="57"/>
  </r>
  <r>
    <x v="1800"/>
    <n v="1985"/>
    <s v="Dec"/>
    <n v="28"/>
    <n v="0"/>
    <x v="1796"/>
    <x v="0"/>
    <s v="tier - 3"/>
    <s v="R1013"/>
    <s v="1985-Dec-28"/>
    <n v="12"/>
    <d v="1985-12-28T00:00:00"/>
    <n v="38"/>
  </r>
  <r>
    <x v="1801"/>
    <n v="1991"/>
    <s v="Sep"/>
    <n v="16"/>
    <n v="3"/>
    <x v="1797"/>
    <x v="0"/>
    <s v="tier - 3"/>
    <s v="R1011"/>
    <s v="1991-Sep-16"/>
    <n v="9"/>
    <d v="1991-09-16T00:00:00"/>
    <n v="33"/>
  </r>
  <r>
    <x v="1802"/>
    <n v="1979"/>
    <s v="Jul"/>
    <n v="2"/>
    <n v="2"/>
    <x v="1798"/>
    <x v="0"/>
    <s v="tier - 1"/>
    <s v="R1024"/>
    <s v="1979-Jul-2"/>
    <n v="7"/>
    <d v="1979-07-02T00:00:00"/>
    <n v="45"/>
  </r>
  <r>
    <x v="1803"/>
    <n v="1993"/>
    <s v="Sep"/>
    <n v="28"/>
    <n v="1"/>
    <x v="1799"/>
    <x v="0"/>
    <s v="tier - 2"/>
    <s v="R1013"/>
    <s v="1993-Sep-28"/>
    <n v="9"/>
    <d v="1993-09-28T00:00:00"/>
    <n v="31"/>
  </r>
  <r>
    <x v="1804"/>
    <n v="1989"/>
    <s v="Jun"/>
    <n v="5"/>
    <n v="1"/>
    <x v="1800"/>
    <x v="0"/>
    <s v="tier - 3"/>
    <s v="R1011"/>
    <s v="1989-Jun-5"/>
    <n v="6"/>
    <d v="1989-06-05T00:00:00"/>
    <n v="35"/>
  </r>
  <r>
    <x v="1805"/>
    <n v="1965"/>
    <s v="Aug"/>
    <n v="22"/>
    <n v="0"/>
    <x v="1801"/>
    <x v="2"/>
    <s v="tier - 2"/>
    <s v="R1012"/>
    <s v="1965-Aug-22"/>
    <n v="8"/>
    <d v="1965-08-22T00:00:00"/>
    <n v="59"/>
  </r>
  <r>
    <x v="1806"/>
    <n v="1983"/>
    <s v="Dec"/>
    <n v="19"/>
    <n v="5"/>
    <x v="1802"/>
    <x v="0"/>
    <s v="tier - 3"/>
    <s v="R1011"/>
    <s v="1983-Dec-19"/>
    <n v="12"/>
    <d v="1983-12-19T00:00:00"/>
    <n v="40"/>
  </r>
  <r>
    <x v="1807"/>
    <n v="1988"/>
    <s v="Oct"/>
    <n v="24"/>
    <n v="2"/>
    <x v="1803"/>
    <x v="0"/>
    <s v="tier - 3"/>
    <s v="R1013"/>
    <s v="1988-Oct-24"/>
    <n v="10"/>
    <d v="1988-10-24T00:00:00"/>
    <n v="36"/>
  </r>
  <r>
    <x v="1808"/>
    <n v="1992"/>
    <s v="Nov"/>
    <n v="30"/>
    <n v="1"/>
    <x v="1804"/>
    <x v="0"/>
    <s v="tier - 1"/>
    <s v="R1013"/>
    <s v="1992-Nov-30"/>
    <n v="11"/>
    <d v="1992-11-30T00:00:00"/>
    <n v="31"/>
  </r>
  <r>
    <x v="1809"/>
    <n v="1998"/>
    <s v="Aug"/>
    <n v="6"/>
    <n v="0"/>
    <x v="1805"/>
    <x v="0"/>
    <s v="tier - 3"/>
    <s v="R1011"/>
    <s v="1998-Aug-6"/>
    <n v="8"/>
    <d v="1998-08-06T00:00:00"/>
    <n v="26"/>
  </r>
  <r>
    <x v="1810"/>
    <n v="1963"/>
    <s v="Oct"/>
    <n v="20"/>
    <n v="0"/>
    <x v="1806"/>
    <x v="0"/>
    <s v="tier - 1"/>
    <s v="R1026"/>
    <s v="1963-Oct-20"/>
    <n v="10"/>
    <d v="1963-10-20T00:00:00"/>
    <n v="61"/>
  </r>
  <r>
    <x v="1811"/>
    <n v="1969"/>
    <s v="Aug"/>
    <n v="3"/>
    <n v="0"/>
    <x v="1807"/>
    <x v="0"/>
    <s v="tier - 3"/>
    <s v="R1012"/>
    <s v="1969-Aug-3"/>
    <n v="8"/>
    <d v="1969-08-03T00:00:00"/>
    <n v="55"/>
  </r>
  <r>
    <x v="1812"/>
    <n v="1995"/>
    <s v="Sep"/>
    <n v="27"/>
    <n v="1"/>
    <x v="1808"/>
    <x v="0"/>
    <s v="tier - 2"/>
    <s v="R1024"/>
    <s v="1995-Sep-27"/>
    <n v="9"/>
    <d v="1995-09-27T00:00:00"/>
    <n v="29"/>
  </r>
  <r>
    <x v="1813"/>
    <n v="1963"/>
    <s v="Dec"/>
    <n v="6"/>
    <n v="0"/>
    <x v="1809"/>
    <x v="0"/>
    <s v="tier - 1"/>
    <s v="R1026"/>
    <s v="1963-Dec-6"/>
    <n v="12"/>
    <d v="1963-12-06T00:00:00"/>
    <n v="60"/>
  </r>
  <r>
    <x v="1814"/>
    <n v="2003"/>
    <s v="Jul"/>
    <n v="24"/>
    <n v="3"/>
    <x v="1810"/>
    <x v="0"/>
    <s v="tier - 3"/>
    <s v="R1012"/>
    <s v="2003-Jul-24"/>
    <n v="7"/>
    <d v="2003-07-24T00:00:00"/>
    <n v="21"/>
  </r>
  <r>
    <x v="1815"/>
    <n v="1962"/>
    <s v="Dec"/>
    <n v="18"/>
    <n v="0"/>
    <x v="1811"/>
    <x v="0"/>
    <s v="tier - 1"/>
    <s v="R1023"/>
    <s v="1962-Dec-18"/>
    <n v="12"/>
    <d v="1962-12-18T00:00:00"/>
    <n v="61"/>
  </r>
  <r>
    <x v="1816"/>
    <n v="1969"/>
    <s v="Dec"/>
    <n v="3"/>
    <n v="0"/>
    <x v="1812"/>
    <x v="2"/>
    <s v="tier - 2"/>
    <s v="R1016"/>
    <s v="1969-Dec-3"/>
    <n v="12"/>
    <d v="1969-12-03T00:00:00"/>
    <n v="54"/>
  </r>
  <r>
    <x v="1817"/>
    <n v="1979"/>
    <s v="Oct"/>
    <n v="15"/>
    <n v="2"/>
    <x v="1813"/>
    <x v="0"/>
    <s v="tier - 2"/>
    <s v="R1013"/>
    <s v="1979-Oct-15"/>
    <n v="10"/>
    <d v="1979-10-15T00:00:00"/>
    <n v="45"/>
  </r>
  <r>
    <x v="1818"/>
    <n v="1995"/>
    <s v="Nov"/>
    <n v="28"/>
    <n v="3"/>
    <x v="1814"/>
    <x v="0"/>
    <s v="tier - 1"/>
    <s v="R1012"/>
    <s v="1995-Nov-28"/>
    <n v="11"/>
    <d v="1995-11-28T00:00:00"/>
    <n v="29"/>
  </r>
  <r>
    <x v="1819"/>
    <n v="1979"/>
    <s v="Nov"/>
    <n v="19"/>
    <n v="2"/>
    <x v="1815"/>
    <x v="0"/>
    <s v="tier - 1"/>
    <s v="R1013"/>
    <s v="1979-Nov-19"/>
    <n v="11"/>
    <d v="1979-11-19T00:00:00"/>
    <n v="45"/>
  </r>
  <r>
    <x v="1820"/>
    <n v="1992"/>
    <s v="Dec"/>
    <n v="27"/>
    <n v="3"/>
    <x v="1816"/>
    <x v="0"/>
    <s v="tier - 2"/>
    <s v="R1012"/>
    <s v="1992-Dec-27"/>
    <n v="12"/>
    <d v="1992-12-27T00:00:00"/>
    <n v="31"/>
  </r>
  <r>
    <x v="1821"/>
    <n v="1967"/>
    <s v="Aug"/>
    <n v="30"/>
    <n v="0"/>
    <x v="1817"/>
    <x v="0"/>
    <s v="tier - 1"/>
    <s v="R1023"/>
    <s v="1967-Aug-30"/>
    <n v="8"/>
    <d v="1967-08-30T00:00:00"/>
    <n v="57"/>
  </r>
  <r>
    <x v="1822"/>
    <n v="1970"/>
    <s v="Oct"/>
    <n v="17"/>
    <n v="0"/>
    <x v="1818"/>
    <x v="0"/>
    <s v="tier - 3"/>
    <s v="R1012"/>
    <s v="1970-Oct-17"/>
    <n v="10"/>
    <d v="1970-10-17T00:00:00"/>
    <n v="54"/>
  </r>
  <r>
    <x v="1823"/>
    <n v="1998"/>
    <s v="Sep"/>
    <n v="23"/>
    <n v="0"/>
    <x v="1819"/>
    <x v="0"/>
    <s v="tier - 1"/>
    <s v="R1019"/>
    <s v="1998-Sep-23"/>
    <n v="9"/>
    <d v="1998-09-23T00:00:00"/>
    <n v="26"/>
  </r>
  <r>
    <x v="1824"/>
    <n v="1986"/>
    <s v="Aug"/>
    <n v="12"/>
    <n v="2"/>
    <x v="1820"/>
    <x v="0"/>
    <s v="tier - 3"/>
    <s v="R1011"/>
    <s v="1986-Aug-12"/>
    <n v="8"/>
    <d v="1986-08-12T00:00:00"/>
    <n v="38"/>
  </r>
  <r>
    <x v="1825"/>
    <n v="1964"/>
    <s v="Sep"/>
    <n v="26"/>
    <n v="0"/>
    <x v="1821"/>
    <x v="0"/>
    <s v="tier - 2"/>
    <s v="R1012"/>
    <s v="1964-Sep-26"/>
    <n v="9"/>
    <d v="1964-09-26T00:00:00"/>
    <n v="60"/>
  </r>
  <r>
    <x v="1826"/>
    <n v="1999"/>
    <s v="Dec"/>
    <n v="15"/>
    <n v="1"/>
    <x v="1822"/>
    <x v="0"/>
    <s v="tier - 2"/>
    <s v="R1013"/>
    <s v="1999-Dec-15"/>
    <n v="12"/>
    <d v="1999-12-15T00:00:00"/>
    <n v="24"/>
  </r>
  <r>
    <x v="1827"/>
    <n v="1965"/>
    <s v="Nov"/>
    <n v="29"/>
    <n v="0"/>
    <x v="1823"/>
    <x v="2"/>
    <s v="tier - 2"/>
    <s v="R1011"/>
    <s v="1965-Nov-29"/>
    <n v="11"/>
    <d v="1965-11-29T00:00:00"/>
    <n v="59"/>
  </r>
  <r>
    <x v="1828"/>
    <n v="1995"/>
    <s v="Jul"/>
    <n v="4"/>
    <n v="0"/>
    <x v="1824"/>
    <x v="0"/>
    <s v="tier - 3"/>
    <s v="R1012"/>
    <s v="1995-Jul-4"/>
    <n v="7"/>
    <d v="1995-07-04T00:00:00"/>
    <n v="29"/>
  </r>
  <r>
    <x v="1829"/>
    <n v="1992"/>
    <s v="Dec"/>
    <n v="25"/>
    <n v="3"/>
    <x v="1825"/>
    <x v="0"/>
    <s v="tier - 3"/>
    <s v="R1011"/>
    <s v="1992-Dec-25"/>
    <n v="12"/>
    <d v="1992-12-25T00:00:00"/>
    <n v="31"/>
  </r>
  <r>
    <x v="1830"/>
    <n v="1995"/>
    <s v="Aug"/>
    <n v="3"/>
    <n v="0"/>
    <x v="1826"/>
    <x v="0"/>
    <s v="tier - 1"/>
    <s v="R1013"/>
    <s v="1995-Aug-3"/>
    <n v="8"/>
    <d v="1995-08-03T00:00:00"/>
    <n v="29"/>
  </r>
  <r>
    <x v="1831"/>
    <n v="2004"/>
    <s v="Sep"/>
    <n v="10"/>
    <n v="3"/>
    <x v="1827"/>
    <x v="0"/>
    <s v="tier - 3"/>
    <s v="R1013"/>
    <s v="2004-Sep-10"/>
    <n v="9"/>
    <d v="2004-09-10T00:00:00"/>
    <n v="20"/>
  </r>
  <r>
    <x v="1832"/>
    <n v="1997"/>
    <s v="Jun"/>
    <n v="15"/>
    <n v="1"/>
    <x v="1828"/>
    <x v="0"/>
    <s v="tier - 1"/>
    <s v="R1013"/>
    <s v="1997-Jun-15"/>
    <n v="6"/>
    <d v="1997-06-15T00:00:00"/>
    <n v="27"/>
  </r>
  <r>
    <x v="1833"/>
    <n v="1963"/>
    <s v="Jul"/>
    <n v="4"/>
    <n v="0"/>
    <x v="1829"/>
    <x v="0"/>
    <s v="tier - 2"/>
    <s v="R1026"/>
    <s v="1963-Jul-4"/>
    <n v="7"/>
    <d v="1963-07-04T00:00:00"/>
    <n v="61"/>
  </r>
  <r>
    <x v="1834"/>
    <n v="1993"/>
    <s v="Jul"/>
    <n v="12"/>
    <n v="2"/>
    <x v="1830"/>
    <x v="0"/>
    <s v="tier - 1"/>
    <s v="R1012"/>
    <s v="1993-Jul-12"/>
    <n v="7"/>
    <d v="1993-07-12T00:00:00"/>
    <n v="31"/>
  </r>
  <r>
    <x v="1835"/>
    <n v="1999"/>
    <s v="Oct"/>
    <n v="24"/>
    <n v="0"/>
    <x v="1831"/>
    <x v="0"/>
    <s v="tier - 1"/>
    <s v="R1012"/>
    <s v="1999-Oct-24"/>
    <n v="10"/>
    <d v="1999-10-24T00:00:00"/>
    <n v="25"/>
  </r>
  <r>
    <x v="1836"/>
    <n v="1965"/>
    <s v="Oct"/>
    <n v="17"/>
    <n v="0"/>
    <x v="1832"/>
    <x v="0"/>
    <s v="tier - 2"/>
    <s v="R1012"/>
    <s v="1965-Oct-17"/>
    <n v="10"/>
    <d v="1965-10-17T00:00:00"/>
    <n v="59"/>
  </r>
  <r>
    <x v="1837"/>
    <n v="1975"/>
    <s v="Jun"/>
    <n v="27"/>
    <n v="1"/>
    <x v="1833"/>
    <x v="0"/>
    <s v="tier - 3"/>
    <s v="R1023"/>
    <s v="1975-Jun-27"/>
    <n v="6"/>
    <d v="1975-06-27T00:00:00"/>
    <n v="49"/>
  </r>
  <r>
    <x v="1838"/>
    <n v="1978"/>
    <s v="Nov"/>
    <n v="4"/>
    <n v="0"/>
    <x v="1834"/>
    <x v="0"/>
    <s v="tier - 2"/>
    <s v="R1012"/>
    <s v="1978-Nov-4"/>
    <n v="11"/>
    <d v="1978-11-04T00:00:00"/>
    <n v="46"/>
  </r>
  <r>
    <x v="1839"/>
    <n v="2001"/>
    <s v="Sep"/>
    <n v="28"/>
    <n v="4"/>
    <x v="1835"/>
    <x v="0"/>
    <s v="tier - 2"/>
    <s v="R1011"/>
    <s v="2001-Sep-28"/>
    <n v="9"/>
    <d v="2001-09-28T00:00:00"/>
    <n v="23"/>
  </r>
  <r>
    <x v="1840"/>
    <n v="1977"/>
    <s v="Oct"/>
    <n v="17"/>
    <n v="0"/>
    <x v="1836"/>
    <x v="0"/>
    <s v="tier - 2"/>
    <s v="R1013"/>
    <s v="1977-Oct-17"/>
    <n v="10"/>
    <d v="1977-10-17T00:00:00"/>
    <n v="47"/>
  </r>
  <r>
    <x v="1841"/>
    <n v="1989"/>
    <s v="Dec"/>
    <n v="4"/>
    <n v="0"/>
    <x v="1837"/>
    <x v="0"/>
    <s v="tier - 2"/>
    <s v="R1017"/>
    <s v="1989-Dec-4"/>
    <n v="12"/>
    <d v="1989-12-04T00:00:00"/>
    <n v="34"/>
  </r>
  <r>
    <x v="1842"/>
    <n v="1979"/>
    <s v="Nov"/>
    <n v="12"/>
    <n v="2"/>
    <x v="1838"/>
    <x v="0"/>
    <s v="tier - 3"/>
    <s v="R1012"/>
    <s v="1979-Nov-12"/>
    <n v="11"/>
    <d v="1979-11-12T00:00:00"/>
    <n v="45"/>
  </r>
  <r>
    <x v="1843"/>
    <n v="1997"/>
    <s v="Aug"/>
    <n v="26"/>
    <n v="0"/>
    <x v="1839"/>
    <x v="0"/>
    <s v="tier - 2"/>
    <s v="R1024"/>
    <s v="1997-Aug-26"/>
    <n v="8"/>
    <d v="1997-08-26T00:00:00"/>
    <n v="27"/>
  </r>
  <r>
    <x v="1844"/>
    <n v="1976"/>
    <s v="Dec"/>
    <n v="12"/>
    <n v="2"/>
    <x v="1840"/>
    <x v="0"/>
    <s v="tier - 2"/>
    <s v="R1012"/>
    <s v="1976-Dec-12"/>
    <n v="12"/>
    <d v="1976-12-12T00:00:00"/>
    <n v="47"/>
  </r>
  <r>
    <x v="1845"/>
    <n v="1963"/>
    <s v="Dec"/>
    <n v="8"/>
    <n v="0"/>
    <x v="1841"/>
    <x v="0"/>
    <s v="tier - 2"/>
    <s v="R1012"/>
    <s v="1963-Dec-8"/>
    <n v="12"/>
    <d v="1963-12-08T00:00:00"/>
    <n v="60"/>
  </r>
  <r>
    <x v="1846"/>
    <n v="1979"/>
    <s v="Oct"/>
    <n v="10"/>
    <n v="2"/>
    <x v="1842"/>
    <x v="0"/>
    <s v="tier - 2"/>
    <s v="R1012"/>
    <s v="1979-Oct-10"/>
    <n v="10"/>
    <d v="1979-10-10T00:00:00"/>
    <n v="45"/>
  </r>
  <r>
    <x v="1847"/>
    <n v="1966"/>
    <s v="Jun"/>
    <n v="21"/>
    <n v="0"/>
    <x v="1843"/>
    <x v="0"/>
    <s v="tier - 3"/>
    <s v="R1012"/>
    <s v="1966-Jun-21"/>
    <n v="6"/>
    <d v="1966-06-21T00:00:00"/>
    <n v="58"/>
  </r>
  <r>
    <x v="1848"/>
    <n v="2003"/>
    <s v="Jul"/>
    <n v="14"/>
    <n v="0"/>
    <x v="1844"/>
    <x v="0"/>
    <s v="tier - 1"/>
    <s v="R1012"/>
    <s v="2003-Jul-14"/>
    <n v="7"/>
    <d v="2003-07-14T00:00:00"/>
    <n v="21"/>
  </r>
  <r>
    <x v="1849"/>
    <n v="1975"/>
    <s v="Oct"/>
    <n v="23"/>
    <n v="1"/>
    <x v="1845"/>
    <x v="0"/>
    <s v="tier - 3"/>
    <s v="R1013"/>
    <s v="1975-Oct-23"/>
    <n v="10"/>
    <d v="1975-10-23T00:00:00"/>
    <n v="49"/>
  </r>
  <r>
    <x v="1850"/>
    <n v="1994"/>
    <s v="Jul"/>
    <n v="1"/>
    <n v="3"/>
    <x v="1846"/>
    <x v="0"/>
    <s v="tier - 3"/>
    <s v="R1013"/>
    <s v="1994-Jul-1"/>
    <n v="7"/>
    <d v="1994-07-01T00:00:00"/>
    <n v="30"/>
  </r>
  <r>
    <x v="1851"/>
    <n v="1990"/>
    <s v="Oct"/>
    <n v="25"/>
    <n v="1"/>
    <x v="1847"/>
    <x v="0"/>
    <s v="tier - 3"/>
    <s v="R1013"/>
    <s v="1990-Oct-25"/>
    <n v="10"/>
    <d v="1990-10-25T00:00:00"/>
    <n v="34"/>
  </r>
  <r>
    <x v="1852"/>
    <n v="1970"/>
    <s v="Jul"/>
    <n v="26"/>
    <n v="0"/>
    <x v="1848"/>
    <x v="0"/>
    <s v="tier - 3"/>
    <s v="R1012"/>
    <s v="1970-Jul-26"/>
    <n v="7"/>
    <d v="1970-07-26T00:00:00"/>
    <n v="54"/>
  </r>
  <r>
    <x v="1853"/>
    <n v="2002"/>
    <s v="Aug"/>
    <n v="25"/>
    <n v="1"/>
    <x v="1849"/>
    <x v="0"/>
    <s v="tier - 1"/>
    <s v="R1012"/>
    <s v="2002-Aug-25"/>
    <n v="8"/>
    <d v="2002-08-25T00:00:00"/>
    <n v="22"/>
  </r>
  <r>
    <x v="1854"/>
    <n v="1963"/>
    <s v="Nov"/>
    <n v="16"/>
    <n v="0"/>
    <x v="1850"/>
    <x v="0"/>
    <s v="tier - 2"/>
    <s v="R1012"/>
    <s v="1963-Nov-16"/>
    <n v="11"/>
    <d v="1963-11-16T00:00:00"/>
    <n v="61"/>
  </r>
  <r>
    <x v="1855"/>
    <n v="1968"/>
    <s v="Jul"/>
    <n v="12"/>
    <n v="0"/>
    <x v="1851"/>
    <x v="0"/>
    <s v="tier - 1"/>
    <s v="R1026"/>
    <s v="1968-Jul-12"/>
    <n v="7"/>
    <d v="1968-07-12T00:00:00"/>
    <n v="56"/>
  </r>
  <r>
    <x v="1856"/>
    <n v="1965"/>
    <s v="Jun"/>
    <n v="16"/>
    <n v="0"/>
    <x v="1852"/>
    <x v="0"/>
    <s v="tier - 2"/>
    <s v="R1023"/>
    <s v="1965-Jun-16"/>
    <n v="6"/>
    <d v="1965-06-16T00:00:00"/>
    <n v="59"/>
  </r>
  <r>
    <x v="1857"/>
    <n v="1990"/>
    <s v="Dec"/>
    <n v="29"/>
    <n v="0"/>
    <x v="1853"/>
    <x v="0"/>
    <s v="tier - 2"/>
    <s v="R1011"/>
    <s v="1990-Dec-29"/>
    <n v="12"/>
    <d v="1990-12-29T00:00:00"/>
    <n v="33"/>
  </r>
  <r>
    <x v="1858"/>
    <n v="1971"/>
    <s v="Jun"/>
    <n v="8"/>
    <n v="0"/>
    <x v="1854"/>
    <x v="0"/>
    <s v="tier - 1"/>
    <s v="R1012"/>
    <s v="1971-Jun-8"/>
    <n v="6"/>
    <d v="1971-06-08T00:00:00"/>
    <n v="53"/>
  </r>
  <r>
    <x v="1859"/>
    <n v="2003"/>
    <s v="Nov"/>
    <n v="2"/>
    <n v="0"/>
    <x v="1855"/>
    <x v="2"/>
    <s v="tier - 1"/>
    <s v="R1012"/>
    <s v="2003-Nov-2"/>
    <n v="11"/>
    <d v="2003-11-02T00:00:00"/>
    <n v="21"/>
  </r>
  <r>
    <x v="1860"/>
    <n v="1972"/>
    <s v="Sep"/>
    <n v="10"/>
    <n v="2"/>
    <x v="1856"/>
    <x v="0"/>
    <s v="tier - 1"/>
    <s v="R1011"/>
    <s v="1972-Sep-10"/>
    <n v="9"/>
    <d v="1972-09-10T00:00:00"/>
    <n v="52"/>
  </r>
  <r>
    <x v="1861"/>
    <n v="1992"/>
    <s v="Oct"/>
    <n v="18"/>
    <n v="2"/>
    <x v="1857"/>
    <x v="2"/>
    <s v="tier - 1"/>
    <s v="R1012"/>
    <s v="1992-Oct-18"/>
    <n v="10"/>
    <d v="1992-10-18T00:00:00"/>
    <n v="32"/>
  </r>
  <r>
    <x v="1862"/>
    <n v="2003"/>
    <s v="Nov"/>
    <n v="1"/>
    <n v="0"/>
    <x v="1858"/>
    <x v="2"/>
    <s v="tier - 3"/>
    <s v="R1012"/>
    <s v="2003-Nov-1"/>
    <n v="11"/>
    <d v="2003-11-01T00:00:00"/>
    <n v="21"/>
  </r>
  <r>
    <x v="1863"/>
    <n v="1963"/>
    <s v="Jul"/>
    <n v="12"/>
    <n v="0"/>
    <x v="1859"/>
    <x v="2"/>
    <s v="tier - 3"/>
    <s v="R1023"/>
    <s v="1963-Jul-12"/>
    <n v="7"/>
    <d v="1963-07-12T00:00:00"/>
    <n v="61"/>
  </r>
  <r>
    <x v="1864"/>
    <n v="1975"/>
    <s v="Aug"/>
    <n v="25"/>
    <n v="1"/>
    <x v="1860"/>
    <x v="2"/>
    <s v="tier - 3"/>
    <s v="R1026"/>
    <s v="1975-Aug-25"/>
    <n v="8"/>
    <d v="1975-08-25T00:00:00"/>
    <n v="49"/>
  </r>
  <r>
    <x v="1865"/>
    <n v="1982"/>
    <s v="Oct"/>
    <n v="22"/>
    <n v="1"/>
    <x v="1861"/>
    <x v="2"/>
    <s v="tier - 1"/>
    <s v="R1013"/>
    <s v="1982-Oct-22"/>
    <n v="10"/>
    <d v="1982-10-22T00:00:00"/>
    <n v="42"/>
  </r>
  <r>
    <x v="1866"/>
    <n v="2004"/>
    <s v="Aug"/>
    <n v="18"/>
    <n v="1"/>
    <x v="1862"/>
    <x v="2"/>
    <s v="tier - 2"/>
    <s v="R1019"/>
    <s v="2004-Aug-18"/>
    <n v="8"/>
    <d v="2004-08-18T00:00:00"/>
    <n v="20"/>
  </r>
  <r>
    <x v="1867"/>
    <n v="1964"/>
    <s v="Jun"/>
    <n v="7"/>
    <n v="0"/>
    <x v="1863"/>
    <x v="2"/>
    <s v="tier - 2"/>
    <s v="R1012"/>
    <s v="1964-Jun-7"/>
    <n v="6"/>
    <d v="1964-06-07T00:00:00"/>
    <n v="60"/>
  </r>
  <r>
    <x v="1868"/>
    <n v="1965"/>
    <s v="Sep"/>
    <n v="16"/>
    <n v="0"/>
    <x v="1864"/>
    <x v="2"/>
    <s v="tier - 2"/>
    <s v="R1026"/>
    <s v="1965-Sep-16"/>
    <n v="9"/>
    <d v="1965-09-16T00:00:00"/>
    <n v="59"/>
  </r>
  <r>
    <x v="1869"/>
    <n v="1998"/>
    <s v="Jun"/>
    <n v="3"/>
    <n v="4"/>
    <x v="1865"/>
    <x v="2"/>
    <s v="tier - 3"/>
    <s v="R1016"/>
    <s v="1998-Jun-3"/>
    <n v="6"/>
    <d v="1998-06-03T00:00:00"/>
    <n v="26"/>
  </r>
  <r>
    <x v="1870"/>
    <n v="2002"/>
    <s v="Jun"/>
    <n v="28"/>
    <n v="1"/>
    <x v="1866"/>
    <x v="2"/>
    <s v="tier - 3"/>
    <s v="R1013"/>
    <s v="2002-Jun-28"/>
    <n v="6"/>
    <d v="2002-06-28T00:00:00"/>
    <n v="22"/>
  </r>
  <r>
    <x v="1871"/>
    <n v="1965"/>
    <s v="Oct"/>
    <n v="29"/>
    <n v="0"/>
    <x v="1867"/>
    <x v="0"/>
    <s v="tier - 2"/>
    <s v="R1011"/>
    <s v="1965-Oct-29"/>
    <n v="10"/>
    <d v="1965-10-29T00:00:00"/>
    <n v="59"/>
  </r>
  <r>
    <x v="1872"/>
    <n v="2003"/>
    <s v="Dec"/>
    <n v="26"/>
    <n v="0"/>
    <x v="1868"/>
    <x v="2"/>
    <s v="tier - 2"/>
    <s v="R1011"/>
    <s v="2003-Dec-26"/>
    <n v="12"/>
    <d v="2003-12-26T00:00:00"/>
    <n v="20"/>
  </r>
  <r>
    <x v="1873"/>
    <n v="1996"/>
    <s v="Jun"/>
    <n v="10"/>
    <n v="0"/>
    <x v="1869"/>
    <x v="2"/>
    <s v="tier - 3"/>
    <s v="R1013"/>
    <s v="1996-Jun-10"/>
    <n v="6"/>
    <d v="1996-06-10T00:00:00"/>
    <n v="28"/>
  </r>
  <r>
    <x v="1874"/>
    <n v="1971"/>
    <s v="Aug"/>
    <n v="22"/>
    <n v="0"/>
    <x v="1870"/>
    <x v="2"/>
    <s v="tier - 2"/>
    <s v="R1023"/>
    <s v="1971-Aug-22"/>
    <n v="8"/>
    <d v="1971-08-22T00:00:00"/>
    <n v="53"/>
  </r>
  <r>
    <x v="1875"/>
    <n v="1980"/>
    <s v="Jul"/>
    <n v="16"/>
    <n v="2"/>
    <x v="1871"/>
    <x v="2"/>
    <s v="tier - 3"/>
    <s v="R1012"/>
    <s v="1980-Jul-16"/>
    <n v="7"/>
    <d v="1980-07-16T00:00:00"/>
    <n v="44"/>
  </r>
  <r>
    <x v="1876"/>
    <n v="1977"/>
    <s v="Aug"/>
    <n v="25"/>
    <n v="2"/>
    <x v="1872"/>
    <x v="2"/>
    <s v="tier - 3"/>
    <s v="R1023"/>
    <s v="1977-Aug-25"/>
    <n v="8"/>
    <d v="1977-08-25T00:00:00"/>
    <n v="47"/>
  </r>
  <r>
    <x v="1877"/>
    <n v="1968"/>
    <s v="Oct"/>
    <n v="21"/>
    <n v="0"/>
    <x v="1873"/>
    <x v="2"/>
    <s v="tier - 3"/>
    <s v="R1012"/>
    <s v="1968-Oct-21"/>
    <n v="10"/>
    <d v="1968-10-21T00:00:00"/>
    <n v="56"/>
  </r>
  <r>
    <x v="1878"/>
    <n v="2003"/>
    <s v="Sep"/>
    <n v="10"/>
    <n v="0"/>
    <x v="1874"/>
    <x v="2"/>
    <s v="tier - 2"/>
    <s v="R1011"/>
    <s v="2003-Sep-10"/>
    <n v="9"/>
    <d v="2003-09-10T00:00:00"/>
    <n v="21"/>
  </r>
  <r>
    <x v="1879"/>
    <n v="1974"/>
    <s v="Aug"/>
    <n v="8"/>
    <n v="0"/>
    <x v="1875"/>
    <x v="2"/>
    <s v="tier - 3"/>
    <s v="R1011"/>
    <s v="1974-Aug-8"/>
    <n v="8"/>
    <d v="1974-08-08T00:00:00"/>
    <n v="50"/>
  </r>
  <r>
    <x v="1880"/>
    <n v="1995"/>
    <s v="Oct"/>
    <n v="19"/>
    <n v="1"/>
    <x v="1876"/>
    <x v="2"/>
    <s v="tier - 3"/>
    <s v="R1024"/>
    <s v="1995-Oct-19"/>
    <n v="10"/>
    <d v="1995-10-19T00:00:00"/>
    <n v="29"/>
  </r>
  <r>
    <x v="1881"/>
    <n v="1962"/>
    <s v="Jul"/>
    <n v="29"/>
    <n v="0"/>
    <x v="1877"/>
    <x v="2"/>
    <s v="tier - 2"/>
    <s v="R1026"/>
    <s v="1962-Jul-29"/>
    <n v="7"/>
    <d v="1962-07-29T00:00:00"/>
    <n v="62"/>
  </r>
  <r>
    <x v="1882"/>
    <n v="1977"/>
    <s v="Oct"/>
    <n v="21"/>
    <n v="2"/>
    <x v="1878"/>
    <x v="0"/>
    <s v="tier - 2"/>
    <s v="R1012"/>
    <s v="1977-Oct-21"/>
    <n v="10"/>
    <d v="1977-10-21T00:00:00"/>
    <n v="47"/>
  </r>
  <r>
    <x v="1883"/>
    <n v="1989"/>
    <s v="Sep"/>
    <n v="23"/>
    <n v="2"/>
    <x v="1879"/>
    <x v="2"/>
    <s v="tier - 2"/>
    <s v="R1024"/>
    <s v="1989-Sep-23"/>
    <n v="9"/>
    <d v="1989-09-23T00:00:00"/>
    <n v="35"/>
  </r>
  <r>
    <x v="1884"/>
    <n v="1974"/>
    <s v="Aug"/>
    <n v="28"/>
    <n v="0"/>
    <x v="1880"/>
    <x v="2"/>
    <s v="tier - 1"/>
    <s v="R1012"/>
    <s v="1974-Aug-28"/>
    <n v="8"/>
    <d v="1974-08-28T00:00:00"/>
    <n v="50"/>
  </r>
  <r>
    <x v="1885"/>
    <n v="1993"/>
    <s v="Nov"/>
    <n v="5"/>
    <n v="1"/>
    <x v="1881"/>
    <x v="2"/>
    <s v="tier - 1"/>
    <s v="R1024"/>
    <s v="1993-Nov-5"/>
    <n v="11"/>
    <d v="1993-11-05T00:00:00"/>
    <n v="31"/>
  </r>
  <r>
    <x v="1886"/>
    <n v="1977"/>
    <s v="Sep"/>
    <n v="25"/>
    <n v="2"/>
    <x v="1882"/>
    <x v="2"/>
    <s v="tier - 1"/>
    <s v="R1012"/>
    <s v="1977-Sep-25"/>
    <n v="9"/>
    <d v="1977-09-25T00:00:00"/>
    <n v="47"/>
  </r>
  <r>
    <x v="1887"/>
    <n v="1975"/>
    <s v="Jul"/>
    <n v="24"/>
    <n v="1"/>
    <x v="1883"/>
    <x v="2"/>
    <s v="tier - 1"/>
    <s v="R1026"/>
    <s v="1975-Jul-24"/>
    <n v="7"/>
    <d v="1975-07-24T00:00:00"/>
    <n v="49"/>
  </r>
  <r>
    <x v="1888"/>
    <n v="1970"/>
    <s v="Jul"/>
    <n v="10"/>
    <n v="0"/>
    <x v="1884"/>
    <x v="2"/>
    <s v="tier - 2"/>
    <s v="R1011"/>
    <s v="1970-Jul-10"/>
    <n v="7"/>
    <d v="1970-07-10T00:00:00"/>
    <n v="54"/>
  </r>
  <r>
    <x v="1889"/>
    <n v="1963"/>
    <s v="Jun"/>
    <n v="25"/>
    <n v="0"/>
    <x v="1885"/>
    <x v="2"/>
    <s v="tier - 2"/>
    <s v="R1023"/>
    <s v="1963-Jun-25"/>
    <n v="6"/>
    <d v="1963-06-25T00:00:00"/>
    <n v="61"/>
  </r>
  <r>
    <x v="1890"/>
    <n v="2001"/>
    <s v="Jun"/>
    <n v="25"/>
    <n v="0"/>
    <x v="1886"/>
    <x v="2"/>
    <s v="tier - 1"/>
    <s v="R1013"/>
    <s v="2001-Jun-25"/>
    <n v="6"/>
    <d v="2001-06-25T00:00:00"/>
    <n v="23"/>
  </r>
  <r>
    <x v="1891"/>
    <n v="1995"/>
    <s v="Dec"/>
    <n v="23"/>
    <n v="0"/>
    <x v="1887"/>
    <x v="2"/>
    <s v="tier - 1"/>
    <s v="R1013"/>
    <s v="1995-Dec-23"/>
    <n v="12"/>
    <d v="1995-12-23T00:00:00"/>
    <n v="28"/>
  </r>
  <r>
    <x v="1892"/>
    <n v="1958"/>
    <s v="Oct"/>
    <n v="10"/>
    <n v="3"/>
    <x v="1888"/>
    <x v="2"/>
    <s v="tier - 2"/>
    <s v="R1012"/>
    <s v="1958-Oct-10"/>
    <n v="10"/>
    <d v="1958-10-10T00:00:00"/>
    <n v="66"/>
  </r>
  <r>
    <x v="1893"/>
    <n v="1962"/>
    <s v="Aug"/>
    <n v="4"/>
    <n v="0"/>
    <x v="1889"/>
    <x v="0"/>
    <s v="tier - 3"/>
    <s v="R1011"/>
    <s v="1962-Aug-4"/>
    <n v="8"/>
    <d v="1962-08-04T00:00:00"/>
    <n v="62"/>
  </r>
  <r>
    <x v="1894"/>
    <n v="1971"/>
    <s v="Nov"/>
    <n v="3"/>
    <n v="0"/>
    <x v="1890"/>
    <x v="0"/>
    <s v="tier - 3"/>
    <s v="R1011"/>
    <s v="1971-Nov-3"/>
    <n v="11"/>
    <d v="1971-11-03T00:00:00"/>
    <n v="53"/>
  </r>
  <r>
    <x v="1895"/>
    <n v="2003"/>
    <s v="Dec"/>
    <n v="20"/>
    <n v="1"/>
    <x v="1891"/>
    <x v="2"/>
    <s v="tier - 1"/>
    <s v="R1012"/>
    <s v="2003-Dec-20"/>
    <n v="12"/>
    <d v="2003-12-20T00:00:00"/>
    <n v="20"/>
  </r>
  <r>
    <x v="1896"/>
    <n v="1995"/>
    <s v="Sep"/>
    <n v="28"/>
    <n v="3"/>
    <x v="1892"/>
    <x v="2"/>
    <s v="tier - 3"/>
    <s v="R1012"/>
    <s v="1995-Sep-28"/>
    <n v="9"/>
    <d v="1995-09-28T00:00:00"/>
    <n v="29"/>
  </r>
  <r>
    <x v="1897"/>
    <n v="1965"/>
    <s v="Dec"/>
    <n v="5"/>
    <n v="0"/>
    <x v="1893"/>
    <x v="2"/>
    <s v="tier - 3"/>
    <s v="R1026"/>
    <s v="1965-Dec-5"/>
    <n v="12"/>
    <d v="1965-12-05T00:00:00"/>
    <n v="58"/>
  </r>
  <r>
    <x v="1898"/>
    <n v="1969"/>
    <s v="Aug"/>
    <n v="8"/>
    <n v="0"/>
    <x v="1894"/>
    <x v="2"/>
    <s v="tier - 3"/>
    <s v="R1026"/>
    <s v="1969-Aug-8"/>
    <n v="8"/>
    <d v="1969-08-08T00:00:00"/>
    <n v="55"/>
  </r>
  <r>
    <x v="1899"/>
    <n v="2003"/>
    <s v="Aug"/>
    <n v="24"/>
    <n v="0"/>
    <x v="1895"/>
    <x v="2"/>
    <s v="tier - 3"/>
    <s v="R1011"/>
    <s v="2003-Aug-24"/>
    <n v="8"/>
    <d v="2003-08-24T00:00:00"/>
    <n v="21"/>
  </r>
  <r>
    <x v="1900"/>
    <n v="1972"/>
    <s v="Jul"/>
    <n v="30"/>
    <n v="0"/>
    <x v="1896"/>
    <x v="2"/>
    <s v="tier - 2"/>
    <s v="R1023"/>
    <s v="1972-Jul-30"/>
    <n v="7"/>
    <d v="1972-07-30T00:00:00"/>
    <n v="52"/>
  </r>
  <r>
    <x v="1901"/>
    <n v="2002"/>
    <s v="Sep"/>
    <n v="8"/>
    <n v="0"/>
    <x v="1897"/>
    <x v="2"/>
    <s v="tier - 1"/>
    <s v="R1011"/>
    <s v="2002-Sep-8"/>
    <n v="9"/>
    <d v="2002-09-08T00:00:00"/>
    <n v="22"/>
  </r>
  <r>
    <x v="1902"/>
    <n v="1988"/>
    <s v="Aug"/>
    <n v="21"/>
    <n v="3"/>
    <x v="1898"/>
    <x v="2"/>
    <s v="tier - 1"/>
    <s v="R1012"/>
    <s v="1988-Aug-21"/>
    <n v="8"/>
    <d v="1988-08-21T00:00:00"/>
    <n v="36"/>
  </r>
  <r>
    <x v="1903"/>
    <n v="1988"/>
    <s v="Aug"/>
    <n v="6"/>
    <n v="3"/>
    <x v="1899"/>
    <x v="2"/>
    <s v="tier - 2"/>
    <s v="R1012"/>
    <s v="1988-Aug-6"/>
    <n v="8"/>
    <d v="1988-08-06T00:00:00"/>
    <n v="36"/>
  </r>
  <r>
    <x v="1904"/>
    <n v="1974"/>
    <s v="Sep"/>
    <n v="11"/>
    <n v="0"/>
    <x v="1900"/>
    <x v="2"/>
    <s v="tier - 3"/>
    <s v="R1012"/>
    <s v="1974-Sep-11"/>
    <n v="9"/>
    <d v="1974-09-11T00:00:00"/>
    <n v="50"/>
  </r>
  <r>
    <x v="1905"/>
    <n v="1979"/>
    <s v="Dec"/>
    <n v="27"/>
    <n v="2"/>
    <x v="1901"/>
    <x v="0"/>
    <s v="tier - 3"/>
    <s v="R1013"/>
    <s v="1979-Dec-27"/>
    <n v="12"/>
    <d v="1979-12-27T00:00:00"/>
    <n v="44"/>
  </r>
  <r>
    <x v="1906"/>
    <n v="1982"/>
    <s v="Jul"/>
    <n v="6"/>
    <n v="3"/>
    <x v="1902"/>
    <x v="2"/>
    <s v="tier - 1"/>
    <s v="R1026"/>
    <s v="1982-Jul-6"/>
    <n v="7"/>
    <d v="1982-07-06T00:00:00"/>
    <n v="42"/>
  </r>
  <r>
    <x v="1907"/>
    <n v="1993"/>
    <s v="Dec"/>
    <n v="12"/>
    <n v="0"/>
    <x v="1903"/>
    <x v="2"/>
    <s v="tier - 3"/>
    <s v="R1017"/>
    <s v="1993-Dec-12"/>
    <n v="12"/>
    <d v="1993-12-12T00:00:00"/>
    <n v="30"/>
  </r>
  <r>
    <x v="1908"/>
    <n v="1987"/>
    <s v="Oct"/>
    <n v="6"/>
    <n v="3"/>
    <x v="1904"/>
    <x v="2"/>
    <s v="tier - 1"/>
    <s v="R1011"/>
    <s v="1987-Oct-6"/>
    <n v="10"/>
    <d v="1987-10-06T00:00:00"/>
    <n v="37"/>
  </r>
  <r>
    <x v="1909"/>
    <n v="1993"/>
    <s v="Aug"/>
    <n v="8"/>
    <n v="0"/>
    <x v="1905"/>
    <x v="2"/>
    <s v="tier - 1"/>
    <s v="R1024"/>
    <s v="1993-Aug-8"/>
    <n v="8"/>
    <d v="1993-08-08T00:00:00"/>
    <n v="31"/>
  </r>
  <r>
    <x v="1910"/>
    <n v="1985"/>
    <s v="Aug"/>
    <n v="27"/>
    <n v="3"/>
    <x v="1906"/>
    <x v="2"/>
    <s v="tier - 3"/>
    <s v="R1012"/>
    <s v="1985-Aug-27"/>
    <n v="8"/>
    <d v="1985-08-27T00:00:00"/>
    <n v="39"/>
  </r>
  <r>
    <x v="1911"/>
    <n v="1958"/>
    <s v="Jun"/>
    <n v="21"/>
    <n v="3"/>
    <x v="1907"/>
    <x v="2"/>
    <s v="tier - 2"/>
    <s v="R1013"/>
    <s v="1958-Jun-21"/>
    <n v="6"/>
    <d v="1958-06-21T00:00:00"/>
    <n v="66"/>
  </r>
  <r>
    <x v="1912"/>
    <n v="1958"/>
    <s v="Oct"/>
    <n v="22"/>
    <n v="2"/>
    <x v="1908"/>
    <x v="2"/>
    <s v="tier - 2"/>
    <s v="R1024"/>
    <s v="1958-Oct-22"/>
    <n v="10"/>
    <d v="1958-10-22T00:00:00"/>
    <n v="66"/>
  </r>
  <r>
    <x v="1913"/>
    <n v="1978"/>
    <s v="Sep"/>
    <n v="16"/>
    <n v="2"/>
    <x v="1909"/>
    <x v="2"/>
    <s v="tier - 2"/>
    <s v="R1026"/>
    <s v="1978-Sep-16"/>
    <n v="9"/>
    <d v="1978-09-16T00:00:00"/>
    <n v="46"/>
  </r>
  <r>
    <x v="1914"/>
    <n v="1988"/>
    <s v="Dec"/>
    <n v="5"/>
    <n v="3"/>
    <x v="1910"/>
    <x v="2"/>
    <s v="tier - 3"/>
    <s v="R1012"/>
    <s v="1988-Dec-5"/>
    <n v="12"/>
    <d v="1988-12-05T00:00:00"/>
    <n v="35"/>
  </r>
  <r>
    <x v="1915"/>
    <n v="1980"/>
    <s v="Sep"/>
    <n v="19"/>
    <n v="2"/>
    <x v="1911"/>
    <x v="2"/>
    <s v="tier - 2"/>
    <s v="R1012"/>
    <s v="1980-Sep-19"/>
    <n v="9"/>
    <d v="1980-09-19T00:00:00"/>
    <n v="44"/>
  </r>
  <r>
    <x v="1916"/>
    <n v="1967"/>
    <s v="Jun"/>
    <n v="27"/>
    <n v="0"/>
    <x v="1912"/>
    <x v="0"/>
    <s v="tier - 3"/>
    <s v="R1011"/>
    <s v="1967-Jun-27"/>
    <n v="6"/>
    <d v="1967-06-27T00:00:00"/>
    <n v="57"/>
  </r>
  <r>
    <x v="1917"/>
    <n v="1982"/>
    <s v="Jul"/>
    <n v="24"/>
    <n v="3"/>
    <x v="1913"/>
    <x v="2"/>
    <s v="tier - 1"/>
    <s v="R1012"/>
    <s v="1982-Jul-24"/>
    <n v="7"/>
    <d v="1982-07-24T00:00:00"/>
    <n v="42"/>
  </r>
  <r>
    <x v="1918"/>
    <n v="1980"/>
    <s v="Oct"/>
    <n v="12"/>
    <n v="2"/>
    <x v="1914"/>
    <x v="2"/>
    <s v="tier - 3"/>
    <s v="R1026"/>
    <s v="1980-Oct-12"/>
    <n v="10"/>
    <d v="1980-10-12T00:00:00"/>
    <n v="44"/>
  </r>
  <r>
    <x v="1919"/>
    <n v="1962"/>
    <s v="Dec"/>
    <n v="25"/>
    <n v="0"/>
    <x v="1915"/>
    <x v="2"/>
    <s v="tier - 1"/>
    <s v="R1022"/>
    <s v="1962-Dec-25"/>
    <n v="12"/>
    <d v="1962-12-25T00:00:00"/>
    <n v="61"/>
  </r>
  <r>
    <x v="1920"/>
    <n v="1982"/>
    <s v="Nov"/>
    <n v="11"/>
    <n v="4"/>
    <x v="1916"/>
    <x v="2"/>
    <s v="tier - 3"/>
    <s v="R1011"/>
    <s v="1982-Nov-11"/>
    <n v="11"/>
    <d v="1982-11-11T00:00:00"/>
    <n v="42"/>
  </r>
  <r>
    <x v="1921"/>
    <n v="1984"/>
    <s v="Jun"/>
    <n v="26"/>
    <n v="0"/>
    <x v="1917"/>
    <x v="2"/>
    <s v="tier - 3"/>
    <s v="R1011"/>
    <s v="1984-Jun-26"/>
    <n v="6"/>
    <d v="1984-06-26T00:00:00"/>
    <n v="40"/>
  </r>
  <r>
    <x v="1922"/>
    <n v="1997"/>
    <s v="Oct"/>
    <n v="9"/>
    <n v="0"/>
    <x v="1918"/>
    <x v="2"/>
    <s v="tier - 2"/>
    <s v="R1012"/>
    <s v="1997-Oct-9"/>
    <n v="10"/>
    <d v="1997-10-09T00:00:00"/>
    <n v="27"/>
  </r>
  <r>
    <x v="1923"/>
    <n v="1974"/>
    <s v="Aug"/>
    <n v="29"/>
    <n v="0"/>
    <x v="1919"/>
    <x v="2"/>
    <s v="tier - 1"/>
    <s v="R1012"/>
    <s v="1974-Aug-29"/>
    <n v="8"/>
    <d v="1974-08-29T00:00:00"/>
    <n v="50"/>
  </r>
  <r>
    <x v="1924"/>
    <n v="1976"/>
    <s v="Sep"/>
    <n v="20"/>
    <n v="2"/>
    <x v="1920"/>
    <x v="2"/>
    <s v="tier - 2"/>
    <s v="R1012"/>
    <s v="1976-Sep-20"/>
    <n v="9"/>
    <d v="1976-09-20T00:00:00"/>
    <n v="48"/>
  </r>
  <r>
    <x v="1925"/>
    <n v="1973"/>
    <s v="Jun"/>
    <n v="26"/>
    <n v="0"/>
    <x v="1921"/>
    <x v="2"/>
    <s v="tier - 2"/>
    <s v="R1026"/>
    <s v="1973-Jun-26"/>
    <n v="6"/>
    <d v="1973-06-26T00:00:00"/>
    <n v="51"/>
  </r>
  <r>
    <x v="1926"/>
    <n v="1988"/>
    <s v="Dec"/>
    <n v="22"/>
    <n v="3"/>
    <x v="1922"/>
    <x v="2"/>
    <s v="tier - 2"/>
    <s v="R1011"/>
    <s v="1988-Dec-22"/>
    <n v="12"/>
    <d v="1988-12-22T00:00:00"/>
    <n v="35"/>
  </r>
  <r>
    <x v="1927"/>
    <n v="1968"/>
    <s v="Aug"/>
    <n v="3"/>
    <n v="0"/>
    <x v="1923"/>
    <x v="0"/>
    <s v="tier - 2"/>
    <s v="R1011"/>
    <s v="1968-Aug-3"/>
    <n v="8"/>
    <d v="1968-08-03T00:00:00"/>
    <n v="56"/>
  </r>
  <r>
    <x v="1928"/>
    <n v="1960"/>
    <s v="Jun"/>
    <n v="6"/>
    <n v="3"/>
    <x v="1924"/>
    <x v="2"/>
    <s v="tier - 2"/>
    <s v="R1012"/>
    <s v="1960-Jun-6"/>
    <n v="6"/>
    <d v="1960-06-06T00:00:00"/>
    <n v="64"/>
  </r>
  <r>
    <x v="1929"/>
    <n v="1965"/>
    <s v="Oct"/>
    <n v="28"/>
    <n v="0"/>
    <x v="1925"/>
    <x v="2"/>
    <s v="tier - 2"/>
    <s v="R1026"/>
    <s v="1965-Oct-28"/>
    <n v="10"/>
    <d v="1965-10-28T00:00:00"/>
    <n v="59"/>
  </r>
  <r>
    <x v="1930"/>
    <n v="1974"/>
    <s v="Jul"/>
    <n v="30"/>
    <n v="0"/>
    <x v="1926"/>
    <x v="2"/>
    <s v="tier - 2"/>
    <s v="R1012"/>
    <s v="1974-Jul-30"/>
    <n v="7"/>
    <d v="1974-07-30T00:00:00"/>
    <n v="50"/>
  </r>
  <r>
    <x v="1931"/>
    <n v="1959"/>
    <s v="Oct"/>
    <n v="2"/>
    <n v="3"/>
    <x v="1927"/>
    <x v="2"/>
    <s v="tier - 3"/>
    <s v="R1012"/>
    <s v="1959-Oct-2"/>
    <n v="10"/>
    <d v="1959-10-02T00:00:00"/>
    <n v="65"/>
  </r>
  <r>
    <x v="1932"/>
    <n v="1974"/>
    <s v="Jun"/>
    <n v="28"/>
    <n v="0"/>
    <x v="1928"/>
    <x v="2"/>
    <s v="tier - 2"/>
    <s v="R1026"/>
    <s v="1974-Jun-28"/>
    <n v="6"/>
    <d v="1974-06-28T00:00:00"/>
    <n v="50"/>
  </r>
  <r>
    <x v="1933"/>
    <n v="2004"/>
    <s v="Jul"/>
    <n v="17"/>
    <n v="0"/>
    <x v="1929"/>
    <x v="2"/>
    <s v="tier - 3"/>
    <s v="R1015"/>
    <s v="2004-Jul-17"/>
    <n v="7"/>
    <d v="2004-07-17T00:00:00"/>
    <n v="20"/>
  </r>
  <r>
    <x v="1934"/>
    <n v="1976"/>
    <s v="Jul"/>
    <n v="20"/>
    <n v="2"/>
    <x v="1930"/>
    <x v="2"/>
    <s v="tier - 1"/>
    <s v="R1026"/>
    <s v="1976-Jul-20"/>
    <n v="7"/>
    <d v="1976-07-20T00:00:00"/>
    <n v="48"/>
  </r>
  <r>
    <x v="1935"/>
    <n v="1990"/>
    <s v="Oct"/>
    <n v="25"/>
    <n v="3"/>
    <x v="1931"/>
    <x v="2"/>
    <s v="tier - 1"/>
    <s v="R1012"/>
    <s v="1990-Oct-25"/>
    <n v="10"/>
    <d v="1990-10-25T00:00:00"/>
    <n v="34"/>
  </r>
  <r>
    <x v="1936"/>
    <n v="1964"/>
    <s v="Sep"/>
    <n v="4"/>
    <n v="0"/>
    <x v="1932"/>
    <x v="2"/>
    <s v="tier - 2"/>
    <s v="R1012"/>
    <s v="1964-Sep-4"/>
    <n v="9"/>
    <d v="1964-09-04T00:00:00"/>
    <n v="60"/>
  </r>
  <r>
    <x v="1937"/>
    <n v="1962"/>
    <s v="Sep"/>
    <n v="6"/>
    <n v="0"/>
    <x v="1933"/>
    <x v="2"/>
    <s v="tier - 2"/>
    <s v="R1011"/>
    <s v="1962-Sep-6"/>
    <n v="9"/>
    <d v="1962-09-06T00:00:00"/>
    <n v="62"/>
  </r>
  <r>
    <x v="1938"/>
    <n v="1967"/>
    <s v="Jun"/>
    <n v="28"/>
    <n v="0"/>
    <x v="1934"/>
    <x v="0"/>
    <s v="tier - 2"/>
    <s v="R1016"/>
    <s v="1967-Jun-28"/>
    <n v="6"/>
    <d v="1967-06-28T00:00:00"/>
    <n v="57"/>
  </r>
  <r>
    <x v="1939"/>
    <n v="1968"/>
    <s v="Jul"/>
    <n v="18"/>
    <n v="0"/>
    <x v="1935"/>
    <x v="2"/>
    <s v="tier - 1"/>
    <s v="R1026"/>
    <s v="1968-Jul-18"/>
    <n v="7"/>
    <d v="1968-07-18T00:00:00"/>
    <n v="56"/>
  </r>
  <r>
    <x v="1940"/>
    <n v="1988"/>
    <s v="Dec"/>
    <n v="17"/>
    <n v="3"/>
    <x v="1936"/>
    <x v="2"/>
    <s v="tier - 3"/>
    <s v="R1023"/>
    <s v="1988-Dec-17"/>
    <n v="12"/>
    <d v="1988-12-17T00:00:00"/>
    <n v="35"/>
  </r>
  <r>
    <x v="1941"/>
    <n v="2001"/>
    <s v="Jul"/>
    <n v="14"/>
    <n v="1"/>
    <x v="1937"/>
    <x v="2"/>
    <s v="tier - 3"/>
    <s v="R1024"/>
    <s v="2001-Jul-14"/>
    <n v="7"/>
    <d v="2001-07-14T00:00:00"/>
    <n v="23"/>
  </r>
  <r>
    <x v="1942"/>
    <n v="1963"/>
    <s v="Dec"/>
    <n v="13"/>
    <n v="0"/>
    <x v="1938"/>
    <x v="2"/>
    <s v="tier - 3"/>
    <s v="R1021"/>
    <s v="1963-Dec-13"/>
    <n v="12"/>
    <d v="1963-12-13T00:00:00"/>
    <n v="60"/>
  </r>
  <r>
    <x v="1943"/>
    <n v="1969"/>
    <s v="Sep"/>
    <n v="16"/>
    <n v="0"/>
    <x v="1939"/>
    <x v="2"/>
    <s v="tier - 2"/>
    <s v="R1023"/>
    <s v="1969-Sep-16"/>
    <n v="9"/>
    <d v="1969-09-16T00:00:00"/>
    <n v="55"/>
  </r>
  <r>
    <x v="1944"/>
    <n v="1960"/>
    <s v="Jul"/>
    <n v="25"/>
    <n v="2"/>
    <x v="1940"/>
    <x v="2"/>
    <s v="tier - 2"/>
    <s v="R1024"/>
    <s v="1960-Jul-25"/>
    <n v="7"/>
    <d v="1960-07-25T00:00:00"/>
    <n v="64"/>
  </r>
  <r>
    <x v="1945"/>
    <n v="1978"/>
    <s v="Nov"/>
    <n v="23"/>
    <n v="2"/>
    <x v="1941"/>
    <x v="2"/>
    <s v="tier - 1"/>
    <s v="R1012"/>
    <s v="1978-Nov-23"/>
    <n v="11"/>
    <d v="1978-11-23T00:00:00"/>
    <n v="46"/>
  </r>
  <r>
    <x v="1946"/>
    <n v="1962"/>
    <s v="Jun"/>
    <n v="17"/>
    <n v="0"/>
    <x v="1942"/>
    <x v="2"/>
    <s v="tier - 1"/>
    <s v="R1012"/>
    <s v="1962-Jun-17"/>
    <n v="6"/>
    <d v="1962-06-17T00:00:00"/>
    <n v="62"/>
  </r>
  <r>
    <x v="1947"/>
    <n v="1959"/>
    <s v="Dec"/>
    <n v="3"/>
    <n v="3"/>
    <x v="1943"/>
    <x v="2"/>
    <s v="tier - 3"/>
    <s v="R1011"/>
    <s v="1959-Dec-3"/>
    <n v="12"/>
    <d v="1959-12-03T00:00:00"/>
    <n v="64"/>
  </r>
  <r>
    <x v="1948"/>
    <n v="1959"/>
    <s v="Jun"/>
    <n v="4"/>
    <n v="3"/>
    <x v="1944"/>
    <x v="2"/>
    <s v="tier - 1"/>
    <s v="R1013"/>
    <s v="1959-Jun-4"/>
    <n v="6"/>
    <d v="1959-06-04T00:00:00"/>
    <n v="65"/>
  </r>
  <r>
    <x v="1949"/>
    <n v="1975"/>
    <s v="Aug"/>
    <n v="15"/>
    <n v="1"/>
    <x v="1945"/>
    <x v="0"/>
    <s v="tier - 3"/>
    <s v="R1013"/>
    <s v="1975-Aug-15"/>
    <n v="8"/>
    <d v="1975-08-15T00:00:00"/>
    <n v="49"/>
  </r>
  <r>
    <x v="1950"/>
    <n v="1962"/>
    <s v="Oct"/>
    <n v="25"/>
    <n v="0"/>
    <x v="1946"/>
    <x v="2"/>
    <s v="tier - 2"/>
    <s v="R1012"/>
    <s v="1962-Oct-25"/>
    <n v="10"/>
    <d v="1962-10-25T00:00:00"/>
    <n v="62"/>
  </r>
  <r>
    <x v="1951"/>
    <n v="1971"/>
    <s v="Nov"/>
    <n v="25"/>
    <n v="0"/>
    <x v="1947"/>
    <x v="2"/>
    <s v="tier - 1"/>
    <s v="R1023"/>
    <s v="1971-Nov-25"/>
    <n v="11"/>
    <d v="1971-11-25T00:00:00"/>
    <n v="53"/>
  </r>
  <r>
    <x v="1952"/>
    <n v="1978"/>
    <s v="Sep"/>
    <n v="5"/>
    <n v="2"/>
    <x v="1948"/>
    <x v="2"/>
    <s v="tier - 1"/>
    <s v="R1011"/>
    <s v="1978-Sep-5"/>
    <n v="9"/>
    <d v="1978-09-05T00:00:00"/>
    <n v="46"/>
  </r>
  <r>
    <x v="1953"/>
    <n v="1972"/>
    <s v="Nov"/>
    <n v="7"/>
    <n v="0"/>
    <x v="1949"/>
    <x v="2"/>
    <s v="tier - 1"/>
    <s v="R1012"/>
    <s v="1972-Nov-7"/>
    <n v="11"/>
    <d v="1972-11-07T00:00:00"/>
    <n v="52"/>
  </r>
  <r>
    <x v="1954"/>
    <n v="1975"/>
    <s v="Oct"/>
    <n v="26"/>
    <n v="1"/>
    <x v="1950"/>
    <x v="2"/>
    <s v="tier - 1"/>
    <s v="R1023"/>
    <s v="1975-Oct-26"/>
    <n v="10"/>
    <d v="1975-10-26T00:00:00"/>
    <n v="49"/>
  </r>
  <r>
    <x v="1955"/>
    <n v="1968"/>
    <s v="Jun"/>
    <n v="12"/>
    <n v="0"/>
    <x v="1951"/>
    <x v="2"/>
    <s v="tier - 2"/>
    <s v="R1022"/>
    <s v="1968-Jun-12"/>
    <n v="6"/>
    <d v="1968-06-12T00:00:00"/>
    <n v="56"/>
  </r>
  <r>
    <x v="1956"/>
    <n v="1971"/>
    <s v="Aug"/>
    <n v="15"/>
    <n v="0"/>
    <x v="1952"/>
    <x v="2"/>
    <s v="tier - 3"/>
    <s v="R1023"/>
    <s v="1971-Aug-15"/>
    <n v="8"/>
    <d v="1971-08-15T00:00:00"/>
    <n v="53"/>
  </r>
  <r>
    <x v="1957"/>
    <n v="1970"/>
    <s v="Sep"/>
    <n v="11"/>
    <n v="0"/>
    <x v="1953"/>
    <x v="2"/>
    <s v="tier - 3"/>
    <s v="R1011"/>
    <s v="1970-Sep-11"/>
    <n v="9"/>
    <d v="1970-09-11T00:00:00"/>
    <n v="54"/>
  </r>
  <r>
    <x v="1958"/>
    <n v="1979"/>
    <s v="Nov"/>
    <n v="25"/>
    <n v="2"/>
    <x v="1954"/>
    <x v="2"/>
    <s v="tier - 1"/>
    <s v="R1011"/>
    <s v="1979-Nov-25"/>
    <n v="11"/>
    <d v="1979-11-25T00:00:00"/>
    <n v="45"/>
  </r>
  <r>
    <x v="1959"/>
    <n v="1960"/>
    <s v="Aug"/>
    <n v="8"/>
    <n v="2"/>
    <x v="1955"/>
    <x v="2"/>
    <s v="tier - 2"/>
    <s v="R1012"/>
    <s v="1960-Aug-8"/>
    <n v="8"/>
    <d v="1960-08-08T00:00:00"/>
    <n v="64"/>
  </r>
  <r>
    <x v="1960"/>
    <n v="1973"/>
    <s v="Sep"/>
    <n v="18"/>
    <n v="0"/>
    <x v="1956"/>
    <x v="0"/>
    <s v="tier - 1"/>
    <s v="R1011"/>
    <s v="1973-Sep-18"/>
    <n v="9"/>
    <d v="1973-09-18T00:00:00"/>
    <n v="51"/>
  </r>
  <r>
    <x v="1961"/>
    <n v="1995"/>
    <s v="Aug"/>
    <n v="2"/>
    <n v="2"/>
    <x v="1957"/>
    <x v="2"/>
    <s v="tier - 2"/>
    <s v="R1024"/>
    <s v="1995-Aug-2"/>
    <n v="8"/>
    <d v="1995-08-02T00:00:00"/>
    <n v="29"/>
  </r>
  <r>
    <x v="1962"/>
    <n v="1958"/>
    <s v="Jul"/>
    <n v="29"/>
    <n v="2"/>
    <x v="1958"/>
    <x v="2"/>
    <s v="tier - 3"/>
    <s v="R1011"/>
    <s v="1958-Jul-29"/>
    <n v="7"/>
    <d v="1958-07-29T00:00:00"/>
    <n v="66"/>
  </r>
  <r>
    <x v="1963"/>
    <n v="1962"/>
    <s v="Nov"/>
    <n v="29"/>
    <n v="0"/>
    <x v="1959"/>
    <x v="2"/>
    <s v="tier - 1"/>
    <s v="R1021"/>
    <s v="1962-Nov-29"/>
    <n v="11"/>
    <d v="1962-11-29T00:00:00"/>
    <n v="62"/>
  </r>
  <r>
    <x v="1964"/>
    <n v="1968"/>
    <s v="Nov"/>
    <n v="8"/>
    <n v="0"/>
    <x v="1960"/>
    <x v="2"/>
    <s v="tier - 2"/>
    <s v="R1012"/>
    <s v="1968-Nov-8"/>
    <n v="11"/>
    <d v="1968-11-08T00:00:00"/>
    <n v="56"/>
  </r>
  <r>
    <x v="1965"/>
    <n v="1981"/>
    <s v="Jul"/>
    <n v="4"/>
    <n v="1"/>
    <x v="1961"/>
    <x v="2"/>
    <s v="tier - 1"/>
    <s v="R1011"/>
    <s v="1981-Jul-4"/>
    <n v="7"/>
    <d v="1981-07-04T00:00:00"/>
    <n v="43"/>
  </r>
  <r>
    <x v="1966"/>
    <n v="1958"/>
    <s v="Oct"/>
    <n v="17"/>
    <n v="0"/>
    <x v="1962"/>
    <x v="2"/>
    <s v="tier - 2"/>
    <s v="R1024"/>
    <s v="1958-Oct-17"/>
    <n v="10"/>
    <d v="1958-10-17T00:00:00"/>
    <n v="66"/>
  </r>
  <r>
    <x v="1967"/>
    <n v="1970"/>
    <s v="Nov"/>
    <n v="11"/>
    <n v="0"/>
    <x v="1963"/>
    <x v="2"/>
    <s v="tier - 2"/>
    <s v="R1023"/>
    <s v="1970-Nov-11"/>
    <n v="11"/>
    <d v="1970-11-11T00:00:00"/>
    <n v="54"/>
  </r>
  <r>
    <x v="1968"/>
    <n v="1981"/>
    <s v="Jun"/>
    <n v="5"/>
    <n v="1"/>
    <x v="1964"/>
    <x v="2"/>
    <s v="tier - 3"/>
    <s v="R1026"/>
    <s v="1981-Jun-5"/>
    <n v="6"/>
    <d v="1981-06-05T00:00:00"/>
    <n v="43"/>
  </r>
  <r>
    <x v="1969"/>
    <n v="1979"/>
    <s v="Oct"/>
    <n v="18"/>
    <n v="2"/>
    <x v="1965"/>
    <x v="2"/>
    <s v="tier - 3"/>
    <s v="R1026"/>
    <s v="1979-Oct-18"/>
    <n v="10"/>
    <d v="1979-10-18T00:00:00"/>
    <n v="45"/>
  </r>
  <r>
    <x v="1970"/>
    <n v="1975"/>
    <s v="Dec"/>
    <n v="10"/>
    <n v="1"/>
    <x v="1966"/>
    <x v="2"/>
    <s v="tier - 3"/>
    <s v="R1023"/>
    <s v="1975-Dec-10"/>
    <n v="12"/>
    <d v="1975-12-10T00:00:00"/>
    <n v="48"/>
  </r>
  <r>
    <x v="1971"/>
    <n v="1979"/>
    <s v="Jul"/>
    <n v="3"/>
    <n v="3"/>
    <x v="1967"/>
    <x v="0"/>
    <s v="tier - 1"/>
    <s v="R1013"/>
    <s v="1979-Jul-3"/>
    <n v="7"/>
    <d v="1979-07-03T00:00:00"/>
    <n v="45"/>
  </r>
  <r>
    <x v="1972"/>
    <n v="1965"/>
    <s v="Jul"/>
    <n v="27"/>
    <n v="0"/>
    <x v="1968"/>
    <x v="2"/>
    <s v="tier - 2"/>
    <s v="R1026"/>
    <s v="1965-Jul-27"/>
    <n v="7"/>
    <d v="1965-07-27T00:00:00"/>
    <n v="59"/>
  </r>
  <r>
    <x v="1973"/>
    <n v="1962"/>
    <s v="Jul"/>
    <n v="29"/>
    <n v="0"/>
    <x v="1969"/>
    <x v="2"/>
    <s v="tier - 3"/>
    <s v="R1021"/>
    <s v="1962-Jul-29"/>
    <n v="7"/>
    <d v="1962-07-29T00:00:00"/>
    <n v="62"/>
  </r>
  <r>
    <x v="1974"/>
    <n v="2002"/>
    <s v="Sep"/>
    <n v="24"/>
    <n v="0"/>
    <x v="1970"/>
    <x v="2"/>
    <s v="tier - 2"/>
    <s v="R1012"/>
    <s v="2002-Sep-24"/>
    <n v="9"/>
    <d v="2002-09-24T00:00:00"/>
    <n v="22"/>
  </r>
  <r>
    <x v="1975"/>
    <n v="1982"/>
    <s v="Sep"/>
    <n v="4"/>
    <n v="3"/>
    <x v="1971"/>
    <x v="2"/>
    <s v="tier - 2"/>
    <s v="R1011"/>
    <s v="1982-Sep-4"/>
    <n v="9"/>
    <d v="1982-09-04T00:00:00"/>
    <n v="42"/>
  </r>
  <r>
    <x v="1976"/>
    <n v="1958"/>
    <s v="Jul"/>
    <n v="23"/>
    <n v="0"/>
    <x v="1972"/>
    <x v="2"/>
    <s v="tier - 1"/>
    <s v="R1012"/>
    <s v="1958-Jul-23"/>
    <n v="7"/>
    <d v="1958-07-23T00:00:00"/>
    <n v="66"/>
  </r>
  <r>
    <x v="1977"/>
    <n v="1969"/>
    <s v="Oct"/>
    <n v="20"/>
    <n v="0"/>
    <x v="1973"/>
    <x v="2"/>
    <s v="tier - 1"/>
    <s v="R1012"/>
    <s v="1969-Oct-20"/>
    <n v="10"/>
    <d v="1969-10-20T00:00:00"/>
    <n v="55"/>
  </r>
  <r>
    <x v="1978"/>
    <n v="1981"/>
    <s v="Nov"/>
    <n v="13"/>
    <n v="1"/>
    <x v="1974"/>
    <x v="2"/>
    <s v="tier - 1"/>
    <s v="R1012"/>
    <s v="1981-Nov-13"/>
    <n v="11"/>
    <d v="1981-11-13T00:00:00"/>
    <n v="43"/>
  </r>
  <r>
    <x v="1979"/>
    <n v="1967"/>
    <s v="Sep"/>
    <n v="1"/>
    <n v="0"/>
    <x v="1975"/>
    <x v="2"/>
    <s v="tier - 3"/>
    <s v="R1026"/>
    <s v="1967-Sep-1"/>
    <n v="9"/>
    <d v="1967-09-01T00:00:00"/>
    <n v="57"/>
  </r>
  <r>
    <x v="1980"/>
    <n v="1991"/>
    <s v="Aug"/>
    <n v="21"/>
    <n v="3"/>
    <x v="1976"/>
    <x v="2"/>
    <s v="tier - 3"/>
    <s v="R1011"/>
    <s v="1991-Aug-21"/>
    <n v="8"/>
    <d v="1991-08-21T00:00:00"/>
    <n v="33"/>
  </r>
  <r>
    <x v="1981"/>
    <n v="1965"/>
    <s v="Nov"/>
    <n v="8"/>
    <n v="0"/>
    <x v="1977"/>
    <x v="2"/>
    <s v="tier - 3"/>
    <s v="R1021"/>
    <s v="1965-Nov-8"/>
    <n v="11"/>
    <d v="1965-11-08T00:00:00"/>
    <n v="59"/>
  </r>
  <r>
    <x v="1982"/>
    <n v="1997"/>
    <s v="Dec"/>
    <n v="9"/>
    <n v="2"/>
    <x v="1978"/>
    <x v="0"/>
    <s v="tier - 3"/>
    <s v="R1013"/>
    <s v="1997-Dec-9"/>
    <n v="12"/>
    <d v="1997-12-09T00:00:00"/>
    <n v="26"/>
  </r>
  <r>
    <x v="1983"/>
    <n v="1967"/>
    <s v="Jul"/>
    <n v="18"/>
    <n v="0"/>
    <x v="1979"/>
    <x v="2"/>
    <s v="tier - 3"/>
    <s v="R1022"/>
    <s v="1967-Jul-18"/>
    <n v="7"/>
    <d v="1967-07-18T00:00:00"/>
    <n v="57"/>
  </r>
  <r>
    <x v="1984"/>
    <n v="1963"/>
    <s v="Oct"/>
    <n v="14"/>
    <n v="3"/>
    <x v="1980"/>
    <x v="2"/>
    <s v="tier - 1"/>
    <s v="R1024"/>
    <s v="1963-Oct-14"/>
    <n v="10"/>
    <d v="1963-10-14T00:00:00"/>
    <n v="61"/>
  </r>
  <r>
    <x v="1985"/>
    <n v="1962"/>
    <s v="Dec"/>
    <n v="3"/>
    <n v="0"/>
    <x v="1981"/>
    <x v="2"/>
    <s v="tier - 1"/>
    <s v="R1025"/>
    <s v="1962-Dec-3"/>
    <n v="12"/>
    <d v="1962-12-03T00:00:00"/>
    <n v="61"/>
  </r>
  <r>
    <x v="1986"/>
    <n v="1998"/>
    <s v="Sep"/>
    <n v="12"/>
    <n v="0"/>
    <x v="1982"/>
    <x v="2"/>
    <s v="tier - 1"/>
    <s v="R1024"/>
    <s v="1998-Sep-12"/>
    <n v="9"/>
    <d v="1998-09-12T00:00:00"/>
    <n v="26"/>
  </r>
  <r>
    <x v="1987"/>
    <n v="1989"/>
    <s v="Jul"/>
    <n v="14"/>
    <n v="3"/>
    <x v="1983"/>
    <x v="2"/>
    <s v="tier - 3"/>
    <s v="R1011"/>
    <s v="1989-Jul-14"/>
    <n v="7"/>
    <d v="1989-07-14T00:00:00"/>
    <n v="35"/>
  </r>
  <r>
    <x v="1988"/>
    <n v="1989"/>
    <s v="Jul"/>
    <n v="22"/>
    <n v="3"/>
    <x v="1984"/>
    <x v="2"/>
    <s v="tier - 3"/>
    <s v="R1012"/>
    <s v="1989-Jul-22"/>
    <n v="7"/>
    <d v="1989-07-22T00:00:00"/>
    <n v="35"/>
  </r>
  <r>
    <x v="1989"/>
    <n v="1979"/>
    <s v="Oct"/>
    <n v="20"/>
    <n v="5"/>
    <x v="1985"/>
    <x v="2"/>
    <s v="tier - 2"/>
    <s v="R1013"/>
    <s v="1979-Oct-20"/>
    <n v="10"/>
    <d v="1979-10-20T00:00:00"/>
    <n v="45"/>
  </r>
  <r>
    <x v="1990"/>
    <n v="1959"/>
    <s v="Nov"/>
    <n v="20"/>
    <n v="1"/>
    <x v="1986"/>
    <x v="2"/>
    <s v="tier - 2"/>
    <s v="R1013"/>
    <s v="1959-Nov-20"/>
    <n v="11"/>
    <d v="1959-11-20T00:00:00"/>
    <n v="65"/>
  </r>
  <r>
    <x v="1991"/>
    <n v="1976"/>
    <s v="Nov"/>
    <n v="27"/>
    <n v="2"/>
    <x v="1987"/>
    <x v="2"/>
    <s v="tier - 3"/>
    <s v="R1012"/>
    <s v="1976-Nov-27"/>
    <n v="11"/>
    <d v="1976-11-27T00:00:00"/>
    <n v="48"/>
  </r>
  <r>
    <x v="1992"/>
    <n v="1996"/>
    <s v="Nov"/>
    <n v="10"/>
    <n v="2"/>
    <x v="1988"/>
    <x v="2"/>
    <s v="tier - 3"/>
    <s v="R1024"/>
    <s v="1996-Nov-10"/>
    <n v="11"/>
    <d v="1996-11-10T00:00:00"/>
    <n v="28"/>
  </r>
  <r>
    <x v="1993"/>
    <n v="1976"/>
    <s v="Nov"/>
    <n v="28"/>
    <n v="0"/>
    <x v="1989"/>
    <x v="0"/>
    <s v="tier - 1"/>
    <s v="R1024"/>
    <s v="1976-Nov-28"/>
    <n v="11"/>
    <d v="1976-11-28T00:00:00"/>
    <n v="48"/>
  </r>
  <r>
    <x v="1994"/>
    <n v="1959"/>
    <s v="Aug"/>
    <n v="3"/>
    <n v="0"/>
    <x v="1990"/>
    <x v="2"/>
    <s v="tier - 3"/>
    <s v="R1023"/>
    <s v="1959-Aug-3"/>
    <n v="8"/>
    <d v="1959-08-03T00:00:00"/>
    <n v="65"/>
  </r>
  <r>
    <x v="1995"/>
    <n v="1959"/>
    <s v="Jun"/>
    <n v="29"/>
    <n v="0"/>
    <x v="1991"/>
    <x v="2"/>
    <s v="tier - 1"/>
    <s v="R1024"/>
    <s v="1959-Jun-29"/>
    <n v="6"/>
    <d v="1959-06-29T00:00:00"/>
    <n v="65"/>
  </r>
  <r>
    <x v="1996"/>
    <n v="1967"/>
    <s v="Nov"/>
    <n v="4"/>
    <n v="0"/>
    <x v="1992"/>
    <x v="2"/>
    <s v="tier - 2"/>
    <s v="R1021"/>
    <s v="1967-Nov-4"/>
    <n v="11"/>
    <d v="1967-11-04T00:00:00"/>
    <n v="57"/>
  </r>
  <r>
    <x v="1997"/>
    <n v="1967"/>
    <s v="Aug"/>
    <n v="15"/>
    <n v="0"/>
    <x v="1993"/>
    <x v="2"/>
    <s v="tier - 2"/>
    <s v="R1026"/>
    <s v="1967-Aug-15"/>
    <n v="8"/>
    <d v="1967-08-15T00:00:00"/>
    <n v="57"/>
  </r>
  <r>
    <x v="1998"/>
    <n v="1999"/>
    <s v="Aug"/>
    <n v="10"/>
    <n v="2"/>
    <x v="1994"/>
    <x v="2"/>
    <s v="tier - 1"/>
    <s v="R1012"/>
    <s v="1999-Aug-10"/>
    <n v="8"/>
    <d v="1999-08-10T00:00:00"/>
    <n v="25"/>
  </r>
  <r>
    <x v="1999"/>
    <n v="1958"/>
    <s v="Sep"/>
    <n v="20"/>
    <n v="1"/>
    <x v="1995"/>
    <x v="2"/>
    <s v="tier - 3"/>
    <s v="R1013"/>
    <s v="1958-Sep-20"/>
    <n v="9"/>
    <d v="1958-09-20T00:00:00"/>
    <n v="66"/>
  </r>
  <r>
    <x v="2000"/>
    <n v="1958"/>
    <s v="Jul"/>
    <n v="29"/>
    <n v="0"/>
    <x v="1996"/>
    <x v="2"/>
    <s v="tier - 2"/>
    <s v="R1016"/>
    <s v="1958-Jul-29"/>
    <n v="7"/>
    <d v="1958-07-29T00:00:00"/>
    <n v="66"/>
  </r>
  <r>
    <x v="2001"/>
    <n v="1958"/>
    <s v="Sep"/>
    <n v="14"/>
    <n v="0"/>
    <x v="1997"/>
    <x v="2"/>
    <s v="tier - 1"/>
    <s v="R1018"/>
    <s v="1958-Sep-14"/>
    <n v="9"/>
    <d v="1958-09-14T00:00:00"/>
    <n v="66"/>
  </r>
  <r>
    <x v="2002"/>
    <n v="1965"/>
    <s v="Jun"/>
    <n v="22"/>
    <n v="4"/>
    <x v="1998"/>
    <x v="2"/>
    <s v="tier - 3"/>
    <s v="R1024"/>
    <s v="1965-Jun-22"/>
    <n v="6"/>
    <d v="1965-06-22T00:00:00"/>
    <n v="59"/>
  </r>
  <r>
    <x v="2003"/>
    <n v="1963"/>
    <s v="Jul"/>
    <n v="16"/>
    <n v="3"/>
    <x v="1999"/>
    <x v="2"/>
    <s v="tier - 2"/>
    <s v="R1012"/>
    <s v="1963-Jul-16"/>
    <n v="7"/>
    <d v="1963-07-16T00:00:00"/>
    <n v="61"/>
  </r>
  <r>
    <x v="2004"/>
    <n v="1994"/>
    <s v="Oct"/>
    <n v="27"/>
    <n v="1"/>
    <x v="2000"/>
    <x v="0"/>
    <s v="tier - 3"/>
    <s v="R1011"/>
    <s v="1994-Oct-27"/>
    <n v="10"/>
    <d v="1994-10-27T00:00:00"/>
    <n v="30"/>
  </r>
  <r>
    <x v="2005"/>
    <n v="1968"/>
    <s v="Dec"/>
    <n v="19"/>
    <n v="1"/>
    <x v="2001"/>
    <x v="0"/>
    <s v="tier - 3"/>
    <s v="R1013"/>
    <s v="1968-Dec-19"/>
    <n v="12"/>
    <d v="1968-12-19T00:00:00"/>
    <n v="55"/>
  </r>
  <r>
    <x v="2006"/>
    <n v="1988"/>
    <s v="Nov"/>
    <n v="16"/>
    <n v="1"/>
    <x v="2002"/>
    <x v="2"/>
    <s v="tier - 2"/>
    <s v="R1011"/>
    <s v="1988-Nov-16"/>
    <n v="11"/>
    <d v="1988-11-16T00:00:00"/>
    <n v="36"/>
  </r>
  <r>
    <x v="2007"/>
    <n v="1967"/>
    <s v="Oct"/>
    <n v="10"/>
    <n v="0"/>
    <x v="2003"/>
    <x v="2"/>
    <s v="tier - 1"/>
    <s v="R1026"/>
    <s v="1967-Oct-10"/>
    <n v="10"/>
    <d v="1967-10-10T00:00:00"/>
    <n v="57"/>
  </r>
  <r>
    <x v="2008"/>
    <n v="1959"/>
    <s v="Dec"/>
    <n v="24"/>
    <n v="1"/>
    <x v="2004"/>
    <x v="2"/>
    <s v="tier - 2"/>
    <s v="R1012"/>
    <s v="1959-Dec-24"/>
    <n v="12"/>
    <d v="1959-12-24T00:00:00"/>
    <n v="64"/>
  </r>
  <r>
    <x v="2009"/>
    <n v="1969"/>
    <s v="Sep"/>
    <n v="26"/>
    <n v="0"/>
    <x v="2005"/>
    <x v="2"/>
    <s v="tier - 3"/>
    <s v="R1022"/>
    <s v="1969-Sep-26"/>
    <n v="9"/>
    <d v="1969-09-26T00:00:00"/>
    <n v="55"/>
  </r>
  <r>
    <x v="2010"/>
    <n v="1958"/>
    <s v="Jul"/>
    <n v="10"/>
    <n v="0"/>
    <x v="2006"/>
    <x v="2"/>
    <s v="tier - 2"/>
    <s v="R1011"/>
    <s v="1958-Jul-10"/>
    <n v="7"/>
    <d v="1958-07-10T00:00:00"/>
    <n v="66"/>
  </r>
  <r>
    <x v="2011"/>
    <n v="1958"/>
    <s v="Oct"/>
    <n v="15"/>
    <n v="0"/>
    <x v="2007"/>
    <x v="2"/>
    <s v="tier - 3"/>
    <s v="R1013"/>
    <s v="1958-Oct-15"/>
    <n v="10"/>
    <d v="1958-10-15T00:00:00"/>
    <n v="66"/>
  </r>
  <r>
    <x v="2012"/>
    <n v="1968"/>
    <s v="Dec"/>
    <n v="15"/>
    <n v="0"/>
    <x v="2008"/>
    <x v="2"/>
    <s v="tier - 3"/>
    <s v="R1012"/>
    <s v="1968-Dec-15"/>
    <n v="12"/>
    <d v="1968-12-15T00:00:00"/>
    <n v="55"/>
  </r>
  <r>
    <x v="2013"/>
    <n v="2004"/>
    <s v="Sep"/>
    <n v="6"/>
    <n v="0"/>
    <x v="2009"/>
    <x v="2"/>
    <s v="tier - 2"/>
    <s v="R1024"/>
    <s v="2004-Sep-6"/>
    <n v="9"/>
    <d v="2004-09-06T00:00:00"/>
    <n v="20"/>
  </r>
  <r>
    <x v="2014"/>
    <n v="1972"/>
    <s v="Jul"/>
    <n v="13"/>
    <n v="0"/>
    <x v="2010"/>
    <x v="2"/>
    <s v="tier - 2"/>
    <s v="R1026"/>
    <s v="1972-Jul-13"/>
    <n v="7"/>
    <d v="1972-07-13T00:00:00"/>
    <n v="52"/>
  </r>
  <r>
    <x v="2015"/>
    <n v="1974"/>
    <s v="Dec"/>
    <n v="26"/>
    <n v="0"/>
    <x v="2011"/>
    <x v="2"/>
    <s v="tier - 2"/>
    <s v="R1026"/>
    <s v="1974-Dec-26"/>
    <n v="12"/>
    <d v="1974-12-26T00:00:00"/>
    <n v="49"/>
  </r>
  <r>
    <x v="2016"/>
    <n v="1984"/>
    <s v="Nov"/>
    <n v="10"/>
    <n v="3"/>
    <x v="2012"/>
    <x v="0"/>
    <s v="tier - 1"/>
    <s v="R1013"/>
    <s v="1984-Nov-10"/>
    <n v="11"/>
    <d v="1984-11-10T00:00:00"/>
    <n v="40"/>
  </r>
  <r>
    <x v="2017"/>
    <n v="1959"/>
    <s v="Nov"/>
    <n v="8"/>
    <n v="0"/>
    <x v="2013"/>
    <x v="2"/>
    <s v="tier - 3"/>
    <s v="R1012"/>
    <s v="1959-Nov-8"/>
    <n v="11"/>
    <d v="1959-11-08T00:00:00"/>
    <n v="65"/>
  </r>
  <r>
    <x v="2018"/>
    <n v="1959"/>
    <s v="Oct"/>
    <n v="10"/>
    <n v="0"/>
    <x v="2014"/>
    <x v="2"/>
    <s v="tier - 1"/>
    <s v="R1012"/>
    <s v="1959-Oct-10"/>
    <n v="10"/>
    <d v="1959-10-10T00:00:00"/>
    <n v="65"/>
  </r>
  <r>
    <x v="2019"/>
    <n v="1961"/>
    <s v="Sep"/>
    <n v="25"/>
    <n v="2"/>
    <x v="2015"/>
    <x v="2"/>
    <s v="tier - 1"/>
    <s v="R1011"/>
    <s v="1961-Sep-25"/>
    <n v="9"/>
    <d v="1961-09-25T00:00:00"/>
    <n v="63"/>
  </r>
  <r>
    <x v="2020"/>
    <n v="1958"/>
    <s v="Sep"/>
    <n v="21"/>
    <n v="0"/>
    <x v="2016"/>
    <x v="2"/>
    <s v="tier - 2"/>
    <s v="R1012"/>
    <s v="1958-Sep-21"/>
    <n v="9"/>
    <d v="1958-09-21T00:00:00"/>
    <n v="66"/>
  </r>
  <r>
    <x v="2021"/>
    <n v="1983"/>
    <s v="Nov"/>
    <n v="17"/>
    <n v="3"/>
    <x v="2017"/>
    <x v="2"/>
    <s v="tier - 1"/>
    <s v="R1026"/>
    <s v="1983-Nov-17"/>
    <n v="11"/>
    <d v="1983-11-17T00:00:00"/>
    <n v="41"/>
  </r>
  <r>
    <x v="2022"/>
    <n v="1968"/>
    <s v="Dec"/>
    <n v="25"/>
    <n v="0"/>
    <x v="2018"/>
    <x v="2"/>
    <s v="tier - 1"/>
    <s v="R1026"/>
    <s v="1968-Dec-25"/>
    <n v="12"/>
    <d v="1968-12-25T00:00:00"/>
    <n v="55"/>
  </r>
  <r>
    <x v="2023"/>
    <n v="1984"/>
    <s v="Jul"/>
    <n v="7"/>
    <n v="3"/>
    <x v="2019"/>
    <x v="2"/>
    <s v="tier - 1"/>
    <s v="R1012"/>
    <s v="1984-Jul-7"/>
    <n v="7"/>
    <d v="1984-07-07T00:00:00"/>
    <n v="40"/>
  </r>
  <r>
    <x v="2024"/>
    <n v="2004"/>
    <s v="Jul"/>
    <n v="6"/>
    <n v="0"/>
    <x v="2020"/>
    <x v="2"/>
    <s v="tier - 3"/>
    <s v="R1013"/>
    <s v="2004-Jul-6"/>
    <n v="7"/>
    <d v="2004-07-06T00:00:00"/>
    <n v="20"/>
  </r>
  <r>
    <x v="2025"/>
    <n v="1961"/>
    <s v="Jun"/>
    <n v="14"/>
    <n v="2"/>
    <x v="2021"/>
    <x v="2"/>
    <s v="tier - 1"/>
    <s v="R1012"/>
    <s v="1961-Jun-14"/>
    <n v="6"/>
    <d v="1961-06-14T00:00:00"/>
    <n v="63"/>
  </r>
  <r>
    <x v="2026"/>
    <n v="1976"/>
    <s v="Sep"/>
    <n v="26"/>
    <n v="2"/>
    <x v="2022"/>
    <x v="2"/>
    <s v="tier - 3"/>
    <s v="R1023"/>
    <s v="1976-Sep-26"/>
    <n v="9"/>
    <d v="1976-09-26T00:00:00"/>
    <n v="48"/>
  </r>
  <r>
    <x v="2027"/>
    <n v="1972"/>
    <s v="Jun"/>
    <n v="8"/>
    <n v="1"/>
    <x v="2023"/>
    <x v="0"/>
    <s v="tier - 1"/>
    <s v="R1016"/>
    <s v="1972-Jun-8"/>
    <n v="6"/>
    <d v="1972-06-08T00:00:00"/>
    <n v="52"/>
  </r>
  <r>
    <x v="2028"/>
    <n v="1991"/>
    <s v="Sep"/>
    <n v="12"/>
    <n v="3"/>
    <x v="2024"/>
    <x v="2"/>
    <s v="tier - 3"/>
    <s v="R1012"/>
    <s v="1991-Sep-12"/>
    <n v="9"/>
    <d v="1991-09-12T00:00:00"/>
    <n v="33"/>
  </r>
  <r>
    <x v="2029"/>
    <n v="1960"/>
    <s v="Nov"/>
    <n v="8"/>
    <n v="0"/>
    <x v="2025"/>
    <x v="2"/>
    <s v="tier - 3"/>
    <s v="R1024"/>
    <s v="1960-Nov-8"/>
    <n v="11"/>
    <d v="1960-11-08T00:00:00"/>
    <n v="64"/>
  </r>
  <r>
    <x v="2030"/>
    <n v="1963"/>
    <s v="Jul"/>
    <n v="8"/>
    <n v="3"/>
    <x v="2026"/>
    <x v="2"/>
    <s v="tier - 3"/>
    <s v="R1011"/>
    <s v="1963-Jul-8"/>
    <n v="7"/>
    <d v="1963-07-08T00:00:00"/>
    <n v="61"/>
  </r>
  <r>
    <x v="2031"/>
    <n v="1963"/>
    <s v="Jul"/>
    <n v="6"/>
    <n v="3"/>
    <x v="2027"/>
    <x v="2"/>
    <s v="tier - 2"/>
    <s v="R1013"/>
    <s v="1963-Jul-6"/>
    <n v="7"/>
    <d v="1963-07-06T00:00:00"/>
    <n v="61"/>
  </r>
  <r>
    <x v="2032"/>
    <n v="1963"/>
    <s v="Dec"/>
    <n v="23"/>
    <n v="3"/>
    <x v="2028"/>
    <x v="2"/>
    <s v="tier - 1"/>
    <s v="R1013"/>
    <s v="1963-Dec-23"/>
    <n v="12"/>
    <d v="1963-12-23T00:00:00"/>
    <n v="60"/>
  </r>
  <r>
    <x v="2033"/>
    <n v="1959"/>
    <s v="Sep"/>
    <n v="6"/>
    <n v="0"/>
    <x v="2029"/>
    <x v="2"/>
    <s v="tier - 1"/>
    <s v="R1016"/>
    <s v="1959-Sep-6"/>
    <n v="9"/>
    <d v="1959-09-06T00:00:00"/>
    <n v="65"/>
  </r>
  <r>
    <x v="2034"/>
    <n v="1990"/>
    <s v="Jul"/>
    <n v="13"/>
    <n v="3"/>
    <x v="2030"/>
    <x v="2"/>
    <s v="tier - 1"/>
    <s v="R1023"/>
    <s v="1990-Jul-13"/>
    <n v="7"/>
    <d v="1990-07-13T00:00:00"/>
    <n v="34"/>
  </r>
  <r>
    <x v="2035"/>
    <n v="1959"/>
    <s v="Aug"/>
    <n v="29"/>
    <n v="0"/>
    <x v="2031"/>
    <x v="2"/>
    <s v="tier - 2"/>
    <s v="R1019"/>
    <s v="1959-Aug-29"/>
    <n v="8"/>
    <d v="1959-08-29T00:00:00"/>
    <n v="65"/>
  </r>
  <r>
    <x v="2036"/>
    <n v="1960"/>
    <s v="Jun"/>
    <n v="18"/>
    <n v="1"/>
    <x v="2032"/>
    <x v="2"/>
    <s v="tier - 1"/>
    <s v="R1012"/>
    <s v="1960-Jun-18"/>
    <n v="6"/>
    <d v="1960-06-18T00:00:00"/>
    <n v="64"/>
  </r>
  <r>
    <x v="2037"/>
    <n v="1962"/>
    <s v="Jul"/>
    <n v="27"/>
    <n v="3"/>
    <x v="2033"/>
    <x v="2"/>
    <s v="tier - 2"/>
    <s v="R1013"/>
    <s v="1962-Jul-27"/>
    <n v="7"/>
    <d v="1962-07-27T00:00:00"/>
    <n v="62"/>
  </r>
  <r>
    <x v="2038"/>
    <n v="1966"/>
    <s v="Sep"/>
    <n v="21"/>
    <n v="0"/>
    <x v="2034"/>
    <x v="0"/>
    <s v="tier - 3"/>
    <s v="R1011"/>
    <s v="1966-Sep-21"/>
    <n v="9"/>
    <d v="1966-09-21T00:00:00"/>
    <n v="58"/>
  </r>
  <r>
    <x v="2039"/>
    <n v="1959"/>
    <s v="Jul"/>
    <n v="7"/>
    <n v="0"/>
    <x v="2035"/>
    <x v="2"/>
    <s v="tier - 2"/>
    <s v="R1013"/>
    <s v="1959-Jul-7"/>
    <n v="7"/>
    <d v="1959-07-07T00:00:00"/>
    <n v="65"/>
  </r>
  <r>
    <x v="2040"/>
    <n v="1959"/>
    <s v="Dec"/>
    <n v="29"/>
    <n v="0"/>
    <x v="2036"/>
    <x v="2"/>
    <s v="tier - 3"/>
    <s v="R1013"/>
    <s v="1959-Dec-29"/>
    <n v="12"/>
    <d v="1959-12-29T00:00:00"/>
    <n v="64"/>
  </r>
  <r>
    <x v="2041"/>
    <n v="1985"/>
    <s v="Sep"/>
    <n v="25"/>
    <n v="3"/>
    <x v="2037"/>
    <x v="2"/>
    <s v="tier - 2"/>
    <s v="R1012"/>
    <s v="1985-Sep-25"/>
    <n v="9"/>
    <d v="1985-09-25T00:00:00"/>
    <n v="39"/>
  </r>
  <r>
    <x v="2042"/>
    <n v="1959"/>
    <s v="Oct"/>
    <n v="5"/>
    <n v="0"/>
    <x v="2038"/>
    <x v="2"/>
    <s v="tier - 2"/>
    <s v="R1011"/>
    <s v="1959-Oct-5"/>
    <n v="10"/>
    <d v="1959-10-05T00:00:00"/>
    <n v="65"/>
  </r>
  <r>
    <x v="2043"/>
    <n v="1978"/>
    <s v="Dec"/>
    <n v="19"/>
    <n v="2"/>
    <x v="2039"/>
    <x v="2"/>
    <s v="tier - 1"/>
    <s v="R1012"/>
    <s v="1978-Dec-19"/>
    <n v="12"/>
    <d v="1978-12-19T00:00:00"/>
    <n v="45"/>
  </r>
  <r>
    <x v="2044"/>
    <n v="1960"/>
    <s v="Jul"/>
    <n v="21"/>
    <n v="0"/>
    <x v="2040"/>
    <x v="2"/>
    <s v="tier - 2"/>
    <s v="R1012"/>
    <s v="1960-Jul-21"/>
    <n v="7"/>
    <d v="1960-07-21T00:00:00"/>
    <n v="64"/>
  </r>
  <r>
    <x v="2045"/>
    <n v="2003"/>
    <s v="Jun"/>
    <n v="7"/>
    <n v="0"/>
    <x v="2041"/>
    <x v="2"/>
    <s v="tier - 1"/>
    <s v="R1011"/>
    <s v="2003-Jun-7"/>
    <n v="6"/>
    <d v="2003-06-07T00:00:00"/>
    <n v="21"/>
  </r>
  <r>
    <x v="2046"/>
    <n v="1958"/>
    <s v="Dec"/>
    <n v="10"/>
    <n v="0"/>
    <x v="2042"/>
    <x v="1"/>
    <s v="tier - 1"/>
    <s v="R1013"/>
    <s v="1958-Dec-10"/>
    <n v="12"/>
    <d v="1958-12-10T00:00:00"/>
    <n v="65"/>
  </r>
  <r>
    <x v="2047"/>
    <n v="1958"/>
    <s v="Nov"/>
    <n v="25"/>
    <n v="0"/>
    <x v="2043"/>
    <x v="1"/>
    <s v="tier - 3"/>
    <s v="R1011"/>
    <s v="1958-Nov-25"/>
    <n v="11"/>
    <d v="1958-11-25T00:00:00"/>
    <n v="66"/>
  </r>
  <r>
    <x v="2048"/>
    <n v="1986"/>
    <s v="Dec"/>
    <n v="8"/>
    <n v="3"/>
    <x v="2044"/>
    <x v="1"/>
    <s v="tier - 2"/>
    <s v="R1012"/>
    <s v="1986-Dec-8"/>
    <n v="12"/>
    <d v="1986-12-08T00:00:00"/>
    <n v="37"/>
  </r>
  <r>
    <x v="2049"/>
    <n v="1962"/>
    <s v="Sep"/>
    <n v="22"/>
    <n v="0"/>
    <x v="2045"/>
    <x v="0"/>
    <s v="tier - 3"/>
    <s v="R1011"/>
    <s v="1962-Sep-22"/>
    <n v="9"/>
    <d v="1962-09-22T00:00:00"/>
    <n v="62"/>
  </r>
  <r>
    <x v="2050"/>
    <n v="1966"/>
    <s v="Nov"/>
    <n v="10"/>
    <n v="0"/>
    <x v="2046"/>
    <x v="1"/>
    <s v="tier - 3"/>
    <s v="R1026"/>
    <s v="1966-Nov-10"/>
    <n v="11"/>
    <d v="1966-11-10T00:00:00"/>
    <n v="58"/>
  </r>
  <r>
    <x v="2051"/>
    <n v="1959"/>
    <s v="Aug"/>
    <n v="6"/>
    <n v="0"/>
    <x v="2047"/>
    <x v="1"/>
    <s v="tier - 1"/>
    <s v="R1012"/>
    <s v="1959-Aug-6"/>
    <n v="8"/>
    <d v="1959-08-06T00:00:00"/>
    <n v="65"/>
  </r>
  <r>
    <x v="2052"/>
    <n v="2004"/>
    <s v="Jul"/>
    <n v="16"/>
    <n v="0"/>
    <x v="2048"/>
    <x v="1"/>
    <s v="tier - 2"/>
    <s v="R1018"/>
    <s v="2004-Jul-16"/>
    <n v="7"/>
    <d v="2004-07-16T00:00:00"/>
    <n v="20"/>
  </r>
  <r>
    <x v="2053"/>
    <n v="1969"/>
    <s v="Oct"/>
    <n v="23"/>
    <n v="0"/>
    <x v="2049"/>
    <x v="1"/>
    <s v="tier - 2"/>
    <s v="R1026"/>
    <s v="1969-Oct-23"/>
    <n v="10"/>
    <d v="1969-10-23T00:00:00"/>
    <n v="55"/>
  </r>
  <r>
    <x v="2054"/>
    <n v="1985"/>
    <s v="Aug"/>
    <n v="29"/>
    <n v="3"/>
    <x v="2050"/>
    <x v="1"/>
    <s v="tier - 3"/>
    <s v="R1026"/>
    <s v="1985-Aug-29"/>
    <n v="8"/>
    <d v="1985-08-29T00:00:00"/>
    <n v="39"/>
  </r>
  <r>
    <x v="2055"/>
    <n v="1981"/>
    <s v="Aug"/>
    <n v="2"/>
    <n v="1"/>
    <x v="2051"/>
    <x v="1"/>
    <s v="tier - 2"/>
    <s v="R1024"/>
    <s v="1981-Aug-2"/>
    <n v="8"/>
    <d v="1981-08-02T00:00:00"/>
    <n v="43"/>
  </r>
  <r>
    <x v="2056"/>
    <n v="1986"/>
    <s v="Nov"/>
    <n v="24"/>
    <n v="3"/>
    <x v="2052"/>
    <x v="1"/>
    <s v="tier - 2"/>
    <s v="R1023"/>
    <s v="1986-Nov-24"/>
    <n v="11"/>
    <d v="1986-11-24T00:00:00"/>
    <n v="38"/>
  </r>
  <r>
    <x v="2057"/>
    <n v="1985"/>
    <s v="Sep"/>
    <n v="14"/>
    <n v="3"/>
    <x v="2053"/>
    <x v="1"/>
    <s v="tier - 1"/>
    <s v="R1026"/>
    <s v="1985-Sep-14"/>
    <n v="9"/>
    <d v="1985-09-14T00:00:00"/>
    <n v="39"/>
  </r>
  <r>
    <x v="2058"/>
    <n v="1963"/>
    <s v="Aug"/>
    <n v="4"/>
    <n v="0"/>
    <x v="2054"/>
    <x v="1"/>
    <s v="tier - 2"/>
    <s v="R1021"/>
    <s v="1963-Aug-4"/>
    <n v="8"/>
    <d v="1963-08-04T00:00:00"/>
    <n v="61"/>
  </r>
  <r>
    <x v="2059"/>
    <n v="1984"/>
    <s v="Jul"/>
    <n v="20"/>
    <n v="3"/>
    <x v="2055"/>
    <x v="1"/>
    <s v="tier - 3"/>
    <s v="R1023"/>
    <s v="1984-Jul-20"/>
    <n v="7"/>
    <d v="1984-07-20T00:00:00"/>
    <n v="40"/>
  </r>
  <r>
    <x v="2060"/>
    <n v="1975"/>
    <s v="Sep"/>
    <n v="29"/>
    <n v="1"/>
    <x v="2056"/>
    <x v="0"/>
    <s v="tier - 1"/>
    <s v="R1011"/>
    <s v="1975-Sep-29"/>
    <n v="9"/>
    <d v="1975-09-29T00:00:00"/>
    <n v="49"/>
  </r>
  <r>
    <x v="2061"/>
    <n v="1961"/>
    <s v="Dec"/>
    <n v="24"/>
    <n v="0"/>
    <x v="2057"/>
    <x v="1"/>
    <s v="tier - 3"/>
    <s v="R1024"/>
    <s v="1961-Dec-24"/>
    <n v="12"/>
    <d v="1961-12-24T00:00:00"/>
    <n v="62"/>
  </r>
  <r>
    <x v="2062"/>
    <n v="1969"/>
    <s v="Jul"/>
    <n v="26"/>
    <n v="0"/>
    <x v="2058"/>
    <x v="1"/>
    <s v="tier - 3"/>
    <s v="R1012"/>
    <s v="1969-Jul-26"/>
    <n v="7"/>
    <d v="1969-07-26T00:00:00"/>
    <n v="55"/>
  </r>
  <r>
    <x v="2063"/>
    <n v="1961"/>
    <s v="Nov"/>
    <n v="18"/>
    <n v="0"/>
    <x v="2059"/>
    <x v="1"/>
    <s v="tier - 3"/>
    <s v="R1024"/>
    <s v="1961-Nov-18"/>
    <n v="11"/>
    <d v="1961-11-18T00:00:00"/>
    <n v="63"/>
  </r>
  <r>
    <x v="2064"/>
    <n v="1964"/>
    <s v="Sep"/>
    <n v="10"/>
    <n v="2"/>
    <x v="2060"/>
    <x v="1"/>
    <s v="tier - 1"/>
    <s v="R1024"/>
    <s v="1964-Sep-10"/>
    <n v="9"/>
    <d v="1964-09-10T00:00:00"/>
    <n v="60"/>
  </r>
  <r>
    <x v="2065"/>
    <n v="1992"/>
    <s v="Aug"/>
    <n v="14"/>
    <n v="0"/>
    <x v="2061"/>
    <x v="1"/>
    <s v="tier - 1"/>
    <s v="R1012"/>
    <s v="1992-Aug-14"/>
    <n v="8"/>
    <d v="1992-08-14T00:00:00"/>
    <n v="32"/>
  </r>
  <r>
    <x v="2066"/>
    <n v="1968"/>
    <s v="Jul"/>
    <n v="15"/>
    <n v="0"/>
    <x v="2062"/>
    <x v="1"/>
    <s v="tier - 3"/>
    <s v="R1026"/>
    <s v="1968-Jul-15"/>
    <n v="7"/>
    <d v="1968-07-15T00:00:00"/>
    <n v="56"/>
  </r>
  <r>
    <x v="2067"/>
    <n v="1960"/>
    <s v="Jul"/>
    <n v="11"/>
    <n v="0"/>
    <x v="2063"/>
    <x v="1"/>
    <s v="tier - 3"/>
    <s v="R1017"/>
    <s v="1960-Jul-11"/>
    <n v="7"/>
    <d v="1960-07-11T00:00:00"/>
    <n v="64"/>
  </r>
  <r>
    <x v="2068"/>
    <n v="1963"/>
    <s v="Oct"/>
    <n v="14"/>
    <n v="0"/>
    <x v="2064"/>
    <x v="1"/>
    <s v="tier - 1"/>
    <s v="R1012"/>
    <s v="1963-Oct-14"/>
    <n v="10"/>
    <d v="1963-10-14T00:00:00"/>
    <n v="61"/>
  </r>
  <r>
    <x v="2069"/>
    <n v="1990"/>
    <s v="Aug"/>
    <n v="30"/>
    <n v="3"/>
    <x v="2065"/>
    <x v="1"/>
    <s v="tier - 2"/>
    <s v="R1023"/>
    <s v="1990-Aug-30"/>
    <n v="8"/>
    <d v="1990-08-30T00:00:00"/>
    <n v="34"/>
  </r>
  <r>
    <x v="2070"/>
    <n v="1975"/>
    <s v="Aug"/>
    <n v="7"/>
    <n v="1"/>
    <x v="2066"/>
    <x v="1"/>
    <s v="tier - 2"/>
    <s v="R1012"/>
    <s v="1975-Aug-7"/>
    <n v="8"/>
    <d v="1975-08-07T00:00:00"/>
    <n v="49"/>
  </r>
  <r>
    <x v="2071"/>
    <n v="1975"/>
    <s v="Nov"/>
    <n v="14"/>
    <n v="0"/>
    <x v="2067"/>
    <x v="0"/>
    <s v="tier - 2"/>
    <s v="R1013"/>
    <s v="1975-Nov-14"/>
    <n v="11"/>
    <d v="1975-11-14T00:00:00"/>
    <n v="49"/>
  </r>
  <r>
    <x v="2072"/>
    <n v="1960"/>
    <s v="Jul"/>
    <n v="24"/>
    <n v="0"/>
    <x v="2068"/>
    <x v="1"/>
    <s v="tier - 3"/>
    <s v="R1011"/>
    <s v="1960-Jul-24"/>
    <n v="7"/>
    <d v="1960-07-24T00:00:00"/>
    <n v="64"/>
  </r>
  <r>
    <x v="2073"/>
    <n v="1960"/>
    <s v="Jul"/>
    <n v="28"/>
    <n v="0"/>
    <x v="2069"/>
    <x v="1"/>
    <s v="tier - 2"/>
    <s v="R1013"/>
    <s v="1960-Jul-28"/>
    <n v="7"/>
    <d v="1960-07-28T00:00:00"/>
    <n v="64"/>
  </r>
  <r>
    <x v="2074"/>
    <n v="1985"/>
    <s v="Aug"/>
    <n v="19"/>
    <n v="3"/>
    <x v="2070"/>
    <x v="1"/>
    <s v="tier - 1"/>
    <s v="R1012"/>
    <s v="1985-Aug-19"/>
    <n v="8"/>
    <d v="1985-08-19T00:00:00"/>
    <n v="39"/>
  </r>
  <r>
    <x v="2075"/>
    <n v="1960"/>
    <s v="Dec"/>
    <n v="16"/>
    <n v="0"/>
    <x v="2071"/>
    <x v="1"/>
    <s v="tier - 2"/>
    <s v="R1011"/>
    <s v="1960-Dec-16"/>
    <n v="12"/>
    <d v="1960-12-16T00:00:00"/>
    <n v="63"/>
  </r>
  <r>
    <x v="2076"/>
    <n v="1960"/>
    <s v="Jul"/>
    <n v="11"/>
    <n v="0"/>
    <x v="2072"/>
    <x v="1"/>
    <s v="tier - 1"/>
    <s v="R1013"/>
    <s v="1960-Jul-11"/>
    <n v="7"/>
    <d v="1960-07-11T00:00:00"/>
    <n v="64"/>
  </r>
  <r>
    <x v="2077"/>
    <n v="1960"/>
    <s v="Aug"/>
    <n v="13"/>
    <n v="0"/>
    <x v="2073"/>
    <x v="1"/>
    <s v="tier - 1"/>
    <s v="R1011"/>
    <s v="1960-Aug-13"/>
    <n v="8"/>
    <d v="1960-08-13T00:00:00"/>
    <n v="64"/>
  </r>
  <r>
    <x v="2078"/>
    <n v="1975"/>
    <s v="Jun"/>
    <n v="29"/>
    <n v="1"/>
    <x v="2074"/>
    <x v="1"/>
    <s v="tier - 2"/>
    <s v="R1012"/>
    <s v="1975-Jun-29"/>
    <n v="6"/>
    <d v="1975-06-29T00:00:00"/>
    <n v="49"/>
  </r>
  <r>
    <x v="2079"/>
    <n v="1966"/>
    <s v="Nov"/>
    <n v="14"/>
    <n v="3"/>
    <x v="2075"/>
    <x v="1"/>
    <s v="tier - 3"/>
    <s v="R1024"/>
    <s v="1966-Nov-14"/>
    <n v="11"/>
    <d v="1966-11-14T00:00:00"/>
    <n v="58"/>
  </r>
  <r>
    <x v="2080"/>
    <n v="1961"/>
    <s v="Nov"/>
    <n v="3"/>
    <n v="0"/>
    <x v="2076"/>
    <x v="1"/>
    <s v="tier - 3"/>
    <s v="R1012"/>
    <s v="1961-Nov-3"/>
    <n v="11"/>
    <d v="1961-11-03T00:00:00"/>
    <n v="63"/>
  </r>
  <r>
    <x v="2081"/>
    <n v="1994"/>
    <s v="Jun"/>
    <n v="17"/>
    <n v="0"/>
    <x v="2077"/>
    <x v="1"/>
    <s v="tier - 3"/>
    <s v="R1012"/>
    <s v="1994-Jun-17"/>
    <n v="6"/>
    <d v="1994-06-17T00:00:00"/>
    <n v="30"/>
  </r>
  <r>
    <x v="2082"/>
    <n v="1976"/>
    <s v="Oct"/>
    <n v="29"/>
    <n v="1"/>
    <x v="2078"/>
    <x v="0"/>
    <s v="tier - 3"/>
    <s v="R1011"/>
    <s v="1976-Oct-29"/>
    <n v="10"/>
    <d v="1976-10-29T00:00:00"/>
    <n v="48"/>
  </r>
  <r>
    <x v="2083"/>
    <n v="1961"/>
    <s v="Jul"/>
    <n v="22"/>
    <n v="0"/>
    <x v="2079"/>
    <x v="1"/>
    <s v="tier - 2"/>
    <s v="R1012"/>
    <s v="1961-Jul-22"/>
    <n v="7"/>
    <d v="1961-07-22T00:00:00"/>
    <n v="63"/>
  </r>
  <r>
    <x v="2084"/>
    <n v="1992"/>
    <s v="Dec"/>
    <n v="19"/>
    <n v="0"/>
    <x v="2080"/>
    <x v="1"/>
    <s v="tier - 3"/>
    <s v="R1023"/>
    <s v="1992-Dec-19"/>
    <n v="12"/>
    <d v="1992-12-19T00:00:00"/>
    <n v="31"/>
  </r>
  <r>
    <x v="2085"/>
    <n v="1959"/>
    <s v="Dec"/>
    <n v="20"/>
    <n v="0"/>
    <x v="2081"/>
    <x v="1"/>
    <s v="tier - 3"/>
    <s v="R1013"/>
    <s v="1959-Dec-20"/>
    <n v="12"/>
    <d v="1959-12-20T00:00:00"/>
    <n v="64"/>
  </r>
  <r>
    <x v="2086"/>
    <n v="1959"/>
    <s v="Nov"/>
    <n v="25"/>
    <n v="0"/>
    <x v="2082"/>
    <x v="1"/>
    <s v="tier - 1"/>
    <s v="R1011"/>
    <s v="1959-Nov-25"/>
    <n v="11"/>
    <d v="1959-11-25T00:00:00"/>
    <n v="65"/>
  </r>
  <r>
    <x v="2087"/>
    <n v="1959"/>
    <s v="Dec"/>
    <n v="9"/>
    <n v="0"/>
    <x v="2083"/>
    <x v="1"/>
    <s v="tier - 3"/>
    <s v="R1011"/>
    <s v="1959-Dec-9"/>
    <n v="12"/>
    <d v="1959-12-09T00:00:00"/>
    <n v="64"/>
  </r>
  <r>
    <x v="2088"/>
    <n v="1984"/>
    <s v="Jun"/>
    <n v="6"/>
    <n v="3"/>
    <x v="2084"/>
    <x v="1"/>
    <s v="tier - 2"/>
    <s v="R1023"/>
    <s v="1984-Jun-6"/>
    <n v="6"/>
    <d v="1984-06-06T00:00:00"/>
    <n v="40"/>
  </r>
  <r>
    <x v="2089"/>
    <n v="1979"/>
    <s v="Sep"/>
    <n v="30"/>
    <n v="2"/>
    <x v="2085"/>
    <x v="1"/>
    <s v="tier - 3"/>
    <s v="R1026"/>
    <s v="1979-Sep-30"/>
    <n v="9"/>
    <d v="1979-09-30T00:00:00"/>
    <n v="45"/>
  </r>
  <r>
    <x v="2090"/>
    <n v="1964"/>
    <s v="Sep"/>
    <n v="24"/>
    <n v="0"/>
    <x v="2086"/>
    <x v="1"/>
    <s v="tier - 2"/>
    <s v="R1025"/>
    <s v="1964-Sep-24"/>
    <n v="9"/>
    <d v="1964-09-24T00:00:00"/>
    <n v="60"/>
  </r>
  <r>
    <x v="2091"/>
    <n v="1990"/>
    <s v="Oct"/>
    <n v="2"/>
    <n v="3"/>
    <x v="2087"/>
    <x v="1"/>
    <s v="tier - 1"/>
    <s v="R1012"/>
    <s v="1990-Oct-2"/>
    <n v="10"/>
    <d v="1990-10-02T00:00:00"/>
    <n v="34"/>
  </r>
  <r>
    <x v="2092"/>
    <n v="1960"/>
    <s v="Nov"/>
    <n v="11"/>
    <n v="0"/>
    <x v="2088"/>
    <x v="1"/>
    <s v="tier - 1"/>
    <s v="R1012"/>
    <s v="1960-Nov-11"/>
    <n v="11"/>
    <d v="1960-11-11T00:00:00"/>
    <n v="64"/>
  </r>
  <r>
    <x v="2093"/>
    <n v="1974"/>
    <s v="Nov"/>
    <n v="24"/>
    <n v="0"/>
    <x v="2089"/>
    <x v="0"/>
    <s v="tier - 1"/>
    <s v="R1011"/>
    <s v="1974-Nov-24"/>
    <n v="11"/>
    <d v="1974-11-24T00:00:00"/>
    <n v="50"/>
  </r>
  <r>
    <x v="2094"/>
    <n v="1976"/>
    <s v="Aug"/>
    <n v="23"/>
    <n v="2"/>
    <x v="2090"/>
    <x v="1"/>
    <s v="tier - 2"/>
    <s v="R1012"/>
    <s v="1976-Aug-23"/>
    <n v="8"/>
    <d v="1976-08-23T00:00:00"/>
    <n v="48"/>
  </r>
  <r>
    <x v="2095"/>
    <n v="1994"/>
    <s v="Jul"/>
    <n v="1"/>
    <n v="0"/>
    <x v="2091"/>
    <x v="1"/>
    <s v="tier - 3"/>
    <s v="R1012"/>
    <s v="1994-Jul-1"/>
    <n v="7"/>
    <d v="1994-07-01T00:00:00"/>
    <n v="30"/>
  </r>
  <r>
    <x v="2096"/>
    <n v="1962"/>
    <s v="Oct"/>
    <n v="11"/>
    <n v="0"/>
    <x v="2092"/>
    <x v="1"/>
    <s v="tier - 3"/>
    <s v="R1023"/>
    <s v="1962-Oct-11"/>
    <n v="10"/>
    <d v="1962-10-11T00:00:00"/>
    <n v="62"/>
  </r>
  <r>
    <x v="2097"/>
    <n v="1962"/>
    <s v="Nov"/>
    <n v="24"/>
    <n v="1"/>
    <x v="2093"/>
    <x v="1"/>
    <s v="tier - 2"/>
    <s v="R1011"/>
    <s v="1962-Nov-24"/>
    <n v="11"/>
    <d v="1962-11-24T00:00:00"/>
    <n v="62"/>
  </r>
  <r>
    <x v="2098"/>
    <n v="1965"/>
    <s v="Nov"/>
    <n v="13"/>
    <n v="2"/>
    <x v="2094"/>
    <x v="1"/>
    <s v="tier - 3"/>
    <s v="R1024"/>
    <s v="1965-Nov-13"/>
    <n v="11"/>
    <d v="1965-11-13T00:00:00"/>
    <n v="59"/>
  </r>
  <r>
    <x v="2099"/>
    <n v="1962"/>
    <s v="Dec"/>
    <n v="7"/>
    <n v="0"/>
    <x v="2095"/>
    <x v="1"/>
    <s v="tier - 1"/>
    <s v="R1024"/>
    <s v="1962-Dec-7"/>
    <n v="12"/>
    <d v="1962-12-07T00:00:00"/>
    <n v="61"/>
  </r>
  <r>
    <x v="2100"/>
    <n v="1982"/>
    <s v="Oct"/>
    <n v="15"/>
    <n v="3"/>
    <x v="2096"/>
    <x v="1"/>
    <s v="tier - 2"/>
    <s v="R1012"/>
    <s v="1982-Oct-15"/>
    <n v="10"/>
    <d v="1982-10-15T00:00:00"/>
    <n v="42"/>
  </r>
  <r>
    <x v="2101"/>
    <n v="1962"/>
    <s v="Aug"/>
    <n v="5"/>
    <n v="0"/>
    <x v="2097"/>
    <x v="1"/>
    <s v="tier - 1"/>
    <s v="R1024"/>
    <s v="1962-Aug-5"/>
    <n v="8"/>
    <d v="1962-08-05T00:00:00"/>
    <n v="62"/>
  </r>
  <r>
    <x v="2102"/>
    <n v="1961"/>
    <s v="Dec"/>
    <n v="6"/>
    <n v="0"/>
    <x v="2098"/>
    <x v="1"/>
    <s v="tier - 2"/>
    <s v="R1016"/>
    <s v="1961-Dec-6"/>
    <n v="12"/>
    <d v="1961-12-06T00:00:00"/>
    <n v="62"/>
  </r>
  <r>
    <x v="2103"/>
    <n v="1961"/>
    <s v="Dec"/>
    <n v="6"/>
    <n v="0"/>
    <x v="2099"/>
    <x v="1"/>
    <s v="tier - 2"/>
    <s v="R1020"/>
    <s v="1961-Dec-6"/>
    <n v="12"/>
    <d v="1961-12-06T00:00:00"/>
    <n v="62"/>
  </r>
  <r>
    <x v="2104"/>
    <n v="1967"/>
    <s v="Dec"/>
    <n v="22"/>
    <n v="0"/>
    <x v="2100"/>
    <x v="0"/>
    <s v="tier - 2"/>
    <s v="R1011"/>
    <s v="1967-Dec-22"/>
    <n v="12"/>
    <d v="1967-12-22T00:00:00"/>
    <n v="56"/>
  </r>
  <r>
    <x v="2105"/>
    <n v="1961"/>
    <s v="Sep"/>
    <n v="7"/>
    <n v="0"/>
    <x v="2101"/>
    <x v="1"/>
    <s v="tier - 2"/>
    <s v="R1017"/>
    <s v="1961-Sep-7"/>
    <n v="9"/>
    <d v="1961-09-07T00:00:00"/>
    <n v="63"/>
  </r>
  <r>
    <x v="2106"/>
    <n v="1999"/>
    <s v="Aug"/>
    <n v="16"/>
    <n v="0"/>
    <x v="2102"/>
    <x v="1"/>
    <s v="tier - 3"/>
    <s v="R1011"/>
    <s v="1999-Aug-16"/>
    <n v="8"/>
    <d v="1999-08-16T00:00:00"/>
    <n v="25"/>
  </r>
  <r>
    <x v="2107"/>
    <n v="1963"/>
    <s v="Sep"/>
    <n v="14"/>
    <n v="0"/>
    <x v="2103"/>
    <x v="1"/>
    <s v="tier - 1"/>
    <s v="R1012"/>
    <s v="1963-Sep-14"/>
    <n v="9"/>
    <d v="1963-09-14T00:00:00"/>
    <n v="61"/>
  </r>
  <r>
    <x v="2108"/>
    <n v="1992"/>
    <s v="Aug"/>
    <n v="12"/>
    <n v="0"/>
    <x v="2104"/>
    <x v="1"/>
    <s v="tier - 2"/>
    <s v="R1026"/>
    <s v="1992-Aug-12"/>
    <n v="8"/>
    <d v="1992-08-12T00:00:00"/>
    <n v="32"/>
  </r>
  <r>
    <x v="2109"/>
    <n v="1962"/>
    <s v="Aug"/>
    <n v="2"/>
    <n v="1"/>
    <x v="2105"/>
    <x v="1"/>
    <s v="tier - 3"/>
    <s v="R1012"/>
    <s v="1962-Aug-2"/>
    <n v="8"/>
    <d v="1962-08-02T00:00:00"/>
    <n v="62"/>
  </r>
  <r>
    <x v="2110"/>
    <n v="1971"/>
    <s v="Oct"/>
    <n v="30"/>
    <n v="0"/>
    <x v="2106"/>
    <x v="1"/>
    <s v="tier - 2"/>
    <s v="R1011"/>
    <s v="1971-Oct-30"/>
    <n v="10"/>
    <d v="1971-10-30T00:00:00"/>
    <n v="53"/>
  </r>
  <r>
    <x v="2111"/>
    <n v="1978"/>
    <s v="Jul"/>
    <n v="17"/>
    <n v="2"/>
    <x v="2107"/>
    <x v="1"/>
    <s v="tier - 2"/>
    <s v="R1026"/>
    <s v="1978-Jul-17"/>
    <n v="7"/>
    <d v="1978-07-17T00:00:00"/>
    <n v="46"/>
  </r>
  <r>
    <x v="2112"/>
    <n v="1961"/>
    <s v="Nov"/>
    <n v="6"/>
    <n v="0"/>
    <x v="2108"/>
    <x v="1"/>
    <s v="tier - 2"/>
    <s v="R1011"/>
    <s v="1961-Nov-6"/>
    <n v="11"/>
    <d v="1961-11-06T00:00:00"/>
    <n v="63"/>
  </r>
  <r>
    <x v="2113"/>
    <n v="1985"/>
    <s v="Oct"/>
    <n v="26"/>
    <n v="3"/>
    <x v="2109"/>
    <x v="1"/>
    <s v="tier - 1"/>
    <s v="R1026"/>
    <s v="1985-Oct-26"/>
    <n v="10"/>
    <d v="1985-10-26T00:00:00"/>
    <n v="39"/>
  </r>
  <r>
    <x v="2114"/>
    <n v="1967"/>
    <s v="Aug"/>
    <n v="6"/>
    <n v="3"/>
    <x v="2110"/>
    <x v="1"/>
    <s v="tier - 3"/>
    <s v="R1024"/>
    <s v="1967-Aug-6"/>
    <n v="8"/>
    <d v="1967-08-06T00:00:00"/>
    <n v="57"/>
  </r>
  <r>
    <x v="2115"/>
    <n v="1958"/>
    <s v="Jun"/>
    <n v="27"/>
    <n v="2"/>
    <x v="2111"/>
    <x v="2"/>
    <s v="tier - 2"/>
    <s v="R1013"/>
    <s v="1958-Jun-27"/>
    <n v="6"/>
    <d v="1958-06-27T00:00:00"/>
    <n v="66"/>
  </r>
  <r>
    <x v="2116"/>
    <n v="1971"/>
    <s v="Oct"/>
    <n v="16"/>
    <n v="0"/>
    <x v="2112"/>
    <x v="0"/>
    <s v="tier - 2"/>
    <s v="R1011"/>
    <s v="1971-Oct-16"/>
    <n v="10"/>
    <d v="1971-10-16T00:00:00"/>
    <n v="53"/>
  </r>
  <r>
    <x v="2117"/>
    <n v="1969"/>
    <s v="Sep"/>
    <n v="23"/>
    <n v="0"/>
    <x v="2113"/>
    <x v="1"/>
    <s v="tier - 1"/>
    <s v="R1012"/>
    <s v="1969-Sep-23"/>
    <n v="9"/>
    <d v="1969-09-23T00:00:00"/>
    <n v="55"/>
  </r>
  <r>
    <x v="2118"/>
    <n v="1961"/>
    <s v="Nov"/>
    <n v="9"/>
    <n v="0"/>
    <x v="2114"/>
    <x v="1"/>
    <s v="tier - 1"/>
    <s v="R1011"/>
    <s v="1961-Nov-9"/>
    <n v="11"/>
    <d v="1961-11-09T00:00:00"/>
    <n v="63"/>
  </r>
  <r>
    <x v="2119"/>
    <n v="1965"/>
    <s v="Nov"/>
    <n v="4"/>
    <n v="0"/>
    <x v="2115"/>
    <x v="1"/>
    <s v="tier - 2"/>
    <s v="R1025"/>
    <s v="1965-Nov-4"/>
    <n v="11"/>
    <d v="1965-11-04T00:00:00"/>
    <n v="59"/>
  </r>
  <r>
    <x v="2120"/>
    <n v="1964"/>
    <s v="Sep"/>
    <n v="23"/>
    <n v="1"/>
    <x v="2116"/>
    <x v="1"/>
    <s v="tier - 1"/>
    <s v="R1024"/>
    <s v="1964-Sep-23"/>
    <n v="9"/>
    <d v="1964-09-23T00:00:00"/>
    <n v="60"/>
  </r>
  <r>
    <x v="2121"/>
    <n v="1962"/>
    <s v="Jul"/>
    <n v="20"/>
    <n v="0"/>
    <x v="2117"/>
    <x v="1"/>
    <s v="tier - 1"/>
    <s v="R1012"/>
    <s v="1962-Jul-20"/>
    <n v="7"/>
    <d v="1962-07-20T00:00:00"/>
    <n v="62"/>
  </r>
  <r>
    <x v="2122"/>
    <n v="1972"/>
    <s v="Sep"/>
    <n v="27"/>
    <n v="0"/>
    <x v="2118"/>
    <x v="1"/>
    <s v="tier - 2"/>
    <s v="R1012"/>
    <s v="1972-Sep-27"/>
    <n v="9"/>
    <d v="1972-09-27T00:00:00"/>
    <n v="52"/>
  </r>
  <r>
    <x v="2123"/>
    <n v="1969"/>
    <s v="Dec"/>
    <n v="13"/>
    <n v="0"/>
    <x v="2119"/>
    <x v="1"/>
    <s v="tier - 3"/>
    <s v="R1012"/>
    <s v="1969-Dec-13"/>
    <n v="12"/>
    <d v="1969-12-13T00:00:00"/>
    <n v="54"/>
  </r>
  <r>
    <x v="2124"/>
    <n v="1962"/>
    <s v="Jun"/>
    <n v="24"/>
    <n v="0"/>
    <x v="2120"/>
    <x v="1"/>
    <s v="tier - 1"/>
    <s v="R1012"/>
    <s v="1962-Jun-24"/>
    <n v="6"/>
    <d v="1962-06-24T00:00:00"/>
    <n v="62"/>
  </r>
  <r>
    <x v="2125"/>
    <n v="1981"/>
    <s v="Oct"/>
    <n v="30"/>
    <n v="1"/>
    <x v="2121"/>
    <x v="1"/>
    <s v="tier - 1"/>
    <s v="R1012"/>
    <s v="1981-Oct-30"/>
    <n v="10"/>
    <d v="1981-10-30T00:00:00"/>
    <n v="43"/>
  </r>
  <r>
    <x v="2126"/>
    <n v="1979"/>
    <s v="Nov"/>
    <n v="27"/>
    <n v="2"/>
    <x v="2122"/>
    <x v="1"/>
    <s v="tier - 2"/>
    <s v="R1026"/>
    <s v="1979-Nov-27"/>
    <n v="11"/>
    <d v="1979-11-27T00:00:00"/>
    <n v="45"/>
  </r>
  <r>
    <x v="2127"/>
    <n v="1964"/>
    <s v="Oct"/>
    <n v="7"/>
    <n v="0"/>
    <x v="2123"/>
    <x v="0"/>
    <s v="tier - 2"/>
    <s v="R1011"/>
    <s v="1964-Oct-7"/>
    <n v="10"/>
    <d v="1964-10-07T00:00:00"/>
    <n v="60"/>
  </r>
  <r>
    <x v="2128"/>
    <n v="1960"/>
    <s v="Nov"/>
    <n v="28"/>
    <n v="0"/>
    <x v="2124"/>
    <x v="1"/>
    <s v="tier - 1"/>
    <s v="R1013"/>
    <s v="1960-Nov-28"/>
    <n v="11"/>
    <d v="1960-11-28T00:00:00"/>
    <n v="64"/>
  </r>
  <r>
    <x v="2129"/>
    <n v="1960"/>
    <s v="Sep"/>
    <n v="23"/>
    <n v="0"/>
    <x v="2125"/>
    <x v="1"/>
    <s v="tier - 3"/>
    <s v="R1013"/>
    <s v="1960-Sep-23"/>
    <n v="9"/>
    <d v="1960-09-23T00:00:00"/>
    <n v="64"/>
  </r>
  <r>
    <x v="2130"/>
    <n v="1960"/>
    <s v="Jun"/>
    <n v="22"/>
    <n v="0"/>
    <x v="2126"/>
    <x v="1"/>
    <s v="tier - 1"/>
    <s v="R1011"/>
    <s v="1960-Jun-22"/>
    <n v="6"/>
    <d v="1960-06-22T00:00:00"/>
    <n v="64"/>
  </r>
  <r>
    <x v="2131"/>
    <n v="1960"/>
    <s v="Nov"/>
    <n v="4"/>
    <n v="0"/>
    <x v="2127"/>
    <x v="1"/>
    <s v="tier - 1"/>
    <s v="R1011"/>
    <s v="1960-Nov-4"/>
    <n v="11"/>
    <d v="1960-11-04T00:00:00"/>
    <n v="64"/>
  </r>
  <r>
    <x v="2132"/>
    <n v="1961"/>
    <s v="Aug"/>
    <n v="20"/>
    <n v="0"/>
    <x v="2128"/>
    <x v="1"/>
    <s v="tier - 1"/>
    <s v="R1012"/>
    <s v="1961-Aug-20"/>
    <n v="8"/>
    <d v="1961-08-20T00:00:00"/>
    <n v="63"/>
  </r>
  <r>
    <x v="2133"/>
    <n v="1966"/>
    <s v="Dec"/>
    <n v="22"/>
    <n v="4"/>
    <x v="2129"/>
    <x v="1"/>
    <s v="tier - 3"/>
    <s v="R1013"/>
    <s v="1966-Dec-22"/>
    <n v="12"/>
    <d v="1966-12-22T00:00:00"/>
    <n v="57"/>
  </r>
  <r>
    <x v="2134"/>
    <n v="1963"/>
    <s v="Aug"/>
    <n v="14"/>
    <n v="2"/>
    <x v="2130"/>
    <x v="1"/>
    <s v="tier - 2"/>
    <s v="R1013"/>
    <s v="1963-Aug-14"/>
    <n v="8"/>
    <d v="1963-08-14T00:00:00"/>
    <n v="61"/>
  </r>
  <r>
    <x v="2135"/>
    <n v="1963"/>
    <s v="Sep"/>
    <n v="1"/>
    <n v="2"/>
    <x v="2131"/>
    <x v="1"/>
    <s v="tier - 2"/>
    <s v="R1013"/>
    <s v="1963-Sep-1"/>
    <n v="9"/>
    <d v="1963-09-01T00:00:00"/>
    <n v="61"/>
  </r>
  <r>
    <x v="2136"/>
    <n v="1963"/>
    <s v="Aug"/>
    <n v="16"/>
    <n v="1"/>
    <x v="2132"/>
    <x v="1"/>
    <s v="tier - 2"/>
    <s v="R1016"/>
    <s v="1963-Aug-16"/>
    <n v="8"/>
    <d v="1963-08-16T00:00:00"/>
    <n v="61"/>
  </r>
  <r>
    <x v="2137"/>
    <n v="2004"/>
    <s v="Jul"/>
    <n v="9"/>
    <n v="0"/>
    <x v="2133"/>
    <x v="1"/>
    <s v="tier - 1"/>
    <s v="R1019"/>
    <s v="2004-Jul-9"/>
    <n v="7"/>
    <d v="2004-07-09T00:00:00"/>
    <n v="20"/>
  </r>
  <r>
    <x v="2138"/>
    <n v="1977"/>
    <s v="Aug"/>
    <n v="27"/>
    <n v="2"/>
    <x v="2134"/>
    <x v="0"/>
    <s v="tier - 2"/>
    <s v="R1011"/>
    <s v="1977-Aug-27"/>
    <n v="8"/>
    <d v="1977-08-27T00:00:00"/>
    <n v="47"/>
  </r>
  <r>
    <x v="2139"/>
    <n v="1984"/>
    <s v="Aug"/>
    <n v="6"/>
    <n v="3"/>
    <x v="2135"/>
    <x v="1"/>
    <s v="tier - 3"/>
    <s v="R1012"/>
    <s v="1984-Aug-6"/>
    <n v="8"/>
    <d v="1984-08-06T00:00:00"/>
    <n v="40"/>
  </r>
  <r>
    <x v="2140"/>
    <n v="1963"/>
    <s v="Sep"/>
    <n v="27"/>
    <n v="0"/>
    <x v="2136"/>
    <x v="1"/>
    <s v="tier - 3"/>
    <s v="R1021"/>
    <s v="1963-Sep-27"/>
    <n v="9"/>
    <d v="1963-09-27T00:00:00"/>
    <n v="61"/>
  </r>
  <r>
    <x v="2141"/>
    <n v="1973"/>
    <s v="Sep"/>
    <n v="22"/>
    <n v="0"/>
    <x v="2137"/>
    <x v="1"/>
    <s v="tier - 1"/>
    <s v="R1012"/>
    <s v="1973-Sep-22"/>
    <n v="9"/>
    <d v="1973-09-22T00:00:00"/>
    <n v="51"/>
  </r>
  <r>
    <x v="2142"/>
    <n v="1993"/>
    <s v="Sep"/>
    <n v="27"/>
    <n v="0"/>
    <x v="2138"/>
    <x v="1"/>
    <s v="tier - 2"/>
    <s v="R1012"/>
    <s v="1993-Sep-27"/>
    <n v="9"/>
    <d v="1993-09-27T00:00:00"/>
    <n v="31"/>
  </r>
  <r>
    <x v="2143"/>
    <n v="2004"/>
    <s v="Nov"/>
    <n v="9"/>
    <n v="2"/>
    <x v="2139"/>
    <x v="1"/>
    <s v="tier - 3"/>
    <s v="R1016"/>
    <s v="2004-Nov-9"/>
    <n v="11"/>
    <d v="2004-11-09T00:00:00"/>
    <n v="20"/>
  </r>
  <r>
    <x v="2144"/>
    <n v="1967"/>
    <s v="Sep"/>
    <n v="25"/>
    <n v="0"/>
    <x v="2140"/>
    <x v="1"/>
    <s v="tier - 3"/>
    <s v="R1021"/>
    <s v="1967-Sep-25"/>
    <n v="9"/>
    <d v="1967-09-25T00:00:00"/>
    <n v="57"/>
  </r>
  <r>
    <x v="2145"/>
    <n v="1963"/>
    <s v="Jul"/>
    <n v="20"/>
    <n v="0"/>
    <x v="2141"/>
    <x v="1"/>
    <s v="tier - 3"/>
    <s v="R1024"/>
    <s v="1963-Jul-20"/>
    <n v="7"/>
    <d v="1963-07-20T00:00:00"/>
    <n v="61"/>
  </r>
  <r>
    <x v="2146"/>
    <n v="1978"/>
    <s v="Jul"/>
    <n v="24"/>
    <n v="0"/>
    <x v="2142"/>
    <x v="1"/>
    <s v="tier - 1"/>
    <s v="R1024"/>
    <s v="1978-Jul-24"/>
    <n v="7"/>
    <d v="1978-07-24T00:00:00"/>
    <n v="46"/>
  </r>
  <r>
    <x v="2147"/>
    <n v="1983"/>
    <s v="Oct"/>
    <n v="29"/>
    <n v="3"/>
    <x v="2143"/>
    <x v="1"/>
    <s v="tier - 1"/>
    <s v="R1026"/>
    <s v="1983-Oct-29"/>
    <n v="10"/>
    <d v="1983-10-29T00:00:00"/>
    <n v="41"/>
  </r>
  <r>
    <x v="2148"/>
    <n v="1963"/>
    <s v="Dec"/>
    <n v="5"/>
    <n v="0"/>
    <x v="2144"/>
    <x v="1"/>
    <s v="tier - 3"/>
    <s v="R1025"/>
    <s v="1963-Dec-5"/>
    <n v="12"/>
    <d v="1963-12-05T00:00:00"/>
    <n v="60"/>
  </r>
  <r>
    <x v="2149"/>
    <n v="1964"/>
    <s v="Jun"/>
    <n v="6"/>
    <n v="0"/>
    <x v="2145"/>
    <x v="0"/>
    <s v="tier - 3"/>
    <s v="R1011"/>
    <s v="1964-Jun-6"/>
    <n v="6"/>
    <d v="1964-06-06T00:00:00"/>
    <n v="60"/>
  </r>
  <r>
    <x v="2150"/>
    <n v="1972"/>
    <s v="Oct"/>
    <n v="7"/>
    <n v="0"/>
    <x v="2146"/>
    <x v="1"/>
    <s v="tier - 3"/>
    <s v="R1026"/>
    <s v="1972-Oct-7"/>
    <n v="10"/>
    <d v="1972-10-07T00:00:00"/>
    <n v="52"/>
  </r>
  <r>
    <x v="2151"/>
    <n v="1975"/>
    <s v="Sep"/>
    <n v="25"/>
    <n v="1"/>
    <x v="2147"/>
    <x v="1"/>
    <s v="tier - 3"/>
    <s v="R1021"/>
    <s v="1975-Sep-25"/>
    <n v="9"/>
    <d v="1975-09-25T00:00:00"/>
    <n v="49"/>
  </r>
  <r>
    <x v="2152"/>
    <n v="1962"/>
    <s v="Oct"/>
    <n v="1"/>
    <n v="0"/>
    <x v="2148"/>
    <x v="1"/>
    <s v="tier - 1"/>
    <s v="R1017"/>
    <s v="1962-Oct-1"/>
    <n v="10"/>
    <d v="1962-10-01T00:00:00"/>
    <n v="62"/>
  </r>
  <r>
    <x v="2153"/>
    <n v="1962"/>
    <s v="Sep"/>
    <n v="2"/>
    <n v="0"/>
    <x v="2149"/>
    <x v="1"/>
    <s v="tier - 3"/>
    <s v="R1016"/>
    <s v="1962-Sep-2"/>
    <n v="9"/>
    <d v="1962-09-02T00:00:00"/>
    <n v="62"/>
  </r>
  <r>
    <x v="2154"/>
    <n v="1988"/>
    <s v="Jul"/>
    <n v="17"/>
    <n v="3"/>
    <x v="2150"/>
    <x v="1"/>
    <s v="tier - 1"/>
    <s v="R1026"/>
    <s v="1988-Jul-17"/>
    <n v="7"/>
    <d v="1988-07-17T00:00:00"/>
    <n v="36"/>
  </r>
  <r>
    <x v="2155"/>
    <n v="1970"/>
    <s v="Jul"/>
    <n v="8"/>
    <n v="0"/>
    <x v="2151"/>
    <x v="1"/>
    <s v="tier - 1"/>
    <s v="R1011"/>
    <s v="1970-Jul-8"/>
    <n v="7"/>
    <d v="1970-07-08T00:00:00"/>
    <n v="54"/>
  </r>
  <r>
    <x v="2156"/>
    <n v="1964"/>
    <s v="Nov"/>
    <n v="28"/>
    <n v="0"/>
    <x v="2152"/>
    <x v="1"/>
    <s v="tier - 3"/>
    <s v="R1011"/>
    <s v="1964-Nov-28"/>
    <n v="11"/>
    <d v="1964-11-28T00:00:00"/>
    <n v="60"/>
  </r>
  <r>
    <x v="2157"/>
    <n v="1992"/>
    <s v="Jul"/>
    <n v="7"/>
    <n v="0"/>
    <x v="2153"/>
    <x v="1"/>
    <s v="tier - 2"/>
    <s v="R1011"/>
    <s v="1992-Jul-7"/>
    <n v="7"/>
    <d v="1992-07-07T00:00:00"/>
    <n v="32"/>
  </r>
  <r>
    <x v="2158"/>
    <n v="1974"/>
    <s v="Sep"/>
    <n v="24"/>
    <n v="0"/>
    <x v="2154"/>
    <x v="1"/>
    <s v="tier - 3"/>
    <s v="R1021"/>
    <s v="1974-Sep-24"/>
    <n v="9"/>
    <d v="1974-09-24T00:00:00"/>
    <n v="50"/>
  </r>
  <r>
    <x v="2159"/>
    <n v="1962"/>
    <s v="Aug"/>
    <n v="27"/>
    <n v="0"/>
    <x v="2155"/>
    <x v="1"/>
    <s v="tier - 2"/>
    <s v="R1013"/>
    <s v="1962-Aug-27"/>
    <n v="8"/>
    <d v="1962-08-27T00:00:00"/>
    <n v="62"/>
  </r>
  <r>
    <x v="2160"/>
    <n v="1969"/>
    <s v="Aug"/>
    <n v="8"/>
    <n v="0"/>
    <x v="2156"/>
    <x v="0"/>
    <s v="tier - 2"/>
    <s v="R1011"/>
    <s v="1969-Aug-8"/>
    <n v="8"/>
    <d v="1969-08-08T00:00:00"/>
    <n v="55"/>
  </r>
  <r>
    <x v="2161"/>
    <n v="1965"/>
    <s v="Sep"/>
    <n v="14"/>
    <n v="2"/>
    <x v="2157"/>
    <x v="1"/>
    <s v="tier - 2"/>
    <s v="R1011"/>
    <s v="1965-Sep-14"/>
    <n v="9"/>
    <d v="1965-09-14T00:00:00"/>
    <n v="59"/>
  </r>
  <r>
    <x v="2162"/>
    <n v="1962"/>
    <s v="Jul"/>
    <n v="11"/>
    <n v="0"/>
    <x v="2158"/>
    <x v="1"/>
    <s v="tier - 2"/>
    <s v="R1011"/>
    <s v="1962-Jul-11"/>
    <n v="7"/>
    <d v="1962-07-11T00:00:00"/>
    <n v="62"/>
  </r>
  <r>
    <x v="2163"/>
    <n v="1966"/>
    <s v="Dec"/>
    <n v="17"/>
    <n v="2"/>
    <x v="2159"/>
    <x v="1"/>
    <s v="tier - 1"/>
    <s v="R1012"/>
    <s v="1966-Dec-17"/>
    <n v="12"/>
    <d v="1966-12-17T00:00:00"/>
    <n v="57"/>
  </r>
  <r>
    <x v="2164"/>
    <n v="1972"/>
    <s v="Sep"/>
    <n v="5"/>
    <n v="0"/>
    <x v="2160"/>
    <x v="1"/>
    <s v="tier - 1"/>
    <s v="R1011"/>
    <s v="1972-Sep-5"/>
    <n v="9"/>
    <d v="1972-09-05T00:00:00"/>
    <n v="52"/>
  </r>
  <r>
    <x v="2165"/>
    <n v="1962"/>
    <s v="Jul"/>
    <n v="22"/>
    <n v="0"/>
    <x v="2161"/>
    <x v="1"/>
    <s v="tier - 1"/>
    <s v="R1011"/>
    <s v="1962-Jul-22"/>
    <n v="7"/>
    <d v="1962-07-22T00:00:00"/>
    <n v="62"/>
  </r>
  <r>
    <x v="2166"/>
    <n v="1962"/>
    <s v="Nov"/>
    <n v="22"/>
    <n v="0"/>
    <x v="2162"/>
    <x v="1"/>
    <s v="tier - 3"/>
    <s v="R1013"/>
    <s v="1962-Nov-22"/>
    <n v="11"/>
    <d v="1962-11-22T00:00:00"/>
    <n v="62"/>
  </r>
  <r>
    <x v="2167"/>
    <n v="1965"/>
    <s v="Oct"/>
    <n v="4"/>
    <n v="2"/>
    <x v="2163"/>
    <x v="1"/>
    <s v="tier - 1"/>
    <s v="R1013"/>
    <s v="1965-Oct-4"/>
    <n v="10"/>
    <d v="1965-10-04T00:00:00"/>
    <n v="59"/>
  </r>
  <r>
    <x v="2168"/>
    <n v="1970"/>
    <s v="Dec"/>
    <n v="28"/>
    <n v="0"/>
    <x v="2164"/>
    <x v="1"/>
    <s v="tier - 1"/>
    <s v="R1012"/>
    <s v="1970-Dec-28"/>
    <n v="12"/>
    <d v="1970-12-28T00:00:00"/>
    <n v="53"/>
  </r>
  <r>
    <x v="2169"/>
    <n v="1963"/>
    <s v="Aug"/>
    <n v="19"/>
    <n v="0"/>
    <x v="2165"/>
    <x v="1"/>
    <s v="tier - 1"/>
    <s v="R1012"/>
    <s v="1963-Aug-19"/>
    <n v="8"/>
    <d v="1963-08-19T00:00:00"/>
    <n v="61"/>
  </r>
  <r>
    <x v="2170"/>
    <n v="1998"/>
    <s v="Nov"/>
    <n v="18"/>
    <n v="1"/>
    <x v="2166"/>
    <x v="1"/>
    <s v="tier - 3"/>
    <s v="R1012"/>
    <s v="1998-Nov-18"/>
    <n v="11"/>
    <d v="1998-11-18T00:00:00"/>
    <n v="26"/>
  </r>
  <r>
    <x v="2171"/>
    <n v="1972"/>
    <s v="Sep"/>
    <n v="6"/>
    <n v="0"/>
    <x v="2167"/>
    <x v="0"/>
    <s v="tier - 3"/>
    <s v="R1016"/>
    <s v="1972-Sep-6"/>
    <n v="9"/>
    <d v="1972-09-06T00:00:00"/>
    <n v="52"/>
  </r>
  <r>
    <x v="2172"/>
    <n v="1988"/>
    <s v="Aug"/>
    <n v="11"/>
    <n v="3"/>
    <x v="2168"/>
    <x v="1"/>
    <s v="tier - 1"/>
    <s v="R1023"/>
    <s v="1988-Aug-11"/>
    <n v="8"/>
    <d v="1988-08-11T00:00:00"/>
    <n v="36"/>
  </r>
  <r>
    <x v="2173"/>
    <n v="1970"/>
    <s v="Jun"/>
    <n v="18"/>
    <n v="5"/>
    <x v="2169"/>
    <x v="1"/>
    <s v="tier - 2"/>
    <s v="R1013"/>
    <s v="1970-Jun-18"/>
    <n v="6"/>
    <d v="1970-06-18T00:00:00"/>
    <n v="54"/>
  </r>
  <r>
    <x v="2174"/>
    <n v="1969"/>
    <s v="Nov"/>
    <n v="26"/>
    <n v="0"/>
    <x v="2170"/>
    <x v="1"/>
    <s v="tier - 1"/>
    <s v="R1025"/>
    <s v="1969-Nov-26"/>
    <n v="11"/>
    <d v="1969-11-26T00:00:00"/>
    <n v="55"/>
  </r>
  <r>
    <x v="2175"/>
    <n v="1961"/>
    <s v="Nov"/>
    <n v="28"/>
    <n v="0"/>
    <x v="2171"/>
    <x v="1"/>
    <s v="tier - 1"/>
    <s v="R1011"/>
    <s v="1961-Nov-28"/>
    <n v="11"/>
    <d v="1961-11-28T00:00:00"/>
    <n v="63"/>
  </r>
  <r>
    <x v="2176"/>
    <n v="1961"/>
    <s v="Nov"/>
    <n v="28"/>
    <n v="0"/>
    <x v="2172"/>
    <x v="1"/>
    <s v="tier - 3"/>
    <s v="R1013"/>
    <s v="1961-Nov-28"/>
    <n v="11"/>
    <d v="1961-11-28T00:00:00"/>
    <n v="63"/>
  </r>
  <r>
    <x v="2177"/>
    <n v="1962"/>
    <s v="Oct"/>
    <n v="16"/>
    <n v="0"/>
    <x v="2173"/>
    <x v="1"/>
    <s v="tier - 3"/>
    <s v="R1012"/>
    <s v="1962-Oct-16"/>
    <n v="10"/>
    <d v="1962-10-16T00:00:00"/>
    <n v="62"/>
  </r>
  <r>
    <x v="2178"/>
    <n v="1966"/>
    <s v="Jul"/>
    <n v="12"/>
    <n v="0"/>
    <x v="2174"/>
    <x v="1"/>
    <s v="tier - 2"/>
    <s v="R1012"/>
    <s v="1966-Jul-12"/>
    <n v="7"/>
    <d v="1966-07-12T00:00:00"/>
    <n v="58"/>
  </r>
  <r>
    <x v="2179"/>
    <n v="1968"/>
    <s v="Dec"/>
    <n v="3"/>
    <n v="3"/>
    <x v="2175"/>
    <x v="1"/>
    <s v="tier - 3"/>
    <s v="R1012"/>
    <s v="1968-Dec-3"/>
    <n v="12"/>
    <d v="1968-12-03T00:00:00"/>
    <n v="55"/>
  </r>
  <r>
    <x v="2180"/>
    <n v="1967"/>
    <s v="Sep"/>
    <n v="1"/>
    <n v="3"/>
    <x v="2176"/>
    <x v="1"/>
    <s v="tier - 3"/>
    <s v="R1013"/>
    <s v="1967-Sep-1"/>
    <n v="9"/>
    <d v="1967-09-01T00:00:00"/>
    <n v="57"/>
  </r>
  <r>
    <x v="2181"/>
    <n v="1968"/>
    <s v="Nov"/>
    <n v="12"/>
    <n v="3"/>
    <x v="2177"/>
    <x v="1"/>
    <s v="tier - 3"/>
    <s v="R1012"/>
    <s v="1968-Nov-12"/>
    <n v="11"/>
    <d v="1968-11-12T00:00:00"/>
    <n v="56"/>
  </r>
  <r>
    <x v="2182"/>
    <n v="1972"/>
    <s v="Aug"/>
    <n v="12"/>
    <n v="0"/>
    <x v="2178"/>
    <x v="0"/>
    <s v="tier - 2"/>
    <s v="R1011"/>
    <s v="1972-Aug-12"/>
    <n v="8"/>
    <d v="1972-08-12T00:00:00"/>
    <n v="52"/>
  </r>
  <r>
    <x v="2183"/>
    <n v="1968"/>
    <s v="Nov"/>
    <n v="26"/>
    <n v="3"/>
    <x v="2179"/>
    <x v="1"/>
    <s v="tier - 1"/>
    <s v="R1012"/>
    <s v="1968-Nov-26"/>
    <n v="11"/>
    <d v="1968-11-26T00:00:00"/>
    <n v="56"/>
  </r>
  <r>
    <x v="2184"/>
    <n v="1995"/>
    <s v="Aug"/>
    <n v="9"/>
    <n v="0"/>
    <x v="2180"/>
    <x v="1"/>
    <s v="tier - 3"/>
    <s v="R1012"/>
    <s v="1995-Aug-9"/>
    <n v="8"/>
    <d v="1995-08-09T00:00:00"/>
    <n v="29"/>
  </r>
  <r>
    <x v="2185"/>
    <n v="1964"/>
    <s v="Aug"/>
    <n v="4"/>
    <n v="0"/>
    <x v="2181"/>
    <x v="1"/>
    <s v="tier - 3"/>
    <s v="R1024"/>
    <s v="1964-Aug-4"/>
    <n v="8"/>
    <d v="1964-08-04T00:00:00"/>
    <n v="60"/>
  </r>
  <r>
    <x v="2186"/>
    <n v="1979"/>
    <s v="Jul"/>
    <n v="14"/>
    <n v="2"/>
    <x v="2182"/>
    <x v="1"/>
    <s v="tier - 1"/>
    <s v="R1022"/>
    <s v="1979-Jul-14"/>
    <n v="7"/>
    <d v="1979-07-14T00:00:00"/>
    <n v="45"/>
  </r>
  <r>
    <x v="2187"/>
    <n v="1972"/>
    <s v="Aug"/>
    <n v="21"/>
    <n v="0"/>
    <x v="2183"/>
    <x v="1"/>
    <s v="tier - 2"/>
    <s v="R1021"/>
    <s v="1972-Aug-21"/>
    <n v="8"/>
    <d v="1972-08-21T00:00:00"/>
    <n v="52"/>
  </r>
  <r>
    <x v="2188"/>
    <n v="1989"/>
    <s v="Dec"/>
    <n v="29"/>
    <n v="0"/>
    <x v="2184"/>
    <x v="1"/>
    <s v="tier - 3"/>
    <s v="R1016"/>
    <s v="1989-Dec-29"/>
    <n v="12"/>
    <d v="1989-12-29T00:00:00"/>
    <n v="34"/>
  </r>
  <r>
    <x v="2189"/>
    <n v="1962"/>
    <s v="Sep"/>
    <n v="26"/>
    <n v="0"/>
    <x v="2185"/>
    <x v="1"/>
    <s v="tier - 2"/>
    <s v="R1024"/>
    <s v="1962-Sep-26"/>
    <n v="9"/>
    <d v="1962-09-26T00:00:00"/>
    <n v="62"/>
  </r>
  <r>
    <x v="2190"/>
    <n v="1966"/>
    <s v="Dec"/>
    <n v="29"/>
    <n v="3"/>
    <x v="2186"/>
    <x v="1"/>
    <s v="tier - 3"/>
    <s v="R1011"/>
    <s v="1966-Dec-29"/>
    <n v="12"/>
    <d v="1966-12-29T00:00:00"/>
    <n v="57"/>
  </r>
  <r>
    <x v="2191"/>
    <n v="1963"/>
    <s v="Sep"/>
    <n v="22"/>
    <n v="1"/>
    <x v="2187"/>
    <x v="1"/>
    <s v="tier - 3"/>
    <s v="R1011"/>
    <s v="1963-Sep-22"/>
    <n v="9"/>
    <d v="1963-09-22T00:00:00"/>
    <n v="61"/>
  </r>
  <r>
    <x v="2192"/>
    <n v="1963"/>
    <s v="Aug"/>
    <n v="2"/>
    <n v="1"/>
    <x v="2188"/>
    <x v="1"/>
    <s v="tier - 2"/>
    <s v="R1011"/>
    <s v="1963-Aug-2"/>
    <n v="8"/>
    <d v="1963-08-02T00:00:00"/>
    <n v="61"/>
  </r>
  <r>
    <x v="2193"/>
    <n v="1979"/>
    <s v="Oct"/>
    <n v="11"/>
    <n v="1"/>
    <x v="2189"/>
    <x v="0"/>
    <s v="tier - 3"/>
    <s v="R1017"/>
    <s v="1979-Oct-11"/>
    <n v="10"/>
    <d v="1979-10-11T00:00:00"/>
    <n v="45"/>
  </r>
  <r>
    <x v="2194"/>
    <n v="1963"/>
    <s v="Aug"/>
    <n v="29"/>
    <n v="0"/>
    <x v="2190"/>
    <x v="1"/>
    <s v="tier - 3"/>
    <s v="R1017"/>
    <s v="1963-Aug-29"/>
    <n v="8"/>
    <d v="1963-08-29T00:00:00"/>
    <n v="61"/>
  </r>
  <r>
    <x v="2195"/>
    <n v="1963"/>
    <s v="Oct"/>
    <n v="28"/>
    <n v="0"/>
    <x v="2191"/>
    <x v="1"/>
    <s v="tier - 1"/>
    <s v="R1025"/>
    <s v="1963-Oct-28"/>
    <n v="10"/>
    <d v="1963-10-28T00:00:00"/>
    <n v="61"/>
  </r>
  <r>
    <x v="2196"/>
    <n v="1990"/>
    <s v="Oct"/>
    <n v="29"/>
    <n v="3"/>
    <x v="2192"/>
    <x v="1"/>
    <s v="tier - 1"/>
    <s v="R1011"/>
    <s v="1990-Oct-29"/>
    <n v="10"/>
    <d v="1990-10-29T00:00:00"/>
    <n v="34"/>
  </r>
  <r>
    <x v="2197"/>
    <n v="1966"/>
    <s v="Nov"/>
    <n v="16"/>
    <n v="0"/>
    <x v="2193"/>
    <x v="1"/>
    <s v="tier - 1"/>
    <s v="R1025"/>
    <s v="1966-Nov-16"/>
    <n v="11"/>
    <d v="1966-11-16T00:00:00"/>
    <n v="58"/>
  </r>
  <r>
    <x v="2198"/>
    <n v="1967"/>
    <s v="Aug"/>
    <n v="28"/>
    <n v="2"/>
    <x v="2194"/>
    <x v="1"/>
    <s v="tier - 2"/>
    <s v="R1012"/>
    <s v="1967-Aug-28"/>
    <n v="8"/>
    <d v="1967-08-28T00:00:00"/>
    <n v="57"/>
  </r>
  <r>
    <x v="2199"/>
    <n v="1967"/>
    <s v="Dec"/>
    <n v="30"/>
    <n v="2"/>
    <x v="2195"/>
    <x v="1"/>
    <s v="tier - 1"/>
    <s v="R1012"/>
    <s v="1967-Dec-30"/>
    <n v="12"/>
    <d v="1967-12-30T00:00:00"/>
    <n v="56"/>
  </r>
  <r>
    <x v="2200"/>
    <n v="1966"/>
    <s v="Dec"/>
    <n v="6"/>
    <n v="2"/>
    <x v="2196"/>
    <x v="1"/>
    <s v="tier - 3"/>
    <s v="R1013"/>
    <s v="1966-Dec-6"/>
    <n v="12"/>
    <d v="1966-12-06T00:00:00"/>
    <n v="57"/>
  </r>
  <r>
    <x v="2201"/>
    <n v="1986"/>
    <s v="Aug"/>
    <n v="13"/>
    <n v="3"/>
    <x v="2197"/>
    <x v="1"/>
    <s v="tier - 2"/>
    <s v="R1026"/>
    <s v="1986-Aug-13"/>
    <n v="8"/>
    <d v="1986-08-13T00:00:00"/>
    <n v="38"/>
  </r>
  <r>
    <x v="2202"/>
    <n v="1989"/>
    <s v="Nov"/>
    <n v="23"/>
    <n v="3"/>
    <x v="2198"/>
    <x v="1"/>
    <s v="tier - 3"/>
    <s v="R1026"/>
    <s v="1989-Nov-23"/>
    <n v="11"/>
    <d v="1989-11-23T00:00:00"/>
    <n v="35"/>
  </r>
  <r>
    <x v="2203"/>
    <n v="1974"/>
    <s v="Jun"/>
    <n v="23"/>
    <n v="0"/>
    <x v="2199"/>
    <x v="1"/>
    <s v="tier - 1"/>
    <s v="R1012"/>
    <s v="1974-Jun-23"/>
    <n v="6"/>
    <d v="1974-06-23T00:00:00"/>
    <n v="50"/>
  </r>
  <r>
    <x v="2204"/>
    <n v="1974"/>
    <s v="Jun"/>
    <n v="5"/>
    <n v="0"/>
    <x v="2200"/>
    <x v="0"/>
    <s v="tier - 2"/>
    <s v="R1013"/>
    <s v="1974-Jun-5"/>
    <n v="6"/>
    <d v="1974-06-05T00:00:00"/>
    <n v="50"/>
  </r>
  <r>
    <x v="2205"/>
    <n v="1963"/>
    <s v="Jul"/>
    <n v="17"/>
    <n v="0"/>
    <x v="2201"/>
    <x v="1"/>
    <s v="tier - 1"/>
    <s v="R1013"/>
    <s v="1963-Jul-17"/>
    <n v="7"/>
    <d v="1963-07-17T00:00:00"/>
    <n v="61"/>
  </r>
  <r>
    <x v="2206"/>
    <n v="1966"/>
    <s v="Jul"/>
    <n v="29"/>
    <n v="0"/>
    <x v="2202"/>
    <x v="1"/>
    <s v="tier - 3"/>
    <s v="R1012"/>
    <s v="1966-Jul-29"/>
    <n v="7"/>
    <d v="1966-07-29T00:00:00"/>
    <n v="58"/>
  </r>
  <r>
    <x v="2207"/>
    <n v="1964"/>
    <s v="Oct"/>
    <n v="15"/>
    <n v="0"/>
    <x v="2203"/>
    <x v="1"/>
    <s v="tier - 3"/>
    <s v="R1012"/>
    <s v="1964-Oct-15"/>
    <n v="10"/>
    <d v="1964-10-15T00:00:00"/>
    <n v="60"/>
  </r>
  <r>
    <x v="2208"/>
    <n v="1963"/>
    <s v="Jul"/>
    <n v="19"/>
    <n v="0"/>
    <x v="2204"/>
    <x v="1"/>
    <s v="tier - 1"/>
    <s v="R1011"/>
    <s v="1963-Jul-19"/>
    <n v="7"/>
    <d v="1963-07-19T00:00:00"/>
    <n v="61"/>
  </r>
  <r>
    <x v="2209"/>
    <n v="1964"/>
    <s v="Jun"/>
    <n v="24"/>
    <n v="0"/>
    <x v="2205"/>
    <x v="1"/>
    <s v="tier - 3"/>
    <s v="R1012"/>
    <s v="1964-Jun-24"/>
    <n v="6"/>
    <d v="1964-06-24T00:00:00"/>
    <n v="60"/>
  </r>
  <r>
    <x v="2210"/>
    <n v="1964"/>
    <s v="Jul"/>
    <n v="2"/>
    <n v="0"/>
    <x v="2206"/>
    <x v="1"/>
    <s v="tier - 1"/>
    <s v="R1012"/>
    <s v="1964-Jul-2"/>
    <n v="7"/>
    <d v="1964-07-02T00:00:00"/>
    <n v="60"/>
  </r>
  <r>
    <x v="2211"/>
    <n v="1964"/>
    <s v="Jul"/>
    <n v="20"/>
    <n v="0"/>
    <x v="2207"/>
    <x v="1"/>
    <s v="tier - 2"/>
    <s v="R1012"/>
    <s v="1964-Jul-20"/>
    <n v="7"/>
    <d v="1964-07-20T00:00:00"/>
    <n v="60"/>
  </r>
  <r>
    <x v="2212"/>
    <n v="1977"/>
    <s v="Aug"/>
    <n v="14"/>
    <n v="2"/>
    <x v="2208"/>
    <x v="1"/>
    <s v="tier - 1"/>
    <s v="R1012"/>
    <s v="1977-Aug-14"/>
    <n v="8"/>
    <d v="1977-08-14T00:00:00"/>
    <n v="47"/>
  </r>
  <r>
    <x v="2213"/>
    <n v="1991"/>
    <s v="Aug"/>
    <n v="29"/>
    <n v="3"/>
    <x v="2209"/>
    <x v="1"/>
    <s v="tier - 3"/>
    <s v="R1026"/>
    <s v="1991-Aug-29"/>
    <n v="8"/>
    <d v="1991-08-29T00:00:00"/>
    <n v="33"/>
  </r>
  <r>
    <x v="2214"/>
    <n v="1987"/>
    <s v="Oct"/>
    <n v="5"/>
    <n v="3"/>
    <x v="2210"/>
    <x v="1"/>
    <s v="tier - 3"/>
    <s v="R1012"/>
    <s v="1987-Oct-5"/>
    <n v="10"/>
    <d v="1987-10-05T00:00:00"/>
    <n v="37"/>
  </r>
  <r>
    <x v="2215"/>
    <n v="1983"/>
    <s v="Sep"/>
    <n v="8"/>
    <n v="3"/>
    <x v="2211"/>
    <x v="0"/>
    <s v="tier - 2"/>
    <s v="R1011"/>
    <s v="1983-Sep-8"/>
    <n v="9"/>
    <d v="1983-09-08T00:00:00"/>
    <n v="41"/>
  </r>
  <r>
    <x v="2216"/>
    <n v="1962"/>
    <s v="Sep"/>
    <n v="15"/>
    <n v="0"/>
    <x v="2212"/>
    <x v="1"/>
    <s v="tier - 3"/>
    <s v="R1011"/>
    <s v="1962-Sep-15"/>
    <n v="9"/>
    <d v="1962-09-15T00:00:00"/>
    <n v="62"/>
  </r>
  <r>
    <x v="2217"/>
    <n v="1962"/>
    <s v="Nov"/>
    <n v="4"/>
    <n v="0"/>
    <x v="2213"/>
    <x v="1"/>
    <s v="tier - 2"/>
    <s v="R1013"/>
    <s v="1962-Nov-4"/>
    <n v="11"/>
    <d v="1962-11-04T00:00:00"/>
    <n v="62"/>
  </r>
  <r>
    <x v="2218"/>
    <n v="1974"/>
    <s v="Sep"/>
    <n v="16"/>
    <n v="0"/>
    <x v="2214"/>
    <x v="1"/>
    <s v="tier - 3"/>
    <s v="R1012"/>
    <s v="1974-Sep-16"/>
    <n v="9"/>
    <d v="1974-09-16T00:00:00"/>
    <n v="50"/>
  </r>
  <r>
    <x v="2219"/>
    <n v="1991"/>
    <s v="Nov"/>
    <n v="6"/>
    <n v="3"/>
    <x v="2215"/>
    <x v="1"/>
    <s v="tier - 3"/>
    <s v="R1026"/>
    <s v="1991-Nov-6"/>
    <n v="11"/>
    <d v="1991-11-06T00:00:00"/>
    <n v="33"/>
  </r>
  <r>
    <x v="2220"/>
    <n v="1963"/>
    <s v="Jun"/>
    <n v="4"/>
    <n v="0"/>
    <x v="2216"/>
    <x v="1"/>
    <s v="tier - 1"/>
    <s v="R1012"/>
    <s v="1963-Jun-4"/>
    <n v="6"/>
    <d v="1963-06-04T00:00:00"/>
    <n v="61"/>
  </r>
  <r>
    <x v="2221"/>
    <n v="1963"/>
    <s v="Jul"/>
    <n v="20"/>
    <n v="0"/>
    <x v="2217"/>
    <x v="1"/>
    <s v="tier - 1"/>
    <s v="R1012"/>
    <s v="1963-Jul-20"/>
    <n v="7"/>
    <d v="1963-07-20T00:00:00"/>
    <n v="61"/>
  </r>
  <r>
    <x v="2222"/>
    <n v="1968"/>
    <s v="Oct"/>
    <n v="25"/>
    <n v="3"/>
    <x v="2218"/>
    <x v="1"/>
    <s v="tier - 3"/>
    <s v="R1011"/>
    <s v="1968-Oct-25"/>
    <n v="10"/>
    <d v="1968-10-25T00:00:00"/>
    <n v="56"/>
  </r>
  <r>
    <x v="2223"/>
    <n v="1968"/>
    <s v="Dec"/>
    <n v="9"/>
    <n v="2"/>
    <x v="2219"/>
    <x v="1"/>
    <s v="tier - 1"/>
    <s v="R1024"/>
    <s v="1968-Dec-9"/>
    <n v="12"/>
    <d v="1968-12-09T00:00:00"/>
    <n v="55"/>
  </r>
  <r>
    <x v="2224"/>
    <n v="1968"/>
    <s v="Jun"/>
    <n v="21"/>
    <n v="3"/>
    <x v="2220"/>
    <x v="1"/>
    <s v="tier - 3"/>
    <s v="R1011"/>
    <s v="1968-Jun-21"/>
    <n v="6"/>
    <d v="1968-06-21T00:00:00"/>
    <n v="56"/>
  </r>
  <r>
    <x v="2225"/>
    <n v="1984"/>
    <s v="Sep"/>
    <n v="2"/>
    <n v="3"/>
    <x v="2221"/>
    <x v="1"/>
    <s v="tier - 2"/>
    <s v="R1022"/>
    <s v="1984-Sep-2"/>
    <n v="9"/>
    <d v="1984-09-02T00:00:00"/>
    <n v="40"/>
  </r>
  <r>
    <x v="2226"/>
    <n v="1963"/>
    <s v="Sep"/>
    <n v="4"/>
    <n v="1"/>
    <x v="2222"/>
    <x v="0"/>
    <s v="tier - 2"/>
    <s v="R1013"/>
    <s v="1963-Sep-4"/>
    <n v="9"/>
    <d v="1963-09-04T00:00:00"/>
    <n v="61"/>
  </r>
  <r>
    <x v="2227"/>
    <n v="1979"/>
    <s v="Sep"/>
    <n v="16"/>
    <n v="3"/>
    <x v="2223"/>
    <x v="0"/>
    <s v="tier - 2"/>
    <s v="R1013"/>
    <s v="1979-Sep-16"/>
    <n v="9"/>
    <d v="1979-09-16T00:00:00"/>
    <n v="45"/>
  </r>
  <r>
    <x v="2228"/>
    <n v="1986"/>
    <s v="Sep"/>
    <n v="7"/>
    <n v="3"/>
    <x v="2224"/>
    <x v="1"/>
    <s v="tier - 2"/>
    <s v="R1026"/>
    <s v="1986-Sep-7"/>
    <n v="9"/>
    <d v="1986-09-07T00:00:00"/>
    <n v="38"/>
  </r>
  <r>
    <x v="2229"/>
    <n v="1966"/>
    <s v="Nov"/>
    <n v="24"/>
    <n v="1"/>
    <x v="2225"/>
    <x v="1"/>
    <s v="tier - 1"/>
    <s v="R1012"/>
    <s v="1966-Nov-24"/>
    <n v="11"/>
    <d v="1966-11-24T00:00:00"/>
    <n v="58"/>
  </r>
  <r>
    <x v="2230"/>
    <n v="1979"/>
    <s v="Oct"/>
    <n v="16"/>
    <n v="2"/>
    <x v="2226"/>
    <x v="1"/>
    <s v="tier - 3"/>
    <s v="R1021"/>
    <s v="1979-Oct-16"/>
    <n v="10"/>
    <d v="1979-10-16T00:00:00"/>
    <n v="45"/>
  </r>
  <r>
    <x v="2231"/>
    <n v="1965"/>
    <s v="Oct"/>
    <n v="29"/>
    <n v="1"/>
    <x v="2227"/>
    <x v="1"/>
    <s v="tier - 1"/>
    <s v="R1011"/>
    <s v="1965-Oct-29"/>
    <n v="10"/>
    <d v="1965-10-29T00:00:00"/>
    <n v="59"/>
  </r>
  <r>
    <x v="2232"/>
    <n v="1965"/>
    <s v="Jun"/>
    <n v="9"/>
    <n v="0"/>
    <x v="2228"/>
    <x v="1"/>
    <s v="tier - 2"/>
    <s v="R1024"/>
    <s v="1965-Jun-9"/>
    <n v="6"/>
    <d v="1965-06-09T00:00:00"/>
    <n v="59"/>
  </r>
  <r>
    <x v="2233"/>
    <n v="1982"/>
    <s v="Oct"/>
    <n v="17"/>
    <n v="3"/>
    <x v="2229"/>
    <x v="1"/>
    <s v="tier - 3"/>
    <s v="R1021"/>
    <s v="1982-Oct-17"/>
    <n v="10"/>
    <d v="1982-10-17T00:00:00"/>
    <n v="42"/>
  </r>
  <r>
    <x v="2234"/>
    <n v="1993"/>
    <s v="Dec"/>
    <n v="12"/>
    <n v="0"/>
    <x v="2230"/>
    <x v="1"/>
    <s v="tier - 2"/>
    <s v="R1012"/>
    <s v="1993-Dec-12"/>
    <n v="12"/>
    <d v="1993-12-12T00:00:00"/>
    <n v="30"/>
  </r>
  <r>
    <x v="2235"/>
    <n v="1983"/>
    <s v="Jul"/>
    <n v="4"/>
    <n v="3"/>
    <x v="2231"/>
    <x v="1"/>
    <s v="tier - 2"/>
    <s v="R1026"/>
    <s v="1983-Jul-4"/>
    <n v="7"/>
    <d v="1983-07-04T00:00:00"/>
    <n v="41"/>
  </r>
  <r>
    <x v="2236"/>
    <n v="1967"/>
    <s v="Dec"/>
    <n v="22"/>
    <n v="3"/>
    <x v="2232"/>
    <x v="1"/>
    <s v="tier - 3"/>
    <s v="R1013"/>
    <s v="1967-Dec-22"/>
    <n v="12"/>
    <d v="1967-12-22T00:00:00"/>
    <n v="56"/>
  </r>
  <r>
    <x v="2237"/>
    <n v="1964"/>
    <s v="Sep"/>
    <n v="29"/>
    <n v="1"/>
    <x v="2233"/>
    <x v="1"/>
    <s v="tier - 2"/>
    <s v="R1013"/>
    <s v="1964-Sep-29"/>
    <n v="9"/>
    <d v="1964-09-29T00:00:00"/>
    <n v="60"/>
  </r>
  <r>
    <x v="2238"/>
    <n v="1992"/>
    <s v="Aug"/>
    <n v="4"/>
    <n v="3"/>
    <x v="2234"/>
    <x v="0"/>
    <s v="tier - 2"/>
    <s v="R1013"/>
    <s v="1992-Aug-4"/>
    <n v="8"/>
    <d v="1992-08-04T00:00:00"/>
    <n v="32"/>
  </r>
  <r>
    <x v="2239"/>
    <n v="1965"/>
    <s v="Nov"/>
    <n v="1"/>
    <n v="1"/>
    <x v="2235"/>
    <x v="1"/>
    <s v="tier - 2"/>
    <s v="R1012"/>
    <s v="1965-Nov-1"/>
    <n v="11"/>
    <d v="1965-11-01T00:00:00"/>
    <n v="59"/>
  </r>
  <r>
    <x v="2240"/>
    <n v="1964"/>
    <s v="Dec"/>
    <n v="25"/>
    <n v="0"/>
    <x v="2236"/>
    <x v="1"/>
    <s v="tier - 2"/>
    <s v="R1016"/>
    <s v="1964-Dec-25"/>
    <n v="12"/>
    <d v="1964-12-25T00:00:00"/>
    <n v="59"/>
  </r>
  <r>
    <x v="2241"/>
    <n v="1991"/>
    <s v="Oct"/>
    <n v="19"/>
    <n v="3"/>
    <x v="2237"/>
    <x v="1"/>
    <s v="tier - 1"/>
    <s v="R1023"/>
    <s v="1991-Oct-19"/>
    <n v="10"/>
    <d v="1991-10-19T00:00:00"/>
    <n v="33"/>
  </r>
  <r>
    <x v="2242"/>
    <n v="1964"/>
    <s v="Aug"/>
    <n v="2"/>
    <n v="0"/>
    <x v="2238"/>
    <x v="1"/>
    <s v="tier - 3"/>
    <s v="R1019"/>
    <s v="1964-Aug-2"/>
    <n v="8"/>
    <d v="1964-08-02T00:00:00"/>
    <n v="60"/>
  </r>
  <r>
    <x v="2243"/>
    <n v="1964"/>
    <s v="Dec"/>
    <n v="20"/>
    <n v="0"/>
    <x v="2239"/>
    <x v="1"/>
    <s v="tier - 1"/>
    <s v="R1019"/>
    <s v="1964-Dec-20"/>
    <n v="12"/>
    <d v="1964-12-20T00:00:00"/>
    <n v="59"/>
  </r>
  <r>
    <x v="2244"/>
    <n v="1964"/>
    <s v="Nov"/>
    <n v="19"/>
    <n v="0"/>
    <x v="2240"/>
    <x v="1"/>
    <s v="tier - 1"/>
    <s v="R1021"/>
    <s v="1964-Nov-19"/>
    <n v="11"/>
    <d v="1964-11-19T00:00:00"/>
    <n v="60"/>
  </r>
  <r>
    <x v="2245"/>
    <n v="2004"/>
    <s v="Jun"/>
    <n v="2"/>
    <n v="2"/>
    <x v="2241"/>
    <x v="1"/>
    <s v="tier - 3"/>
    <s v="R1013"/>
    <s v="2004-Jun-2"/>
    <n v="6"/>
    <d v="2004-06-02T00:00:00"/>
    <n v="20"/>
  </r>
  <r>
    <x v="2246"/>
    <n v="1967"/>
    <s v="Oct"/>
    <n v="29"/>
    <n v="2"/>
    <x v="2242"/>
    <x v="1"/>
    <s v="tier - 1"/>
    <s v="R1013"/>
    <s v="1967-Oct-29"/>
    <n v="10"/>
    <d v="1967-10-29T00:00:00"/>
    <n v="57"/>
  </r>
  <r>
    <x v="2247"/>
    <n v="1967"/>
    <s v="Jul"/>
    <n v="14"/>
    <n v="2"/>
    <x v="2243"/>
    <x v="1"/>
    <s v="tier - 2"/>
    <s v="R1011"/>
    <s v="1967-Jul-14"/>
    <n v="7"/>
    <d v="1967-07-14T00:00:00"/>
    <n v="57"/>
  </r>
  <r>
    <x v="2248"/>
    <n v="1967"/>
    <s v="Aug"/>
    <n v="24"/>
    <n v="1"/>
    <x v="2244"/>
    <x v="1"/>
    <s v="tier - 3"/>
    <s v="R1024"/>
    <s v="1967-Aug-24"/>
    <n v="8"/>
    <d v="1967-08-24T00:00:00"/>
    <n v="57"/>
  </r>
  <r>
    <x v="2249"/>
    <n v="1999"/>
    <s v="Jul"/>
    <n v="2"/>
    <n v="1"/>
    <x v="2245"/>
    <x v="0"/>
    <s v="tier - 1"/>
    <s v="R1024"/>
    <s v="1999-Jul-2"/>
    <n v="7"/>
    <d v="1999-07-02T00:00:00"/>
    <n v="25"/>
  </r>
  <r>
    <x v="2250"/>
    <n v="1974"/>
    <s v="Jul"/>
    <n v="7"/>
    <n v="0"/>
    <x v="2246"/>
    <x v="1"/>
    <s v="tier - 3"/>
    <s v="R1011"/>
    <s v="1974-Jul-7"/>
    <n v="7"/>
    <d v="1974-07-07T00:00:00"/>
    <n v="50"/>
  </r>
  <r>
    <x v="2251"/>
    <n v="1964"/>
    <s v="Sep"/>
    <n v="29"/>
    <n v="0"/>
    <x v="2247"/>
    <x v="1"/>
    <s v="tier - 2"/>
    <s v="R1013"/>
    <s v="1964-Sep-29"/>
    <n v="9"/>
    <d v="1964-09-29T00:00:00"/>
    <n v="60"/>
  </r>
  <r>
    <x v="2252"/>
    <n v="1964"/>
    <s v="Jun"/>
    <n v="27"/>
    <n v="0"/>
    <x v="2248"/>
    <x v="1"/>
    <s v="tier - 2"/>
    <s v="R1011"/>
    <s v="1964-Jun-27"/>
    <n v="6"/>
    <d v="1964-06-27T00:00:00"/>
    <n v="60"/>
  </r>
  <r>
    <x v="2253"/>
    <n v="1965"/>
    <s v="Nov"/>
    <n v="10"/>
    <n v="0"/>
    <x v="2249"/>
    <x v="1"/>
    <s v="tier - 3"/>
    <s v="R1012"/>
    <s v="1965-Nov-10"/>
    <n v="11"/>
    <d v="1965-11-10T00:00:00"/>
    <n v="59"/>
  </r>
  <r>
    <x v="2254"/>
    <n v="1964"/>
    <s v="Jul"/>
    <n v="11"/>
    <n v="0"/>
    <x v="2250"/>
    <x v="1"/>
    <s v="tier - 2"/>
    <s v="R1011"/>
    <s v="1964-Jul-11"/>
    <n v="7"/>
    <d v="1964-07-11T00:00:00"/>
    <n v="60"/>
  </r>
  <r>
    <x v="2255"/>
    <n v="1965"/>
    <s v="Sep"/>
    <n v="25"/>
    <n v="0"/>
    <x v="2251"/>
    <x v="1"/>
    <s v="tier - 2"/>
    <s v="R1012"/>
    <s v="1965-Sep-25"/>
    <n v="9"/>
    <d v="1965-09-25T00:00:00"/>
    <n v="59"/>
  </r>
  <r>
    <x v="2256"/>
    <n v="1964"/>
    <s v="Sep"/>
    <n v="11"/>
    <n v="0"/>
    <x v="2252"/>
    <x v="1"/>
    <s v="tier - 3"/>
    <s v="R1011"/>
    <s v="1964-Sep-11"/>
    <n v="9"/>
    <d v="1964-09-11T00:00:00"/>
    <n v="60"/>
  </r>
  <r>
    <x v="2257"/>
    <n v="1964"/>
    <s v="Jun"/>
    <n v="27"/>
    <n v="0"/>
    <x v="2253"/>
    <x v="1"/>
    <s v="tier - 3"/>
    <s v="R1013"/>
    <s v="1964-Jun-27"/>
    <n v="6"/>
    <d v="1964-06-27T00:00:00"/>
    <n v="60"/>
  </r>
  <r>
    <x v="2258"/>
    <n v="1965"/>
    <s v="Oct"/>
    <n v="3"/>
    <n v="0"/>
    <x v="2254"/>
    <x v="1"/>
    <s v="tier - 1"/>
    <s v="R1012"/>
    <s v="1965-Oct-3"/>
    <n v="10"/>
    <d v="1965-10-03T00:00:00"/>
    <n v="59"/>
  </r>
  <r>
    <x v="2259"/>
    <n v="1982"/>
    <s v="Nov"/>
    <n v="20"/>
    <n v="3"/>
    <x v="2255"/>
    <x v="1"/>
    <s v="tier - 3"/>
    <s v="R1026"/>
    <s v="1982-Nov-20"/>
    <n v="11"/>
    <d v="1982-11-20T00:00:00"/>
    <n v="42"/>
  </r>
  <r>
    <x v="2260"/>
    <n v="1972"/>
    <s v="Jun"/>
    <n v="10"/>
    <n v="0"/>
    <x v="2256"/>
    <x v="0"/>
    <s v="tier - 3"/>
    <s v="R1011"/>
    <s v="1972-Jun-10"/>
    <n v="6"/>
    <d v="1972-06-10T00:00:00"/>
    <n v="52"/>
  </r>
  <r>
    <x v="2261"/>
    <n v="1966"/>
    <s v="Jul"/>
    <n v="25"/>
    <n v="1"/>
    <x v="2257"/>
    <x v="1"/>
    <s v="tier - 3"/>
    <s v="R1016"/>
    <s v="1966-Jul-25"/>
    <n v="7"/>
    <d v="1966-07-25T00:00:00"/>
    <n v="58"/>
  </r>
  <r>
    <x v="2262"/>
    <n v="1979"/>
    <s v="Nov"/>
    <n v="6"/>
    <n v="2"/>
    <x v="2258"/>
    <x v="1"/>
    <s v="tier - 1"/>
    <s v="R1026"/>
    <s v="1979-Nov-6"/>
    <n v="11"/>
    <d v="1979-11-06T00:00:00"/>
    <n v="45"/>
  </r>
  <r>
    <x v="2263"/>
    <n v="1964"/>
    <s v="Dec"/>
    <n v="2"/>
    <n v="0"/>
    <x v="2259"/>
    <x v="1"/>
    <s v="tier - 1"/>
    <s v="R1012"/>
    <s v="1964-Dec-2"/>
    <n v="12"/>
    <d v="1964-12-02T00:00:00"/>
    <n v="59"/>
  </r>
  <r>
    <x v="2264"/>
    <n v="1963"/>
    <s v="Jun"/>
    <n v="9"/>
    <n v="0"/>
    <x v="2260"/>
    <x v="1"/>
    <s v="tier - 3"/>
    <s v="R1013"/>
    <s v="1963-Jun-9"/>
    <n v="6"/>
    <d v="1963-06-09T00:00:00"/>
    <n v="61"/>
  </r>
  <r>
    <x v="2265"/>
    <n v="1969"/>
    <s v="Nov"/>
    <n v="12"/>
    <n v="3"/>
    <x v="2261"/>
    <x v="1"/>
    <s v="tier - 1"/>
    <s v="R1011"/>
    <s v="1969-Nov-12"/>
    <n v="11"/>
    <d v="1969-11-12T00:00:00"/>
    <n v="55"/>
  </r>
  <r>
    <x v="2266"/>
    <n v="1988"/>
    <s v="Sep"/>
    <n v="5"/>
    <n v="2"/>
    <x v="2262"/>
    <x v="1"/>
    <s v="tier - 1"/>
    <s v="R1011"/>
    <s v="1988-Sep-5"/>
    <n v="9"/>
    <d v="1988-09-05T00:00:00"/>
    <n v="36"/>
  </r>
  <r>
    <x v="2267"/>
    <n v="1964"/>
    <s v="Nov"/>
    <n v="9"/>
    <n v="0"/>
    <x v="2263"/>
    <x v="1"/>
    <s v="tier - 1"/>
    <s v="R1012"/>
    <s v="1964-Nov-9"/>
    <n v="11"/>
    <d v="1964-11-09T00:00:00"/>
    <n v="60"/>
  </r>
  <r>
    <x v="2268"/>
    <n v="1984"/>
    <s v="Nov"/>
    <n v="26"/>
    <n v="3"/>
    <x v="2264"/>
    <x v="1"/>
    <s v="tier - 3"/>
    <s v="R1026"/>
    <s v="1984-Nov-26"/>
    <n v="11"/>
    <d v="1984-11-26T00:00:00"/>
    <n v="40"/>
  </r>
  <r>
    <x v="2269"/>
    <n v="1969"/>
    <s v="Oct"/>
    <n v="12"/>
    <n v="2"/>
    <x v="2265"/>
    <x v="1"/>
    <s v="tier - 1"/>
    <s v="R1024"/>
    <s v="1969-Oct-12"/>
    <n v="10"/>
    <d v="1969-10-12T00:00:00"/>
    <n v="55"/>
  </r>
  <r>
    <x v="2270"/>
    <n v="1982"/>
    <s v="Oct"/>
    <n v="21"/>
    <n v="3"/>
    <x v="2266"/>
    <x v="1"/>
    <s v="tier - 2"/>
    <s v="R1021"/>
    <s v="1982-Oct-21"/>
    <n v="10"/>
    <d v="1982-10-21T00:00:00"/>
    <n v="42"/>
  </r>
  <r>
    <x v="2271"/>
    <n v="1976"/>
    <s v="Dec"/>
    <n v="26"/>
    <n v="3"/>
    <x v="2267"/>
    <x v="0"/>
    <s v="tier - 3"/>
    <s v="R1012"/>
    <s v="1976-Dec-26"/>
    <n v="12"/>
    <d v="1976-12-26T00:00:00"/>
    <n v="47"/>
  </r>
  <r>
    <x v="2272"/>
    <n v="1970"/>
    <s v="Dec"/>
    <n v="1"/>
    <n v="0"/>
    <x v="2268"/>
    <x v="1"/>
    <s v="tier - 1"/>
    <s v="R1021"/>
    <s v="1970-Dec-1"/>
    <n v="12"/>
    <d v="1970-12-01T00:00:00"/>
    <n v="53"/>
  </r>
  <r>
    <x v="2273"/>
    <n v="1966"/>
    <s v="Nov"/>
    <n v="9"/>
    <n v="1"/>
    <x v="2269"/>
    <x v="1"/>
    <s v="tier - 1"/>
    <s v="R1011"/>
    <s v="1966-Nov-9"/>
    <n v="11"/>
    <d v="1966-11-09T00:00:00"/>
    <n v="58"/>
  </r>
  <r>
    <x v="2274"/>
    <n v="1966"/>
    <s v="Aug"/>
    <n v="23"/>
    <n v="0"/>
    <x v="2270"/>
    <x v="1"/>
    <s v="tier - 3"/>
    <s v="R1024"/>
    <s v="1966-Aug-23"/>
    <n v="8"/>
    <d v="1966-08-23T00:00:00"/>
    <n v="58"/>
  </r>
  <r>
    <x v="2275"/>
    <n v="1966"/>
    <s v="Jul"/>
    <n v="6"/>
    <n v="0"/>
    <x v="2271"/>
    <x v="1"/>
    <s v="tier - 1"/>
    <s v="R1024"/>
    <s v="1966-Jul-6"/>
    <n v="7"/>
    <d v="1966-07-06T00:00:00"/>
    <n v="58"/>
  </r>
  <r>
    <x v="2276"/>
    <n v="1994"/>
    <s v="Jul"/>
    <n v="20"/>
    <n v="0"/>
    <x v="2272"/>
    <x v="1"/>
    <s v="tier - 2"/>
    <s v="R1023"/>
    <s v="1994-Jul-20"/>
    <n v="7"/>
    <d v="1994-07-20T00:00:00"/>
    <n v="30"/>
  </r>
  <r>
    <x v="2277"/>
    <n v="1966"/>
    <s v="Oct"/>
    <n v="4"/>
    <n v="0"/>
    <x v="2273"/>
    <x v="1"/>
    <s v="tier - 2"/>
    <s v="R1024"/>
    <s v="1966-Oct-4"/>
    <n v="10"/>
    <d v="1966-10-04T00:00:00"/>
    <n v="58"/>
  </r>
  <r>
    <x v="2278"/>
    <n v="1986"/>
    <s v="Jul"/>
    <n v="17"/>
    <n v="3"/>
    <x v="2274"/>
    <x v="1"/>
    <s v="tier - 3"/>
    <s v="R1022"/>
    <s v="1986-Jul-17"/>
    <n v="7"/>
    <d v="1986-07-17T00:00:00"/>
    <n v="38"/>
  </r>
  <r>
    <x v="2279"/>
    <n v="1964"/>
    <s v="Jun"/>
    <n v="20"/>
    <n v="0"/>
    <x v="2275"/>
    <x v="1"/>
    <s v="tier - 1"/>
    <s v="R1020"/>
    <s v="1964-Jun-20"/>
    <n v="6"/>
    <d v="1964-06-20T00:00:00"/>
    <n v="60"/>
  </r>
  <r>
    <x v="2280"/>
    <n v="1965"/>
    <s v="Nov"/>
    <n v="6"/>
    <n v="1"/>
    <x v="2276"/>
    <x v="1"/>
    <s v="tier - 3"/>
    <s v="R1011"/>
    <s v="1965-Nov-6"/>
    <n v="11"/>
    <d v="1965-11-06T00:00:00"/>
    <n v="59"/>
  </r>
  <r>
    <x v="2281"/>
    <n v="1965"/>
    <s v="Dec"/>
    <n v="25"/>
    <n v="0"/>
    <x v="2277"/>
    <x v="1"/>
    <s v="tier - 3"/>
    <s v="R1016"/>
    <s v="1965-Dec-25"/>
    <n v="12"/>
    <d v="1965-12-25T00:00:00"/>
    <n v="58"/>
  </r>
  <r>
    <x v="2282"/>
    <n v="1970"/>
    <s v="Sep"/>
    <n v="25"/>
    <n v="0"/>
    <x v="2278"/>
    <x v="0"/>
    <s v="tier - 1"/>
    <s v="R1011"/>
    <s v="1970-Sep-25"/>
    <n v="9"/>
    <d v="1970-09-25T00:00:00"/>
    <n v="54"/>
  </r>
  <r>
    <x v="2283"/>
    <n v="1965"/>
    <s v="Oct"/>
    <n v="27"/>
    <n v="1"/>
    <x v="2279"/>
    <x v="1"/>
    <s v="tier - 1"/>
    <s v="R1013"/>
    <s v="1965-Oct-27"/>
    <n v="10"/>
    <d v="1965-10-27T00:00:00"/>
    <n v="59"/>
  </r>
  <r>
    <x v="2284"/>
    <n v="1973"/>
    <s v="Jul"/>
    <n v="23"/>
    <n v="5"/>
    <x v="2280"/>
    <x v="1"/>
    <s v="tier - 2"/>
    <s v="R1011"/>
    <s v="1973-Jul-23"/>
    <n v="7"/>
    <d v="1973-07-23T00:00:00"/>
    <n v="51"/>
  </r>
  <r>
    <x v="2285"/>
    <n v="1971"/>
    <s v="Dec"/>
    <n v="1"/>
    <n v="0"/>
    <x v="2281"/>
    <x v="1"/>
    <s v="tier - 1"/>
    <s v="R1012"/>
    <s v="1971-Dec-1"/>
    <n v="12"/>
    <d v="1971-12-01T00:00:00"/>
    <n v="52"/>
  </r>
  <r>
    <x v="2286"/>
    <n v="1968"/>
    <s v="Nov"/>
    <n v="14"/>
    <n v="2"/>
    <x v="2282"/>
    <x v="1"/>
    <s v="tier - 1"/>
    <s v="R1011"/>
    <s v="1968-Nov-14"/>
    <n v="11"/>
    <d v="1968-11-14T00:00:00"/>
    <n v="56"/>
  </r>
  <r>
    <x v="2287"/>
    <n v="1965"/>
    <s v="Oct"/>
    <n v="3"/>
    <n v="0"/>
    <x v="2283"/>
    <x v="1"/>
    <s v="tier - 1"/>
    <s v="R1017"/>
    <s v="1965-Oct-3"/>
    <n v="10"/>
    <d v="1965-10-03T00:00:00"/>
    <n v="59"/>
  </r>
  <r>
    <x v="2288"/>
    <n v="1970"/>
    <s v="Jul"/>
    <n v="23"/>
    <n v="0"/>
    <x v="2284"/>
    <x v="1"/>
    <s v="tier - 1"/>
    <s v="R1012"/>
    <s v="1970-Jul-23"/>
    <n v="7"/>
    <d v="1970-07-23T00:00:00"/>
    <n v="54"/>
  </r>
  <r>
    <x v="2289"/>
    <n v="1988"/>
    <s v="Jun"/>
    <n v="12"/>
    <n v="3"/>
    <x v="2285"/>
    <x v="1"/>
    <s v="tier - 1"/>
    <s v="R1026"/>
    <s v="1988-Jun-12"/>
    <n v="6"/>
    <d v="1988-06-12T00:00:00"/>
    <n v="36"/>
  </r>
  <r>
    <x v="2290"/>
    <n v="1971"/>
    <s v="Dec"/>
    <n v="19"/>
    <n v="4"/>
    <x v="2286"/>
    <x v="1"/>
    <s v="tier - 1"/>
    <s v="R1012"/>
    <s v="1971-Dec-19"/>
    <n v="12"/>
    <d v="1971-12-19T00:00:00"/>
    <n v="52"/>
  </r>
  <r>
    <x v="2291"/>
    <n v="1968"/>
    <s v="Jun"/>
    <n v="24"/>
    <n v="1"/>
    <x v="2287"/>
    <x v="1"/>
    <s v="tier - 1"/>
    <s v="R1024"/>
    <s v="1968-Jun-24"/>
    <n v="6"/>
    <d v="1968-06-24T00:00:00"/>
    <n v="56"/>
  </r>
  <r>
    <x v="2292"/>
    <n v="1989"/>
    <s v="Oct"/>
    <n v="6"/>
    <n v="3"/>
    <x v="2288"/>
    <x v="1"/>
    <s v="tier - 3"/>
    <s v="R1026"/>
    <s v="1989-Oct-6"/>
    <n v="10"/>
    <d v="1989-10-06T00:00:00"/>
    <n v="35"/>
  </r>
  <r>
    <x v="2293"/>
    <n v="1975"/>
    <s v="Jul"/>
    <n v="10"/>
    <n v="1"/>
    <x v="2289"/>
    <x v="0"/>
    <s v="tier - 3"/>
    <s v="R1012"/>
    <s v="1975-Jul-10"/>
    <n v="7"/>
    <d v="1975-07-10T00:00:00"/>
    <n v="49"/>
  </r>
  <r>
    <x v="2294"/>
    <n v="1969"/>
    <s v="Aug"/>
    <n v="11"/>
    <n v="0"/>
    <x v="2290"/>
    <x v="1"/>
    <s v="tier - 1"/>
    <s v="R1012"/>
    <s v="1969-Aug-11"/>
    <n v="8"/>
    <d v="1969-08-11T00:00:00"/>
    <n v="55"/>
  </r>
  <r>
    <x v="2295"/>
    <n v="1983"/>
    <s v="Jun"/>
    <n v="7"/>
    <n v="3"/>
    <x v="2291"/>
    <x v="1"/>
    <s v="tier - 3"/>
    <s v="R1026"/>
    <s v="1983-Jun-7"/>
    <n v="6"/>
    <d v="1983-06-07T00:00:00"/>
    <n v="41"/>
  </r>
  <r>
    <x v="2296"/>
    <n v="1970"/>
    <s v="Oct"/>
    <n v="13"/>
    <n v="3"/>
    <x v="2292"/>
    <x v="1"/>
    <s v="tier - 1"/>
    <s v="R1014"/>
    <s v="1970-Oct-13"/>
    <n v="10"/>
    <d v="1970-10-13T00:00:00"/>
    <n v="54"/>
  </r>
  <r>
    <x v="2297"/>
    <n v="2004"/>
    <s v="Sep"/>
    <n v="10"/>
    <n v="0"/>
    <x v="2293"/>
    <x v="1"/>
    <s v="tier - 2"/>
    <s v="R1013"/>
    <s v="2004-Sep-10"/>
    <n v="9"/>
    <d v="2004-09-10T00:00:00"/>
    <n v="20"/>
  </r>
  <r>
    <x v="2298"/>
    <n v="1966"/>
    <s v="Sep"/>
    <n v="7"/>
    <n v="0"/>
    <x v="2294"/>
    <x v="1"/>
    <s v="tier - 2"/>
    <s v="R1025"/>
    <s v="1966-Sep-7"/>
    <n v="9"/>
    <d v="1966-09-07T00:00:00"/>
    <n v="58"/>
  </r>
  <r>
    <x v="2299"/>
    <n v="1965"/>
    <s v="Jun"/>
    <n v="23"/>
    <n v="0"/>
    <x v="2295"/>
    <x v="1"/>
    <s v="tier - 2"/>
    <s v="R1011"/>
    <s v="1965-Jun-23"/>
    <n v="6"/>
    <d v="1965-06-23T00:00:00"/>
    <n v="59"/>
  </r>
  <r>
    <x v="2300"/>
    <n v="1966"/>
    <s v="Jun"/>
    <n v="14"/>
    <n v="0"/>
    <x v="2296"/>
    <x v="1"/>
    <s v="tier - 1"/>
    <s v="R1012"/>
    <s v="1966-Jun-14"/>
    <n v="6"/>
    <d v="1966-06-14T00:00:00"/>
    <n v="58"/>
  </r>
  <r>
    <x v="2301"/>
    <n v="1971"/>
    <s v="Sep"/>
    <n v="12"/>
    <n v="3"/>
    <x v="2297"/>
    <x v="1"/>
    <s v="tier - 3"/>
    <s v="R1012"/>
    <s v="1971-Sep-12"/>
    <n v="9"/>
    <d v="1971-09-12T00:00:00"/>
    <n v="53"/>
  </r>
  <r>
    <x v="2302"/>
    <n v="1980"/>
    <s v="Jul"/>
    <n v="17"/>
    <n v="2"/>
    <x v="2298"/>
    <x v="1"/>
    <s v="tier - 3"/>
    <s v="R1021"/>
    <s v="1980-Jul-17"/>
    <n v="7"/>
    <d v="1980-07-17T00:00:00"/>
    <n v="44"/>
  </r>
  <r>
    <x v="2303"/>
    <n v="1985"/>
    <s v="Jun"/>
    <n v="9"/>
    <n v="3"/>
    <x v="2299"/>
    <x v="1"/>
    <s v="tier - 1"/>
    <s v="R1012"/>
    <s v="1985-Jun-9"/>
    <n v="6"/>
    <d v="1985-06-09T00:00:00"/>
    <n v="39"/>
  </r>
  <r>
    <x v="2304"/>
    <n v="1985"/>
    <s v="Nov"/>
    <n v="3"/>
    <n v="0"/>
    <x v="2300"/>
    <x v="0"/>
    <s v="tier - 2"/>
    <s v="R1013"/>
    <s v="1985-Nov-3"/>
    <n v="11"/>
    <d v="1985-11-03T00:00:00"/>
    <n v="39"/>
  </r>
  <r>
    <x v="2305"/>
    <n v="1983"/>
    <s v="Oct"/>
    <n v="23"/>
    <n v="3"/>
    <x v="2301"/>
    <x v="1"/>
    <s v="tier - 1"/>
    <s v="R1021"/>
    <s v="1983-Oct-23"/>
    <n v="10"/>
    <d v="1983-10-23T00:00:00"/>
    <n v="41"/>
  </r>
  <r>
    <x v="2306"/>
    <n v="1970"/>
    <s v="Oct"/>
    <n v="7"/>
    <n v="3"/>
    <x v="2302"/>
    <x v="1"/>
    <s v="tier - 2"/>
    <s v="R1011"/>
    <s v="1970-Oct-7"/>
    <n v="10"/>
    <d v="1970-10-07T00:00:00"/>
    <n v="54"/>
  </r>
  <r>
    <x v="2307"/>
    <n v="1970"/>
    <s v="Oct"/>
    <n v="2"/>
    <n v="2"/>
    <x v="2303"/>
    <x v="1"/>
    <s v="tier - 3"/>
    <s v="R1024"/>
    <s v="1970-Oct-2"/>
    <n v="10"/>
    <d v="1970-10-02T00:00:00"/>
    <n v="54"/>
  </r>
  <r>
    <x v="2308"/>
    <n v="1967"/>
    <s v="Dec"/>
    <n v="19"/>
    <n v="1"/>
    <x v="2304"/>
    <x v="1"/>
    <s v="tier - 1"/>
    <s v="R1018"/>
    <s v="1967-Dec-19"/>
    <n v="12"/>
    <d v="1967-12-19T00:00:00"/>
    <n v="56"/>
  </r>
  <r>
    <x v="2309"/>
    <n v="1997"/>
    <s v="Jul"/>
    <n v="28"/>
    <n v="0"/>
    <x v="2305"/>
    <x v="1"/>
    <s v="tier - 2"/>
    <s v="R1026"/>
    <s v="1997-Jul-28"/>
    <n v="7"/>
    <d v="1997-07-28T00:00:00"/>
    <n v="27"/>
  </r>
  <r>
    <x v="2310"/>
    <n v="1964"/>
    <s v="Jun"/>
    <n v="13"/>
    <n v="0"/>
    <x v="2306"/>
    <x v="1"/>
    <s v="tier - 2"/>
    <s v="R1013"/>
    <s v="1964-Jun-13"/>
    <n v="6"/>
    <d v="1964-06-13T00:00:00"/>
    <n v="60"/>
  </r>
  <r>
    <x v="2311"/>
    <n v="1972"/>
    <s v="Dec"/>
    <n v="6"/>
    <n v="0"/>
    <x v="2307"/>
    <x v="1"/>
    <s v="tier - 2"/>
    <s v="R1025"/>
    <s v="1972-Dec-6"/>
    <n v="12"/>
    <d v="1972-12-06T00:00:00"/>
    <n v="51"/>
  </r>
  <r>
    <x v="2312"/>
    <n v="1979"/>
    <s v="Jun"/>
    <n v="7"/>
    <n v="2"/>
    <x v="2308"/>
    <x v="1"/>
    <s v="tier - 1"/>
    <s v="R1026"/>
    <s v="1979-Jun-7"/>
    <n v="6"/>
    <d v="1979-06-07T00:00:00"/>
    <n v="45"/>
  </r>
  <r>
    <x v="2313"/>
    <n v="1964"/>
    <s v="Dec"/>
    <n v="13"/>
    <n v="0"/>
    <x v="2309"/>
    <x v="1"/>
    <s v="tier - 2"/>
    <s v="R1011"/>
    <s v="1964-Dec-13"/>
    <n v="12"/>
    <d v="1964-12-13T00:00:00"/>
    <n v="59"/>
  </r>
  <r>
    <x v="2314"/>
    <n v="1964"/>
    <s v="Jul"/>
    <n v="3"/>
    <n v="0"/>
    <x v="2310"/>
    <x v="1"/>
    <s v="tier - 1"/>
    <s v="R1013"/>
    <s v="1964-Jul-3"/>
    <n v="7"/>
    <d v="1964-07-03T00:00:00"/>
    <n v="60"/>
  </r>
  <r>
    <x v="2315"/>
    <n v="1966"/>
    <s v="Aug"/>
    <n v="12"/>
    <n v="0"/>
    <x v="2311"/>
    <x v="0"/>
    <s v="tier - 3"/>
    <s v="R1011"/>
    <s v="1966-Aug-12"/>
    <n v="8"/>
    <d v="1966-08-12T00:00:00"/>
    <n v="58"/>
  </r>
  <r>
    <x v="2316"/>
    <n v="1964"/>
    <s v="Jul"/>
    <n v="4"/>
    <n v="0"/>
    <x v="2312"/>
    <x v="1"/>
    <s v="tier - 1"/>
    <s v="R1011"/>
    <s v="1964-Jul-4"/>
    <n v="7"/>
    <d v="1964-07-04T00:00:00"/>
    <n v="60"/>
  </r>
  <r>
    <x v="2317"/>
    <n v="1965"/>
    <s v="Sep"/>
    <n v="26"/>
    <n v="0"/>
    <x v="2313"/>
    <x v="1"/>
    <s v="tier - 3"/>
    <s v="R1012"/>
    <s v="1965-Sep-26"/>
    <n v="9"/>
    <d v="1965-09-26T00:00:00"/>
    <n v="59"/>
  </r>
  <r>
    <x v="2318"/>
    <n v="1965"/>
    <s v="Nov"/>
    <n v="29"/>
    <n v="0"/>
    <x v="2314"/>
    <x v="1"/>
    <s v="tier - 1"/>
    <s v="R1012"/>
    <s v="1965-Nov-29"/>
    <n v="11"/>
    <d v="1965-11-29T00:00:00"/>
    <n v="59"/>
  </r>
  <r>
    <x v="2319"/>
    <n v="1964"/>
    <s v="Jul"/>
    <n v="12"/>
    <n v="0"/>
    <x v="2315"/>
    <x v="1"/>
    <s v="tier - 3"/>
    <s v="R1011"/>
    <s v="1964-Jul-12"/>
    <n v="7"/>
    <d v="1964-07-12T00:00:00"/>
    <n v="60"/>
  </r>
  <r>
    <x v="2320"/>
    <n v="1968"/>
    <s v="Nov"/>
    <n v="2"/>
    <n v="0"/>
    <x v="2316"/>
    <x v="1"/>
    <s v="tier - 2"/>
    <s v="R1025"/>
    <s v="1968-Nov-2"/>
    <n v="11"/>
    <d v="1968-11-02T00:00:00"/>
    <n v="56"/>
  </r>
  <r>
    <x v="2321"/>
    <n v="1989"/>
    <s v="Aug"/>
    <n v="19"/>
    <n v="1"/>
    <x v="2317"/>
    <x v="1"/>
    <s v="tier - 3"/>
    <s v="R1013"/>
    <s v="1989-Aug-19"/>
    <n v="8"/>
    <d v="1989-08-19T00:00:00"/>
    <n v="35"/>
  </r>
  <r>
    <x v="2322"/>
    <n v="2002"/>
    <s v="Sep"/>
    <n v="20"/>
    <n v="0"/>
    <x v="2318"/>
    <x v="1"/>
    <s v="tier - 3"/>
    <s v="R1012"/>
    <s v="2002-Sep-20"/>
    <n v="9"/>
    <d v="2002-09-20T00:00:00"/>
    <n v="22"/>
  </r>
  <r>
    <x v="2323"/>
    <n v="1963"/>
    <s v="Jul"/>
    <n v="11"/>
    <n v="0"/>
    <x v="2319"/>
    <x v="1"/>
    <s v="tier - 1"/>
    <s v="R1012"/>
    <s v="1963-Jul-11"/>
    <n v="7"/>
    <d v="1963-07-11T00:00:00"/>
    <n v="61"/>
  </r>
  <r>
    <x v="2324"/>
    <n v="1995"/>
    <s v="Dec"/>
    <n v="10"/>
    <n v="0"/>
    <x v="2320"/>
    <x v="1"/>
    <s v="tier - 2"/>
    <s v="R1026"/>
    <s v="1995-Dec-10"/>
    <n v="12"/>
    <d v="1995-12-10T00:00:00"/>
    <n v="28"/>
  </r>
  <r>
    <x v="2325"/>
    <n v="1963"/>
    <s v="Nov"/>
    <n v="22"/>
    <n v="0"/>
    <x v="2321"/>
    <x v="1"/>
    <s v="tier - 3"/>
    <s v="R1012"/>
    <s v="1963-Nov-22"/>
    <n v="11"/>
    <d v="1963-11-22T00:00:00"/>
    <n v="61"/>
  </r>
  <r>
    <x v="2326"/>
    <n v="1962"/>
    <s v="Sep"/>
    <n v="4"/>
    <n v="0"/>
    <x v="2322"/>
    <x v="0"/>
    <s v="tier - 3"/>
    <s v="R1011"/>
    <s v="1962-Sep-4"/>
    <n v="9"/>
    <d v="1962-09-04T00:00:00"/>
    <n v="62"/>
  </r>
  <r>
    <x v="2327"/>
    <n v="1968"/>
    <s v="Oct"/>
    <n v="6"/>
    <n v="1"/>
    <x v="2323"/>
    <x v="1"/>
    <s v="tier - 1"/>
    <s v="R1012"/>
    <s v="1968-Oct-6"/>
    <n v="10"/>
    <d v="1968-10-06T00:00:00"/>
    <n v="56"/>
  </r>
  <r>
    <x v="2328"/>
    <n v="1972"/>
    <s v="Sep"/>
    <n v="25"/>
    <n v="4"/>
    <x v="2324"/>
    <x v="1"/>
    <s v="tier - 2"/>
    <s v="R1011"/>
    <s v="1972-Sep-25"/>
    <n v="9"/>
    <d v="1972-09-25T00:00:00"/>
    <n v="52"/>
  </r>
  <r>
    <x v="2329"/>
    <n v="1988"/>
    <s v="Nov"/>
    <n v="14"/>
    <n v="3"/>
    <x v="2325"/>
    <x v="1"/>
    <s v="tier - 1"/>
    <s v="R1022"/>
    <s v="1988-Nov-14"/>
    <n v="11"/>
    <d v="1988-11-14T00:00:00"/>
    <n v="36"/>
  </r>
  <r>
    <x v="2330"/>
    <n v="1970"/>
    <s v="Jun"/>
    <n v="22"/>
    <n v="3"/>
    <x v="2326"/>
    <x v="1"/>
    <s v="tier - 1"/>
    <s v="R1012"/>
    <s v="1970-Jun-22"/>
    <n v="6"/>
    <d v="1970-06-22T00:00:00"/>
    <n v="54"/>
  </r>
  <r>
    <x v="2331"/>
    <n v="1967"/>
    <s v="Jun"/>
    <n v="14"/>
    <n v="0"/>
    <x v="2327"/>
    <x v="1"/>
    <s v="tier - 3"/>
    <s v="R1024"/>
    <s v="1967-Jun-14"/>
    <n v="6"/>
    <d v="1967-06-14T00:00:00"/>
    <n v="57"/>
  </r>
  <r>
    <x v="2332"/>
    <n v="2004"/>
    <s v="Oct"/>
    <n v="4"/>
    <n v="1"/>
    <x v="2328"/>
    <x v="1"/>
    <s v="tier - 2"/>
    <s v="R1019"/>
    <s v="2004-Oct-4"/>
    <n v="10"/>
    <d v="2004-10-04T00:00:00"/>
    <n v="20"/>
  </r>
  <r>
    <x v="2333"/>
    <n v="1971"/>
    <s v="Dec"/>
    <n v="26"/>
    <n v="0"/>
    <x v="2329"/>
    <x v="1"/>
    <s v="tier - 1"/>
    <s v="R1025"/>
    <s v="1971-Dec-26"/>
    <n v="12"/>
    <d v="1971-12-26T00:00:00"/>
    <n v="52"/>
  </r>
  <r>
    <x v="2334"/>
    <n v="1969"/>
    <s v="Oct"/>
    <n v="11"/>
    <n v="3"/>
    <x v="2330"/>
    <x v="1"/>
    <s v="tier - 2"/>
    <s v="R1011"/>
    <s v="1969-Oct-11"/>
    <n v="10"/>
    <d v="1969-10-11T00:00:00"/>
    <n v="55"/>
  </r>
  <r>
    <x v="2335"/>
    <n v="1981"/>
    <s v="Oct"/>
    <n v="2"/>
    <n v="1"/>
    <x v="2331"/>
    <x v="1"/>
    <s v="tier - 1"/>
    <s v="R1026"/>
    <s v="1981-Oct-2"/>
    <n v="10"/>
    <d v="1981-10-02T00:00:00"/>
    <n v="43"/>
  </r>
  <r>
    <x v="2336"/>
    <n v="1969"/>
    <s v="Aug"/>
    <n v="20"/>
    <n v="3"/>
    <x v="2332"/>
    <x v="1"/>
    <s v="tier - 1"/>
    <s v="R1011"/>
    <s v="1969-Aug-20"/>
    <n v="8"/>
    <d v="1969-08-20T00:00:00"/>
    <n v="55"/>
  </r>
  <r>
    <x v="2337"/>
    <n v="2004"/>
    <s v="Nov"/>
    <n v="6"/>
    <n v="0"/>
    <x v="1433"/>
    <x v="1"/>
    <s v="tier - 1"/>
    <s v="R1013"/>
    <s v="2004-Nov-6"/>
    <n v="11"/>
    <d v="2004-11-06T00:00:00"/>
    <n v="20"/>
  </r>
  <r>
    <x v="2337"/>
    <n v="1999"/>
    <s v="Jun"/>
    <n v="9"/>
    <n v="1"/>
    <x v="1160"/>
    <x v="2"/>
    <s v="tier - 1"/>
    <s v="R1012"/>
    <s v="1999-Jun-9"/>
    <n v="6"/>
    <d v="1999-06-09T00:00:00"/>
    <n v="25"/>
  </r>
  <r>
    <x v="2337"/>
    <n v="1985"/>
    <s v="Dec"/>
    <n v="20"/>
    <n v="2"/>
    <x v="675"/>
    <x v="0"/>
    <s v="tier - 2"/>
    <s v="R1012"/>
    <s v="1985-Dec-20"/>
    <n v="12"/>
    <d v="1985-12-20T00:00:00"/>
    <n v="38"/>
  </r>
  <r>
    <x v="2337"/>
    <n v="2000"/>
    <s v="Oct"/>
    <n v="13"/>
    <n v="0"/>
    <x v="1235"/>
    <x v="0"/>
    <s v="tier - 2"/>
    <s v="R1011"/>
    <s v="2000-Oct-13"/>
    <n v="10"/>
    <d v="2000-10-13T00:00:00"/>
    <n v="24"/>
  </r>
  <r>
    <x v="2337"/>
    <n v="1992"/>
    <s v="Oct"/>
    <n v="6"/>
    <n v="0"/>
    <x v="923"/>
    <x v="0"/>
    <s v="tier - 2"/>
    <s v="R1011"/>
    <s v="1992-Oct-6"/>
    <n v="10"/>
    <d v="1992-10-06T00:00:00"/>
    <n v="32"/>
  </r>
  <r>
    <x v="2337"/>
    <n v="1991"/>
    <s v="Nov"/>
    <n v="22"/>
    <n v="2"/>
    <x v="446"/>
    <x v="0"/>
    <s v="tier - 3"/>
    <s v="R1011"/>
    <s v="1991-Nov-22"/>
    <n v="11"/>
    <d v="1991-11-22T00:00:00"/>
    <n v="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4">
  <r>
    <x v="0"/>
    <s v="Lehner"/>
    <n v="30.36"/>
    <n v="5.77"/>
    <s v="No"/>
    <s v="No"/>
    <x v="0"/>
    <n v="0"/>
    <x v="0"/>
    <s v="OBESITY"/>
    <s v="PREDIABETES"/>
    <d v="1977-06-08T00:00:00"/>
    <n v="62592.87"/>
    <s v="tier - 2"/>
    <s v="tier - 3"/>
    <s v="R1013"/>
    <n v="47"/>
  </r>
  <r>
    <x v="1"/>
    <s v="Lu"/>
    <n v="34.484999999999999"/>
    <n v="11.87"/>
    <s v="yes"/>
    <s v="No"/>
    <x v="0"/>
    <n v="2"/>
    <x v="0"/>
    <s v="OBESITY"/>
    <s v="DIABETES"/>
    <d v="1970-09-11T00:00:00"/>
    <n v="60021.4"/>
    <s v="tier - 1"/>
    <s v="tier - 1"/>
    <s v="R1012"/>
    <n v="54"/>
  </r>
  <r>
    <x v="2"/>
    <s v="Osborne"/>
    <n v="38.094999999999999"/>
    <n v="6.05"/>
    <s v="No"/>
    <s v="No"/>
    <x v="0"/>
    <n v="0"/>
    <x v="0"/>
    <s v="OBESITY"/>
    <s v="PREDIABETES"/>
    <d v="1991-06-06T00:00:00"/>
    <n v="58571.07"/>
    <s v="tier - 1"/>
    <s v="tier - 3"/>
    <s v="R1024"/>
    <n v="33"/>
  </r>
  <r>
    <x v="3"/>
    <s v="Kadala"/>
    <n v="35.53"/>
    <n v="5.45"/>
    <s v="No"/>
    <s v="No"/>
    <x v="0"/>
    <n v="0"/>
    <x v="0"/>
    <s v="OBESITY"/>
    <s v="NORMAL"/>
    <d v="1989-06-19T00:00:00"/>
    <n v="55135.4"/>
    <s v="tier - 1"/>
    <s v="tier - 2"/>
    <s v="R1012"/>
    <n v="35"/>
  </r>
  <r>
    <x v="4"/>
    <s v="Baker"/>
    <n v="32.799999999999997"/>
    <n v="6.59"/>
    <s v="No"/>
    <s v="No"/>
    <x v="0"/>
    <n v="0"/>
    <x v="0"/>
    <s v="OBESITY"/>
    <s v="DIABETES"/>
    <d v="1962-08-04T00:00:00"/>
    <n v="52590.83"/>
    <s v="tier - 1"/>
    <s v="tier - 3"/>
    <s v="R1011"/>
    <n v="62"/>
  </r>
  <r>
    <x v="5"/>
    <s v="Macpherson"/>
    <n v="36.4"/>
    <n v="6.07"/>
    <s v="No"/>
    <s v="No"/>
    <x v="0"/>
    <n v="0"/>
    <x v="0"/>
    <s v="OBESITY"/>
    <s v="PREDIABETES"/>
    <d v="1994-10-27T00:00:00"/>
    <n v="51194.559999999998"/>
    <s v="tier - 1"/>
    <s v="tier - 3"/>
    <s v="R1011"/>
    <n v="30"/>
  </r>
  <r>
    <x v="6"/>
    <s v="Hallman"/>
    <n v="36.96"/>
    <n v="7.93"/>
    <s v="No"/>
    <s v="No"/>
    <x v="0"/>
    <n v="3"/>
    <x v="0"/>
    <s v="OBESITY"/>
    <s v="DIABETES"/>
    <d v="1958-06-27T00:00:00"/>
    <n v="49577.66"/>
    <s v="tier - 2"/>
    <s v="tier - 2"/>
    <s v="R1013"/>
    <n v="66"/>
  </r>
  <r>
    <x v="7"/>
    <s v="Moran"/>
    <n v="41.14"/>
    <n v="9.58"/>
    <s v="yes"/>
    <s v="No"/>
    <x v="1"/>
    <n v="1"/>
    <x v="0"/>
    <s v="OBESITY"/>
    <s v="DIABETES"/>
    <d v="1963-09-04T00:00:00"/>
    <n v="48970.25"/>
    <s v="tier - 1"/>
    <s v="tier - 2"/>
    <s v="R1013"/>
    <n v="61"/>
  </r>
  <r>
    <x v="8"/>
    <s v="Benner"/>
    <n v="38.06"/>
    <n v="10.79"/>
    <s v="No"/>
    <s v="No"/>
    <x v="0"/>
    <n v="0"/>
    <x v="0"/>
    <s v="OBESITY"/>
    <s v="DIABETES"/>
    <d v="1978-12-29T00:00:00"/>
    <n v="48885.14"/>
    <s v="tier - 1"/>
    <s v="tier - 3"/>
    <s v="R1013"/>
    <n v="45"/>
  </r>
  <r>
    <x v="9"/>
    <s v="Fierro Vargas"/>
    <n v="37.700000000000003"/>
    <n v="5.96"/>
    <s v="yes"/>
    <s v="No"/>
    <x v="0"/>
    <n v="2"/>
    <x v="0"/>
    <s v="OBESITY"/>
    <s v="PREDIABETES"/>
    <d v="1959-07-22T00:00:00"/>
    <n v="48824.45"/>
    <s v="tier - 1"/>
    <s v="tier - 1"/>
    <s v="R1011"/>
    <n v="65"/>
  </r>
  <r>
    <x v="10"/>
    <s v="Franz"/>
    <n v="42.13"/>
    <n v="11.9"/>
    <s v="No"/>
    <s v="No"/>
    <x v="0"/>
    <n v="0"/>
    <x v="0"/>
    <s v="OBESITY"/>
    <s v="DIABETES"/>
    <d v="1965-10-27T00:00:00"/>
    <n v="48675.519999999997"/>
    <s v="tier - 1"/>
    <s v="tier - 2"/>
    <s v="R1013"/>
    <n v="59"/>
  </r>
  <r>
    <x v="11"/>
    <s v="Foster"/>
    <n v="40.92"/>
    <n v="8.41"/>
    <s v="No"/>
    <s v="No"/>
    <x v="0"/>
    <n v="0"/>
    <x v="0"/>
    <s v="OBESITY"/>
    <s v="DIABETES"/>
    <d v="1962-10-11T00:00:00"/>
    <n v="48673.56"/>
    <s v="tier - 1"/>
    <s v="tier - 2"/>
    <s v="R1013"/>
    <n v="62"/>
  </r>
  <r>
    <x v="12"/>
    <s v="Tenorio"/>
    <n v="40.564999999999998"/>
    <n v="7.02"/>
    <s v="No"/>
    <s v="No"/>
    <x v="0"/>
    <n v="0"/>
    <x v="0"/>
    <s v="OBESITY"/>
    <s v="DIABETES"/>
    <d v="1968-12-01T00:00:00"/>
    <n v="48549.18"/>
    <s v="tier - 1"/>
    <s v="tier - 3"/>
    <s v="R1016"/>
    <n v="55"/>
  </r>
  <r>
    <x v="13"/>
    <s v="Rios"/>
    <n v="36.384999999999998"/>
    <n v="7.59"/>
    <s v="yes"/>
    <s v="No"/>
    <x v="0"/>
    <n v="2"/>
    <x v="0"/>
    <s v="OBESITY"/>
    <s v="DIABETES"/>
    <d v="1961-12-21T00:00:00"/>
    <n v="48517.56"/>
    <s v="tier - 1"/>
    <s v="tier - 3"/>
    <s v="R1024"/>
    <n v="62"/>
  </r>
  <r>
    <x v="14"/>
    <s v="Viau-Dupuis"/>
    <n v="39.9"/>
    <n v="11.32"/>
    <s v="No"/>
    <s v="No"/>
    <x v="0"/>
    <n v="0"/>
    <x v="0"/>
    <s v="OBESITY"/>
    <s v="DIABETES"/>
    <d v="1962-08-27T00:00:00"/>
    <n v="48173.36"/>
    <s v="tier - 1"/>
    <s v="tier - 3"/>
    <s v="R1011"/>
    <n v="62"/>
  </r>
  <r>
    <x v="15"/>
    <s v="Cronin"/>
    <n v="33.799999999999997"/>
    <n v="7.67"/>
    <s v="No"/>
    <s v="No"/>
    <x v="0"/>
    <n v="3"/>
    <x v="0"/>
    <s v="OBESITY"/>
    <s v="DIABETES"/>
    <d v="1958-11-16T00:00:00"/>
    <n v="47928.03"/>
    <s v="tier - 2"/>
    <s v="tier - 3"/>
    <s v="R1011"/>
    <n v="66"/>
  </r>
  <r>
    <x v="16"/>
    <s v="Noordstar"/>
    <n v="36.765000000000001"/>
    <n v="7.29"/>
    <s v="yes"/>
    <s v="No"/>
    <x v="1"/>
    <n v="1"/>
    <x v="0"/>
    <s v="OBESITY"/>
    <s v="DIABETES"/>
    <d v="1963-08-05T00:00:00"/>
    <n v="47896.79"/>
    <s v="tier - 1"/>
    <s v="tier - 3"/>
    <s v="R1024"/>
    <n v="61"/>
  </r>
  <r>
    <x v="17"/>
    <s v="Boudalia"/>
    <n v="36.954999999999998"/>
    <n v="4.72"/>
    <s v="yes"/>
    <s v="No"/>
    <x v="0"/>
    <n v="1"/>
    <x v="0"/>
    <s v="OBESITY"/>
    <s v="NORMAL"/>
    <d v="1964-11-07T00:00:00"/>
    <n v="47496.49"/>
    <s v="tier - 1"/>
    <s v="tier - 3"/>
    <s v="R1012"/>
    <n v="60"/>
  </r>
  <r>
    <x v="18"/>
    <s v="Flor"/>
    <n v="42.9"/>
    <n v="11.41"/>
    <s v="No"/>
    <s v="No"/>
    <x v="0"/>
    <n v="0"/>
    <x v="0"/>
    <s v="OBESITY"/>
    <s v="DIABETES"/>
    <d v="1971-09-27T00:00:00"/>
    <n v="47462.89"/>
    <s v="tier - 1"/>
    <s v="tier - 2"/>
    <s v="R1013"/>
    <n v="53"/>
  </r>
  <r>
    <x v="19"/>
    <s v="Fennon"/>
    <n v="36.299999999999997"/>
    <n v="11.5"/>
    <s v="yes"/>
    <s v="No"/>
    <x v="0"/>
    <n v="2"/>
    <x v="0"/>
    <s v="OBESITY"/>
    <s v="DIABETES"/>
    <d v="1961-06-13T00:00:00"/>
    <n v="47403.88"/>
    <s v="tier - 1"/>
    <s v="tier - 3"/>
    <s v="R1011"/>
    <n v="63"/>
  </r>
  <r>
    <x v="20"/>
    <s v="Hribar"/>
    <n v="32.200000000000003"/>
    <n v="6.22"/>
    <s v="yes"/>
    <s v="No"/>
    <x v="0"/>
    <n v="2"/>
    <x v="0"/>
    <s v="OBESITY"/>
    <s v="PREDIABETES"/>
    <d v="1959-10-04T00:00:00"/>
    <n v="47305.31"/>
    <s v="tier - 2"/>
    <s v="tier - 1"/>
    <s v="R1011"/>
    <n v="65"/>
  </r>
  <r>
    <x v="21"/>
    <s v="Tassello"/>
    <n v="31.3"/>
    <n v="11.38"/>
    <s v="No"/>
    <s v="No"/>
    <x v="0"/>
    <n v="3"/>
    <x v="0"/>
    <s v="OBESITY"/>
    <s v="DIABETES"/>
    <d v="1958-09-03T00:00:00"/>
    <n v="47291.06"/>
    <s v="tier - 2"/>
    <s v="tier - 1"/>
    <s v="R1011"/>
    <n v="66"/>
  </r>
  <r>
    <x v="22"/>
    <s v="Mauricette"/>
    <n v="41.8"/>
    <n v="7.89"/>
    <s v="yes"/>
    <s v="No"/>
    <x v="0"/>
    <n v="2"/>
    <x v="0"/>
    <s v="OBESITY"/>
    <s v="DIABETES"/>
    <d v="1970-12-28T00:00:00"/>
    <n v="47269.85"/>
    <s v="tier - 1"/>
    <s v="tier - 2"/>
    <s v="R1013"/>
    <n v="53"/>
  </r>
  <r>
    <x v="23"/>
    <s v="Garcia"/>
    <n v="35.090000000000003"/>
    <n v="4.38"/>
    <s v="yes"/>
    <s v="No"/>
    <x v="0"/>
    <n v="2"/>
    <x v="0"/>
    <s v="OBESITY"/>
    <s v="NORMAL"/>
    <d v="1959-07-14T00:00:00"/>
    <n v="47055.53"/>
    <s v="tier - 2"/>
    <s v="tier - 1"/>
    <s v="R1013"/>
    <n v="65"/>
  </r>
  <r>
    <x v="24"/>
    <s v="Airoldi"/>
    <n v="33.880000000000003"/>
    <n v="7.01"/>
    <s v="No"/>
    <s v="No"/>
    <x v="0"/>
    <n v="3"/>
    <x v="0"/>
    <s v="OBESITY"/>
    <s v="DIABETES"/>
    <d v="1958-09-15T00:00:00"/>
    <n v="46889.26"/>
    <s v="tier - 2"/>
    <s v="tier - 3"/>
    <s v="R1013"/>
    <n v="66"/>
  </r>
  <r>
    <x v="25"/>
    <s v="Cater-Cyker"/>
    <n v="30.875"/>
    <n v="11.88"/>
    <s v="No"/>
    <s v="No"/>
    <x v="0"/>
    <n v="0"/>
    <x v="0"/>
    <s v="OBESITY"/>
    <s v="DIABETES"/>
    <d v="1960-11-17T00:00:00"/>
    <n v="46718.16"/>
    <s v="tier - 1"/>
    <s v="tier - 1"/>
    <s v="R1012"/>
    <n v="64"/>
  </r>
  <r>
    <x v="26"/>
    <s v="Hamm"/>
    <n v="36.86"/>
    <n v="5.19"/>
    <s v="yes"/>
    <s v="No"/>
    <x v="1"/>
    <n v="1"/>
    <x v="0"/>
    <s v="OBESITY"/>
    <s v="NORMAL"/>
    <d v="1969-06-23T00:00:00"/>
    <n v="46661.440000000002"/>
    <s v="tier - 1"/>
    <s v="tier - 3"/>
    <s v="R1012"/>
    <n v="55"/>
  </r>
  <r>
    <x v="27"/>
    <s v="Cox"/>
    <n v="35.86"/>
    <n v="6.74"/>
    <s v="yes"/>
    <s v="No"/>
    <x v="0"/>
    <n v="2"/>
    <x v="0"/>
    <s v="OBESITY"/>
    <s v="DIABETES"/>
    <d v="1961-08-08T00:00:00"/>
    <n v="46599.11"/>
    <s v="tier - 1"/>
    <s v="tier - 1"/>
    <s v="R1013"/>
    <n v="63"/>
  </r>
  <r>
    <x v="28"/>
    <s v="Sachrajda"/>
    <n v="37.049999999999997"/>
    <n v="8.44"/>
    <s v="No"/>
    <s v="No"/>
    <x v="0"/>
    <n v="0"/>
    <x v="0"/>
    <s v="OBESITY"/>
    <s v="DIABETES"/>
    <d v="1971-12-06T00:00:00"/>
    <n v="46255.11"/>
    <s v="tier - 1"/>
    <s v="tier - 3"/>
    <s v="R1024"/>
    <n v="52"/>
  </r>
  <r>
    <x v="29"/>
    <s v="Gareri"/>
    <n v="43.89"/>
    <n v="8.7100000000000009"/>
    <s v="No"/>
    <s v="No"/>
    <x v="0"/>
    <n v="0"/>
    <x v="0"/>
    <s v="OBESITY"/>
    <s v="DIABETES"/>
    <d v="1978-08-17T00:00:00"/>
    <n v="46200.99"/>
    <s v="tier - 1"/>
    <s v="tier - 1"/>
    <s v="R1013"/>
    <n v="46"/>
  </r>
  <r>
    <x v="30"/>
    <s v="Welch"/>
    <n v="42.35"/>
    <n v="5.08"/>
    <s v="yes"/>
    <s v="No"/>
    <x v="0"/>
    <n v="0"/>
    <x v="0"/>
    <s v="OBESITY"/>
    <s v="NORMAL"/>
    <d v="1976-12-02T00:00:00"/>
    <n v="46151.12"/>
    <s v="tier - 1"/>
    <s v="tier - 3"/>
    <s v="R1013"/>
    <n v="47"/>
  </r>
  <r>
    <x v="31"/>
    <s v="Prindiville"/>
    <n v="31.35"/>
    <n v="6.86"/>
    <s v="No"/>
    <s v="No"/>
    <x v="0"/>
    <n v="0"/>
    <x v="0"/>
    <s v="OBESITY"/>
    <s v="DIABETES"/>
    <d v="1962-12-04T00:00:00"/>
    <n v="46130.53"/>
    <s v="tier - 1"/>
    <s v="tier - 1"/>
    <s v="R1012"/>
    <n v="61"/>
  </r>
  <r>
    <x v="32"/>
    <s v="Kincaid"/>
    <n v="47.6"/>
    <n v="5.95"/>
    <s v="yes"/>
    <s v="No"/>
    <x v="0"/>
    <n v="0"/>
    <x v="0"/>
    <s v="OBESITY"/>
    <s v="PREDIABETES"/>
    <d v="1985-09-30T00:00:00"/>
    <n v="46113.51"/>
    <s v="tier - 2"/>
    <s v="tier - 3"/>
    <s v="R1011"/>
    <n v="39"/>
  </r>
  <r>
    <x v="33"/>
    <s v="Bruestle"/>
    <n v="46.2"/>
    <n v="6.09"/>
    <s v="No"/>
    <s v="No"/>
    <x v="1"/>
    <n v="1"/>
    <x v="0"/>
    <s v="OBESITY"/>
    <s v="PREDIABETES"/>
    <d v="1979-08-12T00:00:00"/>
    <n v="45863.21"/>
    <s v="tier - 2"/>
    <s v="tier - 1"/>
    <s v="R1013"/>
    <n v="45"/>
  </r>
  <r>
    <x v="34"/>
    <s v="Lachance"/>
    <n v="32.015000000000001"/>
    <n v="11.75"/>
    <s v="No"/>
    <s v="No"/>
    <x v="0"/>
    <n v="0"/>
    <x v="0"/>
    <s v="OBESITY"/>
    <s v="DIABETES"/>
    <d v="1960-12-21T00:00:00"/>
    <n v="45710.21"/>
    <s v="tier - 2"/>
    <s v="tier - 2"/>
    <s v="R1016"/>
    <n v="63"/>
  </r>
  <r>
    <x v="35"/>
    <s v="Eason"/>
    <n v="40.564999999999998"/>
    <n v="7.37"/>
    <s v="No"/>
    <s v="No"/>
    <x v="0"/>
    <n v="0"/>
    <x v="0"/>
    <s v="OBESITY"/>
    <s v="DIABETES"/>
    <d v="1974-08-09T00:00:00"/>
    <n v="45702.02"/>
    <s v="tier - 2"/>
    <s v="tier - 2"/>
    <s v="R1012"/>
    <n v="50"/>
  </r>
  <r>
    <x v="36"/>
    <s v="Grummon"/>
    <n v="32.450000000000003"/>
    <n v="11.91"/>
    <s v="No"/>
    <s v="No"/>
    <x v="0"/>
    <n v="0"/>
    <x v="0"/>
    <s v="OBESITY"/>
    <s v="DIABETES"/>
    <d v="1962-12-17T00:00:00"/>
    <n v="45008.959999999999"/>
    <s v="tier - 2"/>
    <s v="tier - 2"/>
    <s v="R1013"/>
    <n v="61"/>
  </r>
  <r>
    <x v="37"/>
    <s v="Vanwechel"/>
    <n v="34.96"/>
    <n v="6.52"/>
    <s v="No"/>
    <s v="No"/>
    <x v="0"/>
    <n v="0"/>
    <x v="0"/>
    <s v="OBESITY"/>
    <s v="DIABETES"/>
    <d v="1971-08-13T00:00:00"/>
    <n v="44641.2"/>
    <s v="tier - 2"/>
    <s v="tier - 3"/>
    <s v="R1024"/>
    <n v="53"/>
  </r>
  <r>
    <x v="38"/>
    <s v="Fisher"/>
    <n v="35.5"/>
    <n v="5.14"/>
    <s v="No"/>
    <s v="No"/>
    <x v="1"/>
    <n v="1"/>
    <x v="0"/>
    <s v="OBESITY"/>
    <s v="NORMAL"/>
    <d v="1993-10-11T00:00:00"/>
    <n v="44585.46"/>
    <s v="tier - 2"/>
    <s v="tier - 2"/>
    <s v="R1011"/>
    <n v="31"/>
  </r>
  <r>
    <x v="39"/>
    <s v="Jenkins"/>
    <n v="52.58"/>
    <n v="4.1900000000000004"/>
    <s v="No"/>
    <s v="yes"/>
    <x v="0"/>
    <n v="1"/>
    <x v="0"/>
    <s v="OBESITY"/>
    <s v="NORMAL"/>
    <d v="2000-08-02T00:00:00"/>
    <n v="44501.4"/>
    <s v="tier - 2"/>
    <s v="tier - 3"/>
    <s v="R1013"/>
    <n v="24"/>
  </r>
  <r>
    <x v="40"/>
    <s v="Peters"/>
    <n v="35.200000000000003"/>
    <n v="11.68"/>
    <s v="yes"/>
    <s v="No"/>
    <x v="0"/>
    <n v="0"/>
    <x v="0"/>
    <s v="OBESITY"/>
    <s v="DIABETES"/>
    <d v="1967-09-14T00:00:00"/>
    <n v="44423.8"/>
    <s v="tier - 2"/>
    <s v="tier - 3"/>
    <s v="R1013"/>
    <n v="57"/>
  </r>
  <r>
    <x v="41"/>
    <s v="Aha"/>
    <n v="38.06"/>
    <n v="6.98"/>
    <s v="No"/>
    <s v="No"/>
    <x v="0"/>
    <n v="0"/>
    <x v="0"/>
    <s v="OBESITY"/>
    <s v="DIABETES"/>
    <d v="1971-10-29T00:00:00"/>
    <n v="44400.41"/>
    <s v="tier - 2"/>
    <s v="tier - 2"/>
    <s v="R1013"/>
    <n v="53"/>
  </r>
  <r>
    <x v="42"/>
    <s v="McElwain"/>
    <n v="34.21"/>
    <n v="8.34"/>
    <s v="No"/>
    <s v="No"/>
    <x v="0"/>
    <n v="0"/>
    <x v="0"/>
    <s v="OBESITY"/>
    <s v="DIABETES"/>
    <d v="1968-11-24T00:00:00"/>
    <n v="44260.75"/>
    <s v="tier - 2"/>
    <s v="tier - 1"/>
    <s v="R1013"/>
    <n v="56"/>
  </r>
  <r>
    <x v="43"/>
    <s v="Januszewski"/>
    <n v="38.94"/>
    <n v="8.49"/>
    <s v="yes"/>
    <s v="No"/>
    <x v="0"/>
    <n v="1"/>
    <x v="0"/>
    <s v="OBESITY"/>
    <s v="DIABETES"/>
    <d v="1975-06-01T00:00:00"/>
    <n v="44202.65"/>
    <s v="tier - 2"/>
    <s v="tier - 2"/>
    <s v="R1013"/>
    <n v="49"/>
  </r>
  <r>
    <x v="44"/>
    <s v="Rohne"/>
    <n v="30.21"/>
    <n v="5.34"/>
    <s v="yes"/>
    <s v="No"/>
    <x v="0"/>
    <n v="1"/>
    <x v="0"/>
    <s v="OBESITY"/>
    <s v="NORMAL"/>
    <d v="1988-07-16T00:00:00"/>
    <n v="43943.88"/>
    <s v="tier - 2"/>
    <s v="tier - 1"/>
    <s v="R1012"/>
    <n v="36"/>
  </r>
  <r>
    <x v="45"/>
    <s v="O'Grady"/>
    <n v="33.630000000000003"/>
    <n v="4.43"/>
    <s v="yes"/>
    <s v="No"/>
    <x v="0"/>
    <n v="2"/>
    <x v="0"/>
    <s v="OBESITY"/>
    <s v="NORMAL"/>
    <d v="1966-10-05T00:00:00"/>
    <n v="43921.18"/>
    <s v="tier - 2"/>
    <s v="tier - 2"/>
    <s v="R1012"/>
    <n v="58"/>
  </r>
  <r>
    <x v="46"/>
    <s v="Peters"/>
    <n v="40.369999999999997"/>
    <n v="4.47"/>
    <s v="No"/>
    <s v="No"/>
    <x v="0"/>
    <n v="0"/>
    <x v="0"/>
    <s v="OBESITY"/>
    <s v="NORMAL"/>
    <d v="1980-11-10T00:00:00"/>
    <n v="43896.38"/>
    <s v="tier - 2"/>
    <s v="tier - 1"/>
    <s v="R1013"/>
    <n v="44"/>
  </r>
  <r>
    <x v="47"/>
    <s v="De Simone"/>
    <n v="53.09"/>
    <n v="4.82"/>
    <s v="yes"/>
    <s v="No"/>
    <x v="0"/>
    <n v="2"/>
    <x v="0"/>
    <s v="OBESITY"/>
    <s v="NORMAL"/>
    <d v="1966-07-02T00:00:00"/>
    <n v="43817.45"/>
    <s v="tier - 2"/>
    <s v="tier - 3"/>
    <s v="R1012"/>
    <n v="58"/>
  </r>
  <r>
    <x v="48"/>
    <s v="Beckett"/>
    <n v="31.79"/>
    <n v="5.51"/>
    <s v="yes"/>
    <s v="No"/>
    <x v="0"/>
    <n v="2"/>
    <x v="0"/>
    <s v="OBESITY"/>
    <s v="NORMAL"/>
    <d v="1966-10-25T00:00:00"/>
    <n v="43813.87"/>
    <s v="tier - 2"/>
    <s v="tier - 2"/>
    <s v="R1013"/>
    <n v="58"/>
  </r>
  <r>
    <x v="49"/>
    <s v="Sobrilsky"/>
    <n v="41.895000000000003"/>
    <n v="10.87"/>
    <s v="yes"/>
    <s v="No"/>
    <x v="0"/>
    <n v="1"/>
    <x v="0"/>
    <s v="OBESITY"/>
    <s v="DIABETES"/>
    <d v="1986-12-29T00:00:00"/>
    <n v="43753.34"/>
    <s v="tier - 2"/>
    <s v="tier - 1"/>
    <s v="R1015"/>
    <n v="37"/>
  </r>
  <r>
    <x v="50"/>
    <s v="Wang"/>
    <n v="31.16"/>
    <n v="9.34"/>
    <s v="No"/>
    <s v="No"/>
    <x v="0"/>
    <n v="0"/>
    <x v="0"/>
    <s v="OBESITY"/>
    <s v="DIABETES"/>
    <d v="1965-08-22T00:00:00"/>
    <n v="43578.94"/>
    <s v="tier - 2"/>
    <s v="tier - 2"/>
    <s v="R1012"/>
    <n v="59"/>
  </r>
  <r>
    <x v="51"/>
    <s v="Campa"/>
    <n v="34.104999999999997"/>
    <n v="5.03"/>
    <s v="yes"/>
    <s v="No"/>
    <x v="1"/>
    <n v="1"/>
    <x v="0"/>
    <s v="OBESITY"/>
    <s v="NORMAL"/>
    <d v="1969-12-03T00:00:00"/>
    <n v="43254.42"/>
    <s v="tier - 2"/>
    <s v="tier - 2"/>
    <s v="R1016"/>
    <n v="54"/>
  </r>
  <r>
    <x v="52"/>
    <s v="Clifford"/>
    <n v="51.93"/>
    <n v="11.05"/>
    <s v="No"/>
    <s v="No"/>
    <x v="0"/>
    <n v="0"/>
    <x v="0"/>
    <s v="OBESITY"/>
    <s v="DIABETES"/>
    <d v="1965-11-29T00:00:00"/>
    <n v="43073.760000000002"/>
    <s v="tier - 2"/>
    <s v="tier - 2"/>
    <s v="R1011"/>
    <n v="59"/>
  </r>
  <r>
    <x v="53"/>
    <s v="Dalmata"/>
    <n v="38.950000000000003"/>
    <n v="11.95"/>
    <s v="No"/>
    <s v="No"/>
    <x v="0"/>
    <n v="0"/>
    <x v="0"/>
    <s v="OBESITY"/>
    <s v="DIABETES"/>
    <d v="1978-11-04T00:00:00"/>
    <n v="42983.46"/>
    <s v="tier - 1"/>
    <s v="tier - 2"/>
    <s v="R1012"/>
    <n v="46"/>
  </r>
  <r>
    <x v="54"/>
    <s v="Vishik"/>
    <n v="36.630000000000003"/>
    <n v="7.72"/>
    <s v="yes"/>
    <s v="No"/>
    <x v="0"/>
    <n v="1"/>
    <x v="0"/>
    <s v="OBESITY"/>
    <s v="DIABETES"/>
    <d v="1975-10-23T00:00:00"/>
    <n v="42969.85"/>
    <s v="tier - 1"/>
    <s v="tier - 3"/>
    <s v="R1013"/>
    <n v="49"/>
  </r>
  <r>
    <x v="55"/>
    <s v="Schorr"/>
    <n v="34.200000000000003"/>
    <n v="5.75"/>
    <s v="No"/>
    <s v="No"/>
    <x v="0"/>
    <n v="2"/>
    <x v="0"/>
    <s v="OBESITY"/>
    <s v="PREDIABETES"/>
    <d v="1972-09-10T00:00:00"/>
    <n v="42856.84"/>
    <s v="tier - 1"/>
    <s v="tier - 1"/>
    <s v="R1011"/>
    <n v="52"/>
  </r>
  <r>
    <x v="56"/>
    <s v="Lusardi"/>
    <n v="50.63"/>
    <n v="11.89"/>
    <s v="No"/>
    <s v="No"/>
    <x v="0"/>
    <n v="0"/>
    <x v="0"/>
    <s v="OBESITY"/>
    <s v="DIABETES"/>
    <d v="1965-10-29T00:00:00"/>
    <n v="42764.12"/>
    <s v="tier - 1"/>
    <s v="tier - 2"/>
    <s v="R1011"/>
    <n v="59"/>
  </r>
  <r>
    <x v="57"/>
    <s v="Rayner"/>
    <n v="36.479999999999997"/>
    <n v="6.2"/>
    <s v="No"/>
    <s v="No"/>
    <x v="0"/>
    <n v="0"/>
    <x v="0"/>
    <s v="OBESITY"/>
    <s v="PREDIABETES"/>
    <d v="1977-10-21T00:00:00"/>
    <n v="42760.5"/>
    <s v="tier - 1"/>
    <s v="tier - 2"/>
    <s v="R1012"/>
    <n v="47"/>
  </r>
  <r>
    <x v="58"/>
    <s v="Voghel"/>
    <n v="54.82"/>
    <n v="10.61"/>
    <s v="No"/>
    <s v="No"/>
    <x v="0"/>
    <n v="0"/>
    <x v="0"/>
    <s v="OBESITY"/>
    <s v="DIABETES"/>
    <d v="1971-11-03T00:00:00"/>
    <n v="42644.2"/>
    <s v="tier - 1"/>
    <s v="tier - 3"/>
    <s v="R1011"/>
    <n v="53"/>
  </r>
  <r>
    <x v="59"/>
    <s v="Rieth"/>
    <n v="38.06"/>
    <n v="6.04"/>
    <s v="No"/>
    <s v="No"/>
    <x v="1"/>
    <n v="1"/>
    <x v="0"/>
    <s v="OBESITY"/>
    <s v="PREDIABETES"/>
    <d v="1979-12-27T00:00:00"/>
    <n v="42560.43"/>
    <s v="tier - 1"/>
    <s v="tier - 3"/>
    <s v="R1013"/>
    <n v="44"/>
  </r>
  <r>
    <x v="60"/>
    <s v="Gollotto"/>
    <n v="51.48"/>
    <n v="9.33"/>
    <s v="yes"/>
    <s v="No"/>
    <x v="0"/>
    <n v="0"/>
    <x v="0"/>
    <s v="OBESITY"/>
    <s v="DIABETES"/>
    <d v="1967-06-27T00:00:00"/>
    <n v="42538.720000000001"/>
    <s v="tier - 1"/>
    <s v="tier - 3"/>
    <s v="R1011"/>
    <n v="57"/>
  </r>
  <r>
    <x v="61"/>
    <s v="Dunn"/>
    <n v="52.06"/>
    <n v="11.47"/>
    <s v="No"/>
    <s v="No"/>
    <x v="0"/>
    <n v="0"/>
    <x v="0"/>
    <s v="OBESITY"/>
    <s v="DIABETES"/>
    <d v="1968-08-03T00:00:00"/>
    <n v="42478.6"/>
    <s v="tier - 1"/>
    <s v="tier - 2"/>
    <s v="R1011"/>
    <n v="56"/>
  </r>
  <r>
    <x v="62"/>
    <s v="Blitzer"/>
    <n v="30.684999999999999"/>
    <n v="7.02"/>
    <s v="yes"/>
    <s v="No"/>
    <x v="0"/>
    <n v="0"/>
    <x v="0"/>
    <s v="OBESITY"/>
    <s v="DIABETES"/>
    <d v="1967-06-28T00:00:00"/>
    <n v="42303.69"/>
    <s v="tier - 1"/>
    <s v="tier - 2"/>
    <s v="R1016"/>
    <n v="57"/>
  </r>
  <r>
    <x v="63"/>
    <s v="Smith"/>
    <n v="36.08"/>
    <n v="8.8000000000000007"/>
    <s v="yes"/>
    <s v="No"/>
    <x v="0"/>
    <n v="1"/>
    <x v="0"/>
    <s v="OBESITY"/>
    <s v="DIABETES"/>
    <d v="1975-08-15T00:00:00"/>
    <n v="42211.14"/>
    <s v="tier - 1"/>
    <s v="tier - 3"/>
    <s v="R1013"/>
    <n v="49"/>
  </r>
  <r>
    <x v="64"/>
    <s v="Hyland"/>
    <n v="54.99"/>
    <n v="8.68"/>
    <s v="No"/>
    <s v="No"/>
    <x v="0"/>
    <n v="2"/>
    <x v="0"/>
    <s v="OBESITY"/>
    <s v="DIABETES"/>
    <d v="1973-09-18T00:00:00"/>
    <n v="42188.15"/>
    <s v="tier - 1"/>
    <s v="tier - 1"/>
    <s v="R1011"/>
    <n v="51"/>
  </r>
  <r>
    <x v="65"/>
    <s v="Ducharme"/>
    <n v="35.97"/>
    <n v="6.12"/>
    <s v="No"/>
    <s v="No"/>
    <x v="1"/>
    <n v="1"/>
    <x v="0"/>
    <s v="OBESITY"/>
    <s v="PREDIABETES"/>
    <d v="1979-07-03T00:00:00"/>
    <n v="42124.52"/>
    <s v="tier - 1"/>
    <s v="tier - 1"/>
    <s v="R1013"/>
    <n v="45"/>
  </r>
  <r>
    <x v="66"/>
    <s v="Johnson"/>
    <n v="45.54"/>
    <n v="5.4"/>
    <s v="yes"/>
    <s v="No"/>
    <x v="1"/>
    <n v="1"/>
    <x v="0"/>
    <s v="OBESITY"/>
    <s v="NORMAL"/>
    <d v="1997-12-09T00:00:00"/>
    <n v="42112.24"/>
    <s v="tier - 1"/>
    <s v="tier - 3"/>
    <s v="R1013"/>
    <n v="26"/>
  </r>
  <r>
    <x v="67"/>
    <s v="Mutz"/>
    <n v="35.53"/>
    <n v="4.3600000000000003"/>
    <s v="yes"/>
    <s v="No"/>
    <x v="0"/>
    <n v="0"/>
    <x v="0"/>
    <s v="OBESITY"/>
    <s v="NORMAL"/>
    <d v="1976-11-28T00:00:00"/>
    <n v="42111.66"/>
    <s v="tier - 1"/>
    <s v="tier - 1"/>
    <s v="R1024"/>
    <n v="48"/>
  </r>
  <r>
    <x v="68"/>
    <s v="Lee"/>
    <n v="30.8"/>
    <n v="9.77"/>
    <s v="No"/>
    <s v="No"/>
    <x v="0"/>
    <n v="0"/>
    <x v="0"/>
    <s v="OBESITY"/>
    <s v="DIABETES"/>
    <d v="1968-12-19T00:00:00"/>
    <n v="41999.519999999997"/>
    <s v="tier - 1"/>
    <s v="tier - 3"/>
    <s v="R1013"/>
    <n v="55"/>
  </r>
  <r>
    <x v="69"/>
    <s v="Turner"/>
    <n v="38.39"/>
    <n v="4.25"/>
    <s v="No"/>
    <s v="No"/>
    <x v="0"/>
    <n v="1"/>
    <x v="0"/>
    <s v="OBESITY"/>
    <s v="NORMAL"/>
    <d v="1984-11-10T00:00:00"/>
    <n v="41949.24"/>
    <s v="tier - 1"/>
    <s v="tier - 1"/>
    <s v="R1013"/>
    <n v="40"/>
  </r>
  <r>
    <x v="70"/>
    <s v="Rangel"/>
    <n v="32.299999999999997"/>
    <n v="4.76"/>
    <s v="No"/>
    <s v="No"/>
    <x v="0"/>
    <n v="2"/>
    <x v="0"/>
    <s v="OBESITY"/>
    <s v="NORMAL"/>
    <d v="1972-06-08T00:00:00"/>
    <n v="41919.1"/>
    <s v="tier - 1"/>
    <s v="tier - 1"/>
    <s v="R1016"/>
    <n v="52"/>
  </r>
  <r>
    <x v="71"/>
    <s v="Lacey"/>
    <n v="48.8"/>
    <n v="6.22"/>
    <s v="yes"/>
    <s v="No"/>
    <x v="0"/>
    <n v="2"/>
    <x v="0"/>
    <s v="OBESITY"/>
    <s v="PREDIABETES"/>
    <d v="1966-09-21T00:00:00"/>
    <n v="41886.54"/>
    <s v="tier - 1"/>
    <s v="tier - 3"/>
    <s v="R1011"/>
    <n v="58"/>
  </r>
  <r>
    <x v="72"/>
    <s v="Stiger"/>
    <n v="45.5"/>
    <n v="7.96"/>
    <s v="No"/>
    <s v="No"/>
    <x v="0"/>
    <n v="0"/>
    <x v="0"/>
    <s v="OBESITY"/>
    <s v="DIABETES"/>
    <d v="1962-09-22T00:00:00"/>
    <n v="41794.629999999997"/>
    <s v="tier - 1"/>
    <s v="tier - 3"/>
    <s v="R1011"/>
    <n v="62"/>
  </r>
  <r>
    <x v="73"/>
    <s v="Caldwell"/>
    <n v="53.61"/>
    <n v="10.92"/>
    <s v="yes"/>
    <s v="No"/>
    <x v="0"/>
    <n v="1"/>
    <x v="0"/>
    <s v="OBESITY"/>
    <s v="DIABETES"/>
    <d v="1975-09-29T00:00:00"/>
    <n v="41681.86"/>
    <s v="tier - 1"/>
    <s v="tier - 1"/>
    <s v="R1011"/>
    <n v="49"/>
  </r>
  <r>
    <x v="74"/>
    <s v="Marmillod"/>
    <n v="36.19"/>
    <n v="11.51"/>
    <s v="yes"/>
    <s v="No"/>
    <x v="0"/>
    <n v="1"/>
    <x v="0"/>
    <s v="OBESITY"/>
    <s v="DIABETES"/>
    <d v="1975-11-14T00:00:00"/>
    <n v="41676.080000000002"/>
    <s v="tier - 1"/>
    <s v="tier - 2"/>
    <s v="R1013"/>
    <n v="49"/>
  </r>
  <r>
    <x v="75"/>
    <s v="Cloutier-Simons"/>
    <n v="34.6"/>
    <n v="5.99"/>
    <s v="yes"/>
    <s v="No"/>
    <x v="0"/>
    <n v="0"/>
    <x v="0"/>
    <s v="OBESITY"/>
    <s v="PREDIABETES"/>
    <d v="1976-10-29T00:00:00"/>
    <n v="41661.599999999999"/>
    <s v="tier - 1"/>
    <s v="tier - 3"/>
    <s v="R1011"/>
    <n v="48"/>
  </r>
  <r>
    <x v="76"/>
    <s v="Vegas"/>
    <n v="54.12"/>
    <n v="11.57"/>
    <s v="No"/>
    <s v="No"/>
    <x v="0"/>
    <n v="0"/>
    <x v="0"/>
    <s v="OBESITY"/>
    <s v="DIABETES"/>
    <d v="1974-11-24T00:00:00"/>
    <n v="41636.199999999997"/>
    <s v="tier - 1"/>
    <s v="tier - 1"/>
    <s v="R1011"/>
    <n v="50"/>
  </r>
  <r>
    <x v="77"/>
    <s v="Cochran"/>
    <n v="48.82"/>
    <n v="6.67"/>
    <s v="yes"/>
    <s v="No"/>
    <x v="0"/>
    <n v="0"/>
    <x v="0"/>
    <s v="OBESITY"/>
    <s v="DIABETES"/>
    <d v="1967-12-22T00:00:00"/>
    <n v="41505.15"/>
    <s v="tier - 1"/>
    <s v="tier - 2"/>
    <s v="R1011"/>
    <n v="56"/>
  </r>
  <r>
    <x v="78"/>
    <s v="Holtzapple"/>
    <n v="51.01"/>
    <n v="9.1999999999999993"/>
    <s v="No"/>
    <s v="No"/>
    <x v="0"/>
    <n v="0"/>
    <x v="0"/>
    <s v="OBESITY"/>
    <s v="DIABETES"/>
    <d v="1971-10-16T00:00:00"/>
    <n v="41351.879999999997"/>
    <s v="tier - 1"/>
    <s v="tier - 2"/>
    <s v="R1011"/>
    <n v="53"/>
  </r>
  <r>
    <x v="79"/>
    <s v="Meyer"/>
    <n v="45.65"/>
    <n v="5.1100000000000003"/>
    <s v="yes"/>
    <s v="No"/>
    <x v="0"/>
    <n v="1"/>
    <x v="0"/>
    <s v="OBESITY"/>
    <s v="NORMAL"/>
    <d v="1964-10-07T00:00:00"/>
    <n v="41331.79"/>
    <s v="tier - 1"/>
    <s v="tier - 2"/>
    <s v="R1011"/>
    <n v="60"/>
  </r>
  <r>
    <x v="80"/>
    <s v="Brickley"/>
    <n v="52.9"/>
    <n v="5.34"/>
    <s v="No"/>
    <s v="No"/>
    <x v="0"/>
    <n v="0"/>
    <x v="0"/>
    <s v="OBESITY"/>
    <s v="NORMAL"/>
    <d v="1977-08-27T00:00:00"/>
    <n v="41271.5"/>
    <s v="tier - 1"/>
    <s v="tier - 2"/>
    <s v="R1011"/>
    <n v="47"/>
  </r>
  <r>
    <x v="81"/>
    <s v="Magee"/>
    <n v="45.41"/>
    <n v="4.03"/>
    <s v="yes"/>
    <s v="No"/>
    <x v="0"/>
    <n v="1"/>
    <x v="0"/>
    <s v="OBESITY"/>
    <s v="NORMAL"/>
    <d v="1964-06-06T00:00:00"/>
    <n v="41250.39"/>
    <s v="tier - 1"/>
    <s v="tier - 3"/>
    <s v="R1011"/>
    <n v="60"/>
  </r>
  <r>
    <x v="82"/>
    <s v="Thoma"/>
    <n v="49.41"/>
    <n v="4.2300000000000004"/>
    <s v="yes"/>
    <s v="No"/>
    <x v="1"/>
    <n v="1"/>
    <x v="0"/>
    <s v="OBESITY"/>
    <s v="NORMAL"/>
    <d v="1969-08-08T00:00:00"/>
    <n v="41191.57"/>
    <s v="tier - 1"/>
    <s v="tier - 2"/>
    <s v="R1011"/>
    <n v="55"/>
  </r>
  <r>
    <x v="83"/>
    <s v="Heagy"/>
    <n v="31.824999999999999"/>
    <n v="4.0599999999999996"/>
    <s v="No"/>
    <s v="No"/>
    <x v="0"/>
    <n v="2"/>
    <x v="0"/>
    <s v="OBESITY"/>
    <s v="NORMAL"/>
    <d v="1972-09-06T00:00:00"/>
    <n v="41097.160000000003"/>
    <s v="tier - 1"/>
    <s v="tier - 3"/>
    <s v="R1016"/>
    <n v="52"/>
  </r>
  <r>
    <x v="84"/>
    <s v="Regnier"/>
    <n v="51.28"/>
    <n v="4.68"/>
    <s v="No"/>
    <s v="No"/>
    <x v="0"/>
    <n v="2"/>
    <x v="0"/>
    <s v="OBESITY"/>
    <s v="NORMAL"/>
    <d v="1972-08-12T00:00:00"/>
    <n v="41055.29"/>
    <s v="tier - 1"/>
    <s v="tier - 2"/>
    <s v="R1011"/>
    <n v="52"/>
  </r>
  <r>
    <x v="85"/>
    <s v="Parendo"/>
    <n v="34.96"/>
    <n v="4.34"/>
    <s v="No"/>
    <s v="No"/>
    <x v="1"/>
    <n v="1"/>
    <x v="0"/>
    <s v="OBESITY"/>
    <s v="NORMAL"/>
    <d v="1979-10-11T00:00:00"/>
    <n v="41034.22"/>
    <s v="tier - 1"/>
    <s v="tier - 3"/>
    <s v="R1017"/>
    <n v="45"/>
  </r>
  <r>
    <x v="86"/>
    <s v="Schell"/>
    <n v="33.11"/>
    <n v="10.51"/>
    <s v="No"/>
    <s v="No"/>
    <x v="0"/>
    <n v="0"/>
    <x v="0"/>
    <s v="OBESITY"/>
    <s v="DIABETES"/>
    <d v="1974-06-05T00:00:00"/>
    <n v="40974.160000000003"/>
    <s v="tier - 1"/>
    <s v="tier - 2"/>
    <s v="R1013"/>
    <n v="50"/>
  </r>
  <r>
    <x v="87"/>
    <s v="Driscoll"/>
    <n v="54.74"/>
    <n v="5.84"/>
    <s v="yes"/>
    <s v="No"/>
    <x v="1"/>
    <n v="1"/>
    <x v="0"/>
    <s v="OBESITY"/>
    <s v="PREDIABETES"/>
    <d v="1983-09-08T00:00:00"/>
    <n v="40961.29"/>
    <s v="tier - 1"/>
    <s v="tier - 2"/>
    <s v="R1011"/>
    <n v="41"/>
  </r>
  <r>
    <x v="88"/>
    <s v="Mitchell"/>
    <n v="32.56"/>
    <n v="5.41"/>
    <s v="No"/>
    <s v="No"/>
    <x v="1"/>
    <n v="1"/>
    <x v="0"/>
    <s v="OBESITY"/>
    <s v="NORMAL"/>
    <d v="1979-09-16T00:00:00"/>
    <n v="40941.29"/>
    <s v="tier - 1"/>
    <s v="tier - 2"/>
    <s v="R1013"/>
    <n v="45"/>
  </r>
  <r>
    <x v="89"/>
    <s v="Cutler"/>
    <n v="39.049999999999997"/>
    <n v="6.06"/>
    <s v="No"/>
    <s v="No"/>
    <x v="0"/>
    <n v="1"/>
    <x v="0"/>
    <s v="OBESITY"/>
    <s v="PREDIABETES"/>
    <d v="1992-08-04T00:00:00"/>
    <n v="40932.43"/>
    <s v="tier - 1"/>
    <s v="tier - 2"/>
    <s v="R1013"/>
    <n v="32"/>
  </r>
  <r>
    <x v="90"/>
    <s v="Derian"/>
    <n v="42.75"/>
    <n v="4.22"/>
    <s v="No"/>
    <s v="No"/>
    <x v="0"/>
    <n v="0"/>
    <x v="0"/>
    <s v="OBESITY"/>
    <s v="NORMAL"/>
    <d v="1999-07-02T00:00:00"/>
    <n v="40904.199999999997"/>
    <s v="tier - 1"/>
    <s v="tier - 1"/>
    <s v="R1024"/>
    <n v="25"/>
  </r>
  <r>
    <x v="91"/>
    <s v="Farina"/>
    <n v="50.58"/>
    <n v="5.12"/>
    <s v="No"/>
    <s v="No"/>
    <x v="0"/>
    <n v="2"/>
    <x v="0"/>
    <s v="OBESITY"/>
    <s v="NORMAL"/>
    <d v="1972-06-10T00:00:00"/>
    <n v="40817.85"/>
    <s v="tier - 1"/>
    <s v="tier - 3"/>
    <s v="R1011"/>
    <n v="52"/>
  </r>
  <r>
    <x v="92"/>
    <s v="Saunders"/>
    <n v="30.495000000000001"/>
    <n v="4.57"/>
    <s v="yes"/>
    <s v="No"/>
    <x v="0"/>
    <n v="0"/>
    <x v="0"/>
    <s v="OBESITY"/>
    <s v="NORMAL"/>
    <d v="1976-12-26T00:00:00"/>
    <n v="40720.550000000003"/>
    <s v="tier - 1"/>
    <s v="tier - 3"/>
    <s v="R1012"/>
    <n v="47"/>
  </r>
  <r>
    <x v="93"/>
    <s v="Kratz"/>
    <n v="48.31"/>
    <n v="9.58"/>
    <s v="yes"/>
    <s v="No"/>
    <x v="0"/>
    <n v="2"/>
    <x v="0"/>
    <s v="OBESITY"/>
    <s v="DIABETES"/>
    <d v="1970-09-25T00:00:00"/>
    <n v="40692.910000000003"/>
    <s v="tier - 1"/>
    <s v="tier - 1"/>
    <s v="R1011"/>
    <n v="54"/>
  </r>
  <r>
    <x v="94"/>
    <s v="Boland"/>
    <n v="48.99"/>
    <n v="9.7799999999999994"/>
    <s v="yes"/>
    <s v="No"/>
    <x v="0"/>
    <n v="1"/>
    <x v="0"/>
    <s v="OBESITY"/>
    <s v="DIABETES"/>
    <d v="1975-07-10T00:00:00"/>
    <n v="40590.550000000003"/>
    <s v="tier - 1"/>
    <s v="tier - 3"/>
    <s v="R1012"/>
    <n v="49"/>
  </r>
  <r>
    <x v="95"/>
    <s v="Van Hout"/>
    <n v="38.39"/>
    <n v="4.1100000000000003"/>
    <s v="yes"/>
    <s v="No"/>
    <x v="0"/>
    <n v="0"/>
    <x v="0"/>
    <s v="OBESITY"/>
    <s v="NORMAL"/>
    <d v="1985-11-03T00:00:00"/>
    <n v="40419.019999999997"/>
    <s v="tier - 1"/>
    <s v="tier - 2"/>
    <s v="R1013"/>
    <n v="39"/>
  </r>
  <r>
    <x v="96"/>
    <s v="Ramsey"/>
    <n v="44.34"/>
    <n v="4.0199999999999996"/>
    <s v="yes"/>
    <s v="No"/>
    <x v="0"/>
    <n v="2"/>
    <x v="0"/>
    <s v="OBESITY"/>
    <s v="NORMAL"/>
    <d v="1966-08-12T00:00:00"/>
    <n v="40373.74"/>
    <s v="tier - 1"/>
    <s v="tier - 3"/>
    <s v="R1011"/>
    <n v="58"/>
  </r>
  <r>
    <x v="97"/>
    <s v="Gage"/>
    <n v="41.51"/>
    <n v="6.92"/>
    <s v="No"/>
    <s v="No"/>
    <x v="0"/>
    <n v="0"/>
    <x v="0"/>
    <s v="OBESITY"/>
    <s v="DIABETES"/>
    <d v="1962-09-04T00:00:00"/>
    <n v="40309.93"/>
    <s v="tier - 1"/>
    <s v="tier - 3"/>
    <s v="R1011"/>
    <n v="62"/>
  </r>
  <r>
    <x v="98"/>
    <s v="Gollins"/>
    <n v="48.2"/>
    <n v="4.84"/>
    <s v="No"/>
    <s v="No"/>
    <x v="0"/>
    <n v="0"/>
    <x v="0"/>
    <s v="OBESITY"/>
    <s v="NORMAL"/>
    <d v="1977-06-27T00:00:00"/>
    <n v="63770.43"/>
    <s v="tier - 1"/>
    <s v="tier - 3"/>
    <s v="R1013"/>
    <n v="47"/>
  </r>
  <r>
    <x v="99"/>
    <s v="Benestad"/>
    <n v="35.75"/>
    <n v="8"/>
    <s v="yes"/>
    <s v="No"/>
    <x v="0"/>
    <n v="0"/>
    <x v="0"/>
    <s v="OBESITY"/>
    <s v="DIABETES"/>
    <d v="1981-10-04T00:00:00"/>
    <n v="62592.87"/>
    <s v="tier - 2"/>
    <s v="tier - 3"/>
    <s v="R1013"/>
    <n v="43"/>
  </r>
  <r>
    <x v="100"/>
    <s v="Aviv"/>
    <n v="53.81"/>
    <n v="8.77"/>
    <s v="yes"/>
    <s v="No"/>
    <x v="0"/>
    <n v="0"/>
    <x v="0"/>
    <s v="OBESITY"/>
    <s v="DIABETES"/>
    <d v="1981-07-28T00:00:00"/>
    <n v="60021.4"/>
    <s v="tier - 1"/>
    <s v="tier - 1"/>
    <s v="R1012"/>
    <n v="43"/>
  </r>
  <r>
    <x v="101"/>
    <s v="Burns"/>
    <n v="49.48"/>
    <n v="4.96"/>
    <s v="No"/>
    <s v="No"/>
    <x v="1"/>
    <n v="1"/>
    <x v="0"/>
    <s v="OBESITY"/>
    <s v="NORMAL"/>
    <d v="1979-08-18T00:00:00"/>
    <n v="58571.07"/>
    <s v="tier - 1"/>
    <s v="tier - 3"/>
    <s v="R1024"/>
    <n v="45"/>
  </r>
  <r>
    <x v="102"/>
    <s v="Maldonado"/>
    <n v="34.1"/>
    <n v="4.43"/>
    <s v="yes"/>
    <s v="No"/>
    <x v="0"/>
    <n v="0"/>
    <x v="0"/>
    <s v="OBESITY"/>
    <s v="NORMAL"/>
    <d v="1985-10-21T00:00:00"/>
    <n v="55135.4"/>
    <s v="tier - 1"/>
    <s v="tier - 2"/>
    <s v="R1012"/>
    <n v="39"/>
  </r>
  <r>
    <x v="103"/>
    <s v="Yitref"/>
    <n v="35.299999999999997"/>
    <n v="5.82"/>
    <s v="yes"/>
    <s v="No"/>
    <x v="1"/>
    <n v="1"/>
    <x v="0"/>
    <s v="OBESITY"/>
    <s v="PREDIABETES"/>
    <d v="1983-10-14T00:00:00"/>
    <n v="52590.83"/>
    <s v="tier - 1"/>
    <s v="tier - 3"/>
    <s v="R1011"/>
    <n v="41"/>
  </r>
  <r>
    <x v="104"/>
    <s v="Loudon-Brown"/>
    <n v="43.83"/>
    <n v="6.03"/>
    <s v="yes"/>
    <s v="No"/>
    <x v="0"/>
    <n v="2"/>
    <x v="0"/>
    <s v="OBESITY"/>
    <s v="PREDIABETES"/>
    <d v="1966-08-12T00:00:00"/>
    <n v="51194.559999999998"/>
    <s v="tier - 1"/>
    <s v="tier - 3"/>
    <s v="R1011"/>
    <n v="58"/>
  </r>
  <r>
    <x v="105"/>
    <s v="Sugathadasa"/>
    <n v="50.07"/>
    <n v="9.27"/>
    <s v="No"/>
    <s v="No"/>
    <x v="0"/>
    <n v="0"/>
    <x v="0"/>
    <s v="OBESITY"/>
    <s v="DIABETES"/>
    <d v="1978-12-20T00:00:00"/>
    <n v="49577.66"/>
    <s v="tier - 2"/>
    <s v="tier - 2"/>
    <s v="R1013"/>
    <n v="45"/>
  </r>
  <r>
    <x v="106"/>
    <s v="Ganley"/>
    <n v="32.774999999999999"/>
    <n v="5.53"/>
    <s v="No"/>
    <s v="No"/>
    <x v="0"/>
    <n v="0"/>
    <x v="0"/>
    <s v="OBESITY"/>
    <s v="NORMAL"/>
    <d v="1982-12-25T00:00:00"/>
    <n v="48970.25"/>
    <s v="tier - 1"/>
    <s v="tier - 2"/>
    <s v="R1013"/>
    <n v="41"/>
  </r>
  <r>
    <x v="107"/>
    <s v="Potter"/>
    <n v="34.104999999999997"/>
    <n v="5.07"/>
    <s v="No"/>
    <s v="No"/>
    <x v="0"/>
    <n v="1"/>
    <x v="0"/>
    <s v="OBESITY"/>
    <s v="NORMAL"/>
    <d v="1987-08-08T00:00:00"/>
    <n v="39983.43"/>
    <s v="tier - 1"/>
    <s v="tier - 3"/>
    <s v="R1013"/>
    <n v="37"/>
  </r>
  <r>
    <x v="108"/>
    <s v="Rasmussen"/>
    <n v="48.93"/>
    <n v="11.17"/>
    <s v="yes"/>
    <s v="No"/>
    <x v="0"/>
    <n v="1"/>
    <x v="0"/>
    <s v="OBESITY"/>
    <s v="DIABETES"/>
    <d v="1975-12-02T00:00:00"/>
    <n v="39963.120000000003"/>
    <s v="tier - 2"/>
    <s v="tier - 2"/>
    <s v="R1011"/>
    <n v="48"/>
  </r>
  <r>
    <x v="109"/>
    <s v="Robinson"/>
    <n v="37.07"/>
    <n v="6.14"/>
    <s v="yes"/>
    <s v="No"/>
    <x v="0"/>
    <n v="0"/>
    <x v="0"/>
    <s v="OBESITY"/>
    <s v="PREDIABETES"/>
    <d v="1985-08-22T00:00:00"/>
    <n v="39871.699999999997"/>
    <s v="tier - 1"/>
    <s v="tier - 2"/>
    <s v="R1013"/>
    <n v="39"/>
  </r>
  <r>
    <x v="110"/>
    <s v="Antonopoulos"/>
    <n v="51.51"/>
    <n v="6.26"/>
    <s v="yes"/>
    <s v="No"/>
    <x v="1"/>
    <n v="1"/>
    <x v="0"/>
    <s v="OBESITY"/>
    <s v="PREDIABETES"/>
    <d v="1983-06-01T00:00:00"/>
    <n v="39865.699999999997"/>
    <s v="tier - 2"/>
    <s v="tier - 2"/>
    <s v="R1011"/>
    <n v="41"/>
  </r>
  <r>
    <x v="111"/>
    <s v="Groner"/>
    <n v="34.799999999999997"/>
    <n v="4.72"/>
    <s v="yes"/>
    <s v="No"/>
    <x v="0"/>
    <n v="0"/>
    <x v="0"/>
    <s v="OBESITY"/>
    <s v="NORMAL"/>
    <d v="1985-07-17T00:00:00"/>
    <n v="39836.519999999997"/>
    <s v="tier - 2"/>
    <s v="tier - 1"/>
    <s v="R1011"/>
    <n v="39"/>
  </r>
  <r>
    <x v="112"/>
    <s v="Zywicki"/>
    <n v="36.67"/>
    <n v="5.18"/>
    <s v="No"/>
    <s v="No"/>
    <x v="0"/>
    <n v="1"/>
    <x v="0"/>
    <s v="OBESITY"/>
    <s v="NORMAL"/>
    <d v="1987-07-24T00:00:00"/>
    <n v="39774.28"/>
    <s v="tier - 1"/>
    <s v="tier - 1"/>
    <s v="R1014"/>
    <n v="37"/>
  </r>
  <r>
    <x v="113"/>
    <s v="Cardinal"/>
    <n v="30.9"/>
    <n v="9.4"/>
    <s v="No"/>
    <s v="No"/>
    <x v="0"/>
    <n v="2"/>
    <x v="0"/>
    <s v="OBESITY"/>
    <s v="DIABETES"/>
    <d v="1973-12-17T00:00:00"/>
    <n v="39727.61"/>
    <s v="tier - 1"/>
    <s v="tier - 2"/>
    <s v="R1011"/>
    <n v="50"/>
  </r>
  <r>
    <x v="114"/>
    <s v="Alleman"/>
    <n v="30.495000000000001"/>
    <n v="6.29"/>
    <s v="No"/>
    <s v="No"/>
    <x v="0"/>
    <n v="0"/>
    <x v="0"/>
    <s v="OBESITY"/>
    <s v="PREDIABETES"/>
    <d v="1977-08-12T00:00:00"/>
    <n v="39725.519999999997"/>
    <s v="tier - 2"/>
    <s v="tier - 1"/>
    <s v="R1012"/>
    <n v="47"/>
  </r>
  <r>
    <x v="115"/>
    <s v="Stroffolino"/>
    <n v="44.88"/>
    <n v="6.04"/>
    <s v="No"/>
    <s v="No"/>
    <x v="1"/>
    <n v="1"/>
    <x v="0"/>
    <s v="OBESITY"/>
    <s v="PREDIABETES"/>
    <d v="2003-07-16T00:00:00"/>
    <n v="39722.75"/>
    <s v="tier - 1"/>
    <s v="tier - 1"/>
    <s v="R1013"/>
    <n v="21"/>
  </r>
  <r>
    <x v="116"/>
    <s v="Clubb"/>
    <n v="44.32"/>
    <n v="10.55"/>
    <s v="No"/>
    <s v="No"/>
    <x v="0"/>
    <n v="0"/>
    <x v="0"/>
    <s v="OBESITY"/>
    <s v="DIABETES"/>
    <d v="1968-09-29T00:00:00"/>
    <n v="39721.93"/>
    <s v="tier - 2"/>
    <s v="tier - 2"/>
    <s v="R1011"/>
    <n v="56"/>
  </r>
  <r>
    <x v="117"/>
    <s v="McGoogan"/>
    <n v="46.39"/>
    <n v="5.09"/>
    <s v="No"/>
    <s v="No"/>
    <x v="0"/>
    <n v="0"/>
    <x v="0"/>
    <s v="OBESITY"/>
    <s v="NORMAL"/>
    <d v="1977-12-17T00:00:00"/>
    <n v="39670.44"/>
    <s v="tier - 2"/>
    <s v="tier - 1"/>
    <s v="R1012"/>
    <n v="46"/>
  </r>
  <r>
    <x v="118"/>
    <s v="Keflezighi"/>
    <n v="42.13"/>
    <n v="5.2"/>
    <s v="yes"/>
    <s v="No"/>
    <x v="0"/>
    <n v="1"/>
    <x v="0"/>
    <s v="OBESITY"/>
    <s v="NORMAL"/>
    <d v="1995-08-07T00:00:00"/>
    <n v="39611.760000000002"/>
    <s v="tier - 1"/>
    <s v="tier - 3"/>
    <s v="R1013"/>
    <n v="29"/>
  </r>
  <r>
    <x v="119"/>
    <s v="Syed"/>
    <n v="30.78"/>
    <n v="8.4499999999999993"/>
    <s v="yes"/>
    <s v="No"/>
    <x v="0"/>
    <n v="0"/>
    <x v="0"/>
    <s v="OBESITY"/>
    <s v="DIABETES"/>
    <d v="1981-07-05T00:00:00"/>
    <n v="39597.410000000003"/>
    <s v="tier - 1"/>
    <s v="tier - 2"/>
    <s v="R1017"/>
    <n v="43"/>
  </r>
  <r>
    <x v="120"/>
    <s v="Segal"/>
    <n v="31.35"/>
    <n v="9.5399999999999991"/>
    <s v="No"/>
    <s v="No"/>
    <x v="0"/>
    <n v="0"/>
    <x v="0"/>
    <s v="OBESITY"/>
    <s v="DIABETES"/>
    <d v="1978-07-12T00:00:00"/>
    <n v="39556.49"/>
    <s v="tier - 1"/>
    <s v="tier - 2"/>
    <s v="R1015"/>
    <n v="46"/>
  </r>
  <r>
    <x v="121"/>
    <s v="Defranco"/>
    <n v="41.46"/>
    <n v="4.99"/>
    <s v="yes"/>
    <s v="No"/>
    <x v="0"/>
    <n v="2"/>
    <x v="0"/>
    <s v="OBESITY"/>
    <s v="NORMAL"/>
    <d v="1966-06-24T00:00:00"/>
    <n v="39396.86"/>
    <s v="tier - 2"/>
    <s v="tier - 2"/>
    <s v="R1011"/>
    <n v="58"/>
  </r>
  <r>
    <x v="122"/>
    <s v="Kells"/>
    <n v="48"/>
    <n v="10.54"/>
    <s v="No"/>
    <s v="No"/>
    <x v="0"/>
    <n v="0"/>
    <x v="0"/>
    <s v="OBESITY"/>
    <s v="DIABETES"/>
    <d v="1978-08-05T00:00:00"/>
    <n v="39352.6"/>
    <s v="tier - 2"/>
    <s v="tier - 3"/>
    <s v="R1011"/>
    <n v="46"/>
  </r>
  <r>
    <x v="123"/>
    <s v="Lawton"/>
    <n v="49.13"/>
    <n v="4.54"/>
    <s v="No"/>
    <s v="No"/>
    <x v="0"/>
    <n v="0"/>
    <x v="0"/>
    <s v="OBESITY"/>
    <s v="NORMAL"/>
    <d v="1982-08-16T00:00:00"/>
    <n v="39315.279999999999"/>
    <s v="tier - 2"/>
    <s v="tier - 3"/>
    <s v="R1011"/>
    <n v="42"/>
  </r>
  <r>
    <x v="124"/>
    <s v="Bejar"/>
    <n v="37.799999999999997"/>
    <n v="6.29"/>
    <s v="No"/>
    <s v="No"/>
    <x v="0"/>
    <n v="1"/>
    <x v="0"/>
    <s v="OBESITY"/>
    <s v="PREDIABETES"/>
    <d v="1992-11-30T00:00:00"/>
    <n v="39241.440000000002"/>
    <s v="tier - 1"/>
    <s v="tier - 3"/>
    <s v="R1011"/>
    <n v="32"/>
  </r>
  <r>
    <x v="125"/>
    <s v="Navarro Castro"/>
    <n v="38.299999999999997"/>
    <n v="9.51"/>
    <s v="No"/>
    <s v="No"/>
    <x v="0"/>
    <n v="0"/>
    <x v="0"/>
    <s v="OBESITY"/>
    <s v="DIABETES"/>
    <d v="1962-07-07T00:00:00"/>
    <n v="39221.120000000003"/>
    <s v="tier - 2"/>
    <s v="tier - 1"/>
    <s v="R1011"/>
    <n v="62"/>
  </r>
  <r>
    <x v="126"/>
    <s v="Tice"/>
    <n v="32.774999999999999"/>
    <n v="4.72"/>
    <s v="No"/>
    <s v="No"/>
    <x v="0"/>
    <n v="0"/>
    <x v="0"/>
    <s v="OBESITY"/>
    <s v="NORMAL"/>
    <d v="1982-08-04T00:00:00"/>
    <n v="39125.33"/>
    <s v="tier - 1"/>
    <s v="tier - 1"/>
    <s v="R1016"/>
    <n v="42"/>
  </r>
  <r>
    <x v="127"/>
    <s v="Wolf"/>
    <n v="34.200000000000003"/>
    <n v="5.91"/>
    <s v="yes"/>
    <s v="No"/>
    <x v="0"/>
    <n v="0"/>
    <x v="0"/>
    <s v="OBESITY"/>
    <s v="PREDIABETES"/>
    <d v="1985-09-20T00:00:00"/>
    <n v="39047.29"/>
    <s v="tier - 1"/>
    <s v="tier - 3"/>
    <s v="R1017"/>
    <n v="39"/>
  </r>
  <r>
    <x v="128"/>
    <s v="Oppedal"/>
    <n v="30.2"/>
    <n v="9.58"/>
    <s v="No"/>
    <s v="No"/>
    <x v="0"/>
    <n v="0"/>
    <x v="0"/>
    <s v="OBESITY"/>
    <s v="DIABETES"/>
    <d v="1978-10-12T00:00:00"/>
    <n v="38998.550000000003"/>
    <s v="tier - 1"/>
    <s v="tier - 1"/>
    <s v="R1011"/>
    <n v="46"/>
  </r>
  <r>
    <x v="129"/>
    <s v="Wright"/>
    <n v="48.32"/>
    <n v="5.77"/>
    <s v="No"/>
    <s v="No"/>
    <x v="0"/>
    <n v="0"/>
    <x v="0"/>
    <s v="OBESITY"/>
    <s v="PREDIABETES"/>
    <d v="1980-09-24T00:00:00"/>
    <n v="38947.43"/>
    <s v="tier - 2"/>
    <s v="tier - 3"/>
    <s v="R1011"/>
    <n v="44"/>
  </r>
  <r>
    <x v="130"/>
    <s v="Ellis"/>
    <n v="44.86"/>
    <n v="4.38"/>
    <s v="yes"/>
    <s v="No"/>
    <x v="0"/>
    <n v="0"/>
    <x v="0"/>
    <s v="OBESITY"/>
    <s v="NORMAL"/>
    <d v="1976-12-15T00:00:00"/>
    <n v="38932.559999999998"/>
    <s v="tier - 2"/>
    <s v="tier - 3"/>
    <s v="R1011"/>
    <n v="47"/>
  </r>
  <r>
    <x v="131"/>
    <s v="Taormina"/>
    <n v="52.15"/>
    <n v="5.65"/>
    <s v="No"/>
    <s v="No"/>
    <x v="0"/>
    <n v="1"/>
    <x v="0"/>
    <s v="OBESITY"/>
    <s v="NORMAL"/>
    <d v="1987-06-16T00:00:00"/>
    <n v="38924.04"/>
    <s v="tier - 2"/>
    <s v="tier - 2"/>
    <s v="R1011"/>
    <n v="37"/>
  </r>
  <r>
    <x v="132"/>
    <s v="Lynch"/>
    <n v="41.12"/>
    <n v="7.54"/>
    <s v="yes"/>
    <s v="No"/>
    <x v="0"/>
    <n v="0"/>
    <x v="0"/>
    <s v="OBESITY"/>
    <s v="DIABETES"/>
    <d v="1967-07-30T00:00:00"/>
    <n v="38893.360000000001"/>
    <s v="tier - 1"/>
    <s v="tier - 2"/>
    <s v="R1011"/>
    <n v="57"/>
  </r>
  <r>
    <x v="133"/>
    <s v="Tavella"/>
    <n v="38.39"/>
    <n v="5.1100000000000003"/>
    <s v="yes"/>
    <s v="No"/>
    <x v="0"/>
    <n v="1"/>
    <x v="0"/>
    <s v="OBESITY"/>
    <s v="NORMAL"/>
    <d v="1964-06-06T00:00:00"/>
    <n v="38869.25"/>
    <s v="tier - 2"/>
    <s v="tier - 2"/>
    <s v="R1011"/>
    <n v="60"/>
  </r>
  <r>
    <x v="134"/>
    <s v="Neufeld"/>
    <n v="46.85"/>
    <n v="4.25"/>
    <s v="No"/>
    <s v="No"/>
    <x v="1"/>
    <n v="1"/>
    <x v="0"/>
    <s v="OBESITY"/>
    <s v="NORMAL"/>
    <d v="1979-12-03T00:00:00"/>
    <n v="38836.980000000003"/>
    <s v="tier - 2"/>
    <s v="tier - 1"/>
    <s v="R1011"/>
    <n v="44"/>
  </r>
  <r>
    <x v="135"/>
    <s v="Walhovd"/>
    <n v="42.24"/>
    <n v="5.55"/>
    <s v="No"/>
    <s v="yes"/>
    <x v="0"/>
    <n v="1"/>
    <x v="0"/>
    <s v="OBESITY"/>
    <s v="NORMAL"/>
    <d v="2004-12-05T00:00:00"/>
    <n v="38792.69"/>
    <s v="tier - 2"/>
    <s v="tier - 2"/>
    <s v="R1013"/>
    <n v="19"/>
  </r>
  <r>
    <x v="136"/>
    <s v="Washburn"/>
    <n v="34.39"/>
    <n v="5.78"/>
    <s v="No"/>
    <s v="No"/>
    <x v="0"/>
    <n v="0"/>
    <x v="0"/>
    <s v="OBESITY"/>
    <s v="PREDIABETES"/>
    <d v="1991-11-08T00:00:00"/>
    <n v="38746.36"/>
    <s v="tier - 1"/>
    <s v="tier - 2"/>
    <s v="R1012"/>
    <n v="33"/>
  </r>
  <r>
    <x v="137"/>
    <s v="Mroz"/>
    <n v="42.89"/>
    <n v="5.28"/>
    <s v="yes"/>
    <s v="No"/>
    <x v="0"/>
    <n v="0"/>
    <x v="0"/>
    <s v="OBESITY"/>
    <s v="NORMAL"/>
    <d v="1976-06-15T00:00:00"/>
    <n v="38740.120000000003"/>
    <s v="tier - 2"/>
    <s v="tier - 2"/>
    <s v="R1012"/>
    <n v="48"/>
  </r>
  <r>
    <x v="138"/>
    <s v="Canaday"/>
    <n v="36.299999999999997"/>
    <n v="5.39"/>
    <s v="No"/>
    <s v="No"/>
    <x v="0"/>
    <n v="0"/>
    <x v="0"/>
    <s v="OBESITY"/>
    <s v="NORMAL"/>
    <d v="1991-11-02T00:00:00"/>
    <n v="38711"/>
    <s v="tier - 2"/>
    <s v="tier - 2"/>
    <s v="R1011"/>
    <n v="33"/>
  </r>
  <r>
    <x v="139"/>
    <s v="Atkins"/>
    <n v="35.200000000000003"/>
    <n v="8.01"/>
    <s v="yes"/>
    <s v="No"/>
    <x v="0"/>
    <n v="1"/>
    <x v="0"/>
    <s v="OBESITY"/>
    <s v="DIABETES"/>
    <d v="1986-07-20T00:00:00"/>
    <n v="38709.18"/>
    <s v="tier - 1"/>
    <s v="tier - 3"/>
    <s v="R1013"/>
    <n v="38"/>
  </r>
  <r>
    <x v="140"/>
    <s v="Kropelnicki"/>
    <n v="53.62"/>
    <n v="5.21"/>
    <s v="No"/>
    <s v="No"/>
    <x v="0"/>
    <n v="0"/>
    <x v="0"/>
    <s v="OBESITY"/>
    <s v="NORMAL"/>
    <d v="1990-07-13T00:00:00"/>
    <n v="38652.089999999997"/>
    <s v="tier - 2"/>
    <s v="tier - 2"/>
    <s v="R1011"/>
    <n v="34"/>
  </r>
  <r>
    <x v="141"/>
    <s v="Braund"/>
    <n v="36.67"/>
    <n v="6.27"/>
    <s v="No"/>
    <s v="No"/>
    <x v="0"/>
    <n v="0"/>
    <x v="0"/>
    <s v="OBESITY"/>
    <s v="PREDIABETES"/>
    <d v="1999-11-12T00:00:00"/>
    <n v="38511.629999999997"/>
    <s v="tier - 2"/>
    <s v="tier - 2"/>
    <s v="R1024"/>
    <n v="25"/>
  </r>
  <r>
    <x v="142"/>
    <s v="Anderson"/>
    <n v="33.4"/>
    <n v="10.73"/>
    <s v="yes"/>
    <s v="No"/>
    <x v="0"/>
    <n v="1"/>
    <x v="0"/>
    <s v="OBESITY"/>
    <s v="DIABETES"/>
    <d v="1986-06-21T00:00:00"/>
    <n v="38415.47"/>
    <s v="tier - 1"/>
    <s v="tier - 2"/>
    <s v="R1011"/>
    <n v="38"/>
  </r>
  <r>
    <x v="143"/>
    <s v="Bilbrey"/>
    <n v="42.71"/>
    <n v="10.52"/>
    <s v="No"/>
    <s v="No"/>
    <x v="0"/>
    <n v="0"/>
    <x v="0"/>
    <s v="OBESITY"/>
    <s v="DIABETES"/>
    <d v="1971-12-23T00:00:00"/>
    <n v="38405.26"/>
    <s v="tier - 2"/>
    <s v="tier - 1"/>
    <s v="R1011"/>
    <n v="52"/>
  </r>
  <r>
    <x v="144"/>
    <s v="Curtis"/>
    <n v="41.52"/>
    <n v="11.82"/>
    <s v="yes"/>
    <s v="No"/>
    <x v="0"/>
    <n v="2"/>
    <x v="0"/>
    <s v="OBESITY"/>
    <s v="DIABETES"/>
    <d v="1970-08-22T00:00:00"/>
    <n v="38389.79"/>
    <s v="tier - 2"/>
    <s v="tier - 3"/>
    <s v="R1011"/>
    <n v="54"/>
  </r>
  <r>
    <x v="145"/>
    <s v="Meyer"/>
    <n v="39.4"/>
    <n v="6.76"/>
    <s v="No"/>
    <s v="No"/>
    <x v="0"/>
    <n v="0"/>
    <x v="0"/>
    <s v="OBESITY"/>
    <s v="DIABETES"/>
    <d v="2002-09-17T00:00:00"/>
    <n v="38344.57"/>
    <s v="tier - 1"/>
    <s v="tier - 3"/>
    <s v="R1011"/>
    <n v="22"/>
  </r>
  <r>
    <x v="146"/>
    <s v="Bardeesy"/>
    <n v="46.45"/>
    <n v="5.62"/>
    <s v="No"/>
    <s v="No"/>
    <x v="0"/>
    <n v="0"/>
    <x v="0"/>
    <s v="OBESITY"/>
    <s v="NORMAL"/>
    <d v="1980-06-12T00:00:00"/>
    <n v="38313.129999999997"/>
    <s v="tier - 1"/>
    <s v="tier - 3"/>
    <s v="R1011"/>
    <n v="44"/>
  </r>
  <r>
    <x v="147"/>
    <s v="Shanahan"/>
    <n v="35.75"/>
    <n v="4.1900000000000004"/>
    <s v="No"/>
    <s v="No"/>
    <x v="0"/>
    <n v="0"/>
    <x v="0"/>
    <s v="OBESITY"/>
    <s v="NORMAL"/>
    <d v="1989-10-30T00:00:00"/>
    <n v="38282.75"/>
    <s v="tier - 1"/>
    <s v="tier - 2"/>
    <s v="R1013"/>
    <n v="35"/>
  </r>
  <r>
    <x v="148"/>
    <s v="Sutter"/>
    <n v="26.07"/>
    <n v="5.32"/>
    <s v="No"/>
    <s v="No"/>
    <x v="0"/>
    <n v="0"/>
    <x v="0"/>
    <s v="OVERWEIGHT"/>
    <s v="NORMAL"/>
    <d v="1980-08-16T00:00:00"/>
    <n v="38245.589999999997"/>
    <s v="tier - 1"/>
    <s v="tier - 2"/>
    <s v="R1013"/>
    <n v="44"/>
  </r>
  <r>
    <x v="149"/>
    <s v="Yesian"/>
    <n v="36.54"/>
    <n v="4.46"/>
    <s v="yes"/>
    <s v="No"/>
    <x v="0"/>
    <n v="1"/>
    <x v="0"/>
    <s v="OBESITY"/>
    <s v="NORMAL"/>
    <d v="1964-06-16T00:00:00"/>
    <n v="38241.74"/>
    <s v="tier - 2"/>
    <s v="tier - 3"/>
    <s v="R1011"/>
    <n v="60"/>
  </r>
  <r>
    <x v="150"/>
    <s v="Meers"/>
    <n v="51.64"/>
    <n v="5.65"/>
    <s v="No"/>
    <s v="No"/>
    <x v="0"/>
    <n v="0"/>
    <x v="0"/>
    <s v="OBESITY"/>
    <s v="NORMAL"/>
    <d v="1989-09-08T00:00:00"/>
    <n v="38237.339999999997"/>
    <s v="tier - 2"/>
    <s v="tier - 3"/>
    <s v="R1011"/>
    <n v="35"/>
  </r>
  <r>
    <x v="151"/>
    <s v="Conlon"/>
    <n v="42.83"/>
    <n v="6.04"/>
    <s v="No"/>
    <s v="No"/>
    <x v="0"/>
    <n v="2"/>
    <x v="0"/>
    <s v="OBESITY"/>
    <s v="PREDIABETES"/>
    <d v="1972-11-19T00:00:00"/>
    <n v="38189.1"/>
    <s v="tier - 2"/>
    <s v="tier - 2"/>
    <s v="R1011"/>
    <n v="52"/>
  </r>
  <r>
    <x v="152"/>
    <s v="Arnstein"/>
    <n v="40.15"/>
    <n v="5.76"/>
    <s v="No"/>
    <s v="No"/>
    <x v="0"/>
    <n v="1"/>
    <x v="0"/>
    <s v="OBESITY"/>
    <s v="PREDIABETES"/>
    <d v="1998-07-29T00:00:00"/>
    <n v="38126.25"/>
    <s v="tier - 1"/>
    <s v="tier - 3"/>
    <s v="R1013"/>
    <n v="26"/>
  </r>
  <r>
    <x v="153"/>
    <s v="Jurek"/>
    <n v="27.8"/>
    <n v="4.3600000000000003"/>
    <s v="No"/>
    <s v="No"/>
    <x v="1"/>
    <n v="1"/>
    <x v="0"/>
    <s v="OVERWEIGHT"/>
    <s v="NORMAL"/>
    <d v="1979-09-09T00:00:00"/>
    <n v="37829.72"/>
    <s v="tier - 1"/>
    <s v="tier - 2"/>
    <s v="R1011"/>
    <n v="45"/>
  </r>
  <r>
    <x v="154"/>
    <s v="Thill"/>
    <n v="45.81"/>
    <n v="4.76"/>
    <s v="yes"/>
    <s v="No"/>
    <x v="1"/>
    <n v="1"/>
    <x v="0"/>
    <s v="OBESITY"/>
    <s v="NORMAL"/>
    <d v="1983-07-26T00:00:00"/>
    <n v="37800.980000000003"/>
    <s v="tier - 2"/>
    <s v="tier - 2"/>
    <s v="R1011"/>
    <n v="41"/>
  </r>
  <r>
    <x v="155"/>
    <s v="Glaz"/>
    <n v="34.43"/>
    <n v="10.82"/>
    <s v="yes"/>
    <s v="No"/>
    <x v="0"/>
    <n v="1"/>
    <x v="0"/>
    <s v="OBESITY"/>
    <s v="DIABETES"/>
    <d v="1986-08-15T00:00:00"/>
    <n v="37742.58"/>
    <s v="tier - 1"/>
    <s v="tier - 1"/>
    <s v="R1013"/>
    <n v="38"/>
  </r>
  <r>
    <x v="156"/>
    <s v="Sampson"/>
    <n v="41.33"/>
    <n v="4.01"/>
    <s v="yes"/>
    <s v="No"/>
    <x v="0"/>
    <n v="0"/>
    <x v="0"/>
    <s v="OBESITY"/>
    <s v="NORMAL"/>
    <d v="1976-09-18T00:00:00"/>
    <n v="37735.199999999997"/>
    <s v="tier - 2"/>
    <s v="tier - 2"/>
    <s v="R1011"/>
    <n v="48"/>
  </r>
  <r>
    <x v="157"/>
    <s v="Duliba"/>
    <n v="31.92"/>
    <n v="5.12"/>
    <s v="yes"/>
    <s v="No"/>
    <x v="0"/>
    <n v="1"/>
    <x v="0"/>
    <s v="OBESITY"/>
    <s v="NORMAL"/>
    <d v="1988-10-10T00:00:00"/>
    <n v="37701.879999999997"/>
    <s v="tier - 2"/>
    <s v="tier - 3"/>
    <s v="R1023"/>
    <n v="36"/>
  </r>
  <r>
    <x v="158"/>
    <s v="Tanguay"/>
    <n v="39.799999999999997"/>
    <n v="10.54"/>
    <s v="yes"/>
    <s v="No"/>
    <x v="0"/>
    <n v="2"/>
    <x v="0"/>
    <s v="OBESITY"/>
    <s v="DIABETES"/>
    <d v="1970-10-28T00:00:00"/>
    <n v="37675.06"/>
    <s v="tier - 2"/>
    <s v="tier - 3"/>
    <s v="R1011"/>
    <n v="54"/>
  </r>
  <r>
    <x v="159"/>
    <s v="McClelland"/>
    <n v="42.82"/>
    <n v="4.21"/>
    <s v="No"/>
    <s v="No"/>
    <x v="0"/>
    <n v="0"/>
    <x v="0"/>
    <s v="OBESITY"/>
    <s v="NORMAL"/>
    <d v="1982-06-20T00:00:00"/>
    <n v="37650.74"/>
    <s v="tier - 2"/>
    <s v="tier - 2"/>
    <s v="R1012"/>
    <n v="42"/>
  </r>
  <r>
    <x v="160"/>
    <s v="Gorman"/>
    <n v="33.630000000000003"/>
    <n v="5.42"/>
    <s v="No"/>
    <s v="No"/>
    <x v="0"/>
    <n v="0"/>
    <x v="0"/>
    <s v="OBESITY"/>
    <s v="NORMAL"/>
    <d v="1990-11-16T00:00:00"/>
    <n v="37607.53"/>
    <s v="tier - 1"/>
    <s v="tier - 2"/>
    <s v="R1019"/>
    <n v="34"/>
  </r>
  <r>
    <x v="161"/>
    <s v="Nishimura"/>
    <n v="37.07"/>
    <n v="4.28"/>
    <s v="No"/>
    <s v="yes"/>
    <x v="0"/>
    <n v="1"/>
    <x v="0"/>
    <s v="OBESITY"/>
    <s v="NORMAL"/>
    <d v="2000-10-12T00:00:00"/>
    <n v="37484.449999999997"/>
    <s v="tier - 1"/>
    <s v="tier - 1"/>
    <s v="R1013"/>
    <n v="24"/>
  </r>
  <r>
    <x v="162"/>
    <s v="Brimble"/>
    <n v="35.625"/>
    <n v="8.9"/>
    <s v="No"/>
    <s v="No"/>
    <x v="0"/>
    <n v="0"/>
    <x v="0"/>
    <s v="OBESITY"/>
    <s v="DIABETES"/>
    <d v="2002-09-27T00:00:00"/>
    <n v="37465.339999999997"/>
    <s v="tier - 1"/>
    <s v="tier - 2"/>
    <s v="R1012"/>
    <n v="22"/>
  </r>
  <r>
    <x v="163"/>
    <s v="Trenk"/>
    <n v="42.69"/>
    <n v="4.8899999999999997"/>
    <s v="No"/>
    <s v="No"/>
    <x v="1"/>
    <n v="1"/>
    <x v="0"/>
    <s v="OBESITY"/>
    <s v="NORMAL"/>
    <d v="1979-08-03T00:00:00"/>
    <n v="37425.94"/>
    <s v="tier - 2"/>
    <s v="tier - 1"/>
    <s v="R1011"/>
    <n v="45"/>
  </r>
  <r>
    <x v="164"/>
    <s v="Wittmann"/>
    <n v="37.869999999999997"/>
    <n v="4.29"/>
    <s v="yes"/>
    <s v="No"/>
    <x v="1"/>
    <n v="1"/>
    <x v="0"/>
    <s v="OBESITY"/>
    <s v="NORMAL"/>
    <d v="1969-10-30T00:00:00"/>
    <n v="37277.269999999997"/>
    <s v="tier - 1"/>
    <s v="tier - 3"/>
    <s v="R1011"/>
    <n v="55"/>
  </r>
  <r>
    <x v="165"/>
    <s v="Tremblay"/>
    <n v="40.61"/>
    <n v="8"/>
    <s v="yes"/>
    <s v="No"/>
    <x v="0"/>
    <n v="1"/>
    <x v="0"/>
    <s v="OBESITY"/>
    <s v="DIABETES"/>
    <d v="1975-11-09T00:00:00"/>
    <n v="37272.339999999997"/>
    <s v="tier - 2"/>
    <s v="tier - 3"/>
    <s v="R1011"/>
    <n v="49"/>
  </r>
  <r>
    <x v="166"/>
    <s v="Scofield"/>
    <n v="30.78"/>
    <n v="4.67"/>
    <s v="yes"/>
    <s v="No"/>
    <x v="0"/>
    <n v="0"/>
    <x v="0"/>
    <s v="OBESITY"/>
    <s v="NORMAL"/>
    <d v="1985-11-17T00:00:00"/>
    <n v="37270.15"/>
    <s v="tier - 2"/>
    <s v="tier - 1"/>
    <s v="R1024"/>
    <n v="39"/>
  </r>
  <r>
    <x v="167"/>
    <s v="Yost"/>
    <n v="49.49"/>
    <n v="4.5"/>
    <s v="No"/>
    <s v="No"/>
    <x v="0"/>
    <n v="0"/>
    <x v="0"/>
    <s v="OBESITY"/>
    <s v="NORMAL"/>
    <d v="1990-10-17T00:00:00"/>
    <n v="37251.22"/>
    <s v="tier - 2"/>
    <s v="tier - 2"/>
    <s v="R1011"/>
    <n v="34"/>
  </r>
  <r>
    <x v="168"/>
    <s v="Torphy"/>
    <n v="37.619999999999997"/>
    <n v="6.32"/>
    <s v="yes"/>
    <s v="yes"/>
    <x v="0"/>
    <n v="2"/>
    <x v="0"/>
    <s v="OBESITY"/>
    <s v="PREDIABETES"/>
    <d v="2000-09-05T00:00:00"/>
    <n v="37165.160000000003"/>
    <s v="tier - 1"/>
    <s v="tier - 3"/>
    <s v="UNKNOWN"/>
    <n v="24"/>
  </r>
  <r>
    <x v="169"/>
    <s v="Busby"/>
    <n v="36.08"/>
    <n v="6.1"/>
    <s v="yes"/>
    <s v="No"/>
    <x v="0"/>
    <n v="1"/>
    <x v="0"/>
    <s v="OBESITY"/>
    <s v="PREDIABETES"/>
    <d v="1995-10-30T00:00:00"/>
    <n v="37133.9"/>
    <s v="tier - 2"/>
    <s v="tier - 2"/>
    <s v="R1013"/>
    <n v="29"/>
  </r>
  <r>
    <x v="170"/>
    <s v="Nguyen"/>
    <n v="33.5"/>
    <n v="5.4"/>
    <s v="No"/>
    <s v="No"/>
    <x v="0"/>
    <n v="0"/>
    <x v="0"/>
    <s v="OBESITY"/>
    <s v="NORMAL"/>
    <d v="1989-06-10T00:00:00"/>
    <n v="37079.370000000003"/>
    <s v="tier - 2"/>
    <s v="tier - 3"/>
    <s v="R1011"/>
    <n v="35"/>
  </r>
  <r>
    <x v="171"/>
    <s v="Hanley"/>
    <n v="47.46"/>
    <n v="6.24"/>
    <s v="yes"/>
    <s v="No"/>
    <x v="0"/>
    <n v="1"/>
    <x v="0"/>
    <s v="OBESITY"/>
    <s v="PREDIABETES"/>
    <d v="1988-12-17T00:00:00"/>
    <n v="37076.370000000003"/>
    <s v="tier - 2"/>
    <s v="tier - 1"/>
    <s v="R1011"/>
    <n v="35"/>
  </r>
  <r>
    <x v="172"/>
    <s v="Scheer"/>
    <n v="49.24"/>
    <n v="4.45"/>
    <s v="No"/>
    <s v="No"/>
    <x v="0"/>
    <n v="0"/>
    <x v="0"/>
    <s v="OBESITY"/>
    <s v="NORMAL"/>
    <d v="1991-11-01T00:00:00"/>
    <n v="37040.879999999997"/>
    <s v="tier - 2"/>
    <s v="tier - 2"/>
    <s v="R1011"/>
    <n v="33"/>
  </r>
  <r>
    <x v="173"/>
    <s v="Rankin"/>
    <n v="54.4"/>
    <n v="5.22"/>
    <s v="No"/>
    <s v="No"/>
    <x v="0"/>
    <n v="1"/>
    <x v="0"/>
    <s v="OBESITY"/>
    <s v="NORMAL"/>
    <d v="1992-09-13T00:00:00"/>
    <n v="36976.449999999997"/>
    <s v="tier - 2"/>
    <s v="tier - 3"/>
    <s v="R1011"/>
    <n v="32"/>
  </r>
  <r>
    <x v="174"/>
    <s v="Ricardi"/>
    <n v="35.53"/>
    <n v="4.6100000000000003"/>
    <s v="No"/>
    <s v="No"/>
    <x v="0"/>
    <n v="1"/>
    <x v="0"/>
    <s v="OBESITY"/>
    <s v="NORMAL"/>
    <d v="1992-08-25T00:00:00"/>
    <n v="36950.26"/>
    <s v="tier - 1"/>
    <s v="tier - 1"/>
    <s v="R1013"/>
    <n v="32"/>
  </r>
  <r>
    <x v="175"/>
    <s v="Karkos"/>
    <n v="39.729999999999997"/>
    <n v="6.24"/>
    <s v="No"/>
    <s v="No"/>
    <x v="0"/>
    <n v="0"/>
    <x v="0"/>
    <s v="OBESITY"/>
    <s v="PREDIABETES"/>
    <d v="1977-08-13T00:00:00"/>
    <n v="36935.64"/>
    <s v="tier - 2"/>
    <s v="tier - 1"/>
    <s v="R1011"/>
    <n v="47"/>
  </r>
  <r>
    <x v="176"/>
    <s v="Price-Dierksen"/>
    <n v="35.68"/>
    <n v="10.039999999999999"/>
    <s v="No"/>
    <s v="No"/>
    <x v="0"/>
    <n v="0"/>
    <x v="0"/>
    <s v="OBESITY"/>
    <s v="DIABETES"/>
    <d v="1968-10-22T00:00:00"/>
    <n v="36922.61"/>
    <s v="tier - 2"/>
    <s v="tier - 1"/>
    <s v="R1011"/>
    <n v="56"/>
  </r>
  <r>
    <x v="177"/>
    <s v="Knispel"/>
    <n v="48.86"/>
    <n v="6.09"/>
    <s v="No"/>
    <s v="No"/>
    <x v="0"/>
    <n v="0"/>
    <x v="0"/>
    <s v="OBESITY"/>
    <s v="PREDIABETES"/>
    <d v="1991-06-10T00:00:00"/>
    <n v="36911.99"/>
    <s v="tier - 2"/>
    <s v="tier - 2"/>
    <s v="R1011"/>
    <n v="33"/>
  </r>
  <r>
    <x v="178"/>
    <s v="King"/>
    <n v="34.799999999999997"/>
    <n v="11.4"/>
    <s v="yes"/>
    <s v="No"/>
    <x v="1"/>
    <n v="1"/>
    <x v="1"/>
    <s v="OBESITY"/>
    <s v="DIABETES"/>
    <d v="1963-07-24T00:00:00"/>
    <n v="36910.61"/>
    <s v="tier - 2"/>
    <s v="tier - 2"/>
    <s v="R1011"/>
    <n v="61"/>
  </r>
  <r>
    <x v="179"/>
    <s v="Samuelson"/>
    <n v="32.49"/>
    <n v="4.29"/>
    <s v="No"/>
    <s v="No"/>
    <x v="1"/>
    <n v="1"/>
    <x v="0"/>
    <s v="OBESITY"/>
    <s v="NORMAL"/>
    <d v="2003-06-21T00:00:00"/>
    <n v="36898.730000000003"/>
    <s v="tier - 2"/>
    <s v="tier - 1"/>
    <s v="R1012"/>
    <n v="21"/>
  </r>
  <r>
    <x v="180"/>
    <s v="Fredsall"/>
    <n v="39"/>
    <n v="5.7"/>
    <s v="No"/>
    <s v="No"/>
    <x v="0"/>
    <n v="2"/>
    <x v="0"/>
    <s v="OBESITY"/>
    <s v="PREDIABETES"/>
    <d v="1972-12-05T00:00:00"/>
    <n v="36889.99"/>
    <s v="tier - 1"/>
    <s v="tier - 3"/>
    <s v="R1011"/>
    <n v="51"/>
  </r>
  <r>
    <x v="181"/>
    <s v="Eggleston"/>
    <n v="35.299999999999997"/>
    <n v="6.09"/>
    <s v="No"/>
    <s v="No"/>
    <x v="0"/>
    <n v="1"/>
    <x v="0"/>
    <s v="OBESITY"/>
    <s v="PREDIABETES"/>
    <d v="1992-07-04T00:00:00"/>
    <n v="36837.47"/>
    <s v="tier - 2"/>
    <s v="tier - 3"/>
    <s v="R1011"/>
    <n v="32"/>
  </r>
  <r>
    <x v="182"/>
    <s v="Palombaro"/>
    <n v="33.42"/>
    <n v="10.67"/>
    <s v="No"/>
    <s v="No"/>
    <x v="0"/>
    <n v="0"/>
    <x v="0"/>
    <s v="OBESITY"/>
    <s v="DIABETES"/>
    <d v="1965-12-28T00:00:00"/>
    <n v="36795.29"/>
    <s v="tier - 2"/>
    <s v="tier - 1"/>
    <s v="R1011"/>
    <n v="58"/>
  </r>
  <r>
    <x v="183"/>
    <s v="Silva"/>
    <n v="37.18"/>
    <n v="6.75"/>
    <s v="yes"/>
    <s v="No"/>
    <x v="0"/>
    <n v="2"/>
    <x v="0"/>
    <s v="OBESITY"/>
    <s v="DIABETES"/>
    <d v="1970-07-14T00:00:00"/>
    <n v="36786.370000000003"/>
    <s v="tier - 1"/>
    <s v="tier - 1"/>
    <s v="R1011"/>
    <n v="54"/>
  </r>
  <r>
    <x v="184"/>
    <s v="Bugala"/>
    <n v="33.33"/>
    <n v="9.26"/>
    <s v="yes"/>
    <s v="No"/>
    <x v="0"/>
    <n v="2"/>
    <x v="1"/>
    <s v="OBESITY"/>
    <s v="DIABETES"/>
    <d v="1961-07-29T00:00:00"/>
    <n v="36580.28"/>
    <s v="tier - 2"/>
    <s v="tier - 2"/>
    <s v="R1013"/>
    <n v="63"/>
  </r>
  <r>
    <x v="185"/>
    <s v="Dublin"/>
    <n v="53.21"/>
    <n v="4.2699999999999996"/>
    <s v="No"/>
    <s v="No"/>
    <x v="0"/>
    <n v="1"/>
    <x v="0"/>
    <s v="OBESITY"/>
    <s v="NORMAL"/>
    <d v="1992-10-09T00:00:00"/>
    <n v="36572.800000000003"/>
    <s v="tier - 1"/>
    <s v="tier - 2"/>
    <s v="R1011"/>
    <n v="32"/>
  </r>
  <r>
    <x v="186"/>
    <s v="Cleland"/>
    <n v="38.729999999999997"/>
    <n v="11.51"/>
    <s v="No"/>
    <s v="No"/>
    <x v="0"/>
    <n v="2"/>
    <x v="0"/>
    <s v="OBESITY"/>
    <s v="DIABETES"/>
    <d v="1973-08-09T00:00:00"/>
    <n v="36541.550000000003"/>
    <s v="tier - 2"/>
    <s v="tier - 3"/>
    <s v="R1011"/>
    <n v="51"/>
  </r>
  <r>
    <x v="187"/>
    <s v="Evans"/>
    <n v="29.73"/>
    <n v="7.22"/>
    <s v="No"/>
    <s v="No"/>
    <x v="0"/>
    <n v="0"/>
    <x v="0"/>
    <s v="OVERWEIGHT"/>
    <s v="DIABETES"/>
    <d v="1962-11-19T00:00:00"/>
    <n v="36445.550000000003"/>
    <s v="tier - 2"/>
    <s v="tier - 2"/>
    <s v="R1011"/>
    <n v="62"/>
  </r>
  <r>
    <x v="188"/>
    <s v="Boyd"/>
    <n v="34.700000000000003"/>
    <n v="4.37"/>
    <s v="No"/>
    <s v="No"/>
    <x v="1"/>
    <n v="1"/>
    <x v="0"/>
    <s v="OBESITY"/>
    <s v="NORMAL"/>
    <d v="2003-12-09T00:00:00"/>
    <n v="36397.58"/>
    <s v="tier - 2"/>
    <s v="tier - 3"/>
    <s v="R1011"/>
    <n v="20"/>
  </r>
  <r>
    <x v="189"/>
    <s v="Roulier"/>
    <n v="38.28"/>
    <n v="11.56"/>
    <s v="yes"/>
    <s v="No"/>
    <x v="0"/>
    <n v="1"/>
    <x v="0"/>
    <s v="OBESITY"/>
    <s v="DIABETES"/>
    <d v="1975-06-05T00:00:00"/>
    <n v="36350.71"/>
    <s v="tier - 1"/>
    <s v="tier - 2"/>
    <s v="R1011"/>
    <n v="49"/>
  </r>
  <r>
    <x v="190"/>
    <s v="Mullins"/>
    <n v="33.57"/>
    <n v="8.82"/>
    <s v="yes"/>
    <s v="No"/>
    <x v="0"/>
    <n v="0"/>
    <x v="0"/>
    <s v="OBESITY"/>
    <s v="DIABETES"/>
    <d v="1967-10-18T00:00:00"/>
    <n v="36332.449999999997"/>
    <s v="tier - 1"/>
    <s v="tier - 3"/>
    <s v="R1011"/>
    <n v="57"/>
  </r>
  <r>
    <x v="191"/>
    <s v="Hofmann"/>
    <n v="52.06"/>
    <n v="4.6900000000000004"/>
    <s v="No"/>
    <s v="No"/>
    <x v="0"/>
    <n v="1"/>
    <x v="0"/>
    <s v="OBESITY"/>
    <s v="NORMAL"/>
    <d v="1992-06-16T00:00:00"/>
    <n v="36314.050000000003"/>
    <s v="tier - 2"/>
    <s v="tier - 2"/>
    <s v="R1011"/>
    <n v="32"/>
  </r>
  <r>
    <x v="192"/>
    <s v="Garcia Garcia"/>
    <n v="38.17"/>
    <n v="4.53"/>
    <s v="No"/>
    <s v="yes"/>
    <x v="0"/>
    <n v="1"/>
    <x v="0"/>
    <s v="OBESITY"/>
    <s v="NORMAL"/>
    <d v="2004-12-25T00:00:00"/>
    <n v="36307.800000000003"/>
    <s v="tier - 1"/>
    <s v="tier - 2"/>
    <s v="R1013"/>
    <n v="19"/>
  </r>
  <r>
    <x v="193"/>
    <s v="Klecker"/>
    <n v="36.954999999999998"/>
    <n v="5.84"/>
    <s v="No"/>
    <s v="No"/>
    <x v="1"/>
    <n v="1"/>
    <x v="0"/>
    <s v="OBESITY"/>
    <s v="PREDIABETES"/>
    <d v="2003-09-05T00:00:00"/>
    <n v="36219.410000000003"/>
    <s v="tier - 1"/>
    <s v="tier - 1"/>
    <s v="R1012"/>
    <n v="21"/>
  </r>
  <r>
    <x v="194"/>
    <s v="Cancre"/>
    <n v="34.4"/>
    <n v="4.9000000000000004"/>
    <s v="No"/>
    <s v="No"/>
    <x v="1"/>
    <n v="1"/>
    <x v="0"/>
    <s v="OBESITY"/>
    <s v="NORMAL"/>
    <d v="1993-12-28T00:00:00"/>
    <n v="36197.699999999997"/>
    <s v="tier - 1"/>
    <s v="tier - 3"/>
    <s v="R1011"/>
    <n v="30"/>
  </r>
  <r>
    <x v="195"/>
    <s v="Denucci"/>
    <n v="31.73"/>
    <n v="4.3"/>
    <s v="No"/>
    <s v="No"/>
    <x v="0"/>
    <n v="0"/>
    <x v="0"/>
    <s v="OBESITY"/>
    <s v="NORMAL"/>
    <d v="1999-10-01T00:00:00"/>
    <n v="36189.1"/>
    <s v="tier - 1"/>
    <s v="tier - 3"/>
    <s v="R1016"/>
    <n v="25"/>
  </r>
  <r>
    <x v="196"/>
    <s v="Saldana"/>
    <n v="36.64"/>
    <n v="11.34"/>
    <s v="No"/>
    <s v="No"/>
    <x v="0"/>
    <n v="0"/>
    <x v="0"/>
    <s v="OBESITY"/>
    <s v="DIABETES"/>
    <d v="1974-12-06T00:00:00"/>
    <n v="36182.870000000003"/>
    <s v="tier - 2"/>
    <s v="tier - 3"/>
    <s v="R1012"/>
    <n v="49"/>
  </r>
  <r>
    <x v="197"/>
    <s v="Weinberg"/>
    <n v="36.85"/>
    <n v="5.88"/>
    <s v="No"/>
    <s v="yes"/>
    <x v="0"/>
    <n v="1"/>
    <x v="0"/>
    <s v="OBESITY"/>
    <s v="PREDIABETES"/>
    <d v="2004-08-30T00:00:00"/>
    <n v="36149.480000000003"/>
    <s v="tier - 2"/>
    <s v="tier - 2"/>
    <s v="R1013"/>
    <n v="20"/>
  </r>
  <r>
    <x v="198"/>
    <s v="Walsh"/>
    <n v="33.33"/>
    <n v="5.01"/>
    <s v="yes"/>
    <s v="No"/>
    <x v="1"/>
    <n v="1"/>
    <x v="0"/>
    <s v="OBESITY"/>
    <s v="NORMAL"/>
    <d v="1997-06-12T00:00:00"/>
    <n v="36124.57"/>
    <s v="tier - 1"/>
    <s v="tier - 3"/>
    <s v="R1013"/>
    <n v="27"/>
  </r>
  <r>
    <x v="199"/>
    <s v="Pasten"/>
    <n v="39.14"/>
    <n v="4.4000000000000004"/>
    <s v="No"/>
    <s v="No"/>
    <x v="1"/>
    <n v="1"/>
    <x v="0"/>
    <s v="OBESITY"/>
    <s v="NORMAL"/>
    <d v="1979-11-04T00:00:00"/>
    <n v="36090.49"/>
    <s v="tier - 2"/>
    <s v="tier - 2"/>
    <s v="R1011"/>
    <n v="45"/>
  </r>
  <r>
    <x v="200"/>
    <s v="LaBelle"/>
    <n v="32.9"/>
    <n v="6.26"/>
    <s v="yes"/>
    <s v="No"/>
    <x v="0"/>
    <n v="0"/>
    <x v="0"/>
    <s v="OBESITY"/>
    <s v="PREDIABETES"/>
    <d v="1996-08-20T00:00:00"/>
    <n v="36085.22"/>
    <s v="tier - 1"/>
    <s v="tier - 1"/>
    <s v="R1011"/>
    <n v="28"/>
  </r>
  <r>
    <x v="201"/>
    <s v="Guzman"/>
    <n v="29.78"/>
    <n v="10.27"/>
    <s v="yes"/>
    <s v="No"/>
    <x v="1"/>
    <n v="1"/>
    <x v="0"/>
    <s v="OVERWEIGHT"/>
    <s v="DIABETES"/>
    <d v="1963-07-22T00:00:00"/>
    <n v="36074.339999999997"/>
    <s v="tier - 2"/>
    <s v="tier - 1"/>
    <s v="R1011"/>
    <n v="61"/>
  </r>
  <r>
    <x v="202"/>
    <s v="Turnbull"/>
    <n v="32.78"/>
    <n v="5.27"/>
    <s v="No"/>
    <s v="No"/>
    <x v="0"/>
    <n v="0"/>
    <x v="0"/>
    <s v="OBESITY"/>
    <s v="NORMAL"/>
    <d v="1999-09-04T00:00:00"/>
    <n v="36021.01"/>
    <s v="tier - 2"/>
    <s v="tier - 3"/>
    <s v="R1013"/>
    <n v="25"/>
  </r>
  <r>
    <x v="203"/>
    <s v="Aguero"/>
    <n v="41.65"/>
    <n v="10.73"/>
    <s v="yes"/>
    <s v="No"/>
    <x v="0"/>
    <n v="0"/>
    <x v="0"/>
    <s v="OBESITY"/>
    <s v="DIABETES"/>
    <d v="1981-11-22T00:00:00"/>
    <n v="35952.65"/>
    <s v="tier - 1"/>
    <s v="tier - 3"/>
    <s v="R1011"/>
    <n v="43"/>
  </r>
  <r>
    <x v="204"/>
    <s v="Woodward"/>
    <n v="50.79"/>
    <n v="4.45"/>
    <s v="No"/>
    <s v="No"/>
    <x v="0"/>
    <n v="1"/>
    <x v="0"/>
    <s v="OBESITY"/>
    <s v="NORMAL"/>
    <d v="1992-06-18T00:00:00"/>
    <n v="35883.269999999997"/>
    <s v="tier - 2"/>
    <s v="tier - 1"/>
    <s v="R1011"/>
    <n v="32"/>
  </r>
  <r>
    <x v="205"/>
    <s v="McElroy"/>
    <n v="35.43"/>
    <n v="5.25"/>
    <s v="yes"/>
    <s v="No"/>
    <x v="0"/>
    <n v="0"/>
    <x v="0"/>
    <s v="OBESITY"/>
    <s v="NORMAL"/>
    <d v="1976-10-04T00:00:00"/>
    <n v="35733.96"/>
    <s v="tier - 2"/>
    <s v="tier - 2"/>
    <s v="R1011"/>
    <n v="48"/>
  </r>
  <r>
    <x v="206"/>
    <s v="Lopez"/>
    <n v="35.25"/>
    <n v="9.51"/>
    <s v="No"/>
    <s v="No"/>
    <x v="0"/>
    <n v="0"/>
    <x v="0"/>
    <s v="OBESITY"/>
    <s v="DIABETES"/>
    <d v="1974-07-15T00:00:00"/>
    <n v="35711.39"/>
    <s v="tier - 2"/>
    <s v="tier - 3"/>
    <s v="R1012"/>
    <n v="50"/>
  </r>
  <r>
    <x v="207"/>
    <s v="Cardosi"/>
    <n v="36.85"/>
    <n v="11.12"/>
    <s v="No"/>
    <s v="No"/>
    <x v="0"/>
    <n v="0"/>
    <x v="0"/>
    <s v="OBESITY"/>
    <s v="DIABETES"/>
    <d v="1978-12-19T00:00:00"/>
    <n v="35701.9"/>
    <s v="tier - 2"/>
    <s v="tier - 1"/>
    <s v="R1011"/>
    <n v="45"/>
  </r>
  <r>
    <x v="208"/>
    <s v="Looney"/>
    <n v="31.02"/>
    <n v="4.5599999999999996"/>
    <s v="No"/>
    <s v="yes"/>
    <x v="0"/>
    <n v="1"/>
    <x v="0"/>
    <s v="OBESITY"/>
    <s v="NORMAL"/>
    <d v="2000-12-17T00:00:00"/>
    <n v="35595.589999999997"/>
    <s v="tier - 2"/>
    <s v="tier - 3"/>
    <s v="R1013"/>
    <n v="23"/>
  </r>
  <r>
    <x v="209"/>
    <s v="Zyryanov"/>
    <n v="35.6"/>
    <n v="4.0199999999999996"/>
    <s v="yes"/>
    <s v="yes"/>
    <x v="0"/>
    <n v="2"/>
    <x v="0"/>
    <s v="OBESITY"/>
    <s v="NORMAL"/>
    <d v="2000-11-19T00:00:00"/>
    <n v="35585.58"/>
    <s v="tier - 2"/>
    <s v="tier - 3"/>
    <s v="R1011"/>
    <n v="24"/>
  </r>
  <r>
    <x v="210"/>
    <s v="Gavin"/>
    <n v="34.39"/>
    <n v="8.7200000000000006"/>
    <s v="No"/>
    <s v="No"/>
    <x v="0"/>
    <n v="0"/>
    <x v="0"/>
    <s v="OBESITY"/>
    <s v="DIABETES"/>
    <d v="1971-08-10T00:00:00"/>
    <n v="35583.17"/>
    <s v="tier - 1"/>
    <s v="tier - 3"/>
    <s v="R1011"/>
    <n v="53"/>
  </r>
  <r>
    <x v="211"/>
    <s v="Littlefield"/>
    <n v="29.06"/>
    <n v="6.25"/>
    <s v="yes"/>
    <s v="No"/>
    <x v="0"/>
    <n v="1"/>
    <x v="0"/>
    <s v="OVERWEIGHT"/>
    <s v="PREDIABETES"/>
    <d v="1964-08-29T00:00:00"/>
    <n v="35573.26"/>
    <s v="tier - 2"/>
    <s v="tier - 1"/>
    <s v="R1011"/>
    <n v="60"/>
  </r>
  <r>
    <x v="212"/>
    <s v="Shearer"/>
    <n v="35.799999999999997"/>
    <n v="7.32"/>
    <s v="No"/>
    <s v="No"/>
    <x v="0"/>
    <n v="2"/>
    <x v="0"/>
    <s v="OBESITY"/>
    <s v="DIABETES"/>
    <d v="1973-10-27T00:00:00"/>
    <n v="35547.72"/>
    <s v="tier - 1"/>
    <s v="tier - 1"/>
    <s v="R1011"/>
    <n v="51"/>
  </r>
  <r>
    <x v="213"/>
    <s v="Armstrong"/>
    <n v="49.8"/>
    <n v="4.24"/>
    <s v="No"/>
    <s v="No"/>
    <x v="0"/>
    <n v="1"/>
    <x v="0"/>
    <s v="OBESITY"/>
    <s v="NORMAL"/>
    <d v="1992-09-13T00:00:00"/>
    <n v="35547.47"/>
    <s v="tier - 2"/>
    <s v="tier - 3"/>
    <s v="R1011"/>
    <n v="32"/>
  </r>
  <r>
    <x v="214"/>
    <s v="Warriner"/>
    <n v="35.71"/>
    <n v="6.84"/>
    <s v="No"/>
    <s v="No"/>
    <x v="0"/>
    <n v="2"/>
    <x v="0"/>
    <s v="OBESITY"/>
    <s v="DIABETES"/>
    <d v="1973-12-16T00:00:00"/>
    <n v="35517.19"/>
    <s v="tier - 2"/>
    <s v="tier - 2"/>
    <s v="R1011"/>
    <n v="50"/>
  </r>
  <r>
    <x v="215"/>
    <s v="White"/>
    <n v="30.8"/>
    <n v="5.23"/>
    <s v="yes"/>
    <s v="No"/>
    <x v="0"/>
    <n v="1"/>
    <x v="0"/>
    <s v="OBESITY"/>
    <s v="NORMAL"/>
    <d v="1988-11-20T00:00:00"/>
    <n v="35491.64"/>
    <s v="tier - 1"/>
    <s v="tier - 2"/>
    <s v="R1011"/>
    <n v="36"/>
  </r>
  <r>
    <x v="216"/>
    <s v="Cordaro"/>
    <n v="33.69"/>
    <n v="9.68"/>
    <s v="No"/>
    <s v="No"/>
    <x v="0"/>
    <n v="0"/>
    <x v="0"/>
    <s v="OBESITY"/>
    <s v="DIABETES"/>
    <d v="1971-09-22T00:00:00"/>
    <n v="35345.730000000003"/>
    <s v="tier - 2"/>
    <s v="tier - 3"/>
    <s v="R1011"/>
    <n v="53"/>
  </r>
  <r>
    <x v="217"/>
    <s v="Hamilton"/>
    <n v="42.27"/>
    <n v="6.05"/>
    <s v="yes"/>
    <s v="No"/>
    <x v="0"/>
    <n v="1"/>
    <x v="0"/>
    <s v="OBESITY"/>
    <s v="PREDIABETES"/>
    <d v="1988-09-19T00:00:00"/>
    <n v="35315.96"/>
    <s v="tier - 2"/>
    <s v="tier - 1"/>
    <s v="R1011"/>
    <n v="36"/>
  </r>
  <r>
    <x v="218"/>
    <s v="Meyer"/>
    <n v="53.25"/>
    <n v="6.11"/>
    <s v="yes"/>
    <s v="No"/>
    <x v="1"/>
    <n v="1"/>
    <x v="0"/>
    <s v="OBESITY"/>
    <s v="PREDIABETES"/>
    <d v="1997-07-09T00:00:00"/>
    <n v="35302.089999999997"/>
    <s v="tier - 1"/>
    <s v="tier - 2"/>
    <s v="R1011"/>
    <n v="27"/>
  </r>
  <r>
    <x v="219"/>
    <s v="Duke"/>
    <n v="26.8"/>
    <n v="10.93"/>
    <s v="yes"/>
    <s v="No"/>
    <x v="0"/>
    <n v="0"/>
    <x v="1"/>
    <s v="OVERWEIGHT"/>
    <s v="DIABETES"/>
    <d v="1967-12-30T00:00:00"/>
    <n v="35160.129999999997"/>
    <s v="tier - 2"/>
    <s v="tier - 2"/>
    <s v="R1011"/>
    <n v="56"/>
  </r>
  <r>
    <x v="220"/>
    <s v="Malatesta"/>
    <n v="28.5"/>
    <n v="5.12"/>
    <s v="No"/>
    <s v="No"/>
    <x v="0"/>
    <n v="1"/>
    <x v="0"/>
    <s v="OVERWEIGHT"/>
    <s v="NORMAL"/>
    <d v="1998-12-22T00:00:00"/>
    <n v="35147.53"/>
    <s v="tier - 1"/>
    <s v="tier - 1"/>
    <s v="R1016"/>
    <n v="25"/>
  </r>
  <r>
    <x v="221"/>
    <s v="Hinrichsen"/>
    <n v="22.895"/>
    <n v="5.72"/>
    <s v="No"/>
    <s v="No"/>
    <x v="0"/>
    <n v="0"/>
    <x v="0"/>
    <s v="NORMAL WEIGHT"/>
    <s v="PREDIABETES"/>
    <d v="1977-06-29T00:00:00"/>
    <n v="35069.370000000003"/>
    <s v="tier - 1"/>
    <s v="tier - 1"/>
    <s v="R1017"/>
    <n v="47"/>
  </r>
  <r>
    <x v="222"/>
    <s v="Lucan"/>
    <n v="34.06"/>
    <n v="11.83"/>
    <s v="yes"/>
    <s v="No"/>
    <x v="0"/>
    <n v="1"/>
    <x v="0"/>
    <s v="OBESITY"/>
    <s v="DIABETES"/>
    <d v="1975-08-29T00:00:00"/>
    <n v="35050.620000000003"/>
    <s v="tier - 2"/>
    <s v="tier - 1"/>
    <s v="R1011"/>
    <n v="49"/>
  </r>
  <r>
    <x v="223"/>
    <s v="Koch"/>
    <n v="36.409999999999997"/>
    <n v="4.55"/>
    <s v="No"/>
    <s v="No"/>
    <x v="0"/>
    <n v="0"/>
    <x v="0"/>
    <s v="OBESITY"/>
    <s v="NORMAL"/>
    <d v="1982-07-05T00:00:00"/>
    <n v="35000.730000000003"/>
    <s v="tier - 2"/>
    <s v="tier - 3"/>
    <s v="R1011"/>
    <n v="42"/>
  </r>
  <r>
    <x v="224"/>
    <s v="Smith"/>
    <n v="52.3"/>
    <n v="4.87"/>
    <s v="yes"/>
    <s v="No"/>
    <x v="1"/>
    <n v="1"/>
    <x v="0"/>
    <s v="OBESITY"/>
    <s v="NORMAL"/>
    <d v="1997-08-22T00:00:00"/>
    <n v="34979.86"/>
    <s v="tier - 2"/>
    <s v="tier - 2"/>
    <s v="R1011"/>
    <n v="27"/>
  </r>
  <r>
    <x v="225"/>
    <s v="O'Connor"/>
    <n v="52.66"/>
    <n v="4.45"/>
    <s v="No"/>
    <s v="No"/>
    <x v="0"/>
    <n v="1"/>
    <x v="0"/>
    <s v="OBESITY"/>
    <s v="NORMAL"/>
    <d v="1998-08-22T00:00:00"/>
    <n v="34976.42"/>
    <s v="tier - 2"/>
    <s v="tier - 1"/>
    <s v="R1011"/>
    <n v="26"/>
  </r>
  <r>
    <x v="226"/>
    <s v="Kampwerth"/>
    <n v="29.57"/>
    <n v="9.42"/>
    <s v="yes"/>
    <s v="No"/>
    <x v="0"/>
    <n v="0"/>
    <x v="0"/>
    <s v="OVERWEIGHT"/>
    <s v="DIABETES"/>
    <d v="1967-10-07T00:00:00"/>
    <n v="34975.68"/>
    <s v="tier - 2"/>
    <s v="tier - 2"/>
    <s v="R1011"/>
    <n v="57"/>
  </r>
  <r>
    <x v="227"/>
    <s v="Federoff"/>
    <n v="36.99"/>
    <n v="5.37"/>
    <s v="yes"/>
    <s v="No"/>
    <x v="1"/>
    <n v="1"/>
    <x v="0"/>
    <s v="OBESITY"/>
    <s v="NORMAL"/>
    <d v="1983-07-29T00:00:00"/>
    <n v="34940.61"/>
    <s v="tier - 2"/>
    <s v="tier - 3"/>
    <s v="R1011"/>
    <n v="41"/>
  </r>
  <r>
    <x v="228"/>
    <s v="Goya"/>
    <n v="31.4"/>
    <n v="4.5999999999999996"/>
    <s v="yes"/>
    <s v="No"/>
    <x v="0"/>
    <n v="1"/>
    <x v="0"/>
    <s v="OBESITY"/>
    <s v="NORMAL"/>
    <d v="1995-10-17T00:00:00"/>
    <n v="34838.870000000003"/>
    <s v="tier - 2"/>
    <s v="tier - 3"/>
    <s v="R1011"/>
    <n v="29"/>
  </r>
  <r>
    <x v="229"/>
    <s v="Hodges"/>
    <n v="34.9"/>
    <n v="6.22"/>
    <s v="No"/>
    <s v="No"/>
    <x v="1"/>
    <n v="1"/>
    <x v="0"/>
    <s v="OBESITY"/>
    <s v="PREDIABETES"/>
    <d v="2003-09-17T00:00:00"/>
    <n v="34828.65"/>
    <s v="tier - 1"/>
    <s v="tier - 3"/>
    <s v="R1011"/>
    <n v="21"/>
  </r>
  <r>
    <x v="230"/>
    <s v="Erickson"/>
    <n v="31.13"/>
    <n v="4.5199999999999996"/>
    <s v="yes"/>
    <s v="No"/>
    <x v="0"/>
    <n v="1"/>
    <x v="0"/>
    <s v="OBESITY"/>
    <s v="NORMAL"/>
    <d v="1995-12-27T00:00:00"/>
    <n v="34806.47"/>
    <s v="tier - 1"/>
    <s v="tier - 2"/>
    <s v="R1013"/>
    <n v="28"/>
  </r>
  <r>
    <x v="231"/>
    <s v="Welleck"/>
    <n v="34.799999999999997"/>
    <n v="6.18"/>
    <s v="No"/>
    <s v="No"/>
    <x v="1"/>
    <n v="1"/>
    <x v="0"/>
    <s v="OBESITY"/>
    <s v="PREDIABETES"/>
    <d v="2003-07-03T00:00:00"/>
    <n v="34779.620000000003"/>
    <s v="tier - 1"/>
    <s v="tier - 2"/>
    <s v="R1011"/>
    <n v="21"/>
  </r>
  <r>
    <x v="232"/>
    <s v="Polen"/>
    <n v="31.68"/>
    <n v="4.4000000000000004"/>
    <s v="No"/>
    <s v="No"/>
    <x v="0"/>
    <n v="0"/>
    <x v="0"/>
    <s v="OBESITY"/>
    <s v="NORMAL"/>
    <d v="1994-07-07T00:00:00"/>
    <n v="34672.15"/>
    <s v="tier - 1"/>
    <s v="tier - 3"/>
    <s v="R1013"/>
    <n v="30"/>
  </r>
  <r>
    <x v="233"/>
    <s v="Lynch"/>
    <n v="33.534999999999997"/>
    <n v="6.23"/>
    <s v="No"/>
    <s v="yes"/>
    <x v="0"/>
    <n v="1"/>
    <x v="0"/>
    <s v="OBESITY"/>
    <s v="PREDIABETES"/>
    <d v="2004-10-09T00:00:00"/>
    <n v="34617.839999999997"/>
    <s v="tier - 1"/>
    <s v="tier - 3"/>
    <s v="R1016"/>
    <n v="20"/>
  </r>
  <r>
    <x v="234"/>
    <s v="Hufstader"/>
    <n v="31.92"/>
    <n v="5.33"/>
    <s v="yes"/>
    <s v="No"/>
    <x v="0"/>
    <n v="0"/>
    <x v="0"/>
    <s v="OBESITY"/>
    <s v="NORMAL"/>
    <d v="1976-11-25T00:00:00"/>
    <n v="34543.39"/>
    <s v="tier - 2"/>
    <s v="tier - 3"/>
    <s v="R1011"/>
    <n v="48"/>
  </r>
  <r>
    <x v="235"/>
    <s v="Doak"/>
    <n v="32.700000000000003"/>
    <n v="4.09"/>
    <s v="No"/>
    <s v="No"/>
    <x v="0"/>
    <n v="1"/>
    <x v="0"/>
    <s v="OBESITY"/>
    <s v="NORMAL"/>
    <d v="1998-06-24T00:00:00"/>
    <n v="34472.839999999997"/>
    <s v="tier - 1"/>
    <s v="tier - 3"/>
    <s v="R1011"/>
    <n v="26"/>
  </r>
  <r>
    <x v="236"/>
    <s v="Noya"/>
    <n v="41.25"/>
    <n v="5.19"/>
    <s v="No"/>
    <s v="No"/>
    <x v="0"/>
    <n v="0"/>
    <x v="0"/>
    <s v="OBESITY"/>
    <s v="NORMAL"/>
    <d v="1990-09-24T00:00:00"/>
    <n v="34456.269999999997"/>
    <s v="tier - 1"/>
    <s v="tier - 2"/>
    <s v="R1011"/>
    <n v="34"/>
  </r>
  <r>
    <x v="237"/>
    <s v="Heninger"/>
    <n v="33.11"/>
    <n v="4.12"/>
    <s v="No"/>
    <s v="No"/>
    <x v="1"/>
    <n v="1"/>
    <x v="0"/>
    <s v="OBESITY"/>
    <s v="NORMAL"/>
    <d v="2003-10-05T00:00:00"/>
    <n v="34439.86"/>
    <s v="tier - 2"/>
    <s v="tier - 1"/>
    <s v="R1013"/>
    <n v="21"/>
  </r>
  <r>
    <x v="238"/>
    <s v="Richardson"/>
    <n v="36.159999999999997"/>
    <n v="5.0999999999999996"/>
    <s v="No"/>
    <s v="No"/>
    <x v="0"/>
    <n v="1"/>
    <x v="0"/>
    <s v="OBESITY"/>
    <s v="NORMAL"/>
    <d v="1984-10-01T00:00:00"/>
    <n v="34402.22"/>
    <s v="tier - 2"/>
    <s v="tier - 3"/>
    <s v="R1011"/>
    <n v="40"/>
  </r>
  <r>
    <x v="239"/>
    <s v="Deucher"/>
    <n v="33.72"/>
    <n v="6.21"/>
    <s v="yes"/>
    <s v="No"/>
    <x v="1"/>
    <n v="1"/>
    <x v="0"/>
    <s v="OBESITY"/>
    <s v="PREDIABETES"/>
    <d v="1983-10-02T00:00:00"/>
    <n v="34307.22"/>
    <s v="tier - 2"/>
    <s v="tier - 2"/>
    <s v="R1012"/>
    <n v="41"/>
  </r>
  <r>
    <x v="240"/>
    <s v="Wilson"/>
    <n v="37.74"/>
    <n v="9.5299999999999994"/>
    <s v="yes"/>
    <s v="No"/>
    <x v="0"/>
    <n v="1"/>
    <x v="0"/>
    <s v="OBESITY"/>
    <s v="DIABETES"/>
    <d v="1986-10-11T00:00:00"/>
    <n v="34293.120000000003"/>
    <s v="tier - 1"/>
    <s v="tier - 2"/>
    <s v="R1011"/>
    <n v="38"/>
  </r>
  <r>
    <x v="241"/>
    <s v="Hall"/>
    <n v="48.75"/>
    <n v="4.6399999999999997"/>
    <s v="yes"/>
    <s v="No"/>
    <x v="0"/>
    <n v="1"/>
    <x v="0"/>
    <s v="OBESITY"/>
    <s v="NORMAL"/>
    <d v="1995-10-30T00:00:00"/>
    <n v="34289.43"/>
    <s v="tier - 1"/>
    <s v="tier - 1"/>
    <s v="R1011"/>
    <n v="29"/>
  </r>
  <r>
    <x v="242"/>
    <s v="Reed"/>
    <n v="31.065000000000001"/>
    <n v="5.05"/>
    <s v="No"/>
    <s v="No"/>
    <x v="0"/>
    <n v="1"/>
    <x v="0"/>
    <s v="OBESITY"/>
    <s v="NORMAL"/>
    <d v="1998-06-11T00:00:00"/>
    <n v="34254.050000000003"/>
    <s v="tier - 1"/>
    <s v="tier - 3"/>
    <s v="R1019"/>
    <n v="26"/>
  </r>
  <r>
    <x v="243"/>
    <s v="Frome"/>
    <n v="23.55"/>
    <n v="10.38"/>
    <s v="No"/>
    <s v="No"/>
    <x v="0"/>
    <n v="0"/>
    <x v="0"/>
    <s v="NORMAL WEIGHT"/>
    <s v="DIABETES"/>
    <d v="1962-07-05T00:00:00"/>
    <n v="34218.019999999997"/>
    <s v="tier - 1"/>
    <s v="tier - 1"/>
    <s v="R1011"/>
    <n v="62"/>
  </r>
  <r>
    <x v="244"/>
    <s v="Creasy"/>
    <n v="30.18"/>
    <n v="8.31"/>
    <s v="yes"/>
    <s v="No"/>
    <x v="0"/>
    <n v="1"/>
    <x v="0"/>
    <s v="OBESITY"/>
    <s v="DIABETES"/>
    <d v="1975-07-21T00:00:00"/>
    <n v="34210.33"/>
    <s v="tier - 2"/>
    <s v="tier - 1"/>
    <s v="R1012"/>
    <n v="49"/>
  </r>
  <r>
    <x v="245"/>
    <s v="Latimer"/>
    <n v="29.94"/>
    <n v="7.59"/>
    <s v="No"/>
    <s v="No"/>
    <x v="0"/>
    <n v="0"/>
    <x v="0"/>
    <s v="OVERWEIGHT"/>
    <s v="DIABETES"/>
    <d v="1971-08-25T00:00:00"/>
    <n v="34205.07"/>
    <s v="tier - 2"/>
    <s v="tier - 2"/>
    <s v="R1011"/>
    <n v="53"/>
  </r>
  <r>
    <x v="246"/>
    <s v="Wei"/>
    <n v="31.4"/>
    <n v="5.49"/>
    <s v="No"/>
    <s v="No"/>
    <x v="0"/>
    <n v="0"/>
    <x v="0"/>
    <s v="OBESITY"/>
    <s v="NORMAL"/>
    <d v="1999-11-06T00:00:00"/>
    <n v="34166.269999999997"/>
    <s v="tier - 2"/>
    <s v="tier - 3"/>
    <s v="R1011"/>
    <n v="25"/>
  </r>
  <r>
    <x v="247"/>
    <s v="Hayes"/>
    <n v="53.06"/>
    <n v="11.68"/>
    <s v="No"/>
    <s v="No"/>
    <x v="0"/>
    <n v="0"/>
    <x v="0"/>
    <s v="OBESITY"/>
    <s v="DIABETES"/>
    <d v="2002-12-26T00:00:00"/>
    <n v="34084.68"/>
    <s v="tier - 2"/>
    <s v="tier - 3"/>
    <s v="R1011"/>
    <n v="21"/>
  </r>
  <r>
    <x v="248"/>
    <s v="Velardo"/>
    <n v="30.25"/>
    <n v="4.1900000000000004"/>
    <s v="No"/>
    <s v="No"/>
    <x v="0"/>
    <n v="2"/>
    <x v="0"/>
    <s v="OBESITY"/>
    <s v="NORMAL"/>
    <d v="1972-07-26T00:00:00"/>
    <n v="34053.360000000001"/>
    <s v="tier - 2"/>
    <s v="tier - 2"/>
    <s v="R1011"/>
    <n v="52"/>
  </r>
  <r>
    <x v="249"/>
    <s v="Kastes"/>
    <n v="46.68"/>
    <n v="4.01"/>
    <s v="No"/>
    <s v="No"/>
    <x v="0"/>
    <n v="0"/>
    <x v="0"/>
    <s v="OBESITY"/>
    <s v="NORMAL"/>
    <d v="1994-09-25T00:00:00"/>
    <n v="33975.47"/>
    <s v="tier - 2"/>
    <s v="tier - 2"/>
    <s v="R1011"/>
    <n v="30"/>
  </r>
  <r>
    <x v="250"/>
    <s v="Escorcia"/>
    <n v="30.4"/>
    <n v="5.91"/>
    <s v="No"/>
    <s v="yes"/>
    <x v="0"/>
    <n v="2"/>
    <x v="0"/>
    <s v="OBESITY"/>
    <s v="PREDIABETES"/>
    <d v="2000-12-27T00:00:00"/>
    <n v="33907.550000000003"/>
    <s v="tier - 2"/>
    <s v="tier - 2"/>
    <s v="R1012"/>
    <n v="23"/>
  </r>
  <r>
    <x v="251"/>
    <s v="Larscheid"/>
    <n v="30.2"/>
    <n v="4.47"/>
    <s v="yes"/>
    <s v="No"/>
    <x v="1"/>
    <n v="1"/>
    <x v="0"/>
    <s v="OBESITY"/>
    <s v="NORMAL"/>
    <d v="1997-08-09T00:00:00"/>
    <n v="33900.65"/>
    <s v="tier - 2"/>
    <s v="tier - 3"/>
    <s v="R1011"/>
    <n v="27"/>
  </r>
  <r>
    <x v="252"/>
    <s v="O'Bannon"/>
    <n v="51.18"/>
    <n v="4.5599999999999996"/>
    <s v="yes"/>
    <s v="yes"/>
    <x v="0"/>
    <n v="2"/>
    <x v="0"/>
    <s v="OBESITY"/>
    <s v="NORMAL"/>
    <d v="2000-10-26T00:00:00"/>
    <n v="33829.39"/>
    <s v="tier - 2"/>
    <s v="tier - 3"/>
    <s v="R1011"/>
    <n v="24"/>
  </r>
  <r>
    <x v="253"/>
    <s v="Ridgway"/>
    <n v="22.18"/>
    <n v="9.9"/>
    <s v="No"/>
    <s v="No"/>
    <x v="0"/>
    <n v="0"/>
    <x v="0"/>
    <s v="NORMAL WEIGHT"/>
    <s v="DIABETES"/>
    <d v="1962-12-11T00:00:00"/>
    <n v="33753.32"/>
    <s v="tier - 1"/>
    <s v="tier - 3"/>
    <s v="R1011"/>
    <n v="61"/>
  </r>
  <r>
    <x v="254"/>
    <s v="Black"/>
    <n v="31.92"/>
    <n v="5.1100000000000003"/>
    <s v="No"/>
    <s v="No"/>
    <x v="1"/>
    <n v="1"/>
    <x v="0"/>
    <s v="OBESITY"/>
    <s v="NORMAL"/>
    <d v="2003-09-12T00:00:00"/>
    <n v="33750.29"/>
    <s v="tier - 1"/>
    <s v="tier - 3"/>
    <s v="R1012"/>
    <n v="21"/>
  </r>
  <r>
    <x v="255"/>
    <s v="Canton"/>
    <n v="31.73"/>
    <n v="5.73"/>
    <s v="No"/>
    <s v="yes"/>
    <x v="0"/>
    <n v="1"/>
    <x v="0"/>
    <s v="OBESITY"/>
    <s v="PREDIABETES"/>
    <d v="2004-11-01T00:00:00"/>
    <n v="33732.69"/>
    <s v="tier - 1"/>
    <s v="tier - 1"/>
    <s v="R1017"/>
    <n v="20"/>
  </r>
  <r>
    <x v="256"/>
    <s v="Fine"/>
    <n v="45.52"/>
    <n v="6.04"/>
    <s v="No"/>
    <s v="No"/>
    <x v="1"/>
    <n v="1"/>
    <x v="0"/>
    <s v="OBESITY"/>
    <s v="PREDIABETES"/>
    <d v="1993-11-28T00:00:00"/>
    <n v="33707.550000000003"/>
    <s v="tier - 2"/>
    <s v="tier - 2"/>
    <s v="R1011"/>
    <n v="31"/>
  </r>
  <r>
    <x v="257"/>
    <s v="Bui"/>
    <n v="52.81"/>
    <n v="5.19"/>
    <s v="No"/>
    <s v="No"/>
    <x v="1"/>
    <n v="1"/>
    <x v="0"/>
    <s v="OBESITY"/>
    <s v="NORMAL"/>
    <d v="2003-09-09T00:00:00"/>
    <n v="33611.71"/>
    <s v="tier - 1"/>
    <s v="tier - 2"/>
    <s v="R1011"/>
    <n v="21"/>
  </r>
  <r>
    <x v="258"/>
    <s v="Riepma"/>
    <n v="33.58"/>
    <n v="5.56"/>
    <s v="No"/>
    <s v="No"/>
    <x v="0"/>
    <n v="1"/>
    <x v="0"/>
    <s v="OBESITY"/>
    <s v="NORMAL"/>
    <d v="1984-07-22T00:00:00"/>
    <n v="33527.1"/>
    <s v="tier - 2"/>
    <s v="tier - 3"/>
    <s v="R1011"/>
    <n v="40"/>
  </r>
  <r>
    <x v="259"/>
    <s v="Inman"/>
    <n v="30.684999999999999"/>
    <n v="8.23"/>
    <s v="No"/>
    <s v="No"/>
    <x v="0"/>
    <n v="0"/>
    <x v="0"/>
    <s v="OBESITY"/>
    <s v="DIABETES"/>
    <d v="2002-08-25T00:00:00"/>
    <n v="33475.82"/>
    <s v="tier - 1"/>
    <s v="tier - 1"/>
    <s v="R1018"/>
    <n v="22"/>
  </r>
  <r>
    <x v="260"/>
    <s v="Kruzel"/>
    <n v="37.524999999999999"/>
    <n v="9.0299999999999994"/>
    <s v="yes"/>
    <s v="No"/>
    <x v="0"/>
    <n v="2"/>
    <x v="1"/>
    <s v="OBESITY"/>
    <s v="DIABETES"/>
    <d v="1970-06-18T00:00:00"/>
    <n v="33471.97"/>
    <s v="tier - 2"/>
    <s v="tier - 2"/>
    <s v="R1012"/>
    <n v="54"/>
  </r>
  <r>
    <x v="261"/>
    <s v="Lindsay"/>
    <n v="34.5"/>
    <n v="4.07"/>
    <s v="yes"/>
    <s v="No"/>
    <x v="0"/>
    <n v="0"/>
    <x v="0"/>
    <s v="OBESITY"/>
    <s v="NORMAL"/>
    <d v="1985-12-07T00:00:00"/>
    <n v="33450.99"/>
    <s v="tier - 2"/>
    <s v="tier - 2"/>
    <s v="R1011"/>
    <n v="38"/>
  </r>
  <r>
    <x v="262"/>
    <s v="Land"/>
    <n v="28.16"/>
    <n v="5.77"/>
    <s v="No"/>
    <s v="No"/>
    <x v="0"/>
    <n v="2"/>
    <x v="0"/>
    <s v="OVERWEIGHT"/>
    <s v="PREDIABETES"/>
    <d v="1972-09-05T00:00:00"/>
    <n v="33344.449999999997"/>
    <s v="tier - 2"/>
    <s v="tier - 3"/>
    <s v="R1011"/>
    <n v="52"/>
  </r>
  <r>
    <x v="263"/>
    <s v="Brecher"/>
    <n v="30.02"/>
    <n v="5.98"/>
    <s v="No"/>
    <s v="No"/>
    <x v="1"/>
    <n v="1"/>
    <x v="0"/>
    <s v="OBESITY"/>
    <s v="PREDIABETES"/>
    <d v="2003-11-28T00:00:00"/>
    <n v="33307.550000000003"/>
    <s v="tier - 2"/>
    <s v="tier - 3"/>
    <s v="R1012"/>
    <n v="21"/>
  </r>
  <r>
    <x v="264"/>
    <s v="Debolt"/>
    <n v="37.82"/>
    <n v="6.01"/>
    <s v="No"/>
    <s v="No"/>
    <x v="0"/>
    <n v="0"/>
    <x v="0"/>
    <s v="OBESITY"/>
    <s v="PREDIABETES"/>
    <d v="1990-10-12T00:00:00"/>
    <n v="33292.83"/>
    <s v="tier - 2"/>
    <s v="tier - 1"/>
    <s v="R1011"/>
    <n v="34"/>
  </r>
  <r>
    <x v="265"/>
    <s v="Oswalt"/>
    <n v="33.14"/>
    <n v="5.67"/>
    <s v="yes"/>
    <s v="No"/>
    <x v="0"/>
    <n v="0"/>
    <x v="0"/>
    <s v="OBESITY"/>
    <s v="NORMAL"/>
    <d v="1985-07-15T00:00:00"/>
    <n v="33121"/>
    <s v="tier - 2"/>
    <s v="tier - 1"/>
    <s v="R1011"/>
    <n v="39"/>
  </r>
  <r>
    <x v="266"/>
    <s v="Boyd"/>
    <n v="25.14"/>
    <n v="6.02"/>
    <s v="yes"/>
    <s v="No"/>
    <x v="1"/>
    <n v="1"/>
    <x v="0"/>
    <s v="OVERWEIGHT"/>
    <s v="PREDIABETES"/>
    <d v="1969-10-30T00:00:00"/>
    <n v="33090.660000000003"/>
    <s v="tier - 2"/>
    <s v="tier - 2"/>
    <s v="R1011"/>
    <n v="55"/>
  </r>
  <r>
    <x v="267"/>
    <s v="Bulewich"/>
    <n v="20.18"/>
    <n v="11.19"/>
    <s v="No"/>
    <s v="No"/>
    <x v="0"/>
    <n v="0"/>
    <x v="0"/>
    <s v="NORMAL WEIGHT"/>
    <s v="DIABETES"/>
    <d v="1962-07-01T00:00:00"/>
    <n v="33074.94"/>
    <s v="tier - 1"/>
    <s v="tier - 2"/>
    <s v="R1011"/>
    <n v="62"/>
  </r>
  <r>
    <x v="268"/>
    <s v="Fukuda"/>
    <n v="44.36"/>
    <n v="5.1100000000000003"/>
    <s v="No"/>
    <s v="No"/>
    <x v="0"/>
    <n v="0"/>
    <x v="0"/>
    <s v="OBESITY"/>
    <s v="NORMAL"/>
    <d v="1994-07-28T00:00:00"/>
    <n v="33057.230000000003"/>
    <s v="tier - 1"/>
    <s v="tier - 2"/>
    <s v="R1011"/>
    <n v="30"/>
  </r>
  <r>
    <x v="269"/>
    <s v="Phillips"/>
    <n v="23.82"/>
    <n v="10.85"/>
    <s v="yes"/>
    <s v="No"/>
    <x v="0"/>
    <n v="0"/>
    <x v="0"/>
    <s v="NORMAL WEIGHT"/>
    <s v="DIABETES"/>
    <d v="1967-07-10T00:00:00"/>
    <n v="33025.32"/>
    <s v="tier - 2"/>
    <s v="tier - 3"/>
    <s v="R1011"/>
    <n v="57"/>
  </r>
  <r>
    <x v="270"/>
    <s v="Maddison"/>
    <n v="45"/>
    <n v="5.24"/>
    <s v="yes"/>
    <s v="No"/>
    <x v="0"/>
    <n v="1"/>
    <x v="0"/>
    <s v="OBESITY"/>
    <s v="NORMAL"/>
    <d v="1995-07-08T00:00:00"/>
    <n v="33017.46"/>
    <s v="tier - 1"/>
    <s v="tier - 1"/>
    <s v="R1011"/>
    <n v="29"/>
  </r>
  <r>
    <x v="271"/>
    <s v="Lockwood"/>
    <n v="26.62"/>
    <n v="10.08"/>
    <s v="No"/>
    <s v="No"/>
    <x v="0"/>
    <n v="0"/>
    <x v="0"/>
    <s v="OVERWEIGHT"/>
    <s v="DIABETES"/>
    <d v="1971-08-24T00:00:00"/>
    <n v="32947.629999999997"/>
    <s v="tier - 2"/>
    <s v="tier - 1"/>
    <s v="R1011"/>
    <n v="53"/>
  </r>
  <r>
    <x v="272"/>
    <s v="Defilippi"/>
    <n v="32.67"/>
    <n v="10.97"/>
    <s v="yes"/>
    <s v="No"/>
    <x v="0"/>
    <n v="0"/>
    <x v="0"/>
    <s v="OBESITY"/>
    <s v="DIABETES"/>
    <d v="1981-11-17T00:00:00"/>
    <n v="32906.69"/>
    <s v="tier - 2"/>
    <s v="tier - 3"/>
    <s v="R1011"/>
    <n v="43"/>
  </r>
  <r>
    <x v="273"/>
    <s v="Jackson"/>
    <n v="44.44"/>
    <n v="4.9000000000000004"/>
    <s v="yes"/>
    <s v="No"/>
    <x v="0"/>
    <n v="1"/>
    <x v="0"/>
    <s v="OBESITY"/>
    <s v="NORMAL"/>
    <d v="1995-12-04T00:00:00"/>
    <n v="32827.51"/>
    <s v="tier - 1"/>
    <s v="tier - 2"/>
    <s v="R1011"/>
    <n v="28"/>
  </r>
  <r>
    <x v="274"/>
    <s v="Ozahowski"/>
    <n v="28.31"/>
    <n v="5.33"/>
    <s v="No"/>
    <s v="No"/>
    <x v="0"/>
    <n v="0"/>
    <x v="0"/>
    <s v="OVERWEIGHT"/>
    <s v="NORMAL"/>
    <d v="1980-12-12T00:00:00"/>
    <n v="32787.46"/>
    <s v="tier - 1"/>
    <s v="tier - 3"/>
    <s v="R1012"/>
    <n v="43"/>
  </r>
  <r>
    <x v="275"/>
    <s v="Guthals"/>
    <n v="25.05"/>
    <n v="4.6100000000000003"/>
    <s v="No"/>
    <s v="No"/>
    <x v="0"/>
    <n v="2"/>
    <x v="0"/>
    <s v="OVERWEIGHT"/>
    <s v="NORMAL"/>
    <d v="1972-11-07T00:00:00"/>
    <n v="32765.33"/>
    <s v="tier - 2"/>
    <s v="tier - 2"/>
    <s v="R1012"/>
    <n v="52"/>
  </r>
  <r>
    <x v="276"/>
    <s v="Yates"/>
    <n v="28.34"/>
    <n v="8.18"/>
    <s v="No"/>
    <s v="No"/>
    <x v="0"/>
    <n v="0"/>
    <x v="0"/>
    <s v="OVERWEIGHT"/>
    <s v="DIABETES"/>
    <d v="1974-12-06T00:00:00"/>
    <n v="32760.48"/>
    <s v="tier - 1"/>
    <s v="tier - 1"/>
    <s v="R1011"/>
    <n v="49"/>
  </r>
  <r>
    <x v="277"/>
    <s v="Samuelson"/>
    <n v="17.765000000000001"/>
    <n v="5.62"/>
    <s v="No"/>
    <s v="No"/>
    <x v="0"/>
    <n v="0"/>
    <x v="0"/>
    <s v="UNDERWEIGHT"/>
    <s v="NORMAL"/>
    <d v="1990-07-09T00:00:00"/>
    <n v="32734.19"/>
    <s v="tier - 2"/>
    <s v="tier - 1"/>
    <s v="R1012"/>
    <n v="34"/>
  </r>
  <r>
    <x v="278"/>
    <s v="Lemos"/>
    <n v="36.119999999999997"/>
    <n v="5.82"/>
    <s v="No"/>
    <s v="No"/>
    <x v="0"/>
    <n v="0"/>
    <x v="0"/>
    <s v="OBESITY"/>
    <s v="PREDIABETES"/>
    <d v="1990-09-30T00:00:00"/>
    <n v="32716.2"/>
    <s v="tier - 1"/>
    <s v="tier - 2"/>
    <s v="R1011"/>
    <n v="34"/>
  </r>
  <r>
    <x v="279"/>
    <s v="Seynders"/>
    <n v="23.19"/>
    <n v="7.66"/>
    <s v="No"/>
    <s v="No"/>
    <x v="0"/>
    <n v="0"/>
    <x v="0"/>
    <s v="NORMAL WEIGHT"/>
    <s v="DIABETES"/>
    <d v="1968-11-01T00:00:00"/>
    <n v="32686.080000000002"/>
    <s v="tier - 2"/>
    <s v="tier - 3"/>
    <s v="R1011"/>
    <n v="56"/>
  </r>
  <r>
    <x v="280"/>
    <s v="Saunders"/>
    <n v="35.99"/>
    <n v="4.2300000000000004"/>
    <s v="No"/>
    <s v="No"/>
    <x v="0"/>
    <n v="0"/>
    <x v="0"/>
    <s v="OBESITY"/>
    <s v="NORMAL"/>
    <d v="1990-07-13T00:00:00"/>
    <n v="32672.11"/>
    <s v="tier - 1"/>
    <s v="tier - 1"/>
    <s v="R1011"/>
    <n v="34"/>
  </r>
  <r>
    <x v="281"/>
    <s v="Walker"/>
    <n v="30.25"/>
    <n v="5.58"/>
    <s v="No"/>
    <s v="No"/>
    <x v="1"/>
    <n v="1"/>
    <x v="0"/>
    <s v="OBESITY"/>
    <s v="NORMAL"/>
    <d v="2003-10-08T00:00:00"/>
    <n v="32548.34"/>
    <s v="tier - 1"/>
    <s v="tier - 2"/>
    <s v="R1013"/>
    <n v="21"/>
  </r>
  <r>
    <x v="282"/>
    <s v="Lam"/>
    <n v="26.24"/>
    <n v="6.26"/>
    <s v="yes"/>
    <s v="No"/>
    <x v="0"/>
    <n v="0"/>
    <x v="0"/>
    <s v="OVERWEIGHT"/>
    <s v="PREDIABETES"/>
    <d v="1976-09-19T00:00:00"/>
    <n v="32485.46"/>
    <s v="tier - 2"/>
    <s v="tier - 1"/>
    <s v="R1011"/>
    <n v="48"/>
  </r>
  <r>
    <x v="283"/>
    <s v="Sweigart"/>
    <n v="31.36"/>
    <n v="10.6"/>
    <s v="yes"/>
    <s v="No"/>
    <x v="0"/>
    <n v="0"/>
    <x v="0"/>
    <s v="OBESITY"/>
    <s v="DIABETES"/>
    <d v="1981-09-27T00:00:00"/>
    <n v="32462.35"/>
    <s v="tier - 2"/>
    <s v="tier - 2"/>
    <s v="R1011"/>
    <n v="43"/>
  </r>
  <r>
    <x v="284"/>
    <s v="Sieczkowski"/>
    <n v="25.69"/>
    <n v="4.78"/>
    <s v="yes"/>
    <s v="No"/>
    <x v="0"/>
    <n v="0"/>
    <x v="0"/>
    <s v="OVERWEIGHT"/>
    <s v="NORMAL"/>
    <d v="1976-08-09T00:00:00"/>
    <n v="32430.22"/>
    <s v="tier - 2"/>
    <s v="tier - 3"/>
    <s v="R1011"/>
    <n v="48"/>
  </r>
  <r>
    <x v="285"/>
    <s v="Jurgens"/>
    <n v="25.46"/>
    <n v="6.03"/>
    <s v="No"/>
    <s v="No"/>
    <x v="0"/>
    <n v="2"/>
    <x v="0"/>
    <s v="OVERWEIGHT"/>
    <s v="PREDIABETES"/>
    <d v="1972-10-19T00:00:00"/>
    <n v="32428.63"/>
    <s v="tier - 2"/>
    <s v="tier - 2"/>
    <s v="R1011"/>
    <n v="52"/>
  </r>
  <r>
    <x v="286"/>
    <s v="Hackman"/>
    <n v="31.83"/>
    <n v="11.55"/>
    <s v="yes"/>
    <s v="No"/>
    <x v="0"/>
    <n v="1"/>
    <x v="0"/>
    <s v="OBESITY"/>
    <s v="DIABETES"/>
    <d v="1986-12-02T00:00:00"/>
    <n v="32288.49"/>
    <s v="tier - 2"/>
    <s v="tier - 2"/>
    <s v="R1011"/>
    <n v="37"/>
  </r>
  <r>
    <x v="287"/>
    <s v="Klarich"/>
    <n v="24.43"/>
    <n v="7.59"/>
    <s v="yes"/>
    <s v="No"/>
    <x v="0"/>
    <n v="1"/>
    <x v="0"/>
    <s v="NORMAL WEIGHT"/>
    <s v="DIABETES"/>
    <d v="1975-12-17T00:00:00"/>
    <n v="32259.96"/>
    <s v="tier - 2"/>
    <s v="tier - 3"/>
    <s v="R1012"/>
    <n v="48"/>
  </r>
  <r>
    <x v="288"/>
    <s v="Schulten"/>
    <n v="41.9"/>
    <n v="4.26"/>
    <s v="No"/>
    <s v="No"/>
    <x v="0"/>
    <n v="0"/>
    <x v="0"/>
    <s v="OBESITY"/>
    <s v="NORMAL"/>
    <d v="1994-09-08T00:00:00"/>
    <n v="32222.81"/>
    <s v="tier - 2"/>
    <s v="tier - 1"/>
    <s v="R1011"/>
    <n v="30"/>
  </r>
  <r>
    <x v="289"/>
    <s v="Fagerstrom"/>
    <n v="22.88"/>
    <n v="5.9"/>
    <s v="yes"/>
    <s v="No"/>
    <x v="1"/>
    <n v="1"/>
    <x v="0"/>
    <s v="NORMAL WEIGHT"/>
    <s v="PREDIABETES"/>
    <d v="1969-09-11T00:00:00"/>
    <n v="32192.76"/>
    <s v="tier - 1"/>
    <s v="tier - 2"/>
    <s v="R1011"/>
    <n v="55"/>
  </r>
  <r>
    <x v="290"/>
    <s v="Bien"/>
    <n v="29.734999999999999"/>
    <n v="7.79"/>
    <s v="No"/>
    <s v="No"/>
    <x v="0"/>
    <n v="0"/>
    <x v="1"/>
    <s v="OVERWEIGHT"/>
    <s v="DIABETES"/>
    <d v="1978-11-10T00:00:00"/>
    <n v="32108.66"/>
    <s v="tier - 1"/>
    <s v="tier - 3"/>
    <s v="R1017"/>
    <n v="46"/>
  </r>
  <r>
    <x v="291"/>
    <s v="Hess"/>
    <n v="40.74"/>
    <n v="5.28"/>
    <s v="No"/>
    <s v="No"/>
    <x v="1"/>
    <n v="1"/>
    <x v="0"/>
    <s v="OBESITY"/>
    <s v="NORMAL"/>
    <d v="1993-09-13T00:00:00"/>
    <n v="32086.21"/>
    <s v="tier - 1"/>
    <s v="tier - 3"/>
    <s v="R1011"/>
    <n v="31"/>
  </r>
  <r>
    <x v="292"/>
    <s v="Shaw"/>
    <n v="24.14"/>
    <n v="5.87"/>
    <s v="No"/>
    <s v="No"/>
    <x v="0"/>
    <n v="2"/>
    <x v="0"/>
    <s v="NORMAL WEIGHT"/>
    <s v="PREDIABETES"/>
    <d v="1972-09-21T00:00:00"/>
    <n v="31980.89"/>
    <s v="tier - 2"/>
    <s v="tier - 1"/>
    <s v="R1011"/>
    <n v="52"/>
  </r>
  <r>
    <x v="293"/>
    <s v="Williams"/>
    <n v="25.15"/>
    <n v="9.08"/>
    <s v="yes"/>
    <s v="No"/>
    <x v="0"/>
    <n v="1"/>
    <x v="0"/>
    <s v="OVERWEIGHT"/>
    <s v="DIABETES"/>
    <d v="1975-09-25T00:00:00"/>
    <n v="31897.1"/>
    <s v="tier - 2"/>
    <s v="tier - 3"/>
    <s v="R1011"/>
    <n v="49"/>
  </r>
  <r>
    <x v="294"/>
    <s v="Menzies"/>
    <n v="28.71"/>
    <n v="5.2"/>
    <s v="No"/>
    <s v="No"/>
    <x v="0"/>
    <n v="1"/>
    <x v="0"/>
    <s v="OVERWEIGHT"/>
    <s v="NORMAL"/>
    <d v="1984-09-10T00:00:00"/>
    <n v="31743.919999999998"/>
    <s v="tier - 2"/>
    <s v="tier - 1"/>
    <s v="R1011"/>
    <n v="40"/>
  </r>
  <r>
    <x v="295"/>
    <s v="Buehler"/>
    <n v="23"/>
    <n v="5.48"/>
    <s v="No"/>
    <s v="No"/>
    <x v="0"/>
    <n v="0"/>
    <x v="0"/>
    <s v="NORMAL WEIGHT"/>
    <s v="NORMAL"/>
    <d v="1977-10-14T00:00:00"/>
    <n v="31736.7"/>
    <s v="tier - 2"/>
    <s v="tier - 2"/>
    <s v="R1012"/>
    <n v="47"/>
  </r>
  <r>
    <x v="296"/>
    <s v="Degen"/>
    <n v="36.86"/>
    <n v="11.95"/>
    <s v="No"/>
    <s v="No"/>
    <x v="0"/>
    <n v="0"/>
    <x v="1"/>
    <s v="OBESITY"/>
    <s v="DIABETES"/>
    <d v="1960-12-13T00:00:00"/>
    <n v="31620"/>
    <s v="tier - 2"/>
    <s v="tier - 1"/>
    <s v="R1024"/>
    <n v="63"/>
  </r>
  <r>
    <x v="297"/>
    <s v="Arsenault"/>
    <n v="24.25"/>
    <n v="8.6999999999999993"/>
    <s v="yes"/>
    <s v="No"/>
    <x v="0"/>
    <n v="1"/>
    <x v="0"/>
    <s v="NORMAL WEIGHT"/>
    <s v="DIABETES"/>
    <d v="1975-10-29T00:00:00"/>
    <n v="31591.82"/>
    <s v="tier - 2"/>
    <s v="tier - 1"/>
    <s v="R1011"/>
    <n v="49"/>
  </r>
  <r>
    <x v="298"/>
    <s v="Hoff"/>
    <n v="23.85"/>
    <n v="7.84"/>
    <s v="No"/>
    <s v="No"/>
    <x v="0"/>
    <n v="0"/>
    <x v="0"/>
    <s v="NORMAL WEIGHT"/>
    <s v="DIABETES"/>
    <d v="1974-10-08T00:00:00"/>
    <n v="31368.81"/>
    <s v="tier - 2"/>
    <s v="tier - 3"/>
    <s v="R1011"/>
    <n v="50"/>
  </r>
  <r>
    <x v="299"/>
    <s v="Hall"/>
    <n v="40.020000000000003"/>
    <n v="5.19"/>
    <s v="yes"/>
    <s v="No"/>
    <x v="0"/>
    <n v="1"/>
    <x v="0"/>
    <s v="OBESITY"/>
    <s v="NORMAL"/>
    <d v="1995-09-27T00:00:00"/>
    <n v="31328.27"/>
    <s v="tier - 2"/>
    <s v="tier - 2"/>
    <s v="R1011"/>
    <n v="29"/>
  </r>
  <r>
    <x v="300"/>
    <s v="Ashley"/>
    <n v="19.170000000000002"/>
    <n v="8.41"/>
    <s v="No"/>
    <s v="No"/>
    <x v="0"/>
    <n v="0"/>
    <x v="0"/>
    <s v="NORMAL WEIGHT"/>
    <s v="DIABETES"/>
    <d v="1968-07-09T00:00:00"/>
    <n v="31322.53"/>
    <s v="tier - 2"/>
    <s v="tier - 1"/>
    <s v="R1011"/>
    <n v="56"/>
  </r>
  <r>
    <x v="301"/>
    <s v="Rindahl"/>
    <n v="43.53"/>
    <n v="5.86"/>
    <s v="yes"/>
    <s v="yes"/>
    <x v="0"/>
    <n v="2"/>
    <x v="0"/>
    <s v="OBESITY"/>
    <s v="PREDIABETES"/>
    <d v="2000-07-22T00:00:00"/>
    <n v="31234.560000000001"/>
    <s v="tier - 1"/>
    <s v="tier - 1"/>
    <s v="R1011"/>
    <n v="24"/>
  </r>
  <r>
    <x v="302"/>
    <s v="Clark"/>
    <n v="46.06"/>
    <n v="4.18"/>
    <s v="No"/>
    <s v="yes"/>
    <x v="0"/>
    <n v="1"/>
    <x v="0"/>
    <s v="OBESITY"/>
    <s v="NORMAL"/>
    <d v="2004-11-09T00:00:00"/>
    <n v="31196.61"/>
    <s v="tier - 2"/>
    <s v="tier - 1"/>
    <s v="R1011"/>
    <n v="20"/>
  </r>
  <r>
    <x v="303"/>
    <s v="Irish"/>
    <n v="29.92"/>
    <n v="11.99"/>
    <s v="yes"/>
    <s v="No"/>
    <x v="0"/>
    <n v="2"/>
    <x v="0"/>
    <s v="OVERWEIGHT"/>
    <s v="DIABETES"/>
    <d v="1961-09-09T00:00:00"/>
    <n v="30942.19"/>
    <s v="tier - 2"/>
    <s v="tier - 2"/>
    <s v="R1013"/>
    <n v="63"/>
  </r>
  <r>
    <x v="304"/>
    <s v="Richardson"/>
    <n v="28.46"/>
    <n v="4.8499999999999996"/>
    <s v="yes"/>
    <s v="No"/>
    <x v="0"/>
    <n v="1"/>
    <x v="0"/>
    <s v="OVERWEIGHT"/>
    <s v="NORMAL"/>
    <d v="1988-09-05T00:00:00"/>
    <n v="30763.01"/>
    <s v="tier - 2"/>
    <s v="tier - 1"/>
    <s v="R1011"/>
    <n v="36"/>
  </r>
  <r>
    <x v="305"/>
    <s v="Dewitt"/>
    <n v="24.56"/>
    <n v="6.18"/>
    <s v="yes"/>
    <s v="No"/>
    <x v="1"/>
    <n v="1"/>
    <x v="0"/>
    <s v="NORMAL WEIGHT"/>
    <s v="PREDIABETES"/>
    <d v="1983-12-21T00:00:00"/>
    <n v="30724.44"/>
    <s v="tier - 2"/>
    <s v="tier - 3"/>
    <s v="R1011"/>
    <n v="40"/>
  </r>
  <r>
    <x v="306"/>
    <s v="Hickman"/>
    <n v="41.19"/>
    <n v="6.37"/>
    <s v="No"/>
    <s v="No"/>
    <x v="0"/>
    <n v="0"/>
    <x v="0"/>
    <s v="OBESITY"/>
    <s v="PREDIABETES"/>
    <d v="1999-09-21T00:00:00"/>
    <n v="30697.71"/>
    <s v="tier - 1"/>
    <s v="tier - 2"/>
    <s v="R1011"/>
    <n v="25"/>
  </r>
  <r>
    <x v="307"/>
    <s v="Gonzalez"/>
    <n v="18.63"/>
    <n v="9.81"/>
    <s v="yes"/>
    <s v="No"/>
    <x v="0"/>
    <n v="2"/>
    <x v="0"/>
    <s v="NORMAL WEIGHT"/>
    <s v="DIABETES"/>
    <d v="1970-11-11T00:00:00"/>
    <n v="30625.65"/>
    <s v="tier - 2"/>
    <s v="tier - 3"/>
    <s v="R1011"/>
    <n v="54"/>
  </r>
  <r>
    <x v="308"/>
    <s v="Difani"/>
    <n v="26.26"/>
    <n v="11.8"/>
    <s v="yes"/>
    <s v="No"/>
    <x v="0"/>
    <n v="1"/>
    <x v="0"/>
    <s v="OVERWEIGHT"/>
    <s v="DIABETES"/>
    <d v="1986-08-10T00:00:00"/>
    <n v="30530.5"/>
    <s v="tier - 2"/>
    <s v="tier - 1"/>
    <s v="R1011"/>
    <n v="38"/>
  </r>
  <r>
    <x v="309"/>
    <s v="Turner"/>
    <n v="22.37"/>
    <n v="5.86"/>
    <s v="yes"/>
    <s v="No"/>
    <x v="1"/>
    <n v="1"/>
    <x v="0"/>
    <s v="NORMAL WEIGHT"/>
    <s v="PREDIABETES"/>
    <d v="1983-09-03T00:00:00"/>
    <n v="30457.37"/>
    <s v="tier - 2"/>
    <s v="tier - 1"/>
    <s v="R1012"/>
    <n v="41"/>
  </r>
  <r>
    <x v="310"/>
    <s v="Widmann"/>
    <n v="39.619999999999997"/>
    <n v="4.28"/>
    <s v="No"/>
    <s v="No"/>
    <x v="0"/>
    <n v="1"/>
    <x v="0"/>
    <s v="OBESITY"/>
    <s v="NORMAL"/>
    <d v="1998-10-28T00:00:00"/>
    <n v="30422.03"/>
    <s v="tier - 2"/>
    <s v="tier - 3"/>
    <s v="R1011"/>
    <n v="26"/>
  </r>
  <r>
    <x v="311"/>
    <s v="Tunney"/>
    <n v="18.329999999999998"/>
    <n v="4.16"/>
    <s v="yes"/>
    <s v="No"/>
    <x v="0"/>
    <n v="0"/>
    <x v="0"/>
    <s v="UNDERWEIGHT"/>
    <s v="NORMAL"/>
    <d v="1976-09-03T00:00:00"/>
    <n v="30409.53"/>
    <s v="tier - 2"/>
    <s v="tier - 3"/>
    <s v="R1012"/>
    <n v="48"/>
  </r>
  <r>
    <x v="312"/>
    <s v="San Juan"/>
    <n v="17.11"/>
    <n v="4.9800000000000004"/>
    <s v="yes"/>
    <s v="No"/>
    <x v="1"/>
    <n v="1"/>
    <x v="0"/>
    <s v="UNDERWEIGHT"/>
    <s v="NORMAL"/>
    <d v="1969-07-30T00:00:00"/>
    <n v="30366.93"/>
    <s v="tier - 2"/>
    <s v="tier - 2"/>
    <s v="R1011"/>
    <n v="55"/>
  </r>
  <r>
    <x v="313"/>
    <s v="Croll"/>
    <n v="43.5"/>
    <n v="6.38"/>
    <s v="No"/>
    <s v="yes"/>
    <x v="0"/>
    <n v="1"/>
    <x v="0"/>
    <s v="OBESITY"/>
    <s v="PREDIABETES"/>
    <d v="2004-06-01T00:00:00"/>
    <n v="30328.27"/>
    <s v="tier - 2"/>
    <s v="tier - 2"/>
    <s v="R1011"/>
    <n v="20"/>
  </r>
  <r>
    <x v="314"/>
    <s v="Rolfes"/>
    <n v="25.364999999999998"/>
    <n v="5.19"/>
    <s v="No"/>
    <s v="No"/>
    <x v="0"/>
    <n v="2"/>
    <x v="1"/>
    <s v="OVERWEIGHT"/>
    <s v="NORMAL"/>
    <d v="1972-07-24T00:00:00"/>
    <n v="30284.639999999999"/>
    <s v="tier - 1"/>
    <s v="tier - 1"/>
    <s v="R1012"/>
    <n v="52"/>
  </r>
  <r>
    <x v="315"/>
    <s v="Hinkle"/>
    <n v="28.594999999999999"/>
    <n v="10.210000000000001"/>
    <s v="No"/>
    <s v="No"/>
    <x v="0"/>
    <n v="0"/>
    <x v="1"/>
    <s v="OVERWEIGHT"/>
    <s v="DIABETES"/>
    <d v="1962-09-15T00:00:00"/>
    <n v="30260"/>
    <s v="tier - 1"/>
    <s v="tier - 1"/>
    <s v="R1014"/>
    <n v="62"/>
  </r>
  <r>
    <x v="316"/>
    <s v="Leuchanka"/>
    <n v="29.83"/>
    <n v="9.6999999999999993"/>
    <s v="yes"/>
    <s v="No"/>
    <x v="1"/>
    <n v="1"/>
    <x v="0"/>
    <s v="OVERWEIGHT"/>
    <s v="DIABETES"/>
    <d v="1963-09-13T00:00:00"/>
    <n v="30184.94"/>
    <s v="tier - 1"/>
    <s v="tier - 1"/>
    <s v="R1014"/>
    <n v="61"/>
  </r>
  <r>
    <x v="317"/>
    <s v="Ayr"/>
    <n v="24.7"/>
    <n v="10.25"/>
    <s v="No"/>
    <s v="No"/>
    <x v="0"/>
    <n v="3"/>
    <x v="1"/>
    <s v="NORMAL WEIGHT"/>
    <s v="DIABETES"/>
    <d v="1958-08-11T00:00:00"/>
    <n v="30166.62"/>
    <s v="tier - 1"/>
    <s v="tier - 3"/>
    <s v="R1012"/>
    <n v="66"/>
  </r>
  <r>
    <x v="318"/>
    <s v="Siegel"/>
    <n v="17.940000000000001"/>
    <n v="9.77"/>
    <s v="No"/>
    <s v="No"/>
    <x v="0"/>
    <n v="0"/>
    <x v="0"/>
    <s v="UNDERWEIGHT"/>
    <s v="DIABETES"/>
    <d v="1971-12-25T00:00:00"/>
    <n v="30134.75"/>
    <s v="tier - 2"/>
    <s v="tier - 3"/>
    <s v="R1011"/>
    <n v="52"/>
  </r>
  <r>
    <x v="319"/>
    <s v="Penrose"/>
    <n v="21.08"/>
    <n v="4.83"/>
    <s v="No"/>
    <s v="No"/>
    <x v="1"/>
    <n v="1"/>
    <x v="0"/>
    <s v="NORMAL WEIGHT"/>
    <s v="NORMAL"/>
    <d v="1979-09-02T00:00:00"/>
    <n v="30095.97"/>
    <s v="tier - 2"/>
    <s v="tier - 3"/>
    <s v="R1011"/>
    <n v="45"/>
  </r>
  <r>
    <x v="320"/>
    <s v="Schuler"/>
    <n v="37.715000000000003"/>
    <n v="10.86"/>
    <s v="yes"/>
    <s v="No"/>
    <x v="0"/>
    <n v="0"/>
    <x v="1"/>
    <s v="OBESITY"/>
    <s v="DIABETES"/>
    <d v="1967-06-16T00:00:00"/>
    <n v="30063.58"/>
    <s v="tier - 1"/>
    <s v="tier - 1"/>
    <s v="R1012"/>
    <n v="57"/>
  </r>
  <r>
    <x v="321"/>
    <s v="Walker"/>
    <n v="22.39"/>
    <n v="9.5299999999999994"/>
    <s v="yes"/>
    <s v="No"/>
    <x v="0"/>
    <n v="0"/>
    <x v="0"/>
    <s v="NORMAL WEIGHT"/>
    <s v="DIABETES"/>
    <d v="1981-08-04T00:00:00"/>
    <n v="30026.87"/>
    <s v="tier - 2"/>
    <s v="tier - 3"/>
    <s v="R1012"/>
    <n v="43"/>
  </r>
  <r>
    <x v="322"/>
    <s v="Stange"/>
    <n v="28.78"/>
    <n v="5.68"/>
    <s v="No"/>
    <s v="No"/>
    <x v="0"/>
    <n v="0"/>
    <x v="0"/>
    <s v="OVERWEIGHT"/>
    <s v="NORMAL"/>
    <d v="1991-10-05T00:00:00"/>
    <n v="29969.67"/>
    <s v="tier - 1"/>
    <s v="tier - 1"/>
    <s v="R1011"/>
    <n v="33"/>
  </r>
  <r>
    <x v="323"/>
    <s v="Roy"/>
    <n v="18.329999999999998"/>
    <n v="5.57"/>
    <s v="yes"/>
    <s v="No"/>
    <x v="0"/>
    <n v="0"/>
    <x v="0"/>
    <s v="UNDERWEIGHT"/>
    <s v="NORMAL"/>
    <d v="1976-06-12T00:00:00"/>
    <n v="29933.75"/>
    <s v="tier - 1"/>
    <s v="tier - 1"/>
    <s v="R1011"/>
    <n v="48"/>
  </r>
  <r>
    <x v="324"/>
    <s v="Potere"/>
    <n v="26.39"/>
    <n v="4.58"/>
    <s v="yes"/>
    <s v="No"/>
    <x v="0"/>
    <n v="1"/>
    <x v="0"/>
    <s v="OVERWEIGHT"/>
    <s v="NORMAL"/>
    <d v="1988-12-30T00:00:00"/>
    <n v="29929.56"/>
    <s v="tier - 1"/>
    <s v="tier - 1"/>
    <s v="R1011"/>
    <n v="35"/>
  </r>
  <r>
    <x v="325"/>
    <s v="Podgurski"/>
    <n v="19.260000000000002"/>
    <n v="8.9600000000000009"/>
    <s v="yes"/>
    <s v="No"/>
    <x v="0"/>
    <n v="1"/>
    <x v="0"/>
    <s v="NORMAL WEIGHT"/>
    <s v="DIABETES"/>
    <d v="1975-08-19T00:00:00"/>
    <n v="29899.25"/>
    <s v="tier - 1"/>
    <s v="tier - 3"/>
    <s v="R1011"/>
    <n v="49"/>
  </r>
  <r>
    <x v="326"/>
    <s v="Diamond"/>
    <n v="26.92"/>
    <n v="6.09"/>
    <s v="No"/>
    <s v="No"/>
    <x v="0"/>
    <n v="0"/>
    <x v="0"/>
    <s v="OVERWEIGHT"/>
    <s v="PREDIABETES"/>
    <d v="1989-12-30T00:00:00"/>
    <n v="29852.48"/>
    <s v="tier - 1"/>
    <s v="tier - 3"/>
    <s v="R1011"/>
    <n v="34"/>
  </r>
  <r>
    <x v="327"/>
    <s v="Sallade"/>
    <n v="19.73"/>
    <n v="4.3600000000000003"/>
    <s v="No"/>
    <s v="No"/>
    <x v="0"/>
    <n v="0"/>
    <x v="0"/>
    <s v="NORMAL WEIGHT"/>
    <s v="NORMAL"/>
    <d v="1982-10-29T00:00:00"/>
    <n v="29818.76"/>
    <s v="tier - 1"/>
    <s v="tier - 1"/>
    <s v="R1012"/>
    <n v="42"/>
  </r>
  <r>
    <x v="328"/>
    <s v="Zhang"/>
    <n v="23.56"/>
    <n v="11.74"/>
    <s v="yes"/>
    <s v="No"/>
    <x v="0"/>
    <n v="0"/>
    <x v="0"/>
    <s v="NORMAL WEIGHT"/>
    <s v="DIABETES"/>
    <d v="1981-08-13T00:00:00"/>
    <n v="29816.639999999999"/>
    <s v="tier - 1"/>
    <s v="tier - 2"/>
    <s v="R1011"/>
    <n v="43"/>
  </r>
  <r>
    <x v="329"/>
    <s v="Chatfield"/>
    <n v="37.67"/>
    <n v="5.89"/>
    <s v="No"/>
    <s v="No"/>
    <x v="0"/>
    <n v="1"/>
    <x v="0"/>
    <s v="OBESITY"/>
    <s v="PREDIABETES"/>
    <d v="1998-06-20T00:00:00"/>
    <n v="29760.6"/>
    <s v="tier - 1"/>
    <s v="tier - 2"/>
    <s v="R1011"/>
    <n v="26"/>
  </r>
  <r>
    <x v="330"/>
    <s v="Bruns"/>
    <n v="18.73"/>
    <n v="10.64"/>
    <s v="No"/>
    <s v="No"/>
    <x v="0"/>
    <n v="2"/>
    <x v="0"/>
    <s v="NORMAL WEIGHT"/>
    <s v="DIABETES"/>
    <d v="1973-08-23T00:00:00"/>
    <n v="29757.69"/>
    <s v="tier - 1"/>
    <s v="tier - 3"/>
    <s v="R1011"/>
    <n v="51"/>
  </r>
  <r>
    <x v="331"/>
    <s v="Yochum"/>
    <n v="33.090000000000003"/>
    <n v="6.06"/>
    <s v="No"/>
    <s v="No"/>
    <x v="1"/>
    <n v="1"/>
    <x v="0"/>
    <s v="OBESITY"/>
    <s v="PREDIABETES"/>
    <d v="1993-07-27T00:00:00"/>
    <n v="29622.69"/>
    <s v="tier - 1"/>
    <s v="tier - 1"/>
    <s v="R1011"/>
    <n v="31"/>
  </r>
  <r>
    <x v="332"/>
    <s v="Freeburn"/>
    <n v="18.329999999999998"/>
    <n v="7.46"/>
    <s v="yes"/>
    <s v="No"/>
    <x v="0"/>
    <n v="1"/>
    <x v="0"/>
    <s v="UNDERWEIGHT"/>
    <s v="DIABETES"/>
    <d v="1975-11-03T00:00:00"/>
    <n v="29583.8"/>
    <s v="tier - 1"/>
    <s v="tier - 1"/>
    <s v="R1011"/>
    <n v="49"/>
  </r>
  <r>
    <x v="333"/>
    <s v="Spencer"/>
    <n v="27.74"/>
    <n v="4.68"/>
    <s v="yes"/>
    <s v="No"/>
    <x v="0"/>
    <n v="2"/>
    <x v="0"/>
    <s v="OVERWEIGHT"/>
    <s v="NORMAL"/>
    <d v="1959-10-20T00:00:00"/>
    <n v="29523.17"/>
    <s v="tier - 1"/>
    <s v="tier - 2"/>
    <s v="R1024"/>
    <n v="65"/>
  </r>
  <r>
    <x v="334"/>
    <s v="Jarosik"/>
    <n v="24.2"/>
    <n v="6.15"/>
    <s v="No"/>
    <s v="No"/>
    <x v="0"/>
    <n v="1"/>
    <x v="0"/>
    <s v="NORMAL WEIGHT"/>
    <s v="PREDIABETES"/>
    <d v="1987-07-16T00:00:00"/>
    <n v="29443.59"/>
    <s v="tier - 1"/>
    <s v="tier - 1"/>
    <s v="R1011"/>
    <n v="37"/>
  </r>
  <r>
    <x v="335"/>
    <s v="Heinzen"/>
    <n v="22.03"/>
    <n v="4.28"/>
    <s v="yes"/>
    <s v="No"/>
    <x v="0"/>
    <n v="0"/>
    <x v="0"/>
    <s v="NORMAL WEIGHT"/>
    <s v="NORMAL"/>
    <d v="1985-11-07T00:00:00"/>
    <n v="29352.560000000001"/>
    <s v="tier - 1"/>
    <s v="tier - 1"/>
    <s v="R1011"/>
    <n v="39"/>
  </r>
  <r>
    <x v="336"/>
    <s v="Kelley"/>
    <n v="26.885000000000002"/>
    <n v="9.86"/>
    <s v="No"/>
    <s v="No"/>
    <x v="0"/>
    <n v="3"/>
    <x v="0"/>
    <s v="OVERWEIGHT"/>
    <s v="DIABETES"/>
    <d v="1958-06-05T00:00:00"/>
    <n v="29330.98"/>
    <s v="tier - 1"/>
    <s v="tier - 2"/>
    <s v="R1012"/>
    <n v="66"/>
  </r>
  <r>
    <x v="337"/>
    <s v="Thacker"/>
    <n v="16.36"/>
    <n v="11.19"/>
    <s v="No"/>
    <s v="No"/>
    <x v="0"/>
    <n v="0"/>
    <x v="0"/>
    <s v="UNDERWEIGHT"/>
    <s v="DIABETES"/>
    <d v="1978-07-21T00:00:00"/>
    <n v="29227.599999999999"/>
    <s v="tier - 1"/>
    <s v="tier - 3"/>
    <s v="R1012"/>
    <n v="46"/>
  </r>
  <r>
    <x v="338"/>
    <s v="Jeseritz"/>
    <n v="32.299999999999997"/>
    <n v="4.8899999999999997"/>
    <s v="yes"/>
    <s v="No"/>
    <x v="1"/>
    <n v="1"/>
    <x v="1"/>
    <s v="OBESITY"/>
    <s v="NORMAL"/>
    <d v="1969-07-09T00:00:00"/>
    <n v="29186.48"/>
    <s v="tier - 1"/>
    <s v="tier - 3"/>
    <s v="R1024"/>
    <n v="55"/>
  </r>
  <r>
    <x v="339"/>
    <s v="Hohman"/>
    <n v="16.05"/>
    <n v="4.3499999999999996"/>
    <s v="yes"/>
    <s v="No"/>
    <x v="0"/>
    <n v="0"/>
    <x v="0"/>
    <s v="UNDERWEIGHT"/>
    <s v="NORMAL"/>
    <d v="1976-11-08T00:00:00"/>
    <n v="29160.39"/>
    <s v="tier - 1"/>
    <s v="tier - 2"/>
    <s v="R1011"/>
    <n v="48"/>
  </r>
  <r>
    <x v="340"/>
    <s v="Hill"/>
    <n v="29.07"/>
    <n v="8.66"/>
    <s v="yes"/>
    <s v="No"/>
    <x v="0"/>
    <n v="2"/>
    <x v="0"/>
    <s v="OVERWEIGHT"/>
    <s v="DIABETES"/>
    <d v="1961-12-24T00:00:00"/>
    <n v="29141.360000000001"/>
    <s v="tier - 1"/>
    <s v="tier - 3"/>
    <s v="R1012"/>
    <n v="62"/>
  </r>
  <r>
    <x v="341"/>
    <s v="Kuepfer"/>
    <n v="17.43"/>
    <n v="8.64"/>
    <s v="No"/>
    <s v="No"/>
    <x v="0"/>
    <n v="0"/>
    <x v="0"/>
    <s v="UNDERWEIGHT"/>
    <s v="DIABETES"/>
    <d v="1978-11-29T00:00:00"/>
    <n v="29114.77"/>
    <s v="tier - 1"/>
    <s v="tier - 1"/>
    <s v="R1011"/>
    <n v="46"/>
  </r>
  <r>
    <x v="342"/>
    <s v="Kaczmarek"/>
    <n v="19.329999999999998"/>
    <n v="4.2699999999999996"/>
    <s v="No"/>
    <s v="No"/>
    <x v="0"/>
    <n v="0"/>
    <x v="0"/>
    <s v="NORMAL WEIGHT"/>
    <s v="NORMAL"/>
    <d v="1980-07-14T00:00:00"/>
    <n v="29114.21"/>
    <s v="tier - 1"/>
    <s v="tier - 3"/>
    <s v="R1011"/>
    <n v="44"/>
  </r>
  <r>
    <x v="343"/>
    <s v="Pitt"/>
    <n v="30.52"/>
    <n v="4.21"/>
    <s v="No"/>
    <s v="No"/>
    <x v="0"/>
    <n v="1"/>
    <x v="0"/>
    <s v="OBESITY"/>
    <s v="NORMAL"/>
    <d v="1992-07-07T00:00:00"/>
    <n v="29007.82"/>
    <s v="tier - 1"/>
    <s v="tier - 3"/>
    <s v="R1011"/>
    <n v="32"/>
  </r>
  <r>
    <x v="344"/>
    <s v="Lorton"/>
    <n v="39.21"/>
    <n v="5.04"/>
    <s v="No"/>
    <s v="No"/>
    <x v="1"/>
    <n v="1"/>
    <x v="0"/>
    <s v="OBESITY"/>
    <s v="NORMAL"/>
    <d v="2003-09-01T00:00:00"/>
    <n v="28998.68"/>
    <s v="tier - 1"/>
    <s v="tier - 3"/>
    <s v="R1011"/>
    <n v="21"/>
  </r>
  <r>
    <x v="345"/>
    <s v="Castaneda"/>
    <n v="26.98"/>
    <n v="5.21"/>
    <s v="yes"/>
    <s v="No"/>
    <x v="0"/>
    <n v="2"/>
    <x v="0"/>
    <s v="OVERWEIGHT"/>
    <s v="NORMAL"/>
    <d v="1959-12-05T00:00:00"/>
    <n v="28950.47"/>
    <s v="tier - 1"/>
    <s v="tier - 1"/>
    <s v="R1012"/>
    <n v="64"/>
  </r>
  <r>
    <x v="346"/>
    <s v="Cherop"/>
    <n v="25.84"/>
    <n v="8.83"/>
    <s v="No"/>
    <s v="No"/>
    <x v="0"/>
    <n v="0"/>
    <x v="1"/>
    <s v="OVERWEIGHT"/>
    <s v="DIABETES"/>
    <d v="1962-07-25T00:00:00"/>
    <n v="28923.14"/>
    <s v="tier - 1"/>
    <s v="tier - 1"/>
    <s v="R1012"/>
    <n v="62"/>
  </r>
  <r>
    <x v="347"/>
    <s v="Howell"/>
    <n v="28.31"/>
    <n v="8.4700000000000006"/>
    <s v="yes"/>
    <s v="No"/>
    <x v="0"/>
    <n v="2"/>
    <x v="0"/>
    <s v="OVERWEIGHT"/>
    <s v="DIABETES"/>
    <d v="1961-08-03T00:00:00"/>
    <n v="28868.66"/>
    <s v="tier - 1"/>
    <s v="tier - 2"/>
    <s v="R1012"/>
    <n v="63"/>
  </r>
  <r>
    <x v="348"/>
    <s v="Palmer"/>
    <n v="23.94"/>
    <n v="4.2"/>
    <s v="No"/>
    <s v="No"/>
    <x v="0"/>
    <n v="0"/>
    <x v="0"/>
    <s v="NORMAL WEIGHT"/>
    <s v="NORMAL"/>
    <d v="1990-12-05T00:00:00"/>
    <n v="28716.14"/>
    <s v="tier - 1"/>
    <s v="tier - 3"/>
    <s v="R1011"/>
    <n v="33"/>
  </r>
  <r>
    <x v="349"/>
    <s v="Olson"/>
    <n v="20.03"/>
    <n v="6.14"/>
    <s v="yes"/>
    <s v="No"/>
    <x v="0"/>
    <n v="0"/>
    <x v="0"/>
    <s v="NORMAL WEIGHT"/>
    <s v="PREDIABETES"/>
    <d v="1985-09-27T00:00:00"/>
    <n v="28542.86"/>
    <s v="tier - 1"/>
    <s v="tier - 3"/>
    <s v="R1011"/>
    <n v="39"/>
  </r>
  <r>
    <x v="350"/>
    <s v="Waldron"/>
    <n v="41.42"/>
    <n v="6.07"/>
    <s v="No"/>
    <s v="No"/>
    <x v="0"/>
    <n v="0"/>
    <x v="1"/>
    <s v="OBESITY"/>
    <s v="PREDIABETES"/>
    <d v="1982-12-11T00:00:00"/>
    <n v="28476.73"/>
    <s v="tier - 1"/>
    <s v="tier - 2"/>
    <s v="R1012"/>
    <n v="41"/>
  </r>
  <r>
    <x v="351"/>
    <s v="Meyer"/>
    <n v="36.67"/>
    <n v="10.210000000000001"/>
    <s v="No"/>
    <s v="No"/>
    <x v="0"/>
    <n v="0"/>
    <x v="1"/>
    <s v="OBESITY"/>
    <s v="DIABETES"/>
    <d v="1974-09-16T00:00:00"/>
    <n v="28468.92"/>
    <s v="tier - 1"/>
    <s v="tier - 1"/>
    <s v="R1012"/>
    <n v="50"/>
  </r>
  <r>
    <x v="352"/>
    <s v="Stack"/>
    <n v="27.645"/>
    <n v="4.6900000000000004"/>
    <s v="No"/>
    <s v="No"/>
    <x v="0"/>
    <n v="0"/>
    <x v="1"/>
    <s v="OVERWEIGHT"/>
    <s v="NORMAL"/>
    <d v="1977-12-02T00:00:00"/>
    <n v="28340.19"/>
    <s v="tier - 1"/>
    <s v="tier - 2"/>
    <s v="R1012"/>
    <n v="46"/>
  </r>
  <r>
    <x v="353"/>
    <s v="Sanchez Y Torres"/>
    <n v="22.72"/>
    <n v="5.71"/>
    <s v="No"/>
    <s v="No"/>
    <x v="0"/>
    <n v="0"/>
    <x v="0"/>
    <s v="NORMAL WEIGHT"/>
    <s v="PREDIABETES"/>
    <d v="1990-12-24T00:00:00"/>
    <n v="28302.33"/>
    <s v="tier - 1"/>
    <s v="tier - 2"/>
    <s v="R1011"/>
    <n v="33"/>
  </r>
  <r>
    <x v="354"/>
    <s v="Daniels"/>
    <n v="36.520000000000003"/>
    <n v="9.07"/>
    <s v="yes"/>
    <s v="No"/>
    <x v="1"/>
    <n v="1"/>
    <x v="1"/>
    <s v="OBESITY"/>
    <s v="DIABETES"/>
    <d v="1963-11-25T00:00:00"/>
    <n v="28287.9"/>
    <s v="tier - 1"/>
    <s v="tier - 1"/>
    <s v="R1013"/>
    <n v="61"/>
  </r>
  <r>
    <x v="355"/>
    <s v="Pepp"/>
    <n v="33.96"/>
    <n v="4.99"/>
    <s v="No"/>
    <s v="No"/>
    <x v="0"/>
    <n v="0"/>
    <x v="0"/>
    <s v="OBESITY"/>
    <s v="NORMAL"/>
    <d v="1999-09-06T00:00:00"/>
    <n v="28245.34"/>
    <s v="tier - 1"/>
    <s v="tier - 3"/>
    <s v="R1011"/>
    <n v="25"/>
  </r>
  <r>
    <x v="356"/>
    <s v="Buechler"/>
    <n v="26.695"/>
    <n v="8.31"/>
    <s v="No"/>
    <s v="No"/>
    <x v="0"/>
    <n v="0"/>
    <x v="0"/>
    <s v="OVERWEIGHT"/>
    <s v="DIABETES"/>
    <d v="1960-11-22T00:00:00"/>
    <n v="28101.33"/>
    <s v="tier - 1"/>
    <s v="tier - 2"/>
    <s v="R1019"/>
    <n v="64"/>
  </r>
  <r>
    <x v="357"/>
    <s v="Buenting"/>
    <n v="18.45"/>
    <n v="5.07"/>
    <s v="yes"/>
    <s v="No"/>
    <x v="0"/>
    <n v="0"/>
    <x v="0"/>
    <s v="UNDERWEIGHT"/>
    <s v="NORMAL"/>
    <d v="1985-11-29T00:00:00"/>
    <n v="28006.94"/>
    <s v="tier - 1"/>
    <s v="tier - 2"/>
    <s v="R1011"/>
    <n v="39"/>
  </r>
  <r>
    <x v="358"/>
    <s v="Evans"/>
    <n v="33.18"/>
    <n v="4.79"/>
    <s v="No"/>
    <s v="No"/>
    <x v="0"/>
    <n v="0"/>
    <x v="0"/>
    <s v="OBESITY"/>
    <s v="NORMAL"/>
    <d v="1999-12-21T00:00:00"/>
    <n v="27980.77"/>
    <s v="tier - 1"/>
    <s v="tier - 1"/>
    <s v="R1011"/>
    <n v="24"/>
  </r>
  <r>
    <x v="359"/>
    <s v="Arcand"/>
    <n v="36.1"/>
    <n v="11.39"/>
    <s v="yes"/>
    <s v="No"/>
    <x v="0"/>
    <n v="2"/>
    <x v="1"/>
    <s v="OBESITY"/>
    <s v="DIABETES"/>
    <d v="1961-07-28T00:00:00"/>
    <n v="27941.29"/>
    <s v="tier - 1"/>
    <s v="tier - 3"/>
    <s v="R1011"/>
    <n v="63"/>
  </r>
  <r>
    <x v="360"/>
    <s v="Kesack"/>
    <n v="22.77"/>
    <n v="6"/>
    <s v="No"/>
    <s v="No"/>
    <x v="0"/>
    <n v="0"/>
    <x v="0"/>
    <s v="NORMAL WEIGHT"/>
    <s v="PREDIABETES"/>
    <d v="1991-06-04T00:00:00"/>
    <n v="27931.11"/>
    <s v="tier - 1"/>
    <s v="tier - 3"/>
    <s v="R1011"/>
    <n v="33"/>
  </r>
  <r>
    <x v="361"/>
    <s v="Post"/>
    <n v="21.24"/>
    <n v="5.13"/>
    <s v="No"/>
    <s v="No"/>
    <x v="0"/>
    <n v="0"/>
    <x v="0"/>
    <s v="NORMAL WEIGHT"/>
    <s v="NORMAL"/>
    <d v="1989-11-21T00:00:00"/>
    <n v="27925.86"/>
    <s v="tier - 1"/>
    <s v="tier - 2"/>
    <s v="R1011"/>
    <n v="35"/>
  </r>
  <r>
    <x v="362"/>
    <s v="Dunne"/>
    <n v="17.600000000000001"/>
    <n v="5.26"/>
    <s v="yes"/>
    <s v="No"/>
    <x v="0"/>
    <n v="0"/>
    <x v="0"/>
    <s v="UNDERWEIGHT"/>
    <s v="NORMAL"/>
    <d v="1985-12-04T00:00:00"/>
    <n v="27849.94"/>
    <s v="tier - 1"/>
    <s v="tier - 1"/>
    <s v="R1011"/>
    <n v="38"/>
  </r>
  <r>
    <x v="363"/>
    <s v="Kilel"/>
    <n v="26.29"/>
    <n v="6.84"/>
    <s v="No"/>
    <s v="No"/>
    <x v="0"/>
    <n v="0"/>
    <x v="0"/>
    <s v="OVERWEIGHT"/>
    <s v="DIABETES"/>
    <d v="1960-07-06T00:00:00"/>
    <n v="27808.73"/>
    <s v="tier - 1"/>
    <s v="tier - 1"/>
    <s v="R1013"/>
    <n v="64"/>
  </r>
  <r>
    <x v="364"/>
    <s v="Nicholson"/>
    <n v="35.31"/>
    <n v="9.0399999999999991"/>
    <s v="No"/>
    <s v="No"/>
    <x v="0"/>
    <n v="0"/>
    <x v="1"/>
    <s v="OBESITY"/>
    <s v="DIABETES"/>
    <d v="2002-12-06T00:00:00"/>
    <n v="27724.29"/>
    <s v="tier - 1"/>
    <s v="tier - 3"/>
    <s v="R1013"/>
    <n v="21"/>
  </r>
  <r>
    <x v="365"/>
    <s v="Susmann"/>
    <n v="27.04"/>
    <n v="4.0999999999999996"/>
    <s v="No"/>
    <s v="No"/>
    <x v="0"/>
    <n v="1"/>
    <x v="0"/>
    <s v="OVERWEIGHT"/>
    <s v="NORMAL"/>
    <d v="1992-07-03T00:00:00"/>
    <n v="27696.11"/>
    <s v="tier - 1"/>
    <s v="tier - 2"/>
    <s v="R1011"/>
    <n v="32"/>
  </r>
  <r>
    <x v="366"/>
    <s v="Harsh"/>
    <n v="30.23"/>
    <n v="4.2300000000000004"/>
    <s v="yes"/>
    <s v="No"/>
    <x v="1"/>
    <n v="1"/>
    <x v="0"/>
    <s v="OBESITY"/>
    <s v="NORMAL"/>
    <d v="1997-10-07T00:00:00"/>
    <n v="27625.17"/>
    <s v="tier - 1"/>
    <s v="tier - 1"/>
    <s v="R1011"/>
    <n v="27"/>
  </r>
  <r>
    <x v="367"/>
    <s v="Pocasangre"/>
    <n v="30.6"/>
    <n v="6.48"/>
    <s v="yes"/>
    <s v="No"/>
    <x v="1"/>
    <n v="1"/>
    <x v="0"/>
    <s v="OBESITY"/>
    <s v="DIABETES"/>
    <d v="1997-09-09T00:00:00"/>
    <n v="27619.360000000001"/>
    <s v="tier - 2"/>
    <s v="tier - 3"/>
    <s v="R1011"/>
    <n v="27"/>
  </r>
  <r>
    <x v="368"/>
    <s v="Martinez Lopez"/>
    <n v="26.8"/>
    <n v="5.53"/>
    <s v="No"/>
    <s v="No"/>
    <x v="0"/>
    <n v="1"/>
    <x v="0"/>
    <s v="OVERWEIGHT"/>
    <s v="NORMAL"/>
    <d v="1992-06-11T00:00:00"/>
    <n v="27614.71"/>
    <s v="tier - 2"/>
    <s v="tier - 3"/>
    <s v="R1011"/>
    <n v="32"/>
  </r>
  <r>
    <x v="369"/>
    <s v="Riegel"/>
    <n v="16.86"/>
    <n v="4.07"/>
    <s v="yes"/>
    <s v="No"/>
    <x v="0"/>
    <n v="0"/>
    <x v="0"/>
    <s v="UNDERWEIGHT"/>
    <s v="NORMAL"/>
    <d v="1985-11-06T00:00:00"/>
    <n v="27598.93"/>
    <s v="tier - 2"/>
    <s v="tier - 1"/>
    <s v="R1011"/>
    <n v="39"/>
  </r>
  <r>
    <x v="370"/>
    <s v="Monson"/>
    <n v="16.3"/>
    <n v="5.51"/>
    <s v="No"/>
    <s v="No"/>
    <x v="0"/>
    <n v="1"/>
    <x v="0"/>
    <s v="UNDERWEIGHT"/>
    <s v="NORMAL"/>
    <d v="1984-07-22T00:00:00"/>
    <n v="27534.53"/>
    <s v="tier - 2"/>
    <s v="tier - 2"/>
    <s v="R1011"/>
    <n v="40"/>
  </r>
  <r>
    <x v="371"/>
    <s v="Klubben"/>
    <n v="29.81"/>
    <n v="11.66"/>
    <s v="No"/>
    <s v="No"/>
    <x v="0"/>
    <n v="0"/>
    <x v="0"/>
    <s v="OVERWEIGHT"/>
    <s v="DIABETES"/>
    <d v="1965-10-19T00:00:00"/>
    <n v="27533.91"/>
    <s v="tier - 2"/>
    <s v="tier - 3"/>
    <s v="R1013"/>
    <n v="59"/>
  </r>
  <r>
    <x v="372"/>
    <s v="Mascaro"/>
    <n v="16.329999999999998"/>
    <n v="7.26"/>
    <s v="yes"/>
    <s v="No"/>
    <x v="0"/>
    <n v="0"/>
    <x v="0"/>
    <s v="UNDERWEIGHT"/>
    <s v="DIABETES"/>
    <d v="1981-10-03T00:00:00"/>
    <n v="27495.59"/>
    <s v="tier - 2"/>
    <s v="tier - 1"/>
    <s v="R1011"/>
    <n v="43"/>
  </r>
  <r>
    <x v="373"/>
    <s v="Norvell"/>
    <n v="16.37"/>
    <n v="4.79"/>
    <s v="yes"/>
    <s v="No"/>
    <x v="0"/>
    <n v="0"/>
    <x v="0"/>
    <s v="UNDERWEIGHT"/>
    <s v="NORMAL"/>
    <d v="1985-12-05T00:00:00"/>
    <n v="27432.73"/>
    <s v="tier - 2"/>
    <s v="tier - 1"/>
    <s v="R1011"/>
    <n v="38"/>
  </r>
  <r>
    <x v="374"/>
    <s v="Ornelas"/>
    <n v="22.42"/>
    <n v="4.68"/>
    <s v="yes"/>
    <s v="No"/>
    <x v="0"/>
    <n v="1"/>
    <x v="1"/>
    <s v="NORMAL WEIGHT"/>
    <s v="NORMAL"/>
    <d v="1988-09-15T00:00:00"/>
    <n v="27375.9"/>
    <s v="tier - 2"/>
    <s v="tier - 3"/>
    <s v="R1015"/>
    <n v="36"/>
  </r>
  <r>
    <x v="375"/>
    <s v="Fitzpatrick"/>
    <n v="31.35"/>
    <n v="4.33"/>
    <s v="yes"/>
    <s v="No"/>
    <x v="1"/>
    <n v="1"/>
    <x v="1"/>
    <s v="OBESITY"/>
    <s v="NORMAL"/>
    <d v="1969-10-16T00:00:00"/>
    <n v="27346.04"/>
    <s v="tier - 2"/>
    <s v="tier - 2"/>
    <s v="R1013"/>
    <n v="55"/>
  </r>
  <r>
    <x v="376"/>
    <s v="Bloomquist"/>
    <n v="31.9"/>
    <n v="11.89"/>
    <s v="No"/>
    <s v="No"/>
    <x v="0"/>
    <n v="0"/>
    <x v="1"/>
    <s v="OBESITY"/>
    <s v="DIABETES"/>
    <d v="1968-06-06T00:00:00"/>
    <n v="27322.73"/>
    <s v="tier - 2"/>
    <s v="tier - 2"/>
    <s v="R1013"/>
    <n v="56"/>
  </r>
  <r>
    <x v="377"/>
    <s v="Wick"/>
    <n v="30.6"/>
    <n v="5.24"/>
    <s v="No"/>
    <s v="No"/>
    <x v="0"/>
    <n v="0"/>
    <x v="0"/>
    <s v="OBESITY"/>
    <s v="NORMAL"/>
    <d v="1999-12-02T00:00:00"/>
    <n v="27236.959999999999"/>
    <s v="tier - 2"/>
    <s v="tier - 1"/>
    <s v="R1011"/>
    <n v="24"/>
  </r>
  <r>
    <x v="378"/>
    <s v="Zappala"/>
    <n v="28.975000000000001"/>
    <n v="7.63"/>
    <s v="No"/>
    <s v="No"/>
    <x v="0"/>
    <n v="0"/>
    <x v="0"/>
    <s v="OVERWEIGHT"/>
    <s v="DIABETES"/>
    <d v="1965-12-21T00:00:00"/>
    <n v="27218.44"/>
    <s v="tier - 2"/>
    <s v="tier - 1"/>
    <s v="R1017"/>
    <n v="58"/>
  </r>
  <r>
    <x v="379"/>
    <s v="Earle"/>
    <n v="24.86"/>
    <n v="8.92"/>
    <s v="yes"/>
    <s v="No"/>
    <x v="0"/>
    <n v="2"/>
    <x v="1"/>
    <s v="NORMAL WEIGHT"/>
    <s v="DIABETES"/>
    <d v="1970-10-02T00:00:00"/>
    <n v="27117.99"/>
    <s v="tier - 2"/>
    <s v="tier - 2"/>
    <s v="R1013"/>
    <n v="54"/>
  </r>
  <r>
    <x v="380"/>
    <s v="Majewski"/>
    <n v="19.54"/>
    <n v="5.37"/>
    <s v="No"/>
    <s v="No"/>
    <x v="0"/>
    <n v="0"/>
    <x v="0"/>
    <s v="NORMAL WEIGHT"/>
    <s v="NORMAL"/>
    <d v="1990-12-13T00:00:00"/>
    <n v="27092.38"/>
    <s v="tier - 2"/>
    <s v="tier - 3"/>
    <s v="R1011"/>
    <n v="33"/>
  </r>
  <r>
    <x v="381"/>
    <s v="Apfelbaum"/>
    <n v="26.74"/>
    <n v="4.3099999999999996"/>
    <s v="No"/>
    <s v="No"/>
    <x v="0"/>
    <n v="0"/>
    <x v="0"/>
    <s v="OVERWEIGHT"/>
    <s v="NORMAL"/>
    <d v="1994-07-02T00:00:00"/>
    <n v="27080.639999999999"/>
    <s v="tier - 2"/>
    <s v="tier - 2"/>
    <s v="R1011"/>
    <n v="30"/>
  </r>
  <r>
    <x v="382"/>
    <s v="Graham"/>
    <n v="22.99"/>
    <n v="10.46"/>
    <s v="No"/>
    <s v="No"/>
    <x v="0"/>
    <n v="3"/>
    <x v="0"/>
    <s v="NORMAL WEIGHT"/>
    <s v="DIABETES"/>
    <d v="1958-06-30T00:00:00"/>
    <n v="27037.91"/>
    <s v="tier - 2"/>
    <s v="tier - 2"/>
    <s v="R1013"/>
    <n v="66"/>
  </r>
  <r>
    <x v="383"/>
    <s v="Whitacre"/>
    <n v="31.46"/>
    <n v="7.39"/>
    <s v="No"/>
    <s v="No"/>
    <x v="0"/>
    <n v="0"/>
    <x v="1"/>
    <s v="OBESITY"/>
    <s v="DIABETES"/>
    <d v="1960-07-09T00:00:00"/>
    <n v="27000.98"/>
    <s v="tier - 2"/>
    <s v="tier - 2"/>
    <s v="R1013"/>
    <n v="64"/>
  </r>
  <r>
    <x v="384"/>
    <s v="Wegener"/>
    <n v="30.86"/>
    <n v="6.18"/>
    <s v="No"/>
    <s v="yes"/>
    <x v="0"/>
    <n v="2"/>
    <x v="0"/>
    <s v="OBESITY"/>
    <s v="PREDIABETES"/>
    <d v="2000-11-09T00:00:00"/>
    <n v="26936.98"/>
    <s v="tier - 2"/>
    <s v="tier - 3"/>
    <s v="R1011"/>
    <n v="24"/>
  </r>
  <r>
    <x v="385"/>
    <s v="Collie"/>
    <n v="31.96"/>
    <n v="8.86"/>
    <s v="No"/>
    <s v="No"/>
    <x v="0"/>
    <n v="0"/>
    <x v="0"/>
    <s v="OBESITY"/>
    <s v="DIABETES"/>
    <d v="2002-06-17T00:00:00"/>
    <n v="26927.69"/>
    <s v="tier - 2"/>
    <s v="tier - 2"/>
    <s v="R1011"/>
    <n v="22"/>
  </r>
  <r>
    <x v="386"/>
    <s v="Murphy"/>
    <n v="23.76"/>
    <n v="10.96"/>
    <s v="No"/>
    <s v="No"/>
    <x v="0"/>
    <n v="3"/>
    <x v="0"/>
    <s v="NORMAL WEIGHT"/>
    <s v="DIABETES"/>
    <d v="1958-12-25T00:00:00"/>
    <n v="26926.51"/>
    <s v="tier - 2"/>
    <s v="tier - 1"/>
    <s v="R1013"/>
    <n v="65"/>
  </r>
  <r>
    <x v="387"/>
    <s v="Butters"/>
    <n v="19.38"/>
    <n v="6.28"/>
    <s v="No"/>
    <s v="No"/>
    <x v="0"/>
    <n v="0"/>
    <x v="0"/>
    <s v="NORMAL WEIGHT"/>
    <s v="PREDIABETES"/>
    <d v="1991-08-22T00:00:00"/>
    <n v="26912.560000000001"/>
    <s v="tier - 2"/>
    <s v="tier - 2"/>
    <s v="R1011"/>
    <n v="33"/>
  </r>
  <r>
    <x v="388"/>
    <s v="Cook"/>
    <n v="16.21"/>
    <n v="6.29"/>
    <s v="yes"/>
    <s v="No"/>
    <x v="0"/>
    <n v="1"/>
    <x v="0"/>
    <s v="UNDERWEIGHT"/>
    <s v="PREDIABETES"/>
    <d v="1988-07-22T00:00:00"/>
    <n v="26607.89"/>
    <s v="tier - 2"/>
    <s v="tier - 1"/>
    <s v="R1011"/>
    <n v="36"/>
  </r>
  <r>
    <x v="389"/>
    <s v="Breen"/>
    <n v="32.54"/>
    <n v="4.0199999999999996"/>
    <s v="No"/>
    <s v="yes"/>
    <x v="0"/>
    <n v="1"/>
    <x v="0"/>
    <s v="OBESITY"/>
    <s v="NORMAL"/>
    <d v="2004-09-05T00:00:00"/>
    <n v="26479.4"/>
    <s v="tier - 2"/>
    <s v="tier - 2"/>
    <s v="R1011"/>
    <n v="20"/>
  </r>
  <r>
    <x v="390"/>
    <s v="Fitzsimons"/>
    <n v="36.765000000000001"/>
    <n v="11.95"/>
    <s v="yes"/>
    <s v="No"/>
    <x v="0"/>
    <n v="2"/>
    <x v="1"/>
    <s v="OBESITY"/>
    <s v="DIABETES"/>
    <d v="1970-08-27T00:00:00"/>
    <n v="26467.1"/>
    <s v="tier - 2"/>
    <s v="tier - 3"/>
    <s v="R1012"/>
    <n v="54"/>
  </r>
  <r>
    <x v="391"/>
    <s v="Houle"/>
    <n v="35.909999999999997"/>
    <n v="8.7100000000000009"/>
    <s v="No"/>
    <s v="No"/>
    <x v="0"/>
    <n v="0"/>
    <x v="1"/>
    <s v="OBESITY"/>
    <s v="DIABETES"/>
    <d v="1974-09-21T00:00:00"/>
    <n v="26392.26"/>
    <s v="tier - 2"/>
    <s v="tier - 2"/>
    <s v="R1024"/>
    <n v="50"/>
  </r>
  <r>
    <x v="392"/>
    <s v="Woodward"/>
    <n v="32.06"/>
    <n v="4.67"/>
    <s v="No"/>
    <s v="yes"/>
    <x v="0"/>
    <n v="1"/>
    <x v="0"/>
    <s v="OBESITY"/>
    <s v="NORMAL"/>
    <d v="2004-12-05T00:00:00"/>
    <n v="26316.59"/>
    <s v="tier - 2"/>
    <s v="tier - 3"/>
    <s v="R1011"/>
    <n v="19"/>
  </r>
  <r>
    <x v="393"/>
    <s v="Ray"/>
    <n v="24.1"/>
    <n v="11.14"/>
    <s v="yes"/>
    <s v="No"/>
    <x v="0"/>
    <n v="1"/>
    <x v="1"/>
    <s v="NORMAL WEIGHT"/>
    <s v="DIABETES"/>
    <d v="1975-06-04T00:00:00"/>
    <n v="26236.58"/>
    <s v="tier - 2"/>
    <s v="tier - 1"/>
    <s v="R1011"/>
    <n v="49"/>
  </r>
  <r>
    <x v="394"/>
    <s v="Jennings"/>
    <n v="27.1"/>
    <n v="9.0500000000000007"/>
    <s v="No"/>
    <s v="No"/>
    <x v="0"/>
    <n v="2"/>
    <x v="1"/>
    <s v="OVERWEIGHT"/>
    <s v="DIABETES"/>
    <d v="1973-07-07T00:00:00"/>
    <n v="26140.36"/>
    <s v="tier - 2"/>
    <s v="tier - 3"/>
    <s v="R1011"/>
    <n v="51"/>
  </r>
  <r>
    <x v="395"/>
    <s v="Fuller"/>
    <n v="24.42"/>
    <n v="11.31"/>
    <s v="No"/>
    <s v="No"/>
    <x v="0"/>
    <n v="0"/>
    <x v="0"/>
    <s v="NORMAL WEIGHT"/>
    <s v="DIABETES"/>
    <d v="2002-10-11T00:00:00"/>
    <n v="26125.67"/>
    <s v="tier - 2"/>
    <s v="tier - 1"/>
    <s v="R1013"/>
    <n v="22"/>
  </r>
  <r>
    <x v="396"/>
    <s v="Lovisek"/>
    <n v="26.695"/>
    <n v="4.68"/>
    <s v="yes"/>
    <s v="No"/>
    <x v="0"/>
    <n v="2"/>
    <x v="0"/>
    <s v="OVERWEIGHT"/>
    <s v="NORMAL"/>
    <d v="1966-07-09T00:00:00"/>
    <n v="26109.33"/>
    <s v="tier - 2"/>
    <s v="tier - 3"/>
    <s v="R1012"/>
    <n v="58"/>
  </r>
  <r>
    <x v="397"/>
    <s v="Painter"/>
    <n v="27.79"/>
    <n v="6.05"/>
    <s v="yes"/>
    <s v="yes"/>
    <x v="0"/>
    <n v="1"/>
    <x v="0"/>
    <s v="OVERWEIGHT"/>
    <s v="PREDIABETES"/>
    <d v="2000-12-26T00:00:00"/>
    <n v="26026.97"/>
    <s v="tier - 2"/>
    <s v="tier - 3"/>
    <s v="R1011"/>
    <n v="23"/>
  </r>
  <r>
    <x v="398"/>
    <s v="Edwards"/>
    <n v="32.68"/>
    <n v="4.68"/>
    <s v="yes"/>
    <s v="No"/>
    <x v="0"/>
    <n v="0"/>
    <x v="1"/>
    <s v="OBESITY"/>
    <s v="NORMAL"/>
    <d v="2001-06-05T00:00:00"/>
    <n v="26018.95"/>
    <s v="tier - 2"/>
    <s v="tier - 2"/>
    <s v="R1012"/>
    <n v="23"/>
  </r>
  <r>
    <x v="399"/>
    <s v="Liebl"/>
    <n v="26.4"/>
    <n v="9.5"/>
    <s v="yes"/>
    <s v="No"/>
    <x v="0"/>
    <n v="2"/>
    <x v="1"/>
    <s v="OVERWEIGHT"/>
    <s v="DIABETES"/>
    <d v="1970-12-03T00:00:00"/>
    <n v="25992.82"/>
    <s v="tier - 2"/>
    <s v="tier - 2"/>
    <s v="R1013"/>
    <n v="53"/>
  </r>
  <r>
    <x v="400"/>
    <s v="Kasabian-Larson"/>
    <n v="23.655000000000001"/>
    <n v="10.84"/>
    <s v="yes"/>
    <s v="No"/>
    <x v="1"/>
    <n v="1"/>
    <x v="0"/>
    <s v="NORMAL WEIGHT"/>
    <s v="DIABETES"/>
    <d v="1963-08-21T00:00:00"/>
    <n v="25678.78"/>
    <s v="tier - 2"/>
    <s v="tier - 3"/>
    <s v="R1012"/>
    <n v="61"/>
  </r>
  <r>
    <x v="401"/>
    <s v="Creamer"/>
    <n v="27.36"/>
    <n v="5.88"/>
    <s v="No"/>
    <s v="No"/>
    <x v="0"/>
    <n v="2"/>
    <x v="1"/>
    <s v="OVERWEIGHT"/>
    <s v="PREDIABETES"/>
    <d v="1972-07-17T00:00:00"/>
    <n v="25656.58"/>
    <s v="tier - 2"/>
    <s v="tier - 3"/>
    <s v="R1024"/>
    <n v="52"/>
  </r>
  <r>
    <x v="402"/>
    <s v="Kimbel"/>
    <n v="27.82"/>
    <n v="5.24"/>
    <s v="yes"/>
    <s v="No"/>
    <x v="0"/>
    <n v="0"/>
    <x v="0"/>
    <s v="OVERWEIGHT"/>
    <s v="NORMAL"/>
    <d v="2001-08-02T00:00:00"/>
    <n v="25648.98"/>
    <s v="tier - 2"/>
    <s v="tier - 1"/>
    <s v="R1011"/>
    <n v="23"/>
  </r>
  <r>
    <x v="403"/>
    <s v="Livensparger"/>
    <n v="25.46"/>
    <n v="11.75"/>
    <s v="No"/>
    <s v="No"/>
    <x v="0"/>
    <n v="0"/>
    <x v="1"/>
    <s v="OVERWEIGHT"/>
    <s v="DIABETES"/>
    <d v="1968-12-11T00:00:00"/>
    <n v="25517.11"/>
    <s v="tier - 2"/>
    <s v="tier - 3"/>
    <s v="R1017"/>
    <n v="55"/>
  </r>
  <r>
    <x v="404"/>
    <s v="Grange"/>
    <n v="25.1"/>
    <n v="6.97"/>
    <s v="No"/>
    <s v="No"/>
    <x v="0"/>
    <n v="0"/>
    <x v="0"/>
    <s v="OVERWEIGHT"/>
    <s v="DIABETES"/>
    <d v="1968-08-22T00:00:00"/>
    <n v="25382.3"/>
    <s v="tier - 2"/>
    <s v="tier - 2"/>
    <s v="R1011"/>
    <n v="56"/>
  </r>
  <r>
    <x v="405"/>
    <s v="Nunlist"/>
    <n v="32.11"/>
    <n v="4.76"/>
    <s v="No"/>
    <s v="No"/>
    <x v="0"/>
    <n v="2"/>
    <x v="1"/>
    <s v="OBESITY"/>
    <s v="NORMAL"/>
    <d v="1972-09-26T00:00:00"/>
    <n v="25333.33"/>
    <s v="tier - 2"/>
    <s v="tier - 2"/>
    <s v="R1017"/>
    <n v="52"/>
  </r>
  <r>
    <x v="406"/>
    <s v="Cutter"/>
    <n v="29.8"/>
    <n v="8.24"/>
    <s v="yes"/>
    <s v="No"/>
    <x v="0"/>
    <n v="1"/>
    <x v="0"/>
    <s v="OVERWEIGHT"/>
    <s v="DIABETES"/>
    <d v="1975-12-14T00:00:00"/>
    <n v="25309.49"/>
    <s v="tier - 2"/>
    <s v="tier - 1"/>
    <s v="R1011"/>
    <n v="48"/>
  </r>
  <r>
    <x v="407"/>
    <s v="Martin"/>
    <n v="24.01"/>
    <n v="4.76"/>
    <s v="No"/>
    <s v="No"/>
    <x v="0"/>
    <n v="1"/>
    <x v="0"/>
    <s v="NORMAL WEIGHT"/>
    <s v="NORMAL"/>
    <d v="1998-11-24T00:00:00"/>
    <n v="25127.22"/>
    <s v="tier - 2"/>
    <s v="tier - 3"/>
    <s v="R1011"/>
    <n v="26"/>
  </r>
  <r>
    <x v="408"/>
    <s v="Cooney"/>
    <n v="23.21"/>
    <n v="6.03"/>
    <s v="No"/>
    <s v="No"/>
    <x v="0"/>
    <n v="1"/>
    <x v="1"/>
    <s v="NORMAL WEIGHT"/>
    <s v="PREDIABETES"/>
    <d v="1998-06-14T00:00:00"/>
    <n v="25081.77"/>
    <s v="tier - 2"/>
    <s v="tier - 2"/>
    <s v="R1013"/>
    <n v="26"/>
  </r>
  <r>
    <x v="409"/>
    <s v="Bier"/>
    <n v="21.2"/>
    <n v="4.07"/>
    <s v="yes"/>
    <s v="No"/>
    <x v="0"/>
    <n v="1"/>
    <x v="0"/>
    <s v="NORMAL WEIGHT"/>
    <s v="NORMAL"/>
    <d v="1995-12-04T00:00:00"/>
    <n v="25075.97"/>
    <s v="tier - 2"/>
    <s v="tier - 2"/>
    <s v="R1011"/>
    <n v="28"/>
  </r>
  <r>
    <x v="410"/>
    <s v="Muskopf"/>
    <n v="28.215"/>
    <n v="8.26"/>
    <s v="yes"/>
    <s v="No"/>
    <x v="0"/>
    <n v="1"/>
    <x v="0"/>
    <s v="OVERWEIGHT"/>
    <s v="DIABETES"/>
    <d v="1975-11-14T00:00:00"/>
    <n v="24915.22"/>
    <s v="tier - 2"/>
    <s v="tier - 3"/>
    <s v="R1012"/>
    <n v="49"/>
  </r>
  <r>
    <x v="411"/>
    <s v="Sirak"/>
    <n v="38.094999999999999"/>
    <n v="4.76"/>
    <s v="No"/>
    <s v="No"/>
    <x v="0"/>
    <n v="1"/>
    <x v="1"/>
    <s v="OBESITY"/>
    <s v="NORMAL"/>
    <d v="1987-06-14T00:00:00"/>
    <n v="24915.05"/>
    <s v="tier - 2"/>
    <s v="tier - 1"/>
    <s v="R1024"/>
    <n v="37"/>
  </r>
  <r>
    <x v="412"/>
    <s v="Nelsen"/>
    <n v="22.61"/>
    <n v="6.13"/>
    <s v="yes"/>
    <s v="No"/>
    <x v="1"/>
    <n v="1"/>
    <x v="0"/>
    <s v="NORMAL WEIGHT"/>
    <s v="PREDIABETES"/>
    <d v="1969-07-23T00:00:00"/>
    <n v="24873.38"/>
    <s v="tier - 2"/>
    <s v="tier - 1"/>
    <s v="R1024"/>
    <n v="55"/>
  </r>
  <r>
    <x v="413"/>
    <s v="Schallner"/>
    <n v="24.32"/>
    <n v="10.47"/>
    <s v="yes"/>
    <s v="No"/>
    <x v="0"/>
    <n v="2"/>
    <x v="0"/>
    <s v="NORMAL WEIGHT"/>
    <s v="DIABETES"/>
    <d v="1970-11-26T00:00:00"/>
    <n v="24869.84"/>
    <s v="tier - 2"/>
    <s v="tier - 2"/>
    <s v="R1016"/>
    <n v="54"/>
  </r>
  <r>
    <x v="414"/>
    <s v="Dunlap"/>
    <n v="20.96"/>
    <n v="4.04"/>
    <s v="yes"/>
    <s v="No"/>
    <x v="0"/>
    <n v="1"/>
    <x v="0"/>
    <s v="NORMAL WEIGHT"/>
    <s v="NORMAL"/>
    <d v="1995-06-10T00:00:00"/>
    <n v="24863.25"/>
    <s v="tier - 2"/>
    <s v="tier - 3"/>
    <s v="R1011"/>
    <n v="29"/>
  </r>
  <r>
    <x v="415"/>
    <s v="Messing"/>
    <n v="19.68"/>
    <n v="5.74"/>
    <s v="No"/>
    <s v="No"/>
    <x v="0"/>
    <n v="0"/>
    <x v="0"/>
    <s v="NORMAL WEIGHT"/>
    <s v="PREDIABETES"/>
    <d v="1994-09-09T00:00:00"/>
    <n v="24817.25"/>
    <s v="tier - 2"/>
    <s v="tier - 2"/>
    <s v="R1011"/>
    <n v="30"/>
  </r>
  <r>
    <x v="416"/>
    <s v="Bondell"/>
    <n v="18.100000000000001"/>
    <n v="6.33"/>
    <s v="No"/>
    <s v="No"/>
    <x v="0"/>
    <n v="1"/>
    <x v="0"/>
    <s v="UNDERWEIGHT"/>
    <s v="PREDIABETES"/>
    <d v="1992-10-11T00:00:00"/>
    <n v="24795.040000000001"/>
    <s v="tier - 2"/>
    <s v="tier - 3"/>
    <s v="R1011"/>
    <n v="32"/>
  </r>
  <r>
    <x v="417"/>
    <s v="Gaughan"/>
    <n v="29.64"/>
    <n v="4.28"/>
    <s v="yes"/>
    <s v="No"/>
    <x v="0"/>
    <n v="0"/>
    <x v="1"/>
    <s v="OVERWEIGHT"/>
    <s v="NORMAL"/>
    <d v="1996-08-28T00:00:00"/>
    <n v="24671.66"/>
    <s v="tier - 2"/>
    <s v="tier - 1"/>
    <s v="R1024"/>
    <n v="28"/>
  </r>
  <r>
    <x v="418"/>
    <s v="Gruman"/>
    <n v="25.3"/>
    <n v="9.4700000000000006"/>
    <s v="yes"/>
    <s v="No"/>
    <x v="0"/>
    <n v="2"/>
    <x v="0"/>
    <s v="OVERWEIGHT"/>
    <s v="DIABETES"/>
    <d v="1970-06-12T00:00:00"/>
    <n v="24667.42"/>
    <s v="tier - 2"/>
    <s v="tier - 3"/>
    <s v="R1013"/>
    <n v="54"/>
  </r>
  <r>
    <x v="419"/>
    <s v="Whitlow"/>
    <n v="27.6"/>
    <n v="4.8499999999999996"/>
    <s v="yes"/>
    <s v="No"/>
    <x v="0"/>
    <n v="0"/>
    <x v="1"/>
    <s v="OVERWEIGHT"/>
    <s v="NORMAL"/>
    <d v="1976-10-12T00:00:00"/>
    <n v="24603.05"/>
    <s v="tier - 2"/>
    <s v="tier - 2"/>
    <s v="R1011"/>
    <n v="48"/>
  </r>
  <r>
    <x v="420"/>
    <s v="Robinson"/>
    <n v="27.645"/>
    <n v="11.03"/>
    <s v="yes"/>
    <s v="No"/>
    <x v="0"/>
    <n v="1"/>
    <x v="0"/>
    <s v="OVERWEIGHT"/>
    <s v="DIABETES"/>
    <d v="1975-06-13T00:00:00"/>
    <n v="24535.7"/>
    <s v="tier - 2"/>
    <s v="tier - 2"/>
    <s v="R1012"/>
    <n v="49"/>
  </r>
  <r>
    <x v="421"/>
    <s v="Sabo"/>
    <n v="27.6"/>
    <n v="5.22"/>
    <s v="No"/>
    <s v="No"/>
    <x v="0"/>
    <n v="2"/>
    <x v="0"/>
    <s v="OVERWEIGHT"/>
    <s v="NORMAL"/>
    <d v="1972-09-14T00:00:00"/>
    <n v="24520.26"/>
    <s v="tier - 2"/>
    <s v="tier - 3"/>
    <s v="R1011"/>
    <n v="52"/>
  </r>
  <r>
    <x v="422"/>
    <s v="Nazarian"/>
    <n v="25.08"/>
    <n v="9.52"/>
    <s v="yes"/>
    <s v="No"/>
    <x v="0"/>
    <n v="2"/>
    <x v="1"/>
    <s v="OVERWEIGHT"/>
    <s v="DIABETES"/>
    <d v="1961-10-21T00:00:00"/>
    <n v="24513.09"/>
    <s v="tier - 2"/>
    <s v="tier - 2"/>
    <s v="R1013"/>
    <n v="63"/>
  </r>
  <r>
    <x v="423"/>
    <s v="Lerma"/>
    <n v="30.02"/>
    <n v="11.09"/>
    <s v="No"/>
    <s v="No"/>
    <x v="0"/>
    <n v="0"/>
    <x v="1"/>
    <s v="OBESITY"/>
    <s v="DIABETES"/>
    <d v="1968-07-06T00:00:00"/>
    <n v="24476.48"/>
    <s v="tier - 2"/>
    <s v="tier - 2"/>
    <s v="R1012"/>
    <n v="56"/>
  </r>
  <r>
    <x v="424"/>
    <s v="Dahl"/>
    <n v="27.36"/>
    <n v="9.4499999999999993"/>
    <s v="yes"/>
    <s v="No"/>
    <x v="0"/>
    <n v="2"/>
    <x v="0"/>
    <s v="OVERWEIGHT"/>
    <s v="DIABETES"/>
    <d v="1970-11-30T00:00:00"/>
    <n v="24393.62"/>
    <s v="tier - 2"/>
    <s v="tier - 3"/>
    <s v="R1012"/>
    <n v="54"/>
  </r>
  <r>
    <x v="425"/>
    <s v="Surtees"/>
    <n v="22.2"/>
    <n v="5.51"/>
    <s v="No"/>
    <s v="No"/>
    <x v="0"/>
    <n v="0"/>
    <x v="0"/>
    <s v="NORMAL WEIGHT"/>
    <s v="NORMAL"/>
    <d v="1999-10-07T00:00:00"/>
    <n v="24387.74"/>
    <s v="tier - 2"/>
    <s v="tier - 1"/>
    <s v="R1011"/>
    <n v="25"/>
  </r>
  <r>
    <x v="426"/>
    <s v="Spetner"/>
    <n v="25.71"/>
    <n v="4.18"/>
    <s v="No"/>
    <s v="yes"/>
    <x v="0"/>
    <n v="1"/>
    <x v="0"/>
    <s v="OVERWEIGHT"/>
    <s v="NORMAL"/>
    <d v="2004-08-03T00:00:00"/>
    <n v="24294.02"/>
    <s v="tier - 2"/>
    <s v="tier - 1"/>
    <s v="R1011"/>
    <n v="20"/>
  </r>
  <r>
    <x v="427"/>
    <s v="Brandon"/>
    <n v="41.91"/>
    <n v="5.98"/>
    <s v="yes"/>
    <s v="No"/>
    <x v="0"/>
    <n v="1"/>
    <x v="1"/>
    <s v="OBESITY"/>
    <s v="PREDIABETES"/>
    <d v="1964-12-16T00:00:00"/>
    <n v="24227.34"/>
    <s v="tier - 2"/>
    <s v="tier - 1"/>
    <s v="R1013"/>
    <n v="59"/>
  </r>
  <r>
    <x v="428"/>
    <s v="Eley"/>
    <n v="25.85"/>
    <n v="10.16"/>
    <s v="No"/>
    <s v="No"/>
    <x v="0"/>
    <n v="0"/>
    <x v="0"/>
    <s v="OVERWEIGHT"/>
    <s v="DIABETES"/>
    <d v="1974-09-10T00:00:00"/>
    <n v="24180.93"/>
    <s v="tier - 2"/>
    <s v="tier - 1"/>
    <s v="R1013"/>
    <n v="50"/>
  </r>
  <r>
    <x v="429"/>
    <s v="Sedicum"/>
    <n v="23.844999999999999"/>
    <n v="11.71"/>
    <s v="No"/>
    <s v="No"/>
    <x v="0"/>
    <n v="2"/>
    <x v="0"/>
    <s v="NORMAL WEIGHT"/>
    <s v="DIABETES"/>
    <d v="1973-06-13T00:00:00"/>
    <n v="24106.91"/>
    <s v="tier - 2"/>
    <s v="tier - 2"/>
    <s v="R1024"/>
    <n v="51"/>
  </r>
  <r>
    <x v="430"/>
    <s v="Markle"/>
    <n v="30.59"/>
    <n v="5.23"/>
    <s v="No"/>
    <s v="No"/>
    <x v="1"/>
    <n v="1"/>
    <x v="1"/>
    <s v="OBESITY"/>
    <s v="NORMAL"/>
    <d v="2003-12-30T00:00:00"/>
    <n v="24059.68"/>
    <s v="tier - 2"/>
    <s v="tier - 2"/>
    <s v="R1012"/>
    <n v="20"/>
  </r>
  <r>
    <x v="431"/>
    <s v="Kunz"/>
    <n v="24.795000000000002"/>
    <n v="6.85"/>
    <s v="No"/>
    <s v="No"/>
    <x v="0"/>
    <n v="0"/>
    <x v="0"/>
    <s v="NORMAL WEIGHT"/>
    <s v="DIABETES"/>
    <d v="1971-07-10T00:00:00"/>
    <n v="23967.38"/>
    <s v="tier - 2"/>
    <s v="tier - 2"/>
    <s v="R1012"/>
    <n v="53"/>
  </r>
  <r>
    <x v="432"/>
    <s v="Wimert"/>
    <n v="24.13"/>
    <n v="7.05"/>
    <s v="yes"/>
    <s v="No"/>
    <x v="0"/>
    <n v="2"/>
    <x v="0"/>
    <s v="NORMAL WEIGHT"/>
    <s v="DIABETES"/>
    <d v="1970-08-08T00:00:00"/>
    <n v="23887.66"/>
    <s v="tier - 2"/>
    <s v="tier - 3"/>
    <s v="R1012"/>
    <n v="54"/>
  </r>
  <r>
    <x v="433"/>
    <s v="Peterson"/>
    <n v="25.84"/>
    <n v="11.64"/>
    <s v="No"/>
    <s v="No"/>
    <x v="0"/>
    <n v="2"/>
    <x v="0"/>
    <s v="OVERWEIGHT"/>
    <s v="DIABETES"/>
    <d v="1973-06-27T00:00:00"/>
    <n v="23807.24"/>
    <s v="tier - 2"/>
    <s v="tier - 3"/>
    <s v="R1012"/>
    <n v="51"/>
  </r>
  <r>
    <x v="434"/>
    <s v="Mercier"/>
    <n v="28"/>
    <n v="10.52"/>
    <s v="No"/>
    <s v="No"/>
    <x v="0"/>
    <n v="0"/>
    <x v="0"/>
    <s v="OVERWEIGHT"/>
    <s v="DIABETES"/>
    <d v="1974-06-02T00:00:00"/>
    <n v="23568.27"/>
    <s v="tier - 2"/>
    <s v="tier - 2"/>
    <s v="R1011"/>
    <n v="50"/>
  </r>
  <r>
    <x v="435"/>
    <s v="Laurie"/>
    <n v="34.1"/>
    <n v="4.01"/>
    <s v="yes"/>
    <s v="No"/>
    <x v="1"/>
    <n v="1"/>
    <x v="1"/>
    <s v="OBESITY"/>
    <s v="NORMAL"/>
    <d v="1983-08-26T00:00:00"/>
    <n v="23563.02"/>
    <s v="tier - 2"/>
    <s v="tier - 2"/>
    <s v="R1013"/>
    <n v="41"/>
  </r>
  <r>
    <x v="436"/>
    <s v="Sekaquaptewa"/>
    <n v="26.125"/>
    <n v="8.56"/>
    <s v="yes"/>
    <s v="No"/>
    <x v="0"/>
    <n v="1"/>
    <x v="0"/>
    <s v="OVERWEIGHT"/>
    <s v="DIABETES"/>
    <d v="1975-11-13T00:00:00"/>
    <n v="23401.31"/>
    <s v="tier - 2"/>
    <s v="tier - 3"/>
    <s v="R1024"/>
    <n v="49"/>
  </r>
  <r>
    <x v="437"/>
    <s v="Frash"/>
    <n v="25.6"/>
    <n v="10.5"/>
    <s v="No"/>
    <s v="No"/>
    <x v="0"/>
    <n v="2"/>
    <x v="0"/>
    <s v="OVERWEIGHT"/>
    <s v="DIABETES"/>
    <d v="1973-10-22T00:00:00"/>
    <n v="23306.55"/>
    <s v="tier - 2"/>
    <s v="tier - 2"/>
    <s v="R1011"/>
    <n v="51"/>
  </r>
  <r>
    <x v="438"/>
    <s v="Bukowski"/>
    <n v="24.32"/>
    <n v="6.39"/>
    <s v="No"/>
    <s v="No"/>
    <x v="0"/>
    <n v="0"/>
    <x v="1"/>
    <s v="NORMAL WEIGHT"/>
    <s v="PREDIABETES"/>
    <d v="1994-10-03T00:00:00"/>
    <n v="23288.93"/>
    <s v="tier - 2"/>
    <s v="tier - 3"/>
    <s v="R1024"/>
    <n v="30"/>
  </r>
  <r>
    <x v="439"/>
    <s v="Sandahl"/>
    <n v="22.88"/>
    <n v="5.71"/>
    <s v="yes"/>
    <s v="No"/>
    <x v="1"/>
    <n v="1"/>
    <x v="0"/>
    <s v="NORMAL WEIGHT"/>
    <s v="PREDIABETES"/>
    <d v="1969-11-14T00:00:00"/>
    <n v="23244.79"/>
    <s v="tier - 2"/>
    <s v="tier - 3"/>
    <s v="R1013"/>
    <n v="55"/>
  </r>
  <r>
    <x v="440"/>
    <s v="Speight"/>
    <n v="24.984999999999999"/>
    <n v="4.43"/>
    <s v="yes"/>
    <s v="No"/>
    <x v="1"/>
    <n v="1"/>
    <x v="1"/>
    <s v="NORMAL WEIGHT"/>
    <s v="NORMAL"/>
    <d v="1997-08-07T00:00:00"/>
    <n v="23241.47"/>
    <s v="tier - 2"/>
    <s v="tier - 3"/>
    <s v="R1018"/>
    <n v="27"/>
  </r>
  <r>
    <x v="441"/>
    <s v="Lee"/>
    <n v="33.1"/>
    <n v="5.52"/>
    <s v="No"/>
    <s v="No"/>
    <x v="1"/>
    <n v="1"/>
    <x v="1"/>
    <s v="OBESITY"/>
    <s v="NORMAL"/>
    <d v="2003-12-14T00:00:00"/>
    <n v="23082.959999999999"/>
    <s v="tier - 2"/>
    <s v="tier - 2"/>
    <s v="R1011"/>
    <n v="20"/>
  </r>
  <r>
    <x v="442"/>
    <s v="Nielsen"/>
    <n v="27.83"/>
    <n v="9.1999999999999993"/>
    <s v="yes"/>
    <s v="No"/>
    <x v="0"/>
    <n v="1"/>
    <x v="0"/>
    <s v="OVERWEIGHT"/>
    <s v="DIABETES"/>
    <d v="1975-09-09T00:00:00"/>
    <n v="23065.42"/>
    <s v="tier - 2"/>
    <s v="tier - 2"/>
    <s v="R1013"/>
    <n v="49"/>
  </r>
  <r>
    <x v="443"/>
    <s v="Zirdok"/>
    <n v="30.875"/>
    <n v="10.97"/>
    <s v="yes"/>
    <s v="No"/>
    <x v="0"/>
    <n v="2"/>
    <x v="1"/>
    <s v="OBESITY"/>
    <s v="DIABETES"/>
    <d v="1970-11-09T00:00:00"/>
    <n v="23045.57"/>
    <s v="tier - 2"/>
    <s v="tier - 2"/>
    <s v="R1024"/>
    <n v="54"/>
  </r>
  <r>
    <x v="444"/>
    <s v="Crudale"/>
    <n v="27.265000000000001"/>
    <n v="4.25"/>
    <s v="No"/>
    <s v="No"/>
    <x v="1"/>
    <n v="1"/>
    <x v="1"/>
    <s v="OVERWEIGHT"/>
    <s v="NORMAL"/>
    <d v="2003-07-25T00:00:00"/>
    <n v="22493.66"/>
    <s v="tier - 2"/>
    <s v="tier - 1"/>
    <s v="R1012"/>
    <n v="21"/>
  </r>
  <r>
    <x v="445"/>
    <s v="Koopmans"/>
    <n v="26.7"/>
    <n v="5.23"/>
    <s v="No"/>
    <s v="No"/>
    <x v="1"/>
    <n v="1"/>
    <x v="0"/>
    <s v="OVERWEIGHT"/>
    <s v="NORMAL"/>
    <d v="1979-11-14T00:00:00"/>
    <n v="22478.6"/>
    <s v="tier - 3"/>
    <s v="tier - 2"/>
    <s v="R1011"/>
    <n v="45"/>
  </r>
  <r>
    <x v="446"/>
    <s v="Milani"/>
    <n v="29.925000000000001"/>
    <n v="5.96"/>
    <s v="yes"/>
    <s v="No"/>
    <x v="1"/>
    <n v="1"/>
    <x v="0"/>
    <s v="OVERWEIGHT"/>
    <s v="PREDIABETES"/>
    <d v="1983-12-21T00:00:00"/>
    <n v="22462.04"/>
    <s v="tier - 3"/>
    <s v="tier - 1"/>
    <s v="R1019"/>
    <n v="40"/>
  </r>
  <r>
    <x v="447"/>
    <s v="Kelly"/>
    <n v="19.95"/>
    <n v="4.29"/>
    <s v="yes"/>
    <s v="No"/>
    <x v="0"/>
    <n v="2"/>
    <x v="0"/>
    <s v="NORMAL WEIGHT"/>
    <s v="NORMAL"/>
    <d v="1966-08-18T00:00:00"/>
    <n v="22412.65"/>
    <s v="tier - 3"/>
    <s v="tier - 3"/>
    <s v="R1014"/>
    <n v="58"/>
  </r>
  <r>
    <x v="448"/>
    <s v="Finelli"/>
    <n v="24.225000000000001"/>
    <n v="4.09"/>
    <s v="No"/>
    <s v="No"/>
    <x v="0"/>
    <n v="0"/>
    <x v="1"/>
    <s v="NORMAL WEIGHT"/>
    <s v="NORMAL"/>
    <d v="1999-08-26T00:00:00"/>
    <n v="22395.74"/>
    <s v="tier - 3"/>
    <s v="tier - 2"/>
    <s v="R1024"/>
    <n v="25"/>
  </r>
  <r>
    <x v="449"/>
    <s v="Palmer"/>
    <n v="28.12"/>
    <n v="4.88"/>
    <s v="No"/>
    <s v="No"/>
    <x v="0"/>
    <n v="0"/>
    <x v="0"/>
    <s v="OVERWEIGHT"/>
    <s v="NORMAL"/>
    <d v="1982-12-27T00:00:00"/>
    <n v="22331.57"/>
    <s v="tier - 2"/>
    <s v="tier - 3"/>
    <s v="R1024"/>
    <n v="41"/>
  </r>
  <r>
    <x v="450"/>
    <s v="Wang"/>
    <n v="23.21"/>
    <n v="6.76"/>
    <s v="No"/>
    <s v="No"/>
    <x v="0"/>
    <n v="0"/>
    <x v="0"/>
    <s v="NORMAL WEIGHT"/>
    <s v="DIABETES"/>
    <d v="1971-06-16T00:00:00"/>
    <n v="22218.11"/>
    <s v="tier - 2"/>
    <s v="tier - 3"/>
    <s v="R1013"/>
    <n v="53"/>
  </r>
  <r>
    <x v="451"/>
    <s v="Beasley"/>
    <n v="23.98"/>
    <n v="10.67"/>
    <s v="No"/>
    <s v="No"/>
    <x v="0"/>
    <n v="0"/>
    <x v="1"/>
    <s v="NORMAL WEIGHT"/>
    <s v="DIABETES"/>
    <d v="1965-08-24T00:00:00"/>
    <n v="22192.44"/>
    <s v="tier - 3"/>
    <s v="tier - 1"/>
    <s v="R1013"/>
    <n v="59"/>
  </r>
  <r>
    <x v="452"/>
    <s v="Bedbury"/>
    <n v="30"/>
    <n v="6.21"/>
    <s v="No"/>
    <s v="No"/>
    <x v="0"/>
    <n v="0"/>
    <x v="0"/>
    <s v="OBESITY"/>
    <s v="PREDIABETES"/>
    <d v="1980-09-12T00:00:00"/>
    <n v="22144.03"/>
    <s v="tier - 2"/>
    <s v="tier - 2"/>
    <s v="R1011"/>
    <n v="44"/>
  </r>
  <r>
    <x v="453"/>
    <s v="Stemberger"/>
    <n v="17.350000000000001"/>
    <n v="5.03"/>
    <s v="yes"/>
    <s v="No"/>
    <x v="0"/>
    <n v="0"/>
    <x v="0"/>
    <s v="UNDERWEIGHT"/>
    <s v="NORMAL"/>
    <d v="2001-08-28T00:00:00"/>
    <n v="22097.62"/>
    <s v="tier - 3"/>
    <s v="tier - 1"/>
    <s v="R1011"/>
    <n v="23"/>
  </r>
  <r>
    <x v="454"/>
    <s v="Chebet"/>
    <n v="22.704999999999998"/>
    <n v="5.27"/>
    <s v="No"/>
    <s v="No"/>
    <x v="0"/>
    <n v="0"/>
    <x v="1"/>
    <s v="NORMAL WEIGHT"/>
    <s v="NORMAL"/>
    <d v="1989-10-14T00:00:00"/>
    <n v="21984.47"/>
    <s v="tier - 3"/>
    <s v="tier - 1"/>
    <s v="R1012"/>
    <n v="35"/>
  </r>
  <r>
    <x v="455"/>
    <s v="Muir"/>
    <n v="25.41"/>
    <n v="10.53"/>
    <s v="yes"/>
    <s v="No"/>
    <x v="0"/>
    <n v="1"/>
    <x v="0"/>
    <s v="OVERWEIGHT"/>
    <s v="DIABETES"/>
    <d v="1975-12-19T00:00:00"/>
    <n v="21978.68"/>
    <s v="tier - 3"/>
    <s v="tier - 3"/>
    <s v="R1013"/>
    <n v="48"/>
  </r>
  <r>
    <x v="456"/>
    <s v="Yang"/>
    <n v="18.23"/>
    <n v="5.78"/>
    <s v="No"/>
    <s v="No"/>
    <x v="1"/>
    <n v="1"/>
    <x v="0"/>
    <s v="UNDERWEIGHT"/>
    <s v="PREDIABETES"/>
    <d v="2003-09-28T00:00:00"/>
    <n v="21882.400000000001"/>
    <s v="tier - 2"/>
    <s v="tier - 1"/>
    <s v="R1011"/>
    <n v="21"/>
  </r>
  <r>
    <x v="457"/>
    <s v="Gravel"/>
    <n v="24.7"/>
    <n v="4.3600000000000003"/>
    <s v="No"/>
    <s v="No"/>
    <x v="1"/>
    <n v="1"/>
    <x v="0"/>
    <s v="NORMAL WEIGHT"/>
    <s v="NORMAL"/>
    <d v="1979-08-17T00:00:00"/>
    <n v="21880.82"/>
    <s v="tier - 3"/>
    <s v="tier - 1"/>
    <s v="R1012"/>
    <n v="45"/>
  </r>
  <r>
    <x v="458"/>
    <s v="Smith"/>
    <n v="37.4"/>
    <n v="9.7200000000000006"/>
    <s v="yes"/>
    <s v="No"/>
    <x v="1"/>
    <n v="1"/>
    <x v="1"/>
    <s v="OBESITY"/>
    <s v="DIABETES"/>
    <d v="1963-08-27T00:00:00"/>
    <n v="21797"/>
    <s v="tier - 3"/>
    <s v="tier - 1"/>
    <s v="R1011"/>
    <n v="61"/>
  </r>
  <r>
    <x v="459"/>
    <s v="Williams"/>
    <n v="26.885000000000002"/>
    <n v="5.18"/>
    <s v="No"/>
    <s v="No"/>
    <x v="1"/>
    <n v="1"/>
    <x v="0"/>
    <s v="OVERWEIGHT"/>
    <s v="NORMAL"/>
    <d v="1979-09-28T00:00:00"/>
    <n v="21774.32"/>
    <s v="tier - 3"/>
    <s v="tier - 2"/>
    <s v="R1012"/>
    <n v="45"/>
  </r>
  <r>
    <x v="460"/>
    <s v="Meyer"/>
    <n v="25.27"/>
    <n v="5.29"/>
    <s v="No"/>
    <s v="No"/>
    <x v="1"/>
    <n v="1"/>
    <x v="0"/>
    <s v="OVERWEIGHT"/>
    <s v="NORMAL"/>
    <d v="1979-09-20T00:00:00"/>
    <n v="21771.34"/>
    <s v="tier - 3"/>
    <s v="tier - 1"/>
    <s v="R1024"/>
    <n v="45"/>
  </r>
  <r>
    <x v="461"/>
    <s v="Jamieson"/>
    <n v="23.655000000000001"/>
    <n v="4.8600000000000003"/>
    <s v="yes"/>
    <s v="No"/>
    <x v="0"/>
    <n v="0"/>
    <x v="0"/>
    <s v="NORMAL WEIGHT"/>
    <s v="NORMAL"/>
    <d v="1976-07-18T00:00:00"/>
    <n v="21677.279999999999"/>
    <s v="tier - 3"/>
    <s v="tier - 1"/>
    <s v="R1012"/>
    <n v="48"/>
  </r>
  <r>
    <x v="462"/>
    <s v="Dufeal"/>
    <n v="55.05"/>
    <n v="7.66"/>
    <s v="No"/>
    <s v="No"/>
    <x v="0"/>
    <n v="0"/>
    <x v="1"/>
    <s v="OBESITY"/>
    <s v="DIABETES"/>
    <d v="1962-11-16T00:00:00"/>
    <n v="21661.16"/>
    <s v="tier - 2"/>
    <s v="tier - 2"/>
    <s v="R1012"/>
    <n v="62"/>
  </r>
  <r>
    <x v="463"/>
    <s v="Sansonetti"/>
    <n v="24.89"/>
    <n v="6.1"/>
    <s v="yes"/>
    <s v="No"/>
    <x v="1"/>
    <n v="1"/>
    <x v="0"/>
    <s v="NORMAL WEIGHT"/>
    <s v="PREDIABETES"/>
    <d v="1983-12-25T00:00:00"/>
    <n v="21659.93"/>
    <s v="tier - 3"/>
    <s v="tier - 3"/>
    <s v="R1024"/>
    <n v="40"/>
  </r>
  <r>
    <x v="464"/>
    <s v="Koneazny"/>
    <n v="18.715"/>
    <n v="4.4400000000000004"/>
    <s v="No"/>
    <s v="No"/>
    <x v="0"/>
    <n v="0"/>
    <x v="1"/>
    <s v="NORMAL WEIGHT"/>
    <s v="NORMAL"/>
    <d v="1999-06-12T00:00:00"/>
    <n v="21595.38"/>
    <s v="tier - 2"/>
    <s v="tier - 3"/>
    <s v="R1012"/>
    <n v="25"/>
  </r>
  <r>
    <x v="465"/>
    <s v="Johnson"/>
    <n v="28.12"/>
    <n v="6.15"/>
    <s v="No"/>
    <s v="No"/>
    <x v="0"/>
    <n v="0"/>
    <x v="0"/>
    <s v="OVERWEIGHT"/>
    <s v="PREDIABETES"/>
    <d v="1990-11-21T00:00:00"/>
    <n v="21472.48"/>
    <s v="tier - 2"/>
    <s v="tier - 2"/>
    <s v="R1012"/>
    <n v="34"/>
  </r>
  <r>
    <x v="466"/>
    <s v="Glasson"/>
    <n v="26.6"/>
    <n v="4.53"/>
    <s v="No"/>
    <s v="No"/>
    <x v="0"/>
    <n v="0"/>
    <x v="0"/>
    <s v="OVERWEIGHT"/>
    <s v="NORMAL"/>
    <d v="1980-09-04T00:00:00"/>
    <n v="21348.71"/>
    <s v="tier - 2"/>
    <s v="tier - 1"/>
    <s v="R1012"/>
    <n v="44"/>
  </r>
  <r>
    <x v="467"/>
    <s v="Canitz"/>
    <n v="30.114999999999998"/>
    <n v="5.48"/>
    <s v="No"/>
    <s v="yes"/>
    <x v="0"/>
    <n v="1"/>
    <x v="1"/>
    <s v="OBESITY"/>
    <s v="NORMAL"/>
    <d v="2004-08-04T00:00:00"/>
    <n v="21344.85"/>
    <s v="tier - 3"/>
    <s v="tier - 1"/>
    <s v="R1024"/>
    <n v="20"/>
  </r>
  <r>
    <x v="468"/>
    <s v="Li"/>
    <n v="24.605"/>
    <n v="5.48"/>
    <s v="No"/>
    <s v="No"/>
    <x v="0"/>
    <n v="0"/>
    <x v="0"/>
    <s v="NORMAL WEIGHT"/>
    <s v="NORMAL"/>
    <d v="1980-12-10T00:00:00"/>
    <n v="21259.38"/>
    <s v="tier - 3"/>
    <s v="tier - 3"/>
    <s v="R1019"/>
    <n v="43"/>
  </r>
  <r>
    <x v="469"/>
    <s v="Parsons"/>
    <n v="29.6"/>
    <n v="8.1"/>
    <s v="No"/>
    <s v="No"/>
    <x v="0"/>
    <n v="0"/>
    <x v="1"/>
    <s v="OVERWEIGHT"/>
    <s v="DIABETES"/>
    <d v="1974-09-03T00:00:00"/>
    <n v="21232.18"/>
    <s v="tier - 3"/>
    <s v="tier - 2"/>
    <s v="R1011"/>
    <n v="50"/>
  </r>
  <r>
    <x v="470"/>
    <s v="Raulli"/>
    <n v="24.42"/>
    <n v="7.16"/>
    <s v="No"/>
    <s v="No"/>
    <x v="0"/>
    <n v="0"/>
    <x v="0"/>
    <s v="NORMAL WEIGHT"/>
    <s v="DIABETES"/>
    <d v="1974-10-14T00:00:00"/>
    <n v="21223.68"/>
    <s v="tier - 3"/>
    <s v="tier - 2"/>
    <s v="R1013"/>
    <n v="50"/>
  </r>
  <r>
    <x v="471"/>
    <s v="Frome"/>
    <n v="20.9"/>
    <n v="4.55"/>
    <s v="yes"/>
    <s v="No"/>
    <x v="1"/>
    <n v="1"/>
    <x v="0"/>
    <s v="NORMAL WEIGHT"/>
    <s v="NORMAL"/>
    <d v="1969-08-26T00:00:00"/>
    <n v="21195.82"/>
    <s v="tier - 3"/>
    <s v="tier - 1"/>
    <s v="R1013"/>
    <n v="55"/>
  </r>
  <r>
    <x v="472"/>
    <s v="Sevcik"/>
    <n v="22.895"/>
    <n v="6.03"/>
    <s v="No"/>
    <s v="No"/>
    <x v="0"/>
    <n v="0"/>
    <x v="0"/>
    <s v="NORMAL WEIGHT"/>
    <s v="PREDIABETES"/>
    <d v="1977-11-23T00:00:00"/>
    <n v="21098.55"/>
    <s v="tier - 3"/>
    <s v="tier - 3"/>
    <s v="R1012"/>
    <n v="47"/>
  </r>
  <r>
    <x v="473"/>
    <s v="Narang"/>
    <n v="28.3"/>
    <n v="5.47"/>
    <s v="yes"/>
    <s v="No"/>
    <x v="1"/>
    <n v="1"/>
    <x v="0"/>
    <s v="OVERWEIGHT"/>
    <s v="NORMAL"/>
    <d v="1983-07-02T00:00:00"/>
    <n v="21082.16"/>
    <s v="tier - 3"/>
    <s v="tier - 2"/>
    <s v="R1011"/>
    <n v="41"/>
  </r>
  <r>
    <x v="474"/>
    <s v="Royston"/>
    <n v="54.3"/>
    <n v="4.1500000000000004"/>
    <s v="yes"/>
    <s v="No"/>
    <x v="0"/>
    <n v="1"/>
    <x v="1"/>
    <s v="OBESITY"/>
    <s v="NORMAL"/>
    <d v="1964-11-19T00:00:00"/>
    <n v="20893.060000000001"/>
    <s v="tier - 2"/>
    <s v="tier - 3"/>
    <s v="R1012"/>
    <n v="60"/>
  </r>
  <r>
    <x v="475"/>
    <s v="Tieri"/>
    <n v="33.344999999999999"/>
    <n v="11.32"/>
    <s v="yes"/>
    <s v="No"/>
    <x v="0"/>
    <n v="1"/>
    <x v="1"/>
    <s v="OBESITY"/>
    <s v="DIABETES"/>
    <d v="1975-12-08T00:00:00"/>
    <n v="20878.78"/>
    <s v="tier - 2"/>
    <s v="tier - 1"/>
    <s v="R1024"/>
    <n v="48"/>
  </r>
  <r>
    <x v="476"/>
    <s v="Whitney"/>
    <n v="33"/>
    <n v="9.51"/>
    <s v="yes"/>
    <s v="No"/>
    <x v="0"/>
    <n v="0"/>
    <x v="1"/>
    <s v="OBESITY"/>
    <s v="DIABETES"/>
    <d v="1967-09-08T00:00:00"/>
    <n v="20781.490000000002"/>
    <s v="tier - 2"/>
    <s v="tier - 3"/>
    <s v="R1013"/>
    <n v="57"/>
  </r>
  <r>
    <x v="477"/>
    <s v="Wandzilak"/>
    <n v="28.024999999999999"/>
    <n v="7.67"/>
    <s v="yes"/>
    <s v="No"/>
    <x v="0"/>
    <n v="1"/>
    <x v="0"/>
    <s v="OVERWEIGHT"/>
    <s v="DIABETES"/>
    <d v="1986-08-04T00:00:00"/>
    <n v="20773.63"/>
    <s v="tier - 2"/>
    <s v="tier - 3"/>
    <s v="R1017"/>
    <n v="38"/>
  </r>
  <r>
    <x v="478"/>
    <s v="Valenzona"/>
    <n v="28.69"/>
    <n v="6.23"/>
    <s v="No"/>
    <s v="No"/>
    <x v="0"/>
    <n v="1"/>
    <x v="0"/>
    <s v="OVERWEIGHT"/>
    <s v="PREDIABETES"/>
    <d v="1992-09-14T00:00:00"/>
    <n v="20745.990000000002"/>
    <s v="tier - 3"/>
    <s v="tier - 1"/>
    <s v="R1012"/>
    <n v="32"/>
  </r>
  <r>
    <x v="479"/>
    <s v="Young"/>
    <n v="40.28"/>
    <n v="8.9"/>
    <s v="No"/>
    <s v="No"/>
    <x v="0"/>
    <n v="0"/>
    <x v="1"/>
    <s v="OBESITY"/>
    <s v="DIABETES"/>
    <d v="1965-08-01T00:00:00"/>
    <n v="20709.02"/>
    <s v="tier - 3"/>
    <s v="tier - 2"/>
    <s v="R1019"/>
    <n v="59"/>
  </r>
  <r>
    <x v="480"/>
    <s v="Richards"/>
    <n v="37.299999999999997"/>
    <n v="7.79"/>
    <s v="yes"/>
    <s v="No"/>
    <x v="0"/>
    <n v="0"/>
    <x v="1"/>
    <s v="OBESITY"/>
    <s v="DIABETES"/>
    <d v="1967-12-17T00:00:00"/>
    <n v="20630.28"/>
    <s v="tier - 2"/>
    <s v="tier - 3"/>
    <s v="R1011"/>
    <n v="56"/>
  </r>
  <r>
    <x v="481"/>
    <s v="Alexson"/>
    <n v="54.47"/>
    <n v="4.49"/>
    <s v="yes"/>
    <s v="No"/>
    <x v="0"/>
    <n v="2"/>
    <x v="1"/>
    <s v="OBESITY"/>
    <s v="NORMAL"/>
    <d v="1966-07-09T00:00:00"/>
    <n v="20568.32"/>
    <s v="tier - 3"/>
    <s v="tier - 2"/>
    <s v="R1012"/>
    <n v="58"/>
  </r>
  <r>
    <x v="482"/>
    <s v="Wright"/>
    <n v="38.06"/>
    <n v="5.24"/>
    <s v="yes"/>
    <s v="No"/>
    <x v="1"/>
    <n v="1"/>
    <x v="1"/>
    <s v="OBESITY"/>
    <s v="NORMAL"/>
    <d v="1969-10-13T00:00:00"/>
    <n v="20463"/>
    <s v="tier - 2"/>
    <s v="tier - 2"/>
    <s v="R1013"/>
    <n v="55"/>
  </r>
  <r>
    <x v="483"/>
    <s v="McKenna"/>
    <n v="51.47"/>
    <n v="9.6"/>
    <s v="No"/>
    <s v="No"/>
    <x v="0"/>
    <n v="0"/>
    <x v="1"/>
    <s v="OBESITY"/>
    <s v="DIABETES"/>
    <d v="1962-10-18T00:00:00"/>
    <n v="20446.849999999999"/>
    <s v="tier - 2"/>
    <s v="tier - 1"/>
    <s v="R1012"/>
    <n v="62"/>
  </r>
  <r>
    <x v="484"/>
    <s v="Sallade"/>
    <n v="29.8"/>
    <n v="5.78"/>
    <s v="yes"/>
    <s v="No"/>
    <x v="0"/>
    <n v="0"/>
    <x v="1"/>
    <s v="OVERWEIGHT"/>
    <s v="PREDIABETES"/>
    <d v="1985-07-12T00:00:00"/>
    <n v="20420.599999999999"/>
    <s v="tier - 3"/>
    <s v="tier - 2"/>
    <s v="R1011"/>
    <n v="39"/>
  </r>
  <r>
    <x v="485"/>
    <s v="Argall"/>
    <n v="49.77"/>
    <n v="7.02"/>
    <s v="No"/>
    <s v="No"/>
    <x v="0"/>
    <n v="0"/>
    <x v="1"/>
    <s v="OBESITY"/>
    <s v="DIABETES"/>
    <d v="1962-07-02T00:00:00"/>
    <n v="20354.5"/>
    <s v="tier - 3"/>
    <s v="tier - 2"/>
    <s v="R1026"/>
    <n v="62"/>
  </r>
  <r>
    <x v="486"/>
    <s v="Patchell"/>
    <n v="25.555"/>
    <n v="4.09"/>
    <s v="yes"/>
    <s v="No"/>
    <x v="0"/>
    <n v="0"/>
    <x v="0"/>
    <s v="OVERWEIGHT"/>
    <s v="NORMAL"/>
    <d v="1985-09-17T00:00:00"/>
    <n v="20296.86"/>
    <s v="tier - 3"/>
    <s v="tier - 1"/>
    <s v="R1024"/>
    <n v="39"/>
  </r>
  <r>
    <x v="487"/>
    <s v="Catoggio"/>
    <n v="29.64"/>
    <n v="4.93"/>
    <s v="No"/>
    <s v="No"/>
    <x v="1"/>
    <n v="1"/>
    <x v="1"/>
    <s v="OVERWEIGHT"/>
    <s v="NORMAL"/>
    <d v="1993-09-07T00:00:00"/>
    <n v="20277.810000000001"/>
    <s v="tier - 3"/>
    <s v="tier - 3"/>
    <s v="R1016"/>
    <n v="31"/>
  </r>
  <r>
    <x v="488"/>
    <s v="Adams"/>
    <n v="53.93"/>
    <n v="5.34"/>
    <s v="yes"/>
    <s v="No"/>
    <x v="0"/>
    <n v="2"/>
    <x v="1"/>
    <s v="OBESITY"/>
    <s v="NORMAL"/>
    <d v="1966-08-22T00:00:00"/>
    <n v="20253.84"/>
    <s v="tier - 2"/>
    <s v="tier - 3"/>
    <s v="R1012"/>
    <n v="58"/>
  </r>
  <r>
    <x v="489"/>
    <s v="Windt"/>
    <n v="28.024999999999999"/>
    <n v="5.65"/>
    <s v="No"/>
    <s v="No"/>
    <x v="0"/>
    <n v="1"/>
    <x v="0"/>
    <s v="OVERWEIGHT"/>
    <s v="NORMAL"/>
    <d v="1987-10-17T00:00:00"/>
    <n v="20234.849999999999"/>
    <s v="tier - 2"/>
    <s v="tier - 3"/>
    <s v="R1012"/>
    <n v="37"/>
  </r>
  <r>
    <x v="490"/>
    <s v="Ryan"/>
    <n v="27.5"/>
    <n v="4.49"/>
    <s v="No"/>
    <s v="No"/>
    <x v="0"/>
    <n v="0"/>
    <x v="1"/>
    <s v="OVERWEIGHT"/>
    <s v="NORMAL"/>
    <d v="1994-06-08T00:00:00"/>
    <n v="20177.669999999998"/>
    <s v="tier - 2"/>
    <s v="tier - 1"/>
    <s v="R1011"/>
    <n v="30"/>
  </r>
  <r>
    <x v="491"/>
    <s v="Marion"/>
    <n v="21.8"/>
    <n v="10.55"/>
    <s v="No"/>
    <s v="No"/>
    <x v="0"/>
    <n v="0"/>
    <x v="0"/>
    <s v="NORMAL WEIGHT"/>
    <s v="DIABETES"/>
    <d v="2002-07-09T00:00:00"/>
    <n v="20167.34"/>
    <s v="tier - 3"/>
    <s v="tier - 3"/>
    <s v="R1011"/>
    <n v="22"/>
  </r>
  <r>
    <x v="492"/>
    <s v="Raffetto"/>
    <n v="26.41"/>
    <n v="4.92"/>
    <s v="yes"/>
    <s v="No"/>
    <x v="1"/>
    <n v="1"/>
    <x v="0"/>
    <s v="OVERWEIGHT"/>
    <s v="NORMAL"/>
    <d v="1983-10-06T00:00:00"/>
    <n v="20149.32"/>
    <s v="tier - 2"/>
    <s v="tier - 1"/>
    <s v="R1016"/>
    <n v="41"/>
  </r>
  <r>
    <x v="493"/>
    <s v="Young"/>
    <n v="27.835000000000001"/>
    <n v="5.9"/>
    <s v="yes"/>
    <s v="No"/>
    <x v="0"/>
    <n v="1"/>
    <x v="0"/>
    <s v="OVERWEIGHT"/>
    <s v="PREDIABETES"/>
    <d v="1988-07-25T00:00:00"/>
    <n v="20009.63"/>
    <s v="tier - 2"/>
    <s v="tier - 1"/>
    <s v="R1012"/>
    <n v="36"/>
  </r>
  <r>
    <x v="494"/>
    <s v="Oehlke"/>
    <n v="51.74"/>
    <n v="4.9800000000000004"/>
    <s v="yes"/>
    <s v="No"/>
    <x v="0"/>
    <n v="2"/>
    <x v="1"/>
    <s v="OBESITY"/>
    <s v="NORMAL"/>
    <d v="1966-08-10T00:00:00"/>
    <n v="19995.29"/>
    <s v="tier - 1"/>
    <s v="tier - 3"/>
    <s v="R1026"/>
    <n v="58"/>
  </r>
  <r>
    <x v="495"/>
    <s v="Sudol"/>
    <n v="23.37"/>
    <n v="5.8"/>
    <s v="No"/>
    <s v="No"/>
    <x v="0"/>
    <n v="0"/>
    <x v="0"/>
    <s v="NORMAL WEIGHT"/>
    <s v="PREDIABETES"/>
    <d v="1980-10-09T00:00:00"/>
    <n v="19964.75"/>
    <s v="tier - 1"/>
    <s v="tier - 2"/>
    <s v="R1024"/>
    <n v="44"/>
  </r>
  <r>
    <x v="496"/>
    <s v="Van Es"/>
    <n v="29.7"/>
    <n v="6.21"/>
    <s v="yes"/>
    <s v="No"/>
    <x v="1"/>
    <n v="1"/>
    <x v="0"/>
    <s v="OVERWEIGHT"/>
    <s v="PREDIABETES"/>
    <d v="1997-10-18T00:00:00"/>
    <n v="19933.46"/>
    <s v="tier - 1"/>
    <s v="tier - 3"/>
    <s v="R1011"/>
    <n v="27"/>
  </r>
  <r>
    <x v="497"/>
    <s v="Dolge"/>
    <n v="20.045000000000002"/>
    <n v="6.17"/>
    <s v="No"/>
    <s v="No"/>
    <x v="1"/>
    <n v="1"/>
    <x v="0"/>
    <s v="NORMAL WEIGHT"/>
    <s v="PREDIABETES"/>
    <d v="1979-10-30T00:00:00"/>
    <n v="19798.05"/>
    <s v="tier - 1"/>
    <s v="tier - 1"/>
    <s v="R1024"/>
    <n v="45"/>
  </r>
  <r>
    <x v="498"/>
    <s v="Marlier"/>
    <n v="27.83"/>
    <n v="5.36"/>
    <s v="No"/>
    <s v="No"/>
    <x v="0"/>
    <n v="2"/>
    <x v="1"/>
    <s v="OVERWEIGHT"/>
    <s v="NORMAL"/>
    <d v="1972-06-14T00:00:00"/>
    <n v="19749.38"/>
    <s v="tier - 1"/>
    <s v="tier - 3"/>
    <s v="R1013"/>
    <n v="52"/>
  </r>
  <r>
    <x v="499"/>
    <s v="Girard"/>
    <n v="28.93"/>
    <n v="5.2"/>
    <s v="No"/>
    <s v="No"/>
    <x v="0"/>
    <n v="0"/>
    <x v="0"/>
    <s v="OVERWEIGHT"/>
    <s v="NORMAL"/>
    <d v="1990-08-08T00:00:00"/>
    <n v="19719.689999999999"/>
    <s v="tier - 1"/>
    <s v="tier - 2"/>
    <s v="R1013"/>
    <n v="34"/>
  </r>
  <r>
    <x v="500"/>
    <s v="Lee"/>
    <n v="33.82"/>
    <n v="5.42"/>
    <s v="No"/>
    <s v="No"/>
    <x v="0"/>
    <n v="0"/>
    <x v="1"/>
    <s v="OBESITY"/>
    <s v="NORMAL"/>
    <d v="1994-08-27T00:00:00"/>
    <n v="19673.34"/>
    <s v="tier - 1"/>
    <s v="tier - 2"/>
    <s v="R1012"/>
    <n v="30"/>
  </r>
  <r>
    <x v="501"/>
    <s v="Hubbard"/>
    <n v="20.234999999999999"/>
    <n v="6.84"/>
    <s v="No"/>
    <s v="No"/>
    <x v="0"/>
    <n v="0"/>
    <x v="0"/>
    <s v="NORMAL WEIGHT"/>
    <s v="DIABETES"/>
    <d v="1978-09-24T00:00:00"/>
    <n v="19594.810000000001"/>
    <s v="tier - 1"/>
    <s v="tier - 1"/>
    <s v="R1024"/>
    <n v="46"/>
  </r>
  <r>
    <x v="502"/>
    <s v="Koester"/>
    <n v="49.2"/>
    <n v="10.9"/>
    <s v="yes"/>
    <s v="No"/>
    <x v="1"/>
    <n v="1"/>
    <x v="1"/>
    <s v="OBESITY"/>
    <s v="DIABETES"/>
    <d v="1963-07-14T00:00:00"/>
    <n v="19551.34"/>
    <s v="tier - 1"/>
    <s v="tier - 3"/>
    <s v="R1012"/>
    <n v="61"/>
  </r>
  <r>
    <x v="503"/>
    <s v="Matthews"/>
    <n v="26.4"/>
    <n v="4.87"/>
    <s v="yes"/>
    <s v="No"/>
    <x v="0"/>
    <n v="0"/>
    <x v="0"/>
    <s v="OVERWEIGHT"/>
    <s v="NORMAL"/>
    <d v="1985-09-17T00:00:00"/>
    <n v="19539.240000000002"/>
    <s v="tier - 1"/>
    <s v="tier - 1"/>
    <s v="R1013"/>
    <n v="39"/>
  </r>
  <r>
    <x v="504"/>
    <s v="Rubinich"/>
    <n v="28.38"/>
    <n v="6.07"/>
    <s v="No"/>
    <s v="No"/>
    <x v="0"/>
    <n v="1"/>
    <x v="0"/>
    <s v="OVERWEIGHT"/>
    <s v="PREDIABETES"/>
    <d v="1992-08-19T00:00:00"/>
    <n v="19521.97"/>
    <s v="tier - 1"/>
    <s v="tier - 2"/>
    <s v="R1013"/>
    <n v="32"/>
  </r>
  <r>
    <x v="505"/>
    <s v="Alban"/>
    <n v="24.64"/>
    <n v="4.33"/>
    <s v="No"/>
    <s v="No"/>
    <x v="0"/>
    <n v="0"/>
    <x v="0"/>
    <s v="NORMAL WEIGHT"/>
    <s v="NORMAL"/>
    <d v="1980-11-08T00:00:00"/>
    <n v="19515.54"/>
    <s v="tier - 1"/>
    <s v="tier - 1"/>
    <s v="R1013"/>
    <n v="44"/>
  </r>
  <r>
    <x v="506"/>
    <s v="Corcoran"/>
    <n v="39.71"/>
    <n v="5.83"/>
    <s v="No"/>
    <s v="No"/>
    <x v="0"/>
    <n v="1"/>
    <x v="1"/>
    <s v="OBESITY"/>
    <s v="PREDIABETES"/>
    <d v="1987-11-30T00:00:00"/>
    <n v="19496.72"/>
    <s v="tier - 1"/>
    <s v="tier - 3"/>
    <s v="R1019"/>
    <n v="37"/>
  </r>
  <r>
    <x v="507"/>
    <s v="Sargent"/>
    <n v="22.22"/>
    <n v="5.5"/>
    <s v="No"/>
    <s v="No"/>
    <x v="0"/>
    <n v="0"/>
    <x v="0"/>
    <s v="NORMAL WEIGHT"/>
    <s v="NORMAL"/>
    <d v="1982-12-15T00:00:00"/>
    <n v="19444.27"/>
    <s v="tier - 1"/>
    <s v="tier - 1"/>
    <s v="R1013"/>
    <n v="41"/>
  </r>
  <r>
    <x v="508"/>
    <s v="Watson"/>
    <n v="33.344999999999999"/>
    <n v="4.79"/>
    <s v="No"/>
    <s v="No"/>
    <x v="1"/>
    <n v="1"/>
    <x v="1"/>
    <s v="OBESITY"/>
    <s v="NORMAL"/>
    <d v="1993-09-06T00:00:00"/>
    <n v="19442.349999999999"/>
    <s v="tier - 1"/>
    <s v="tier - 3"/>
    <s v="R1012"/>
    <n v="31"/>
  </r>
  <r>
    <x v="509"/>
    <s v="Esponda"/>
    <n v="24.42"/>
    <n v="5.81"/>
    <s v="No"/>
    <s v="No"/>
    <x v="0"/>
    <n v="1"/>
    <x v="0"/>
    <s v="NORMAL WEIGHT"/>
    <s v="PREDIABETES"/>
    <d v="1987-06-30T00:00:00"/>
    <n v="19362"/>
    <s v="tier - 1"/>
    <s v="tier - 3"/>
    <s v="R1013"/>
    <n v="37"/>
  </r>
  <r>
    <x v="510"/>
    <s v="Krall"/>
    <n v="29.81"/>
    <n v="5.58"/>
    <s v="No"/>
    <s v="No"/>
    <x v="0"/>
    <n v="0"/>
    <x v="0"/>
    <s v="OVERWEIGHT"/>
    <s v="NORMAL"/>
    <d v="1991-08-24T00:00:00"/>
    <n v="19350.37"/>
    <s v="tier - 1"/>
    <s v="tier - 3"/>
    <s v="R1013"/>
    <n v="33"/>
  </r>
  <r>
    <x v="511"/>
    <s v="Poskin"/>
    <n v="51.18"/>
    <n v="4.4000000000000004"/>
    <s v="yes"/>
    <s v="No"/>
    <x v="0"/>
    <n v="2"/>
    <x v="1"/>
    <s v="OBESITY"/>
    <s v="NORMAL"/>
    <d v="1966-11-15T00:00:00"/>
    <n v="19321.060000000001"/>
    <s v="tier - 1"/>
    <s v="tier - 1"/>
    <s v="R1012"/>
    <n v="58"/>
  </r>
  <r>
    <x v="512"/>
    <s v="Halfmann"/>
    <n v="51.37"/>
    <n v="8.18"/>
    <s v="yes"/>
    <s v="No"/>
    <x v="0"/>
    <n v="0"/>
    <x v="1"/>
    <s v="OBESITY"/>
    <s v="DIABETES"/>
    <d v="1967-07-29T00:00:00"/>
    <n v="19259.96"/>
    <s v="tier - 1"/>
    <s v="tier - 1"/>
    <s v="R1012"/>
    <n v="57"/>
  </r>
  <r>
    <x v="513"/>
    <s v="Klapper"/>
    <n v="36.19"/>
    <n v="5.52"/>
    <s v="yes"/>
    <s v="No"/>
    <x v="0"/>
    <n v="0"/>
    <x v="1"/>
    <s v="OBESITY"/>
    <s v="NORMAL"/>
    <d v="1985-12-28T00:00:00"/>
    <n v="19214.71"/>
    <s v="tier - 1"/>
    <s v="tier - 3"/>
    <s v="R1013"/>
    <n v="38"/>
  </r>
  <r>
    <x v="514"/>
    <s v="George"/>
    <n v="25.9"/>
    <n v="4.84"/>
    <s v="No"/>
    <s v="No"/>
    <x v="0"/>
    <n v="0"/>
    <x v="0"/>
    <s v="OVERWEIGHT"/>
    <s v="NORMAL"/>
    <d v="1991-09-16T00:00:00"/>
    <n v="19199.939999999999"/>
    <s v="tier - 1"/>
    <s v="tier - 3"/>
    <s v="R1011"/>
    <n v="33"/>
  </r>
  <r>
    <x v="515"/>
    <s v="Hicks"/>
    <n v="35.72"/>
    <n v="4.08"/>
    <s v="No"/>
    <s v="No"/>
    <x v="1"/>
    <n v="1"/>
    <x v="1"/>
    <s v="OBESITY"/>
    <s v="NORMAL"/>
    <d v="1979-07-02T00:00:00"/>
    <n v="19144.580000000002"/>
    <s v="tier - 1"/>
    <s v="tier - 1"/>
    <s v="R1024"/>
    <n v="45"/>
  </r>
  <r>
    <x v="516"/>
    <s v="Lockyer"/>
    <n v="27.94"/>
    <n v="4.4800000000000004"/>
    <s v="No"/>
    <s v="No"/>
    <x v="1"/>
    <n v="1"/>
    <x v="0"/>
    <s v="OVERWEIGHT"/>
    <s v="NORMAL"/>
    <d v="1993-09-28T00:00:00"/>
    <n v="19107.78"/>
    <s v="tier - 1"/>
    <s v="tier - 2"/>
    <s v="R1013"/>
    <n v="31"/>
  </r>
  <r>
    <x v="517"/>
    <s v="Byrnes"/>
    <n v="27.1"/>
    <n v="5.73"/>
    <s v="No"/>
    <s v="No"/>
    <x v="0"/>
    <n v="0"/>
    <x v="0"/>
    <s v="OVERWEIGHT"/>
    <s v="PREDIABETES"/>
    <d v="1989-06-05T00:00:00"/>
    <n v="19040.88"/>
    <s v="tier - 1"/>
    <s v="tier - 3"/>
    <s v="R1011"/>
    <n v="35"/>
  </r>
  <r>
    <x v="518"/>
    <s v="Norris"/>
    <n v="18.3"/>
    <n v="5.46"/>
    <s v="yes"/>
    <s v="No"/>
    <x v="1"/>
    <n v="1"/>
    <x v="0"/>
    <s v="UNDERWEIGHT"/>
    <s v="NORMAL"/>
    <d v="1983-12-19T00:00:00"/>
    <n v="19023.259999999998"/>
    <s v="tier - 1"/>
    <s v="tier - 3"/>
    <s v="R1011"/>
    <n v="40"/>
  </r>
  <r>
    <x v="519"/>
    <s v="Darda"/>
    <n v="25.3"/>
    <n v="5.0199999999999996"/>
    <s v="yes"/>
    <s v="No"/>
    <x v="0"/>
    <n v="1"/>
    <x v="0"/>
    <s v="OVERWEIGHT"/>
    <s v="NORMAL"/>
    <d v="1988-10-24T00:00:00"/>
    <n v="18972.5"/>
    <s v="tier - 1"/>
    <s v="tier - 3"/>
    <s v="R1013"/>
    <n v="36"/>
  </r>
  <r>
    <x v="520"/>
    <s v="Otstot"/>
    <n v="38.83"/>
    <n v="6.36"/>
    <s v="No"/>
    <s v="No"/>
    <x v="0"/>
    <n v="1"/>
    <x v="1"/>
    <s v="OBESITY"/>
    <s v="PREDIABETES"/>
    <d v="1992-11-30T00:00:00"/>
    <n v="18963.169999999998"/>
    <s v="tier - 1"/>
    <s v="tier - 1"/>
    <s v="R1013"/>
    <n v="32"/>
  </r>
  <r>
    <x v="521"/>
    <s v="Bowley"/>
    <n v="27.6"/>
    <n v="5.36"/>
    <s v="No"/>
    <s v="No"/>
    <x v="0"/>
    <n v="1"/>
    <x v="1"/>
    <s v="OVERWEIGHT"/>
    <s v="NORMAL"/>
    <d v="1998-08-06T00:00:00"/>
    <n v="18955.22"/>
    <s v="tier - 1"/>
    <s v="tier - 3"/>
    <s v="R1011"/>
    <n v="26"/>
  </r>
  <r>
    <x v="522"/>
    <s v="Rogers"/>
    <n v="46.4"/>
    <n v="8.3699999999999992"/>
    <s v="yes"/>
    <s v="No"/>
    <x v="1"/>
    <n v="1"/>
    <x v="1"/>
    <s v="OBESITY"/>
    <s v="DIABETES"/>
    <d v="1963-10-20T00:00:00"/>
    <n v="18954.560000000001"/>
    <s v="tier - 1"/>
    <s v="tier - 1"/>
    <s v="R1026"/>
    <n v="61"/>
  </r>
  <r>
    <x v="523"/>
    <s v="Mclaughlin"/>
    <n v="51.92"/>
    <n v="5.18"/>
    <s v="yes"/>
    <s v="No"/>
    <x v="1"/>
    <n v="1"/>
    <x v="1"/>
    <s v="OBESITY"/>
    <s v="NORMAL"/>
    <d v="1969-08-03T00:00:00"/>
    <n v="18932.810000000001"/>
    <s v="tier - 1"/>
    <s v="tier - 3"/>
    <s v="R1012"/>
    <n v="55"/>
  </r>
  <r>
    <x v="524"/>
    <s v="Ziegler"/>
    <n v="32.395000000000003"/>
    <n v="5.68"/>
    <s v="yes"/>
    <s v="No"/>
    <x v="0"/>
    <n v="1"/>
    <x v="1"/>
    <s v="OBESITY"/>
    <s v="NORMAL"/>
    <d v="1995-09-27T00:00:00"/>
    <n v="18903.490000000002"/>
    <s v="tier - 1"/>
    <s v="tier - 2"/>
    <s v="R1024"/>
    <n v="29"/>
  </r>
  <r>
    <x v="525"/>
    <s v="Hughey"/>
    <n v="46.19"/>
    <n v="7.31"/>
    <s v="yes"/>
    <s v="No"/>
    <x v="1"/>
    <n v="1"/>
    <x v="1"/>
    <s v="OBESITY"/>
    <s v="DIABETES"/>
    <d v="1963-12-06T00:00:00"/>
    <n v="18883.330000000002"/>
    <s v="tier - 1"/>
    <s v="tier - 1"/>
    <s v="R1026"/>
    <n v="60"/>
  </r>
  <r>
    <x v="526"/>
    <s v="Knast"/>
    <n v="27.93"/>
    <n v="4.67"/>
    <s v="No"/>
    <s v="No"/>
    <x v="1"/>
    <n v="1"/>
    <x v="1"/>
    <s v="OVERWEIGHT"/>
    <s v="NORMAL"/>
    <d v="2003-07-24T00:00:00"/>
    <n v="18838.7"/>
    <s v="tier - 1"/>
    <s v="tier - 3"/>
    <s v="R1012"/>
    <n v="21"/>
  </r>
  <r>
    <x v="527"/>
    <s v="Stob"/>
    <n v="45.62"/>
    <n v="6.87"/>
    <s v="No"/>
    <s v="No"/>
    <x v="0"/>
    <n v="0"/>
    <x v="1"/>
    <s v="OBESITY"/>
    <s v="DIABETES"/>
    <d v="1962-12-18T00:00:00"/>
    <n v="18815.53"/>
    <s v="tier - 1"/>
    <s v="tier - 1"/>
    <s v="R1023"/>
    <n v="61"/>
  </r>
  <r>
    <x v="528"/>
    <s v="Jensen"/>
    <n v="35.31"/>
    <n v="5.87"/>
    <s v="No"/>
    <s v="No"/>
    <x v="1"/>
    <n v="1"/>
    <x v="1"/>
    <s v="OBESITY"/>
    <s v="PREDIABETES"/>
    <d v="1979-10-15T00:00:00"/>
    <n v="18806.150000000001"/>
    <s v="tier - 1"/>
    <s v="tier - 2"/>
    <s v="R1013"/>
    <n v="45"/>
  </r>
  <r>
    <x v="529"/>
    <s v="Mutter"/>
    <n v="30.4"/>
    <n v="4.07"/>
    <s v="yes"/>
    <s v="No"/>
    <x v="0"/>
    <n v="1"/>
    <x v="1"/>
    <s v="OBESITY"/>
    <s v="NORMAL"/>
    <d v="1995-11-28T00:00:00"/>
    <n v="18804.75"/>
    <s v="tier - 1"/>
    <s v="tier - 1"/>
    <s v="R1012"/>
    <n v="29"/>
  </r>
  <r>
    <x v="530"/>
    <s v="Ahern"/>
    <n v="20.13"/>
    <n v="6.47"/>
    <s v="No"/>
    <s v="No"/>
    <x v="1"/>
    <n v="1"/>
    <x v="0"/>
    <s v="NORMAL WEIGHT"/>
    <s v="DIABETES"/>
    <d v="1979-11-19T00:00:00"/>
    <n v="18767.740000000002"/>
    <s v="tier - 1"/>
    <s v="tier - 1"/>
    <s v="R1013"/>
    <n v="45"/>
  </r>
  <r>
    <x v="531"/>
    <s v="Chviruk"/>
    <n v="23.655000000000001"/>
    <n v="5.14"/>
    <s v="No"/>
    <s v="No"/>
    <x v="0"/>
    <n v="1"/>
    <x v="0"/>
    <s v="NORMAL WEIGHT"/>
    <s v="NORMAL"/>
    <d v="1992-12-27T00:00:00"/>
    <n v="18765.88"/>
    <s v="tier - 1"/>
    <s v="tier - 2"/>
    <s v="R1012"/>
    <n v="31"/>
  </r>
  <r>
    <x v="532"/>
    <s v="Meehan"/>
    <n v="49.05"/>
    <n v="9.77"/>
    <s v="yes"/>
    <s v="No"/>
    <x v="0"/>
    <n v="0"/>
    <x v="1"/>
    <s v="OBESITY"/>
    <s v="DIABETES"/>
    <d v="1967-08-30T00:00:00"/>
    <n v="18694.689999999999"/>
    <s v="tier - 1"/>
    <s v="tier - 1"/>
    <s v="R1023"/>
    <n v="57"/>
  </r>
  <r>
    <x v="533"/>
    <s v="Gammon"/>
    <n v="51.94"/>
    <n v="8.8000000000000007"/>
    <s v="yes"/>
    <s v="No"/>
    <x v="0"/>
    <n v="2"/>
    <x v="1"/>
    <s v="OBESITY"/>
    <s v="DIABETES"/>
    <d v="1970-10-17T00:00:00"/>
    <n v="18682.740000000002"/>
    <s v="tier - 1"/>
    <s v="tier - 3"/>
    <s v="R1012"/>
    <n v="54"/>
  </r>
  <r>
    <x v="534"/>
    <s v="Lee"/>
    <n v="29.83"/>
    <n v="5.84"/>
    <s v="No"/>
    <s v="No"/>
    <x v="0"/>
    <n v="1"/>
    <x v="0"/>
    <s v="OVERWEIGHT"/>
    <s v="PREDIABETES"/>
    <d v="1998-09-23T00:00:00"/>
    <n v="18648.419999999998"/>
    <s v="tier - 1"/>
    <s v="tier - 1"/>
    <s v="R1019"/>
    <n v="26"/>
  </r>
  <r>
    <x v="535"/>
    <s v="Franco"/>
    <n v="22.6"/>
    <n v="10.43"/>
    <s v="yes"/>
    <s v="No"/>
    <x v="0"/>
    <n v="1"/>
    <x v="0"/>
    <s v="NORMAL WEIGHT"/>
    <s v="DIABETES"/>
    <d v="1986-08-12T00:00:00"/>
    <n v="18608.259999999998"/>
    <s v="tier - 1"/>
    <s v="tier - 3"/>
    <s v="R1011"/>
    <n v="38"/>
  </r>
  <r>
    <x v="536"/>
    <s v="Patterson"/>
    <n v="46.69"/>
    <n v="4.25"/>
    <s v="yes"/>
    <s v="No"/>
    <x v="0"/>
    <n v="1"/>
    <x v="1"/>
    <s v="OBESITY"/>
    <s v="NORMAL"/>
    <d v="1964-09-26T00:00:00"/>
    <n v="18443.11"/>
    <s v="tier - 1"/>
    <s v="tier - 2"/>
    <s v="R1012"/>
    <n v="60"/>
  </r>
  <r>
    <x v="537"/>
    <s v="Valdes"/>
    <n v="28.49"/>
    <n v="4.8899999999999997"/>
    <s v="No"/>
    <s v="No"/>
    <x v="0"/>
    <n v="0"/>
    <x v="0"/>
    <s v="OVERWEIGHT"/>
    <s v="NORMAL"/>
    <d v="1999-12-15T00:00:00"/>
    <n v="18328.240000000002"/>
    <s v="tier - 1"/>
    <s v="tier - 2"/>
    <s v="R1013"/>
    <n v="24"/>
  </r>
  <r>
    <x v="538"/>
    <s v="Craig"/>
    <n v="28.5"/>
    <n v="5.55"/>
    <s v="yes"/>
    <s v="No"/>
    <x v="0"/>
    <n v="1"/>
    <x v="0"/>
    <s v="OVERWEIGHT"/>
    <s v="NORMAL"/>
    <d v="1995-07-04T00:00:00"/>
    <n v="18310.740000000002"/>
    <s v="tier - 1"/>
    <s v="tier - 3"/>
    <s v="R1012"/>
    <n v="29"/>
  </r>
  <r>
    <x v="539"/>
    <s v="Whipple"/>
    <n v="24.4"/>
    <n v="4.5199999999999996"/>
    <s v="No"/>
    <s v="No"/>
    <x v="0"/>
    <n v="1"/>
    <x v="0"/>
    <s v="NORMAL WEIGHT"/>
    <s v="NORMAL"/>
    <d v="1992-12-25T00:00:00"/>
    <n v="18259.22"/>
    <s v="tier - 1"/>
    <s v="tier - 3"/>
    <s v="R1011"/>
    <n v="31"/>
  </r>
  <r>
    <x v="540"/>
    <s v="Marton"/>
    <n v="29.15"/>
    <n v="4.45"/>
    <s v="yes"/>
    <s v="No"/>
    <x v="0"/>
    <n v="1"/>
    <x v="0"/>
    <s v="OVERWEIGHT"/>
    <s v="NORMAL"/>
    <d v="1995-08-03T00:00:00"/>
    <n v="18246.5"/>
    <s v="tier - 1"/>
    <s v="tier - 1"/>
    <s v="R1013"/>
    <n v="29"/>
  </r>
  <r>
    <x v="541"/>
    <s v="Hildebrandt"/>
    <n v="27.28"/>
    <n v="4.72"/>
    <s v="No"/>
    <s v="yes"/>
    <x v="0"/>
    <n v="1"/>
    <x v="0"/>
    <s v="OVERWEIGHT"/>
    <s v="NORMAL"/>
    <d v="2004-09-10T00:00:00"/>
    <n v="18223.45"/>
    <s v="tier - 1"/>
    <s v="tier - 3"/>
    <s v="R1013"/>
    <n v="20"/>
  </r>
  <r>
    <x v="542"/>
    <s v="Biggs"/>
    <n v="32.229999999999997"/>
    <n v="4.6500000000000004"/>
    <s v="yes"/>
    <s v="No"/>
    <x v="1"/>
    <n v="1"/>
    <x v="1"/>
    <s v="OBESITY"/>
    <s v="NORMAL"/>
    <d v="1997-06-15T00:00:00"/>
    <n v="18218.16"/>
    <s v="tier - 1"/>
    <s v="tier - 1"/>
    <s v="R1013"/>
    <n v="27"/>
  </r>
  <r>
    <x v="543"/>
    <s v="Shigezumi"/>
    <n v="44.2"/>
    <n v="11.34"/>
    <s v="yes"/>
    <s v="No"/>
    <x v="1"/>
    <n v="1"/>
    <x v="1"/>
    <s v="OBESITY"/>
    <s v="DIABETES"/>
    <d v="1963-07-04T00:00:00"/>
    <n v="18208.34"/>
    <s v="tier - 1"/>
    <s v="tier - 2"/>
    <s v="R1026"/>
    <n v="61"/>
  </r>
  <r>
    <x v="544"/>
    <s v="Meineke"/>
    <n v="29.734999999999999"/>
    <n v="4.53"/>
    <s v="No"/>
    <s v="No"/>
    <x v="1"/>
    <n v="1"/>
    <x v="1"/>
    <s v="OVERWEIGHT"/>
    <s v="NORMAL"/>
    <d v="1993-07-12T00:00:00"/>
    <n v="18157.88"/>
    <s v="tier - 1"/>
    <s v="tier - 1"/>
    <s v="R1012"/>
    <n v="31"/>
  </r>
  <r>
    <x v="545"/>
    <s v="Ludington"/>
    <n v="28.31"/>
    <n v="6.35"/>
    <s v="No"/>
    <s v="No"/>
    <x v="0"/>
    <n v="0"/>
    <x v="0"/>
    <s v="OVERWEIGHT"/>
    <s v="PREDIABETES"/>
    <d v="1999-10-24T00:00:00"/>
    <n v="18033.97"/>
    <s v="tier - 1"/>
    <s v="tier - 1"/>
    <s v="R1012"/>
    <n v="25"/>
  </r>
  <r>
    <x v="546"/>
    <s v="Perrich"/>
    <n v="46.62"/>
    <n v="8.51"/>
    <s v="No"/>
    <s v="No"/>
    <x v="0"/>
    <n v="0"/>
    <x v="1"/>
    <s v="OBESITY"/>
    <s v="DIABETES"/>
    <d v="1965-10-17T00:00:00"/>
    <n v="18031.189999999999"/>
    <s v="tier - 1"/>
    <s v="tier - 2"/>
    <s v="R1012"/>
    <n v="59"/>
  </r>
  <r>
    <x v="547"/>
    <s v="Cervantes"/>
    <n v="51.75"/>
    <n v="8.59"/>
    <s v="yes"/>
    <s v="No"/>
    <x v="0"/>
    <n v="1"/>
    <x v="1"/>
    <s v="OBESITY"/>
    <s v="DIABETES"/>
    <d v="1975-06-27T00:00:00"/>
    <n v="18031.16"/>
    <s v="tier - 1"/>
    <s v="tier - 3"/>
    <s v="R1023"/>
    <n v="49"/>
  </r>
  <r>
    <x v="548"/>
    <s v="Andrews"/>
    <n v="25.7"/>
    <n v="4.13"/>
    <s v="yes"/>
    <s v="No"/>
    <x v="0"/>
    <n v="0"/>
    <x v="0"/>
    <s v="OVERWEIGHT"/>
    <s v="NORMAL"/>
    <d v="2001-09-28T00:00:00"/>
    <n v="17942.11"/>
    <s v="tier - 1"/>
    <s v="tier - 2"/>
    <s v="R1011"/>
    <n v="23"/>
  </r>
  <r>
    <x v="549"/>
    <s v="Ruvalcaba"/>
    <n v="31.79"/>
    <n v="4.55"/>
    <s v="No"/>
    <s v="No"/>
    <x v="0"/>
    <n v="0"/>
    <x v="1"/>
    <s v="OBESITY"/>
    <s v="NORMAL"/>
    <d v="1977-10-17T00:00:00"/>
    <n v="17929.3"/>
    <s v="tier - 1"/>
    <s v="tier - 2"/>
    <s v="R1013"/>
    <n v="47"/>
  </r>
  <r>
    <x v="550"/>
    <s v="King"/>
    <n v="24.795000000000002"/>
    <n v="4.5199999999999996"/>
    <s v="No"/>
    <s v="No"/>
    <x v="0"/>
    <n v="0"/>
    <x v="0"/>
    <s v="NORMAL WEIGHT"/>
    <s v="NORMAL"/>
    <d v="1989-12-04T00:00:00"/>
    <n v="17904.53"/>
    <s v="tier - 1"/>
    <s v="tier - 2"/>
    <s v="R1017"/>
    <n v="34"/>
  </r>
  <r>
    <x v="551"/>
    <s v="Stone"/>
    <n v="53.98"/>
    <n v="5.07"/>
    <s v="No"/>
    <s v="No"/>
    <x v="1"/>
    <n v="1"/>
    <x v="1"/>
    <s v="OBESITY"/>
    <s v="NORMAL"/>
    <d v="1979-11-12T00:00:00"/>
    <n v="17882.669999999998"/>
    <s v="tier - 1"/>
    <s v="tier - 3"/>
    <s v="R1012"/>
    <n v="45"/>
  </r>
  <r>
    <x v="552"/>
    <s v="Campbell"/>
    <n v="41.325000000000003"/>
    <n v="4.04"/>
    <s v="yes"/>
    <s v="No"/>
    <x v="1"/>
    <n v="1"/>
    <x v="1"/>
    <s v="OBESITY"/>
    <s v="NORMAL"/>
    <d v="1997-08-26T00:00:00"/>
    <n v="17878.900000000001"/>
    <s v="tier - 1"/>
    <s v="tier - 2"/>
    <s v="R1024"/>
    <n v="27"/>
  </r>
  <r>
    <x v="553"/>
    <s v="Asher"/>
    <n v="51.65"/>
    <n v="5.3"/>
    <s v="yes"/>
    <s v="No"/>
    <x v="0"/>
    <n v="0"/>
    <x v="1"/>
    <s v="OBESITY"/>
    <s v="NORMAL"/>
    <d v="1976-12-12T00:00:00"/>
    <n v="17862.919999999998"/>
    <s v="tier - 1"/>
    <s v="tier - 2"/>
    <s v="R1012"/>
    <n v="47"/>
  </r>
  <r>
    <x v="554"/>
    <s v="Mazzotta"/>
    <n v="44.52"/>
    <n v="8.64"/>
    <s v="yes"/>
    <s v="No"/>
    <x v="1"/>
    <n v="1"/>
    <x v="1"/>
    <s v="OBESITY"/>
    <s v="DIABETES"/>
    <d v="1963-12-08T00:00:00"/>
    <n v="17832.599999999999"/>
    <s v="tier - 1"/>
    <s v="tier - 2"/>
    <s v="R1012"/>
    <n v="60"/>
  </r>
  <r>
    <x v="555"/>
    <s v="Huttl"/>
    <n v="53.29"/>
    <n v="4.03"/>
    <s v="No"/>
    <s v="No"/>
    <x v="1"/>
    <n v="1"/>
    <x v="1"/>
    <s v="OBESITY"/>
    <s v="NORMAL"/>
    <d v="1979-10-10T00:00:00"/>
    <n v="17779.939999999999"/>
    <s v="tier - 1"/>
    <s v="tier - 2"/>
    <s v="R1012"/>
    <n v="45"/>
  </r>
  <r>
    <x v="556"/>
    <s v="Ferron"/>
    <n v="46.63"/>
    <n v="4.26"/>
    <s v="yes"/>
    <s v="No"/>
    <x v="0"/>
    <n v="2"/>
    <x v="1"/>
    <s v="OBESITY"/>
    <s v="NORMAL"/>
    <d v="1966-06-21T00:00:00"/>
    <n v="17777.73"/>
    <s v="tier - 1"/>
    <s v="tier - 3"/>
    <s v="R1012"/>
    <n v="58"/>
  </r>
  <r>
    <x v="557"/>
    <s v="Colarusso"/>
    <n v="28.88"/>
    <n v="5.35"/>
    <s v="No"/>
    <s v="No"/>
    <x v="1"/>
    <n v="1"/>
    <x v="0"/>
    <s v="OVERWEIGHT"/>
    <s v="NORMAL"/>
    <d v="2003-07-14T00:00:00"/>
    <n v="17748.509999999998"/>
    <s v="tier - 1"/>
    <s v="tier - 1"/>
    <s v="R1012"/>
    <n v="21"/>
  </r>
  <r>
    <x v="558"/>
    <s v="Pearlman"/>
    <n v="23.98"/>
    <n v="4.9000000000000004"/>
    <s v="No"/>
    <s v="No"/>
    <x v="0"/>
    <n v="0"/>
    <x v="1"/>
    <s v="NORMAL WEIGHT"/>
    <s v="NORMAL"/>
    <d v="1994-07-01T00:00:00"/>
    <n v="17663.14"/>
    <s v="tier - 1"/>
    <s v="tier - 3"/>
    <s v="R1013"/>
    <n v="30"/>
  </r>
  <r>
    <x v="559"/>
    <s v="O'Mara"/>
    <n v="23.65"/>
    <n v="4.5"/>
    <s v="No"/>
    <s v="No"/>
    <x v="0"/>
    <n v="0"/>
    <x v="1"/>
    <s v="NORMAL WEIGHT"/>
    <s v="NORMAL"/>
    <d v="1990-10-25T00:00:00"/>
    <n v="17626.240000000002"/>
    <s v="tier - 1"/>
    <s v="tier - 3"/>
    <s v="R1013"/>
    <n v="34"/>
  </r>
  <r>
    <x v="560"/>
    <s v="Niska"/>
    <n v="49.09"/>
    <n v="8.3800000000000008"/>
    <s v="yes"/>
    <s v="No"/>
    <x v="0"/>
    <n v="2"/>
    <x v="1"/>
    <s v="OBESITY"/>
    <s v="DIABETES"/>
    <d v="1970-07-26T00:00:00"/>
    <n v="17584.72"/>
    <s v="tier - 1"/>
    <s v="tier - 3"/>
    <s v="R1012"/>
    <n v="54"/>
  </r>
  <r>
    <x v="561"/>
    <s v="Schlich"/>
    <n v="28.024999999999999"/>
    <n v="7.03"/>
    <s v="No"/>
    <s v="No"/>
    <x v="0"/>
    <n v="0"/>
    <x v="0"/>
    <s v="OVERWEIGHT"/>
    <s v="DIABETES"/>
    <d v="2002-08-25T00:00:00"/>
    <n v="17560.38"/>
    <s v="tier - 1"/>
    <s v="tier - 1"/>
    <s v="R1012"/>
    <n v="22"/>
  </r>
  <r>
    <x v="562"/>
    <s v="Zidek"/>
    <n v="43.32"/>
    <n v="8.75"/>
    <s v="yes"/>
    <s v="No"/>
    <x v="1"/>
    <n v="1"/>
    <x v="1"/>
    <s v="OBESITY"/>
    <s v="DIABETES"/>
    <d v="1963-11-16T00:00:00"/>
    <n v="17556.88"/>
    <s v="tier - 1"/>
    <s v="tier - 2"/>
    <s v="R1012"/>
    <n v="61"/>
  </r>
  <r>
    <x v="563"/>
    <s v="Ellgass"/>
    <n v="45.92"/>
    <n v="9.51"/>
    <s v="No"/>
    <s v="No"/>
    <x v="0"/>
    <n v="0"/>
    <x v="1"/>
    <s v="OBESITY"/>
    <s v="DIABETES"/>
    <d v="1968-07-12T00:00:00"/>
    <n v="17507.47"/>
    <s v="tier - 1"/>
    <s v="tier - 1"/>
    <s v="R1026"/>
    <n v="56"/>
  </r>
  <r>
    <x v="564"/>
    <s v="Lowe"/>
    <n v="44.03"/>
    <n v="9.36"/>
    <s v="No"/>
    <s v="No"/>
    <x v="0"/>
    <n v="0"/>
    <x v="1"/>
    <s v="OBESITY"/>
    <s v="DIABETES"/>
    <d v="1965-06-16T00:00:00"/>
    <n v="17505.650000000001"/>
    <s v="tier - 1"/>
    <s v="tier - 2"/>
    <s v="R1023"/>
    <n v="59"/>
  </r>
  <r>
    <x v="565"/>
    <s v="Malone"/>
    <n v="24.6"/>
    <n v="4.8099999999999996"/>
    <s v="No"/>
    <s v="No"/>
    <x v="0"/>
    <n v="0"/>
    <x v="0"/>
    <s v="NORMAL WEIGHT"/>
    <s v="NORMAL"/>
    <d v="1990-12-29T00:00:00"/>
    <n v="17496.310000000001"/>
    <s v="tier - 1"/>
    <s v="tier - 2"/>
    <s v="R1011"/>
    <n v="33"/>
  </r>
  <r>
    <x v="566"/>
    <s v="Dumke"/>
    <n v="49.15"/>
    <n v="8.08"/>
    <s v="No"/>
    <s v="No"/>
    <x v="0"/>
    <n v="0"/>
    <x v="1"/>
    <s v="OBESITY"/>
    <s v="DIABETES"/>
    <d v="1971-06-08T00:00:00"/>
    <n v="17479.53"/>
    <s v="tier - 1"/>
    <s v="tier - 1"/>
    <s v="R1012"/>
    <n v="53"/>
  </r>
  <r>
    <x v="567"/>
    <s v="Strong"/>
    <n v="28.31"/>
    <n v="6.29"/>
    <s v="No"/>
    <s v="No"/>
    <x v="1"/>
    <n v="1"/>
    <x v="0"/>
    <s v="OVERWEIGHT"/>
    <s v="PREDIABETES"/>
    <d v="2003-11-02T00:00:00"/>
    <n v="17468.98"/>
    <s v="tier - 2"/>
    <s v="tier - 1"/>
    <s v="R1012"/>
    <n v="21"/>
  </r>
  <r>
    <x v="568"/>
    <s v="Ferguson"/>
    <n v="22.99"/>
    <n v="6.29"/>
    <s v="No"/>
    <s v="No"/>
    <x v="0"/>
    <n v="1"/>
    <x v="0"/>
    <s v="NORMAL WEIGHT"/>
    <s v="PREDIABETES"/>
    <d v="1992-10-18T00:00:00"/>
    <n v="17361.77"/>
    <s v="tier - 2"/>
    <s v="tier - 1"/>
    <s v="R1012"/>
    <n v="32"/>
  </r>
  <r>
    <x v="569"/>
    <s v="Klein"/>
    <n v="29.07"/>
    <n v="5.12"/>
    <s v="No"/>
    <s v="No"/>
    <x v="1"/>
    <n v="1"/>
    <x v="0"/>
    <s v="OVERWEIGHT"/>
    <s v="NORMAL"/>
    <d v="2003-11-01T00:00:00"/>
    <n v="17352.68"/>
    <s v="tier - 2"/>
    <s v="tier - 3"/>
    <s v="R1012"/>
    <n v="21"/>
  </r>
  <r>
    <x v="570"/>
    <s v="Eusebio"/>
    <n v="42.02"/>
    <n v="9.9499999999999993"/>
    <s v="yes"/>
    <s v="No"/>
    <x v="1"/>
    <n v="1"/>
    <x v="1"/>
    <s v="OBESITY"/>
    <s v="DIABETES"/>
    <d v="1963-07-12T00:00:00"/>
    <n v="17337.580000000002"/>
    <s v="tier - 2"/>
    <s v="tier - 3"/>
    <s v="R1023"/>
    <n v="61"/>
  </r>
  <r>
    <x v="571"/>
    <s v="Szolosi"/>
    <n v="49.07"/>
    <n v="9.08"/>
    <s v="yes"/>
    <s v="No"/>
    <x v="0"/>
    <n v="1"/>
    <x v="1"/>
    <s v="OBESITY"/>
    <s v="DIABETES"/>
    <d v="1975-08-25T00:00:00"/>
    <n v="17253.43"/>
    <s v="tier - 2"/>
    <s v="tier - 3"/>
    <s v="R1026"/>
    <n v="49"/>
  </r>
  <r>
    <x v="572"/>
    <s v="Butler"/>
    <n v="19.8"/>
    <n v="4.82"/>
    <s v="No"/>
    <s v="No"/>
    <x v="0"/>
    <n v="0"/>
    <x v="0"/>
    <s v="NORMAL WEIGHT"/>
    <s v="NORMAL"/>
    <d v="1982-10-22T00:00:00"/>
    <n v="17179.52"/>
    <s v="tier - 2"/>
    <s v="tier - 1"/>
    <s v="R1013"/>
    <n v="42"/>
  </r>
  <r>
    <x v="573"/>
    <s v="Fukuchi"/>
    <n v="27.36"/>
    <n v="4.6500000000000004"/>
    <s v="No"/>
    <s v="yes"/>
    <x v="0"/>
    <n v="1"/>
    <x v="0"/>
    <s v="OVERWEIGHT"/>
    <s v="NORMAL"/>
    <d v="2004-08-18T00:00:00"/>
    <n v="17178.68"/>
    <s v="tier - 2"/>
    <s v="tier - 2"/>
    <s v="R1019"/>
    <n v="20"/>
  </r>
  <r>
    <x v="574"/>
    <s v="Drucker"/>
    <n v="42.95"/>
    <n v="5.16"/>
    <s v="yes"/>
    <s v="No"/>
    <x v="0"/>
    <n v="1"/>
    <x v="1"/>
    <s v="OBESITY"/>
    <s v="NORMAL"/>
    <d v="1964-06-07T00:00:00"/>
    <n v="17174.52"/>
    <s v="tier - 2"/>
    <s v="tier - 2"/>
    <s v="R1012"/>
    <n v="60"/>
  </r>
  <r>
    <x v="575"/>
    <s v="Aziz"/>
    <n v="42.66"/>
    <n v="10.44"/>
    <s v="No"/>
    <s v="No"/>
    <x v="0"/>
    <n v="0"/>
    <x v="1"/>
    <s v="OBESITY"/>
    <s v="DIABETES"/>
    <d v="1965-09-16T00:00:00"/>
    <n v="17172.27"/>
    <s v="tier - 2"/>
    <s v="tier - 2"/>
    <s v="R1026"/>
    <n v="59"/>
  </r>
  <r>
    <x v="576"/>
    <s v="Pak"/>
    <n v="33.630000000000003"/>
    <n v="5.69"/>
    <s v="No"/>
    <s v="No"/>
    <x v="0"/>
    <n v="1"/>
    <x v="1"/>
    <s v="OBESITY"/>
    <s v="NORMAL"/>
    <d v="1998-06-03T00:00:00"/>
    <n v="17128.43"/>
    <s v="tier - 2"/>
    <s v="tier - 3"/>
    <s v="R1016"/>
    <n v="26"/>
  </r>
  <r>
    <x v="577"/>
    <s v="Kieta"/>
    <n v="26.84"/>
    <n v="6.5"/>
    <s v="No"/>
    <s v="No"/>
    <x v="0"/>
    <n v="0"/>
    <x v="0"/>
    <s v="OVERWEIGHT"/>
    <s v="DIABETES"/>
    <d v="2002-06-28T00:00:00"/>
    <n v="17085.27"/>
    <s v="tier - 2"/>
    <s v="tier - 3"/>
    <s v="R1013"/>
    <n v="22"/>
  </r>
  <r>
    <x v="578"/>
    <s v="Velez"/>
    <n v="28.3"/>
    <n v="5.73"/>
    <s v="No"/>
    <s v="No"/>
    <x v="1"/>
    <n v="1"/>
    <x v="0"/>
    <s v="OVERWEIGHT"/>
    <s v="PREDIABETES"/>
    <d v="2003-12-26T00:00:00"/>
    <n v="17081.080000000002"/>
    <s v="tier - 2"/>
    <s v="tier - 2"/>
    <s v="R1011"/>
    <n v="20"/>
  </r>
  <r>
    <x v="579"/>
    <s v="Bussiere"/>
    <n v="27.06"/>
    <n v="5.74"/>
    <s v="yes"/>
    <s v="No"/>
    <x v="0"/>
    <n v="0"/>
    <x v="0"/>
    <s v="OVERWEIGHT"/>
    <s v="PREDIABETES"/>
    <d v="1996-06-10T00:00:00"/>
    <n v="17043.34"/>
    <s v="tier - 2"/>
    <s v="tier - 3"/>
    <s v="R1013"/>
    <n v="28"/>
  </r>
  <r>
    <x v="580"/>
    <s v="McCartney"/>
    <n v="47.13"/>
    <n v="8.6999999999999993"/>
    <s v="No"/>
    <s v="No"/>
    <x v="0"/>
    <n v="0"/>
    <x v="1"/>
    <s v="OBESITY"/>
    <s v="DIABETES"/>
    <d v="1971-08-22T00:00:00"/>
    <n v="17016.009999999998"/>
    <s v="tier - 2"/>
    <s v="tier - 2"/>
    <s v="R1023"/>
    <n v="53"/>
  </r>
  <r>
    <x v="581"/>
    <s v="Bambauer"/>
    <n v="51.72"/>
    <n v="5.09"/>
    <s v="No"/>
    <s v="No"/>
    <x v="0"/>
    <n v="0"/>
    <x v="1"/>
    <s v="OBESITY"/>
    <s v="NORMAL"/>
    <d v="1980-07-16T00:00:00"/>
    <n v="16990.55"/>
    <s v="tier - 2"/>
    <s v="tier - 3"/>
    <s v="R1012"/>
    <n v="44"/>
  </r>
  <r>
    <x v="582"/>
    <s v="Mertz"/>
    <n v="48.59"/>
    <n v="5.57"/>
    <s v="No"/>
    <s v="No"/>
    <x v="0"/>
    <n v="0"/>
    <x v="1"/>
    <s v="OBESITY"/>
    <s v="NORMAL"/>
    <d v="1977-08-25T00:00:00"/>
    <n v="16921.09"/>
    <s v="tier - 2"/>
    <s v="tier - 3"/>
    <s v="R1023"/>
    <n v="47"/>
  </r>
  <r>
    <x v="583"/>
    <s v="Mason"/>
    <n v="45.18"/>
    <n v="10.87"/>
    <s v="No"/>
    <s v="No"/>
    <x v="0"/>
    <n v="0"/>
    <x v="1"/>
    <s v="OBESITY"/>
    <s v="DIABETES"/>
    <d v="1968-10-21T00:00:00"/>
    <n v="16903.5"/>
    <s v="tier - 2"/>
    <s v="tier - 3"/>
    <s v="R1012"/>
    <n v="56"/>
  </r>
  <r>
    <x v="584"/>
    <s v="Rotich"/>
    <n v="27.9"/>
    <n v="6.02"/>
    <s v="No"/>
    <s v="No"/>
    <x v="1"/>
    <n v="1"/>
    <x v="0"/>
    <s v="OVERWEIGHT"/>
    <s v="PREDIABETES"/>
    <d v="2003-09-10T00:00:00"/>
    <n v="16884.919999999998"/>
    <s v="tier - 2"/>
    <s v="tier - 2"/>
    <s v="R1011"/>
    <n v="21"/>
  </r>
  <r>
    <x v="585"/>
    <s v="Fetzer"/>
    <n v="51.33"/>
    <n v="7"/>
    <s v="No"/>
    <s v="No"/>
    <x v="0"/>
    <n v="0"/>
    <x v="1"/>
    <s v="OBESITY"/>
    <s v="DIABETES"/>
    <d v="1974-08-08T00:00:00"/>
    <n v="16841.32"/>
    <s v="tier - 2"/>
    <s v="tier - 3"/>
    <s v="R1011"/>
    <n v="50"/>
  </r>
  <r>
    <x v="586"/>
    <s v="Mattis"/>
    <n v="30.59"/>
    <n v="5.56"/>
    <s v="yes"/>
    <s v="No"/>
    <x v="0"/>
    <n v="1"/>
    <x v="1"/>
    <s v="OBESITY"/>
    <s v="NORMAL"/>
    <d v="1995-10-19T00:00:00"/>
    <n v="16796.41"/>
    <s v="tier - 2"/>
    <s v="tier - 3"/>
    <s v="R1024"/>
    <n v="29"/>
  </r>
  <r>
    <x v="587"/>
    <s v="Cochran"/>
    <n v="39.229999999999997"/>
    <n v="8.4499999999999993"/>
    <s v="No"/>
    <s v="No"/>
    <x v="0"/>
    <n v="0"/>
    <x v="1"/>
    <s v="OBESITY"/>
    <s v="DIABETES"/>
    <d v="1962-07-29T00:00:00"/>
    <n v="16779.400000000001"/>
    <s v="tier - 2"/>
    <s v="tier - 2"/>
    <s v="R1026"/>
    <n v="62"/>
  </r>
  <r>
    <x v="588"/>
    <s v="Balinsky"/>
    <n v="19.094999999999999"/>
    <n v="6.19"/>
    <s v="No"/>
    <s v="No"/>
    <x v="0"/>
    <n v="0"/>
    <x v="0"/>
    <s v="NORMAL WEIGHT"/>
    <s v="PREDIABETES"/>
    <d v="1989-09-23T00:00:00"/>
    <n v="16776.3"/>
    <s v="tier - 2"/>
    <s v="tier - 2"/>
    <s v="R1024"/>
    <n v="35"/>
  </r>
  <r>
    <x v="589"/>
    <s v="Reilly"/>
    <n v="49.72"/>
    <n v="7.71"/>
    <s v="No"/>
    <s v="No"/>
    <x v="0"/>
    <n v="0"/>
    <x v="1"/>
    <s v="OBESITY"/>
    <s v="DIABETES"/>
    <d v="1974-08-28T00:00:00"/>
    <n v="16770.990000000002"/>
    <s v="tier - 2"/>
    <s v="tier - 1"/>
    <s v="R1012"/>
    <n v="50"/>
  </r>
  <r>
    <x v="590"/>
    <s v="Johnson"/>
    <n v="21.754999999999999"/>
    <n v="4.63"/>
    <s v="No"/>
    <s v="No"/>
    <x v="1"/>
    <n v="1"/>
    <x v="0"/>
    <s v="NORMAL WEIGHT"/>
    <s v="NORMAL"/>
    <d v="1993-11-05T00:00:00"/>
    <n v="16657.72"/>
    <s v="tier - 2"/>
    <s v="tier - 1"/>
    <s v="R1024"/>
    <n v="31"/>
  </r>
  <r>
    <x v="591"/>
    <s v="Petry"/>
    <n v="48.39"/>
    <n v="4.6100000000000003"/>
    <s v="No"/>
    <s v="No"/>
    <x v="0"/>
    <n v="0"/>
    <x v="1"/>
    <s v="OBESITY"/>
    <s v="NORMAL"/>
    <d v="1977-09-25T00:00:00"/>
    <n v="16631.61"/>
    <s v="tier - 2"/>
    <s v="tier - 1"/>
    <s v="R1012"/>
    <n v="47"/>
  </r>
  <r>
    <x v="592"/>
    <s v="Laleman"/>
    <n v="47.15"/>
    <n v="9.5299999999999994"/>
    <s v="yes"/>
    <s v="No"/>
    <x v="0"/>
    <n v="1"/>
    <x v="1"/>
    <s v="OBESITY"/>
    <s v="DIABETES"/>
    <d v="1975-07-24T00:00:00"/>
    <n v="16602.18"/>
    <s v="tier - 2"/>
    <s v="tier - 1"/>
    <s v="R1026"/>
    <n v="49"/>
  </r>
  <r>
    <x v="593"/>
    <s v="Colby"/>
    <n v="47.59"/>
    <n v="11.43"/>
    <s v="yes"/>
    <s v="No"/>
    <x v="0"/>
    <n v="2"/>
    <x v="1"/>
    <s v="OBESITY"/>
    <s v="DIABETES"/>
    <d v="1970-07-10T00:00:00"/>
    <n v="16600.16"/>
    <s v="tier - 2"/>
    <s v="tier - 2"/>
    <s v="R1011"/>
    <n v="54"/>
  </r>
  <r>
    <x v="594"/>
    <s v="Wathke"/>
    <n v="39.81"/>
    <n v="7.65"/>
    <s v="yes"/>
    <s v="No"/>
    <x v="1"/>
    <n v="1"/>
    <x v="1"/>
    <s v="OBESITY"/>
    <s v="DIABETES"/>
    <d v="1963-06-25T00:00:00"/>
    <n v="16587.96"/>
    <s v="tier - 2"/>
    <s v="tier - 2"/>
    <s v="R1023"/>
    <n v="61"/>
  </r>
  <r>
    <x v="595"/>
    <s v="Daly"/>
    <n v="31.02"/>
    <n v="5.87"/>
    <s v="yes"/>
    <s v="No"/>
    <x v="0"/>
    <n v="0"/>
    <x v="1"/>
    <s v="OBESITY"/>
    <s v="PREDIABETES"/>
    <d v="2001-06-25T00:00:00"/>
    <n v="16586.5"/>
    <s v="tier - 2"/>
    <s v="tier - 1"/>
    <s v="R1013"/>
    <n v="23"/>
  </r>
  <r>
    <x v="596"/>
    <s v="Dillon"/>
    <n v="24.75"/>
    <n v="4.3600000000000003"/>
    <s v="yes"/>
    <s v="No"/>
    <x v="0"/>
    <n v="1"/>
    <x v="0"/>
    <s v="NORMAL WEIGHT"/>
    <s v="NORMAL"/>
    <d v="1995-12-23T00:00:00"/>
    <n v="16577.78"/>
    <s v="tier - 2"/>
    <s v="tier - 1"/>
    <s v="R1013"/>
    <n v="28"/>
  </r>
  <r>
    <x v="597"/>
    <s v="Pontes"/>
    <n v="30.114999999999998"/>
    <n v="10.119999999999999"/>
    <s v="No"/>
    <s v="No"/>
    <x v="0"/>
    <n v="3"/>
    <x v="1"/>
    <s v="OBESITY"/>
    <s v="DIABETES"/>
    <d v="1958-10-10T00:00:00"/>
    <n v="16455.71"/>
    <s v="tier - 2"/>
    <s v="tier - 2"/>
    <s v="R1012"/>
    <n v="66"/>
  </r>
  <r>
    <x v="598"/>
    <s v="Spies"/>
    <n v="26.03"/>
    <n v="4.01"/>
    <s v="No"/>
    <s v="No"/>
    <x v="1"/>
    <n v="1"/>
    <x v="0"/>
    <s v="OVERWEIGHT"/>
    <s v="NORMAL"/>
    <d v="2003-12-20T00:00:00"/>
    <n v="16450.89"/>
    <s v="tier - 2"/>
    <s v="tier - 1"/>
    <s v="R1012"/>
    <n v="20"/>
  </r>
  <r>
    <x v="599"/>
    <s v="Greig"/>
    <n v="20.045000000000002"/>
    <n v="4.7699999999999996"/>
    <s v="yes"/>
    <s v="No"/>
    <x v="0"/>
    <n v="1"/>
    <x v="0"/>
    <s v="NORMAL WEIGHT"/>
    <s v="NORMAL"/>
    <d v="1995-09-28T00:00:00"/>
    <n v="16420.490000000002"/>
    <s v="tier - 2"/>
    <s v="tier - 3"/>
    <s v="R1012"/>
    <n v="29"/>
  </r>
  <r>
    <x v="600"/>
    <s v="Scott"/>
    <n v="40.24"/>
    <n v="6.83"/>
    <s v="No"/>
    <s v="No"/>
    <x v="0"/>
    <n v="0"/>
    <x v="1"/>
    <s v="OBESITY"/>
    <s v="DIABETES"/>
    <d v="1965-12-05T00:00:00"/>
    <n v="16351.42"/>
    <s v="tier - 2"/>
    <s v="tier - 3"/>
    <s v="R1026"/>
    <n v="58"/>
  </r>
  <r>
    <x v="601"/>
    <s v="Erlandson"/>
    <n v="43.15"/>
    <n v="6.14"/>
    <s v="yes"/>
    <s v="No"/>
    <x v="1"/>
    <n v="1"/>
    <x v="1"/>
    <s v="OBESITY"/>
    <s v="PREDIABETES"/>
    <d v="1969-08-08T00:00:00"/>
    <n v="16311.05"/>
    <s v="tier - 2"/>
    <s v="tier - 3"/>
    <s v="R1026"/>
    <n v="55"/>
  </r>
  <r>
    <x v="602"/>
    <s v="Autrey"/>
    <n v="27.7"/>
    <n v="5.6"/>
    <s v="No"/>
    <s v="No"/>
    <x v="1"/>
    <n v="1"/>
    <x v="0"/>
    <s v="OVERWEIGHT"/>
    <s v="NORMAL"/>
    <d v="2003-08-24T00:00:00"/>
    <n v="16297.85"/>
    <s v="tier - 2"/>
    <s v="tier - 3"/>
    <s v="R1011"/>
    <n v="21"/>
  </r>
  <r>
    <x v="603"/>
    <s v="Alleman"/>
    <n v="45.68"/>
    <n v="4.8"/>
    <s v="No"/>
    <s v="No"/>
    <x v="0"/>
    <n v="2"/>
    <x v="1"/>
    <s v="OBESITY"/>
    <s v="NORMAL"/>
    <d v="1972-07-30T00:00:00"/>
    <n v="16267.32"/>
    <s v="tier - 2"/>
    <s v="tier - 2"/>
    <s v="R1023"/>
    <n v="52"/>
  </r>
  <r>
    <x v="604"/>
    <s v="Michalski"/>
    <n v="27.3"/>
    <n v="11.89"/>
    <s v="No"/>
    <s v="No"/>
    <x v="0"/>
    <n v="0"/>
    <x v="0"/>
    <s v="OVERWEIGHT"/>
    <s v="DIABETES"/>
    <d v="2002-09-08T00:00:00"/>
    <n v="16232.85"/>
    <s v="tier - 2"/>
    <s v="tier - 1"/>
    <s v="R1011"/>
    <n v="22"/>
  </r>
  <r>
    <x v="605"/>
    <s v="Grillo"/>
    <n v="54.45"/>
    <n v="4.7300000000000004"/>
    <s v="yes"/>
    <s v="No"/>
    <x v="0"/>
    <n v="1"/>
    <x v="1"/>
    <s v="OBESITY"/>
    <s v="NORMAL"/>
    <d v="1988-08-21T00:00:00"/>
    <n v="16205.88"/>
    <s v="tier - 2"/>
    <s v="tier - 1"/>
    <s v="R1012"/>
    <n v="36"/>
  </r>
  <r>
    <x v="606"/>
    <s v="Coronado"/>
    <n v="54.43"/>
    <n v="4.6100000000000003"/>
    <s v="yes"/>
    <s v="No"/>
    <x v="0"/>
    <n v="1"/>
    <x v="1"/>
    <s v="OBESITY"/>
    <s v="NORMAL"/>
    <d v="1988-08-06T00:00:00"/>
    <n v="16199.1"/>
    <s v="tier - 2"/>
    <s v="tier - 2"/>
    <s v="R1012"/>
    <n v="36"/>
  </r>
  <r>
    <x v="607"/>
    <s v="Dewine"/>
    <n v="48.01"/>
    <n v="7.3"/>
    <s v="No"/>
    <s v="No"/>
    <x v="0"/>
    <n v="0"/>
    <x v="1"/>
    <s v="OBESITY"/>
    <s v="DIABETES"/>
    <d v="1974-09-11T00:00:00"/>
    <n v="16190.97"/>
    <s v="tier - 2"/>
    <s v="tier - 3"/>
    <s v="R1012"/>
    <n v="50"/>
  </r>
  <r>
    <x v="608"/>
    <s v="Carman"/>
    <n v="48.32"/>
    <n v="5.88"/>
    <s v="No"/>
    <s v="No"/>
    <x v="0"/>
    <n v="0"/>
    <x v="1"/>
    <s v="OBESITY"/>
    <s v="PREDIABETES"/>
    <d v="1982-07-06T00:00:00"/>
    <n v="16152.04"/>
    <s v="tier - 2"/>
    <s v="tier - 1"/>
    <s v="R1026"/>
    <n v="42"/>
  </r>
  <r>
    <x v="609"/>
    <s v="Neems"/>
    <n v="22.895"/>
    <n v="4.0599999999999996"/>
    <s v="No"/>
    <s v="No"/>
    <x v="1"/>
    <n v="1"/>
    <x v="0"/>
    <s v="NORMAL WEIGHT"/>
    <s v="NORMAL"/>
    <d v="1993-12-12T00:00:00"/>
    <n v="16138.76"/>
    <s v="tier - 2"/>
    <s v="tier - 3"/>
    <s v="R1017"/>
    <n v="30"/>
  </r>
  <r>
    <x v="610"/>
    <s v="Pesyna"/>
    <n v="54.85"/>
    <n v="4.9000000000000004"/>
    <s v="No"/>
    <s v="No"/>
    <x v="0"/>
    <n v="1"/>
    <x v="1"/>
    <s v="OBESITY"/>
    <s v="NORMAL"/>
    <d v="1987-10-06T00:00:00"/>
    <n v="16122.65"/>
    <s v="tier - 2"/>
    <s v="tier - 1"/>
    <s v="R1011"/>
    <n v="37"/>
  </r>
  <r>
    <x v="611"/>
    <s v="Meling"/>
    <n v="21.85"/>
    <n v="5.52"/>
    <s v="No"/>
    <s v="No"/>
    <x v="1"/>
    <n v="1"/>
    <x v="0"/>
    <s v="NORMAL WEIGHT"/>
    <s v="NORMAL"/>
    <d v="1993-08-08T00:00:00"/>
    <n v="16115.3"/>
    <s v="tier - 2"/>
    <s v="tier - 1"/>
    <s v="R1024"/>
    <n v="31"/>
  </r>
  <r>
    <x v="612"/>
    <s v="Widlowski"/>
    <n v="51.86"/>
    <n v="5.2"/>
    <s v="yes"/>
    <s v="No"/>
    <x v="0"/>
    <n v="0"/>
    <x v="1"/>
    <s v="OBESITY"/>
    <s v="NORMAL"/>
    <d v="1985-08-27T00:00:00"/>
    <n v="16097.94"/>
    <s v="tier - 2"/>
    <s v="tier - 3"/>
    <s v="R1012"/>
    <n v="39"/>
  </r>
  <r>
    <x v="613"/>
    <s v="Nadar"/>
    <n v="39.049999999999997"/>
    <n v="7.59"/>
    <s v="No"/>
    <s v="No"/>
    <x v="0"/>
    <n v="3"/>
    <x v="1"/>
    <s v="OBESITY"/>
    <s v="DIABETES"/>
    <d v="1958-06-21T00:00:00"/>
    <n v="16085.13"/>
    <s v="tier - 2"/>
    <s v="tier - 2"/>
    <s v="R1013"/>
    <n v="66"/>
  </r>
  <r>
    <x v="614"/>
    <s v="Turner"/>
    <n v="31.824999999999999"/>
    <n v="8.2799999999999994"/>
    <s v="No"/>
    <s v="No"/>
    <x v="0"/>
    <n v="3"/>
    <x v="1"/>
    <s v="OBESITY"/>
    <s v="DIABETES"/>
    <d v="1958-10-22T00:00:00"/>
    <n v="16069.08"/>
    <s v="tier - 2"/>
    <s v="tier - 2"/>
    <s v="R1024"/>
    <n v="66"/>
  </r>
  <r>
    <x v="615"/>
    <s v="Walker"/>
    <n v="46.43"/>
    <n v="6.72"/>
    <s v="No"/>
    <s v="No"/>
    <x v="0"/>
    <n v="0"/>
    <x v="1"/>
    <s v="OBESITY"/>
    <s v="DIABETES"/>
    <d v="1978-09-16T00:00:00"/>
    <n v="16062.89"/>
    <s v="tier - 2"/>
    <s v="tier - 2"/>
    <s v="R1026"/>
    <n v="46"/>
  </r>
  <r>
    <x v="616"/>
    <s v="Leedham"/>
    <n v="53.63"/>
    <n v="5.47"/>
    <s v="yes"/>
    <s v="No"/>
    <x v="0"/>
    <n v="1"/>
    <x v="1"/>
    <s v="OBESITY"/>
    <s v="NORMAL"/>
    <d v="1988-12-05T00:00:00"/>
    <n v="16059.06"/>
    <s v="tier - 2"/>
    <s v="tier - 3"/>
    <s v="R1012"/>
    <n v="35"/>
  </r>
  <r>
    <x v="617"/>
    <s v="Haglund"/>
    <n v="48.7"/>
    <n v="4.71"/>
    <s v="No"/>
    <s v="No"/>
    <x v="0"/>
    <n v="0"/>
    <x v="1"/>
    <s v="OBESITY"/>
    <s v="NORMAL"/>
    <d v="1980-09-19T00:00:00"/>
    <n v="15966.19"/>
    <s v="tier - 2"/>
    <s v="tier - 2"/>
    <s v="R1012"/>
    <n v="44"/>
  </r>
  <r>
    <x v="618"/>
    <s v="Mills"/>
    <n v="48.81"/>
    <n v="5.49"/>
    <s v="No"/>
    <s v="No"/>
    <x v="0"/>
    <n v="0"/>
    <x v="1"/>
    <s v="OBESITY"/>
    <s v="NORMAL"/>
    <d v="1982-07-24T00:00:00"/>
    <n v="15965.29"/>
    <s v="tier - 2"/>
    <s v="tier - 1"/>
    <s v="R1012"/>
    <n v="42"/>
  </r>
  <r>
    <x v="619"/>
    <s v="Drnjevich"/>
    <n v="47.53"/>
    <n v="4.72"/>
    <s v="No"/>
    <s v="No"/>
    <x v="0"/>
    <n v="0"/>
    <x v="1"/>
    <s v="OBESITY"/>
    <s v="NORMAL"/>
    <d v="1980-10-12T00:00:00"/>
    <n v="15922.29"/>
    <s v="tier - 2"/>
    <s v="tier - 3"/>
    <s v="R1026"/>
    <n v="44"/>
  </r>
  <r>
    <x v="620"/>
    <s v="Clay"/>
    <n v="36.85"/>
    <n v="6.7"/>
    <s v="No"/>
    <s v="No"/>
    <x v="0"/>
    <n v="0"/>
    <x v="1"/>
    <s v="OBESITY"/>
    <s v="DIABETES"/>
    <d v="1962-12-25T00:00:00"/>
    <n v="15840.81"/>
    <s v="tier - 2"/>
    <s v="tier - 1"/>
    <s v="R1022"/>
    <n v="61"/>
  </r>
  <r>
    <x v="621"/>
    <s v="Marbury"/>
    <n v="29.3"/>
    <n v="5.5"/>
    <s v="No"/>
    <s v="No"/>
    <x v="0"/>
    <n v="0"/>
    <x v="1"/>
    <s v="OVERWEIGHT"/>
    <s v="NORMAL"/>
    <d v="1982-11-11T00:00:00"/>
    <n v="15828.82"/>
    <s v="tier - 2"/>
    <s v="tier - 3"/>
    <s v="R1011"/>
    <n v="42"/>
  </r>
  <r>
    <x v="622"/>
    <s v="Coon"/>
    <n v="19.3"/>
    <n v="4.46"/>
    <s v="No"/>
    <s v="No"/>
    <x v="0"/>
    <n v="1"/>
    <x v="0"/>
    <s v="NORMAL WEIGHT"/>
    <s v="NORMAL"/>
    <d v="1984-06-26T00:00:00"/>
    <n v="15820.7"/>
    <s v="tier - 2"/>
    <s v="tier - 3"/>
    <s v="R1011"/>
    <n v="40"/>
  </r>
  <r>
    <x v="623"/>
    <s v="Vanttinen"/>
    <n v="24.13"/>
    <n v="5.29"/>
    <s v="yes"/>
    <s v="No"/>
    <x v="1"/>
    <n v="1"/>
    <x v="0"/>
    <s v="NORMAL WEIGHT"/>
    <s v="NORMAL"/>
    <d v="1997-10-09T00:00:00"/>
    <n v="15817.99"/>
    <s v="tier - 2"/>
    <s v="tier - 2"/>
    <s v="R1012"/>
    <n v="27"/>
  </r>
  <r>
    <x v="624"/>
    <s v="Garges"/>
    <n v="46.7"/>
    <n v="10.99"/>
    <s v="No"/>
    <s v="No"/>
    <x v="0"/>
    <n v="0"/>
    <x v="1"/>
    <s v="OBESITY"/>
    <s v="DIABETES"/>
    <d v="1974-08-29T00:00:00"/>
    <n v="15746.62"/>
    <s v="tier - 2"/>
    <s v="tier - 1"/>
    <s v="R1012"/>
    <n v="50"/>
  </r>
  <r>
    <x v="625"/>
    <s v="Rivel"/>
    <n v="45.27"/>
    <n v="5.2"/>
    <s v="yes"/>
    <s v="No"/>
    <x v="0"/>
    <n v="0"/>
    <x v="1"/>
    <s v="OBESITY"/>
    <s v="NORMAL"/>
    <d v="1976-09-20T00:00:00"/>
    <n v="15698.86"/>
    <s v="tier - 2"/>
    <s v="tier - 2"/>
    <s v="R1012"/>
    <n v="48"/>
  </r>
  <r>
    <x v="626"/>
    <s v="Lawson"/>
    <n v="44.29"/>
    <n v="9.66"/>
    <s v="No"/>
    <s v="No"/>
    <x v="0"/>
    <n v="2"/>
    <x v="1"/>
    <s v="OBESITY"/>
    <s v="DIABETES"/>
    <d v="1973-06-26T00:00:00"/>
    <n v="15670.3"/>
    <s v="tier - 2"/>
    <s v="tier - 2"/>
    <s v="R1026"/>
    <n v="51"/>
  </r>
  <r>
    <x v="627"/>
    <s v="Cale"/>
    <n v="54.59"/>
    <n v="4.22"/>
    <s v="yes"/>
    <s v="No"/>
    <x v="0"/>
    <n v="1"/>
    <x v="1"/>
    <s v="OBESITY"/>
    <s v="NORMAL"/>
    <d v="1988-12-22T00:00:00"/>
    <n v="15646.28"/>
    <s v="tier - 2"/>
    <s v="tier - 2"/>
    <s v="R1011"/>
    <n v="35"/>
  </r>
  <r>
    <x v="628"/>
    <s v="Phillips"/>
    <n v="32.965000000000003"/>
    <n v="11.78"/>
    <s v="No"/>
    <s v="No"/>
    <x v="0"/>
    <n v="0"/>
    <x v="1"/>
    <s v="OBESITY"/>
    <s v="DIABETES"/>
    <d v="1960-06-06T00:00:00"/>
    <n v="15612.19"/>
    <s v="tier - 2"/>
    <s v="tier - 2"/>
    <s v="R1012"/>
    <n v="64"/>
  </r>
  <r>
    <x v="629"/>
    <s v="Stewart"/>
    <n v="38.049999999999997"/>
    <n v="9.6199999999999992"/>
    <s v="No"/>
    <s v="No"/>
    <x v="0"/>
    <n v="0"/>
    <x v="1"/>
    <s v="OBESITY"/>
    <s v="DIABETES"/>
    <d v="1965-10-28T00:00:00"/>
    <n v="15608.58"/>
    <s v="tier - 2"/>
    <s v="tier - 2"/>
    <s v="R1026"/>
    <n v="59"/>
  </r>
  <r>
    <x v="630"/>
    <s v="Drotz"/>
    <n v="46.14"/>
    <n v="10.78"/>
    <s v="No"/>
    <s v="No"/>
    <x v="0"/>
    <n v="0"/>
    <x v="1"/>
    <s v="OBESITY"/>
    <s v="DIABETES"/>
    <d v="1974-07-30T00:00:00"/>
    <n v="15556.67"/>
    <s v="tier - 2"/>
    <s v="tier - 2"/>
    <s v="R1012"/>
    <n v="50"/>
  </r>
  <r>
    <x v="631"/>
    <s v="Mutai"/>
    <n v="41.325000000000003"/>
    <n v="5.1100000000000003"/>
    <s v="yes"/>
    <s v="No"/>
    <x v="0"/>
    <n v="2"/>
    <x v="1"/>
    <s v="OBESITY"/>
    <s v="NORMAL"/>
    <d v="1959-10-02T00:00:00"/>
    <n v="15555.19"/>
    <s v="tier - 2"/>
    <s v="tier - 3"/>
    <s v="R1012"/>
    <n v="65"/>
  </r>
  <r>
    <x v="632"/>
    <s v="Lovlien"/>
    <n v="44.64"/>
    <n v="7.18"/>
    <s v="No"/>
    <s v="No"/>
    <x v="0"/>
    <n v="0"/>
    <x v="1"/>
    <s v="OBESITY"/>
    <s v="DIABETES"/>
    <d v="1974-06-28T00:00:00"/>
    <n v="15532.16"/>
    <s v="tier - 2"/>
    <s v="tier - 2"/>
    <s v="R1026"/>
    <n v="50"/>
  </r>
  <r>
    <x v="633"/>
    <s v="Bruns"/>
    <n v="25.175000000000001"/>
    <n v="4.96"/>
    <s v="No"/>
    <s v="yes"/>
    <x v="0"/>
    <n v="1"/>
    <x v="1"/>
    <s v="OVERWEIGHT"/>
    <s v="NORMAL"/>
    <d v="2004-07-17T00:00:00"/>
    <n v="15518.18"/>
    <s v="tier - 2"/>
    <s v="tier - 3"/>
    <s v="R1015"/>
    <n v="20"/>
  </r>
  <r>
    <x v="634"/>
    <s v="Stoney"/>
    <n v="43.11"/>
    <n v="4.67"/>
    <s v="yes"/>
    <s v="No"/>
    <x v="0"/>
    <n v="0"/>
    <x v="1"/>
    <s v="OBESITY"/>
    <s v="NORMAL"/>
    <d v="1976-07-20T00:00:00"/>
    <n v="15450.48"/>
    <s v="tier - 2"/>
    <s v="tier - 1"/>
    <s v="R1026"/>
    <n v="48"/>
  </r>
  <r>
    <x v="635"/>
    <s v="Markert"/>
    <n v="53.32"/>
    <n v="5.0599999999999996"/>
    <s v="No"/>
    <s v="No"/>
    <x v="0"/>
    <n v="0"/>
    <x v="1"/>
    <s v="OBESITY"/>
    <s v="NORMAL"/>
    <d v="1990-10-25T00:00:00"/>
    <n v="15440.2"/>
    <s v="tier - 2"/>
    <s v="tier - 1"/>
    <s v="R1012"/>
    <n v="34"/>
  </r>
  <r>
    <x v="636"/>
    <s v="McLucas"/>
    <n v="38.04"/>
    <n v="5.0199999999999996"/>
    <s v="yes"/>
    <s v="No"/>
    <x v="0"/>
    <n v="1"/>
    <x v="1"/>
    <s v="OBESITY"/>
    <s v="NORMAL"/>
    <d v="1964-09-04T00:00:00"/>
    <n v="15377.77"/>
    <s v="tier - 2"/>
    <s v="tier - 2"/>
    <s v="R1012"/>
    <n v="60"/>
  </r>
  <r>
    <x v="637"/>
    <s v="Erwin"/>
    <n v="37.9"/>
    <n v="7.76"/>
    <s v="No"/>
    <s v="No"/>
    <x v="0"/>
    <n v="0"/>
    <x v="1"/>
    <s v="OBESITY"/>
    <s v="DIABETES"/>
    <d v="1962-09-06T00:00:00"/>
    <n v="15368.22"/>
    <s v="tier - 2"/>
    <s v="tier - 2"/>
    <s v="R1011"/>
    <n v="62"/>
  </r>
  <r>
    <x v="638"/>
    <s v="Osborne"/>
    <n v="39.6"/>
    <n v="9.32"/>
    <s v="No"/>
    <s v="No"/>
    <x v="0"/>
    <n v="0"/>
    <x v="1"/>
    <s v="OBESITY"/>
    <s v="DIABETES"/>
    <d v="1968-07-18T00:00:00"/>
    <n v="15363.77"/>
    <s v="tier - 2"/>
    <s v="tier - 1"/>
    <s v="R1026"/>
    <n v="56"/>
  </r>
  <r>
    <x v="639"/>
    <s v="Otsuka"/>
    <n v="50.92"/>
    <n v="5.31"/>
    <s v="yes"/>
    <s v="No"/>
    <x v="0"/>
    <n v="1"/>
    <x v="1"/>
    <s v="OBESITY"/>
    <s v="NORMAL"/>
    <d v="1988-12-17T00:00:00"/>
    <n v="15361.5"/>
    <s v="tier - 2"/>
    <s v="tier - 3"/>
    <s v="R1023"/>
    <n v="35"/>
  </r>
  <r>
    <x v="640"/>
    <s v="Smith"/>
    <n v="21.85"/>
    <n v="5.56"/>
    <s v="yes"/>
    <s v="No"/>
    <x v="0"/>
    <n v="0"/>
    <x v="0"/>
    <s v="NORMAL WEIGHT"/>
    <s v="NORMAL"/>
    <d v="2001-07-14T00:00:00"/>
    <n v="15359.1"/>
    <s v="tier - 2"/>
    <s v="tier - 3"/>
    <s v="R1024"/>
    <n v="23"/>
  </r>
  <r>
    <x v="641"/>
    <s v="Myers"/>
    <n v="36.08"/>
    <n v="7.11"/>
    <s v="yes"/>
    <s v="No"/>
    <x v="1"/>
    <n v="1"/>
    <x v="1"/>
    <s v="OBESITY"/>
    <s v="DIABETES"/>
    <d v="1963-12-13T00:00:00"/>
    <n v="15322.77"/>
    <s v="tier - 2"/>
    <s v="tier - 3"/>
    <s v="R1021"/>
    <n v="60"/>
  </r>
  <r>
    <x v="642"/>
    <s v="Cote"/>
    <n v="40.44"/>
    <n v="5.13"/>
    <s v="yes"/>
    <s v="No"/>
    <x v="1"/>
    <n v="1"/>
    <x v="1"/>
    <s v="OBESITY"/>
    <s v="NORMAL"/>
    <d v="1969-09-16T00:00:00"/>
    <n v="15260.52"/>
    <s v="tier - 2"/>
    <s v="tier - 2"/>
    <s v="R1023"/>
    <n v="55"/>
  </r>
  <r>
    <x v="643"/>
    <s v="Ehrhardt"/>
    <n v="38.094999999999999"/>
    <n v="10.199999999999999"/>
    <s v="No"/>
    <s v="No"/>
    <x v="0"/>
    <n v="0"/>
    <x v="1"/>
    <s v="OBESITY"/>
    <s v="DIABETES"/>
    <d v="1960-07-25T00:00:00"/>
    <n v="15230.32"/>
    <s v="tier - 2"/>
    <s v="tier - 2"/>
    <s v="R1024"/>
    <n v="64"/>
  </r>
  <r>
    <x v="644"/>
    <s v="Petersen"/>
    <n v="44.95"/>
    <n v="10.4"/>
    <s v="No"/>
    <s v="No"/>
    <x v="0"/>
    <n v="0"/>
    <x v="1"/>
    <s v="OBESITY"/>
    <s v="DIABETES"/>
    <d v="1978-11-23T00:00:00"/>
    <n v="15207.92"/>
    <s v="tier - 2"/>
    <s v="tier - 1"/>
    <s v="R1012"/>
    <n v="46"/>
  </r>
  <r>
    <x v="645"/>
    <s v="Ertel"/>
    <n v="35.54"/>
    <n v="10.67"/>
    <s v="No"/>
    <s v="No"/>
    <x v="0"/>
    <n v="0"/>
    <x v="1"/>
    <s v="OBESITY"/>
    <s v="DIABETES"/>
    <d v="1962-06-17T00:00:00"/>
    <n v="15174.81"/>
    <s v="tier - 2"/>
    <s v="tier - 1"/>
    <s v="R1012"/>
    <n v="62"/>
  </r>
  <r>
    <x v="646"/>
    <s v="Lanza"/>
    <n v="39.799999999999997"/>
    <n v="4.6500000000000004"/>
    <s v="yes"/>
    <s v="No"/>
    <x v="0"/>
    <n v="2"/>
    <x v="1"/>
    <s v="OBESITY"/>
    <s v="NORMAL"/>
    <d v="1959-12-03T00:00:00"/>
    <n v="15170.07"/>
    <s v="tier - 2"/>
    <s v="tier - 3"/>
    <s v="R1011"/>
    <n v="64"/>
  </r>
  <r>
    <x v="647"/>
    <s v="Picklesimer"/>
    <n v="33.659999999999997"/>
    <n v="5.65"/>
    <s v="yes"/>
    <s v="No"/>
    <x v="0"/>
    <n v="2"/>
    <x v="1"/>
    <s v="OBESITY"/>
    <s v="NORMAL"/>
    <d v="1959-06-04T00:00:00"/>
    <n v="15161.53"/>
    <s v="tier - 2"/>
    <s v="tier - 1"/>
    <s v="R1013"/>
    <n v="65"/>
  </r>
  <r>
    <x v="648"/>
    <s v="Giles"/>
    <n v="35.5"/>
    <n v="11.97"/>
    <s v="No"/>
    <s v="No"/>
    <x v="0"/>
    <n v="0"/>
    <x v="1"/>
    <s v="OBESITY"/>
    <s v="DIABETES"/>
    <d v="1962-10-25T00:00:00"/>
    <n v="15161.25"/>
    <s v="tier - 2"/>
    <s v="tier - 2"/>
    <s v="R1012"/>
    <n v="62"/>
  </r>
  <r>
    <x v="649"/>
    <s v="Harmon"/>
    <n v="41.63"/>
    <n v="6.71"/>
    <s v="No"/>
    <s v="No"/>
    <x v="0"/>
    <n v="0"/>
    <x v="1"/>
    <s v="OBESITY"/>
    <s v="DIABETES"/>
    <d v="1971-11-25T00:00:00"/>
    <n v="15150.44"/>
    <s v="tier - 2"/>
    <s v="tier - 1"/>
    <s v="R1023"/>
    <n v="53"/>
  </r>
  <r>
    <x v="650"/>
    <s v="Pennings"/>
    <n v="46.49"/>
    <n v="11.92"/>
    <s v="No"/>
    <s v="No"/>
    <x v="0"/>
    <n v="0"/>
    <x v="1"/>
    <s v="OBESITY"/>
    <s v="DIABETES"/>
    <d v="1978-09-05T00:00:00"/>
    <n v="15123.19"/>
    <s v="tier - 2"/>
    <s v="tier - 1"/>
    <s v="R1011"/>
    <n v="46"/>
  </r>
  <r>
    <x v="651"/>
    <s v="Tseronis"/>
    <n v="43.29"/>
    <n v="5.35"/>
    <s v="No"/>
    <s v="No"/>
    <x v="0"/>
    <n v="2"/>
    <x v="1"/>
    <s v="OBESITY"/>
    <s v="NORMAL"/>
    <d v="1972-11-07T00:00:00"/>
    <n v="15103.69"/>
    <s v="tier - 2"/>
    <s v="tier - 1"/>
    <s v="R1012"/>
    <n v="52"/>
  </r>
  <r>
    <x v="652"/>
    <s v="Aliff"/>
    <n v="43.08"/>
    <n v="8.9600000000000009"/>
    <s v="yes"/>
    <s v="No"/>
    <x v="0"/>
    <n v="1"/>
    <x v="1"/>
    <s v="OBESITY"/>
    <s v="DIABETES"/>
    <d v="1975-10-26T00:00:00"/>
    <n v="15090.35"/>
    <s v="tier - 2"/>
    <s v="tier - 1"/>
    <s v="R1023"/>
    <n v="49"/>
  </r>
  <r>
    <x v="653"/>
    <s v="Willenberg"/>
    <n v="39.07"/>
    <n v="11.93"/>
    <s v="No"/>
    <s v="No"/>
    <x v="0"/>
    <n v="0"/>
    <x v="1"/>
    <s v="OBESITY"/>
    <s v="DIABETES"/>
    <d v="1968-06-12T00:00:00"/>
    <n v="15052.68"/>
    <s v="tier - 2"/>
    <s v="tier - 2"/>
    <s v="R1022"/>
    <n v="56"/>
  </r>
  <r>
    <x v="654"/>
    <s v="Millett"/>
    <n v="41.3"/>
    <n v="9.59"/>
    <s v="No"/>
    <s v="No"/>
    <x v="0"/>
    <n v="0"/>
    <x v="1"/>
    <s v="OBESITY"/>
    <s v="DIABETES"/>
    <d v="1971-08-15T00:00:00"/>
    <n v="15038.51"/>
    <s v="tier - 2"/>
    <s v="tier - 3"/>
    <s v="R1023"/>
    <n v="53"/>
  </r>
  <r>
    <x v="655"/>
    <s v="Haley"/>
    <n v="42.95"/>
    <n v="11.88"/>
    <s v="yes"/>
    <s v="No"/>
    <x v="0"/>
    <n v="2"/>
    <x v="1"/>
    <s v="OBESITY"/>
    <s v="DIABETES"/>
    <d v="1970-09-11T00:00:00"/>
    <n v="15026.3"/>
    <s v="tier - 2"/>
    <s v="tier - 3"/>
    <s v="R1011"/>
    <n v="54"/>
  </r>
  <r>
    <x v="656"/>
    <s v="Ackerman"/>
    <n v="46.96"/>
    <n v="4.6399999999999997"/>
    <s v="No"/>
    <s v="No"/>
    <x v="1"/>
    <n v="1"/>
    <x v="1"/>
    <s v="OBESITY"/>
    <s v="NORMAL"/>
    <d v="1979-11-25T00:00:00"/>
    <n v="15025.76"/>
    <s v="tier - 2"/>
    <s v="tier - 1"/>
    <s v="R1011"/>
    <n v="45"/>
  </r>
  <r>
    <x v="657"/>
    <s v="Valdez"/>
    <n v="30.495000000000001"/>
    <n v="9.5299999999999994"/>
    <s v="No"/>
    <s v="No"/>
    <x v="0"/>
    <n v="0"/>
    <x v="1"/>
    <s v="OBESITY"/>
    <s v="DIABETES"/>
    <d v="1960-08-08T00:00:00"/>
    <n v="15019.76"/>
    <s v="tier - 2"/>
    <s v="tier - 2"/>
    <s v="R1012"/>
    <n v="64"/>
  </r>
  <r>
    <x v="658"/>
    <s v="Michaud"/>
    <n v="17.954999999999998"/>
    <n v="5.29"/>
    <s v="yes"/>
    <s v="No"/>
    <x v="0"/>
    <n v="1"/>
    <x v="0"/>
    <s v="UNDERWEIGHT"/>
    <s v="NORMAL"/>
    <d v="1995-08-02T00:00:00"/>
    <n v="15006.58"/>
    <s v="tier - 2"/>
    <s v="tier - 2"/>
    <s v="R1024"/>
    <n v="29"/>
  </r>
  <r>
    <x v="659"/>
    <s v="Gunnink"/>
    <n v="25.6"/>
    <n v="10.95"/>
    <s v="No"/>
    <s v="No"/>
    <x v="0"/>
    <n v="3"/>
    <x v="1"/>
    <s v="OVERWEIGHT"/>
    <s v="DIABETES"/>
    <d v="1958-07-29T00:00:00"/>
    <n v="14988.43"/>
    <s v="tier - 2"/>
    <s v="tier - 3"/>
    <s v="R1011"/>
    <n v="66"/>
  </r>
  <r>
    <x v="660"/>
    <s v="Knight"/>
    <n v="34.21"/>
    <n v="9.17"/>
    <s v="No"/>
    <s v="No"/>
    <x v="0"/>
    <n v="0"/>
    <x v="1"/>
    <s v="OBESITY"/>
    <s v="DIABETES"/>
    <d v="1962-11-29T00:00:00"/>
    <n v="14945.34"/>
    <s v="tier - 2"/>
    <s v="tier - 1"/>
    <s v="R1021"/>
    <n v="62"/>
  </r>
  <r>
    <x v="661"/>
    <s v="Grosscup"/>
    <n v="39.74"/>
    <n v="7.39"/>
    <s v="No"/>
    <s v="No"/>
    <x v="0"/>
    <n v="0"/>
    <x v="1"/>
    <s v="OBESITY"/>
    <s v="DIABETES"/>
    <d v="1968-11-08T00:00:00"/>
    <n v="14926.97"/>
    <s v="tier - 2"/>
    <s v="tier - 2"/>
    <s v="R1012"/>
    <n v="56"/>
  </r>
  <r>
    <x v="662"/>
    <s v="Koniuch"/>
    <n v="49.53"/>
    <n v="9.1300000000000008"/>
    <s v="yes"/>
    <s v="No"/>
    <x v="0"/>
    <n v="0"/>
    <x v="1"/>
    <s v="OBESITY"/>
    <s v="DIABETES"/>
    <d v="1981-07-04T00:00:00"/>
    <n v="14908.27"/>
    <s v="tier - 2"/>
    <s v="tier - 1"/>
    <s v="R1011"/>
    <n v="43"/>
  </r>
  <r>
    <x v="663"/>
    <s v="Heitzman"/>
    <n v="39.33"/>
    <n v="10.4"/>
    <s v="No"/>
    <s v="No"/>
    <x v="0"/>
    <n v="3"/>
    <x v="1"/>
    <s v="OBESITY"/>
    <s v="DIABETES"/>
    <d v="1958-10-17T00:00:00"/>
    <n v="14901.52"/>
    <s v="tier - 2"/>
    <s v="tier - 2"/>
    <s v="R1024"/>
    <n v="66"/>
  </r>
  <r>
    <x v="664"/>
    <s v="Tatton"/>
    <n v="39.979999999999997"/>
    <n v="9.4600000000000009"/>
    <s v="yes"/>
    <s v="No"/>
    <x v="0"/>
    <n v="2"/>
    <x v="1"/>
    <s v="OBESITY"/>
    <s v="DIABETES"/>
    <d v="1970-11-11T00:00:00"/>
    <n v="14847.63"/>
    <s v="tier - 2"/>
    <s v="tier - 2"/>
    <s v="R1023"/>
    <n v="54"/>
  </r>
  <r>
    <x v="665"/>
    <s v="Flanagan"/>
    <n v="46.51"/>
    <n v="8.69"/>
    <s v="yes"/>
    <s v="No"/>
    <x v="0"/>
    <n v="0"/>
    <x v="1"/>
    <s v="OBESITY"/>
    <s v="DIABETES"/>
    <d v="1981-06-05T00:00:00"/>
    <n v="14843.96"/>
    <s v="tier - 2"/>
    <s v="tier - 3"/>
    <s v="R1026"/>
    <n v="43"/>
  </r>
  <r>
    <x v="666"/>
    <s v="Funk"/>
    <n v="43.58"/>
    <n v="4.2300000000000004"/>
    <s v="No"/>
    <s v="No"/>
    <x v="1"/>
    <n v="1"/>
    <x v="1"/>
    <s v="OBESITY"/>
    <s v="NORMAL"/>
    <d v="1979-10-18T00:00:00"/>
    <n v="14839.34"/>
    <s v="tier - 2"/>
    <s v="tier - 3"/>
    <s v="R1026"/>
    <n v="45"/>
  </r>
  <r>
    <x v="667"/>
    <s v="Davenport"/>
    <n v="42.28"/>
    <n v="9.16"/>
    <s v="yes"/>
    <s v="No"/>
    <x v="0"/>
    <n v="1"/>
    <x v="1"/>
    <s v="OBESITY"/>
    <s v="DIABETES"/>
    <d v="1975-12-10T00:00:00"/>
    <n v="14819"/>
    <s v="tier - 2"/>
    <s v="tier - 3"/>
    <s v="R1023"/>
    <n v="48"/>
  </r>
  <r>
    <x v="668"/>
    <s v="Nicholson"/>
    <n v="35.520000000000003"/>
    <n v="8.26"/>
    <s v="No"/>
    <s v="No"/>
    <x v="0"/>
    <n v="0"/>
    <x v="1"/>
    <s v="OBESITY"/>
    <s v="DIABETES"/>
    <d v="1965-07-27T00:00:00"/>
    <n v="14750.42"/>
    <s v="tier - 2"/>
    <s v="tier - 2"/>
    <s v="R1026"/>
    <n v="59"/>
  </r>
  <r>
    <x v="669"/>
    <s v="Lindbloom"/>
    <n v="33.6"/>
    <n v="11.25"/>
    <s v="No"/>
    <s v="No"/>
    <x v="0"/>
    <n v="0"/>
    <x v="1"/>
    <s v="OBESITY"/>
    <s v="DIABETES"/>
    <d v="1962-07-29T00:00:00"/>
    <n v="14738.43"/>
    <s v="tier - 2"/>
    <s v="tier - 3"/>
    <s v="R1021"/>
    <n v="62"/>
  </r>
  <r>
    <x v="670"/>
    <s v="Wijayaratne"/>
    <n v="22.42"/>
    <n v="6.74"/>
    <s v="No"/>
    <s v="No"/>
    <x v="0"/>
    <n v="0"/>
    <x v="0"/>
    <s v="NORMAL WEIGHT"/>
    <s v="DIABETES"/>
    <d v="2002-09-24T00:00:00"/>
    <n v="14711.74"/>
    <s v="tier - 2"/>
    <s v="tier - 2"/>
    <s v="R1012"/>
    <n v="22"/>
  </r>
  <r>
    <x v="671"/>
    <s v="Ainsworth"/>
    <n v="46.86"/>
    <n v="4.87"/>
    <s v="No"/>
    <s v="No"/>
    <x v="0"/>
    <n v="0"/>
    <x v="1"/>
    <s v="OBESITY"/>
    <s v="NORMAL"/>
    <d v="1982-09-04T00:00:00"/>
    <n v="14696.77"/>
    <s v="tier - 2"/>
    <s v="tier - 2"/>
    <s v="R1011"/>
    <n v="42"/>
  </r>
  <r>
    <x v="672"/>
    <s v="Gayagoy"/>
    <n v="32.965000000000003"/>
    <n v="6.68"/>
    <s v="No"/>
    <s v="No"/>
    <x v="0"/>
    <n v="3"/>
    <x v="1"/>
    <s v="OBESITY"/>
    <s v="DIABETES"/>
    <d v="1958-07-23T00:00:00"/>
    <n v="14692.67"/>
    <s v="tier - 2"/>
    <s v="tier - 1"/>
    <s v="R1012"/>
    <n v="66"/>
  </r>
  <r>
    <x v="673"/>
    <s v="Fitzmaurice"/>
    <n v="39.340000000000003"/>
    <n v="5.0199999999999996"/>
    <s v="yes"/>
    <s v="No"/>
    <x v="1"/>
    <n v="1"/>
    <x v="1"/>
    <s v="OBESITY"/>
    <s v="NORMAL"/>
    <d v="1969-10-20T00:00:00"/>
    <n v="14665.75"/>
    <s v="tier - 2"/>
    <s v="tier - 1"/>
    <s v="R1012"/>
    <n v="55"/>
  </r>
  <r>
    <x v="674"/>
    <s v="Rodriguez"/>
    <n v="47"/>
    <n v="10.64"/>
    <s v="yes"/>
    <s v="No"/>
    <x v="0"/>
    <n v="0"/>
    <x v="1"/>
    <s v="OBESITY"/>
    <s v="DIABETES"/>
    <d v="1981-11-13T00:00:00"/>
    <n v="14657.2"/>
    <s v="tier - 2"/>
    <s v="tier - 1"/>
    <s v="R1012"/>
    <n v="43"/>
  </r>
  <r>
    <x v="675"/>
    <s v="Tsoucas"/>
    <n v="36.71"/>
    <n v="8.74"/>
    <s v="yes"/>
    <s v="No"/>
    <x v="0"/>
    <n v="0"/>
    <x v="1"/>
    <s v="OBESITY"/>
    <s v="DIABETES"/>
    <d v="1967-09-01T00:00:00"/>
    <n v="14640.35"/>
    <s v="tier - 2"/>
    <s v="tier - 3"/>
    <s v="R1026"/>
    <n v="57"/>
  </r>
  <r>
    <x v="676"/>
    <s v="Muhly"/>
    <n v="53.48"/>
    <n v="5.64"/>
    <s v="No"/>
    <s v="No"/>
    <x v="0"/>
    <n v="0"/>
    <x v="1"/>
    <s v="OBESITY"/>
    <s v="NORMAL"/>
    <d v="1991-08-21T00:00:00"/>
    <n v="14630.52"/>
    <s v="tier - 2"/>
    <s v="tier - 3"/>
    <s v="R1011"/>
    <n v="33"/>
  </r>
  <r>
    <x v="677"/>
    <s v="Lund"/>
    <n v="35.5"/>
    <n v="10.37"/>
    <s v="No"/>
    <s v="No"/>
    <x v="0"/>
    <n v="0"/>
    <x v="1"/>
    <s v="OBESITY"/>
    <s v="DIABETES"/>
    <d v="1965-11-08T00:00:00"/>
    <n v="14612.33"/>
    <s v="tier - 2"/>
    <s v="tier - 3"/>
    <s v="R1021"/>
    <n v="59"/>
  </r>
  <r>
    <x v="678"/>
    <s v="Battaglino"/>
    <n v="36.979999999999997"/>
    <n v="9.56"/>
    <s v="yes"/>
    <s v="No"/>
    <x v="0"/>
    <n v="0"/>
    <x v="1"/>
    <s v="OBESITY"/>
    <s v="DIABETES"/>
    <d v="1967-07-18T00:00:00"/>
    <n v="14600.62"/>
    <s v="tier - 2"/>
    <s v="tier - 3"/>
    <s v="R1022"/>
    <n v="57"/>
  </r>
  <r>
    <x v="679"/>
    <s v="Pena"/>
    <n v="32.395000000000003"/>
    <n v="8.23"/>
    <s v="yes"/>
    <s v="No"/>
    <x v="1"/>
    <n v="1"/>
    <x v="1"/>
    <s v="OBESITY"/>
    <s v="DIABETES"/>
    <d v="1963-10-14T00:00:00"/>
    <n v="14590.63"/>
    <s v="tier - 2"/>
    <s v="tier - 1"/>
    <s v="R1024"/>
    <n v="61"/>
  </r>
  <r>
    <x v="680"/>
    <s v="Thomason"/>
    <n v="32.729999999999997"/>
    <n v="7.03"/>
    <s v="No"/>
    <s v="No"/>
    <x v="0"/>
    <n v="0"/>
    <x v="1"/>
    <s v="OBESITY"/>
    <s v="DIABETES"/>
    <d v="1962-12-03T00:00:00"/>
    <n v="14574.64"/>
    <s v="tier - 2"/>
    <s v="tier - 1"/>
    <s v="R1025"/>
    <n v="61"/>
  </r>
  <r>
    <x v="681"/>
    <s v="Hancox"/>
    <n v="20.52"/>
    <n v="5.45"/>
    <s v="No"/>
    <s v="No"/>
    <x v="0"/>
    <n v="1"/>
    <x v="0"/>
    <s v="NORMAL WEIGHT"/>
    <s v="NORMAL"/>
    <d v="1998-09-12T00:00:00"/>
    <n v="14571.89"/>
    <s v="tier - 2"/>
    <s v="tier - 1"/>
    <s v="R1024"/>
    <n v="26"/>
  </r>
  <r>
    <x v="682"/>
    <s v="Canarecci"/>
    <n v="51.72"/>
    <n v="5.76"/>
    <s v="No"/>
    <s v="No"/>
    <x v="0"/>
    <n v="0"/>
    <x v="1"/>
    <s v="OBESITY"/>
    <s v="PREDIABETES"/>
    <d v="1989-07-14T00:00:00"/>
    <n v="14547.26"/>
    <s v="tier - 2"/>
    <s v="tier - 3"/>
    <s v="R1011"/>
    <n v="35"/>
  </r>
  <r>
    <x v="683"/>
    <s v="Toupin"/>
    <n v="50.2"/>
    <n v="5.4"/>
    <s v="No"/>
    <s v="No"/>
    <x v="0"/>
    <n v="0"/>
    <x v="1"/>
    <s v="OBESITY"/>
    <s v="NORMAL"/>
    <d v="1989-07-22T00:00:00"/>
    <n v="14507.46"/>
    <s v="tier - 2"/>
    <s v="tier - 3"/>
    <s v="R1012"/>
    <n v="35"/>
  </r>
  <r>
    <x v="684"/>
    <s v="Mulley"/>
    <n v="25.52"/>
    <n v="6.35"/>
    <s v="No"/>
    <s v="No"/>
    <x v="1"/>
    <n v="1"/>
    <x v="1"/>
    <s v="OVERWEIGHT"/>
    <s v="PREDIABETES"/>
    <d v="1979-10-20T00:00:00"/>
    <n v="14478.33"/>
    <s v="tier - 2"/>
    <s v="tier - 2"/>
    <s v="R1013"/>
    <n v="45"/>
  </r>
  <r>
    <x v="685"/>
    <s v="Parry"/>
    <n v="35.200000000000003"/>
    <n v="6.26"/>
    <s v="yes"/>
    <s v="No"/>
    <x v="0"/>
    <n v="2"/>
    <x v="1"/>
    <s v="OBESITY"/>
    <s v="PREDIABETES"/>
    <d v="1959-11-20T00:00:00"/>
    <n v="14474.68"/>
    <s v="tier - 2"/>
    <s v="tier - 2"/>
    <s v="R1013"/>
    <n v="65"/>
  </r>
  <r>
    <x v="686"/>
    <s v="Mason Cox"/>
    <n v="41.26"/>
    <n v="5.97"/>
    <s v="yes"/>
    <s v="No"/>
    <x v="0"/>
    <n v="0"/>
    <x v="1"/>
    <s v="OBESITY"/>
    <s v="PREDIABETES"/>
    <d v="1976-11-27T00:00:00"/>
    <n v="14470.01"/>
    <s v="tier - 2"/>
    <s v="tier - 3"/>
    <s v="R1012"/>
    <n v="48"/>
  </r>
  <r>
    <x v="687"/>
    <s v="Thompson"/>
    <n v="17.195"/>
    <n v="5.29"/>
    <s v="yes"/>
    <s v="No"/>
    <x v="0"/>
    <n v="0"/>
    <x v="0"/>
    <s v="UNDERWEIGHT"/>
    <s v="NORMAL"/>
    <d v="1996-11-10T00:00:00"/>
    <n v="14455.64"/>
    <s v="tier - 2"/>
    <s v="tier - 3"/>
    <s v="R1024"/>
    <n v="28"/>
  </r>
  <r>
    <x v="688"/>
    <s v="Nelson"/>
    <n v="23.085000000000001"/>
    <n v="4.2699999999999996"/>
    <s v="yes"/>
    <s v="No"/>
    <x v="0"/>
    <n v="2"/>
    <x v="1"/>
    <s v="NORMAL WEIGHT"/>
    <s v="NORMAL"/>
    <d v="1959-08-03T00:00:00"/>
    <n v="14451.84"/>
    <s v="tier - 2"/>
    <s v="tier - 3"/>
    <s v="R1023"/>
    <n v="65"/>
  </r>
  <r>
    <x v="689"/>
    <s v="Forte"/>
    <n v="21.66"/>
    <n v="5.2"/>
    <s v="yes"/>
    <s v="No"/>
    <x v="0"/>
    <n v="2"/>
    <x v="1"/>
    <s v="NORMAL WEIGHT"/>
    <s v="NORMAL"/>
    <d v="1959-06-29T00:00:00"/>
    <n v="14449.85"/>
    <s v="tier - 2"/>
    <s v="tier - 1"/>
    <s v="R1024"/>
    <n v="65"/>
  </r>
  <r>
    <x v="690"/>
    <s v="Corona Iturriaga"/>
    <n v="36.47"/>
    <n v="8.23"/>
    <s v="yes"/>
    <s v="No"/>
    <x v="0"/>
    <n v="0"/>
    <x v="1"/>
    <s v="OBESITY"/>
    <s v="DIABETES"/>
    <d v="1967-11-04T00:00:00"/>
    <n v="14427.63"/>
    <s v="tier - 2"/>
    <s v="tier - 2"/>
    <s v="R1021"/>
    <n v="57"/>
  </r>
  <r>
    <x v="691"/>
    <s v="McCollum"/>
    <n v="36.08"/>
    <n v="10.33"/>
    <s v="yes"/>
    <s v="No"/>
    <x v="0"/>
    <n v="0"/>
    <x v="1"/>
    <s v="OBESITY"/>
    <s v="DIABETES"/>
    <d v="1967-08-15T00:00:00"/>
    <n v="14426.66"/>
    <s v="tier - 2"/>
    <s v="tier - 2"/>
    <s v="R1026"/>
    <n v="57"/>
  </r>
  <r>
    <x v="692"/>
    <s v="Hevner"/>
    <n v="23.18"/>
    <n v="6.13"/>
    <s v="No"/>
    <s v="No"/>
    <x v="0"/>
    <n v="0"/>
    <x v="1"/>
    <s v="NORMAL WEIGHT"/>
    <s v="PREDIABETES"/>
    <d v="1999-08-10T00:00:00"/>
    <n v="14426.07"/>
    <s v="tier - 2"/>
    <s v="tier - 1"/>
    <s v="R1012"/>
    <n v="25"/>
  </r>
  <r>
    <x v="693"/>
    <s v="Looi"/>
    <n v="39.159999999999997"/>
    <n v="8.08"/>
    <s v="No"/>
    <s v="No"/>
    <x v="0"/>
    <n v="3"/>
    <x v="1"/>
    <s v="OBESITY"/>
    <s v="DIABETES"/>
    <d v="1958-09-20T00:00:00"/>
    <n v="14418.28"/>
    <s v="tier - 2"/>
    <s v="tier - 3"/>
    <s v="R1013"/>
    <n v="66"/>
  </r>
  <r>
    <x v="694"/>
    <s v="Power"/>
    <n v="38.19"/>
    <n v="10.49"/>
    <s v="No"/>
    <s v="No"/>
    <x v="0"/>
    <n v="3"/>
    <x v="1"/>
    <s v="OBESITY"/>
    <s v="DIABETES"/>
    <d v="1958-07-29T00:00:00"/>
    <n v="14410.93"/>
    <s v="tier - 2"/>
    <s v="tier - 2"/>
    <s v="R1016"/>
    <n v="66"/>
  </r>
  <r>
    <x v="695"/>
    <s v="Routon"/>
    <n v="26.41"/>
    <n v="8.11"/>
    <s v="No"/>
    <s v="No"/>
    <x v="0"/>
    <n v="3"/>
    <x v="1"/>
    <s v="OVERWEIGHT"/>
    <s v="DIABETES"/>
    <d v="1958-09-14T00:00:00"/>
    <n v="14394.56"/>
    <s v="tier - 2"/>
    <s v="tier - 1"/>
    <s v="R1018"/>
    <n v="66"/>
  </r>
  <r>
    <x v="696"/>
    <s v="Dochelli"/>
    <n v="28.785"/>
    <n v="6.6"/>
    <s v="No"/>
    <s v="No"/>
    <x v="0"/>
    <n v="0"/>
    <x v="1"/>
    <s v="OVERWEIGHT"/>
    <s v="DIABETES"/>
    <d v="1965-06-22T00:00:00"/>
    <n v="14394.4"/>
    <s v="tier - 2"/>
    <s v="tier - 3"/>
    <s v="R1024"/>
    <n v="59"/>
  </r>
  <r>
    <x v="697"/>
    <s v="Gillespie"/>
    <n v="26.695"/>
    <n v="10.14"/>
    <s v="yes"/>
    <s v="No"/>
    <x v="1"/>
    <n v="1"/>
    <x v="1"/>
    <s v="OVERWEIGHT"/>
    <s v="DIABETES"/>
    <d v="1963-07-16T00:00:00"/>
    <n v="14382.71"/>
    <s v="tier - 2"/>
    <s v="tier - 2"/>
    <s v="R1012"/>
    <n v="61"/>
  </r>
  <r>
    <x v="698"/>
    <s v="Oskvig"/>
    <n v="32.799999999999997"/>
    <n v="6.06"/>
    <s v="yes"/>
    <s v="No"/>
    <x v="0"/>
    <n v="1"/>
    <x v="1"/>
    <s v="OBESITY"/>
    <s v="PREDIABETES"/>
    <d v="1988-11-16T00:00:00"/>
    <n v="14358.36"/>
    <s v="tier - 2"/>
    <s v="tier - 2"/>
    <s v="R1011"/>
    <n v="36"/>
  </r>
  <r>
    <x v="699"/>
    <s v="Holland-Stergar"/>
    <n v="35.869999999999997"/>
    <n v="9.91"/>
    <s v="yes"/>
    <s v="No"/>
    <x v="0"/>
    <n v="0"/>
    <x v="1"/>
    <s v="OBESITY"/>
    <s v="DIABETES"/>
    <d v="1967-10-10T00:00:00"/>
    <n v="14355.43"/>
    <s v="tier - 2"/>
    <s v="tier - 1"/>
    <s v="R1026"/>
    <n v="57"/>
  </r>
  <r>
    <x v="700"/>
    <s v="Arai"/>
    <n v="21.66"/>
    <n v="4.1399999999999997"/>
    <s v="yes"/>
    <s v="No"/>
    <x v="0"/>
    <n v="2"/>
    <x v="1"/>
    <s v="NORMAL WEIGHT"/>
    <s v="NORMAL"/>
    <d v="1959-12-24T00:00:00"/>
    <n v="14349.85"/>
    <s v="tier - 2"/>
    <s v="tier - 2"/>
    <s v="R1012"/>
    <n v="64"/>
  </r>
  <r>
    <x v="701"/>
    <s v="Olausson"/>
    <n v="37.72"/>
    <n v="4.38"/>
    <s v="yes"/>
    <s v="No"/>
    <x v="1"/>
    <n v="1"/>
    <x v="1"/>
    <s v="OBESITY"/>
    <s v="NORMAL"/>
    <d v="1969-09-26T00:00:00"/>
    <n v="14337.91"/>
    <s v="tier - 2"/>
    <s v="tier - 3"/>
    <s v="R1022"/>
    <n v="55"/>
  </r>
  <r>
    <x v="702"/>
    <s v="Wagner"/>
    <n v="39.700000000000003"/>
    <n v="9.83"/>
    <s v="No"/>
    <s v="No"/>
    <x v="0"/>
    <n v="3"/>
    <x v="1"/>
    <s v="OBESITY"/>
    <s v="DIABETES"/>
    <d v="1958-07-10T00:00:00"/>
    <n v="14319.03"/>
    <s v="tier - 2"/>
    <s v="tier - 2"/>
    <s v="R1011"/>
    <n v="66"/>
  </r>
  <r>
    <x v="703"/>
    <s v="Delong"/>
    <n v="35.97"/>
    <n v="11.08"/>
    <s v="No"/>
    <s v="No"/>
    <x v="0"/>
    <n v="3"/>
    <x v="1"/>
    <s v="OBESITY"/>
    <s v="DIABETES"/>
    <d v="1958-10-15T00:00:00"/>
    <n v="14313.85"/>
    <s v="tier - 2"/>
    <s v="tier - 3"/>
    <s v="R1013"/>
    <n v="66"/>
  </r>
  <r>
    <x v="704"/>
    <s v="Mehech"/>
    <n v="37.85"/>
    <n v="11.01"/>
    <s v="No"/>
    <s v="No"/>
    <x v="0"/>
    <n v="0"/>
    <x v="1"/>
    <s v="OBESITY"/>
    <s v="DIABETES"/>
    <d v="1968-12-15T00:00:00"/>
    <n v="14285.9"/>
    <s v="tier - 2"/>
    <s v="tier - 3"/>
    <s v="R1012"/>
    <n v="55"/>
  </r>
  <r>
    <x v="705"/>
    <s v="Machiela"/>
    <n v="21.66"/>
    <n v="4.37"/>
    <s v="No"/>
    <s v="yes"/>
    <x v="0"/>
    <n v="1"/>
    <x v="0"/>
    <s v="NORMAL WEIGHT"/>
    <s v="NORMAL"/>
    <d v="2004-09-06T00:00:00"/>
    <n v="14283.46"/>
    <s v="tier - 2"/>
    <s v="tier - 2"/>
    <s v="R1024"/>
    <n v="20"/>
  </r>
  <r>
    <x v="706"/>
    <s v="Young"/>
    <n v="39.369999999999997"/>
    <n v="5.91"/>
    <s v="No"/>
    <s v="No"/>
    <x v="0"/>
    <n v="2"/>
    <x v="1"/>
    <s v="OBESITY"/>
    <s v="PREDIABETES"/>
    <d v="1972-07-13T00:00:00"/>
    <n v="14258.33"/>
    <s v="tier - 2"/>
    <s v="tier - 2"/>
    <s v="R1026"/>
    <n v="52"/>
  </r>
  <r>
    <x v="707"/>
    <s v="Dupere"/>
    <n v="40.880000000000003"/>
    <n v="7.65"/>
    <s v="No"/>
    <s v="No"/>
    <x v="0"/>
    <n v="0"/>
    <x v="1"/>
    <s v="OBESITY"/>
    <s v="DIABETES"/>
    <d v="1974-12-26T00:00:00"/>
    <n v="14256.79"/>
    <s v="tier - 2"/>
    <s v="tier - 2"/>
    <s v="R1026"/>
    <n v="49"/>
  </r>
  <r>
    <x v="708"/>
    <s v="Iandolo"/>
    <n v="26.22"/>
    <n v="5.37"/>
    <s v="yes"/>
    <s v="No"/>
    <x v="0"/>
    <n v="2"/>
    <x v="1"/>
    <s v="OVERWEIGHT"/>
    <s v="NORMAL"/>
    <d v="1959-11-08T00:00:00"/>
    <n v="14256.19"/>
    <s v="tier - 2"/>
    <s v="tier - 3"/>
    <s v="R1012"/>
    <n v="65"/>
  </r>
  <r>
    <x v="709"/>
    <s v="Ito"/>
    <n v="25.08"/>
    <n v="5.75"/>
    <s v="yes"/>
    <s v="No"/>
    <x v="0"/>
    <n v="2"/>
    <x v="1"/>
    <s v="OVERWEIGHT"/>
    <s v="PREDIABETES"/>
    <d v="1959-10-10T00:00:00"/>
    <n v="14254.61"/>
    <s v="tier - 2"/>
    <s v="tier - 1"/>
    <s v="R1012"/>
    <n v="65"/>
  </r>
  <r>
    <x v="710"/>
    <s v="Barry"/>
    <n v="39.1"/>
    <n v="6.79"/>
    <s v="yes"/>
    <s v="No"/>
    <x v="0"/>
    <n v="2"/>
    <x v="1"/>
    <s v="OBESITY"/>
    <s v="DIABETES"/>
    <d v="1961-09-25T00:00:00"/>
    <n v="14235.07"/>
    <s v="tier - 2"/>
    <s v="tier - 1"/>
    <s v="R1011"/>
    <n v="63"/>
  </r>
  <r>
    <x v="711"/>
    <s v="Boyce"/>
    <n v="37.905000000000001"/>
    <n v="7.03"/>
    <s v="No"/>
    <s v="No"/>
    <x v="0"/>
    <n v="3"/>
    <x v="1"/>
    <s v="OBESITY"/>
    <s v="DIABETES"/>
    <d v="1958-09-21T00:00:00"/>
    <n v="14210.54"/>
    <s v="tier - 2"/>
    <s v="tier - 2"/>
    <s v="R1012"/>
    <n v="66"/>
  </r>
  <r>
    <x v="712"/>
    <s v="Lin"/>
    <n v="43.35"/>
    <n v="5.41"/>
    <s v="yes"/>
    <s v="No"/>
    <x v="1"/>
    <n v="1"/>
    <x v="1"/>
    <s v="OBESITY"/>
    <s v="NORMAL"/>
    <d v="1983-11-17T00:00:00"/>
    <n v="14209.4"/>
    <s v="tier - 2"/>
    <s v="tier - 1"/>
    <s v="R1026"/>
    <n v="41"/>
  </r>
  <r>
    <x v="713"/>
    <s v="Smith"/>
    <n v="36.15"/>
    <n v="8.0500000000000007"/>
    <s v="No"/>
    <s v="No"/>
    <x v="0"/>
    <n v="0"/>
    <x v="1"/>
    <s v="OBESITY"/>
    <s v="DIABETES"/>
    <d v="1968-12-25T00:00:00"/>
    <n v="14193.55"/>
    <s v="tier - 2"/>
    <s v="tier - 1"/>
    <s v="R1026"/>
    <n v="55"/>
  </r>
  <r>
    <x v="714"/>
    <s v="Nalven"/>
    <n v="44.98"/>
    <n v="5.94"/>
    <s v="No"/>
    <s v="No"/>
    <x v="0"/>
    <n v="1"/>
    <x v="1"/>
    <s v="OBESITY"/>
    <s v="PREDIABETES"/>
    <d v="1984-07-07T00:00:00"/>
    <n v="14152.46"/>
    <s v="tier - 2"/>
    <s v="tier - 1"/>
    <s v="R1012"/>
    <n v="40"/>
  </r>
  <r>
    <x v="715"/>
    <s v="Bourgeois"/>
    <n v="38.28"/>
    <n v="5.51"/>
    <s v="No"/>
    <s v="yes"/>
    <x v="0"/>
    <n v="1"/>
    <x v="1"/>
    <s v="OBESITY"/>
    <s v="NORMAL"/>
    <d v="2004-07-06T00:00:00"/>
    <n v="14133.04"/>
    <s v="tier - 2"/>
    <s v="tier - 3"/>
    <s v="R1013"/>
    <n v="20"/>
  </r>
  <r>
    <x v="716"/>
    <s v="Orloff"/>
    <n v="32.299999999999997"/>
    <n v="6.55"/>
    <s v="yes"/>
    <s v="No"/>
    <x v="0"/>
    <n v="2"/>
    <x v="1"/>
    <s v="OBESITY"/>
    <s v="DIABETES"/>
    <d v="1961-06-14T00:00:00"/>
    <n v="14119.62"/>
    <s v="tier - 2"/>
    <s v="tier - 1"/>
    <s v="R1012"/>
    <n v="63"/>
  </r>
  <r>
    <x v="717"/>
    <s v="Ramirez"/>
    <n v="39.51"/>
    <n v="5.79"/>
    <s v="yes"/>
    <s v="No"/>
    <x v="0"/>
    <n v="0"/>
    <x v="1"/>
    <s v="OBESITY"/>
    <s v="PREDIABETES"/>
    <d v="1976-09-26T00:00:00"/>
    <n v="14098.07"/>
    <s v="tier - 2"/>
    <s v="tier - 3"/>
    <s v="R1023"/>
    <n v="48"/>
  </r>
  <r>
    <x v="718"/>
    <s v="Fouquet"/>
    <n v="50.46"/>
    <n v="4.5599999999999996"/>
    <s v="No"/>
    <s v="No"/>
    <x v="0"/>
    <n v="0"/>
    <x v="1"/>
    <s v="OBESITY"/>
    <s v="NORMAL"/>
    <d v="1991-09-12T00:00:00"/>
    <n v="14081.93"/>
    <s v="tier - 2"/>
    <s v="tier - 3"/>
    <s v="R1012"/>
    <n v="33"/>
  </r>
  <r>
    <x v="719"/>
    <s v="McPhillips"/>
    <n v="31.73"/>
    <n v="7"/>
    <s v="No"/>
    <s v="No"/>
    <x v="0"/>
    <n v="0"/>
    <x v="1"/>
    <s v="OBESITY"/>
    <s v="DIABETES"/>
    <d v="1960-11-08T00:00:00"/>
    <n v="14043.48"/>
    <s v="tier - 2"/>
    <s v="tier - 3"/>
    <s v="R1024"/>
    <n v="64"/>
  </r>
  <r>
    <x v="720"/>
    <s v="Burgin"/>
    <n v="32.1"/>
    <n v="6.57"/>
    <s v="yes"/>
    <s v="No"/>
    <x v="1"/>
    <n v="1"/>
    <x v="1"/>
    <s v="OBESITY"/>
    <s v="DIABETES"/>
    <d v="1963-07-08T00:00:00"/>
    <n v="14007.22"/>
    <s v="tier - 2"/>
    <s v="tier - 3"/>
    <s v="R1011"/>
    <n v="61"/>
  </r>
  <r>
    <x v="721"/>
    <s v="Roberts"/>
    <n v="27.83"/>
    <n v="11.61"/>
    <s v="yes"/>
    <s v="No"/>
    <x v="1"/>
    <n v="1"/>
    <x v="1"/>
    <s v="OVERWEIGHT"/>
    <s v="DIABETES"/>
    <d v="1963-07-06T00:00:00"/>
    <n v="14001.29"/>
    <s v="tier - 2"/>
    <s v="tier - 2"/>
    <s v="R1013"/>
    <n v="61"/>
  </r>
  <r>
    <x v="722"/>
    <s v="Nemec"/>
    <n v="27.72"/>
    <n v="8.16"/>
    <s v="yes"/>
    <s v="No"/>
    <x v="1"/>
    <n v="1"/>
    <x v="1"/>
    <s v="OVERWEIGHT"/>
    <s v="DIABETES"/>
    <d v="1963-12-23T00:00:00"/>
    <n v="14001.13"/>
    <s v="tier - 2"/>
    <s v="tier - 1"/>
    <s v="R1013"/>
    <n v="60"/>
  </r>
  <r>
    <x v="723"/>
    <s v="Appman"/>
    <n v="36.765000000000001"/>
    <n v="4.4800000000000004"/>
    <s v="yes"/>
    <s v="No"/>
    <x v="0"/>
    <n v="2"/>
    <x v="1"/>
    <s v="OBESITY"/>
    <s v="NORMAL"/>
    <d v="1959-09-06T00:00:00"/>
    <n v="13981.85"/>
    <s v="tier - 2"/>
    <s v="tier - 1"/>
    <s v="R1016"/>
    <n v="65"/>
  </r>
  <r>
    <x v="724"/>
    <s v="Driscoll"/>
    <n v="48.36"/>
    <n v="4.08"/>
    <s v="No"/>
    <s v="No"/>
    <x v="0"/>
    <n v="0"/>
    <x v="1"/>
    <s v="OBESITY"/>
    <s v="NORMAL"/>
    <d v="1990-07-13T00:00:00"/>
    <n v="13979.45"/>
    <s v="tier - 2"/>
    <s v="tier - 1"/>
    <s v="R1023"/>
    <n v="34"/>
  </r>
  <r>
    <x v="725"/>
    <s v="Glotzbach"/>
    <n v="31.445"/>
    <n v="4.4000000000000004"/>
    <s v="yes"/>
    <s v="No"/>
    <x v="0"/>
    <n v="2"/>
    <x v="1"/>
    <s v="OBESITY"/>
    <s v="NORMAL"/>
    <d v="1959-08-29T00:00:00"/>
    <n v="13974.46"/>
    <s v="tier - 2"/>
    <s v="tier - 2"/>
    <s v="R1019"/>
    <n v="65"/>
  </r>
  <r>
    <x v="726"/>
    <s v="Tenforde"/>
    <n v="27.55"/>
    <n v="9.02"/>
    <s v="No"/>
    <s v="No"/>
    <x v="0"/>
    <n v="0"/>
    <x v="1"/>
    <s v="OVERWEIGHT"/>
    <s v="DIABETES"/>
    <d v="1960-06-18T00:00:00"/>
    <n v="13937.67"/>
    <s v="tier - 2"/>
    <s v="tier - 1"/>
    <s v="R1012"/>
    <n v="64"/>
  </r>
  <r>
    <x v="727"/>
    <s v="Ramirez"/>
    <n v="33.11"/>
    <n v="8.06"/>
    <s v="No"/>
    <s v="No"/>
    <x v="0"/>
    <n v="0"/>
    <x v="1"/>
    <s v="OBESITY"/>
    <s v="DIABETES"/>
    <d v="1962-07-27T00:00:00"/>
    <n v="13919.82"/>
    <s v="tier - 2"/>
    <s v="tier - 2"/>
    <s v="R1013"/>
    <n v="62"/>
  </r>
  <r>
    <x v="728"/>
    <s v="Stanley Torres"/>
    <n v="36.85"/>
    <n v="6.21"/>
    <s v="yes"/>
    <s v="No"/>
    <x v="0"/>
    <n v="2"/>
    <x v="1"/>
    <s v="OBESITY"/>
    <s v="PREDIABETES"/>
    <d v="1959-07-07T00:00:00"/>
    <n v="13887.97"/>
    <s v="tier - 2"/>
    <s v="tier - 2"/>
    <s v="R1013"/>
    <n v="65"/>
  </r>
  <r>
    <x v="729"/>
    <s v="Vandongen"/>
    <n v="36.299999999999997"/>
    <n v="5.79"/>
    <s v="yes"/>
    <s v="No"/>
    <x v="0"/>
    <n v="2"/>
    <x v="1"/>
    <s v="OBESITY"/>
    <s v="PREDIABETES"/>
    <d v="1959-12-29T00:00:00"/>
    <n v="13887.2"/>
    <s v="tier - 2"/>
    <s v="tier - 3"/>
    <s v="R1013"/>
    <n v="64"/>
  </r>
  <r>
    <x v="730"/>
    <s v="Liebald"/>
    <n v="45.34"/>
    <n v="5.69"/>
    <s v="yes"/>
    <s v="No"/>
    <x v="0"/>
    <n v="0"/>
    <x v="1"/>
    <s v="OBESITY"/>
    <s v="NORMAL"/>
    <d v="1985-09-25T00:00:00"/>
    <n v="13886.4"/>
    <s v="tier - 2"/>
    <s v="tier - 2"/>
    <s v="R1012"/>
    <n v="39"/>
  </r>
  <r>
    <x v="731"/>
    <s v="Holte"/>
    <n v="31.8"/>
    <n v="5.36"/>
    <s v="yes"/>
    <s v="No"/>
    <x v="0"/>
    <n v="2"/>
    <x v="1"/>
    <s v="OBESITY"/>
    <s v="NORMAL"/>
    <d v="1959-10-05T00:00:00"/>
    <n v="13880.95"/>
    <s v="tier - 2"/>
    <s v="tier - 2"/>
    <s v="R1011"/>
    <n v="65"/>
  </r>
  <r>
    <x v="732"/>
    <s v="Johnson"/>
    <n v="41.02"/>
    <n v="11.37"/>
    <s v="No"/>
    <s v="No"/>
    <x v="0"/>
    <n v="0"/>
    <x v="1"/>
    <s v="OBESITY"/>
    <s v="DIABETES"/>
    <d v="1978-12-19T00:00:00"/>
    <n v="13874.89"/>
    <s v="tier - 2"/>
    <s v="tier - 1"/>
    <s v="R1012"/>
    <n v="45"/>
  </r>
  <r>
    <x v="733"/>
    <s v="Bartlett"/>
    <n v="32.68"/>
    <n v="11.87"/>
    <s v="No"/>
    <s v="No"/>
    <x v="0"/>
    <n v="0"/>
    <x v="1"/>
    <s v="OBESITY"/>
    <s v="DIABETES"/>
    <d v="1960-07-21T00:00:00"/>
    <n v="13844.8"/>
    <s v="tier - 2"/>
    <s v="tier - 2"/>
    <s v="R1012"/>
    <n v="64"/>
  </r>
  <r>
    <x v="734"/>
    <s v="Bergman"/>
    <n v="21.7"/>
    <n v="4.9000000000000004"/>
    <s v="No"/>
    <s v="No"/>
    <x v="1"/>
    <n v="1"/>
    <x v="0"/>
    <s v="NORMAL WEIGHT"/>
    <s v="NORMAL"/>
    <d v="2003-06-07T00:00:00"/>
    <n v="13844.51"/>
    <s v="tier - 2"/>
    <s v="tier - 1"/>
    <s v="R1011"/>
    <n v="21"/>
  </r>
  <r>
    <x v="735"/>
    <s v="Aitken"/>
    <n v="40.479999999999997"/>
    <n v="6.7"/>
    <s v="No"/>
    <s v="No"/>
    <x v="0"/>
    <n v="3"/>
    <x v="1"/>
    <s v="OBESITY"/>
    <s v="DIABETES"/>
    <d v="1958-12-10T00:00:00"/>
    <n v="13831.12"/>
    <s v="tier - 3"/>
    <s v="tier - 1"/>
    <s v="R1013"/>
    <n v="65"/>
  </r>
  <r>
    <x v="736"/>
    <s v="Berger"/>
    <n v="34.5"/>
    <n v="10.3"/>
    <s v="No"/>
    <s v="No"/>
    <x v="0"/>
    <n v="3"/>
    <x v="1"/>
    <s v="OBESITY"/>
    <s v="DIABETES"/>
    <d v="1958-11-25T00:00:00"/>
    <n v="13822.8"/>
    <s v="tier - 3"/>
    <s v="tier - 3"/>
    <s v="R1011"/>
    <n v="66"/>
  </r>
  <r>
    <x v="737"/>
    <s v="Richey"/>
    <n v="45.9"/>
    <n v="11.14"/>
    <s v="yes"/>
    <s v="No"/>
    <x v="0"/>
    <n v="1"/>
    <x v="1"/>
    <s v="OBESITY"/>
    <s v="DIABETES"/>
    <d v="1986-12-08T00:00:00"/>
    <n v="13819.49"/>
    <s v="tier - 3"/>
    <s v="tier - 2"/>
    <s v="R1012"/>
    <n v="37"/>
  </r>
  <r>
    <x v="738"/>
    <s v="Trotter"/>
    <n v="33.479999999999997"/>
    <n v="4.74"/>
    <s v="yes"/>
    <s v="No"/>
    <x v="0"/>
    <n v="2"/>
    <x v="1"/>
    <s v="OBESITY"/>
    <s v="NORMAL"/>
    <d v="1966-11-10T00:00:00"/>
    <n v="13801.61"/>
    <s v="tier - 3"/>
    <s v="tier - 3"/>
    <s v="R1026"/>
    <n v="58"/>
  </r>
  <r>
    <x v="739"/>
    <s v="Chavez"/>
    <n v="28.31"/>
    <n v="5.96"/>
    <s v="yes"/>
    <s v="No"/>
    <x v="0"/>
    <n v="2"/>
    <x v="1"/>
    <s v="OVERWEIGHT"/>
    <s v="PREDIABETES"/>
    <d v="1959-08-06T00:00:00"/>
    <n v="13770.1"/>
    <s v="tier - 3"/>
    <s v="tier - 1"/>
    <s v="R1012"/>
    <n v="65"/>
  </r>
  <r>
    <x v="740"/>
    <s v="Orifice"/>
    <n v="21.565000000000001"/>
    <n v="4.95"/>
    <s v="No"/>
    <s v="yes"/>
    <x v="0"/>
    <n v="1"/>
    <x v="0"/>
    <s v="NORMAL WEIGHT"/>
    <s v="NORMAL"/>
    <d v="2004-07-16T00:00:00"/>
    <n v="13747.87"/>
    <s v="tier - 3"/>
    <s v="tier - 2"/>
    <s v="R1018"/>
    <n v="20"/>
  </r>
  <r>
    <x v="741"/>
    <s v="Farkash"/>
    <n v="35.590000000000003"/>
    <n v="5.21"/>
    <s v="yes"/>
    <s v="No"/>
    <x v="1"/>
    <n v="1"/>
    <x v="1"/>
    <s v="OBESITY"/>
    <s v="NORMAL"/>
    <d v="1969-10-23T00:00:00"/>
    <n v="13746.74"/>
    <s v="tier - 3"/>
    <s v="tier - 2"/>
    <s v="R1026"/>
    <n v="55"/>
  </r>
  <r>
    <x v="742"/>
    <s v="Hribar"/>
    <n v="43.44"/>
    <n v="4.8600000000000003"/>
    <s v="yes"/>
    <s v="No"/>
    <x v="0"/>
    <n v="0"/>
    <x v="1"/>
    <s v="OBESITY"/>
    <s v="NORMAL"/>
    <d v="1985-08-29T00:00:00"/>
    <n v="13726.21"/>
    <s v="tier - 3"/>
    <s v="tier - 3"/>
    <s v="R1026"/>
    <n v="39"/>
  </r>
  <r>
    <x v="743"/>
    <s v="Crawford"/>
    <n v="21.754999999999999"/>
    <n v="7.79"/>
    <s v="yes"/>
    <s v="No"/>
    <x v="0"/>
    <n v="0"/>
    <x v="1"/>
    <s v="NORMAL WEIGHT"/>
    <s v="DIABETES"/>
    <d v="1981-08-02T00:00:00"/>
    <n v="13725.47"/>
    <s v="tier - 3"/>
    <s v="tier - 2"/>
    <s v="R1024"/>
    <n v="43"/>
  </r>
  <r>
    <x v="744"/>
    <s v="Sittlington"/>
    <n v="44.55"/>
    <n v="7.12"/>
    <s v="yes"/>
    <s v="No"/>
    <x v="0"/>
    <n v="1"/>
    <x v="1"/>
    <s v="OBESITY"/>
    <s v="DIABETES"/>
    <d v="1986-11-24T00:00:00"/>
    <n v="13714.55"/>
    <s v="tier - 3"/>
    <s v="tier - 2"/>
    <s v="R1023"/>
    <n v="38"/>
  </r>
  <r>
    <x v="745"/>
    <s v="Silbert"/>
    <n v="43.32"/>
    <n v="4.67"/>
    <s v="yes"/>
    <s v="No"/>
    <x v="0"/>
    <n v="0"/>
    <x v="1"/>
    <s v="OBESITY"/>
    <s v="NORMAL"/>
    <d v="1985-09-14T00:00:00"/>
    <n v="13685.51"/>
    <s v="tier - 3"/>
    <s v="tier - 1"/>
    <s v="R1026"/>
    <n v="39"/>
  </r>
  <r>
    <x v="746"/>
    <s v="Carrique"/>
    <n v="31.23"/>
    <n v="9.1199999999999992"/>
    <s v="yes"/>
    <s v="No"/>
    <x v="1"/>
    <n v="1"/>
    <x v="1"/>
    <s v="OBESITY"/>
    <s v="DIABETES"/>
    <d v="1963-08-04T00:00:00"/>
    <n v="13677.68"/>
    <s v="tier - 3"/>
    <s v="tier - 2"/>
    <s v="R1021"/>
    <n v="61"/>
  </r>
  <r>
    <x v="747"/>
    <s v="Kosla"/>
    <n v="42.81"/>
    <n v="4.1500000000000004"/>
    <s v="No"/>
    <s v="No"/>
    <x v="0"/>
    <n v="1"/>
    <x v="1"/>
    <s v="OBESITY"/>
    <s v="NORMAL"/>
    <d v="1984-07-20T00:00:00"/>
    <n v="13638.06"/>
    <s v="tier - 3"/>
    <s v="tier - 3"/>
    <s v="R1023"/>
    <n v="40"/>
  </r>
  <r>
    <x v="748"/>
    <s v="Parker"/>
    <n v="35.909999999999997"/>
    <n v="6.72"/>
    <s v="yes"/>
    <s v="No"/>
    <x v="0"/>
    <n v="2"/>
    <x v="1"/>
    <s v="OBESITY"/>
    <s v="DIABETES"/>
    <d v="1961-12-24T00:00:00"/>
    <n v="13635.64"/>
    <s v="tier - 3"/>
    <s v="tier - 3"/>
    <s v="R1024"/>
    <n v="62"/>
  </r>
  <r>
    <x v="749"/>
    <s v="Horton"/>
    <n v="36.65"/>
    <n v="5.01"/>
    <s v="yes"/>
    <s v="No"/>
    <x v="1"/>
    <n v="1"/>
    <x v="1"/>
    <s v="OBESITY"/>
    <s v="NORMAL"/>
    <d v="1969-07-26T00:00:00"/>
    <n v="13622.01"/>
    <s v="tier - 3"/>
    <s v="tier - 3"/>
    <s v="R1012"/>
    <n v="55"/>
  </r>
  <r>
    <x v="750"/>
    <s v="Boller"/>
    <n v="22.04"/>
    <n v="10.9"/>
    <s v="yes"/>
    <s v="No"/>
    <x v="0"/>
    <n v="2"/>
    <x v="1"/>
    <s v="NORMAL WEIGHT"/>
    <s v="DIABETES"/>
    <d v="1961-11-18T00:00:00"/>
    <n v="13616.36"/>
    <s v="tier - 3"/>
    <s v="tier - 3"/>
    <s v="R1024"/>
    <n v="63"/>
  </r>
  <r>
    <x v="751"/>
    <s v="Olaru"/>
    <n v="31.824999999999999"/>
    <n v="5.52"/>
    <s v="yes"/>
    <s v="No"/>
    <x v="0"/>
    <n v="1"/>
    <x v="1"/>
    <s v="OBESITY"/>
    <s v="NORMAL"/>
    <d v="1964-09-10T00:00:00"/>
    <n v="13607.37"/>
    <s v="tier - 3"/>
    <s v="tier - 1"/>
    <s v="R1024"/>
    <n v="60"/>
  </r>
  <r>
    <x v="752"/>
    <s v="Prescott"/>
    <n v="53.58"/>
    <n v="4.55"/>
    <s v="No"/>
    <s v="No"/>
    <x v="0"/>
    <n v="1"/>
    <x v="1"/>
    <s v="OBESITY"/>
    <s v="NORMAL"/>
    <d v="1992-08-14T00:00:00"/>
    <n v="13588.17"/>
    <s v="tier - 3"/>
    <s v="tier - 1"/>
    <s v="R1012"/>
    <n v="32"/>
  </r>
  <r>
    <x v="753"/>
    <s v="Hines"/>
    <n v="34.299999999999997"/>
    <n v="11.76"/>
    <s v="No"/>
    <s v="No"/>
    <x v="0"/>
    <n v="0"/>
    <x v="1"/>
    <s v="OBESITY"/>
    <s v="DIABETES"/>
    <d v="1968-07-15T00:00:00"/>
    <n v="13566.04"/>
    <s v="tier - 3"/>
    <s v="tier - 3"/>
    <s v="R1026"/>
    <n v="56"/>
  </r>
  <r>
    <x v="754"/>
    <s v="Blanton"/>
    <n v="32.11"/>
    <n v="7.06"/>
    <s v="No"/>
    <s v="No"/>
    <x v="0"/>
    <n v="0"/>
    <x v="1"/>
    <s v="OBESITY"/>
    <s v="DIABETES"/>
    <d v="1960-07-11T00:00:00"/>
    <n v="13555"/>
    <s v="tier - 3"/>
    <s v="tier - 3"/>
    <s v="R1017"/>
    <n v="64"/>
  </r>
  <r>
    <x v="755"/>
    <s v="Bustamante"/>
    <n v="31.78"/>
    <n v="11.35"/>
    <s v="yes"/>
    <s v="No"/>
    <x v="1"/>
    <n v="1"/>
    <x v="1"/>
    <s v="OBESITY"/>
    <s v="DIABETES"/>
    <d v="1963-10-14T00:00:00"/>
    <n v="13511.28"/>
    <s v="tier - 3"/>
    <s v="tier - 1"/>
    <s v="R1012"/>
    <n v="61"/>
  </r>
  <r>
    <x v="756"/>
    <s v="McCann"/>
    <n v="46.89"/>
    <n v="5.52"/>
    <s v="No"/>
    <s v="No"/>
    <x v="0"/>
    <n v="0"/>
    <x v="1"/>
    <s v="OBESITY"/>
    <s v="NORMAL"/>
    <d v="1990-08-30T00:00:00"/>
    <n v="13480.83"/>
    <s v="tier - 3"/>
    <s v="tier - 2"/>
    <s v="R1023"/>
    <n v="34"/>
  </r>
  <r>
    <x v="757"/>
    <s v="Schmole"/>
    <n v="39.35"/>
    <n v="7.86"/>
    <s v="yes"/>
    <s v="No"/>
    <x v="0"/>
    <n v="1"/>
    <x v="1"/>
    <s v="OBESITY"/>
    <s v="DIABETES"/>
    <d v="1975-08-07T00:00:00"/>
    <n v="13472.19"/>
    <s v="tier - 3"/>
    <s v="tier - 2"/>
    <s v="R1012"/>
    <n v="49"/>
  </r>
  <r>
    <x v="758"/>
    <s v="Barber"/>
    <n v="39.200000000000003"/>
    <n v="11.38"/>
    <s v="No"/>
    <s v="No"/>
    <x v="0"/>
    <n v="0"/>
    <x v="1"/>
    <s v="OBESITY"/>
    <s v="DIABETES"/>
    <d v="1960-07-24T00:00:00"/>
    <n v="13470.86"/>
    <s v="tier - 3"/>
    <s v="tier - 3"/>
    <s v="R1011"/>
    <n v="64"/>
  </r>
  <r>
    <x v="759"/>
    <s v="Reichmann"/>
    <n v="39.159999999999997"/>
    <n v="10.48"/>
    <s v="No"/>
    <s v="No"/>
    <x v="0"/>
    <n v="0"/>
    <x v="1"/>
    <s v="OBESITY"/>
    <s v="DIABETES"/>
    <d v="1960-07-28T00:00:00"/>
    <n v="13470.8"/>
    <s v="tier - 3"/>
    <s v="tier - 2"/>
    <s v="R1013"/>
    <n v="64"/>
  </r>
  <r>
    <x v="760"/>
    <s v="Cavatorta"/>
    <n v="44.1"/>
    <n v="5.04"/>
    <s v="yes"/>
    <s v="No"/>
    <x v="0"/>
    <n v="0"/>
    <x v="1"/>
    <s v="OBESITY"/>
    <s v="NORMAL"/>
    <d v="1985-08-19T00:00:00"/>
    <n v="13465.8"/>
    <s v="tier - 3"/>
    <s v="tier - 1"/>
    <s v="R1012"/>
    <n v="39"/>
  </r>
  <r>
    <x v="761"/>
    <s v="Yaeger"/>
    <n v="33.200000000000003"/>
    <n v="9.06"/>
    <s v="No"/>
    <s v="No"/>
    <x v="0"/>
    <n v="0"/>
    <x v="1"/>
    <s v="OBESITY"/>
    <s v="DIABETES"/>
    <d v="1960-12-16T00:00:00"/>
    <n v="13462.52"/>
    <s v="tier - 3"/>
    <s v="tier - 2"/>
    <s v="R1011"/>
    <n v="63"/>
  </r>
  <r>
    <x v="762"/>
    <s v="Hughes"/>
    <n v="29.92"/>
    <n v="11.07"/>
    <s v="No"/>
    <s v="No"/>
    <x v="0"/>
    <n v="0"/>
    <x v="1"/>
    <s v="OVERWEIGHT"/>
    <s v="DIABETES"/>
    <d v="1960-07-11T00:00:00"/>
    <n v="13457.96"/>
    <s v="tier - 3"/>
    <s v="tier - 1"/>
    <s v="R1013"/>
    <n v="64"/>
  </r>
  <r>
    <x v="763"/>
    <s v="Donahue"/>
    <n v="25"/>
    <n v="10.45"/>
    <s v="No"/>
    <s v="No"/>
    <x v="0"/>
    <n v="0"/>
    <x v="1"/>
    <s v="OVERWEIGHT"/>
    <s v="DIABETES"/>
    <d v="1960-08-13T00:00:00"/>
    <n v="13451.12"/>
    <s v="tier - 3"/>
    <s v="tier - 1"/>
    <s v="R1011"/>
    <n v="64"/>
  </r>
  <r>
    <x v="764"/>
    <s v="Greenwell"/>
    <n v="38.869999999999997"/>
    <n v="8.6300000000000008"/>
    <s v="yes"/>
    <s v="No"/>
    <x v="0"/>
    <n v="1"/>
    <x v="1"/>
    <s v="OBESITY"/>
    <s v="DIABETES"/>
    <d v="1975-06-29T00:00:00"/>
    <n v="13440.7"/>
    <s v="tier - 3"/>
    <s v="tier - 2"/>
    <s v="R1012"/>
    <n v="49"/>
  </r>
  <r>
    <x v="765"/>
    <s v="Steele"/>
    <n v="32.299999999999997"/>
    <n v="5.28"/>
    <s v="yes"/>
    <s v="No"/>
    <x v="0"/>
    <n v="2"/>
    <x v="1"/>
    <s v="OBESITY"/>
    <s v="NORMAL"/>
    <d v="1966-11-14T00:00:00"/>
    <n v="13430.27"/>
    <s v="tier - 3"/>
    <s v="tier - 3"/>
    <s v="R1024"/>
    <n v="58"/>
  </r>
  <r>
    <x v="766"/>
    <s v="Gunter"/>
    <n v="31.16"/>
    <n v="7.49"/>
    <s v="yes"/>
    <s v="No"/>
    <x v="0"/>
    <n v="2"/>
    <x v="1"/>
    <s v="OBESITY"/>
    <s v="DIABETES"/>
    <d v="1961-11-03T00:00:00"/>
    <n v="13429.04"/>
    <s v="tier - 3"/>
    <s v="tier - 3"/>
    <s v="R1012"/>
    <n v="63"/>
  </r>
  <r>
    <x v="767"/>
    <s v="McDonough"/>
    <n v="54.59"/>
    <n v="4.2699999999999996"/>
    <s v="No"/>
    <s v="No"/>
    <x v="0"/>
    <n v="0"/>
    <x v="1"/>
    <s v="OBESITY"/>
    <s v="NORMAL"/>
    <d v="1994-06-17T00:00:00"/>
    <n v="13417.05"/>
    <s v="tier - 3"/>
    <s v="tier - 3"/>
    <s v="R1012"/>
    <n v="30"/>
  </r>
  <r>
    <x v="768"/>
    <s v="Sweetland"/>
    <n v="21.09"/>
    <n v="9.2200000000000006"/>
    <s v="yes"/>
    <s v="No"/>
    <x v="0"/>
    <n v="2"/>
    <x v="1"/>
    <s v="NORMAL WEIGHT"/>
    <s v="DIABETES"/>
    <d v="1961-07-22T00:00:00"/>
    <n v="13415.04"/>
    <s v="tier - 3"/>
    <s v="tier - 2"/>
    <s v="R1012"/>
    <n v="63"/>
  </r>
  <r>
    <x v="769"/>
    <s v="Hammersmith"/>
    <n v="52.41"/>
    <n v="5.99"/>
    <s v="No"/>
    <s v="No"/>
    <x v="0"/>
    <n v="1"/>
    <x v="1"/>
    <s v="OBESITY"/>
    <s v="PREDIABETES"/>
    <d v="1992-12-19T00:00:00"/>
    <n v="13412.97"/>
    <s v="tier - 3"/>
    <s v="tier - 3"/>
    <s v="R1023"/>
    <n v="31"/>
  </r>
  <r>
    <x v="770"/>
    <s v="French"/>
    <n v="41.47"/>
    <n v="5.86"/>
    <s v="yes"/>
    <s v="No"/>
    <x v="0"/>
    <n v="2"/>
    <x v="1"/>
    <s v="OBESITY"/>
    <s v="PREDIABETES"/>
    <d v="1959-12-20T00:00:00"/>
    <n v="13405.39"/>
    <s v="tier - 3"/>
    <s v="tier - 3"/>
    <s v="R1013"/>
    <n v="64"/>
  </r>
  <r>
    <x v="771"/>
    <s v="Garbe"/>
    <n v="33.1"/>
    <n v="5.19"/>
    <s v="yes"/>
    <s v="No"/>
    <x v="0"/>
    <n v="2"/>
    <x v="1"/>
    <s v="OBESITY"/>
    <s v="NORMAL"/>
    <d v="1959-11-25T00:00:00"/>
    <n v="13393.76"/>
    <s v="tier - 3"/>
    <s v="tier - 1"/>
    <s v="R1011"/>
    <n v="65"/>
  </r>
  <r>
    <x v="772"/>
    <s v="Duncan"/>
    <n v="30.8"/>
    <n v="4.37"/>
    <s v="yes"/>
    <s v="No"/>
    <x v="0"/>
    <n v="2"/>
    <x v="1"/>
    <s v="OBESITY"/>
    <s v="NORMAL"/>
    <d v="1959-12-09T00:00:00"/>
    <n v="13390.56"/>
    <s v="tier - 3"/>
    <s v="tier - 3"/>
    <s v="R1011"/>
    <n v="64"/>
  </r>
  <r>
    <x v="773"/>
    <s v="Wallace"/>
    <n v="42.06"/>
    <n v="5.32"/>
    <s v="No"/>
    <s v="No"/>
    <x v="0"/>
    <n v="1"/>
    <x v="1"/>
    <s v="OBESITY"/>
    <s v="NORMAL"/>
    <d v="1984-06-06T00:00:00"/>
    <n v="13383.67"/>
    <s v="tier - 3"/>
    <s v="tier - 2"/>
    <s v="R1023"/>
    <n v="40"/>
  </r>
  <r>
    <x v="774"/>
    <s v="Tillman"/>
    <n v="39.270000000000003"/>
    <n v="5.64"/>
    <s v="No"/>
    <s v="No"/>
    <x v="1"/>
    <n v="1"/>
    <x v="1"/>
    <s v="OBESITY"/>
    <s v="NORMAL"/>
    <d v="1979-09-30T00:00:00"/>
    <n v="13377.41"/>
    <s v="tier - 3"/>
    <s v="tier - 3"/>
    <s v="R1026"/>
    <n v="45"/>
  </r>
  <r>
    <x v="775"/>
    <s v="Lee"/>
    <n v="30.71"/>
    <n v="5.59"/>
    <s v="yes"/>
    <s v="No"/>
    <x v="0"/>
    <n v="1"/>
    <x v="1"/>
    <s v="OBESITY"/>
    <s v="NORMAL"/>
    <d v="1964-09-24T00:00:00"/>
    <n v="13375.76"/>
    <s v="tier - 3"/>
    <s v="tier - 2"/>
    <s v="R1025"/>
    <n v="60"/>
  </r>
  <r>
    <x v="776"/>
    <s v="Taylor"/>
    <n v="47.19"/>
    <n v="5.29"/>
    <s v="No"/>
    <s v="No"/>
    <x v="0"/>
    <n v="0"/>
    <x v="1"/>
    <s v="OBESITY"/>
    <s v="NORMAL"/>
    <d v="1990-10-02T00:00:00"/>
    <n v="13360.94"/>
    <s v="tier - 3"/>
    <s v="tier - 1"/>
    <s v="R1012"/>
    <n v="34"/>
  </r>
  <r>
    <x v="777"/>
    <s v="McSween"/>
    <n v="30.02"/>
    <n v="6.65"/>
    <s v="No"/>
    <s v="No"/>
    <x v="0"/>
    <n v="0"/>
    <x v="1"/>
    <s v="OBESITY"/>
    <s v="DIABETES"/>
    <d v="1960-11-11T00:00:00"/>
    <n v="13352.1"/>
    <s v="tier - 3"/>
    <s v="tier - 1"/>
    <s v="R1012"/>
    <n v="64"/>
  </r>
  <r>
    <x v="778"/>
    <s v="Schubert"/>
    <n v="37.909999999999997"/>
    <n v="5.68"/>
    <s v="yes"/>
    <s v="No"/>
    <x v="0"/>
    <n v="0"/>
    <x v="1"/>
    <s v="OBESITY"/>
    <s v="NORMAL"/>
    <d v="1976-08-23T00:00:00"/>
    <n v="13333.71"/>
    <s v="tier - 3"/>
    <s v="tier - 2"/>
    <s v="R1012"/>
    <n v="48"/>
  </r>
  <r>
    <x v="779"/>
    <s v="Lalanne"/>
    <n v="54.61"/>
    <n v="4.49"/>
    <s v="No"/>
    <s v="No"/>
    <x v="0"/>
    <n v="0"/>
    <x v="1"/>
    <s v="OBESITY"/>
    <s v="NORMAL"/>
    <d v="1994-07-01T00:00:00"/>
    <n v="13292.52"/>
    <s v="tier - 3"/>
    <s v="tier - 3"/>
    <s v="R1012"/>
    <n v="30"/>
  </r>
  <r>
    <x v="780"/>
    <s v="Flanagan"/>
    <n v="36.005000000000003"/>
    <n v="6.9"/>
    <s v="No"/>
    <s v="No"/>
    <x v="0"/>
    <n v="0"/>
    <x v="1"/>
    <s v="OBESITY"/>
    <s v="DIABETES"/>
    <d v="1962-10-11T00:00:00"/>
    <n v="13228.85"/>
    <s v="tier - 3"/>
    <s v="tier - 3"/>
    <s v="R1023"/>
    <n v="62"/>
  </r>
  <r>
    <x v="781"/>
    <s v="Arellano"/>
    <n v="28.7"/>
    <n v="11.52"/>
    <s v="No"/>
    <s v="No"/>
    <x v="0"/>
    <n v="0"/>
    <x v="1"/>
    <s v="OVERWEIGHT"/>
    <s v="DIABETES"/>
    <d v="1962-11-24T00:00:00"/>
    <n v="13224.69"/>
    <s v="tier - 3"/>
    <s v="tier - 2"/>
    <s v="R1011"/>
    <n v="62"/>
  </r>
  <r>
    <x v="782"/>
    <s v="Charette"/>
    <n v="34.295000000000002"/>
    <n v="11.24"/>
    <s v="No"/>
    <s v="No"/>
    <x v="0"/>
    <n v="0"/>
    <x v="1"/>
    <s v="OBESITY"/>
    <s v="DIABETES"/>
    <d v="1965-11-13T00:00:00"/>
    <n v="13224.06"/>
    <s v="tier - 3"/>
    <s v="tier - 3"/>
    <s v="R1024"/>
    <n v="59"/>
  </r>
  <r>
    <x v="783"/>
    <s v="Pena Reyes"/>
    <n v="27.55"/>
    <n v="10.98"/>
    <s v="No"/>
    <s v="No"/>
    <x v="0"/>
    <n v="0"/>
    <x v="1"/>
    <s v="OVERWEIGHT"/>
    <s v="DIABETES"/>
    <d v="1962-12-07T00:00:00"/>
    <n v="13217.09"/>
    <s v="tier - 3"/>
    <s v="tier - 1"/>
    <s v="R1024"/>
    <n v="61"/>
  </r>
  <r>
    <x v="784"/>
    <s v="Broderick"/>
    <n v="40.700000000000003"/>
    <n v="5.42"/>
    <s v="No"/>
    <s v="No"/>
    <x v="0"/>
    <n v="0"/>
    <x v="1"/>
    <s v="OBESITY"/>
    <s v="NORMAL"/>
    <d v="1982-10-15T00:00:00"/>
    <n v="13214.43"/>
    <s v="tier - 3"/>
    <s v="tier - 2"/>
    <s v="R1012"/>
    <n v="42"/>
  </r>
  <r>
    <x v="785"/>
    <s v="Summers"/>
    <n v="18.335000000000001"/>
    <n v="10.97"/>
    <s v="No"/>
    <s v="No"/>
    <x v="0"/>
    <n v="0"/>
    <x v="1"/>
    <s v="UNDERWEIGHT"/>
    <s v="DIABETES"/>
    <d v="1962-08-05T00:00:00"/>
    <n v="13204.29"/>
    <s v="tier - 3"/>
    <s v="tier - 1"/>
    <s v="R1024"/>
    <n v="62"/>
  </r>
  <r>
    <x v="786"/>
    <s v="Fisher"/>
    <n v="33.914999999999999"/>
    <n v="9.56"/>
    <s v="yes"/>
    <s v="No"/>
    <x v="0"/>
    <n v="2"/>
    <x v="1"/>
    <s v="OBESITY"/>
    <s v="DIABETES"/>
    <d v="1961-12-06T00:00:00"/>
    <n v="13143.86"/>
    <s v="tier - 3"/>
    <s v="tier - 2"/>
    <s v="R1016"/>
    <n v="62"/>
  </r>
  <r>
    <x v="787"/>
    <s v="Zhou"/>
    <n v="33.534999999999997"/>
    <n v="9.4"/>
    <s v="yes"/>
    <s v="No"/>
    <x v="0"/>
    <n v="2"/>
    <x v="1"/>
    <s v="OBESITY"/>
    <s v="DIABETES"/>
    <d v="1961-12-06T00:00:00"/>
    <n v="13143.34"/>
    <s v="tier - 3"/>
    <s v="tier - 2"/>
    <s v="R1020"/>
    <n v="62"/>
  </r>
  <r>
    <x v="788"/>
    <s v="Clarke-Ames"/>
    <n v="23.655000000000001"/>
    <n v="8.48"/>
    <s v="yes"/>
    <s v="No"/>
    <x v="0"/>
    <n v="2"/>
    <x v="1"/>
    <s v="NORMAL WEIGHT"/>
    <s v="DIABETES"/>
    <d v="1961-09-07T00:00:00"/>
    <n v="13129.6"/>
    <s v="tier - 3"/>
    <s v="tier - 2"/>
    <s v="R1017"/>
    <n v="63"/>
  </r>
  <r>
    <x v="789"/>
    <s v="Staton"/>
    <n v="28"/>
    <n v="5.57"/>
    <s v="No"/>
    <s v="No"/>
    <x v="0"/>
    <n v="0"/>
    <x v="1"/>
    <s v="OVERWEIGHT"/>
    <s v="NORMAL"/>
    <d v="1999-08-16T00:00:00"/>
    <n v="13126.68"/>
    <s v="tier - 3"/>
    <s v="tier - 3"/>
    <s v="R1011"/>
    <n v="25"/>
  </r>
  <r>
    <x v="790"/>
    <s v="Forster"/>
    <n v="30.23"/>
    <n v="6.94"/>
    <s v="yes"/>
    <s v="No"/>
    <x v="1"/>
    <n v="1"/>
    <x v="1"/>
    <s v="OBESITY"/>
    <s v="DIABETES"/>
    <d v="1963-09-14T00:00:00"/>
    <n v="13116.84"/>
    <s v="tier - 3"/>
    <s v="tier - 1"/>
    <s v="R1012"/>
    <n v="61"/>
  </r>
  <r>
    <x v="791"/>
    <s v="Monaghan"/>
    <n v="51.14"/>
    <n v="4.05"/>
    <s v="No"/>
    <s v="No"/>
    <x v="0"/>
    <n v="1"/>
    <x v="1"/>
    <s v="OBESITY"/>
    <s v="NORMAL"/>
    <d v="1992-08-12T00:00:00"/>
    <n v="13113.51"/>
    <s v="tier - 3"/>
    <s v="tier - 2"/>
    <s v="R1026"/>
    <n v="32"/>
  </r>
  <r>
    <x v="792"/>
    <s v="Kawamoto"/>
    <n v="24.32"/>
    <n v="10.220000000000001"/>
    <s v="No"/>
    <s v="No"/>
    <x v="0"/>
    <n v="0"/>
    <x v="1"/>
    <s v="NORMAL WEIGHT"/>
    <s v="DIABETES"/>
    <d v="1962-08-02T00:00:00"/>
    <n v="13112.6"/>
    <s v="tier - 3"/>
    <s v="tier - 3"/>
    <s v="R1012"/>
    <n v="62"/>
  </r>
  <r>
    <x v="793"/>
    <s v="Dicharry"/>
    <n v="38.06"/>
    <n v="9.24"/>
    <s v="No"/>
    <s v="No"/>
    <x v="0"/>
    <n v="0"/>
    <x v="1"/>
    <s v="OBESITY"/>
    <s v="DIABETES"/>
    <d v="1971-10-30T00:00:00"/>
    <n v="13110.79"/>
    <s v="tier - 3"/>
    <s v="tier - 2"/>
    <s v="R1011"/>
    <n v="53"/>
  </r>
  <r>
    <x v="794"/>
    <s v="Berry"/>
    <n v="37.700000000000003"/>
    <n v="8.6"/>
    <s v="No"/>
    <s v="No"/>
    <x v="0"/>
    <n v="0"/>
    <x v="1"/>
    <s v="OBESITY"/>
    <s v="DIABETES"/>
    <d v="1978-07-17T00:00:00"/>
    <n v="13101.74"/>
    <s v="tier - 3"/>
    <s v="tier - 2"/>
    <s v="R1026"/>
    <n v="46"/>
  </r>
  <r>
    <x v="795"/>
    <s v="Porfirio"/>
    <n v="44"/>
    <n v="9.32"/>
    <s v="yes"/>
    <s v="No"/>
    <x v="0"/>
    <n v="2"/>
    <x v="1"/>
    <s v="OBESITY"/>
    <s v="DIABETES"/>
    <d v="1961-11-06T00:00:00"/>
    <n v="13063.88"/>
    <s v="tier - 3"/>
    <s v="tier - 2"/>
    <s v="R1011"/>
    <n v="63"/>
  </r>
  <r>
    <x v="796"/>
    <s v="Thind"/>
    <n v="41.45"/>
    <n v="6.12"/>
    <s v="yes"/>
    <s v="No"/>
    <x v="0"/>
    <n v="0"/>
    <x v="1"/>
    <s v="OBESITY"/>
    <s v="PREDIABETES"/>
    <d v="1985-10-26T00:00:00"/>
    <n v="13051.22"/>
    <s v="tier - 3"/>
    <s v="tier - 1"/>
    <s v="R1026"/>
    <n v="39"/>
  </r>
  <r>
    <x v="797"/>
    <s v="Ryan"/>
    <n v="25.364999999999998"/>
    <n v="9.19"/>
    <s v="yes"/>
    <s v="No"/>
    <x v="0"/>
    <n v="0"/>
    <x v="1"/>
    <s v="OVERWEIGHT"/>
    <s v="DIABETES"/>
    <d v="1967-08-06T00:00:00"/>
    <n v="13047.33"/>
    <s v="tier - 3"/>
    <s v="tier - 3"/>
    <s v="R1024"/>
    <n v="57"/>
  </r>
  <r>
    <x v="798"/>
    <s v="Horn"/>
    <n v="34.56"/>
    <n v="5.84"/>
    <s v="yes"/>
    <s v="No"/>
    <x v="1"/>
    <n v="1"/>
    <x v="1"/>
    <s v="OBESITY"/>
    <s v="PREDIABETES"/>
    <d v="1969-09-23T00:00:00"/>
    <n v="13044.41"/>
    <s v="tier - 3"/>
    <s v="tier - 1"/>
    <s v="R1012"/>
    <n v="55"/>
  </r>
  <r>
    <x v="799"/>
    <s v="Sabadosa"/>
    <n v="28.2"/>
    <n v="7.19"/>
    <s v="yes"/>
    <s v="No"/>
    <x v="0"/>
    <n v="2"/>
    <x v="1"/>
    <s v="OVERWEIGHT"/>
    <s v="DIABETES"/>
    <d v="1961-11-09T00:00:00"/>
    <n v="13041.92"/>
    <s v="tier - 3"/>
    <s v="tier - 1"/>
    <s v="R1011"/>
    <n v="63"/>
  </r>
  <r>
    <x v="800"/>
    <s v="Casady"/>
    <n v="30.43"/>
    <n v="9.39"/>
    <s v="No"/>
    <s v="No"/>
    <x v="0"/>
    <n v="0"/>
    <x v="1"/>
    <s v="OBESITY"/>
    <s v="DIABETES"/>
    <d v="1965-11-04T00:00:00"/>
    <n v="13023.93"/>
    <s v="tier - 3"/>
    <s v="tier - 2"/>
    <s v="R1025"/>
    <n v="59"/>
  </r>
  <r>
    <x v="801"/>
    <s v="Phillips"/>
    <n v="32.395000000000003"/>
    <n v="4.2699999999999996"/>
    <s v="yes"/>
    <s v="No"/>
    <x v="0"/>
    <n v="1"/>
    <x v="1"/>
    <s v="OBESITY"/>
    <s v="NORMAL"/>
    <d v="1964-09-23T00:00:00"/>
    <n v="13019.16"/>
    <s v="tier - 3"/>
    <s v="tier - 1"/>
    <s v="R1024"/>
    <n v="60"/>
  </r>
  <r>
    <x v="802"/>
    <s v="Ahokas"/>
    <n v="24.035"/>
    <n v="11.71"/>
    <s v="No"/>
    <s v="No"/>
    <x v="0"/>
    <n v="0"/>
    <x v="1"/>
    <s v="NORMAL WEIGHT"/>
    <s v="DIABETES"/>
    <d v="1962-07-20T00:00:00"/>
    <n v="13012.21"/>
    <s v="tier - 3"/>
    <s v="tier - 1"/>
    <s v="R1012"/>
    <n v="62"/>
  </r>
  <r>
    <x v="803"/>
    <s v="Hebert"/>
    <n v="37.119999999999997"/>
    <n v="5.29"/>
    <s v="No"/>
    <s v="No"/>
    <x v="0"/>
    <n v="2"/>
    <x v="1"/>
    <s v="OBESITY"/>
    <s v="NORMAL"/>
    <d v="1972-09-27T00:00:00"/>
    <n v="13010.86"/>
    <s v="tier - 3"/>
    <s v="tier - 2"/>
    <s v="R1012"/>
    <n v="52"/>
  </r>
  <r>
    <x v="804"/>
    <s v="Fair"/>
    <n v="34.840000000000003"/>
    <n v="6"/>
    <s v="yes"/>
    <s v="No"/>
    <x v="1"/>
    <n v="1"/>
    <x v="1"/>
    <s v="OBESITY"/>
    <s v="PREDIABETES"/>
    <d v="1969-12-13T00:00:00"/>
    <n v="13008.07"/>
    <s v="tier - 3"/>
    <s v="tier - 3"/>
    <s v="R1012"/>
    <n v="54"/>
  </r>
  <r>
    <x v="805"/>
    <s v="Swenson"/>
    <n v="29.53"/>
    <n v="10.64"/>
    <s v="No"/>
    <s v="No"/>
    <x v="0"/>
    <n v="0"/>
    <x v="1"/>
    <s v="OVERWEIGHT"/>
    <s v="DIABETES"/>
    <d v="1962-06-24T00:00:00"/>
    <n v="13004.95"/>
    <s v="tier - 3"/>
    <s v="tier - 1"/>
    <s v="R1012"/>
    <n v="62"/>
  </r>
  <r>
    <x v="806"/>
    <s v="Revenis"/>
    <n v="42.51"/>
    <n v="8.2100000000000009"/>
    <s v="yes"/>
    <s v="No"/>
    <x v="0"/>
    <n v="0"/>
    <x v="1"/>
    <s v="OBESITY"/>
    <s v="DIABETES"/>
    <d v="1981-10-30T00:00:00"/>
    <n v="13002.91"/>
    <s v="tier - 3"/>
    <s v="tier - 1"/>
    <s v="R1012"/>
    <n v="43"/>
  </r>
  <r>
    <x v="807"/>
    <s v="Engnes"/>
    <n v="38.14"/>
    <n v="5.58"/>
    <s v="No"/>
    <s v="No"/>
    <x v="1"/>
    <n v="1"/>
    <x v="1"/>
    <s v="OBESITY"/>
    <s v="NORMAL"/>
    <d v="1979-11-27T00:00:00"/>
    <n v="12994.12"/>
    <s v="tier - 3"/>
    <s v="tier - 2"/>
    <s v="R1026"/>
    <n v="45"/>
  </r>
  <r>
    <x v="808"/>
    <s v="Wiltse"/>
    <n v="39.93"/>
    <n v="8.75"/>
    <s v="No"/>
    <s v="No"/>
    <x v="0"/>
    <n v="0"/>
    <x v="1"/>
    <s v="OBESITY"/>
    <s v="DIABETES"/>
    <d v="1960-11-28T00:00:00"/>
    <n v="12982.87"/>
    <s v="tier - 3"/>
    <s v="tier - 1"/>
    <s v="R1013"/>
    <n v="64"/>
  </r>
  <r>
    <x v="809"/>
    <s v="Fernandez"/>
    <n v="38.83"/>
    <n v="11.86"/>
    <s v="No"/>
    <s v="No"/>
    <x v="0"/>
    <n v="0"/>
    <x v="1"/>
    <s v="OBESITY"/>
    <s v="DIABETES"/>
    <d v="1960-09-23T00:00:00"/>
    <n v="12981.35"/>
    <s v="tier - 3"/>
    <s v="tier - 3"/>
    <s v="R1013"/>
    <n v="64"/>
  </r>
  <r>
    <x v="810"/>
    <s v="Edwards"/>
    <n v="37.4"/>
    <n v="11.46"/>
    <s v="No"/>
    <s v="No"/>
    <x v="0"/>
    <n v="0"/>
    <x v="1"/>
    <s v="OBESITY"/>
    <s v="DIABETES"/>
    <d v="1960-06-22T00:00:00"/>
    <n v="12979.36"/>
    <s v="tier - 3"/>
    <s v="tier - 1"/>
    <s v="R1011"/>
    <n v="64"/>
  </r>
  <r>
    <x v="811"/>
    <s v="Pinney"/>
    <n v="21.4"/>
    <n v="9.0299999999999994"/>
    <s v="No"/>
    <s v="No"/>
    <x v="0"/>
    <n v="0"/>
    <x v="1"/>
    <s v="NORMAL WEIGHT"/>
    <s v="DIABETES"/>
    <d v="1960-11-04T00:00:00"/>
    <n v="12957.12"/>
    <s v="tier - 3"/>
    <s v="tier - 1"/>
    <s v="R1011"/>
    <n v="64"/>
  </r>
  <r>
    <x v="812"/>
    <s v="Levy"/>
    <n v="38.380000000000003"/>
    <n v="8.26"/>
    <s v="yes"/>
    <s v="No"/>
    <x v="0"/>
    <n v="2"/>
    <x v="1"/>
    <s v="OBESITY"/>
    <s v="DIABETES"/>
    <d v="1961-08-20T00:00:00"/>
    <n v="12950.07"/>
    <s v="tier - 3"/>
    <s v="tier - 1"/>
    <s v="R1012"/>
    <n v="63"/>
  </r>
  <r>
    <x v="813"/>
    <s v="Takeda"/>
    <n v="33.659999999999997"/>
    <n v="5.42"/>
    <s v="yes"/>
    <s v="No"/>
    <x v="0"/>
    <n v="2"/>
    <x v="1"/>
    <s v="OBESITY"/>
    <s v="NORMAL"/>
    <d v="1966-12-22T00:00:00"/>
    <n v="12949.16"/>
    <s v="tier - 3"/>
    <s v="tier - 3"/>
    <s v="R1013"/>
    <n v="57"/>
  </r>
  <r>
    <x v="814"/>
    <s v="Burke"/>
    <n v="31.79"/>
    <n v="11.33"/>
    <s v="yes"/>
    <s v="No"/>
    <x v="1"/>
    <n v="1"/>
    <x v="1"/>
    <s v="OBESITY"/>
    <s v="DIABETES"/>
    <d v="1963-08-14T00:00:00"/>
    <n v="12928.79"/>
    <s v="tier - 3"/>
    <s v="tier - 2"/>
    <s v="R1013"/>
    <n v="61"/>
  </r>
  <r>
    <x v="815"/>
    <s v="Duarte"/>
    <n v="29.7"/>
    <n v="7.69"/>
    <s v="yes"/>
    <s v="No"/>
    <x v="1"/>
    <n v="1"/>
    <x v="1"/>
    <s v="OVERWEIGHT"/>
    <s v="DIABETES"/>
    <d v="1963-09-01T00:00:00"/>
    <n v="12925.89"/>
    <s v="tier - 3"/>
    <s v="tier - 2"/>
    <s v="R1013"/>
    <n v="61"/>
  </r>
  <r>
    <x v="816"/>
    <s v="Clark"/>
    <n v="25.46"/>
    <n v="8.77"/>
    <s v="yes"/>
    <s v="No"/>
    <x v="1"/>
    <n v="1"/>
    <x v="1"/>
    <s v="OVERWEIGHT"/>
    <s v="DIABETES"/>
    <d v="1963-08-16T00:00:00"/>
    <n v="12913.99"/>
    <s v="tier - 3"/>
    <s v="tier - 2"/>
    <s v="R1016"/>
    <n v="61"/>
  </r>
  <r>
    <x v="817"/>
    <s v="Nice"/>
    <n v="39.14"/>
    <n v="4.91"/>
    <s v="No"/>
    <s v="yes"/>
    <x v="0"/>
    <n v="1"/>
    <x v="1"/>
    <s v="OBESITY"/>
    <s v="NORMAL"/>
    <d v="2004-07-09T00:00:00"/>
    <n v="12890.06"/>
    <s v="tier - 3"/>
    <s v="tier - 1"/>
    <s v="R1019"/>
    <n v="20"/>
  </r>
  <r>
    <x v="818"/>
    <s v="Windler"/>
    <n v="41.2"/>
    <n v="4.95"/>
    <s v="No"/>
    <s v="No"/>
    <x v="0"/>
    <n v="1"/>
    <x v="1"/>
    <s v="OBESITY"/>
    <s v="NORMAL"/>
    <d v="1984-08-06T00:00:00"/>
    <n v="12870.31"/>
    <s v="tier - 3"/>
    <s v="tier - 3"/>
    <s v="R1012"/>
    <n v="40"/>
  </r>
  <r>
    <x v="819"/>
    <s v="Jones"/>
    <n v="28.81"/>
    <n v="10.8"/>
    <s v="yes"/>
    <s v="No"/>
    <x v="1"/>
    <n v="1"/>
    <x v="1"/>
    <s v="OVERWEIGHT"/>
    <s v="DIABETES"/>
    <d v="1963-09-27T00:00:00"/>
    <n v="12856.84"/>
    <s v="tier - 3"/>
    <s v="tier - 3"/>
    <s v="R1021"/>
    <n v="61"/>
  </r>
  <r>
    <x v="820"/>
    <s v="Stevenson"/>
    <n v="37.409999999999997"/>
    <n v="7.21"/>
    <s v="No"/>
    <s v="No"/>
    <x v="0"/>
    <n v="2"/>
    <x v="1"/>
    <s v="OBESITY"/>
    <s v="DIABETES"/>
    <d v="1973-09-22T00:00:00"/>
    <n v="12852.37"/>
    <s v="tier - 3"/>
    <s v="tier - 1"/>
    <s v="R1012"/>
    <n v="51"/>
  </r>
  <r>
    <x v="821"/>
    <s v="Humphrey"/>
    <n v="52.54"/>
    <n v="5.12"/>
    <s v="No"/>
    <s v="No"/>
    <x v="1"/>
    <n v="1"/>
    <x v="1"/>
    <s v="OBESITY"/>
    <s v="NORMAL"/>
    <d v="1993-09-27T00:00:00"/>
    <n v="12847.24"/>
    <s v="tier - 3"/>
    <s v="tier - 2"/>
    <s v="R1012"/>
    <n v="31"/>
  </r>
  <r>
    <x v="822"/>
    <s v="Nelson"/>
    <n v="17.29"/>
    <n v="4.62"/>
    <s v="No"/>
    <s v="yes"/>
    <x v="0"/>
    <n v="1"/>
    <x v="0"/>
    <s v="UNDERWEIGHT"/>
    <s v="NORMAL"/>
    <d v="2004-11-09T00:00:00"/>
    <n v="12829.46"/>
    <s v="tier - 3"/>
    <s v="tier - 3"/>
    <s v="R1016"/>
    <n v="20"/>
  </r>
  <r>
    <x v="823"/>
    <s v="Payne"/>
    <n v="31.74"/>
    <n v="7.68"/>
    <s v="yes"/>
    <s v="No"/>
    <x v="0"/>
    <n v="0"/>
    <x v="1"/>
    <s v="OBESITY"/>
    <s v="DIABETES"/>
    <d v="1967-09-25T00:00:00"/>
    <n v="12823.25"/>
    <s v="tier - 3"/>
    <s v="tier - 3"/>
    <s v="R1021"/>
    <n v="57"/>
  </r>
  <r>
    <x v="824"/>
    <s v="Hails"/>
    <n v="26.504999999999999"/>
    <n v="6.79"/>
    <s v="yes"/>
    <s v="No"/>
    <x v="1"/>
    <n v="1"/>
    <x v="1"/>
    <s v="OVERWEIGHT"/>
    <s v="DIABETES"/>
    <d v="1963-07-20T00:00:00"/>
    <n v="12815.44"/>
    <s v="tier - 3"/>
    <s v="tier - 3"/>
    <s v="R1024"/>
    <n v="61"/>
  </r>
  <r>
    <x v="825"/>
    <s v="Proctor"/>
    <n v="36.479999999999997"/>
    <n v="11.09"/>
    <s v="No"/>
    <s v="No"/>
    <x v="0"/>
    <n v="0"/>
    <x v="1"/>
    <s v="OBESITY"/>
    <s v="DIABETES"/>
    <d v="1978-07-24T00:00:00"/>
    <n v="12797.21"/>
    <s v="tier - 3"/>
    <s v="tier - 1"/>
    <s v="R1024"/>
    <n v="46"/>
  </r>
  <r>
    <x v="826"/>
    <s v="Ryan"/>
    <n v="39.159999999999997"/>
    <n v="5.24"/>
    <s v="yes"/>
    <s v="No"/>
    <x v="1"/>
    <n v="1"/>
    <x v="1"/>
    <s v="OBESITY"/>
    <s v="NORMAL"/>
    <d v="1983-10-29T00:00:00"/>
    <n v="12788.18"/>
    <s v="tier - 3"/>
    <s v="tier - 1"/>
    <s v="R1026"/>
    <n v="41"/>
  </r>
  <r>
    <x v="827"/>
    <s v="Watson"/>
    <n v="28.22"/>
    <n v="7.51"/>
    <s v="yes"/>
    <s v="No"/>
    <x v="1"/>
    <n v="1"/>
    <x v="1"/>
    <s v="OVERWEIGHT"/>
    <s v="DIABETES"/>
    <d v="1963-12-05T00:00:00"/>
    <n v="12788.03"/>
    <s v="tier - 3"/>
    <s v="tier - 3"/>
    <s v="R1025"/>
    <n v="60"/>
  </r>
  <r>
    <x v="828"/>
    <s v="Gresh"/>
    <n v="35"/>
    <n v="4.13"/>
    <s v="No"/>
    <s v="No"/>
    <x v="0"/>
    <n v="2"/>
    <x v="1"/>
    <s v="OBESITY"/>
    <s v="NORMAL"/>
    <d v="1972-10-07T00:00:00"/>
    <n v="12776.05"/>
    <s v="tier - 3"/>
    <s v="tier - 3"/>
    <s v="R1026"/>
    <n v="52"/>
  </r>
  <r>
    <x v="829"/>
    <s v="Anis"/>
    <n v="36.24"/>
    <n v="8.3800000000000008"/>
    <s v="yes"/>
    <s v="No"/>
    <x v="0"/>
    <n v="1"/>
    <x v="1"/>
    <s v="OBESITY"/>
    <s v="DIABETES"/>
    <d v="1975-09-25T00:00:00"/>
    <n v="12770.27"/>
    <s v="tier - 3"/>
    <s v="tier - 3"/>
    <s v="R1021"/>
    <n v="49"/>
  </r>
  <r>
    <x v="830"/>
    <s v="Swartz"/>
    <n v="36.954999999999998"/>
    <n v="8.07"/>
    <s v="No"/>
    <s v="No"/>
    <x v="0"/>
    <n v="0"/>
    <x v="1"/>
    <s v="OBESITY"/>
    <s v="DIABETES"/>
    <d v="1962-10-01T00:00:00"/>
    <n v="12741.17"/>
    <s v="tier - 3"/>
    <s v="tier - 1"/>
    <s v="R1017"/>
    <n v="62"/>
  </r>
  <r>
    <x v="831"/>
    <s v="Schluneker"/>
    <n v="29.64"/>
    <n v="8.9499999999999993"/>
    <s v="No"/>
    <s v="No"/>
    <x v="0"/>
    <n v="0"/>
    <x v="1"/>
    <s v="OVERWEIGHT"/>
    <s v="DIABETES"/>
    <d v="1962-09-02T00:00:00"/>
    <n v="12731"/>
    <s v="tier - 3"/>
    <s v="tier - 3"/>
    <s v="R1016"/>
    <n v="62"/>
  </r>
  <r>
    <x v="832"/>
    <s v="Bellemare"/>
    <n v="42.74"/>
    <n v="6.31"/>
    <s v="yes"/>
    <s v="No"/>
    <x v="0"/>
    <n v="1"/>
    <x v="1"/>
    <s v="OBESITY"/>
    <s v="PREDIABETES"/>
    <d v="1988-07-17T00:00:00"/>
    <n v="12718.21"/>
    <s v="tier - 3"/>
    <s v="tier - 1"/>
    <s v="R1026"/>
    <n v="36"/>
  </r>
  <r>
    <x v="833"/>
    <s v="Vitalo"/>
    <n v="36.130000000000003"/>
    <n v="7.19"/>
    <s v="yes"/>
    <s v="No"/>
    <x v="0"/>
    <n v="2"/>
    <x v="1"/>
    <s v="OBESITY"/>
    <s v="DIABETES"/>
    <d v="1970-07-08T00:00:00"/>
    <n v="12713"/>
    <s v="tier - 3"/>
    <s v="tier - 1"/>
    <s v="R1011"/>
    <n v="54"/>
  </r>
  <r>
    <x v="834"/>
    <s v="Hamilton"/>
    <n v="31.55"/>
    <n v="6.11"/>
    <s v="yes"/>
    <s v="No"/>
    <x v="0"/>
    <n v="1"/>
    <x v="1"/>
    <s v="OBESITY"/>
    <s v="PREDIABETES"/>
    <d v="1964-11-28T00:00:00"/>
    <n v="12700.63"/>
    <s v="tier - 3"/>
    <s v="tier - 3"/>
    <s v="R1011"/>
    <n v="60"/>
  </r>
  <r>
    <x v="835"/>
    <s v="Marshall"/>
    <n v="52.75"/>
    <n v="6.02"/>
    <s v="No"/>
    <s v="No"/>
    <x v="0"/>
    <n v="1"/>
    <x v="1"/>
    <s v="OBESITY"/>
    <s v="PREDIABETES"/>
    <d v="1992-07-07T00:00:00"/>
    <n v="12699.56"/>
    <s v="tier - 3"/>
    <s v="tier - 2"/>
    <s v="R1011"/>
    <n v="32"/>
  </r>
  <r>
    <x v="836"/>
    <s v="Cale"/>
    <n v="36.67"/>
    <n v="11.86"/>
    <s v="No"/>
    <s v="No"/>
    <x v="0"/>
    <n v="0"/>
    <x v="1"/>
    <s v="OBESITY"/>
    <s v="DIABETES"/>
    <d v="1974-09-24T00:00:00"/>
    <n v="12697.48"/>
    <s v="tier - 3"/>
    <s v="tier - 3"/>
    <s v="R1021"/>
    <n v="50"/>
  </r>
  <r>
    <x v="837"/>
    <s v="Pittaway"/>
    <n v="38.06"/>
    <n v="8.25"/>
    <s v="No"/>
    <s v="No"/>
    <x v="0"/>
    <n v="0"/>
    <x v="1"/>
    <s v="OBESITY"/>
    <s v="DIABETES"/>
    <d v="1962-08-27T00:00:00"/>
    <n v="12648.7"/>
    <s v="tier - 3"/>
    <s v="tier - 2"/>
    <s v="R1013"/>
    <n v="62"/>
  </r>
  <r>
    <x v="838"/>
    <s v="Bill"/>
    <n v="38"/>
    <n v="8.1300000000000008"/>
    <s v="No"/>
    <s v="No"/>
    <x v="0"/>
    <n v="0"/>
    <x v="1"/>
    <s v="OBESITY"/>
    <s v="DIABETES"/>
    <d v="1965-09-14T00:00:00"/>
    <n v="12646.21"/>
    <s v="tier - 3"/>
    <s v="tier - 2"/>
    <s v="R1011"/>
    <n v="59"/>
  </r>
  <r>
    <x v="839"/>
    <s v="Antrim"/>
    <n v="35.1"/>
    <n v="10.1"/>
    <s v="No"/>
    <s v="No"/>
    <x v="0"/>
    <n v="0"/>
    <x v="1"/>
    <s v="OBESITY"/>
    <s v="DIABETES"/>
    <d v="1962-07-11T00:00:00"/>
    <n v="12644.59"/>
    <s v="tier - 3"/>
    <s v="tier - 2"/>
    <s v="R1011"/>
    <n v="62"/>
  </r>
  <r>
    <x v="840"/>
    <s v="Doolittle-Crider"/>
    <n v="33.82"/>
    <n v="5.89"/>
    <s v="yes"/>
    <s v="No"/>
    <x v="0"/>
    <n v="2"/>
    <x v="1"/>
    <s v="OBESITY"/>
    <s v="PREDIABETES"/>
    <d v="1966-12-17T00:00:00"/>
    <n v="12643.38"/>
    <s v="tier - 3"/>
    <s v="tier - 1"/>
    <s v="R1012"/>
    <n v="57"/>
  </r>
  <r>
    <x v="841"/>
    <s v="Ruhlman"/>
    <n v="37.43"/>
    <n v="4.97"/>
    <s v="No"/>
    <s v="No"/>
    <x v="0"/>
    <n v="2"/>
    <x v="1"/>
    <s v="OBESITY"/>
    <s v="NORMAL"/>
    <d v="1972-09-05T00:00:00"/>
    <n v="12640.24"/>
    <s v="tier - 3"/>
    <s v="tier - 1"/>
    <s v="R1011"/>
    <n v="52"/>
  </r>
  <r>
    <x v="842"/>
    <s v="Anderson"/>
    <n v="30.5"/>
    <n v="9.9"/>
    <s v="No"/>
    <s v="No"/>
    <x v="0"/>
    <n v="0"/>
    <x v="1"/>
    <s v="OBESITY"/>
    <s v="DIABETES"/>
    <d v="1962-07-22T00:00:00"/>
    <n v="12638.2"/>
    <s v="tier - 3"/>
    <s v="tier - 1"/>
    <s v="R1011"/>
    <n v="62"/>
  </r>
  <r>
    <x v="843"/>
    <s v="Uchiyama"/>
    <n v="24.53"/>
    <n v="9.0500000000000007"/>
    <s v="No"/>
    <s v="No"/>
    <x v="0"/>
    <n v="0"/>
    <x v="1"/>
    <s v="NORMAL WEIGHT"/>
    <s v="DIABETES"/>
    <d v="1962-11-22T00:00:00"/>
    <n v="12629.9"/>
    <s v="tier - 3"/>
    <s v="tier - 3"/>
    <s v="R1013"/>
    <n v="62"/>
  </r>
  <r>
    <x v="844"/>
    <s v="Desota"/>
    <n v="25.74"/>
    <n v="10.93"/>
    <s v="No"/>
    <s v="No"/>
    <x v="0"/>
    <n v="0"/>
    <x v="1"/>
    <s v="OVERWEIGHT"/>
    <s v="DIABETES"/>
    <d v="1965-10-04T00:00:00"/>
    <n v="12629.17"/>
    <s v="tier - 3"/>
    <s v="tier - 1"/>
    <s v="R1013"/>
    <n v="59"/>
  </r>
  <r>
    <x v="845"/>
    <s v="Edmonds"/>
    <n v="34.08"/>
    <n v="7.58"/>
    <s v="yes"/>
    <s v="No"/>
    <x v="0"/>
    <n v="2"/>
    <x v="1"/>
    <s v="OBESITY"/>
    <s v="DIABETES"/>
    <d v="1970-12-28T00:00:00"/>
    <n v="12624.74"/>
    <s v="tier - 3"/>
    <s v="tier - 1"/>
    <s v="R1012"/>
    <n v="53"/>
  </r>
  <r>
    <x v="846"/>
    <s v="Otto"/>
    <n v="31.35"/>
    <n v="11"/>
    <s v="yes"/>
    <s v="No"/>
    <x v="1"/>
    <n v="1"/>
    <x v="1"/>
    <s v="OBESITY"/>
    <s v="DIABETES"/>
    <d v="1963-08-19T00:00:00"/>
    <n v="12622.18"/>
    <s v="tier - 3"/>
    <s v="tier - 1"/>
    <s v="R1012"/>
    <n v="61"/>
  </r>
  <r>
    <x v="847"/>
    <s v="Kurt"/>
    <n v="26.79"/>
    <n v="5.0599999999999996"/>
    <s v="No"/>
    <s v="No"/>
    <x v="0"/>
    <n v="1"/>
    <x v="1"/>
    <s v="OVERWEIGHT"/>
    <s v="NORMAL"/>
    <d v="1998-11-18T00:00:00"/>
    <n v="12609.89"/>
    <s v="tier - 3"/>
    <s v="tier - 3"/>
    <s v="R1012"/>
    <n v="26"/>
  </r>
  <r>
    <x v="848"/>
    <s v="Duhaime"/>
    <n v="42.78"/>
    <n v="6.11"/>
    <s v="yes"/>
    <s v="No"/>
    <x v="0"/>
    <n v="1"/>
    <x v="1"/>
    <s v="OBESITY"/>
    <s v="PREDIABETES"/>
    <d v="1988-08-11T00:00:00"/>
    <n v="12600.46"/>
    <s v="tier - 3"/>
    <s v="tier - 1"/>
    <s v="R1023"/>
    <n v="36"/>
  </r>
  <r>
    <x v="849"/>
    <s v="Swann"/>
    <n v="46.75"/>
    <n v="6.66"/>
    <s v="yes"/>
    <s v="No"/>
    <x v="0"/>
    <n v="2"/>
    <x v="1"/>
    <s v="OBESITY"/>
    <s v="DIABETES"/>
    <d v="1970-06-18T00:00:00"/>
    <n v="12592.53"/>
    <s v="tier - 3"/>
    <s v="tier - 2"/>
    <s v="R1013"/>
    <n v="54"/>
  </r>
  <r>
    <x v="850"/>
    <s v="Burton"/>
    <n v="32.15"/>
    <n v="4.0199999999999996"/>
    <s v="yes"/>
    <s v="No"/>
    <x v="1"/>
    <n v="1"/>
    <x v="1"/>
    <s v="OBESITY"/>
    <s v="NORMAL"/>
    <d v="1969-11-26T00:00:00"/>
    <n v="12579.92"/>
    <s v="tier - 3"/>
    <s v="tier - 1"/>
    <s v="R1025"/>
    <n v="55"/>
  </r>
  <r>
    <x v="851"/>
    <s v="Ricardi"/>
    <n v="43.4"/>
    <n v="8.81"/>
    <s v="yes"/>
    <s v="No"/>
    <x v="0"/>
    <n v="2"/>
    <x v="1"/>
    <s v="OBESITY"/>
    <s v="DIABETES"/>
    <d v="1961-11-28T00:00:00"/>
    <n v="12574.05"/>
    <s v="tier - 3"/>
    <s v="tier - 1"/>
    <s v="R1011"/>
    <n v="63"/>
  </r>
  <r>
    <x v="852"/>
    <s v="Joslyn"/>
    <n v="31.57"/>
    <n v="7.92"/>
    <s v="yes"/>
    <s v="No"/>
    <x v="0"/>
    <n v="2"/>
    <x v="1"/>
    <s v="OBESITY"/>
    <s v="DIABETES"/>
    <d v="1961-11-28T00:00:00"/>
    <n v="12557.61"/>
    <s v="tier - 3"/>
    <s v="tier - 3"/>
    <s v="R1013"/>
    <n v="63"/>
  </r>
  <r>
    <x v="853"/>
    <s v="Bennie"/>
    <n v="24.32"/>
    <n v="7.48"/>
    <s v="No"/>
    <s v="No"/>
    <x v="0"/>
    <n v="0"/>
    <x v="1"/>
    <s v="NORMAL WEIGHT"/>
    <s v="DIABETES"/>
    <d v="1962-10-16T00:00:00"/>
    <n v="12523.6"/>
    <s v="tier - 3"/>
    <s v="tier - 3"/>
    <s v="R1012"/>
    <n v="62"/>
  </r>
  <r>
    <x v="854"/>
    <s v="Kanyane"/>
    <n v="31.07"/>
    <n v="4.62"/>
    <s v="yes"/>
    <s v="No"/>
    <x v="0"/>
    <n v="2"/>
    <x v="1"/>
    <s v="OBESITY"/>
    <s v="NORMAL"/>
    <d v="1966-07-12T00:00:00"/>
    <n v="12499.88"/>
    <s v="tier - 3"/>
    <s v="tier - 2"/>
    <s v="R1012"/>
    <n v="58"/>
  </r>
  <r>
    <x v="855"/>
    <s v="McFadden"/>
    <n v="35.814999999999998"/>
    <n v="8.4700000000000006"/>
    <s v="No"/>
    <s v="No"/>
    <x v="0"/>
    <n v="0"/>
    <x v="1"/>
    <s v="OBESITY"/>
    <s v="DIABETES"/>
    <d v="1968-12-03T00:00:00"/>
    <n v="12495.29"/>
    <s v="tier - 3"/>
    <s v="tier - 3"/>
    <s v="R1012"/>
    <n v="55"/>
  </r>
  <r>
    <x v="856"/>
    <s v="Connolly"/>
    <n v="40.81"/>
    <n v="10.58"/>
    <s v="yes"/>
    <s v="No"/>
    <x v="0"/>
    <n v="0"/>
    <x v="1"/>
    <s v="OBESITY"/>
    <s v="DIABETES"/>
    <d v="1967-09-01T00:00:00"/>
    <n v="12485.8"/>
    <s v="tier - 3"/>
    <s v="tier - 3"/>
    <s v="R1013"/>
    <n v="57"/>
  </r>
  <r>
    <x v="857"/>
    <s v="Merino"/>
    <n v="24.605"/>
    <n v="7.48"/>
    <s v="No"/>
    <s v="No"/>
    <x v="0"/>
    <n v="0"/>
    <x v="1"/>
    <s v="NORMAL WEIGHT"/>
    <s v="DIABETES"/>
    <d v="1968-11-12T00:00:00"/>
    <n v="12479.71"/>
    <s v="tier - 3"/>
    <s v="tier - 3"/>
    <s v="R1012"/>
    <n v="56"/>
  </r>
  <r>
    <x v="858"/>
    <s v="Baird"/>
    <n v="21.47"/>
    <n v="7.82"/>
    <s v="No"/>
    <s v="No"/>
    <x v="0"/>
    <n v="0"/>
    <x v="1"/>
    <s v="NORMAL WEIGHT"/>
    <s v="DIABETES"/>
    <d v="1968-11-26T00:00:00"/>
    <n v="12475.35"/>
    <s v="tier - 3"/>
    <s v="tier - 1"/>
    <s v="R1012"/>
    <n v="56"/>
  </r>
  <r>
    <x v="859"/>
    <s v="Locatelli"/>
    <n v="52.89"/>
    <n v="4.96"/>
    <s v="yes"/>
    <s v="No"/>
    <x v="0"/>
    <n v="1"/>
    <x v="1"/>
    <s v="OBESITY"/>
    <s v="NORMAL"/>
    <d v="1995-08-09T00:00:00"/>
    <n v="12452.25"/>
    <s v="tier - 3"/>
    <s v="tier - 3"/>
    <s v="R1012"/>
    <n v="29"/>
  </r>
  <r>
    <x v="860"/>
    <s v="Brake"/>
    <n v="32.965000000000003"/>
    <n v="6.15"/>
    <s v="yes"/>
    <s v="No"/>
    <x v="0"/>
    <n v="1"/>
    <x v="1"/>
    <s v="OBESITY"/>
    <s v="PREDIABETES"/>
    <d v="1964-08-04T00:00:00"/>
    <n v="12430.95"/>
    <s v="tier - 3"/>
    <s v="tier - 3"/>
    <s v="R1024"/>
    <n v="60"/>
  </r>
  <r>
    <x v="861"/>
    <s v="Jacobs"/>
    <n v="36.799999999999997"/>
    <n v="4.62"/>
    <s v="No"/>
    <s v="No"/>
    <x v="1"/>
    <n v="1"/>
    <x v="1"/>
    <s v="OBESITY"/>
    <s v="NORMAL"/>
    <d v="1979-07-14T00:00:00"/>
    <n v="12408.29"/>
    <s v="tier - 3"/>
    <s v="tier - 1"/>
    <s v="R1022"/>
    <n v="45"/>
  </r>
  <r>
    <x v="862"/>
    <s v="Vaught"/>
    <n v="34.299999999999997"/>
    <n v="4.87"/>
    <s v="No"/>
    <s v="No"/>
    <x v="0"/>
    <n v="2"/>
    <x v="1"/>
    <s v="OBESITY"/>
    <s v="NORMAL"/>
    <d v="1972-08-21T00:00:00"/>
    <n v="12407.3"/>
    <s v="tier - 3"/>
    <s v="tier - 2"/>
    <s v="R1021"/>
    <n v="52"/>
  </r>
  <r>
    <x v="863"/>
    <s v="Monteleone"/>
    <n v="35.244999999999997"/>
    <n v="4.63"/>
    <s v="No"/>
    <s v="No"/>
    <x v="0"/>
    <n v="0"/>
    <x v="1"/>
    <s v="OBESITY"/>
    <s v="NORMAL"/>
    <d v="1989-12-29T00:00:00"/>
    <n v="12404.88"/>
    <s v="tier - 3"/>
    <s v="tier - 3"/>
    <s v="R1016"/>
    <n v="34"/>
  </r>
  <r>
    <x v="864"/>
    <s v="Verdugo"/>
    <n v="26.23"/>
    <n v="11.93"/>
    <s v="No"/>
    <s v="No"/>
    <x v="0"/>
    <n v="0"/>
    <x v="1"/>
    <s v="OVERWEIGHT"/>
    <s v="DIABETES"/>
    <d v="1962-09-26T00:00:00"/>
    <n v="12369.89"/>
    <s v="tier - 3"/>
    <s v="tier - 2"/>
    <s v="R1024"/>
    <n v="62"/>
  </r>
  <r>
    <x v="865"/>
    <s v="Sellers"/>
    <n v="36.1"/>
    <n v="5.65"/>
    <s v="yes"/>
    <s v="No"/>
    <x v="0"/>
    <n v="2"/>
    <x v="1"/>
    <s v="OBESITY"/>
    <s v="NORMAL"/>
    <d v="1966-12-29T00:00:00"/>
    <n v="12363.55"/>
    <s v="tier - 3"/>
    <s v="tier - 3"/>
    <s v="R1011"/>
    <n v="57"/>
  </r>
  <r>
    <x v="866"/>
    <s v="Bowman"/>
    <n v="37.1"/>
    <n v="11.21"/>
    <s v="yes"/>
    <s v="No"/>
    <x v="1"/>
    <n v="1"/>
    <x v="1"/>
    <s v="OBESITY"/>
    <s v="DIABETES"/>
    <d v="1963-09-22T00:00:00"/>
    <n v="12347.17"/>
    <s v="tier - 3"/>
    <s v="tier - 3"/>
    <s v="R1011"/>
    <n v="61"/>
  </r>
  <r>
    <x v="867"/>
    <s v="Marley"/>
    <n v="27.5"/>
    <n v="10.62"/>
    <s v="yes"/>
    <s v="No"/>
    <x v="1"/>
    <n v="1"/>
    <x v="1"/>
    <s v="OVERWEIGHT"/>
    <s v="DIABETES"/>
    <d v="1963-08-02T00:00:00"/>
    <n v="12333.83"/>
    <s v="tier - 3"/>
    <s v="tier - 2"/>
    <s v="R1011"/>
    <n v="61"/>
  </r>
  <r>
    <x v="868"/>
    <s v="Grey"/>
    <n v="24.7"/>
    <n v="10.7"/>
    <s v="yes"/>
    <s v="No"/>
    <x v="1"/>
    <n v="1"/>
    <x v="1"/>
    <s v="NORMAL WEIGHT"/>
    <s v="DIABETES"/>
    <d v="1963-08-29T00:00:00"/>
    <n v="12323.94"/>
    <s v="tier - 3"/>
    <s v="tier - 3"/>
    <s v="R1017"/>
    <n v="61"/>
  </r>
  <r>
    <x v="869"/>
    <s v="O'Rourke"/>
    <n v="26.78"/>
    <n v="10.02"/>
    <s v="yes"/>
    <s v="No"/>
    <x v="1"/>
    <n v="1"/>
    <x v="1"/>
    <s v="OVERWEIGHT"/>
    <s v="DIABETES"/>
    <d v="1963-10-28T00:00:00"/>
    <n v="12299.59"/>
    <s v="tier - 3"/>
    <s v="tier - 1"/>
    <s v="R1025"/>
    <n v="61"/>
  </r>
  <r>
    <x v="870"/>
    <s v="Fatehali"/>
    <n v="45.8"/>
    <n v="4.8499999999999996"/>
    <s v="No"/>
    <s v="No"/>
    <x v="0"/>
    <n v="0"/>
    <x v="1"/>
    <s v="OBESITY"/>
    <s v="NORMAL"/>
    <d v="1990-10-29T00:00:00"/>
    <n v="12282.38"/>
    <s v="tier - 3"/>
    <s v="tier - 1"/>
    <s v="R1011"/>
    <n v="34"/>
  </r>
  <r>
    <x v="871"/>
    <s v="Piza-Taylor"/>
    <n v="29"/>
    <n v="4.3899999999999997"/>
    <s v="yes"/>
    <s v="No"/>
    <x v="0"/>
    <n v="2"/>
    <x v="1"/>
    <s v="OVERWEIGHT"/>
    <s v="NORMAL"/>
    <d v="1966-11-16T00:00:00"/>
    <n v="12282.03"/>
    <s v="tier - 3"/>
    <s v="tier - 1"/>
    <s v="R1025"/>
    <n v="58"/>
  </r>
  <r>
    <x v="872"/>
    <s v="Cavanaugh"/>
    <n v="33.534999999999997"/>
    <n v="8.24"/>
    <s v="yes"/>
    <s v="No"/>
    <x v="0"/>
    <n v="0"/>
    <x v="1"/>
    <s v="OBESITY"/>
    <s v="DIABETES"/>
    <d v="1967-08-28T00:00:00"/>
    <n v="12269.69"/>
    <s v="tier - 3"/>
    <s v="tier - 2"/>
    <s v="R1012"/>
    <n v="57"/>
  </r>
  <r>
    <x v="873"/>
    <s v="Amako"/>
    <n v="32.774999999999999"/>
    <n v="9.77"/>
    <s v="yes"/>
    <s v="No"/>
    <x v="0"/>
    <n v="0"/>
    <x v="1"/>
    <s v="OBESITY"/>
    <s v="DIABETES"/>
    <d v="1967-12-30T00:00:00"/>
    <n v="12268.63"/>
    <s v="tier - 3"/>
    <s v="tier - 1"/>
    <s v="R1012"/>
    <n v="56"/>
  </r>
  <r>
    <x v="874"/>
    <s v="Musa"/>
    <n v="37.51"/>
    <n v="5.5"/>
    <s v="yes"/>
    <s v="No"/>
    <x v="0"/>
    <n v="2"/>
    <x v="1"/>
    <s v="OBESITY"/>
    <s v="NORMAL"/>
    <d v="1966-12-06T00:00:00"/>
    <n v="12265.51"/>
    <s v="tier - 3"/>
    <s v="tier - 3"/>
    <s v="R1013"/>
    <n v="57"/>
  </r>
  <r>
    <x v="875"/>
    <s v="Phillippi"/>
    <n v="39.86"/>
    <n v="11.84"/>
    <s v="yes"/>
    <s v="No"/>
    <x v="0"/>
    <n v="1"/>
    <x v="1"/>
    <s v="OBESITY"/>
    <s v="DIABETES"/>
    <d v="1986-08-13T00:00:00"/>
    <n v="12255.04"/>
    <s v="tier - 3"/>
    <s v="tier - 2"/>
    <s v="R1026"/>
    <n v="38"/>
  </r>
  <r>
    <x v="876"/>
    <s v="Hoskins"/>
    <n v="42.13"/>
    <n v="4.66"/>
    <s v="No"/>
    <s v="No"/>
    <x v="0"/>
    <n v="0"/>
    <x v="1"/>
    <s v="OBESITY"/>
    <s v="NORMAL"/>
    <d v="1989-11-23T00:00:00"/>
    <n v="12254.44"/>
    <s v="tier - 3"/>
    <s v="tier - 3"/>
    <s v="R1026"/>
    <n v="35"/>
  </r>
  <r>
    <x v="877"/>
    <s v="Imbalzano Zegar"/>
    <n v="35.99"/>
    <n v="11.11"/>
    <s v="No"/>
    <s v="No"/>
    <x v="0"/>
    <n v="0"/>
    <x v="1"/>
    <s v="OBESITY"/>
    <s v="DIABETES"/>
    <d v="1974-06-23T00:00:00"/>
    <n v="12245.17"/>
    <s v="tier - 3"/>
    <s v="tier - 1"/>
    <s v="R1012"/>
    <n v="50"/>
  </r>
  <r>
    <x v="878"/>
    <s v="Triedman"/>
    <n v="35.200000000000003"/>
    <n v="7.72"/>
    <s v="yes"/>
    <s v="No"/>
    <x v="1"/>
    <n v="1"/>
    <x v="1"/>
    <s v="OBESITY"/>
    <s v="DIABETES"/>
    <d v="1963-07-17T00:00:00"/>
    <n v="12244.53"/>
    <s v="tier - 3"/>
    <s v="tier - 1"/>
    <s v="R1013"/>
    <n v="61"/>
  </r>
  <r>
    <x v="879"/>
    <s v="Lovuolo"/>
    <n v="29.91"/>
    <n v="5.55"/>
    <s v="yes"/>
    <s v="No"/>
    <x v="0"/>
    <n v="2"/>
    <x v="1"/>
    <s v="OVERWEIGHT"/>
    <s v="NORMAL"/>
    <d v="1966-07-29T00:00:00"/>
    <n v="12237.73"/>
    <s v="tier - 3"/>
    <s v="tier - 3"/>
    <s v="R1012"/>
    <n v="58"/>
  </r>
  <r>
    <x v="880"/>
    <s v="Chung"/>
    <n v="36.479999999999997"/>
    <n v="5.05"/>
    <s v="yes"/>
    <s v="No"/>
    <x v="0"/>
    <n v="1"/>
    <x v="1"/>
    <s v="OBESITY"/>
    <s v="NORMAL"/>
    <d v="1964-10-15T00:00:00"/>
    <n v="12235.84"/>
    <s v="tier - 3"/>
    <s v="tier - 3"/>
    <s v="R1012"/>
    <n v="60"/>
  </r>
  <r>
    <x v="881"/>
    <s v="Newsom"/>
    <n v="27.5"/>
    <n v="8.69"/>
    <s v="yes"/>
    <s v="No"/>
    <x v="1"/>
    <n v="1"/>
    <x v="1"/>
    <s v="OVERWEIGHT"/>
    <s v="DIABETES"/>
    <d v="1963-07-19T00:00:00"/>
    <n v="12233.83"/>
    <s v="tier - 3"/>
    <s v="tier - 1"/>
    <s v="R1011"/>
    <n v="61"/>
  </r>
  <r>
    <x v="882"/>
    <s v="Harrington"/>
    <n v="33.44"/>
    <n v="5.9"/>
    <s v="yes"/>
    <s v="No"/>
    <x v="0"/>
    <n v="1"/>
    <x v="1"/>
    <s v="OBESITY"/>
    <s v="PREDIABETES"/>
    <d v="1964-06-24T00:00:00"/>
    <n v="12231.61"/>
    <s v="tier - 3"/>
    <s v="tier - 3"/>
    <s v="R1012"/>
    <n v="60"/>
  </r>
  <r>
    <x v="883"/>
    <s v="Hoffman"/>
    <n v="28.215"/>
    <n v="6.29"/>
    <s v="yes"/>
    <s v="No"/>
    <x v="0"/>
    <n v="1"/>
    <x v="1"/>
    <s v="OVERWEIGHT"/>
    <s v="PREDIABETES"/>
    <d v="1964-07-02T00:00:00"/>
    <n v="12224.35"/>
    <s v="tier - 3"/>
    <s v="tier - 1"/>
    <s v="R1012"/>
    <n v="60"/>
  </r>
  <r>
    <x v="884"/>
    <s v="Van Vugt"/>
    <n v="27.17"/>
    <n v="5.84"/>
    <s v="yes"/>
    <s v="No"/>
    <x v="0"/>
    <n v="1"/>
    <x v="1"/>
    <s v="OVERWEIGHT"/>
    <s v="PREDIABETES"/>
    <d v="1964-07-20T00:00:00"/>
    <n v="12222.9"/>
    <s v="tier - 3"/>
    <s v="tier - 2"/>
    <s v="R1012"/>
    <n v="60"/>
  </r>
  <r>
    <x v="885"/>
    <s v="Feehley"/>
    <n v="35.380000000000003"/>
    <n v="6.12"/>
    <s v="No"/>
    <s v="No"/>
    <x v="0"/>
    <n v="0"/>
    <x v="1"/>
    <s v="OBESITY"/>
    <s v="PREDIABETES"/>
    <d v="1977-08-14T00:00:00"/>
    <n v="12218.7"/>
    <s v="tier - 3"/>
    <s v="tier - 1"/>
    <s v="R1012"/>
    <n v="47"/>
  </r>
  <r>
    <x v="886"/>
    <s v="Ashworth"/>
    <n v="43.48"/>
    <n v="6.24"/>
    <s v="No"/>
    <s v="No"/>
    <x v="0"/>
    <n v="0"/>
    <x v="1"/>
    <s v="OBESITY"/>
    <s v="PREDIABETES"/>
    <d v="1991-08-29T00:00:00"/>
    <n v="12198.64"/>
    <s v="tier - 3"/>
    <s v="tier - 3"/>
    <s v="R1026"/>
    <n v="33"/>
  </r>
  <r>
    <x v="887"/>
    <s v="Hansen"/>
    <n v="41.73"/>
    <n v="6.25"/>
    <s v="No"/>
    <s v="No"/>
    <x v="0"/>
    <n v="1"/>
    <x v="1"/>
    <s v="OBESITY"/>
    <s v="PREDIABETES"/>
    <d v="1987-10-05T00:00:00"/>
    <n v="12148.2"/>
    <s v="tier - 3"/>
    <s v="tier - 3"/>
    <s v="R1012"/>
    <n v="37"/>
  </r>
  <r>
    <x v="888"/>
    <s v="Czyz"/>
    <n v="28.9"/>
    <n v="11.96"/>
    <s v="No"/>
    <s v="No"/>
    <x v="0"/>
    <n v="0"/>
    <x v="1"/>
    <s v="OVERWEIGHT"/>
    <s v="DIABETES"/>
    <d v="1962-09-15T00:00:00"/>
    <n v="12146.97"/>
    <s v="tier - 3"/>
    <s v="tier - 3"/>
    <s v="R1011"/>
    <n v="62"/>
  </r>
  <r>
    <x v="889"/>
    <s v="Bauder"/>
    <n v="25.74"/>
    <n v="7.69"/>
    <s v="No"/>
    <s v="No"/>
    <x v="0"/>
    <n v="0"/>
    <x v="1"/>
    <s v="OVERWEIGHT"/>
    <s v="DIABETES"/>
    <d v="1962-11-04T00:00:00"/>
    <n v="12142.58"/>
    <s v="tier - 3"/>
    <s v="tier - 2"/>
    <s v="R1013"/>
    <n v="62"/>
  </r>
  <r>
    <x v="890"/>
    <s v="Mendoza"/>
    <n v="36.06"/>
    <n v="8.83"/>
    <s v="No"/>
    <s v="No"/>
    <x v="0"/>
    <n v="0"/>
    <x v="1"/>
    <s v="OBESITY"/>
    <s v="DIABETES"/>
    <d v="1974-09-16T00:00:00"/>
    <n v="12137.6"/>
    <s v="tier - 3"/>
    <s v="tier - 3"/>
    <s v="R1012"/>
    <n v="50"/>
  </r>
  <r>
    <x v="891"/>
    <s v="Glass"/>
    <n v="43.28"/>
    <n v="4.41"/>
    <s v="No"/>
    <s v="No"/>
    <x v="0"/>
    <n v="0"/>
    <x v="1"/>
    <s v="OBESITY"/>
    <s v="NORMAL"/>
    <d v="1991-11-06T00:00:00"/>
    <n v="12130.8"/>
    <s v="tier - 3"/>
    <s v="tier - 3"/>
    <s v="R1026"/>
    <n v="33"/>
  </r>
  <r>
    <x v="892"/>
    <s v="Butcher"/>
    <n v="28.785"/>
    <n v="9.1"/>
    <s v="yes"/>
    <s v="No"/>
    <x v="1"/>
    <n v="1"/>
    <x v="1"/>
    <s v="OVERWEIGHT"/>
    <s v="DIABETES"/>
    <d v="1963-06-04T00:00:00"/>
    <n v="12129.61"/>
    <s v="tier - 3"/>
    <s v="tier - 1"/>
    <s v="R1012"/>
    <n v="61"/>
  </r>
  <r>
    <x v="893"/>
    <s v="Traiser"/>
    <n v="25.46"/>
    <n v="11.52"/>
    <s v="yes"/>
    <s v="No"/>
    <x v="1"/>
    <n v="1"/>
    <x v="1"/>
    <s v="OVERWEIGHT"/>
    <s v="DIABETES"/>
    <d v="1963-07-20T00:00:00"/>
    <n v="12124.99"/>
    <s v="tier - 3"/>
    <s v="tier - 1"/>
    <s v="R1012"/>
    <n v="61"/>
  </r>
  <r>
    <x v="894"/>
    <s v="Mudy-Mader"/>
    <n v="30.8"/>
    <n v="10.95"/>
    <s v="No"/>
    <s v="No"/>
    <x v="0"/>
    <n v="0"/>
    <x v="1"/>
    <s v="OBESITY"/>
    <s v="DIABETES"/>
    <d v="1968-10-25T00:00:00"/>
    <n v="12105.32"/>
    <s v="tier - 3"/>
    <s v="tier - 3"/>
    <s v="R1011"/>
    <n v="56"/>
  </r>
  <r>
    <x v="895"/>
    <s v="Rogers"/>
    <n v="28.88"/>
    <n v="11.5"/>
    <s v="No"/>
    <s v="No"/>
    <x v="0"/>
    <n v="0"/>
    <x v="1"/>
    <s v="OVERWEIGHT"/>
    <s v="DIABETES"/>
    <d v="1968-12-09T00:00:00"/>
    <n v="12096.65"/>
    <s v="tier - 3"/>
    <s v="tier - 1"/>
    <s v="R1024"/>
    <n v="55"/>
  </r>
  <r>
    <x v="896"/>
    <s v="Woo"/>
    <n v="23"/>
    <n v="9.8800000000000008"/>
    <s v="No"/>
    <s v="No"/>
    <x v="0"/>
    <n v="0"/>
    <x v="1"/>
    <s v="NORMAL WEIGHT"/>
    <s v="DIABETES"/>
    <d v="1968-06-21T00:00:00"/>
    <n v="12094.48"/>
    <s v="tier - 3"/>
    <s v="tier - 3"/>
    <s v="R1011"/>
    <n v="56"/>
  </r>
  <r>
    <x v="897"/>
    <s v="Walsh"/>
    <n v="38.25"/>
    <n v="6.2"/>
    <s v="No"/>
    <s v="No"/>
    <x v="0"/>
    <n v="1"/>
    <x v="1"/>
    <s v="OBESITY"/>
    <s v="PREDIABETES"/>
    <d v="1984-09-02T00:00:00"/>
    <n v="12091.34"/>
    <s v="tier - 3"/>
    <s v="tier - 2"/>
    <s v="R1022"/>
    <n v="40"/>
  </r>
  <r>
    <x v="898"/>
    <s v="White"/>
    <n v="39.25"/>
    <n v="8.41"/>
    <s v="yes"/>
    <s v="No"/>
    <x v="0"/>
    <n v="1"/>
    <x v="1"/>
    <s v="OBESITY"/>
    <s v="DIABETES"/>
    <d v="1986-09-07T00:00:00"/>
    <n v="12048.13"/>
    <s v="tier - 3"/>
    <s v="tier - 2"/>
    <s v="R1026"/>
    <n v="38"/>
  </r>
  <r>
    <x v="899"/>
    <s v="Sheppard"/>
    <n v="26.6"/>
    <n v="5.07"/>
    <s v="yes"/>
    <s v="No"/>
    <x v="0"/>
    <n v="2"/>
    <x v="1"/>
    <s v="OVERWEIGHT"/>
    <s v="NORMAL"/>
    <d v="1966-11-24T00:00:00"/>
    <n v="12044.34"/>
    <s v="tier - 3"/>
    <s v="tier - 1"/>
    <s v="R1012"/>
    <n v="58"/>
  </r>
  <r>
    <x v="900"/>
    <s v="Doran"/>
    <n v="35.700000000000003"/>
    <n v="4.0599999999999996"/>
    <s v="No"/>
    <s v="No"/>
    <x v="1"/>
    <n v="1"/>
    <x v="1"/>
    <s v="OBESITY"/>
    <s v="NORMAL"/>
    <d v="1979-10-16T00:00:00"/>
    <n v="12035.18"/>
    <s v="tier - 3"/>
    <s v="tier - 3"/>
    <s v="R1021"/>
    <n v="45"/>
  </r>
  <r>
    <x v="901"/>
    <s v="Labrosse"/>
    <n v="20.100000000000001"/>
    <n v="10.52"/>
    <s v="No"/>
    <s v="No"/>
    <x v="0"/>
    <n v="0"/>
    <x v="1"/>
    <s v="NORMAL WEIGHT"/>
    <s v="DIABETES"/>
    <d v="1965-10-29T00:00:00"/>
    <n v="12032.33"/>
    <s v="tier - 3"/>
    <s v="tier - 1"/>
    <s v="R1011"/>
    <n v="59"/>
  </r>
  <r>
    <x v="902"/>
    <s v="Thomas"/>
    <n v="22.23"/>
    <n v="9.65"/>
    <s v="No"/>
    <s v="No"/>
    <x v="0"/>
    <n v="0"/>
    <x v="1"/>
    <s v="NORMAL WEIGHT"/>
    <s v="DIABETES"/>
    <d v="1965-06-09T00:00:00"/>
    <n v="12029.29"/>
    <s v="tier - 3"/>
    <s v="tier - 2"/>
    <s v="R1024"/>
    <n v="59"/>
  </r>
  <r>
    <x v="903"/>
    <s v="Lesniak"/>
    <n v="36.47"/>
    <n v="6.21"/>
    <s v="No"/>
    <s v="No"/>
    <x v="0"/>
    <n v="0"/>
    <x v="1"/>
    <s v="OBESITY"/>
    <s v="PREDIABETES"/>
    <d v="1982-10-17T00:00:00"/>
    <n v="12001.29"/>
    <s v="tier - 3"/>
    <s v="tier - 3"/>
    <s v="R1021"/>
    <n v="42"/>
  </r>
  <r>
    <x v="904"/>
    <s v="Prowse"/>
    <n v="49.64"/>
    <n v="4.76"/>
    <s v="No"/>
    <s v="No"/>
    <x v="1"/>
    <n v="1"/>
    <x v="1"/>
    <s v="OBESITY"/>
    <s v="NORMAL"/>
    <d v="1993-12-12T00:00:00"/>
    <n v="11994.89"/>
    <s v="tier - 3"/>
    <s v="tier - 2"/>
    <s v="R1012"/>
    <n v="30"/>
  </r>
  <r>
    <x v="905"/>
    <s v="Seigel"/>
    <n v="36.799999999999997"/>
    <n v="5.73"/>
    <s v="yes"/>
    <s v="No"/>
    <x v="1"/>
    <n v="1"/>
    <x v="1"/>
    <s v="OBESITY"/>
    <s v="PREDIABETES"/>
    <d v="1983-07-04T00:00:00"/>
    <n v="11987.68"/>
    <s v="tier - 3"/>
    <s v="tier - 2"/>
    <s v="R1026"/>
    <n v="41"/>
  </r>
  <r>
    <x v="906"/>
    <s v="Blas"/>
    <n v="33.880000000000003"/>
    <n v="10.78"/>
    <s v="yes"/>
    <s v="No"/>
    <x v="0"/>
    <n v="0"/>
    <x v="1"/>
    <s v="OBESITY"/>
    <s v="DIABETES"/>
    <d v="1967-12-22T00:00:00"/>
    <n v="11987.17"/>
    <s v="tier - 3"/>
    <s v="tier - 3"/>
    <s v="R1013"/>
    <n v="56"/>
  </r>
  <r>
    <x v="907"/>
    <s v="Simpson"/>
    <n v="32.01"/>
    <n v="5.08"/>
    <s v="yes"/>
    <s v="No"/>
    <x v="0"/>
    <n v="1"/>
    <x v="1"/>
    <s v="OBESITY"/>
    <s v="NORMAL"/>
    <d v="1964-09-29T00:00:00"/>
    <n v="11946.63"/>
    <s v="tier - 3"/>
    <s v="tier - 2"/>
    <s v="R1013"/>
    <n v="60"/>
  </r>
  <r>
    <x v="908"/>
    <s v="Gierman"/>
    <n v="33.630000000000003"/>
    <n v="11.39"/>
    <s v="No"/>
    <s v="No"/>
    <x v="0"/>
    <n v="0"/>
    <x v="1"/>
    <s v="OBESITY"/>
    <s v="DIABETES"/>
    <d v="1965-11-01T00:00:00"/>
    <n v="11945.13"/>
    <s v="tier - 3"/>
    <s v="tier - 2"/>
    <s v="R1012"/>
    <n v="59"/>
  </r>
  <r>
    <x v="909"/>
    <s v="Jeuland"/>
    <n v="34.865000000000002"/>
    <n v="5.35"/>
    <s v="yes"/>
    <s v="No"/>
    <x v="0"/>
    <n v="1"/>
    <x v="1"/>
    <s v="OBESITY"/>
    <s v="NORMAL"/>
    <d v="1964-12-25T00:00:00"/>
    <n v="11944.59"/>
    <s v="tier - 3"/>
    <s v="tier - 2"/>
    <s v="R1016"/>
    <n v="59"/>
  </r>
  <r>
    <x v="910"/>
    <s v="Chorney"/>
    <n v="43.11"/>
    <n v="5.6"/>
    <s v="No"/>
    <s v="No"/>
    <x v="0"/>
    <n v="0"/>
    <x v="1"/>
    <s v="OBESITY"/>
    <s v="NORMAL"/>
    <d v="1991-10-19T00:00:00"/>
    <n v="11941.83"/>
    <s v="tier - 3"/>
    <s v="tier - 1"/>
    <s v="R1023"/>
    <n v="33"/>
  </r>
  <r>
    <x v="911"/>
    <s v="Rook"/>
    <n v="30.305"/>
    <n v="4.2699999999999996"/>
    <s v="yes"/>
    <s v="No"/>
    <x v="0"/>
    <n v="1"/>
    <x v="1"/>
    <s v="OBESITY"/>
    <s v="NORMAL"/>
    <d v="1964-08-02T00:00:00"/>
    <n v="11938.26"/>
    <s v="tier - 3"/>
    <s v="tier - 3"/>
    <s v="R1019"/>
    <n v="60"/>
  </r>
  <r>
    <x v="912"/>
    <s v="Wright"/>
    <n v="25.175000000000001"/>
    <n v="5.57"/>
    <s v="yes"/>
    <s v="No"/>
    <x v="0"/>
    <n v="1"/>
    <x v="1"/>
    <s v="OVERWEIGHT"/>
    <s v="NORMAL"/>
    <d v="1964-12-20T00:00:00"/>
    <n v="11931.13"/>
    <s v="tier - 3"/>
    <s v="tier - 1"/>
    <s v="R1019"/>
    <n v="59"/>
  </r>
  <r>
    <x v="913"/>
    <s v="Chin"/>
    <n v="26.8"/>
    <n v="5.68"/>
    <s v="yes"/>
    <s v="No"/>
    <x v="0"/>
    <n v="1"/>
    <x v="1"/>
    <s v="OVERWEIGHT"/>
    <s v="NORMAL"/>
    <d v="1964-11-19T00:00:00"/>
    <n v="11918.2"/>
    <s v="tier - 3"/>
    <s v="tier - 1"/>
    <s v="R1021"/>
    <n v="60"/>
  </r>
  <r>
    <x v="914"/>
    <s v="White"/>
    <n v="21.78"/>
    <n v="5.3"/>
    <s v="No"/>
    <s v="yes"/>
    <x v="0"/>
    <n v="1"/>
    <x v="1"/>
    <s v="NORMAL WEIGHT"/>
    <s v="NORMAL"/>
    <d v="2004-06-02T00:00:00"/>
    <n v="11884.05"/>
    <s v="tier - 3"/>
    <s v="tier - 3"/>
    <s v="R1013"/>
    <n v="20"/>
  </r>
  <r>
    <x v="915"/>
    <s v="Savage"/>
    <n v="30.14"/>
    <n v="9.4499999999999993"/>
    <s v="yes"/>
    <s v="No"/>
    <x v="0"/>
    <n v="0"/>
    <x v="1"/>
    <s v="OBESITY"/>
    <s v="DIABETES"/>
    <d v="1967-10-29T00:00:00"/>
    <n v="11881.97"/>
    <s v="tier - 3"/>
    <s v="tier - 1"/>
    <s v="R1013"/>
    <n v="57"/>
  </r>
  <r>
    <x v="916"/>
    <s v="Hitchings"/>
    <n v="29.7"/>
    <n v="6.79"/>
    <s v="yes"/>
    <s v="No"/>
    <x v="0"/>
    <n v="0"/>
    <x v="1"/>
    <s v="OVERWEIGHT"/>
    <s v="DIABETES"/>
    <d v="1967-07-14T00:00:00"/>
    <n v="11881.36"/>
    <s v="tier - 3"/>
    <s v="tier - 2"/>
    <s v="R1011"/>
    <n v="57"/>
  </r>
  <r>
    <x v="917"/>
    <s v="Truitt"/>
    <n v="32.395000000000003"/>
    <n v="11.1"/>
    <s v="yes"/>
    <s v="No"/>
    <x v="0"/>
    <n v="0"/>
    <x v="1"/>
    <s v="OBESITY"/>
    <s v="DIABETES"/>
    <d v="1967-08-24T00:00:00"/>
    <n v="11879.1"/>
    <s v="tier - 3"/>
    <s v="tier - 3"/>
    <s v="R1024"/>
    <n v="57"/>
  </r>
  <r>
    <x v="918"/>
    <s v="Chang"/>
    <n v="36.64"/>
    <n v="7.26"/>
    <s v="No"/>
    <s v="No"/>
    <x v="0"/>
    <n v="0"/>
    <x v="1"/>
    <s v="OBESITY"/>
    <s v="DIABETES"/>
    <d v="1974-07-07T00:00:00"/>
    <n v="11858.56"/>
    <s v="tier - 3"/>
    <s v="tier - 3"/>
    <s v="R1011"/>
    <n v="50"/>
  </r>
  <r>
    <x v="919"/>
    <s v="Frey"/>
    <n v="39.049999999999997"/>
    <n v="5.27"/>
    <s v="yes"/>
    <s v="No"/>
    <x v="0"/>
    <n v="1"/>
    <x v="1"/>
    <s v="OBESITY"/>
    <s v="NORMAL"/>
    <d v="1964-09-29T00:00:00"/>
    <n v="11856.41"/>
    <s v="tier - 3"/>
    <s v="tier - 2"/>
    <s v="R1013"/>
    <n v="60"/>
  </r>
  <r>
    <x v="920"/>
    <s v="Krishna"/>
    <n v="33.1"/>
    <n v="5.46"/>
    <s v="yes"/>
    <s v="No"/>
    <x v="0"/>
    <n v="1"/>
    <x v="1"/>
    <s v="OBESITY"/>
    <s v="NORMAL"/>
    <d v="1964-06-27T00:00:00"/>
    <n v="11848.14"/>
    <s v="tier - 3"/>
    <s v="tier - 2"/>
    <s v="R1011"/>
    <n v="60"/>
  </r>
  <r>
    <x v="921"/>
    <s v="Maher"/>
    <n v="31.824999999999999"/>
    <n v="8.1300000000000008"/>
    <s v="No"/>
    <s v="No"/>
    <x v="0"/>
    <n v="0"/>
    <x v="1"/>
    <s v="OBESITY"/>
    <s v="DIABETES"/>
    <d v="1965-11-10T00:00:00"/>
    <n v="11842.62"/>
    <s v="tier - 3"/>
    <s v="tier - 3"/>
    <s v="R1012"/>
    <n v="59"/>
  </r>
  <r>
    <x v="922"/>
    <s v="Boivin"/>
    <n v="29"/>
    <n v="4.25"/>
    <s v="yes"/>
    <s v="No"/>
    <x v="0"/>
    <n v="1"/>
    <x v="1"/>
    <s v="OVERWEIGHT"/>
    <s v="NORMAL"/>
    <d v="1964-07-11T00:00:00"/>
    <n v="11842.44"/>
    <s v="tier - 3"/>
    <s v="tier - 2"/>
    <s v="R1011"/>
    <n v="60"/>
  </r>
  <r>
    <x v="923"/>
    <s v="McAlister"/>
    <n v="30.495000000000001"/>
    <n v="8.68"/>
    <s v="No"/>
    <s v="No"/>
    <x v="0"/>
    <n v="0"/>
    <x v="1"/>
    <s v="OBESITY"/>
    <s v="DIABETES"/>
    <d v="1965-09-25T00:00:00"/>
    <n v="11840.78"/>
    <s v="tier - 3"/>
    <s v="tier - 2"/>
    <s v="R1012"/>
    <n v="59"/>
  </r>
  <r>
    <x v="924"/>
    <s v="Akhmedova"/>
    <n v="25.2"/>
    <n v="6.25"/>
    <s v="yes"/>
    <s v="No"/>
    <x v="0"/>
    <n v="1"/>
    <x v="1"/>
    <s v="OVERWEIGHT"/>
    <s v="PREDIABETES"/>
    <d v="1964-09-11T00:00:00"/>
    <n v="11837.16"/>
    <s v="tier - 3"/>
    <s v="tier - 3"/>
    <s v="R1011"/>
    <n v="60"/>
  </r>
  <r>
    <x v="925"/>
    <s v="Tucker"/>
    <n v="22.77"/>
    <n v="4.47"/>
    <s v="yes"/>
    <s v="No"/>
    <x v="0"/>
    <n v="1"/>
    <x v="1"/>
    <s v="NORMAL WEIGHT"/>
    <s v="NORMAL"/>
    <d v="1964-06-27T00:00:00"/>
    <n v="11833.78"/>
    <s v="tier - 3"/>
    <s v="tier - 3"/>
    <s v="R1013"/>
    <n v="60"/>
  </r>
  <r>
    <x v="926"/>
    <s v="Gramelspacher"/>
    <n v="23.18"/>
    <n v="8.31"/>
    <s v="No"/>
    <s v="No"/>
    <x v="0"/>
    <n v="0"/>
    <x v="1"/>
    <s v="NORMAL WEIGHT"/>
    <s v="DIABETES"/>
    <d v="1965-10-03T00:00:00"/>
    <n v="11830.61"/>
    <s v="tier - 3"/>
    <s v="tier - 1"/>
    <s v="R1012"/>
    <n v="59"/>
  </r>
  <r>
    <x v="927"/>
    <s v="Goldsmith"/>
    <n v="35.409999999999997"/>
    <n v="5.68"/>
    <s v="No"/>
    <s v="No"/>
    <x v="0"/>
    <n v="0"/>
    <x v="1"/>
    <s v="OBESITY"/>
    <s v="NORMAL"/>
    <d v="1982-11-20T00:00:00"/>
    <n v="11773.06"/>
    <s v="tier - 3"/>
    <s v="tier - 3"/>
    <s v="R1026"/>
    <n v="42"/>
  </r>
  <r>
    <x v="928"/>
    <s v="Tranter"/>
    <n v="32.11"/>
    <n v="4.75"/>
    <s v="yes"/>
    <s v="No"/>
    <x v="0"/>
    <n v="2"/>
    <x v="1"/>
    <s v="OBESITY"/>
    <s v="NORMAL"/>
    <d v="1966-07-25T00:00:00"/>
    <n v="11763"/>
    <s v="tier - 3"/>
    <s v="tier - 3"/>
    <s v="R1016"/>
    <n v="58"/>
  </r>
  <r>
    <x v="929"/>
    <s v="Tu"/>
    <n v="34.479999999999997"/>
    <n v="6.31"/>
    <s v="No"/>
    <s v="No"/>
    <x v="1"/>
    <n v="1"/>
    <x v="1"/>
    <s v="OBESITY"/>
    <s v="PREDIABETES"/>
    <d v="1979-11-06T00:00:00"/>
    <n v="11752.68"/>
    <s v="tier - 3"/>
    <s v="tier - 1"/>
    <s v="R1026"/>
    <n v="45"/>
  </r>
  <r>
    <x v="930"/>
    <s v="Kaczka"/>
    <n v="34.39"/>
    <n v="6.28"/>
    <s v="yes"/>
    <s v="No"/>
    <x v="0"/>
    <n v="1"/>
    <x v="1"/>
    <s v="OBESITY"/>
    <s v="PREDIABETES"/>
    <d v="1964-12-02T00:00:00"/>
    <n v="11743.93"/>
    <s v="tier - 3"/>
    <s v="tier - 1"/>
    <s v="R1012"/>
    <n v="59"/>
  </r>
  <r>
    <x v="931"/>
    <s v="Hunter"/>
    <n v="26.4"/>
    <n v="9.2899999999999991"/>
    <s v="yes"/>
    <s v="No"/>
    <x v="1"/>
    <n v="1"/>
    <x v="1"/>
    <s v="OVERWEIGHT"/>
    <s v="DIABETES"/>
    <d v="1963-06-09T00:00:00"/>
    <n v="11743.3"/>
    <s v="tier - 3"/>
    <s v="tier - 3"/>
    <s v="R1013"/>
    <n v="61"/>
  </r>
  <r>
    <x v="932"/>
    <s v="Moran"/>
    <n v="28.1"/>
    <n v="5.79"/>
    <s v="yes"/>
    <s v="No"/>
    <x v="1"/>
    <n v="1"/>
    <x v="1"/>
    <s v="OVERWEIGHT"/>
    <s v="PREDIABETES"/>
    <d v="1969-11-12T00:00:00"/>
    <n v="11741.73"/>
    <s v="tier - 3"/>
    <s v="tier - 1"/>
    <s v="R1011"/>
    <n v="55"/>
  </r>
  <r>
    <x v="933"/>
    <s v="Ashby"/>
    <n v="27"/>
    <n v="4.54"/>
    <s v="yes"/>
    <s v="No"/>
    <x v="0"/>
    <n v="1"/>
    <x v="1"/>
    <s v="OVERWEIGHT"/>
    <s v="NORMAL"/>
    <d v="1988-09-05T00:00:00"/>
    <n v="11737.85"/>
    <s v="tier - 3"/>
    <s v="tier - 1"/>
    <s v="R1011"/>
    <n v="36"/>
  </r>
  <r>
    <x v="934"/>
    <s v="Ausen"/>
    <n v="28.594999999999999"/>
    <n v="4.68"/>
    <s v="yes"/>
    <s v="No"/>
    <x v="0"/>
    <n v="1"/>
    <x v="1"/>
    <s v="OVERWEIGHT"/>
    <s v="NORMAL"/>
    <d v="1964-11-09T00:00:00"/>
    <n v="11735.88"/>
    <s v="tier - 3"/>
    <s v="tier - 1"/>
    <s v="R1012"/>
    <n v="60"/>
  </r>
  <r>
    <x v="935"/>
    <s v="Savage"/>
    <n v="36.799999999999997"/>
    <n v="5.88"/>
    <s v="No"/>
    <s v="No"/>
    <x v="0"/>
    <n v="1"/>
    <x v="1"/>
    <s v="OBESITY"/>
    <s v="PREDIABETES"/>
    <d v="1984-11-26T00:00:00"/>
    <n v="11730.82"/>
    <s v="tier - 3"/>
    <s v="tier - 3"/>
    <s v="R1026"/>
    <n v="40"/>
  </r>
  <r>
    <x v="936"/>
    <s v="O'Leary"/>
    <n v="23.75"/>
    <n v="5.42"/>
    <s v="yes"/>
    <s v="No"/>
    <x v="1"/>
    <n v="1"/>
    <x v="1"/>
    <s v="NORMAL WEIGHT"/>
    <s v="NORMAL"/>
    <d v="1969-10-12T00:00:00"/>
    <n v="11729.68"/>
    <s v="tier - 3"/>
    <s v="tier - 1"/>
    <s v="R1024"/>
    <n v="55"/>
  </r>
  <r>
    <x v="937"/>
    <s v="Scoville"/>
    <n v="35.619999999999997"/>
    <n v="4.16"/>
    <s v="No"/>
    <s v="No"/>
    <x v="0"/>
    <n v="0"/>
    <x v="1"/>
    <s v="OBESITY"/>
    <s v="NORMAL"/>
    <d v="1982-10-21T00:00:00"/>
    <n v="11712.97"/>
    <s v="tier - 3"/>
    <s v="tier - 2"/>
    <s v="R1021"/>
    <n v="42"/>
  </r>
  <r>
    <x v="938"/>
    <s v="Kaus"/>
    <n v="30.69"/>
    <n v="7.05"/>
    <s v="yes"/>
    <s v="No"/>
    <x v="0"/>
    <n v="2"/>
    <x v="1"/>
    <s v="OBESITY"/>
    <s v="DIABETES"/>
    <d v="1970-12-01T00:00:00"/>
    <n v="11696.52"/>
    <s v="tier - 3"/>
    <s v="tier - 1"/>
    <s v="R1021"/>
    <n v="53"/>
  </r>
  <r>
    <x v="939"/>
    <s v="Rainey"/>
    <n v="35.799999999999997"/>
    <n v="5.63"/>
    <s v="yes"/>
    <s v="No"/>
    <x v="0"/>
    <n v="2"/>
    <x v="1"/>
    <s v="OBESITY"/>
    <s v="NORMAL"/>
    <d v="1966-11-09T00:00:00"/>
    <n v="11674.13"/>
    <s v="tier - 3"/>
    <s v="tier - 1"/>
    <s v="R1011"/>
    <n v="58"/>
  </r>
  <r>
    <x v="940"/>
    <s v="Rasch"/>
    <n v="28.785"/>
    <n v="4.24"/>
    <s v="yes"/>
    <s v="No"/>
    <x v="0"/>
    <n v="2"/>
    <x v="1"/>
    <s v="OVERWEIGHT"/>
    <s v="NORMAL"/>
    <d v="1966-08-23T00:00:00"/>
    <n v="11658.38"/>
    <s v="tier - 3"/>
    <s v="tier - 3"/>
    <s v="R1024"/>
    <n v="58"/>
  </r>
  <r>
    <x v="941"/>
    <s v="Plunkett"/>
    <n v="28.594999999999999"/>
    <n v="4.96"/>
    <s v="yes"/>
    <s v="No"/>
    <x v="0"/>
    <n v="2"/>
    <x v="1"/>
    <s v="OVERWEIGHT"/>
    <s v="NORMAL"/>
    <d v="1966-07-06T00:00:00"/>
    <n v="11658.12"/>
    <s v="tier - 3"/>
    <s v="tier - 1"/>
    <s v="R1024"/>
    <n v="58"/>
  </r>
  <r>
    <x v="942"/>
    <s v="Murphy"/>
    <n v="48.75"/>
    <n v="4.34"/>
    <s v="No"/>
    <s v="No"/>
    <x v="0"/>
    <n v="0"/>
    <x v="1"/>
    <s v="OBESITY"/>
    <s v="NORMAL"/>
    <d v="1994-07-20T00:00:00"/>
    <n v="11657.81"/>
    <s v="tier - 3"/>
    <s v="tier - 2"/>
    <s v="R1023"/>
    <n v="30"/>
  </r>
  <r>
    <x v="943"/>
    <s v="Gusmer"/>
    <n v="28.31"/>
    <n v="5.43"/>
    <s v="yes"/>
    <s v="No"/>
    <x v="0"/>
    <n v="2"/>
    <x v="1"/>
    <s v="OVERWEIGHT"/>
    <s v="NORMAL"/>
    <d v="1966-10-04T00:00:00"/>
    <n v="11657.72"/>
    <s v="tier - 3"/>
    <s v="tier - 2"/>
    <s v="R1024"/>
    <n v="58"/>
  </r>
  <r>
    <x v="944"/>
    <s v="Loftus"/>
    <n v="38.39"/>
    <n v="8.33"/>
    <s v="yes"/>
    <s v="No"/>
    <x v="0"/>
    <n v="1"/>
    <x v="1"/>
    <s v="OBESITY"/>
    <s v="DIABETES"/>
    <d v="1986-07-17T00:00:00"/>
    <n v="11625.11"/>
    <s v="tier - 3"/>
    <s v="tier - 3"/>
    <s v="R1022"/>
    <n v="38"/>
  </r>
  <r>
    <x v="945"/>
    <s v="Scott"/>
    <n v="25.87"/>
    <n v="5.63"/>
    <s v="yes"/>
    <s v="No"/>
    <x v="0"/>
    <n v="1"/>
    <x v="1"/>
    <s v="OVERWEIGHT"/>
    <s v="NORMAL"/>
    <d v="1964-06-20T00:00:00"/>
    <n v="11602.75"/>
    <s v="tier - 3"/>
    <s v="tier - 1"/>
    <s v="R1020"/>
    <n v="60"/>
  </r>
  <r>
    <x v="946"/>
    <s v="Alvarez"/>
    <n v="43.7"/>
    <n v="7.23"/>
    <s v="No"/>
    <s v="No"/>
    <x v="0"/>
    <n v="0"/>
    <x v="1"/>
    <s v="OBESITY"/>
    <s v="DIABETES"/>
    <d v="1965-11-06T00:00:00"/>
    <n v="11576.13"/>
    <s v="tier - 3"/>
    <s v="tier - 3"/>
    <s v="R1011"/>
    <n v="59"/>
  </r>
  <r>
    <x v="947"/>
    <s v="Petersson"/>
    <n v="40.945"/>
    <n v="10.57"/>
    <s v="No"/>
    <s v="No"/>
    <x v="0"/>
    <n v="0"/>
    <x v="1"/>
    <s v="OBESITY"/>
    <s v="DIABETES"/>
    <d v="1965-12-25T00:00:00"/>
    <n v="11566.3"/>
    <s v="tier - 3"/>
    <s v="tier - 3"/>
    <s v="R1016"/>
    <n v="58"/>
  </r>
  <r>
    <x v="948"/>
    <s v="Liaw"/>
    <n v="27.94"/>
    <n v="7.92"/>
    <s v="No"/>
    <s v="No"/>
    <x v="0"/>
    <n v="0"/>
    <x v="1"/>
    <s v="OVERWEIGHT"/>
    <s v="DIABETES"/>
    <d v="1965-10-27T00:00:00"/>
    <n v="11554.22"/>
    <s v="tier - 3"/>
    <s v="tier - 1"/>
    <s v="R1013"/>
    <n v="59"/>
  </r>
  <r>
    <x v="949"/>
    <s v="Tripaldi"/>
    <n v="31.9"/>
    <n v="10.119999999999999"/>
    <s v="No"/>
    <s v="No"/>
    <x v="0"/>
    <n v="2"/>
    <x v="1"/>
    <s v="OBESITY"/>
    <s v="DIABETES"/>
    <d v="1973-07-23T00:00:00"/>
    <n v="11552.9"/>
    <s v="tier - 3"/>
    <s v="tier - 2"/>
    <s v="R1011"/>
    <n v="51"/>
  </r>
  <r>
    <x v="950"/>
    <s v="Kelley"/>
    <n v="31.64"/>
    <n v="7.91"/>
    <s v="No"/>
    <s v="No"/>
    <x v="0"/>
    <n v="0"/>
    <x v="1"/>
    <s v="OBESITY"/>
    <s v="DIABETES"/>
    <d v="1971-12-01T00:00:00"/>
    <n v="11540.25"/>
    <s v="tier - 3"/>
    <s v="tier - 1"/>
    <s v="R1012"/>
    <n v="52"/>
  </r>
  <r>
    <x v="951"/>
    <s v="Endara"/>
    <n v="46.7"/>
    <n v="10.9"/>
    <s v="No"/>
    <s v="No"/>
    <x v="0"/>
    <n v="0"/>
    <x v="1"/>
    <s v="OBESITY"/>
    <s v="DIABETES"/>
    <d v="1968-11-14T00:00:00"/>
    <n v="11538.42"/>
    <s v="tier - 3"/>
    <s v="tier - 1"/>
    <s v="R1011"/>
    <n v="56"/>
  </r>
  <r>
    <x v="952"/>
    <s v="Valle"/>
    <n v="18.335000000000001"/>
    <n v="11.83"/>
    <s v="No"/>
    <s v="No"/>
    <x v="0"/>
    <n v="0"/>
    <x v="1"/>
    <s v="UNDERWEIGHT"/>
    <s v="DIABETES"/>
    <d v="1965-10-03T00:00:00"/>
    <n v="11534.87"/>
    <s v="tier - 3"/>
    <s v="tier - 1"/>
    <s v="R1017"/>
    <n v="59"/>
  </r>
  <r>
    <x v="953"/>
    <s v="Germain"/>
    <n v="31.24"/>
    <n v="7.42"/>
    <s v="yes"/>
    <s v="No"/>
    <x v="0"/>
    <n v="2"/>
    <x v="1"/>
    <s v="OBESITY"/>
    <s v="DIABETES"/>
    <d v="1970-07-23T00:00:00"/>
    <n v="11530.12"/>
    <s v="tier - 3"/>
    <s v="tier - 1"/>
    <s v="R1012"/>
    <n v="54"/>
  </r>
  <r>
    <x v="954"/>
    <s v="Finecey"/>
    <n v="39.22"/>
    <n v="5.62"/>
    <s v="yes"/>
    <s v="No"/>
    <x v="0"/>
    <n v="1"/>
    <x v="1"/>
    <s v="OBESITY"/>
    <s v="NORMAL"/>
    <d v="1988-06-12T00:00:00"/>
    <n v="11524.25"/>
    <s v="tier - 3"/>
    <s v="tier - 1"/>
    <s v="R1026"/>
    <n v="36"/>
  </r>
  <r>
    <x v="955"/>
    <s v="Mendoza"/>
    <n v="24.414999999999999"/>
    <n v="7.16"/>
    <s v="No"/>
    <s v="No"/>
    <x v="0"/>
    <n v="0"/>
    <x v="1"/>
    <s v="NORMAL WEIGHT"/>
    <s v="DIABETES"/>
    <d v="1971-12-19T00:00:00"/>
    <n v="11520.1"/>
    <s v="tier - 3"/>
    <s v="tier - 1"/>
    <s v="R1012"/>
    <n v="52"/>
  </r>
  <r>
    <x v="956"/>
    <s v="Roe"/>
    <n v="32.299999999999997"/>
    <n v="9.89"/>
    <s v="No"/>
    <s v="No"/>
    <x v="0"/>
    <n v="0"/>
    <x v="1"/>
    <s v="OBESITY"/>
    <s v="DIABETES"/>
    <d v="1968-06-24T00:00:00"/>
    <n v="11512.41"/>
    <s v="tier - 3"/>
    <s v="tier - 1"/>
    <s v="R1024"/>
    <n v="56"/>
  </r>
  <r>
    <x v="957"/>
    <s v="Webb"/>
    <n v="39.94"/>
    <n v="5.14"/>
    <s v="No"/>
    <s v="No"/>
    <x v="0"/>
    <n v="0"/>
    <x v="1"/>
    <s v="OBESITY"/>
    <s v="NORMAL"/>
    <d v="1989-10-06T00:00:00"/>
    <n v="11511.61"/>
    <s v="tier - 3"/>
    <s v="tier - 3"/>
    <s v="R1026"/>
    <n v="35"/>
  </r>
  <r>
    <x v="958"/>
    <s v="Stocker"/>
    <n v="30"/>
    <n v="5.61"/>
    <s v="yes"/>
    <s v="No"/>
    <x v="1"/>
    <n v="1"/>
    <x v="1"/>
    <s v="OBESITY"/>
    <s v="NORMAL"/>
    <d v="1969-08-11T00:00:00"/>
    <n v="11497.69"/>
    <s v="tier - 3"/>
    <s v="tier - 1"/>
    <s v="R1012"/>
    <n v="55"/>
  </r>
  <r>
    <x v="959"/>
    <s v="Jacobson"/>
    <n v="35.340000000000003"/>
    <n v="5.51"/>
    <s v="yes"/>
    <s v="No"/>
    <x v="1"/>
    <n v="1"/>
    <x v="1"/>
    <s v="OBESITY"/>
    <s v="NORMAL"/>
    <d v="1983-06-07T00:00:00"/>
    <n v="11492.46"/>
    <s v="tier - 3"/>
    <s v="tier - 3"/>
    <s v="R1026"/>
    <n v="41"/>
  </r>
  <r>
    <x v="960"/>
    <s v="Shaw"/>
    <n v="32.204999999999998"/>
    <n v="8.3800000000000008"/>
    <s v="yes"/>
    <s v="No"/>
    <x v="0"/>
    <n v="2"/>
    <x v="1"/>
    <s v="OBESITY"/>
    <s v="DIABETES"/>
    <d v="1970-10-13T00:00:00"/>
    <n v="11488.32"/>
    <s v="tier - 3"/>
    <s v="tier - 1"/>
    <s v="R1014"/>
    <n v="54"/>
  </r>
  <r>
    <x v="961"/>
    <s v="Goodwin"/>
    <n v="33.880000000000003"/>
    <n v="4.68"/>
    <s v="No"/>
    <s v="yes"/>
    <x v="0"/>
    <n v="1"/>
    <x v="1"/>
    <s v="OBESITY"/>
    <s v="NORMAL"/>
    <d v="2004-09-10T00:00:00"/>
    <n v="11482.63"/>
    <s v="tier - 3"/>
    <s v="tier - 2"/>
    <s v="R1013"/>
    <n v="20"/>
  </r>
  <r>
    <x v="962"/>
    <s v="Brock"/>
    <n v="26.63"/>
    <n v="4.3600000000000003"/>
    <s v="yes"/>
    <s v="No"/>
    <x v="0"/>
    <n v="2"/>
    <x v="1"/>
    <s v="OVERWEIGHT"/>
    <s v="NORMAL"/>
    <d v="1966-09-07T00:00:00"/>
    <n v="11478.14"/>
    <s v="tier - 3"/>
    <s v="tier - 2"/>
    <s v="R1025"/>
    <n v="58"/>
  </r>
  <r>
    <x v="963"/>
    <s v="Papp"/>
    <n v="28.7"/>
    <n v="7.74"/>
    <s v="No"/>
    <s v="No"/>
    <x v="0"/>
    <n v="0"/>
    <x v="1"/>
    <s v="OVERWEIGHT"/>
    <s v="DIABETES"/>
    <d v="1965-06-23T00:00:00"/>
    <n v="11455.28"/>
    <s v="tier - 3"/>
    <s v="tier - 2"/>
    <s v="R1011"/>
    <n v="59"/>
  </r>
  <r>
    <x v="964"/>
    <s v="Siragusa"/>
    <n v="25.65"/>
    <n v="4.05"/>
    <s v="yes"/>
    <s v="No"/>
    <x v="0"/>
    <n v="2"/>
    <x v="1"/>
    <s v="OVERWEIGHT"/>
    <s v="NORMAL"/>
    <d v="1966-06-14T00:00:00"/>
    <n v="11454.02"/>
    <s v="tier - 3"/>
    <s v="tier - 1"/>
    <s v="R1012"/>
    <n v="58"/>
  </r>
  <r>
    <x v="965"/>
    <s v="Pizarro"/>
    <n v="36.384999999999998"/>
    <n v="11.49"/>
    <s v="No"/>
    <s v="No"/>
    <x v="0"/>
    <n v="0"/>
    <x v="1"/>
    <s v="OBESITY"/>
    <s v="DIABETES"/>
    <d v="1971-09-12T00:00:00"/>
    <n v="11436.74"/>
    <s v="tier - 3"/>
    <s v="tier - 3"/>
    <s v="R1012"/>
    <n v="53"/>
  </r>
  <r>
    <x v="966"/>
    <s v="Strange"/>
    <n v="34.69"/>
    <n v="5.65"/>
    <s v="No"/>
    <s v="No"/>
    <x v="0"/>
    <n v="0"/>
    <x v="1"/>
    <s v="OBESITY"/>
    <s v="NORMAL"/>
    <d v="1980-07-17T00:00:00"/>
    <n v="11435.74"/>
    <s v="tier - 3"/>
    <s v="tier - 3"/>
    <s v="R1021"/>
    <n v="44"/>
  </r>
  <r>
    <x v="967"/>
    <s v="Eidinger"/>
    <n v="37.68"/>
    <n v="4.29"/>
    <s v="yes"/>
    <s v="No"/>
    <x v="0"/>
    <n v="0"/>
    <x v="1"/>
    <s v="OBESITY"/>
    <s v="NORMAL"/>
    <d v="1985-06-09T00:00:00"/>
    <n v="11419.49"/>
    <s v="tier - 3"/>
    <s v="tier - 1"/>
    <s v="R1012"/>
    <n v="39"/>
  </r>
  <r>
    <x v="968"/>
    <s v="Ginsburg"/>
    <n v="35.49"/>
    <n v="4.74"/>
    <s v="yes"/>
    <s v="No"/>
    <x v="1"/>
    <n v="1"/>
    <x v="1"/>
    <s v="OBESITY"/>
    <s v="NORMAL"/>
    <d v="1983-10-23T00:00:00"/>
    <n v="11412.02"/>
    <s v="tier - 3"/>
    <s v="tier - 1"/>
    <s v="R1021"/>
    <n v="41"/>
  </r>
  <r>
    <x v="969"/>
    <s v="Truex"/>
    <n v="44.7"/>
    <n v="7.6"/>
    <s v="yes"/>
    <s v="No"/>
    <x v="0"/>
    <n v="2"/>
    <x v="1"/>
    <s v="OBESITY"/>
    <s v="DIABETES"/>
    <d v="1970-10-07T00:00:00"/>
    <n v="11411.69"/>
    <s v="tier - 3"/>
    <s v="tier - 2"/>
    <s v="R1011"/>
    <n v="54"/>
  </r>
  <r>
    <x v="970"/>
    <s v="Higgins"/>
    <n v="38.380000000000003"/>
    <n v="8.5"/>
    <s v="yes"/>
    <s v="No"/>
    <x v="0"/>
    <n v="2"/>
    <x v="1"/>
    <s v="OBESITY"/>
    <s v="DIABETES"/>
    <d v="1970-10-02T00:00:00"/>
    <n v="11396.9"/>
    <s v="tier - 3"/>
    <s v="tier - 3"/>
    <s v="R1024"/>
    <n v="54"/>
  </r>
  <r>
    <x v="971"/>
    <s v="McCurdy"/>
    <n v="35.244999999999997"/>
    <n v="11.22"/>
    <s v="yes"/>
    <s v="No"/>
    <x v="0"/>
    <n v="0"/>
    <x v="1"/>
    <s v="OBESITY"/>
    <s v="DIABETES"/>
    <d v="1967-12-19T00:00:00"/>
    <n v="11394.07"/>
    <s v="tier - 3"/>
    <s v="tier - 1"/>
    <s v="R1018"/>
    <n v="56"/>
  </r>
  <r>
    <x v="972"/>
    <s v="Hughes"/>
    <n v="49.84"/>
    <n v="5.0999999999999996"/>
    <s v="yes"/>
    <s v="No"/>
    <x v="1"/>
    <n v="1"/>
    <x v="1"/>
    <s v="OBESITY"/>
    <s v="NORMAL"/>
    <d v="1997-07-28T00:00:00"/>
    <n v="11388.27"/>
    <s v="tier - 3"/>
    <s v="tier - 2"/>
    <s v="R1026"/>
    <n v="27"/>
  </r>
  <r>
    <x v="973"/>
    <s v="Varner"/>
    <n v="49.06"/>
    <n v="5.43"/>
    <s v="yes"/>
    <s v="No"/>
    <x v="0"/>
    <n v="1"/>
    <x v="1"/>
    <s v="OBESITY"/>
    <s v="NORMAL"/>
    <d v="1964-06-13T00:00:00"/>
    <n v="11381.33"/>
    <s v="tier - 3"/>
    <s v="tier - 2"/>
    <s v="R1013"/>
    <n v="60"/>
  </r>
  <r>
    <x v="974"/>
    <s v="Dahmen"/>
    <n v="30.88"/>
    <n v="5.82"/>
    <s v="No"/>
    <s v="No"/>
    <x v="0"/>
    <n v="2"/>
    <x v="1"/>
    <s v="OBESITY"/>
    <s v="PREDIABETES"/>
    <d v="1972-12-06T00:00:00"/>
    <n v="11378.57"/>
    <s v="tier - 3"/>
    <s v="tier - 2"/>
    <s v="R1025"/>
    <n v="51"/>
  </r>
  <r>
    <x v="975"/>
    <s v="Young"/>
    <n v="33.35"/>
    <n v="6.05"/>
    <s v="No"/>
    <s v="No"/>
    <x v="1"/>
    <n v="1"/>
    <x v="1"/>
    <s v="OBESITY"/>
    <s v="PREDIABETES"/>
    <d v="1979-06-07T00:00:00"/>
    <n v="11369.39"/>
    <s v="tier - 3"/>
    <s v="tier - 1"/>
    <s v="R1026"/>
    <n v="45"/>
  </r>
  <r>
    <x v="976"/>
    <s v="Fraser"/>
    <n v="38"/>
    <n v="6.38"/>
    <s v="yes"/>
    <s v="No"/>
    <x v="0"/>
    <n v="1"/>
    <x v="1"/>
    <s v="OBESITY"/>
    <s v="PREDIABETES"/>
    <d v="1964-12-13T00:00:00"/>
    <n v="11365.95"/>
    <s v="tier - 3"/>
    <s v="tier - 2"/>
    <s v="R1011"/>
    <n v="59"/>
  </r>
  <r>
    <x v="977"/>
    <s v="Deeg"/>
    <n v="36.08"/>
    <n v="5.73"/>
    <s v="yes"/>
    <s v="No"/>
    <x v="0"/>
    <n v="1"/>
    <x v="1"/>
    <s v="OBESITY"/>
    <s v="PREDIABETES"/>
    <d v="1964-07-03T00:00:00"/>
    <n v="11363.28"/>
    <s v="tier - 3"/>
    <s v="tier - 1"/>
    <s v="R1013"/>
    <n v="60"/>
  </r>
  <r>
    <x v="978"/>
    <s v="Robertson"/>
    <n v="35.700000000000003"/>
    <n v="5.47"/>
    <s v="yes"/>
    <s v="No"/>
    <x v="0"/>
    <n v="1"/>
    <x v="1"/>
    <s v="OBESITY"/>
    <s v="NORMAL"/>
    <d v="1964-07-04T00:00:00"/>
    <n v="11362.76"/>
    <s v="tier - 3"/>
    <s v="tier - 1"/>
    <s v="R1011"/>
    <n v="60"/>
  </r>
  <r>
    <x v="979"/>
    <s v="Peck"/>
    <n v="34.01"/>
    <n v="11.3"/>
    <s v="No"/>
    <s v="No"/>
    <x v="0"/>
    <n v="0"/>
    <x v="1"/>
    <s v="OBESITY"/>
    <s v="DIABETES"/>
    <d v="1965-09-26T00:00:00"/>
    <n v="11356.66"/>
    <s v="tier - 3"/>
    <s v="tier - 3"/>
    <s v="R1012"/>
    <n v="59"/>
  </r>
  <r>
    <x v="980"/>
    <s v="Burger"/>
    <n v="31.54"/>
    <n v="6.72"/>
    <s v="No"/>
    <s v="No"/>
    <x v="0"/>
    <n v="0"/>
    <x v="1"/>
    <s v="OBESITY"/>
    <s v="DIABETES"/>
    <d v="1965-11-29T00:00:00"/>
    <n v="11353.23"/>
    <s v="tier - 3"/>
    <s v="tier - 1"/>
    <s v="R1012"/>
    <n v="59"/>
  </r>
  <r>
    <x v="981"/>
    <s v="Blain"/>
    <n v="23.3"/>
    <n v="5.36"/>
    <s v="yes"/>
    <s v="No"/>
    <x v="0"/>
    <n v="1"/>
    <x v="1"/>
    <s v="NORMAL WEIGHT"/>
    <s v="NORMAL"/>
    <d v="1964-07-12T00:00:00"/>
    <n v="11345.52"/>
    <s v="tier - 3"/>
    <s v="tier - 3"/>
    <s v="R1011"/>
    <n v="60"/>
  </r>
  <r>
    <x v="982"/>
    <s v="Winters"/>
    <n v="27.75"/>
    <n v="9.8800000000000008"/>
    <s v="No"/>
    <s v="No"/>
    <x v="0"/>
    <n v="0"/>
    <x v="1"/>
    <s v="OVERWEIGHT"/>
    <s v="DIABETES"/>
    <d v="1968-11-02T00:00:00"/>
    <n v="11344.32"/>
    <s v="tier - 3"/>
    <s v="tier - 2"/>
    <s v="R1025"/>
    <n v="56"/>
  </r>
  <r>
    <x v="983"/>
    <s v="McCue"/>
    <n v="42.46"/>
    <n v="4.1100000000000003"/>
    <s v="No"/>
    <s v="No"/>
    <x v="0"/>
    <n v="0"/>
    <x v="1"/>
    <s v="OBESITY"/>
    <s v="NORMAL"/>
    <d v="1989-08-19T00:00:00"/>
    <n v="11326.71"/>
    <s v="tier - 3"/>
    <s v="tier - 3"/>
    <s v="R1013"/>
    <n v="35"/>
  </r>
  <r>
    <x v="984"/>
    <s v="Webster"/>
    <n v="54.47"/>
    <n v="7.48"/>
    <s v="No"/>
    <s v="No"/>
    <x v="0"/>
    <n v="0"/>
    <x v="1"/>
    <s v="OBESITY"/>
    <s v="DIABETES"/>
    <d v="2002-09-20T00:00:00"/>
    <n v="11321.49"/>
    <s v="tier - 3"/>
    <s v="tier - 3"/>
    <s v="R1012"/>
    <n v="22"/>
  </r>
  <r>
    <x v="985"/>
    <s v="Anderson"/>
    <n v="24.93"/>
    <n v="9.18"/>
    <s v="yes"/>
    <s v="No"/>
    <x v="1"/>
    <n v="1"/>
    <x v="1"/>
    <s v="NORMAL WEIGHT"/>
    <s v="DIABETES"/>
    <d v="1963-07-11T00:00:00"/>
    <n v="11319.12"/>
    <s v="tier - 3"/>
    <s v="tier - 1"/>
    <s v="R1012"/>
    <n v="61"/>
  </r>
  <r>
    <x v="986"/>
    <s v="Chiappone"/>
    <n v="48.12"/>
    <n v="4.51"/>
    <s v="yes"/>
    <s v="No"/>
    <x v="0"/>
    <n v="1"/>
    <x v="1"/>
    <s v="OBESITY"/>
    <s v="NORMAL"/>
    <d v="1995-12-10T00:00:00"/>
    <n v="11318.57"/>
    <s v="tier - 3"/>
    <s v="tier - 2"/>
    <s v="R1026"/>
    <n v="28"/>
  </r>
  <r>
    <x v="987"/>
    <s v="Opie"/>
    <n v="24.91"/>
    <n v="7.33"/>
    <s v="yes"/>
    <s v="No"/>
    <x v="1"/>
    <n v="1"/>
    <x v="1"/>
    <s v="NORMAL WEIGHT"/>
    <s v="DIABETES"/>
    <d v="1963-11-22T00:00:00"/>
    <n v="11312.33"/>
    <s v="tier - 3"/>
    <s v="tier - 3"/>
    <s v="R1012"/>
    <n v="61"/>
  </r>
  <r>
    <x v="988"/>
    <s v="Donnelly"/>
    <n v="27.645"/>
    <n v="10.56"/>
    <s v="No"/>
    <s v="No"/>
    <x v="0"/>
    <n v="0"/>
    <x v="1"/>
    <s v="OVERWEIGHT"/>
    <s v="DIABETES"/>
    <d v="1968-10-06T00:00:00"/>
    <n v="11305.93"/>
    <s v="tier - 3"/>
    <s v="tier - 1"/>
    <s v="R1012"/>
    <n v="56"/>
  </r>
  <r>
    <x v="989"/>
    <s v="Rall"/>
    <n v="33.700000000000003"/>
    <n v="4.01"/>
    <s v="No"/>
    <s v="No"/>
    <x v="0"/>
    <n v="2"/>
    <x v="1"/>
    <s v="OBESITY"/>
    <s v="NORMAL"/>
    <d v="1972-09-25T00:00:00"/>
    <n v="11299.34"/>
    <s v="tier - 3"/>
    <s v="tier - 2"/>
    <s v="R1011"/>
    <n v="52"/>
  </r>
  <r>
    <x v="990"/>
    <s v="Mitchell"/>
    <n v="38.93"/>
    <n v="5.64"/>
    <s v="yes"/>
    <s v="No"/>
    <x v="0"/>
    <n v="1"/>
    <x v="1"/>
    <s v="OBESITY"/>
    <s v="NORMAL"/>
    <d v="1988-11-14T00:00:00"/>
    <n v="11294.57"/>
    <s v="tier - 3"/>
    <s v="tier - 1"/>
    <s v="R1022"/>
    <n v="36"/>
  </r>
  <r>
    <x v="991"/>
    <s v="Chen"/>
    <n v="32.774999999999999"/>
    <n v="8.02"/>
    <s v="yes"/>
    <s v="No"/>
    <x v="0"/>
    <n v="2"/>
    <x v="1"/>
    <s v="OBESITY"/>
    <s v="DIABETES"/>
    <d v="1970-06-22T00:00:00"/>
    <n v="11289.11"/>
    <s v="tier - 3"/>
    <s v="tier - 1"/>
    <s v="R1012"/>
    <n v="54"/>
  </r>
  <r>
    <x v="992"/>
    <s v="Tufaro"/>
    <n v="29.83"/>
    <n v="7.2"/>
    <s v="yes"/>
    <s v="No"/>
    <x v="0"/>
    <n v="0"/>
    <x v="1"/>
    <s v="OVERWEIGHT"/>
    <s v="DIABETES"/>
    <d v="1967-06-14T00:00:00"/>
    <n v="11286.54"/>
    <s v="tier - 3"/>
    <s v="tier - 3"/>
    <s v="R1024"/>
    <n v="57"/>
  </r>
  <r>
    <x v="993"/>
    <s v="Peters"/>
    <n v="28.31"/>
    <n v="4.55"/>
    <s v="No"/>
    <s v="yes"/>
    <x v="0"/>
    <n v="1"/>
    <x v="1"/>
    <s v="OVERWEIGHT"/>
    <s v="NORMAL"/>
    <d v="2004-10-04T00:00:00"/>
    <n v="11272.33"/>
    <s v="tier - 3"/>
    <s v="tier - 2"/>
    <s v="R1019"/>
    <n v="20"/>
  </r>
  <r>
    <x v="994"/>
    <s v="Susedik"/>
    <n v="29.79"/>
    <n v="9.0299999999999994"/>
    <s v="No"/>
    <s v="No"/>
    <x v="0"/>
    <n v="0"/>
    <x v="1"/>
    <s v="OVERWEIGHT"/>
    <s v="DIABETES"/>
    <d v="1971-12-26T00:00:00"/>
    <n v="11265.71"/>
    <s v="tier - 3"/>
    <s v="tier - 1"/>
    <s v="R1025"/>
    <n v="52"/>
  </r>
  <r>
    <x v="995"/>
    <s v="Garcia"/>
    <n v="36.6"/>
    <n v="5.2"/>
    <s v="yes"/>
    <s v="No"/>
    <x v="1"/>
    <n v="1"/>
    <x v="1"/>
    <s v="OBESITY"/>
    <s v="NORMAL"/>
    <d v="1969-10-11T00:00:00"/>
    <n v="11264.54"/>
    <s v="tier - 3"/>
    <s v="tier - 2"/>
    <s v="R1011"/>
    <n v="55"/>
  </r>
  <r>
    <x v="996"/>
    <s v="Deady"/>
    <n v="35.93"/>
    <n v="8.3000000000000007"/>
    <s v="yes"/>
    <s v="No"/>
    <x v="0"/>
    <n v="0"/>
    <x v="1"/>
    <s v="OBESITY"/>
    <s v="DIABETES"/>
    <d v="1981-10-02T00:00:00"/>
    <n v="11255.29"/>
    <s v="tier - 3"/>
    <s v="tier - 1"/>
    <s v="R1026"/>
    <n v="43"/>
  </r>
  <r>
    <x v="997"/>
    <s v="Campbell"/>
    <n v="28.6"/>
    <n v="5.56"/>
    <s v="yes"/>
    <s v="No"/>
    <x v="1"/>
    <n v="1"/>
    <x v="1"/>
    <s v="OVERWEIGHT"/>
    <s v="NORMAL"/>
    <d v="1969-08-20T00:00:00"/>
    <n v="11253.42"/>
    <s v="tier - 3"/>
    <s v="tier - 1"/>
    <s v="R1013"/>
    <n v="55"/>
  </r>
  <r>
    <x v="998"/>
    <s v="Schaefer"/>
    <n v="39.17"/>
    <n v="4.1500000000000004"/>
    <s v="No"/>
    <s v="No"/>
    <x v="0"/>
    <n v="0"/>
    <x v="1"/>
    <s v="OBESITY"/>
    <s v="NORMAL"/>
    <d v="1989-12-17T00:00:00"/>
    <n v="63770.43"/>
    <s v="tier - 1"/>
    <s v="tier - 3"/>
    <s v="R1013"/>
    <n v="34"/>
  </r>
  <r>
    <x v="999"/>
    <s v="D'Alessandro"/>
    <n v="26.41"/>
    <n v="5.99"/>
    <s v="yes"/>
    <s v="No"/>
    <x v="1"/>
    <n v="1"/>
    <x v="1"/>
    <s v="OVERWEIGHT"/>
    <s v="PREDIABETES"/>
    <d v="1969-12-30T00:00:00"/>
    <n v="62592.87"/>
    <s v="tier - 2"/>
    <s v="tier - 3"/>
    <s v="R1013"/>
    <n v="54"/>
  </r>
  <r>
    <x v="1000"/>
    <s v="Wyss"/>
    <n v="30.63"/>
    <n v="5.8"/>
    <s v="yes"/>
    <s v="No"/>
    <x v="0"/>
    <n v="0"/>
    <x v="1"/>
    <s v="OBESITY"/>
    <s v="PREDIABETES"/>
    <d v="1976-06-28T00:00:00"/>
    <n v="60021.4"/>
    <s v="tier - 1"/>
    <s v="tier - 1"/>
    <s v="R1012"/>
    <n v="48"/>
  </r>
  <r>
    <x v="1001"/>
    <s v="Rose"/>
    <n v="31.73"/>
    <n v="7.32"/>
    <s v="yes"/>
    <s v="No"/>
    <x v="0"/>
    <n v="2"/>
    <x v="1"/>
    <s v="OBESITY"/>
    <s v="DIABETES"/>
    <d v="1970-06-14T00:00:00"/>
    <n v="58571.07"/>
    <s v="tier - 1"/>
    <s v="tier - 3"/>
    <s v="R1024"/>
    <n v="54"/>
  </r>
  <r>
    <x v="1002"/>
    <s v="Hopper"/>
    <n v="30.7"/>
    <n v="5.16"/>
    <s v="No"/>
    <s v="No"/>
    <x v="0"/>
    <n v="2"/>
    <x v="1"/>
    <s v="OBESITY"/>
    <s v="NORMAL"/>
    <d v="1972-09-03T00:00:00"/>
    <n v="55135.4"/>
    <s v="tier - 1"/>
    <s v="tier - 2"/>
    <s v="R1012"/>
    <n v="52"/>
  </r>
  <r>
    <x v="1003"/>
    <s v="Finneran"/>
    <n v="25.934999999999999"/>
    <n v="5.96"/>
    <s v="yes"/>
    <s v="No"/>
    <x v="0"/>
    <n v="2"/>
    <x v="1"/>
    <s v="OVERWEIGHT"/>
    <s v="PREDIABETES"/>
    <d v="1966-08-06T00:00:00"/>
    <n v="52590.83"/>
    <s v="tier - 1"/>
    <s v="tier - 3"/>
    <s v="R1011"/>
    <n v="58"/>
  </r>
  <r>
    <x v="1004"/>
    <s v="Basham"/>
    <n v="35.9"/>
    <n v="4.8499999999999996"/>
    <s v="yes"/>
    <s v="No"/>
    <x v="1"/>
    <n v="1"/>
    <x v="1"/>
    <s v="OBESITY"/>
    <s v="NORMAL"/>
    <d v="1969-06-25T00:00:00"/>
    <n v="51194.559999999998"/>
    <s v="tier - 1"/>
    <s v="tier - 3"/>
    <s v="R1011"/>
    <n v="55"/>
  </r>
  <r>
    <x v="1005"/>
    <s v="Inman"/>
    <n v="26.7"/>
    <n v="5.09"/>
    <s v="yes"/>
    <s v="No"/>
    <x v="1"/>
    <n v="1"/>
    <x v="1"/>
    <s v="OVERWEIGHT"/>
    <s v="NORMAL"/>
    <d v="1969-11-30T00:00:00"/>
    <n v="49577.66"/>
    <s v="tier - 2"/>
    <s v="tier - 2"/>
    <s v="R1013"/>
    <n v="55"/>
  </r>
  <r>
    <x v="1006"/>
    <s v="Oscal"/>
    <n v="33.71"/>
    <n v="4.9400000000000004"/>
    <s v="No"/>
    <s v="No"/>
    <x v="0"/>
    <n v="0"/>
    <x v="1"/>
    <s v="OBESITY"/>
    <s v="NORMAL"/>
    <d v="1980-08-20T00:00:00"/>
    <n v="48970.25"/>
    <s v="tier - 1"/>
    <s v="tier - 2"/>
    <s v="R1013"/>
    <n v="44"/>
  </r>
  <r>
    <x v="1007"/>
    <s v="Craft"/>
    <n v="41.91"/>
    <n v="4.92"/>
    <s v="yes"/>
    <s v="No"/>
    <x v="0"/>
    <n v="2"/>
    <x v="1"/>
    <s v="OBESITY"/>
    <s v="NORMAL"/>
    <d v="1966-07-05T00:00:00"/>
    <n v="63770.43"/>
    <s v="tier - 1"/>
    <s v="tier - 3"/>
    <s v="R1013"/>
    <n v="58"/>
  </r>
  <r>
    <x v="1008"/>
    <s v="Kebede"/>
    <n v="39.82"/>
    <n v="6.05"/>
    <s v="yes"/>
    <s v="No"/>
    <x v="0"/>
    <n v="2"/>
    <x v="1"/>
    <s v="OBESITY"/>
    <s v="PREDIABETES"/>
    <d v="1966-09-09T00:00:00"/>
    <n v="48824.45"/>
    <s v="tier - 2"/>
    <s v="tier - 1"/>
    <s v="R1011"/>
    <n v="58"/>
  </r>
  <r>
    <x v="1009"/>
    <s v="Strobel"/>
    <n v="28.12"/>
    <n v="4.67"/>
    <s v="No"/>
    <s v="No"/>
    <x v="0"/>
    <n v="2"/>
    <x v="1"/>
    <s v="OVERWEIGHT"/>
    <s v="NORMAL"/>
    <d v="1972-10-07T00:00:00"/>
    <n v="48675.519999999997"/>
    <s v="tier - 1"/>
    <s v="tier - 2"/>
    <s v="R1013"/>
    <n v="52"/>
  </r>
  <r>
    <x v="1010"/>
    <s v="Dalton"/>
    <n v="26.98"/>
    <n v="9.81"/>
    <s v="yes"/>
    <s v="No"/>
    <x v="0"/>
    <n v="0"/>
    <x v="1"/>
    <s v="OVERWEIGHT"/>
    <s v="DIABETES"/>
    <d v="1967-09-04T00:00:00"/>
    <n v="48673.56"/>
    <s v="tier - 1"/>
    <s v="tier - 2"/>
    <s v="R1013"/>
    <n v="57"/>
  </r>
  <r>
    <x v="1011"/>
    <s v="Morimoto"/>
    <n v="27.2"/>
    <n v="6.06"/>
    <s v="yes"/>
    <s v="No"/>
    <x v="0"/>
    <n v="2"/>
    <x v="1"/>
    <s v="OVERWEIGHT"/>
    <s v="PREDIABETES"/>
    <d v="1966-11-20T00:00:00"/>
    <n v="48549.18"/>
    <s v="tier - 2"/>
    <s v="tier - 3"/>
    <s v="R1016"/>
    <n v="58"/>
  </r>
  <r>
    <x v="1012"/>
    <s v="Manlove"/>
    <n v="25.3"/>
    <n v="5.19"/>
    <s v="yes"/>
    <s v="No"/>
    <x v="0"/>
    <n v="2"/>
    <x v="1"/>
    <s v="OVERWEIGHT"/>
    <s v="NORMAL"/>
    <d v="1966-11-07T00:00:00"/>
    <n v="48517.56"/>
    <s v="tier - 1"/>
    <s v="tier - 3"/>
    <s v="R1024"/>
    <n v="58"/>
  </r>
  <r>
    <x v="1013"/>
    <s v="Madzik"/>
    <n v="30.25"/>
    <n v="10.16"/>
    <s v="No"/>
    <s v="No"/>
    <x v="0"/>
    <n v="0"/>
    <x v="1"/>
    <s v="OBESITY"/>
    <s v="DIABETES"/>
    <d v="1971-11-09T00:00:00"/>
    <n v="48173.36"/>
    <s v="tier - 1"/>
    <s v="tier - 3"/>
    <s v="R1011"/>
    <n v="53"/>
  </r>
  <r>
    <x v="1014"/>
    <s v="Hobson"/>
    <n v="54"/>
    <n v="4.68"/>
    <s v="yes"/>
    <s v="yes"/>
    <x v="0"/>
    <n v="2"/>
    <x v="1"/>
    <s v="OBESITY"/>
    <s v="NORMAL"/>
    <d v="2000-09-18T00:00:00"/>
    <n v="47928.03"/>
    <s v="tier - 1"/>
    <s v="tier - 3"/>
    <s v="R1011"/>
    <n v="24"/>
  </r>
  <r>
    <x v="1015"/>
    <s v="Reyes"/>
    <n v="51.86"/>
    <n v="5.32"/>
    <s v="yes"/>
    <s v="No"/>
    <x v="0"/>
    <n v="0"/>
    <x v="1"/>
    <s v="OBESITY"/>
    <s v="NORMAL"/>
    <d v="2001-12-17T00:00:00"/>
    <n v="63770.43"/>
    <s v="tier - 1"/>
    <s v="tier - 3"/>
    <s v="R1024"/>
    <n v="22"/>
  </r>
  <r>
    <x v="1016"/>
    <s v="Tierney"/>
    <n v="31.39"/>
    <n v="6.99"/>
    <s v="No"/>
    <s v="No"/>
    <x v="0"/>
    <n v="0"/>
    <x v="1"/>
    <s v="OBESITY"/>
    <s v="DIABETES"/>
    <d v="1974-08-30T00:00:00"/>
    <n v="62592.87"/>
    <s v="tier - 1"/>
    <s v="tier - 3"/>
    <s v="R1012"/>
    <n v="50"/>
  </r>
  <r>
    <x v="1017"/>
    <s v="Gabris"/>
    <n v="39.97"/>
    <n v="5.55"/>
    <s v="No"/>
    <s v="No"/>
    <x v="0"/>
    <n v="0"/>
    <x v="1"/>
    <s v="OBESITY"/>
    <s v="NORMAL"/>
    <d v="1989-10-25T00:00:00"/>
    <n v="60021.4"/>
    <s v="tier - 2"/>
    <s v="tier - 2"/>
    <s v="R1013"/>
    <n v="35"/>
  </r>
  <r>
    <x v="1018"/>
    <s v="Howard"/>
    <n v="41.23"/>
    <n v="6.94"/>
    <s v="No"/>
    <s v="No"/>
    <x v="0"/>
    <n v="0"/>
    <x v="1"/>
    <s v="OBESITY"/>
    <s v="DIABETES"/>
    <d v="1974-12-10T00:00:00"/>
    <n v="58571.07"/>
    <s v="tier - 1"/>
    <s v="tier - 3"/>
    <s v="R1011"/>
    <n v="49"/>
  </r>
  <r>
    <x v="1019"/>
    <s v="Kallay"/>
    <n v="49.45"/>
    <n v="4.2"/>
    <s v="yes"/>
    <s v="No"/>
    <x v="0"/>
    <n v="0"/>
    <x v="1"/>
    <s v="OBESITY"/>
    <s v="NORMAL"/>
    <d v="1996-07-21T00:00:00"/>
    <n v="55135.4"/>
    <e v="#N/A"/>
    <s v="tier - 1"/>
    <s v="R1011"/>
    <n v="28"/>
  </r>
  <r>
    <x v="1020"/>
    <s v="Leguizamo"/>
    <n v="41.04"/>
    <n v="5.59"/>
    <s v="No"/>
    <s v="No"/>
    <x v="0"/>
    <n v="0"/>
    <x v="1"/>
    <s v="OBESITY"/>
    <s v="NORMAL"/>
    <d v="1991-06-26T00:00:00"/>
    <n v="52590.83"/>
    <s v="tier - 2"/>
    <s v="tier - 1"/>
    <s v="R1011"/>
    <n v="33"/>
  </r>
  <r>
    <x v="1021"/>
    <s v="Escartin"/>
    <n v="27.93"/>
    <n v="9.9600000000000009"/>
    <s v="No"/>
    <s v="No"/>
    <x v="0"/>
    <n v="0"/>
    <x v="1"/>
    <s v="OVERWEIGHT"/>
    <s v="DIABETES"/>
    <d v="1974-12-15T00:00:00"/>
    <n v="51194.559999999998"/>
    <s v="tier - 1"/>
    <s v="tier - 2"/>
    <s v="R1013"/>
    <n v="49"/>
  </r>
  <r>
    <x v="1022"/>
    <s v="Chorey"/>
    <n v="21.01"/>
    <n v="7.37"/>
    <s v="No"/>
    <s v="No"/>
    <x v="0"/>
    <n v="0"/>
    <x v="1"/>
    <s v="NORMAL WEIGHT"/>
    <s v="DIABETES"/>
    <d v="1968-10-24T00:00:00"/>
    <n v="49577.66"/>
    <s v="tier - 1"/>
    <s v="tier - 1"/>
    <s v="R1013"/>
    <n v="56"/>
  </r>
  <r>
    <x v="1023"/>
    <s v="McVay"/>
    <n v="52.37"/>
    <n v="5.0599999999999996"/>
    <s v="yes"/>
    <s v="yes"/>
    <x v="0"/>
    <n v="2"/>
    <x v="1"/>
    <s v="OBESITY"/>
    <s v="NORMAL"/>
    <d v="2000-09-17T00:00:00"/>
    <n v="48970.25"/>
    <s v="tier - 1"/>
    <s v="tier - 3"/>
    <s v="R1013"/>
    <n v="24"/>
  </r>
  <r>
    <x v="1024"/>
    <s v="Vinson"/>
    <n v="40.369999999999997"/>
    <n v="8.2100000000000009"/>
    <s v="No"/>
    <s v="No"/>
    <x v="0"/>
    <n v="0"/>
    <x v="1"/>
    <s v="OBESITY"/>
    <s v="DIABETES"/>
    <d v="1965-12-18T00:00:00"/>
    <n v="63770.43"/>
    <s v="tier - 1"/>
    <s v="tier - 1"/>
    <s v="R1012"/>
    <n v="58"/>
  </r>
  <r>
    <x v="1025"/>
    <s v="Astrike-Davis"/>
    <n v="41.47"/>
    <n v="10.34"/>
    <s v="No"/>
    <s v="No"/>
    <x v="0"/>
    <n v="2"/>
    <x v="1"/>
    <s v="OBESITY"/>
    <s v="DIABETES"/>
    <d v="1973-10-21T00:00:00"/>
    <n v="48824.45"/>
    <s v="tier - 1"/>
    <s v="tier - 3"/>
    <s v="R1012"/>
    <n v="51"/>
  </r>
  <r>
    <x v="1026"/>
    <s v="Harder"/>
    <n v="33.725000000000001"/>
    <n v="5.51"/>
    <s v="yes"/>
    <s v="No"/>
    <x v="0"/>
    <n v="2"/>
    <x v="1"/>
    <s v="OBESITY"/>
    <s v="NORMAL"/>
    <d v="1966-07-09T00:00:00"/>
    <n v="48675.519999999997"/>
    <s v="tier - 2"/>
    <s v="tier - 1"/>
    <s v="R1013"/>
    <n v="58"/>
  </r>
  <r>
    <x v="1027"/>
    <s v="Bell"/>
    <n v="28.1"/>
    <n v="11.2"/>
    <s v="No"/>
    <s v="No"/>
    <x v="0"/>
    <n v="0"/>
    <x v="1"/>
    <s v="OVERWEIGHT"/>
    <s v="DIABETES"/>
    <d v="1965-06-19T00:00:00"/>
    <n v="48673.56"/>
    <s v="tier - 1"/>
    <s v="tier - 3"/>
    <s v="R1024"/>
    <n v="59"/>
  </r>
  <r>
    <x v="1028"/>
    <s v="Dawes"/>
    <n v="37.43"/>
    <n v="4.3499999999999996"/>
    <s v="yes"/>
    <s v="No"/>
    <x v="1"/>
    <n v="1"/>
    <x v="1"/>
    <s v="OBESITY"/>
    <s v="NORMAL"/>
    <d v="1969-08-14T00:00:00"/>
    <n v="48549.18"/>
    <s v="tier - 1"/>
    <s v="tier - 1"/>
    <s v="R1013"/>
    <n v="55"/>
  </r>
  <r>
    <x v="1029"/>
    <s v="Larios"/>
    <n v="23.7"/>
    <n v="10.45"/>
    <s v="No"/>
    <s v="No"/>
    <x v="0"/>
    <n v="0"/>
    <x v="1"/>
    <s v="NORMAL WEIGHT"/>
    <s v="DIABETES"/>
    <d v="1965-12-04T00:00:00"/>
    <n v="48517.56"/>
    <s v="tier - 1"/>
    <s v="tier - 3"/>
    <s v="R1013"/>
    <n v="58"/>
  </r>
  <r>
    <x v="1030"/>
    <s v="Yaremczuk"/>
    <n v="24.795000000000002"/>
    <n v="4.07"/>
    <s v="yes"/>
    <s v="No"/>
    <x v="1"/>
    <n v="1"/>
    <x v="1"/>
    <s v="NORMAL WEIGHT"/>
    <s v="NORMAL"/>
    <d v="1969-11-10T00:00:00"/>
    <n v="48173.36"/>
    <s v="tier - 1"/>
    <s v="tier - 1"/>
    <s v="R1012"/>
    <n v="55"/>
  </r>
  <r>
    <x v="1031"/>
    <s v="Knight"/>
    <n v="31.9"/>
    <n v="8.34"/>
    <s v="No"/>
    <s v="No"/>
    <x v="0"/>
    <n v="0"/>
    <x v="1"/>
    <s v="OBESITY"/>
    <s v="DIABETES"/>
    <d v="1968-11-12T00:00:00"/>
    <n v="47928.03"/>
    <s v="tier - 2"/>
    <s v="tier - 3"/>
    <s v="R1011"/>
    <n v="56"/>
  </r>
  <r>
    <x v="1032"/>
    <s v="Eversman"/>
    <n v="32.68"/>
    <n v="7.41"/>
    <s v="No"/>
    <s v="No"/>
    <x v="0"/>
    <n v="0"/>
    <x v="1"/>
    <s v="OBESITY"/>
    <s v="DIABETES"/>
    <d v="1968-11-13T00:00:00"/>
    <n v="47896.79"/>
    <s v="tier - 2"/>
    <s v="tier - 1"/>
    <s v="R1013"/>
    <n v="56"/>
  </r>
  <r>
    <x v="1033"/>
    <s v="Hickory"/>
    <n v="47.13"/>
    <n v="4.3099999999999996"/>
    <s v="No"/>
    <s v="No"/>
    <x v="0"/>
    <n v="0"/>
    <x v="1"/>
    <s v="OBESITY"/>
    <s v="NORMAL"/>
    <d v="1994-09-06T00:00:00"/>
    <n v="47496.49"/>
    <s v="tier - 1"/>
    <s v="tier - 2"/>
    <s v="R1016"/>
    <n v="30"/>
  </r>
  <r>
    <x v="1034"/>
    <s v="Mooney"/>
    <n v="36.67"/>
    <n v="10.83"/>
    <s v="No"/>
    <s v="No"/>
    <x v="0"/>
    <n v="0"/>
    <x v="1"/>
    <s v="OBESITY"/>
    <s v="DIABETES"/>
    <d v="1971-12-20T00:00:00"/>
    <n v="47462.89"/>
    <s v="tier - 2"/>
    <s v="tier - 2"/>
    <s v="R1012"/>
    <n v="52"/>
  </r>
  <r>
    <x v="1035"/>
    <s v="Craighead"/>
    <n v="33.630000000000003"/>
    <n v="11.31"/>
    <s v="No"/>
    <s v="No"/>
    <x v="0"/>
    <n v="0"/>
    <x v="1"/>
    <s v="OBESITY"/>
    <s v="DIABETES"/>
    <d v="1968-07-28T00:00:00"/>
    <n v="47403.88"/>
    <s v="tier - 2"/>
    <s v="tier - 2"/>
    <s v="R1013"/>
    <n v="56"/>
  </r>
  <r>
    <x v="1036"/>
    <s v="Gardner"/>
    <n v="32.67"/>
    <n v="11.81"/>
    <s v="yes"/>
    <s v="No"/>
    <x v="0"/>
    <n v="0"/>
    <x v="1"/>
    <s v="OBESITY"/>
    <s v="DIABETES"/>
    <d v="1967-10-02T00:00:00"/>
    <n v="47305.31"/>
    <s v="tier - 1"/>
    <s v="tier - 3"/>
    <s v="R1024"/>
    <n v="57"/>
  </r>
  <r>
    <x v="1037"/>
    <s v="Lohrenz"/>
    <n v="33.299999999999997"/>
    <n v="8.26"/>
    <s v="yes"/>
    <s v="No"/>
    <x v="0"/>
    <n v="2"/>
    <x v="1"/>
    <s v="OBESITY"/>
    <s v="DIABETES"/>
    <d v="1970-12-18T00:00:00"/>
    <n v="47291.06"/>
    <s v="tier - 1"/>
    <s v="tier - 2"/>
    <s v="R1011"/>
    <n v="53"/>
  </r>
  <r>
    <x v="1038"/>
    <s v="Demise"/>
    <n v="30.78"/>
    <n v="10.74"/>
    <s v="yes"/>
    <s v="No"/>
    <x v="0"/>
    <n v="2"/>
    <x v="1"/>
    <s v="OBESITY"/>
    <s v="DIABETES"/>
    <d v="1970-10-28T00:00:00"/>
    <n v="47269.85"/>
    <s v="tier - 1"/>
    <s v="tier - 3"/>
    <s v="R1013"/>
    <n v="54"/>
  </r>
  <r>
    <x v="1039"/>
    <s v="Nelson"/>
    <n v="28.975000000000001"/>
    <n v="7.69"/>
    <s v="yes"/>
    <s v="No"/>
    <x v="0"/>
    <n v="0"/>
    <x v="1"/>
    <s v="OVERWEIGHT"/>
    <s v="DIABETES"/>
    <d v="1967-10-23T00:00:00"/>
    <n v="47055.53"/>
    <s v="tier - 1"/>
    <s v="tier - 3"/>
    <s v="R1013"/>
    <n v="57"/>
  </r>
  <r>
    <x v="1040"/>
    <s v="Guitard"/>
    <n v="33.4"/>
    <n v="4.84"/>
    <s v="No"/>
    <s v="No"/>
    <x v="0"/>
    <n v="0"/>
    <x v="1"/>
    <s v="OBESITY"/>
    <s v="NORMAL"/>
    <d v="1999-12-24T00:00:00"/>
    <n v="46889.26"/>
    <s v="tier - 1"/>
    <s v="tier - 2"/>
    <s v="R1013"/>
    <n v="24"/>
  </r>
  <r>
    <x v="1041"/>
    <s v="Navas"/>
    <n v="21.5"/>
    <n v="9.77"/>
    <s v="yes"/>
    <s v="No"/>
    <x v="0"/>
    <n v="0"/>
    <x v="1"/>
    <s v="NORMAL WEIGHT"/>
    <s v="DIABETES"/>
    <d v="1967-11-11T00:00:00"/>
    <n v="46718.16"/>
    <s v="tier - 1"/>
    <s v="tier - 1"/>
    <s v="R1013"/>
    <n v="57"/>
  </r>
  <r>
    <x v="1042"/>
    <s v="Ptucha"/>
    <n v="38.14"/>
    <n v="5.84"/>
    <s v="No"/>
    <s v="No"/>
    <x v="0"/>
    <n v="0"/>
    <x v="1"/>
    <s v="OBESITY"/>
    <s v="PREDIABETES"/>
    <d v="1989-11-25T00:00:00"/>
    <n v="46661.440000000002"/>
    <s v="tier - 1"/>
    <s v="tier - 2"/>
    <s v="R1013"/>
    <n v="35"/>
  </r>
  <r>
    <x v="1043"/>
    <s v="Kirouac"/>
    <n v="35.42"/>
    <n v="8.6999999999999993"/>
    <s v="yes"/>
    <s v="No"/>
    <x v="0"/>
    <n v="1"/>
    <x v="1"/>
    <s v="OBESITY"/>
    <s v="DIABETES"/>
    <d v="1986-08-29T00:00:00"/>
    <n v="46599.11"/>
    <s v="tier - 2"/>
    <s v="tier - 1"/>
    <s v="R1012"/>
    <n v="38"/>
  </r>
  <r>
    <x v="1044"/>
    <s v="Toews"/>
    <n v="35.625"/>
    <n v="10.79"/>
    <s v="No"/>
    <s v="No"/>
    <x v="0"/>
    <n v="0"/>
    <x v="1"/>
    <s v="OBESITY"/>
    <s v="DIABETES"/>
    <d v="1974-12-09T00:00:00"/>
    <n v="46255.11"/>
    <s v="tier - 2"/>
    <s v="tier - 2"/>
    <s v="R1012"/>
    <n v="49"/>
  </r>
  <r>
    <x v="1045"/>
    <s v="Perry"/>
    <n v="45.51"/>
    <n v="4.32"/>
    <s v="No"/>
    <s v="No"/>
    <x v="0"/>
    <n v="1"/>
    <x v="1"/>
    <s v="OBESITY"/>
    <s v="NORMAL"/>
    <d v="1992-06-25T00:00:00"/>
    <n v="46200.99"/>
    <s v="tier - 2"/>
    <s v="tier - 1"/>
    <s v="R1013"/>
    <n v="32"/>
  </r>
  <r>
    <x v="1046"/>
    <s v="Kretz"/>
    <n v="37.1"/>
    <n v="7.19"/>
    <s v="yes"/>
    <s v="No"/>
    <x v="0"/>
    <n v="0"/>
    <x v="1"/>
    <s v="OBESITY"/>
    <s v="DIABETES"/>
    <d v="1967-10-05T00:00:00"/>
    <n v="46151.12"/>
    <s v="tier - 2"/>
    <s v="tier - 3"/>
    <s v="R1012"/>
    <n v="57"/>
  </r>
  <r>
    <x v="1047"/>
    <s v="Hempel"/>
    <n v="30.5"/>
    <n v="11.94"/>
    <s v="yes"/>
    <s v="No"/>
    <x v="0"/>
    <n v="0"/>
    <x v="1"/>
    <s v="OBESITY"/>
    <s v="DIABETES"/>
    <d v="1967-07-30T00:00:00"/>
    <n v="46130.53"/>
    <s v="tier - 2"/>
    <s v="tier - 2"/>
    <s v="R1013"/>
    <n v="57"/>
  </r>
  <r>
    <x v="1048"/>
    <s v="McBroom"/>
    <n v="28.16"/>
    <n v="5.56"/>
    <s v="No"/>
    <s v="No"/>
    <x v="0"/>
    <n v="2"/>
    <x v="1"/>
    <s v="OVERWEIGHT"/>
    <s v="NORMAL"/>
    <d v="1972-10-24T00:00:00"/>
    <n v="46113.51"/>
    <s v="tier - 2"/>
    <s v="tier - 1"/>
    <s v="R1015"/>
    <n v="52"/>
  </r>
  <r>
    <x v="1049"/>
    <s v="Yoo"/>
    <n v="29.1"/>
    <n v="5.64"/>
    <s v="yes"/>
    <s v="No"/>
    <x v="0"/>
    <n v="0"/>
    <x v="1"/>
    <s v="OVERWEIGHT"/>
    <s v="NORMAL"/>
    <d v="1976-09-30T00:00:00"/>
    <n v="45863.21"/>
    <s v="tier - 2"/>
    <s v="tier - 2"/>
    <s v="R1012"/>
    <n v="48"/>
  </r>
  <r>
    <x v="1050"/>
    <s v="Rand"/>
    <n v="30.22"/>
    <n v="4.6500000000000004"/>
    <s v="No"/>
    <s v="No"/>
    <x v="0"/>
    <n v="0"/>
    <x v="1"/>
    <s v="OBESITY"/>
    <s v="NORMAL"/>
    <d v="1977-08-02T00:00:00"/>
    <n v="45710.21"/>
    <s v="tier - 2"/>
    <s v="tier - 2"/>
    <s v="R1016"/>
    <n v="47"/>
  </r>
  <r>
    <x v="1051"/>
    <s v="Wolfe"/>
    <n v="24.29"/>
    <n v="9.0500000000000007"/>
    <s v="No"/>
    <s v="No"/>
    <x v="0"/>
    <n v="0"/>
    <x v="1"/>
    <s v="NORMAL WEIGHT"/>
    <s v="DIABETES"/>
    <d v="1962-09-07T00:00:00"/>
    <n v="45702.02"/>
    <s v="tier - 2"/>
    <s v="tier - 2"/>
    <s v="R1011"/>
    <n v="62"/>
  </r>
  <r>
    <x v="1052"/>
    <s v="Vance"/>
    <n v="29.39"/>
    <n v="4.5199999999999996"/>
    <s v="yes"/>
    <s v="No"/>
    <x v="0"/>
    <n v="0"/>
    <x v="1"/>
    <s v="OVERWEIGHT"/>
    <s v="NORMAL"/>
    <d v="1976-11-22T00:00:00"/>
    <n v="45008.959999999999"/>
    <s v="tier - 2"/>
    <s v="tier - 2"/>
    <s v="R1012"/>
    <n v="48"/>
  </r>
  <r>
    <x v="1053"/>
    <s v="Burnett"/>
    <n v="25.66"/>
    <n v="4.62"/>
    <s v="yes"/>
    <s v="No"/>
    <x v="0"/>
    <n v="1"/>
    <x v="1"/>
    <s v="OVERWEIGHT"/>
    <s v="NORMAL"/>
    <d v="1964-08-08T00:00:00"/>
    <n v="44641.2"/>
    <s v="tier - 2"/>
    <s v="tier - 3"/>
    <s v="R1013"/>
    <n v="60"/>
  </r>
  <r>
    <x v="1054"/>
    <s v="Clason"/>
    <n v="39.11"/>
    <n v="5.87"/>
    <s v="No"/>
    <s v="No"/>
    <x v="0"/>
    <n v="0"/>
    <x v="1"/>
    <s v="OBESITY"/>
    <s v="PREDIABETES"/>
    <d v="1990-07-06T00:00:00"/>
    <n v="44585.46"/>
    <s v="tier - 2"/>
    <s v="tier - 1"/>
    <s v="R1011"/>
    <n v="34"/>
  </r>
  <r>
    <x v="1055"/>
    <s v="Donnelly"/>
    <n v="43.78"/>
    <n v="5.71"/>
    <s v="No"/>
    <s v="No"/>
    <x v="0"/>
    <n v="1"/>
    <x v="1"/>
    <s v="OBESITY"/>
    <s v="PREDIABETES"/>
    <d v="1992-07-23T00:00:00"/>
    <n v="44501.4"/>
    <s v="tier - 2"/>
    <s v="tier - 2"/>
    <s v="R1011"/>
    <n v="32"/>
  </r>
  <r>
    <x v="1056"/>
    <s v="Pietz"/>
    <n v="24.35"/>
    <n v="9.08"/>
    <s v="No"/>
    <s v="No"/>
    <x v="0"/>
    <n v="0"/>
    <x v="1"/>
    <s v="NORMAL WEIGHT"/>
    <s v="DIABETES"/>
    <d v="1965-06-27T00:00:00"/>
    <n v="44423.8"/>
    <s v="tier - 2"/>
    <s v="tier - 2"/>
    <s v="R1012"/>
    <n v="59"/>
  </r>
  <r>
    <x v="1057"/>
    <s v="Tegenkamp"/>
    <n v="40.299999999999997"/>
    <n v="5.3"/>
    <s v="yes"/>
    <s v="No"/>
    <x v="0"/>
    <n v="2"/>
    <x v="1"/>
    <s v="OBESITY"/>
    <s v="NORMAL"/>
    <d v="1966-07-02T00:00:00"/>
    <n v="44400.41"/>
    <s v="tier - 2"/>
    <s v="tier - 3"/>
    <s v="R1011"/>
    <n v="58"/>
  </r>
  <r>
    <x v="1058"/>
    <s v="Dover"/>
    <n v="32.774999999999999"/>
    <n v="11.76"/>
    <s v="yes"/>
    <s v="No"/>
    <x v="0"/>
    <n v="0"/>
    <x v="1"/>
    <s v="OBESITY"/>
    <s v="DIABETES"/>
    <d v="1967-06-23T00:00:00"/>
    <n v="44260.75"/>
    <s v="tier - 2"/>
    <s v="tier - 3"/>
    <s v="R1013"/>
    <n v="57"/>
  </r>
  <r>
    <x v="1059"/>
    <s v="Dockemeyer"/>
    <n v="39.6"/>
    <n v="5.1100000000000003"/>
    <s v="yes"/>
    <s v="No"/>
    <x v="0"/>
    <n v="2"/>
    <x v="1"/>
    <s v="OBESITY"/>
    <s v="NORMAL"/>
    <d v="1966-07-20T00:00:00"/>
    <n v="44202.65"/>
    <s v="tier - 2"/>
    <s v="tier - 3"/>
    <s v="R1011"/>
    <n v="58"/>
  </r>
  <r>
    <x v="1060"/>
    <s v="Steele"/>
    <n v="30.97"/>
    <n v="5.54"/>
    <s v="No"/>
    <s v="No"/>
    <x v="0"/>
    <n v="2"/>
    <x v="1"/>
    <s v="OBESITY"/>
    <s v="NORMAL"/>
    <d v="1972-12-14T00:00:00"/>
    <n v="43943.88"/>
    <s v="tier - 2"/>
    <s v="tier - 2"/>
    <s v="R1011"/>
    <n v="51"/>
  </r>
  <r>
    <x v="1061"/>
    <s v="Harel"/>
    <n v="27.645"/>
    <n v="8.8699999999999992"/>
    <s v="yes"/>
    <s v="No"/>
    <x v="0"/>
    <n v="0"/>
    <x v="1"/>
    <s v="OVERWEIGHT"/>
    <s v="DIABETES"/>
    <d v="1967-11-29T00:00:00"/>
    <n v="43921.18"/>
    <s v="tier - 2"/>
    <s v="tier - 2"/>
    <s v="R1016"/>
    <n v="57"/>
  </r>
  <r>
    <x v="1062"/>
    <s v="Aguila"/>
    <n v="34.43"/>
    <n v="5.96"/>
    <s v="yes"/>
    <s v="No"/>
    <x v="0"/>
    <n v="2"/>
    <x v="1"/>
    <s v="OBESITY"/>
    <s v="PREDIABETES"/>
    <d v="1966-11-03T00:00:00"/>
    <n v="43896.38"/>
    <s v="tier - 2"/>
    <s v="tier - 3"/>
    <s v="R1013"/>
    <n v="58"/>
  </r>
  <r>
    <x v="1063"/>
    <s v="Vallejo Sarmiento"/>
    <n v="39.6"/>
    <n v="4.4400000000000004"/>
    <s v="yes"/>
    <s v="No"/>
    <x v="1"/>
    <n v="1"/>
    <x v="1"/>
    <s v="OBESITY"/>
    <s v="NORMAL"/>
    <d v="1969-12-25T00:00:00"/>
    <n v="43817.45"/>
    <s v="tier - 2"/>
    <s v="tier - 1"/>
    <s v="R1011"/>
    <n v="54"/>
  </r>
  <r>
    <x v="1064"/>
    <s v="Beisheim"/>
    <n v="22.1"/>
    <n v="4.6500000000000004"/>
    <s v="yes"/>
    <s v="No"/>
    <x v="0"/>
    <n v="2"/>
    <x v="1"/>
    <s v="NORMAL WEIGHT"/>
    <s v="NORMAL"/>
    <d v="1966-12-11T00:00:00"/>
    <n v="43813.87"/>
    <s v="tier - 1"/>
    <s v="tier - 1"/>
    <s v="R1013"/>
    <n v="57"/>
  </r>
  <r>
    <x v="1065"/>
    <s v="Lenhoff"/>
    <n v="33.25"/>
    <n v="5.64"/>
    <s v="yes"/>
    <s v="No"/>
    <x v="1"/>
    <n v="1"/>
    <x v="1"/>
    <s v="OBESITY"/>
    <s v="NORMAL"/>
    <d v="1969-07-17T00:00:00"/>
    <n v="43753.34"/>
    <s v="tier - 1"/>
    <s v="tier - 3"/>
    <s v="R1013"/>
    <n v="55"/>
  </r>
  <r>
    <x v="1066"/>
    <s v="Wehrwein"/>
    <n v="33.33"/>
    <n v="10.19"/>
    <s v="No"/>
    <s v="No"/>
    <x v="0"/>
    <n v="0"/>
    <x v="1"/>
    <s v="OBESITY"/>
    <s v="DIABETES"/>
    <d v="1971-06-29T00:00:00"/>
    <n v="43578.94"/>
    <s v="tier - 1"/>
    <s v="tier - 1"/>
    <s v="R1024"/>
    <n v="53"/>
  </r>
  <r>
    <x v="1067"/>
    <s v="Wallace"/>
    <n v="30.5"/>
    <n v="10.79"/>
    <s v="No"/>
    <s v="No"/>
    <x v="0"/>
    <n v="0"/>
    <x v="1"/>
    <s v="OBESITY"/>
    <s v="DIABETES"/>
    <d v="1971-09-26T00:00:00"/>
    <n v="43254.42"/>
    <s v="tier - 1"/>
    <s v="tier - 3"/>
    <s v="R1013"/>
    <n v="53"/>
  </r>
  <r>
    <x v="1068"/>
    <s v="Markowitz"/>
    <n v="30.3"/>
    <n v="4.24"/>
    <s v="No"/>
    <s v="No"/>
    <x v="0"/>
    <n v="0"/>
    <x v="1"/>
    <s v="OBESITY"/>
    <s v="NORMAL"/>
    <d v="1977-10-25T00:00:00"/>
    <n v="43073.760000000002"/>
    <s v="tier - 1"/>
    <s v="tier - 1"/>
    <s v="R1013"/>
    <n v="47"/>
  </r>
  <r>
    <x v="1069"/>
    <s v="Vos"/>
    <n v="26.22"/>
    <n v="5.83"/>
    <s v="No"/>
    <s v="No"/>
    <x v="0"/>
    <n v="2"/>
    <x v="1"/>
    <s v="OVERWEIGHT"/>
    <s v="PREDIABETES"/>
    <d v="1972-10-19T00:00:00"/>
    <n v="42983.46"/>
    <s v="tier - 1"/>
    <s v="tier - 1"/>
    <s v="R1016"/>
    <n v="52"/>
  </r>
  <r>
    <x v="1070"/>
    <s v="McLeod"/>
    <n v="29.99"/>
    <n v="11.85"/>
    <s v="No"/>
    <s v="No"/>
    <x v="0"/>
    <n v="0"/>
    <x v="1"/>
    <s v="OVERWEIGHT"/>
    <s v="DIABETES"/>
    <d v="1978-08-21T00:00:00"/>
    <n v="42969.85"/>
    <s v="tier - 1"/>
    <s v="tier - 3"/>
    <s v="R1011"/>
    <n v="46"/>
  </r>
  <r>
    <x v="1071"/>
    <s v="Balcom"/>
    <n v="36.380000000000003"/>
    <n v="5.98"/>
    <s v="No"/>
    <s v="No"/>
    <x v="0"/>
    <n v="1"/>
    <x v="1"/>
    <s v="OBESITY"/>
    <s v="PREDIABETES"/>
    <d v="1987-06-28T00:00:00"/>
    <n v="42856.84"/>
    <s v="tier - 1"/>
    <s v="tier - 3"/>
    <s v="R1011"/>
    <n v="37"/>
  </r>
  <r>
    <x v="1072"/>
    <s v="Dirth"/>
    <n v="31.16"/>
    <n v="4.26"/>
    <s v="yes"/>
    <s v="No"/>
    <x v="1"/>
    <n v="1"/>
    <x v="1"/>
    <s v="OBESITY"/>
    <s v="NORMAL"/>
    <d v="1969-09-22T00:00:00"/>
    <n v="42764.12"/>
    <s v="tier - 1"/>
    <s v="tier - 1"/>
    <s v="R1011"/>
    <n v="55"/>
  </r>
  <r>
    <x v="1073"/>
    <s v="Inglish"/>
    <n v="25.55"/>
    <n v="4.96"/>
    <s v="yes"/>
    <s v="No"/>
    <x v="0"/>
    <n v="1"/>
    <x v="1"/>
    <s v="OVERWEIGHT"/>
    <s v="NORMAL"/>
    <d v="1964-07-27T00:00:00"/>
    <n v="42760.5"/>
    <s v="tier - 1"/>
    <s v="tier - 2"/>
    <s v="R1013"/>
    <n v="60"/>
  </r>
  <r>
    <x v="1074"/>
    <s v="Matthews"/>
    <n v="28.77"/>
    <n v="4"/>
    <s v="yes"/>
    <s v="No"/>
    <x v="0"/>
    <n v="0"/>
    <x v="1"/>
    <s v="OVERWEIGHT"/>
    <s v="NORMAL"/>
    <d v="1976-08-03T00:00:00"/>
    <n v="42644.2"/>
    <s v="tier - 1"/>
    <s v="tier - 3"/>
    <s v="R1011"/>
    <n v="48"/>
  </r>
  <r>
    <x v="1075"/>
    <s v="Massa-Musiak"/>
    <n v="23.14"/>
    <n v="4.1500000000000004"/>
    <s v="yes"/>
    <s v="No"/>
    <x v="0"/>
    <n v="1"/>
    <x v="1"/>
    <s v="NORMAL WEIGHT"/>
    <s v="NORMAL"/>
    <d v="1964-10-14T00:00:00"/>
    <n v="42560.43"/>
    <s v="tier - 1"/>
    <s v="tier - 1"/>
    <s v="R1011"/>
    <n v="60"/>
  </r>
  <r>
    <x v="1076"/>
    <s v="Bailey"/>
    <n v="39.6"/>
    <n v="11.36"/>
    <s v="No"/>
    <s v="No"/>
    <x v="0"/>
    <n v="0"/>
    <x v="1"/>
    <s v="OBESITY"/>
    <s v="DIABETES"/>
    <d v="1968-11-08T00:00:00"/>
    <n v="42538.720000000001"/>
    <s v="tier - 1"/>
    <s v="tier - 2"/>
    <s v="R1011"/>
    <n v="56"/>
  </r>
  <r>
    <x v="1077"/>
    <s v="Jacoby"/>
    <n v="29.2"/>
    <n v="7.53"/>
    <s v="No"/>
    <s v="No"/>
    <x v="0"/>
    <n v="0"/>
    <x v="1"/>
    <s v="OVERWEIGHT"/>
    <s v="DIABETES"/>
    <d v="1968-08-29T00:00:00"/>
    <n v="42478.6"/>
    <s v="tier - 1"/>
    <s v="tier - 2"/>
    <s v="R1011"/>
    <n v="56"/>
  </r>
  <r>
    <x v="1078"/>
    <s v="Crimmings"/>
    <n v="32.774999999999999"/>
    <n v="7.95"/>
    <s v="No"/>
    <s v="No"/>
    <x v="0"/>
    <n v="0"/>
    <x v="1"/>
    <s v="OBESITY"/>
    <s v="DIABETES"/>
    <d v="1968-08-23T00:00:00"/>
    <n v="42303.69"/>
    <s v="tier - 1"/>
    <s v="tier - 2"/>
    <s v="R1011"/>
    <n v="56"/>
  </r>
  <r>
    <x v="1079"/>
    <s v="Crane"/>
    <n v="24.035"/>
    <n v="8.5"/>
    <s v="No"/>
    <s v="No"/>
    <x v="0"/>
    <n v="0"/>
    <x v="1"/>
    <s v="NORMAL WEIGHT"/>
    <s v="DIABETES"/>
    <d v="1968-12-27T00:00:00"/>
    <n v="42211.14"/>
    <s v="tier - 1"/>
    <s v="tier - 2"/>
    <s v="R1011"/>
    <n v="55"/>
  </r>
  <r>
    <x v="1080"/>
    <s v="Swartzfager"/>
    <n v="30.55"/>
    <n v="5.89"/>
    <s v="No"/>
    <s v="No"/>
    <x v="1"/>
    <n v="1"/>
    <x v="1"/>
    <s v="OBESITY"/>
    <s v="PREDIABETES"/>
    <d v="1979-11-25T00:00:00"/>
    <n v="42188.15"/>
    <s v="tier - 1"/>
    <s v="tier - 3"/>
    <s v="R1011"/>
    <n v="45"/>
  </r>
  <r>
    <x v="1081"/>
    <s v="Clevenger"/>
    <n v="28.81"/>
    <n v="8.76"/>
    <s v="No"/>
    <s v="No"/>
    <x v="0"/>
    <n v="2"/>
    <x v="1"/>
    <s v="OVERWEIGHT"/>
    <s v="DIABETES"/>
    <d v="1973-10-11T00:00:00"/>
    <n v="42124.52"/>
    <s v="tier - 1"/>
    <s v="tier - 2"/>
    <s v="R1011"/>
    <n v="51"/>
  </r>
  <r>
    <x v="1082"/>
    <s v="Reichardt"/>
    <n v="31.66"/>
    <n v="4.1100000000000003"/>
    <s v="No"/>
    <s v="No"/>
    <x v="0"/>
    <n v="0"/>
    <x v="1"/>
    <s v="OBESITY"/>
    <s v="NORMAL"/>
    <d v="1980-10-24T00:00:00"/>
    <n v="42112.24"/>
    <s v="tier - 1"/>
    <s v="tier - 3"/>
    <s v="R1016"/>
    <n v="44"/>
  </r>
  <r>
    <x v="1083"/>
    <s v="Morton"/>
    <n v="28.215"/>
    <n v="7.56"/>
    <s v="yes"/>
    <s v="No"/>
    <x v="0"/>
    <n v="1"/>
    <x v="1"/>
    <s v="OVERWEIGHT"/>
    <s v="DIABETES"/>
    <d v="1975-06-05T00:00:00"/>
    <n v="42111.66"/>
    <s v="tier - 1"/>
    <s v="tier - 2"/>
    <s v="R1011"/>
    <n v="49"/>
  </r>
  <r>
    <x v="1084"/>
    <s v="Sunstrum"/>
    <n v="26.12"/>
    <n v="4.17"/>
    <s v="yes"/>
    <s v="No"/>
    <x v="1"/>
    <n v="1"/>
    <x v="1"/>
    <s v="OVERWEIGHT"/>
    <s v="NORMAL"/>
    <d v="1969-07-07T00:00:00"/>
    <n v="41999.519999999997"/>
    <s v="tier - 1"/>
    <s v="tier - 3"/>
    <s v="R1017"/>
    <n v="55"/>
  </r>
  <r>
    <x v="1085"/>
    <s v="Frownfelter"/>
    <n v="36.630000000000003"/>
    <n v="11.42"/>
    <s v="No"/>
    <s v="No"/>
    <x v="0"/>
    <n v="2"/>
    <x v="1"/>
    <s v="OBESITY"/>
    <s v="DIABETES"/>
    <d v="1973-09-19T00:00:00"/>
    <n v="41949.24"/>
    <s v="tier - 1"/>
    <s v="tier - 2"/>
    <s v="R1013"/>
    <n v="51"/>
  </r>
  <r>
    <x v="1086"/>
    <s v="Richter"/>
    <n v="33.344999999999999"/>
    <n v="7.33"/>
    <s v="No"/>
    <s v="No"/>
    <x v="0"/>
    <n v="2"/>
    <x v="1"/>
    <s v="OBESITY"/>
    <s v="DIABETES"/>
    <d v="1973-09-29T00:00:00"/>
    <n v="41919.1"/>
    <s v="tier - 1"/>
    <s v="tier - 2"/>
    <s v="R1011"/>
    <n v="51"/>
  </r>
  <r>
    <x v="1087"/>
    <s v="England"/>
    <n v="27.11"/>
    <n v="6.7"/>
    <s v="No"/>
    <s v="No"/>
    <x v="0"/>
    <n v="0"/>
    <x v="1"/>
    <s v="OVERWEIGHT"/>
    <s v="DIABETES"/>
    <d v="1971-09-06T00:00:00"/>
    <n v="41886.54"/>
    <s v="tier - 1"/>
    <s v="tier - 2"/>
    <s v="R1013"/>
    <n v="53"/>
  </r>
  <r>
    <x v="1088"/>
    <s v="McLean"/>
    <n v="26.6"/>
    <n v="5.27"/>
    <s v="yes"/>
    <s v="No"/>
    <x v="1"/>
    <n v="1"/>
    <x v="1"/>
    <s v="OVERWEIGHT"/>
    <s v="NORMAL"/>
    <d v="1969-06-17T00:00:00"/>
    <n v="41794.629999999997"/>
    <s v="tier - 1"/>
    <s v="tier - 2"/>
    <s v="R1013"/>
    <n v="55"/>
  </r>
  <r>
    <x v="1089"/>
    <s v="Gardner"/>
    <n v="30.41"/>
    <n v="7.72"/>
    <s v="No"/>
    <s v="No"/>
    <x v="0"/>
    <n v="0"/>
    <x v="1"/>
    <s v="OBESITY"/>
    <s v="DIABETES"/>
    <d v="1974-09-29T00:00:00"/>
    <n v="41681.86"/>
    <s v="tier - 1"/>
    <s v="tier - 1"/>
    <s v="R1024"/>
    <n v="50"/>
  </r>
  <r>
    <x v="1090"/>
    <s v="Lane"/>
    <n v="28.98"/>
    <n v="8.68"/>
    <s v="No"/>
    <s v="No"/>
    <x v="0"/>
    <n v="2"/>
    <x v="1"/>
    <s v="OVERWEIGHT"/>
    <s v="DIABETES"/>
    <d v="1973-08-08T00:00:00"/>
    <n v="41676.080000000002"/>
    <s v="tier - 1"/>
    <s v="tier - 3"/>
    <s v="R1011"/>
    <n v="51"/>
  </r>
  <r>
    <x v="1091"/>
    <s v="Vonachen"/>
    <n v="31.24"/>
    <n v="9.8000000000000007"/>
    <s v="No"/>
    <s v="No"/>
    <x v="0"/>
    <n v="0"/>
    <x v="1"/>
    <s v="OBESITY"/>
    <s v="DIABETES"/>
    <d v="1968-07-19T00:00:00"/>
    <n v="41661.599999999999"/>
    <s v="tier - 1"/>
    <s v="tier - 3"/>
    <s v="R1012"/>
    <n v="56"/>
  </r>
  <r>
    <x v="1092"/>
    <s v="Smith"/>
    <n v="31.54"/>
    <n v="4.4400000000000004"/>
    <s v="No"/>
    <s v="No"/>
    <x v="0"/>
    <n v="0"/>
    <x v="1"/>
    <s v="OBESITY"/>
    <s v="NORMAL"/>
    <d v="1982-07-21T00:00:00"/>
    <n v="41636.199999999997"/>
    <s v="tier - 1"/>
    <s v="tier - 1"/>
    <s v="R1011"/>
    <n v="42"/>
  </r>
  <r>
    <x v="1093"/>
    <s v="Kidwell"/>
    <n v="38.6"/>
    <n v="7.19"/>
    <s v="yes"/>
    <s v="No"/>
    <x v="0"/>
    <n v="2"/>
    <x v="1"/>
    <s v="OBESITY"/>
    <s v="DIABETES"/>
    <d v="1970-12-01T00:00:00"/>
    <n v="41505.15"/>
    <s v="tier - 1"/>
    <s v="tier - 3"/>
    <s v="R1012"/>
    <n v="53"/>
  </r>
  <r>
    <x v="1094"/>
    <s v="Betancourth"/>
    <n v="37.950000000000003"/>
    <n v="6.06"/>
    <s v="No"/>
    <s v="No"/>
    <x v="0"/>
    <n v="0"/>
    <x v="1"/>
    <s v="OBESITY"/>
    <s v="PREDIABETES"/>
    <d v="1991-08-21T00:00:00"/>
    <n v="41351.879999999997"/>
    <s v="tier - 1"/>
    <s v="tier - 2"/>
    <s v="R1013"/>
    <n v="33"/>
  </r>
  <r>
    <x v="1095"/>
    <s v="Henstrom"/>
    <n v="38.97"/>
    <n v="5.12"/>
    <s v="No"/>
    <s v="No"/>
    <x v="0"/>
    <n v="0"/>
    <x v="1"/>
    <s v="OBESITY"/>
    <s v="NORMAL"/>
    <d v="1991-11-17T00:00:00"/>
    <n v="41331.79"/>
    <s v="tier - 1"/>
    <s v="tier - 3"/>
    <s v="R1011"/>
    <n v="33"/>
  </r>
  <r>
    <x v="1096"/>
    <s v="Pereira"/>
    <n v="21.2"/>
    <n v="10.72"/>
    <s v="No"/>
    <s v="No"/>
    <x v="0"/>
    <n v="0"/>
    <x v="1"/>
    <s v="NORMAL WEIGHT"/>
    <s v="DIABETES"/>
    <d v="1962-07-12T00:00:00"/>
    <n v="41271.5"/>
    <s v="tier - 1"/>
    <s v="tier - 3"/>
    <s v="R1011"/>
    <n v="62"/>
  </r>
  <r>
    <x v="1097"/>
    <s v="Black"/>
    <n v="23.96"/>
    <n v="9.58"/>
    <s v="yes"/>
    <s v="No"/>
    <x v="1"/>
    <n v="1"/>
    <x v="1"/>
    <s v="NORMAL WEIGHT"/>
    <s v="DIABETES"/>
    <d v="1963-09-24T00:00:00"/>
    <n v="41250.39"/>
    <s v="tier - 1"/>
    <s v="tier - 3"/>
    <s v="R1013"/>
    <n v="61"/>
  </r>
  <r>
    <x v="1098"/>
    <s v="Brown"/>
    <n v="35.93"/>
    <n v="6.4"/>
    <s v="yes"/>
    <s v="No"/>
    <x v="0"/>
    <n v="1"/>
    <x v="1"/>
    <s v="OBESITY"/>
    <s v="DIABETES"/>
    <d v="1988-09-14T00:00:00"/>
    <n v="41191.57"/>
    <s v="tier - 1"/>
    <s v="tier - 3"/>
    <s v="R1013"/>
    <n v="36"/>
  </r>
  <r>
    <x v="1099"/>
    <s v="Reasoner"/>
    <n v="26.11"/>
    <n v="6.8"/>
    <s v="yes"/>
    <s v="No"/>
    <x v="0"/>
    <n v="2"/>
    <x v="1"/>
    <s v="OVERWEIGHT"/>
    <s v="DIABETES"/>
    <d v="1970-06-21T00:00:00"/>
    <n v="41097.160000000003"/>
    <s v="tier - 1"/>
    <s v="tier - 1"/>
    <s v="R1012"/>
    <n v="54"/>
  </r>
  <r>
    <x v="1100"/>
    <s v="Wandzilak"/>
    <n v="32.299999999999997"/>
    <n v="9.48"/>
    <s v="No"/>
    <s v="No"/>
    <x v="0"/>
    <n v="2"/>
    <x v="1"/>
    <s v="OBESITY"/>
    <s v="DIABETES"/>
    <d v="1973-11-27T00:00:00"/>
    <n v="41055.29"/>
    <s v="tier - 1"/>
    <s v="tier - 3"/>
    <s v="R1024"/>
    <n v="51"/>
  </r>
  <r>
    <x v="1101"/>
    <s v="Carver"/>
    <n v="28.69"/>
    <n v="7.45"/>
    <s v="No"/>
    <s v="No"/>
    <x v="0"/>
    <n v="2"/>
    <x v="1"/>
    <s v="OVERWEIGHT"/>
    <s v="DIABETES"/>
    <d v="1973-09-05T00:00:00"/>
    <n v="41034.22"/>
    <s v="tier - 1"/>
    <s v="tier - 2"/>
    <s v="R1012"/>
    <n v="51"/>
  </r>
  <r>
    <x v="1102"/>
    <s v="Borror"/>
    <n v="31.28"/>
    <n v="6.94"/>
    <s v="yes"/>
    <s v="No"/>
    <x v="0"/>
    <n v="1"/>
    <x v="1"/>
    <s v="OBESITY"/>
    <s v="DIABETES"/>
    <d v="1975-08-15T00:00:00"/>
    <n v="40974.160000000003"/>
    <s v="tier - 1"/>
    <s v="tier - 3"/>
    <s v="R1011"/>
    <n v="49"/>
  </r>
  <r>
    <x v="1103"/>
    <s v="Saad"/>
    <n v="30.21"/>
    <n v="7.83"/>
    <s v="No"/>
    <s v="No"/>
    <x v="0"/>
    <n v="0"/>
    <x v="1"/>
    <s v="OBESITY"/>
    <s v="DIABETES"/>
    <d v="1968-09-23T00:00:00"/>
    <n v="40961.29"/>
    <s v="tier - 1"/>
    <s v="tier - 3"/>
    <s v="R1011"/>
    <n v="56"/>
  </r>
  <r>
    <x v="1104"/>
    <s v="Paul"/>
    <n v="38.28"/>
    <n v="10.17"/>
    <s v="yes"/>
    <s v="No"/>
    <x v="0"/>
    <n v="0"/>
    <x v="1"/>
    <s v="OBESITY"/>
    <s v="DIABETES"/>
    <d v="1967-06-28T00:00:00"/>
    <n v="40941.29"/>
    <s v="tier - 1"/>
    <s v="tier - 2"/>
    <s v="R1013"/>
    <n v="57"/>
  </r>
  <r>
    <x v="1105"/>
    <s v="Trail"/>
    <n v="29.9"/>
    <n v="8.9600000000000009"/>
    <s v="yes"/>
    <s v="No"/>
    <x v="0"/>
    <n v="0"/>
    <x v="1"/>
    <s v="OVERWEIGHT"/>
    <s v="DIABETES"/>
    <d v="1967-09-26T00:00:00"/>
    <n v="40932.43"/>
    <s v="tier - 1"/>
    <s v="tier - 2"/>
    <s v="R1013"/>
    <n v="57"/>
  </r>
  <r>
    <x v="1106"/>
    <s v="Benton"/>
    <n v="23.18"/>
    <n v="6.96"/>
    <s v="yes"/>
    <s v="No"/>
    <x v="0"/>
    <n v="2"/>
    <x v="1"/>
    <s v="NORMAL WEIGHT"/>
    <s v="DIABETES"/>
    <d v="1970-12-24T00:00:00"/>
    <n v="40904.199999999997"/>
    <s v="tier - 1"/>
    <s v="tier - 3"/>
    <s v="R1013"/>
    <n v="53"/>
  </r>
  <r>
    <x v="1107"/>
    <s v="Bauman"/>
    <n v="33.020000000000003"/>
    <n v="5.07"/>
    <s v="yes"/>
    <s v="No"/>
    <x v="0"/>
    <n v="0"/>
    <x v="1"/>
    <s v="OBESITY"/>
    <s v="NORMAL"/>
    <d v="1985-10-16T00:00:00"/>
    <n v="40817.85"/>
    <s v="tier - 1"/>
    <s v="tier - 2"/>
    <s v="R1011"/>
    <n v="39"/>
  </r>
  <r>
    <x v="1108"/>
    <s v="Bakula"/>
    <n v="27.29"/>
    <n v="5.85"/>
    <s v="No"/>
    <s v="No"/>
    <x v="0"/>
    <n v="2"/>
    <x v="1"/>
    <s v="OVERWEIGHT"/>
    <s v="PREDIABETES"/>
    <d v="1972-07-10T00:00:00"/>
    <n v="40720.550000000003"/>
    <s v="tier - 1"/>
    <s v="tier - 2"/>
    <s v="R1013"/>
    <n v="52"/>
  </r>
  <r>
    <x v="1109"/>
    <s v="Edwards"/>
    <n v="23.18"/>
    <n v="10.56"/>
    <s v="No"/>
    <s v="No"/>
    <x v="0"/>
    <n v="2"/>
    <x v="1"/>
    <s v="NORMAL WEIGHT"/>
    <s v="DIABETES"/>
    <d v="1973-10-13T00:00:00"/>
    <n v="40692.910000000003"/>
    <s v="tier - 1"/>
    <s v="tier - 2"/>
    <s v="R1011"/>
    <n v="51"/>
  </r>
  <r>
    <x v="1110"/>
    <s v="Davis"/>
    <n v="32.659999999999997"/>
    <n v="8.92"/>
    <s v="yes"/>
    <s v="No"/>
    <x v="0"/>
    <n v="0"/>
    <x v="1"/>
    <s v="OBESITY"/>
    <s v="DIABETES"/>
    <d v="1981-06-12T00:00:00"/>
    <n v="40590.550000000003"/>
    <s v="tier - 2"/>
    <s v="tier - 1"/>
    <s v="R1011"/>
    <n v="43"/>
  </r>
  <r>
    <x v="1111"/>
    <s v="Weiler"/>
    <n v="30.78"/>
    <n v="8.6300000000000008"/>
    <s v="No"/>
    <s v="No"/>
    <x v="0"/>
    <n v="0"/>
    <x v="1"/>
    <s v="OBESITY"/>
    <s v="DIABETES"/>
    <d v="1974-12-30T00:00:00"/>
    <n v="40419.019999999997"/>
    <s v="tier - 1"/>
    <s v="tier - 1"/>
    <s v="R1014"/>
    <n v="49"/>
  </r>
  <r>
    <x v="1112"/>
    <s v="Schaaf"/>
    <n v="47.2"/>
    <n v="6.29"/>
    <s v="yes"/>
    <s v="No"/>
    <x v="1"/>
    <n v="1"/>
    <x v="1"/>
    <s v="OBESITY"/>
    <s v="PREDIABETES"/>
    <d v="1997-09-05T00:00:00"/>
    <n v="40373.74"/>
    <s v="tier - 1"/>
    <s v="tier - 2"/>
    <s v="R1011"/>
    <n v="27"/>
  </r>
  <r>
    <x v="1113"/>
    <s v="Sack"/>
    <n v="31.6"/>
    <n v="5.75"/>
    <s v="No"/>
    <s v="No"/>
    <x v="0"/>
    <n v="2"/>
    <x v="1"/>
    <s v="OBESITY"/>
    <s v="PREDIABETES"/>
    <d v="1972-11-16T00:00:00"/>
    <n v="40309.93"/>
    <s v="tier - 1"/>
    <s v="tier - 1"/>
    <s v="R1012"/>
    <n v="52"/>
  </r>
  <r>
    <x v="1114"/>
    <s v="Chenard"/>
    <n v="33.914999999999999"/>
    <n v="6.66"/>
    <s v="yes"/>
    <s v="No"/>
    <x v="0"/>
    <n v="1"/>
    <x v="1"/>
    <s v="OBESITY"/>
    <s v="DIABETES"/>
    <d v="1975-07-02T00:00:00"/>
    <n v="63770.43"/>
    <s v="tier - 1"/>
    <s v="tier - 1"/>
    <s v="R1013"/>
    <n v="49"/>
  </r>
  <r>
    <x v="1115"/>
    <s v="Williamson"/>
    <n v="23.54"/>
    <n v="5.0999999999999996"/>
    <s v="No"/>
    <s v="No"/>
    <x v="0"/>
    <n v="2"/>
    <x v="1"/>
    <s v="NORMAL WEIGHT"/>
    <s v="NORMAL"/>
    <d v="1972-08-08T00:00:00"/>
    <n v="62592.87"/>
    <s v="tier - 1"/>
    <s v="tier - 2"/>
    <s v="R1011"/>
    <n v="52"/>
  </r>
  <r>
    <x v="1116"/>
    <s v="Dollas"/>
    <n v="27.074999999999999"/>
    <n v="4.41"/>
    <s v="No"/>
    <s v="No"/>
    <x v="0"/>
    <n v="2"/>
    <x v="1"/>
    <s v="OVERWEIGHT"/>
    <s v="NORMAL"/>
    <d v="1972-10-19T00:00:00"/>
    <n v="60021.4"/>
    <s v="tier - 2"/>
    <s v="tier - 1"/>
    <s v="R1012"/>
    <n v="52"/>
  </r>
  <r>
    <x v="1117"/>
    <s v="Sprague"/>
    <n v="25.8"/>
    <n v="5.52"/>
    <s v="yes"/>
    <s v="No"/>
    <x v="0"/>
    <n v="0"/>
    <x v="1"/>
    <s v="OVERWEIGHT"/>
    <s v="NORMAL"/>
    <d v="1976-12-19T00:00:00"/>
    <n v="58571.07"/>
    <s v="tier - 1"/>
    <s v="tier - 3"/>
    <s v="R1013"/>
    <n v="47"/>
  </r>
  <r>
    <x v="1118"/>
    <s v="Michell"/>
    <n v="36.1"/>
    <n v="4.62"/>
    <s v="yes"/>
    <s v="No"/>
    <x v="1"/>
    <n v="1"/>
    <x v="1"/>
    <s v="OBESITY"/>
    <s v="NORMAL"/>
    <d v="1969-07-03T00:00:00"/>
    <n v="55135.4"/>
    <s v="tier - 1"/>
    <s v="tier - 2"/>
    <s v="R1017"/>
    <n v="55"/>
  </r>
  <r>
    <x v="1119"/>
    <s v="Datwyler"/>
    <n v="30.495000000000001"/>
    <n v="5.74"/>
    <s v="yes"/>
    <s v="No"/>
    <x v="1"/>
    <n v="1"/>
    <x v="1"/>
    <s v="OBESITY"/>
    <s v="PREDIABETES"/>
    <d v="1969-10-27T00:00:00"/>
    <n v="52590.83"/>
    <s v="tier - 2"/>
    <s v="tier - 2"/>
    <s v="R1015"/>
    <n v="55"/>
  </r>
  <r>
    <x v="1120"/>
    <s v="Mead"/>
    <n v="21.4"/>
    <n v="6.3"/>
    <s v="yes"/>
    <s v="No"/>
    <x v="1"/>
    <n v="1"/>
    <x v="1"/>
    <s v="NORMAL WEIGHT"/>
    <s v="PREDIABETES"/>
    <d v="1969-08-22T00:00:00"/>
    <n v="51194.559999999998"/>
    <s v="tier - 1"/>
    <s v="tier - 2"/>
    <s v="R1011"/>
    <n v="55"/>
  </r>
  <r>
    <x v="1121"/>
    <s v="Kennedy"/>
    <n v="32.299999999999997"/>
    <n v="10.27"/>
    <s v="No"/>
    <s v="No"/>
    <x v="0"/>
    <n v="0"/>
    <x v="1"/>
    <s v="OBESITY"/>
    <s v="DIABETES"/>
    <d v="1974-08-30T00:00:00"/>
    <n v="49577.66"/>
    <s v="tier - 2"/>
    <s v="tier - 3"/>
    <s v="R1011"/>
    <n v="50"/>
  </r>
  <r>
    <x v="1122"/>
    <s v="Czech"/>
    <n v="29.78"/>
    <n v="5.85"/>
    <s v="No"/>
    <s v="No"/>
    <x v="1"/>
    <n v="1"/>
    <x v="1"/>
    <s v="OVERWEIGHT"/>
    <s v="PREDIABETES"/>
    <d v="1979-12-28T00:00:00"/>
    <n v="48970.25"/>
    <s v="tier - 2"/>
    <s v="tier - 3"/>
    <s v="R1011"/>
    <n v="44"/>
  </r>
  <r>
    <x v="1123"/>
    <s v="O'Brien"/>
    <n v="34.76"/>
    <n v="5.92"/>
    <s v="yes"/>
    <s v="No"/>
    <x v="0"/>
    <n v="1"/>
    <x v="1"/>
    <s v="OBESITY"/>
    <s v="PREDIABETES"/>
    <d v="1988-07-03T00:00:00"/>
    <n v="63770.43"/>
    <s v="tier - 1"/>
    <s v="tier - 3"/>
    <s v="R1011"/>
    <n v="36"/>
  </r>
  <r>
    <x v="1124"/>
    <s v="Bachman"/>
    <n v="18.335000000000001"/>
    <n v="10.01"/>
    <s v="yes"/>
    <s v="No"/>
    <x v="0"/>
    <n v="2"/>
    <x v="1"/>
    <s v="UNDERWEIGHT"/>
    <s v="DIABETES"/>
    <d v="1970-08-11T00:00:00"/>
    <n v="48824.45"/>
    <s v="tier - 1"/>
    <s v="tier - 1"/>
    <s v="R1011"/>
    <n v="54"/>
  </r>
  <r>
    <x v="1125"/>
    <s v="Bednar"/>
    <n v="32.299999999999997"/>
    <n v="9.59"/>
    <s v="No"/>
    <s v="No"/>
    <x v="0"/>
    <n v="0"/>
    <x v="1"/>
    <s v="OBESITY"/>
    <s v="DIABETES"/>
    <d v="1971-10-06T00:00:00"/>
    <n v="48675.519999999997"/>
    <s v="tier - 2"/>
    <s v="tier - 1"/>
    <s v="R1016"/>
    <n v="53"/>
  </r>
  <r>
    <x v="1126"/>
    <s v="Daye"/>
    <n v="27.74"/>
    <n v="10.37"/>
    <s v="No"/>
    <s v="No"/>
    <x v="0"/>
    <n v="0"/>
    <x v="1"/>
    <s v="OVERWEIGHT"/>
    <s v="DIABETES"/>
    <d v="1971-12-26T00:00:00"/>
    <n v="48673.56"/>
    <s v="tier - 1"/>
    <s v="tier - 3"/>
    <s v="R1017"/>
    <n v="52"/>
  </r>
  <r>
    <x v="1127"/>
    <s v="Clarke"/>
    <n v="24"/>
    <n v="4.01"/>
    <s v="yes"/>
    <s v="No"/>
    <x v="0"/>
    <n v="1"/>
    <x v="1"/>
    <s v="NORMAL WEIGHT"/>
    <s v="NORMAL"/>
    <d v="1964-09-11T00:00:00"/>
    <n v="48549.18"/>
    <s v="tier - 2"/>
    <s v="tier - 1"/>
    <s v="R1011"/>
    <n v="60"/>
  </r>
  <r>
    <x v="1128"/>
    <s v="Koren"/>
    <n v="31.78"/>
    <n v="4.24"/>
    <s v="yes"/>
    <s v="No"/>
    <x v="1"/>
    <n v="1"/>
    <x v="1"/>
    <s v="OBESITY"/>
    <s v="NORMAL"/>
    <d v="1983-12-03T00:00:00"/>
    <n v="48517.56"/>
    <s v="tier - 2"/>
    <s v="tier - 3"/>
    <s v="R1011"/>
    <n v="40"/>
  </r>
  <r>
    <x v="1129"/>
    <s v="Kuramoto"/>
    <n v="32.25"/>
    <n v="5.36"/>
    <s v="yes"/>
    <s v="No"/>
    <x v="0"/>
    <n v="0"/>
    <x v="1"/>
    <s v="OBESITY"/>
    <s v="NORMAL"/>
    <d v="1985-08-19T00:00:00"/>
    <n v="48173.36"/>
    <s v="tier - 1"/>
    <s v="tier - 3"/>
    <s v="R1011"/>
    <n v="39"/>
  </r>
  <r>
    <x v="1130"/>
    <s v="Lynn"/>
    <n v="30.114999999999998"/>
    <n v="4.99"/>
    <s v="No"/>
    <s v="No"/>
    <x v="0"/>
    <n v="2"/>
    <x v="1"/>
    <s v="OBESITY"/>
    <s v="NORMAL"/>
    <d v="1972-09-14T00:00:00"/>
    <n v="47928.03"/>
    <s v="tier - 1"/>
    <s v="tier - 2"/>
    <s v="R1011"/>
    <n v="52"/>
  </r>
  <r>
    <x v="1131"/>
    <s v="Dierksen"/>
    <n v="22.41"/>
    <n v="8.68"/>
    <s v="No"/>
    <s v="No"/>
    <x v="0"/>
    <n v="0"/>
    <x v="1"/>
    <s v="NORMAL WEIGHT"/>
    <s v="DIABETES"/>
    <d v="1962-08-17T00:00:00"/>
    <n v="47896.79"/>
    <s v="tier - 1"/>
    <s v="tier - 2"/>
    <s v="R1011"/>
    <n v="62"/>
  </r>
  <r>
    <x v="1132"/>
    <s v="Zoeller"/>
    <n v="45.72"/>
    <n v="4.2300000000000004"/>
    <s v="yes"/>
    <s v="No"/>
    <x v="0"/>
    <n v="0"/>
    <x v="1"/>
    <s v="OBESITY"/>
    <s v="NORMAL"/>
    <d v="1996-07-08T00:00:00"/>
    <n v="47496.49"/>
    <s v="tier - 2"/>
    <s v="tier - 2"/>
    <s v="R1011"/>
    <n v="28"/>
  </r>
  <r>
    <x v="1133"/>
    <s v="Flesch"/>
    <n v="25"/>
    <n v="5.32"/>
    <s v="yes"/>
    <s v="No"/>
    <x v="0"/>
    <n v="2"/>
    <x v="1"/>
    <s v="OVERWEIGHT"/>
    <s v="NORMAL"/>
    <d v="1966-11-05T00:00:00"/>
    <n v="47462.89"/>
    <s v="tier - 2"/>
    <s v="tier - 1"/>
    <s v="R1011"/>
    <n v="58"/>
  </r>
  <r>
    <x v="1134"/>
    <s v="Maltby"/>
    <n v="39.5"/>
    <n v="6.66"/>
    <s v="No"/>
    <s v="No"/>
    <x v="0"/>
    <n v="0"/>
    <x v="1"/>
    <s v="OBESITY"/>
    <s v="DIABETES"/>
    <d v="1971-11-08T00:00:00"/>
    <n v="47403.88"/>
    <s v="tier - 2"/>
    <s v="tier - 2"/>
    <s v="R1013"/>
    <n v="53"/>
  </r>
  <r>
    <x v="1135"/>
    <s v="Custance"/>
    <n v="37.729999999999997"/>
    <n v="7.4"/>
    <s v="No"/>
    <s v="No"/>
    <x v="0"/>
    <n v="0"/>
    <x v="1"/>
    <s v="OBESITY"/>
    <s v="DIABETES"/>
    <d v="1971-10-03T00:00:00"/>
    <n v="47305.31"/>
    <s v="tier - 1"/>
    <s v="tier - 2"/>
    <s v="R1012"/>
    <n v="53"/>
  </r>
  <r>
    <x v="1136"/>
    <s v="Choi"/>
    <n v="40.659999999999997"/>
    <n v="10.08"/>
    <s v="No"/>
    <s v="No"/>
    <x v="0"/>
    <n v="0"/>
    <x v="1"/>
    <s v="OBESITY"/>
    <s v="DIABETES"/>
    <d v="1971-07-03T00:00:00"/>
    <n v="47291.06"/>
    <s v="tier - 2"/>
    <s v="tier - 2"/>
    <s v="R1012"/>
    <n v="53"/>
  </r>
  <r>
    <x v="1137"/>
    <s v="Barnett"/>
    <n v="34.200000000000003"/>
    <n v="8.58"/>
    <s v="No"/>
    <s v="No"/>
    <x v="0"/>
    <n v="0"/>
    <x v="1"/>
    <s v="OBESITY"/>
    <s v="DIABETES"/>
    <d v="1971-12-22T00:00:00"/>
    <n v="47269.85"/>
    <s v="tier - 1"/>
    <s v="tier - 2"/>
    <s v="R1011"/>
    <n v="52"/>
  </r>
  <r>
    <x v="1138"/>
    <s v="Proulx"/>
    <n v="46.51"/>
    <n v="5.84"/>
    <s v="No"/>
    <s v="No"/>
    <x v="0"/>
    <n v="1"/>
    <x v="1"/>
    <s v="OBESITY"/>
    <s v="PREDIABETES"/>
    <d v="1998-07-06T00:00:00"/>
    <n v="47055.53"/>
    <s v="tier - 1"/>
    <s v="tier - 3"/>
    <s v="R1013"/>
    <n v="26"/>
  </r>
  <r>
    <x v="1139"/>
    <s v="Hamilton"/>
    <n v="28.88"/>
    <n v="4.8600000000000003"/>
    <s v="yes"/>
    <s v="No"/>
    <x v="1"/>
    <n v="1"/>
    <x v="1"/>
    <s v="OVERWEIGHT"/>
    <s v="NORMAL"/>
    <d v="1969-08-13T00:00:00"/>
    <n v="46889.26"/>
    <s v="tier - 1"/>
    <s v="tier - 2"/>
    <s v="R1011"/>
    <n v="55"/>
  </r>
  <r>
    <x v="1140"/>
    <s v="Lundine"/>
    <n v="33.914999999999999"/>
    <n v="11.52"/>
    <s v="No"/>
    <s v="No"/>
    <x v="0"/>
    <n v="0"/>
    <x v="1"/>
    <s v="OBESITY"/>
    <s v="DIABETES"/>
    <d v="1971-11-09T00:00:00"/>
    <n v="46718.16"/>
    <s v="tier - 2"/>
    <s v="tier - 2"/>
    <s v="R1024"/>
    <n v="53"/>
  </r>
  <r>
    <x v="1141"/>
    <s v="Paullin"/>
    <n v="24.32"/>
    <n v="6.15"/>
    <s v="yes"/>
    <s v="No"/>
    <x v="1"/>
    <n v="1"/>
    <x v="1"/>
    <s v="NORMAL WEIGHT"/>
    <s v="PREDIABETES"/>
    <d v="1969-10-20T00:00:00"/>
    <n v="46661.440000000002"/>
    <s v="tier - 2"/>
    <s v="tier - 2"/>
    <s v="R1011"/>
    <n v="55"/>
  </r>
  <r>
    <x v="1142"/>
    <s v="Delucia"/>
    <n v="25.8"/>
    <n v="9.94"/>
    <s v="No"/>
    <s v="No"/>
    <x v="0"/>
    <n v="0"/>
    <x v="1"/>
    <s v="OVERWEIGHT"/>
    <s v="DIABETES"/>
    <d v="1971-07-17T00:00:00"/>
    <n v="46599.11"/>
    <s v="tier - 2"/>
    <s v="tier - 1"/>
    <s v="R1011"/>
    <n v="53"/>
  </r>
  <r>
    <x v="1143"/>
    <s v="Valentine"/>
    <n v="21.56"/>
    <n v="10.56"/>
    <s v="No"/>
    <s v="No"/>
    <x v="0"/>
    <n v="0"/>
    <x v="1"/>
    <s v="NORMAL WEIGHT"/>
    <s v="DIABETES"/>
    <d v="1971-10-23T00:00:00"/>
    <n v="46255.11"/>
    <s v="tier - 1"/>
    <s v="tier - 3"/>
    <s v="R1011"/>
    <n v="53"/>
  </r>
  <r>
    <x v="1144"/>
    <s v="Mohara"/>
    <n v="31.6"/>
    <n v="6.79"/>
    <s v="No"/>
    <s v="No"/>
    <x v="0"/>
    <n v="0"/>
    <x v="1"/>
    <s v="OBESITY"/>
    <s v="DIABETES"/>
    <d v="1968-11-04T00:00:00"/>
    <n v="46200.99"/>
    <s v="tier - 2"/>
    <s v="tier - 3"/>
    <s v="R1011"/>
    <n v="56"/>
  </r>
  <r>
    <x v="1145"/>
    <s v="Fairbrother"/>
    <n v="42.93"/>
    <n v="4.8"/>
    <s v="No"/>
    <s v="No"/>
    <x v="0"/>
    <n v="1"/>
    <x v="1"/>
    <s v="OBESITY"/>
    <s v="NORMAL"/>
    <d v="1992-08-13T00:00:00"/>
    <n v="46151.12"/>
    <s v="tier - 2"/>
    <s v="tier - 3"/>
    <s v="R1011"/>
    <n v="32"/>
  </r>
  <r>
    <x v="1146"/>
    <s v="Fagan"/>
    <n v="26.72"/>
    <n v="5.75"/>
    <s v="No"/>
    <s v="No"/>
    <x v="0"/>
    <n v="2"/>
    <x v="1"/>
    <s v="OVERWEIGHT"/>
    <s v="PREDIABETES"/>
    <d v="1972-09-26T00:00:00"/>
    <n v="46130.53"/>
    <s v="tier - 2"/>
    <s v="tier - 2"/>
    <s v="R1013"/>
    <n v="52"/>
  </r>
  <r>
    <x v="1147"/>
    <s v="Toth"/>
    <n v="26.67"/>
    <n v="5.81"/>
    <s v="No"/>
    <s v="No"/>
    <x v="0"/>
    <n v="2"/>
    <x v="1"/>
    <s v="OVERWEIGHT"/>
    <s v="PREDIABETES"/>
    <d v="1972-06-28T00:00:00"/>
    <n v="46113.51"/>
    <s v="tier - 1"/>
    <s v="tier - 2"/>
    <s v="R1013"/>
    <n v="52"/>
  </r>
  <r>
    <x v="1148"/>
    <s v="Guinn"/>
    <n v="42.68"/>
    <n v="9.2799999999999994"/>
    <s v="No"/>
    <s v="No"/>
    <x v="0"/>
    <n v="2"/>
    <x v="1"/>
    <s v="OBESITY"/>
    <s v="DIABETES"/>
    <d v="1973-09-17T00:00:00"/>
    <n v="45863.21"/>
    <s v="tier - 2"/>
    <s v="tier - 3"/>
    <s v="R1011"/>
    <n v="51"/>
  </r>
  <r>
    <x v="1149"/>
    <s v="Rogers"/>
    <n v="24.31"/>
    <n v="6.37"/>
    <s v="No"/>
    <s v="No"/>
    <x v="0"/>
    <n v="0"/>
    <x v="1"/>
    <s v="NORMAL WEIGHT"/>
    <s v="PREDIABETES"/>
    <d v="1977-06-07T00:00:00"/>
    <n v="45710.21"/>
    <s v="tier - 2"/>
    <s v="tier - 3"/>
    <s v="R1011"/>
    <n v="47"/>
  </r>
  <r>
    <x v="1150"/>
    <s v="Diviney"/>
    <n v="44.75"/>
    <n v="5.09"/>
    <s v="yes"/>
    <s v="No"/>
    <x v="0"/>
    <n v="0"/>
    <x v="1"/>
    <s v="OBESITY"/>
    <s v="NORMAL"/>
    <d v="1996-08-08T00:00:00"/>
    <n v="45702.02"/>
    <s v="tier - 1"/>
    <s v="tier - 2"/>
    <s v="R1011"/>
    <n v="28"/>
  </r>
  <r>
    <x v="1151"/>
    <s v="Marlatt"/>
    <n v="30.78"/>
    <n v="7.94"/>
    <s v="No"/>
    <s v="No"/>
    <x v="0"/>
    <n v="2"/>
    <x v="1"/>
    <s v="OBESITY"/>
    <s v="DIABETES"/>
    <d v="1973-07-07T00:00:00"/>
    <n v="45008.959999999999"/>
    <s v="tier - 2"/>
    <s v="tier - 3"/>
    <s v="R1013"/>
    <n v="51"/>
  </r>
  <r>
    <x v="1152"/>
    <s v="Ohler"/>
    <n v="21.86"/>
    <n v="10.95"/>
    <s v="No"/>
    <s v="No"/>
    <x v="0"/>
    <n v="0"/>
    <x v="1"/>
    <s v="NORMAL WEIGHT"/>
    <s v="DIABETES"/>
    <d v="1965-09-05T00:00:00"/>
    <n v="44641.2"/>
    <s v="tier - 2"/>
    <s v="tier - 2"/>
    <s v="R1011"/>
    <n v="59"/>
  </r>
  <r>
    <x v="1153"/>
    <s v="Mossler"/>
    <n v="49.09"/>
    <n v="6.3"/>
    <s v="yes"/>
    <s v="No"/>
    <x v="0"/>
    <n v="0"/>
    <x v="1"/>
    <s v="OBESITY"/>
    <s v="PREDIABETES"/>
    <d v="2001-07-14T00:00:00"/>
    <n v="44585.46"/>
    <s v="tier - 1"/>
    <s v="tier - 2"/>
    <s v="R1011"/>
    <n v="23"/>
  </r>
  <r>
    <x v="1154"/>
    <s v="Segall"/>
    <n v="47.74"/>
    <n v="8.0500000000000007"/>
    <s v="yes"/>
    <s v="No"/>
    <x v="0"/>
    <n v="2"/>
    <x v="1"/>
    <s v="OBESITY"/>
    <s v="DIABETES"/>
    <d v="1970-07-04T00:00:00"/>
    <n v="44501.4"/>
    <s v="tier - 2"/>
    <s v="tier - 1"/>
    <s v="R1013"/>
    <n v="54"/>
  </r>
  <r>
    <x v="1155"/>
    <s v="Sprieser"/>
    <n v="30.2"/>
    <n v="9.8800000000000008"/>
    <s v="yes"/>
    <s v="No"/>
    <x v="0"/>
    <n v="2"/>
    <x v="1"/>
    <s v="OBESITY"/>
    <s v="DIABETES"/>
    <d v="1970-08-18T00:00:00"/>
    <n v="44423.8"/>
    <s v="tier - 2"/>
    <s v="tier - 2"/>
    <s v="R1011"/>
    <n v="54"/>
  </r>
  <r>
    <x v="1156"/>
    <s v="Blanco"/>
    <n v="33.25"/>
    <n v="7.42"/>
    <s v="yes"/>
    <s v="No"/>
    <x v="0"/>
    <n v="2"/>
    <x v="1"/>
    <s v="OBESITY"/>
    <s v="DIABETES"/>
    <d v="1970-09-12T00:00:00"/>
    <n v="44400.41"/>
    <s v="tier - 1"/>
    <s v="tier - 3"/>
    <s v="R1023"/>
    <n v="54"/>
  </r>
  <r>
    <x v="1157"/>
    <s v="Sheptock"/>
    <n v="26.6"/>
    <n v="8.4499999999999993"/>
    <s v="yes"/>
    <s v="No"/>
    <x v="0"/>
    <n v="1"/>
    <x v="1"/>
    <s v="OVERWEIGHT"/>
    <s v="DIABETES"/>
    <d v="1975-06-27T00:00:00"/>
    <n v="44260.75"/>
    <s v="tier - 1"/>
    <s v="tier - 3"/>
    <s v="R1011"/>
    <n v="49"/>
  </r>
  <r>
    <x v="1158"/>
    <s v="Chruniak"/>
    <n v="26.35"/>
    <n v="6.21"/>
    <s v="No"/>
    <s v="No"/>
    <x v="0"/>
    <n v="2"/>
    <x v="1"/>
    <s v="OVERWEIGHT"/>
    <s v="PREDIABETES"/>
    <d v="1972-07-10T00:00:00"/>
    <n v="44202.65"/>
    <s v="tier - 1"/>
    <s v="tier - 2"/>
    <s v="R1012"/>
    <n v="52"/>
  </r>
  <r>
    <x v="1159"/>
    <s v="Miller"/>
    <n v="39.994999999999997"/>
    <n v="4.6500000000000004"/>
    <s v="No"/>
    <s v="No"/>
    <x v="0"/>
    <n v="0"/>
    <x v="1"/>
    <s v="OBESITY"/>
    <s v="NORMAL"/>
    <d v="1977-09-19T00:00:00"/>
    <n v="43943.88"/>
    <s v="tier - 1"/>
    <s v="tier - 2"/>
    <s v="R1019"/>
    <n v="47"/>
  </r>
  <r>
    <x v="1160"/>
    <s v="Theis"/>
    <n v="22.92"/>
    <n v="5.87"/>
    <s v="yes"/>
    <s v="No"/>
    <x v="0"/>
    <n v="1"/>
    <x v="1"/>
    <s v="NORMAL WEIGHT"/>
    <s v="PREDIABETES"/>
    <d v="1964-11-07T00:00:00"/>
    <n v="43921.18"/>
    <s v="tier - 2"/>
    <s v="tier - 1"/>
    <s v="R1013"/>
    <n v="60"/>
  </r>
  <r>
    <x v="1161"/>
    <s v="Sadler"/>
    <n v="24.78"/>
    <n v="4.24"/>
    <s v="yes"/>
    <s v="No"/>
    <x v="0"/>
    <n v="2"/>
    <x v="1"/>
    <s v="NORMAL WEIGHT"/>
    <s v="NORMAL"/>
    <d v="1966-09-16T00:00:00"/>
    <n v="43896.38"/>
    <s v="tier - 2"/>
    <s v="tier - 2"/>
    <s v="R1012"/>
    <n v="58"/>
  </r>
  <r>
    <x v="1162"/>
    <s v="Auger"/>
    <n v="34.07"/>
    <n v="7.81"/>
    <s v="yes"/>
    <s v="No"/>
    <x v="0"/>
    <n v="0"/>
    <x v="1"/>
    <s v="OBESITY"/>
    <s v="DIABETES"/>
    <d v="1981-08-08T00:00:00"/>
    <n v="43817.45"/>
    <s v="tier - 2"/>
    <s v="tier - 1"/>
    <s v="R1011"/>
    <n v="43"/>
  </r>
  <r>
    <x v="1163"/>
    <s v="Steadman"/>
    <n v="30.14"/>
    <n v="9.85"/>
    <s v="No"/>
    <s v="No"/>
    <x v="0"/>
    <n v="0"/>
    <x v="1"/>
    <s v="OBESITY"/>
    <s v="DIABETES"/>
    <d v="1974-07-08T00:00:00"/>
    <n v="43813.87"/>
    <s v="tier - 1"/>
    <s v="tier - 3"/>
    <s v="R1011"/>
    <n v="50"/>
  </r>
  <r>
    <x v="1164"/>
    <s v="McCarron"/>
    <n v="18.05"/>
    <n v="6.94"/>
    <s v="No"/>
    <s v="No"/>
    <x v="0"/>
    <n v="0"/>
    <x v="1"/>
    <s v="UNDERWEIGHT"/>
    <s v="DIABETES"/>
    <d v="1971-07-19T00:00:00"/>
    <n v="43753.34"/>
    <s v="tier - 1"/>
    <s v="tier - 3"/>
    <s v="R1011"/>
    <n v="53"/>
  </r>
  <r>
    <x v="1165"/>
    <s v="Roecker"/>
    <n v="37.4"/>
    <n v="11.3"/>
    <s v="yes"/>
    <s v="No"/>
    <x v="0"/>
    <n v="2"/>
    <x v="1"/>
    <s v="OBESITY"/>
    <s v="DIABETES"/>
    <d v="1970-09-30T00:00:00"/>
    <n v="43578.94"/>
    <s v="tier - 2"/>
    <s v="tier - 1"/>
    <s v="R1024"/>
    <n v="54"/>
  </r>
  <r>
    <x v="1166"/>
    <s v="Giumarra"/>
    <n v="25.75"/>
    <n v="9.23"/>
    <s v="No"/>
    <s v="No"/>
    <x v="0"/>
    <n v="0"/>
    <x v="1"/>
    <s v="OVERWEIGHT"/>
    <s v="DIABETES"/>
    <d v="1968-06-22T00:00:00"/>
    <n v="43254.42"/>
    <s v="tier - 1"/>
    <s v="tier - 2"/>
    <s v="R1011"/>
    <n v="56"/>
  </r>
  <r>
    <x v="1167"/>
    <s v="Peters"/>
    <n v="32.299999999999997"/>
    <n v="4.37"/>
    <s v="No"/>
    <s v="No"/>
    <x v="0"/>
    <n v="2"/>
    <x v="1"/>
    <s v="OBESITY"/>
    <s v="NORMAL"/>
    <d v="1972-10-23T00:00:00"/>
    <n v="43073.760000000002"/>
    <s v="tier - 2"/>
    <s v="tier - 3"/>
    <s v="UNKNOWN"/>
    <n v="52"/>
  </r>
  <r>
    <x v="1168"/>
    <s v="Bower"/>
    <n v="28.61"/>
    <n v="5.76"/>
    <s v="No"/>
    <s v="No"/>
    <x v="1"/>
    <n v="1"/>
    <x v="1"/>
    <s v="OVERWEIGHT"/>
    <s v="PREDIABETES"/>
    <d v="1979-12-19T00:00:00"/>
    <n v="42983.46"/>
    <s v="tier - 2"/>
    <s v="tier - 2"/>
    <s v="R1013"/>
    <n v="44"/>
  </r>
  <r>
    <x v="1169"/>
    <s v="Chen"/>
    <n v="45.41"/>
    <n v="4.96"/>
    <s v="No"/>
    <s v="No"/>
    <x v="0"/>
    <n v="1"/>
    <x v="1"/>
    <s v="OBESITY"/>
    <s v="NORMAL"/>
    <d v="1998-06-23T00:00:00"/>
    <n v="42969.85"/>
    <s v="tier - 2"/>
    <s v="tier - 3"/>
    <s v="R1011"/>
    <n v="26"/>
  </r>
  <r>
    <x v="1170"/>
    <s v="Capriccioso"/>
    <n v="31.2"/>
    <n v="11.04"/>
    <s v="yes"/>
    <s v="No"/>
    <x v="0"/>
    <n v="2"/>
    <x v="1"/>
    <s v="OBESITY"/>
    <s v="DIABETES"/>
    <d v="1970-12-16T00:00:00"/>
    <n v="42856.84"/>
    <s v="tier - 2"/>
    <s v="tier - 1"/>
    <s v="R1011"/>
    <n v="53"/>
  </r>
  <r>
    <x v="1171"/>
    <s v="Starbuck"/>
    <n v="29.83"/>
    <n v="7.81"/>
    <s v="yes"/>
    <s v="No"/>
    <x v="0"/>
    <n v="1"/>
    <x v="1"/>
    <s v="OVERWEIGHT"/>
    <s v="DIABETES"/>
    <d v="1975-10-29T00:00:00"/>
    <n v="42764.12"/>
    <s v="tier - 1"/>
    <s v="tier - 2"/>
    <s v="R1011"/>
    <n v="49"/>
  </r>
  <r>
    <x v="1172"/>
    <s v="McMahon"/>
    <n v="29.06"/>
    <n v="4.55"/>
    <s v="No"/>
    <s v="No"/>
    <x v="0"/>
    <n v="0"/>
    <x v="1"/>
    <s v="OVERWEIGHT"/>
    <s v="NORMAL"/>
    <d v="1982-08-29T00:00:00"/>
    <n v="42760.5"/>
    <s v="tier - 1"/>
    <s v="tier - 3"/>
    <s v="R1011"/>
    <n v="42"/>
  </r>
  <r>
    <x v="1173"/>
    <s v="Rissell"/>
    <n v="27.454999999999998"/>
    <n v="6.13"/>
    <s v="No"/>
    <s v="No"/>
    <x v="0"/>
    <n v="2"/>
    <x v="1"/>
    <s v="OVERWEIGHT"/>
    <s v="PREDIABETES"/>
    <d v="1972-12-27T00:00:00"/>
    <n v="42644.2"/>
    <s v="tier - 1"/>
    <s v="tier - 1"/>
    <s v="R1013"/>
    <n v="51"/>
  </r>
  <r>
    <x v="1174"/>
    <s v="Kromroy"/>
    <n v="23.01"/>
    <n v="6.04"/>
    <s v="yes"/>
    <s v="No"/>
    <x v="0"/>
    <n v="1"/>
    <x v="1"/>
    <s v="NORMAL WEIGHT"/>
    <s v="PREDIABETES"/>
    <d v="1964-12-15T00:00:00"/>
    <n v="42560.43"/>
    <s v="tier - 2"/>
    <s v="tier - 1"/>
    <s v="R1011"/>
    <n v="59"/>
  </r>
  <r>
    <x v="1175"/>
    <s v="Manfredi"/>
    <n v="31.39"/>
    <n v="8.85"/>
    <s v="yes"/>
    <s v="No"/>
    <x v="0"/>
    <n v="0"/>
    <x v="1"/>
    <s v="OBESITY"/>
    <s v="DIABETES"/>
    <d v="1981-10-18T00:00:00"/>
    <n v="42538.720000000001"/>
    <s v="tier - 1"/>
    <s v="tier - 1"/>
    <s v="R1011"/>
    <n v="43"/>
  </r>
  <r>
    <x v="1176"/>
    <s v="Manwaring"/>
    <n v="34.770000000000003"/>
    <n v="10.54"/>
    <s v="No"/>
    <s v="No"/>
    <x v="0"/>
    <n v="2"/>
    <x v="1"/>
    <s v="OBESITY"/>
    <s v="DIABETES"/>
    <d v="1973-11-28T00:00:00"/>
    <n v="42478.6"/>
    <s v="tier - 2"/>
    <s v="tier - 2"/>
    <s v="R1011"/>
    <n v="51"/>
  </r>
  <r>
    <x v="1177"/>
    <s v="Tomaszewski"/>
    <n v="24.48"/>
    <n v="4.37"/>
    <s v="yes"/>
    <s v="No"/>
    <x v="0"/>
    <n v="2"/>
    <x v="1"/>
    <s v="NORMAL WEIGHT"/>
    <s v="NORMAL"/>
    <d v="1966-12-04T00:00:00"/>
    <n v="42303.69"/>
    <s v="tier - 2"/>
    <s v="tier - 2"/>
    <s v="R1011"/>
    <n v="57"/>
  </r>
  <r>
    <x v="1178"/>
    <s v="Gannon"/>
    <n v="22.61"/>
    <n v="9.6300000000000008"/>
    <s v="No"/>
    <s v="No"/>
    <x v="0"/>
    <n v="2"/>
    <x v="1"/>
    <s v="NORMAL WEIGHT"/>
    <s v="DIABETES"/>
    <d v="1973-12-01T00:00:00"/>
    <n v="42211.14"/>
    <s v="tier - 2"/>
    <s v="tier - 1"/>
    <s v="R1012"/>
    <n v="50"/>
  </r>
  <r>
    <x v="1179"/>
    <s v="Frye"/>
    <n v="34.299999999999997"/>
    <n v="10.37"/>
    <s v="No"/>
    <s v="No"/>
    <x v="0"/>
    <n v="0"/>
    <x v="1"/>
    <s v="OBESITY"/>
    <s v="DIABETES"/>
    <d v="1974-08-14T00:00:00"/>
    <n v="42188.15"/>
    <s v="tier - 1"/>
    <s v="tier - 3"/>
    <s v="R1011"/>
    <n v="50"/>
  </r>
  <r>
    <x v="1180"/>
    <s v="Jenkins"/>
    <n v="46.09"/>
    <n v="5.44"/>
    <s v="No"/>
    <s v="No"/>
    <x v="0"/>
    <n v="2"/>
    <x v="1"/>
    <s v="OBESITY"/>
    <s v="NORMAL"/>
    <d v="1972-09-22T00:00:00"/>
    <n v="42124.52"/>
    <s v="tier - 2"/>
    <s v="tier - 3"/>
    <s v="R1011"/>
    <n v="52"/>
  </r>
  <r>
    <x v="1181"/>
    <s v="Currier"/>
    <n v="44.744999999999997"/>
    <n v="5.19"/>
    <s v="No"/>
    <s v="No"/>
    <x v="0"/>
    <n v="2"/>
    <x v="1"/>
    <s v="OBESITY"/>
    <s v="NORMAL"/>
    <d v="1972-09-22T00:00:00"/>
    <n v="42112.24"/>
    <s v="tier - 2"/>
    <s v="tier - 1"/>
    <s v="R1011"/>
    <n v="52"/>
  </r>
  <r>
    <x v="1182"/>
    <s v="Whittendale"/>
    <n v="26.33"/>
    <n v="11.8"/>
    <s v="yes"/>
    <s v="No"/>
    <x v="0"/>
    <n v="1"/>
    <x v="1"/>
    <s v="OVERWEIGHT"/>
    <s v="DIABETES"/>
    <d v="1975-07-28T00:00:00"/>
    <n v="42111.66"/>
    <s v="tier - 2"/>
    <s v="tier - 1"/>
    <s v="R1011"/>
    <n v="49"/>
  </r>
  <r>
    <x v="1183"/>
    <s v="Rixe"/>
    <n v="26.6"/>
    <n v="8.3800000000000008"/>
    <s v="No"/>
    <s v="No"/>
    <x v="0"/>
    <n v="2"/>
    <x v="1"/>
    <s v="OVERWEIGHT"/>
    <s v="DIABETES"/>
    <d v="1973-12-21T00:00:00"/>
    <n v="41999.519999999997"/>
    <s v="tier - 2"/>
    <s v="tier - 2"/>
    <s v="R1013"/>
    <n v="50"/>
  </r>
  <r>
    <x v="1184"/>
    <s v="Ballon-Landa"/>
    <n v="27.5"/>
    <n v="7.58"/>
    <s v="No"/>
    <s v="No"/>
    <x v="0"/>
    <n v="0"/>
    <x v="1"/>
    <s v="OVERWEIGHT"/>
    <s v="DIABETES"/>
    <d v="1971-11-29T00:00:00"/>
    <n v="41949.24"/>
    <s v="tier - 2"/>
    <s v="tier - 2"/>
    <s v="R1011"/>
    <n v="53"/>
  </r>
  <r>
    <x v="1185"/>
    <s v="Zaferos"/>
    <n v="41.55"/>
    <n v="4.6100000000000003"/>
    <s v="No"/>
    <s v="No"/>
    <x v="0"/>
    <n v="1"/>
    <x v="1"/>
    <s v="OBESITY"/>
    <s v="NORMAL"/>
    <d v="1992-08-22T00:00:00"/>
    <n v="41919.1"/>
    <s v="tier - 1"/>
    <s v="tier - 3"/>
    <s v="R1011"/>
    <n v="32"/>
  </r>
  <r>
    <x v="1186"/>
    <s v="Jackson"/>
    <n v="41.47"/>
    <n v="4.7"/>
    <s v="yes"/>
    <s v="No"/>
    <x v="1"/>
    <n v="1"/>
    <x v="1"/>
    <s v="OBESITY"/>
    <s v="NORMAL"/>
    <d v="1969-08-24T00:00:00"/>
    <n v="41886.54"/>
    <s v="tier - 2"/>
    <s v="tier - 2"/>
    <s v="R1011"/>
    <n v="55"/>
  </r>
  <r>
    <x v="1187"/>
    <s v="Evans Marke"/>
    <n v="24.795000000000002"/>
    <n v="6.05"/>
    <s v="yes"/>
    <s v="No"/>
    <x v="0"/>
    <n v="0"/>
    <x v="1"/>
    <s v="NORMAL WEIGHT"/>
    <s v="PREDIABETES"/>
    <d v="1976-11-28T00:00:00"/>
    <n v="41794.629999999997"/>
    <s v="tier - 2"/>
    <s v="tier - 3"/>
    <s v="R1011"/>
    <n v="48"/>
  </r>
  <r>
    <x v="1188"/>
    <s v="Samland"/>
    <n v="29.48"/>
    <n v="5.63"/>
    <s v="yes"/>
    <s v="No"/>
    <x v="1"/>
    <n v="1"/>
    <x v="1"/>
    <s v="OVERWEIGHT"/>
    <s v="NORMAL"/>
    <d v="1969-06-04T00:00:00"/>
    <n v="41681.86"/>
    <s v="tier - 2"/>
    <s v="tier - 2"/>
    <s v="R1011"/>
    <n v="55"/>
  </r>
  <r>
    <x v="1189"/>
    <s v="Shapiro"/>
    <n v="28.09"/>
    <n v="6.06"/>
    <s v="No"/>
    <s v="No"/>
    <x v="1"/>
    <n v="1"/>
    <x v="1"/>
    <s v="OVERWEIGHT"/>
    <s v="PREDIABETES"/>
    <d v="1979-07-17T00:00:00"/>
    <n v="41676.080000000002"/>
    <s v="tier - 2"/>
    <s v="tier - 3"/>
    <s v="R1011"/>
    <n v="45"/>
  </r>
  <r>
    <x v="1190"/>
    <s v="Snitzer"/>
    <n v="32.729999999999997"/>
    <n v="5.19"/>
    <s v="No"/>
    <s v="No"/>
    <x v="0"/>
    <n v="1"/>
    <x v="1"/>
    <s v="OBESITY"/>
    <s v="NORMAL"/>
    <d v="1987-11-14T00:00:00"/>
    <n v="41661.599999999999"/>
    <s v="tier - 2"/>
    <s v="tier - 2"/>
    <s v="R1011"/>
    <n v="37"/>
  </r>
  <r>
    <x v="1191"/>
    <s v="Herra Arroyo"/>
    <n v="27.36"/>
    <n v="8.9600000000000009"/>
    <s v="No"/>
    <s v="No"/>
    <x v="0"/>
    <n v="0"/>
    <x v="1"/>
    <s v="OVERWEIGHT"/>
    <s v="DIABETES"/>
    <d v="1974-06-08T00:00:00"/>
    <n v="41636.199999999997"/>
    <s v="tier - 1"/>
    <s v="tier - 2"/>
    <s v="R1013"/>
    <n v="50"/>
  </r>
  <r>
    <x v="1192"/>
    <s v="Watters"/>
    <n v="27.265000000000001"/>
    <n v="11.39"/>
    <s v="No"/>
    <s v="No"/>
    <x v="0"/>
    <n v="0"/>
    <x v="1"/>
    <s v="OVERWEIGHT"/>
    <s v="DIABETES"/>
    <d v="1974-11-27T00:00:00"/>
    <n v="41505.15"/>
    <s v="tier - 2"/>
    <s v="tier - 1"/>
    <s v="R1012"/>
    <n v="50"/>
  </r>
  <r>
    <x v="1193"/>
    <s v="Steele-Belkin"/>
    <n v="48.07"/>
    <n v="4.0599999999999996"/>
    <s v="yes"/>
    <s v="No"/>
    <x v="0"/>
    <n v="0"/>
    <x v="1"/>
    <s v="OBESITY"/>
    <s v="NORMAL"/>
    <d v="1976-11-03T00:00:00"/>
    <n v="41351.879999999997"/>
    <s v="tier - 2"/>
    <s v="tier - 3"/>
    <s v="R1011"/>
    <n v="48"/>
  </r>
  <r>
    <x v="1194"/>
    <s v="Christensen"/>
    <n v="30.8"/>
    <n v="5.23"/>
    <s v="yes"/>
    <s v="No"/>
    <x v="0"/>
    <n v="0"/>
    <x v="1"/>
    <s v="OBESITY"/>
    <s v="NORMAL"/>
    <d v="1976-10-30T00:00:00"/>
    <n v="41331.79"/>
    <s v="tier - 1"/>
    <s v="tier - 3"/>
    <s v="R1016"/>
    <n v="48"/>
  </r>
  <r>
    <x v="1195"/>
    <s v="Hodge"/>
    <n v="32.299999999999997"/>
    <n v="5.05"/>
    <s v="yes"/>
    <s v="No"/>
    <x v="0"/>
    <n v="0"/>
    <x v="1"/>
    <s v="OBESITY"/>
    <s v="NORMAL"/>
    <d v="1976-10-17T00:00:00"/>
    <n v="41271.5"/>
    <s v="tier - 2"/>
    <s v="tier - 3"/>
    <s v="R1012"/>
    <n v="48"/>
  </r>
  <r>
    <x v="1196"/>
    <s v="Rusterholz"/>
    <n v="39.700000000000003"/>
    <n v="7.34"/>
    <s v="No"/>
    <s v="No"/>
    <x v="0"/>
    <n v="0"/>
    <x v="1"/>
    <s v="OBESITY"/>
    <s v="DIABETES"/>
    <d v="1971-10-20T00:00:00"/>
    <n v="41250.39"/>
    <s v="tier - 1"/>
    <s v="tier - 2"/>
    <s v="R1013"/>
    <n v="53"/>
  </r>
  <r>
    <x v="1197"/>
    <s v="Lafrance"/>
    <n v="35.97"/>
    <n v="8.1300000000000008"/>
    <s v="No"/>
    <s v="No"/>
    <x v="0"/>
    <n v="0"/>
    <x v="1"/>
    <s v="OBESITY"/>
    <s v="DIABETES"/>
    <d v="1971-12-29T00:00:00"/>
    <n v="41191.57"/>
    <s v="tier - 2"/>
    <s v="tier - 3"/>
    <s v="R1013"/>
    <n v="52"/>
  </r>
  <r>
    <x v="1198"/>
    <s v="Hallis"/>
    <n v="25.86"/>
    <n v="6.68"/>
    <s v="yes"/>
    <s v="No"/>
    <x v="0"/>
    <n v="1"/>
    <x v="1"/>
    <s v="OVERWEIGHT"/>
    <s v="DIABETES"/>
    <d v="1975-12-02T00:00:00"/>
    <n v="41097.160000000003"/>
    <s v="tier - 2"/>
    <s v="tier - 2"/>
    <s v="R1011"/>
    <n v="48"/>
  </r>
  <r>
    <x v="1199"/>
    <s v="Marshall"/>
    <n v="30.03"/>
    <n v="11.51"/>
    <s v="No"/>
    <s v="No"/>
    <x v="0"/>
    <n v="0"/>
    <x v="1"/>
    <s v="OBESITY"/>
    <s v="DIABETES"/>
    <d v="1971-11-26T00:00:00"/>
    <n v="41055.29"/>
    <s v="tier - 2"/>
    <s v="tier - 1"/>
    <s v="R1011"/>
    <n v="53"/>
  </r>
  <r>
    <x v="1200"/>
    <s v="Salowitz"/>
    <n v="25.76"/>
    <n v="6.02"/>
    <s v="yes"/>
    <s v="No"/>
    <x v="1"/>
    <n v="1"/>
    <x v="1"/>
    <s v="OVERWEIGHT"/>
    <s v="PREDIABETES"/>
    <d v="1969-11-24T00:00:00"/>
    <n v="41034.22"/>
    <s v="tier - 1"/>
    <s v="tier - 1"/>
    <s v="R1011"/>
    <n v="55"/>
  </r>
  <r>
    <x v="1201"/>
    <s v="Blake"/>
    <n v="22.42"/>
    <n v="7.96"/>
    <s v="No"/>
    <s v="No"/>
    <x v="0"/>
    <n v="0"/>
    <x v="1"/>
    <s v="NORMAL WEIGHT"/>
    <s v="DIABETES"/>
    <d v="1971-10-08T00:00:00"/>
    <n v="40974.160000000003"/>
    <s v="tier - 1"/>
    <s v="tier - 3"/>
    <s v="R1013"/>
    <n v="53"/>
  </r>
  <r>
    <x v="1202"/>
    <s v="Langerak"/>
    <n v="33.18"/>
    <n v="6.01"/>
    <s v="yes"/>
    <s v="No"/>
    <x v="0"/>
    <n v="1"/>
    <x v="1"/>
    <s v="OBESITY"/>
    <s v="PREDIABETES"/>
    <d v="1988-07-01T00:00:00"/>
    <n v="40961.29"/>
    <s v="tier - 2"/>
    <s v="tier - 3"/>
    <s v="R1011"/>
    <n v="36"/>
  </r>
  <r>
    <x v="1203"/>
    <s v="Bonilla"/>
    <n v="43.04"/>
    <n v="5.9"/>
    <s v="yes"/>
    <s v="No"/>
    <x v="0"/>
    <n v="0"/>
    <x v="1"/>
    <s v="OBESITY"/>
    <s v="PREDIABETES"/>
    <d v="1996-10-12T00:00:00"/>
    <n v="40941.29"/>
    <s v="tier - 1"/>
    <s v="tier - 1"/>
    <s v="R1011"/>
    <n v="28"/>
  </r>
  <r>
    <x v="1204"/>
    <s v="Ciabattoni"/>
    <n v="34.15"/>
    <n v="4.49"/>
    <s v="yes"/>
    <s v="No"/>
    <x v="0"/>
    <n v="1"/>
    <x v="1"/>
    <s v="OBESITY"/>
    <s v="NORMAL"/>
    <d v="1988-07-09T00:00:00"/>
    <n v="40932.43"/>
    <s v="tier - 1"/>
    <s v="tier - 2"/>
    <s v="R1011"/>
    <n v="36"/>
  </r>
  <r>
    <x v="1205"/>
    <s v="Escanero Palmer"/>
    <n v="25.78"/>
    <n v="6.25"/>
    <s v="No"/>
    <s v="No"/>
    <x v="0"/>
    <n v="0"/>
    <x v="1"/>
    <s v="OVERWEIGHT"/>
    <s v="PREDIABETES"/>
    <d v="1977-10-12T00:00:00"/>
    <n v="40904.199999999997"/>
    <s v="tier - 1"/>
    <s v="tier - 3"/>
    <s v="R1012"/>
    <n v="47"/>
  </r>
  <r>
    <x v="1206"/>
    <s v="Lowe"/>
    <n v="21.02"/>
    <n v="9.6199999999999992"/>
    <s v="yes"/>
    <s v="No"/>
    <x v="1"/>
    <n v="1"/>
    <x v="1"/>
    <s v="NORMAL WEIGHT"/>
    <s v="DIABETES"/>
    <d v="1963-06-08T00:00:00"/>
    <n v="40817.85"/>
    <s v="tier - 1"/>
    <s v="tier - 1"/>
    <s v="R1011"/>
    <n v="61"/>
  </r>
  <r>
    <x v="1207"/>
    <s v="Osmark"/>
    <n v="37.51"/>
    <n v="11.06"/>
    <s v="No"/>
    <s v="No"/>
    <x v="0"/>
    <n v="2"/>
    <x v="1"/>
    <s v="OBESITY"/>
    <s v="DIABETES"/>
    <d v="1973-10-16T00:00:00"/>
    <n v="40720.550000000003"/>
    <s v="tier - 2"/>
    <s v="tier - 3"/>
    <s v="R1013"/>
    <n v="51"/>
  </r>
  <r>
    <x v="1208"/>
    <s v="Lawson"/>
    <n v="25.745000000000001"/>
    <n v="6.11"/>
    <s v="yes"/>
    <s v="No"/>
    <x v="0"/>
    <n v="0"/>
    <x v="1"/>
    <s v="OVERWEIGHT"/>
    <s v="PREDIABETES"/>
    <d v="1976-11-03T00:00:00"/>
    <n v="40692.910000000003"/>
    <s v="tier - 2"/>
    <s v="tier - 3"/>
    <s v="R1011"/>
    <n v="48"/>
  </r>
  <r>
    <x v="1209"/>
    <s v="Warwick"/>
    <n v="31.35"/>
    <n v="11.49"/>
    <s v="No"/>
    <s v="No"/>
    <x v="0"/>
    <n v="2"/>
    <x v="1"/>
    <s v="OBESITY"/>
    <s v="DIABETES"/>
    <d v="1973-09-18T00:00:00"/>
    <n v="40590.550000000003"/>
    <s v="tier - 1"/>
    <s v="tier - 3"/>
    <s v="R1011"/>
    <n v="51"/>
  </r>
  <r>
    <x v="1210"/>
    <s v="Magnuson"/>
    <n v="29.83"/>
    <n v="8.68"/>
    <s v="No"/>
    <s v="No"/>
    <x v="0"/>
    <n v="2"/>
    <x v="1"/>
    <s v="OVERWEIGHT"/>
    <s v="DIABETES"/>
    <d v="1973-10-16T00:00:00"/>
    <n v="40419.019999999997"/>
    <s v="tier - 2"/>
    <s v="tier - 1"/>
    <s v="R1011"/>
    <n v="51"/>
  </r>
  <r>
    <x v="1211"/>
    <s v="Marsh"/>
    <n v="25.49"/>
    <n v="5.68"/>
    <s v="yes"/>
    <s v="No"/>
    <x v="1"/>
    <n v="1"/>
    <x v="1"/>
    <s v="OVERWEIGHT"/>
    <s v="NORMAL"/>
    <d v="1969-11-26T00:00:00"/>
    <n v="40373.74"/>
    <s v="tier - 1"/>
    <s v="tier - 1"/>
    <s v="R1011"/>
    <n v="55"/>
  </r>
  <r>
    <x v="1212"/>
    <s v="Kari"/>
    <n v="34.1"/>
    <n v="8.4499999999999993"/>
    <s v="No"/>
    <s v="No"/>
    <x v="0"/>
    <n v="0"/>
    <x v="1"/>
    <s v="OBESITY"/>
    <s v="DIABETES"/>
    <d v="1971-07-02T00:00:00"/>
    <n v="40309.93"/>
    <s v="tier - 2"/>
    <s v="tier - 3"/>
    <s v="R1011"/>
    <n v="53"/>
  </r>
  <r>
    <x v="1213"/>
    <s v="Standiford"/>
    <n v="25.84"/>
    <n v="8.51"/>
    <s v="No"/>
    <s v="No"/>
    <x v="0"/>
    <n v="2"/>
    <x v="1"/>
    <s v="OVERWEIGHT"/>
    <s v="DIABETES"/>
    <d v="1973-10-27T00:00:00"/>
    <n v="63770.43"/>
    <s v="tier - 2"/>
    <s v="tier - 2"/>
    <s v="R1011"/>
    <n v="51"/>
  </r>
  <r>
    <x v="1214"/>
    <s v="Sherwin"/>
    <n v="20.6"/>
    <n v="7.62"/>
    <s v="No"/>
    <s v="No"/>
    <x v="0"/>
    <n v="0"/>
    <x v="1"/>
    <s v="NORMAL WEIGHT"/>
    <s v="DIABETES"/>
    <d v="1971-08-06T00:00:00"/>
    <n v="62592.87"/>
    <s v="tier - 1"/>
    <s v="tier - 2"/>
    <s v="R1011"/>
    <n v="53"/>
  </r>
  <r>
    <x v="1215"/>
    <s v="Parker"/>
    <n v="28.88"/>
    <n v="10.18"/>
    <s v="No"/>
    <s v="No"/>
    <x v="0"/>
    <n v="0"/>
    <x v="1"/>
    <s v="OVERWEIGHT"/>
    <s v="DIABETES"/>
    <d v="1974-08-21T00:00:00"/>
    <n v="60021.4"/>
    <s v="tier - 2"/>
    <s v="tier - 3"/>
    <s v="R1011"/>
    <n v="50"/>
  </r>
  <r>
    <x v="1216"/>
    <s v="Blekeli"/>
    <n v="28.24"/>
    <n v="5.36"/>
    <s v="No"/>
    <s v="No"/>
    <x v="0"/>
    <n v="0"/>
    <x v="1"/>
    <s v="OVERWEIGHT"/>
    <s v="NORMAL"/>
    <d v="1980-10-05T00:00:00"/>
    <n v="58571.07"/>
    <s v="tier - 2"/>
    <s v="tier - 1"/>
    <s v="R1011"/>
    <n v="44"/>
  </r>
  <r>
    <x v="1217"/>
    <s v="Vangampleare"/>
    <n v="25.46"/>
    <n v="11.78"/>
    <s v="yes"/>
    <s v="No"/>
    <x v="0"/>
    <n v="1"/>
    <x v="1"/>
    <s v="OVERWEIGHT"/>
    <s v="DIABETES"/>
    <d v="1975-12-06T00:00:00"/>
    <n v="55135.4"/>
    <s v="tier - 2"/>
    <s v="tier - 2"/>
    <s v="R1011"/>
    <n v="48"/>
  </r>
  <r>
    <x v="1218"/>
    <s v="Hiatt"/>
    <n v="29.64"/>
    <n v="10.82"/>
    <s v="yes"/>
    <s v="No"/>
    <x v="0"/>
    <n v="0"/>
    <x v="1"/>
    <s v="OVERWEIGHT"/>
    <s v="DIABETES"/>
    <d v="1981-12-05T00:00:00"/>
    <n v="52590.83"/>
    <s v="tier - 2"/>
    <s v="tier - 2"/>
    <s v="R1011"/>
    <n v="42"/>
  </r>
  <r>
    <x v="1219"/>
    <s v="Tadesse"/>
    <n v="31.27"/>
    <n v="7.73"/>
    <s v="yes"/>
    <s v="No"/>
    <x v="0"/>
    <n v="1"/>
    <x v="1"/>
    <s v="OBESITY"/>
    <s v="DIABETES"/>
    <d v="1986-12-25T00:00:00"/>
    <n v="51194.559999999998"/>
    <s v="tier - 2"/>
    <s v="tier - 1"/>
    <s v="R1016"/>
    <n v="37"/>
  </r>
  <r>
    <x v="1220"/>
    <s v="Jaswell"/>
    <n v="19.95"/>
    <n v="6.24"/>
    <s v="yes"/>
    <s v="No"/>
    <x v="0"/>
    <n v="0"/>
    <x v="1"/>
    <s v="NORMAL WEIGHT"/>
    <s v="PREDIABETES"/>
    <d v="1976-09-10T00:00:00"/>
    <n v="49577.66"/>
    <s v="tier - 2"/>
    <s v="tier - 1"/>
    <s v="R1017"/>
    <n v="48"/>
  </r>
  <r>
    <x v="1221"/>
    <s v="Phillips-Cook"/>
    <n v="21.3"/>
    <n v="10.42"/>
    <s v="No"/>
    <s v="No"/>
    <x v="0"/>
    <n v="2"/>
    <x v="1"/>
    <s v="NORMAL WEIGHT"/>
    <s v="DIABETES"/>
    <d v="1973-12-25T00:00:00"/>
    <n v="48970.25"/>
    <s v="tier - 1"/>
    <s v="tier - 1"/>
    <s v="R1011"/>
    <n v="50"/>
  </r>
  <r>
    <x v="1222"/>
    <s v="Clark"/>
    <n v="31.635000000000002"/>
    <n v="11.11"/>
    <s v="No"/>
    <s v="No"/>
    <x v="0"/>
    <n v="0"/>
    <x v="1"/>
    <s v="OBESITY"/>
    <s v="DIABETES"/>
    <d v="1971-12-29T00:00:00"/>
    <n v="63770.43"/>
    <s v="tier - 2"/>
    <s v="tier - 3"/>
    <s v="R1011"/>
    <n v="52"/>
  </r>
  <r>
    <x v="1223"/>
    <s v="Wang"/>
    <n v="23.9"/>
    <n v="7.67"/>
    <s v="yes"/>
    <s v="No"/>
    <x v="0"/>
    <n v="2"/>
    <x v="1"/>
    <s v="NORMAL WEIGHT"/>
    <s v="DIABETES"/>
    <d v="1970-10-24T00:00:00"/>
    <n v="39963.120000000003"/>
    <s v="tier - 1"/>
    <s v="tier - 2"/>
    <s v="R1011"/>
    <n v="54"/>
  </r>
  <r>
    <x v="1224"/>
    <s v="Desruisseaux"/>
    <n v="34.15"/>
    <n v="6.15"/>
    <s v="No"/>
    <s v="No"/>
    <x v="0"/>
    <n v="0"/>
    <x v="1"/>
    <s v="OBESITY"/>
    <s v="PREDIABETES"/>
    <d v="1990-08-23T00:00:00"/>
    <n v="39871.699999999997"/>
    <s v="tier - 2"/>
    <s v="tier - 1"/>
    <s v="R1011"/>
    <n v="34"/>
  </r>
  <r>
    <x v="1225"/>
    <s v="Ripp"/>
    <n v="28.71"/>
    <n v="5.71"/>
    <s v="No"/>
    <s v="No"/>
    <x v="0"/>
    <n v="0"/>
    <x v="1"/>
    <s v="OVERWEIGHT"/>
    <s v="PREDIABETES"/>
    <d v="1982-12-08T00:00:00"/>
    <n v="39865.699999999997"/>
    <s v="tier - 2"/>
    <s v="tier - 2"/>
    <s v="R1011"/>
    <n v="41"/>
  </r>
  <r>
    <x v="1226"/>
    <s v="Harris"/>
    <n v="36.700000000000003"/>
    <n v="8.6999999999999993"/>
    <s v="yes"/>
    <s v="No"/>
    <x v="0"/>
    <n v="2"/>
    <x v="1"/>
    <s v="OBESITY"/>
    <s v="DIABETES"/>
    <d v="1970-10-18T00:00:00"/>
    <n v="39836.519999999997"/>
    <s v="tier - 1"/>
    <s v="tier - 3"/>
    <s v="R1011"/>
    <n v="54"/>
  </r>
  <r>
    <x v="1227"/>
    <s v="Shafer"/>
    <n v="34.1"/>
    <n v="9.0399999999999991"/>
    <s v="yes"/>
    <s v="No"/>
    <x v="0"/>
    <n v="2"/>
    <x v="1"/>
    <s v="OBESITY"/>
    <s v="DIABETES"/>
    <d v="1970-08-12T00:00:00"/>
    <n v="39774.28"/>
    <s v="tier - 2"/>
    <s v="tier - 3"/>
    <s v="R1011"/>
    <n v="54"/>
  </r>
  <r>
    <x v="1228"/>
    <s v="Hemesath"/>
    <n v="25.7"/>
    <n v="5.61"/>
    <s v="No"/>
    <s v="No"/>
    <x v="0"/>
    <n v="0"/>
    <x v="1"/>
    <s v="OVERWEIGHT"/>
    <s v="NORMAL"/>
    <d v="1977-12-02T00:00:00"/>
    <n v="39727.61"/>
    <s v="tier - 2"/>
    <s v="tier - 3"/>
    <s v="R1011"/>
    <n v="46"/>
  </r>
  <r>
    <x v="1229"/>
    <s v="Vinci"/>
    <n v="21.68"/>
    <n v="8.1199999999999992"/>
    <s v="No"/>
    <s v="No"/>
    <x v="0"/>
    <n v="0"/>
    <x v="1"/>
    <s v="NORMAL WEIGHT"/>
    <s v="DIABETES"/>
    <d v="1965-11-09T00:00:00"/>
    <n v="39725.519999999997"/>
    <s v="tier - 1"/>
    <s v="tier - 2"/>
    <s v="R1013"/>
    <n v="59"/>
  </r>
  <r>
    <x v="1230"/>
    <s v="Diamond-Husmann"/>
    <n v="25.175000000000001"/>
    <n v="4.74"/>
    <s v="No"/>
    <s v="No"/>
    <x v="0"/>
    <n v="0"/>
    <x v="1"/>
    <s v="OVERWEIGHT"/>
    <s v="NORMAL"/>
    <d v="1977-11-04T00:00:00"/>
    <n v="39722.75"/>
    <s v="tier - 2"/>
    <s v="tier - 2"/>
    <s v="R1011"/>
    <n v="47"/>
  </r>
  <r>
    <x v="1231"/>
    <s v="Soto"/>
    <n v="44.77"/>
    <n v="4.0599999999999996"/>
    <s v="No"/>
    <s v="No"/>
    <x v="0"/>
    <n v="2"/>
    <x v="1"/>
    <s v="OBESITY"/>
    <s v="NORMAL"/>
    <d v="1972-12-02T00:00:00"/>
    <n v="39721.93"/>
    <s v="tier - 1"/>
    <s v="tier - 3"/>
    <s v="R1013"/>
    <n v="51"/>
  </r>
  <r>
    <x v="1232"/>
    <s v="Howard"/>
    <n v="37.07"/>
    <n v="5.69"/>
    <s v="No"/>
    <s v="No"/>
    <x v="0"/>
    <n v="2"/>
    <x v="1"/>
    <s v="OBESITY"/>
    <s v="NORMAL"/>
    <d v="1972-12-07T00:00:00"/>
    <n v="39670.44"/>
    <s v="tier - 1"/>
    <s v="tier - 3"/>
    <s v="R1016"/>
    <n v="51"/>
  </r>
  <r>
    <x v="1233"/>
    <s v="Patrick"/>
    <n v="39.799999999999997"/>
    <n v="5.66"/>
    <s v="No"/>
    <s v="No"/>
    <x v="1"/>
    <n v="1"/>
    <x v="1"/>
    <s v="OBESITY"/>
    <s v="NORMAL"/>
    <d v="1993-12-01T00:00:00"/>
    <n v="39611.760000000002"/>
    <s v="tier - 2"/>
    <s v="tier - 3"/>
    <s v="R1011"/>
    <n v="30"/>
  </r>
  <r>
    <x v="1234"/>
    <s v="Dacko"/>
    <n v="26.36"/>
    <n v="4.32"/>
    <s v="No"/>
    <s v="No"/>
    <x v="1"/>
    <n v="1"/>
    <x v="1"/>
    <s v="OVERWEIGHT"/>
    <s v="NORMAL"/>
    <d v="1979-12-16T00:00:00"/>
    <n v="39597.410000000003"/>
    <s v="tier - 2"/>
    <s v="tier - 3"/>
    <s v="R1011"/>
    <n v="44"/>
  </r>
  <r>
    <x v="1235"/>
    <s v="Glassey"/>
    <n v="29.925000000000001"/>
    <n v="8.2899999999999991"/>
    <s v="No"/>
    <s v="No"/>
    <x v="0"/>
    <n v="2"/>
    <x v="1"/>
    <s v="OVERWEIGHT"/>
    <s v="DIABETES"/>
    <d v="1973-10-11T00:00:00"/>
    <n v="39556.49"/>
    <s v="tier - 2"/>
    <s v="tier - 2"/>
    <s v="R1011"/>
    <n v="51"/>
  </r>
  <r>
    <x v="1236"/>
    <s v="Frechette"/>
    <n v="37.29"/>
    <n v="10.46"/>
    <s v="No"/>
    <s v="No"/>
    <x v="0"/>
    <n v="0"/>
    <x v="1"/>
    <s v="OBESITY"/>
    <s v="DIABETES"/>
    <d v="1974-07-21T00:00:00"/>
    <n v="39396.86"/>
    <s v="tier - 2"/>
    <s v="tier - 1"/>
    <s v="R1013"/>
    <n v="50"/>
  </r>
  <r>
    <x v="1237"/>
    <s v="Benitez"/>
    <n v="30.2"/>
    <n v="11.96"/>
    <s v="No"/>
    <s v="No"/>
    <x v="0"/>
    <n v="0"/>
    <x v="1"/>
    <s v="OBESITY"/>
    <s v="DIABETES"/>
    <d v="1974-09-08T00:00:00"/>
    <n v="39352.6"/>
    <s v="tier - 2"/>
    <s v="tier - 3"/>
    <s v="R1011"/>
    <n v="50"/>
  </r>
  <r>
    <x v="1238"/>
    <s v="Gauthier"/>
    <n v="24.225000000000001"/>
    <n v="4.25"/>
    <s v="yes"/>
    <s v="No"/>
    <x v="1"/>
    <n v="1"/>
    <x v="1"/>
    <s v="NORMAL WEIGHT"/>
    <s v="NORMAL"/>
    <d v="1983-07-15T00:00:00"/>
    <n v="39315.279999999999"/>
    <s v="tier - 2"/>
    <s v="tier - 2"/>
    <s v="R1012"/>
    <n v="41"/>
  </r>
  <r>
    <x v="1239"/>
    <s v="Fazioli"/>
    <n v="31.445"/>
    <n v="8.33"/>
    <s v="No"/>
    <s v="No"/>
    <x v="0"/>
    <n v="0"/>
    <x v="1"/>
    <s v="OBESITY"/>
    <s v="DIABETES"/>
    <d v="1974-08-17T00:00:00"/>
    <n v="39241.440000000002"/>
    <s v="tier - 2"/>
    <s v="tier - 2"/>
    <s v="R1011"/>
    <n v="50"/>
  </r>
  <r>
    <x v="1240"/>
    <s v="Chorney"/>
    <n v="38.880000000000003"/>
    <n v="4.29"/>
    <s v="No"/>
    <s v="No"/>
    <x v="0"/>
    <n v="1"/>
    <x v="1"/>
    <s v="OBESITY"/>
    <s v="NORMAL"/>
    <d v="1992-09-27T00:00:00"/>
    <n v="39221.120000000003"/>
    <s v="tier - 1"/>
    <s v="tier - 1"/>
    <s v="R1011"/>
    <n v="32"/>
  </r>
  <r>
    <x v="1241"/>
    <s v="Dannenhauer"/>
    <n v="43.89"/>
    <n v="6.32"/>
    <s v="yes"/>
    <s v="No"/>
    <x v="0"/>
    <n v="0"/>
    <x v="1"/>
    <s v="OBESITY"/>
    <s v="PREDIABETES"/>
    <d v="1976-12-25T00:00:00"/>
    <n v="39125.33"/>
    <s v="tier - 1"/>
    <s v="tier - 3"/>
    <s v="R1019"/>
    <n v="47"/>
  </r>
  <r>
    <x v="1242"/>
    <s v="McComb"/>
    <n v="25.6"/>
    <n v="5.65"/>
    <s v="No"/>
    <s v="No"/>
    <x v="0"/>
    <n v="2"/>
    <x v="1"/>
    <s v="OVERWEIGHT"/>
    <s v="NORMAL"/>
    <d v="1972-06-06T00:00:00"/>
    <n v="39047.29"/>
    <s v="tier - 1"/>
    <s v="tier - 1"/>
    <s v="R1011"/>
    <n v="52"/>
  </r>
  <r>
    <x v="1243"/>
    <s v="Blake"/>
    <n v="29.545000000000002"/>
    <n v="8.41"/>
    <s v="yes"/>
    <s v="No"/>
    <x v="0"/>
    <n v="1"/>
    <x v="1"/>
    <s v="OVERWEIGHT"/>
    <s v="DIABETES"/>
    <d v="1975-07-07T00:00:00"/>
    <n v="38998.550000000003"/>
    <s v="tier - 1"/>
    <s v="tier - 1"/>
    <s v="R1012"/>
    <n v="49"/>
  </r>
  <r>
    <x v="1244"/>
    <s v="Sambasivam"/>
    <n v="23.25"/>
    <n v="11.96"/>
    <s v="yes"/>
    <s v="No"/>
    <x v="0"/>
    <n v="0"/>
    <x v="1"/>
    <s v="NORMAL WEIGHT"/>
    <s v="DIABETES"/>
    <d v="1967-09-06T00:00:00"/>
    <n v="38947.43"/>
    <s v="tier - 1"/>
    <s v="tier - 2"/>
    <s v="R1011"/>
    <n v="57"/>
  </r>
  <r>
    <x v="1245"/>
    <s v="Maina"/>
    <n v="43.95"/>
    <n v="5.17"/>
    <s v="yes"/>
    <s v="No"/>
    <x v="1"/>
    <n v="1"/>
    <x v="1"/>
    <s v="OBESITY"/>
    <s v="NORMAL"/>
    <d v="1997-11-28T00:00:00"/>
    <n v="38932.559999999998"/>
    <s v="tier - 2"/>
    <s v="tier - 3"/>
    <s v="R1011"/>
    <n v="27"/>
  </r>
  <r>
    <x v="1246"/>
    <s v="Keshian"/>
    <n v="21.85"/>
    <n v="8.76"/>
    <s v="No"/>
    <s v="No"/>
    <x v="0"/>
    <n v="0"/>
    <x v="1"/>
    <s v="NORMAL WEIGHT"/>
    <s v="DIABETES"/>
    <d v="1978-12-16T00:00:00"/>
    <n v="38924.04"/>
    <s v="tier - 1"/>
    <s v="tier - 3"/>
    <s v="R1011"/>
    <n v="45"/>
  </r>
  <r>
    <x v="1247"/>
    <s v="Maas"/>
    <n v="25.73"/>
    <n v="7.99"/>
    <s v="No"/>
    <s v="No"/>
    <x v="0"/>
    <n v="2"/>
    <x v="1"/>
    <s v="OVERWEIGHT"/>
    <s v="DIABETES"/>
    <d v="1973-09-09T00:00:00"/>
    <n v="38893.360000000001"/>
    <s v="tier - 1"/>
    <s v="tier - 2"/>
    <s v="R1011"/>
    <n v="51"/>
  </r>
  <r>
    <x v="1248"/>
    <s v="Sinasac"/>
    <n v="32.229999999999997"/>
    <n v="8.59"/>
    <s v="No"/>
    <s v="No"/>
    <x v="0"/>
    <n v="0"/>
    <x v="1"/>
    <s v="OBESITY"/>
    <s v="DIABETES"/>
    <d v="1974-06-18T00:00:00"/>
    <n v="38869.25"/>
    <s v="tier - 2"/>
    <s v="tier - 2"/>
    <s v="R1011"/>
    <n v="50"/>
  </r>
  <r>
    <x v="1249"/>
    <s v="Van De Kamp"/>
    <n v="32.204999999999998"/>
    <n v="6.14"/>
    <s v="No"/>
    <s v="No"/>
    <x v="0"/>
    <n v="2"/>
    <x v="1"/>
    <s v="OBESITY"/>
    <s v="PREDIABETES"/>
    <d v="1972-11-22T00:00:00"/>
    <n v="38836.980000000003"/>
    <s v="tier - 2"/>
    <s v="tier - 2"/>
    <s v="R1012"/>
    <n v="52"/>
  </r>
  <r>
    <x v="1250"/>
    <s v="Ruffo"/>
    <n v="26.41"/>
    <n v="4.08"/>
    <s v="No"/>
    <s v="No"/>
    <x v="0"/>
    <n v="2"/>
    <x v="1"/>
    <s v="OVERWEIGHT"/>
    <s v="NORMAL"/>
    <d v="1972-11-14T00:00:00"/>
    <n v="38792.69"/>
    <s v="tier - 2"/>
    <s v="tier - 3"/>
    <s v="R1011"/>
    <n v="52"/>
  </r>
  <r>
    <x v="1251"/>
    <s v="Long"/>
    <n v="30.2"/>
    <n v="6.25"/>
    <s v="yes"/>
    <s v="No"/>
    <x v="0"/>
    <n v="0"/>
    <x v="1"/>
    <s v="OBESITY"/>
    <s v="PREDIABETES"/>
    <d v="1976-07-14T00:00:00"/>
    <n v="38746.36"/>
    <s v="tier - 1"/>
    <s v="tier - 3"/>
    <s v="R1011"/>
    <n v="48"/>
  </r>
  <r>
    <x v="1252"/>
    <s v="Rohde"/>
    <n v="31.26"/>
    <n v="5.94"/>
    <s v="yes"/>
    <s v="No"/>
    <x v="0"/>
    <n v="1"/>
    <x v="1"/>
    <s v="OBESITY"/>
    <s v="PREDIABETES"/>
    <d v="1988-08-22T00:00:00"/>
    <n v="38740.120000000003"/>
    <s v="tier - 1"/>
    <s v="tier - 3"/>
    <s v="R1011"/>
    <n v="36"/>
  </r>
  <r>
    <x v="1253"/>
    <s v="Bonzi"/>
    <n v="33.725000000000001"/>
    <n v="6.45"/>
    <s v="yes"/>
    <s v="No"/>
    <x v="0"/>
    <n v="0"/>
    <x v="1"/>
    <s v="OBESITY"/>
    <s v="DIABETES"/>
    <d v="1976-10-19T00:00:00"/>
    <n v="38711"/>
    <s v="tier - 1"/>
    <s v="tier - 3"/>
    <s v="R1012"/>
    <n v="48"/>
  </r>
  <r>
    <x v="1254"/>
    <s v="Moore"/>
    <n v="28.9"/>
    <n v="5.74"/>
    <s v="yes"/>
    <s v="No"/>
    <x v="0"/>
    <n v="0"/>
    <x v="1"/>
    <s v="OVERWEIGHT"/>
    <s v="PREDIABETES"/>
    <d v="1976-06-14T00:00:00"/>
    <n v="38709.18"/>
    <s v="tier - 1"/>
    <s v="tier - 1"/>
    <s v="R1017"/>
    <n v="48"/>
  </r>
  <r>
    <x v="1255"/>
    <s v="McGrane"/>
    <n v="45.69"/>
    <n v="4.43"/>
    <s v="yes"/>
    <s v="No"/>
    <x v="0"/>
    <n v="0"/>
    <x v="1"/>
    <s v="OBESITY"/>
    <s v="NORMAL"/>
    <d v="2001-11-07T00:00:00"/>
    <n v="38652.089999999997"/>
    <s v="tier - 2"/>
    <s v="tier - 2"/>
    <s v="R1011"/>
    <n v="23"/>
  </r>
  <r>
    <x v="1256"/>
    <s v="Stepnowski"/>
    <n v="21.03"/>
    <n v="6.5"/>
    <s v="No"/>
    <s v="No"/>
    <x v="0"/>
    <n v="0"/>
    <x v="1"/>
    <s v="NORMAL WEIGHT"/>
    <s v="DIABETES"/>
    <d v="1965-08-29T00:00:00"/>
    <n v="38511.629999999997"/>
    <s v="tier - 2"/>
    <s v="tier - 2"/>
    <s v="R1011"/>
    <n v="59"/>
  </r>
  <r>
    <x v="1257"/>
    <s v="Merkle"/>
    <n v="37"/>
    <n v="8.75"/>
    <s v="No"/>
    <s v="No"/>
    <x v="0"/>
    <n v="0"/>
    <x v="1"/>
    <s v="OBESITY"/>
    <s v="DIABETES"/>
    <d v="1971-06-18T00:00:00"/>
    <n v="38415.47"/>
    <s v="tier - 2"/>
    <s v="tier - 3"/>
    <s v="R1011"/>
    <n v="53"/>
  </r>
  <r>
    <x v="1258"/>
    <s v="Schaefer"/>
    <n v="25.4"/>
    <n v="11.96"/>
    <s v="No"/>
    <s v="No"/>
    <x v="0"/>
    <n v="0"/>
    <x v="1"/>
    <s v="OVERWEIGHT"/>
    <s v="DIABETES"/>
    <d v="1971-08-23T00:00:00"/>
    <n v="38405.26"/>
    <s v="tier - 2"/>
    <s v="tier - 1"/>
    <s v="R1018"/>
    <n v="53"/>
  </r>
  <r>
    <x v="1259"/>
    <s v="Vigneron"/>
    <n v="32.299999999999997"/>
    <n v="10.54"/>
    <s v="No"/>
    <s v="No"/>
    <x v="0"/>
    <n v="0"/>
    <x v="1"/>
    <s v="OBESITY"/>
    <s v="DIABETES"/>
    <d v="1974-09-06T00:00:00"/>
    <n v="38389.79"/>
    <s v="tier - 2"/>
    <s v="tier - 2"/>
    <s v="R1012"/>
    <n v="50"/>
  </r>
  <r>
    <x v="1260"/>
    <s v="Mucci"/>
    <n v="23.94"/>
    <n v="4.54"/>
    <s v="yes"/>
    <s v="No"/>
    <x v="1"/>
    <n v="1"/>
    <x v="1"/>
    <s v="NORMAL WEIGHT"/>
    <s v="NORMAL"/>
    <d v="1969-09-09T00:00:00"/>
    <n v="38344.57"/>
    <s v="tier - 2"/>
    <s v="tier - 2"/>
    <s v="R1011"/>
    <n v="55"/>
  </r>
  <r>
    <x v="1261"/>
    <s v="MacDonald"/>
    <n v="46.4"/>
    <n v="5.71"/>
    <s v="No"/>
    <s v="No"/>
    <x v="0"/>
    <n v="0"/>
    <x v="1"/>
    <s v="OBESITY"/>
    <s v="PREDIABETES"/>
    <d v="1999-08-23T00:00:00"/>
    <n v="38313.129999999997"/>
    <s v="tier - 2"/>
    <s v="tier - 3"/>
    <s v="R1011"/>
    <n v="25"/>
  </r>
  <r>
    <x v="1262"/>
    <s v="Deng"/>
    <n v="40.375"/>
    <n v="6.25"/>
    <s v="yes"/>
    <s v="No"/>
    <x v="0"/>
    <n v="0"/>
    <x v="1"/>
    <s v="OBESITY"/>
    <s v="PREDIABETES"/>
    <d v="1976-06-17T00:00:00"/>
    <n v="38282.75"/>
    <s v="tier - 2"/>
    <s v="tier - 3"/>
    <s v="R1012"/>
    <n v="48"/>
  </r>
  <r>
    <x v="1263"/>
    <s v="De Mata"/>
    <n v="28.7"/>
    <n v="9.4700000000000006"/>
    <s v="No"/>
    <s v="No"/>
    <x v="0"/>
    <n v="2"/>
    <x v="1"/>
    <s v="OVERWEIGHT"/>
    <s v="DIABETES"/>
    <d v="1973-06-25T00:00:00"/>
    <n v="38245.589999999997"/>
    <s v="tier - 2"/>
    <s v="tier - 1"/>
    <s v="R1011"/>
    <n v="51"/>
  </r>
  <r>
    <x v="1264"/>
    <s v="Strickland"/>
    <n v="26.63"/>
    <n v="5.7"/>
    <s v="No"/>
    <s v="No"/>
    <x v="0"/>
    <n v="0"/>
    <x v="1"/>
    <s v="OVERWEIGHT"/>
    <s v="PREDIABETES"/>
    <d v="1980-10-28T00:00:00"/>
    <n v="38241.74"/>
    <s v="tier - 1"/>
    <s v="tier - 1"/>
    <s v="R1011"/>
    <n v="44"/>
  </r>
  <r>
    <x v="1265"/>
    <s v="Cheney"/>
    <n v="22.515000000000001"/>
    <n v="11.18"/>
    <s v="No"/>
    <s v="No"/>
    <x v="0"/>
    <n v="2"/>
    <x v="1"/>
    <s v="NORMAL WEIGHT"/>
    <s v="DIABETES"/>
    <d v="1973-10-11T00:00:00"/>
    <n v="38237.339999999997"/>
    <s v="tier - 1"/>
    <s v="tier - 2"/>
    <s v="R1011"/>
    <n v="51"/>
  </r>
  <r>
    <x v="1266"/>
    <s v="Godoy"/>
    <n v="36.575000000000003"/>
    <n v="10.98"/>
    <s v="No"/>
    <s v="No"/>
    <x v="0"/>
    <n v="0"/>
    <x v="1"/>
    <s v="OBESITY"/>
    <s v="DIABETES"/>
    <d v="1974-08-16T00:00:00"/>
    <n v="38189.1"/>
    <s v="tier - 1"/>
    <s v="tier - 2"/>
    <s v="R1011"/>
    <n v="50"/>
  </r>
  <r>
    <x v="1267"/>
    <s v="Rider"/>
    <n v="23.66"/>
    <n v="5.1100000000000003"/>
    <s v="yes"/>
    <s v="No"/>
    <x v="1"/>
    <n v="1"/>
    <x v="1"/>
    <s v="NORMAL WEIGHT"/>
    <s v="NORMAL"/>
    <d v="1969-08-10T00:00:00"/>
    <n v="38126.25"/>
    <s v="tier - 2"/>
    <s v="tier - 2"/>
    <s v="R1011"/>
    <n v="55"/>
  </r>
  <r>
    <x v="1268"/>
    <s v="Evans"/>
    <n v="18.62"/>
    <n v="10.24"/>
    <s v="No"/>
    <s v="No"/>
    <x v="0"/>
    <n v="0"/>
    <x v="1"/>
    <s v="NORMAL WEIGHT"/>
    <s v="DIABETES"/>
    <d v="1965-10-21T00:00:00"/>
    <n v="37829.72"/>
    <s v="tier - 1"/>
    <s v="tier - 3"/>
    <s v="R1011"/>
    <n v="59"/>
  </r>
  <r>
    <x v="1269"/>
    <s v="Anderson"/>
    <n v="19.190000000000001"/>
    <n v="7.71"/>
    <s v="yes"/>
    <s v="No"/>
    <x v="0"/>
    <n v="1"/>
    <x v="1"/>
    <s v="NORMAL WEIGHT"/>
    <s v="DIABETES"/>
    <d v="1975-08-03T00:00:00"/>
    <n v="37800.980000000003"/>
    <s v="tier - 2"/>
    <s v="tier - 1"/>
    <s v="R1011"/>
    <n v="49"/>
  </r>
  <r>
    <x v="1270"/>
    <s v="Walters"/>
    <n v="27.5"/>
    <n v="6.03"/>
    <s v="No"/>
    <s v="No"/>
    <x v="0"/>
    <n v="0"/>
    <x v="1"/>
    <s v="OVERWEIGHT"/>
    <s v="PREDIABETES"/>
    <d v="1977-09-02T00:00:00"/>
    <n v="37742.58"/>
    <s v="tier - 1"/>
    <s v="tier - 1"/>
    <s v="R1011"/>
    <n v="47"/>
  </r>
  <r>
    <x v="1271"/>
    <s v="Leboeuf"/>
    <n v="27.36"/>
    <n v="5.96"/>
    <s v="No"/>
    <s v="No"/>
    <x v="1"/>
    <n v="1"/>
    <x v="1"/>
    <s v="OVERWEIGHT"/>
    <s v="PREDIABETES"/>
    <d v="1979-07-17T00:00:00"/>
    <n v="37735.199999999997"/>
    <s v="tier - 2"/>
    <s v="tier - 3"/>
    <s v="R1011"/>
    <n v="45"/>
  </r>
  <r>
    <x v="1272"/>
    <s v="Scheibel"/>
    <n v="20.350000000000001"/>
    <n v="4.16"/>
    <s v="No"/>
    <s v="No"/>
    <x v="0"/>
    <n v="0"/>
    <x v="1"/>
    <s v="NORMAL WEIGHT"/>
    <s v="NORMAL"/>
    <d v="1977-10-15T00:00:00"/>
    <n v="37701.879999999997"/>
    <s v="tier - 2"/>
    <s v="tier - 2"/>
    <s v="R1011"/>
    <n v="47"/>
  </r>
  <r>
    <x v="1273"/>
    <s v="Ritter"/>
    <n v="24.035"/>
    <n v="6.11"/>
    <s v="No"/>
    <s v="No"/>
    <x v="0"/>
    <n v="0"/>
    <x v="1"/>
    <s v="NORMAL WEIGHT"/>
    <s v="PREDIABETES"/>
    <d v="1977-11-12T00:00:00"/>
    <n v="37675.06"/>
    <s v="tier - 2"/>
    <s v="tier - 3"/>
    <s v="R1012"/>
    <n v="47"/>
  </r>
  <r>
    <x v="1274"/>
    <s v="Deeg"/>
    <n v="23.56"/>
    <n v="5.97"/>
    <s v="No"/>
    <s v="No"/>
    <x v="0"/>
    <n v="0"/>
    <x v="1"/>
    <s v="NORMAL WEIGHT"/>
    <s v="PREDIABETES"/>
    <d v="1977-09-24T00:00:00"/>
    <n v="37650.74"/>
    <s v="tier - 2"/>
    <s v="tier - 2"/>
    <s v="R1012"/>
    <n v="47"/>
  </r>
  <r>
    <x v="1275"/>
    <s v="Pretot"/>
    <n v="27.17"/>
    <n v="10.81"/>
    <s v="No"/>
    <s v="No"/>
    <x v="0"/>
    <n v="2"/>
    <x v="1"/>
    <s v="OVERWEIGHT"/>
    <s v="DIABETES"/>
    <d v="1973-07-11T00:00:00"/>
    <n v="37607.53"/>
    <s v="tier - 2"/>
    <s v="tier - 1"/>
    <s v="R1011"/>
    <n v="51"/>
  </r>
  <r>
    <x v="1276"/>
    <s v="Willsey"/>
    <n v="34.32"/>
    <n v="5.7"/>
    <s v="yes"/>
    <s v="No"/>
    <x v="1"/>
    <n v="1"/>
    <x v="1"/>
    <s v="OBESITY"/>
    <s v="PREDIABETES"/>
    <d v="1983-07-25T00:00:00"/>
    <n v="37484.449999999997"/>
    <s v="tier - 2"/>
    <s v="tier - 1"/>
    <s v="R1012"/>
    <n v="41"/>
  </r>
  <r>
    <x v="1277"/>
    <s v="Roach"/>
    <n v="23.87"/>
    <n v="4.7699999999999996"/>
    <s v="yes"/>
    <s v="No"/>
    <x v="1"/>
    <n v="1"/>
    <x v="1"/>
    <s v="NORMAL WEIGHT"/>
    <s v="NORMAL"/>
    <d v="1983-12-30T00:00:00"/>
    <n v="37465.339999999997"/>
    <s v="tier - 2"/>
    <s v="tier - 2"/>
    <s v="R1011"/>
    <n v="40"/>
  </r>
  <r>
    <x v="1278"/>
    <s v="Jacobsen"/>
    <n v="30.15"/>
    <n v="4.25"/>
    <s v="No"/>
    <s v="No"/>
    <x v="0"/>
    <n v="1"/>
    <x v="1"/>
    <s v="OBESITY"/>
    <s v="NORMAL"/>
    <d v="1987-11-11T00:00:00"/>
    <n v="37425.94"/>
    <s v="tier - 1"/>
    <s v="tier - 3"/>
    <s v="R1011"/>
    <n v="37"/>
  </r>
  <r>
    <x v="1279"/>
    <s v="O'Hora"/>
    <n v="26.36"/>
    <n v="5.52"/>
    <s v="No"/>
    <s v="No"/>
    <x v="0"/>
    <n v="0"/>
    <x v="1"/>
    <s v="OVERWEIGHT"/>
    <s v="NORMAL"/>
    <d v="1982-12-06T00:00:00"/>
    <n v="37277.269999999997"/>
    <s v="tier - 1"/>
    <s v="tier - 1"/>
    <s v="R1011"/>
    <n v="41"/>
  </r>
  <r>
    <x v="1280"/>
    <s v="Amato"/>
    <n v="45.32"/>
    <n v="6.53"/>
    <s v="yes"/>
    <s v="No"/>
    <x v="0"/>
    <n v="1"/>
    <x v="1"/>
    <s v="OBESITY"/>
    <s v="DIABETES"/>
    <d v="1975-09-26T00:00:00"/>
    <n v="37272.339999999997"/>
    <s v="tier - 2"/>
    <s v="tier - 2"/>
    <s v="R1013"/>
    <n v="49"/>
  </r>
  <r>
    <x v="1281"/>
    <s v="Reed"/>
    <n v="31.93"/>
    <n v="4.82"/>
    <s v="yes"/>
    <s v="No"/>
    <x v="0"/>
    <n v="1"/>
    <x v="1"/>
    <s v="OBESITY"/>
    <s v="NORMAL"/>
    <d v="1988-09-21T00:00:00"/>
    <n v="37270.15"/>
    <s v="tier - 1"/>
    <s v="tier - 1"/>
    <s v="R1011"/>
    <n v="36"/>
  </r>
  <r>
    <x v="1282"/>
    <s v="Wegner"/>
    <n v="36"/>
    <n v="11.94"/>
    <s v="yes"/>
    <s v="No"/>
    <x v="0"/>
    <n v="1"/>
    <x v="1"/>
    <s v="OBESITY"/>
    <s v="DIABETES"/>
    <d v="1975-08-21T00:00:00"/>
    <n v="37251.22"/>
    <s v="tier - 2"/>
    <s v="tier - 2"/>
    <s v="R1011"/>
    <n v="49"/>
  </r>
  <r>
    <x v="1283"/>
    <s v="Bokun"/>
    <n v="32"/>
    <n v="7.85"/>
    <s v="yes"/>
    <s v="No"/>
    <x v="0"/>
    <n v="1"/>
    <x v="1"/>
    <s v="OBESITY"/>
    <s v="DIABETES"/>
    <d v="1975-08-06T00:00:00"/>
    <n v="37165.160000000003"/>
    <s v="tier - 2"/>
    <s v="tier - 3"/>
    <s v="R1011"/>
    <n v="49"/>
  </r>
  <r>
    <x v="1284"/>
    <s v="Ainsley"/>
    <n v="29.37"/>
    <n v="8.01"/>
    <s v="yes"/>
    <s v="No"/>
    <x v="0"/>
    <n v="1"/>
    <x v="1"/>
    <s v="OVERWEIGHT"/>
    <s v="DIABETES"/>
    <d v="1983-12-12T00:00:00"/>
    <n v="37133.9"/>
    <s v="tier - 1"/>
    <s v="tier - 2"/>
    <s v="R1011"/>
    <n v="40"/>
  </r>
  <r>
    <x v="1285"/>
    <s v="Foster"/>
    <n v="23.6"/>
    <n v="7.4"/>
    <s v="yes"/>
    <s v="No"/>
    <x v="0"/>
    <n v="1"/>
    <x v="1"/>
    <s v="NORMAL WEIGHT"/>
    <s v="DIABETES"/>
    <d v="1975-11-06T00:00:00"/>
    <n v="37079.370000000003"/>
    <s v="tier - 1"/>
    <s v="tier - 2"/>
    <s v="R1011"/>
    <n v="49"/>
  </r>
  <r>
    <x v="1286"/>
    <s v="Overpeck"/>
    <n v="33.155000000000001"/>
    <n v="8.3800000000000008"/>
    <s v="yes"/>
    <s v="No"/>
    <x v="0"/>
    <n v="0"/>
    <x v="1"/>
    <s v="OBESITY"/>
    <s v="DIABETES"/>
    <d v="1981-12-27T00:00:00"/>
    <n v="37076.370000000003"/>
    <s v="tier - 2"/>
    <s v="tier - 3"/>
    <s v="R1012"/>
    <n v="42"/>
  </r>
  <r>
    <x v="1287"/>
    <s v="Levine"/>
    <n v="24.32"/>
    <n v="11.56"/>
    <s v="yes"/>
    <s v="No"/>
    <x v="0"/>
    <n v="1"/>
    <x v="1"/>
    <s v="NORMAL WEIGHT"/>
    <s v="DIABETES"/>
    <d v="1983-07-24T00:00:00"/>
    <n v="37040.879999999997"/>
    <s v="tier - 1"/>
    <s v="tier - 1"/>
    <s v="R1011"/>
    <n v="41"/>
  </r>
  <r>
    <x v="1288"/>
    <s v="Jean"/>
    <n v="36.299999999999997"/>
    <n v="4.6100000000000003"/>
    <s v="No"/>
    <s v="No"/>
    <x v="0"/>
    <n v="0"/>
    <x v="1"/>
    <s v="OBESITY"/>
    <s v="NORMAL"/>
    <d v="1977-07-26T00:00:00"/>
    <n v="36976.449999999997"/>
    <s v="tier - 2"/>
    <s v="tier - 2"/>
    <s v="R1011"/>
    <n v="47"/>
  </r>
  <r>
    <x v="1289"/>
    <s v="Wild"/>
    <n v="34.4"/>
    <n v="4.95"/>
    <s v="No"/>
    <s v="No"/>
    <x v="1"/>
    <n v="1"/>
    <x v="1"/>
    <s v="OBESITY"/>
    <s v="NORMAL"/>
    <d v="1979-08-13T00:00:00"/>
    <n v="36950.26"/>
    <s v="tier - 1"/>
    <s v="tier - 3"/>
    <s v="R1017"/>
    <n v="45"/>
  </r>
  <r>
    <x v="1290"/>
    <s v="Tabor"/>
    <n v="30.9"/>
    <n v="5.04"/>
    <s v="No"/>
    <s v="No"/>
    <x v="0"/>
    <n v="0"/>
    <x v="1"/>
    <s v="OBESITY"/>
    <s v="NORMAL"/>
    <d v="1977-12-29T00:00:00"/>
    <n v="36935.64"/>
    <s v="tier - 2"/>
    <s v="tier - 3"/>
    <s v="R1011"/>
    <n v="46"/>
  </r>
  <r>
    <x v="1291"/>
    <s v="Steffen"/>
    <n v="28.6"/>
    <n v="5.42"/>
    <s v="No"/>
    <s v="No"/>
    <x v="0"/>
    <n v="0"/>
    <x v="1"/>
    <s v="OVERWEIGHT"/>
    <s v="NORMAL"/>
    <d v="1977-06-21T00:00:00"/>
    <n v="36922.61"/>
    <s v="tier - 1"/>
    <s v="tier - 1"/>
    <s v="R1011"/>
    <n v="47"/>
  </r>
  <r>
    <x v="1292"/>
    <s v="Tadich"/>
    <n v="27.83"/>
    <n v="5.39"/>
    <s v="No"/>
    <s v="No"/>
    <x v="0"/>
    <n v="0"/>
    <x v="1"/>
    <s v="OVERWEIGHT"/>
    <s v="NORMAL"/>
    <d v="1977-12-26T00:00:00"/>
    <n v="36911.99"/>
    <s v="tier - 1"/>
    <s v="tier - 3"/>
    <s v="R1011"/>
    <n v="46"/>
  </r>
  <r>
    <x v="1293"/>
    <s v="Christenson"/>
    <n v="39.64"/>
    <n v="6"/>
    <s v="No"/>
    <s v="No"/>
    <x v="1"/>
    <n v="1"/>
    <x v="1"/>
    <s v="OBESITY"/>
    <s v="PREDIABETES"/>
    <d v="1993-11-10T00:00:00"/>
    <n v="36910.61"/>
    <s v="tier - 2"/>
    <s v="tier - 1"/>
    <s v="R1011"/>
    <n v="31"/>
  </r>
  <r>
    <x v="1294"/>
    <s v="Shell"/>
    <n v="38.479999999999997"/>
    <n v="6.02"/>
    <s v="No"/>
    <s v="No"/>
    <x v="0"/>
    <n v="1"/>
    <x v="1"/>
    <s v="OBESITY"/>
    <s v="PREDIABETES"/>
    <d v="1992-09-09T00:00:00"/>
    <n v="36898.730000000003"/>
    <s v="tier - 2"/>
    <s v="tier - 2"/>
    <s v="R1012"/>
    <n v="32"/>
  </r>
  <r>
    <x v="1295"/>
    <s v="Rao"/>
    <n v="36.200000000000003"/>
    <n v="4.62"/>
    <s v="No"/>
    <s v="No"/>
    <x v="0"/>
    <n v="2"/>
    <x v="1"/>
    <s v="OBESITY"/>
    <s v="NORMAL"/>
    <d v="1972-12-26T00:00:00"/>
    <n v="36889.99"/>
    <s v="tier - 2"/>
    <s v="tier - 1"/>
    <s v="R1024"/>
    <n v="51"/>
  </r>
  <r>
    <x v="1296"/>
    <s v="Myers"/>
    <n v="27.13"/>
    <n v="5.59"/>
    <s v="No"/>
    <s v="No"/>
    <x v="0"/>
    <n v="1"/>
    <x v="1"/>
    <s v="OVERWEIGHT"/>
    <s v="NORMAL"/>
    <d v="1984-06-19T00:00:00"/>
    <n v="36837.47"/>
    <s v="tier - 2"/>
    <s v="tier - 1"/>
    <s v="R1011"/>
    <n v="40"/>
  </r>
  <r>
    <x v="1297"/>
    <s v="McLean"/>
    <n v="20.75"/>
    <n v="5.18"/>
    <s v="yes"/>
    <s v="No"/>
    <x v="0"/>
    <n v="2"/>
    <x v="1"/>
    <s v="NORMAL WEIGHT"/>
    <s v="NORMAL"/>
    <d v="1966-06-12T00:00:00"/>
    <n v="36795.29"/>
    <s v="tier - 2"/>
    <s v="tier - 3"/>
    <s v="R1011"/>
    <n v="58"/>
  </r>
  <r>
    <x v="1298"/>
    <s v="Gomez"/>
    <n v="26.6"/>
    <n v="6.29"/>
    <s v="No"/>
    <s v="No"/>
    <x v="0"/>
    <n v="2"/>
    <x v="1"/>
    <s v="OVERWEIGHT"/>
    <s v="PREDIABETES"/>
    <d v="1972-09-04T00:00:00"/>
    <n v="36786.370000000003"/>
    <s v="tier - 2"/>
    <s v="tier - 2"/>
    <s v="R1011"/>
    <n v="52"/>
  </r>
  <r>
    <x v="1299"/>
    <s v="Hemingway"/>
    <n v="25.3"/>
    <n v="4.49"/>
    <s v="No"/>
    <s v="No"/>
    <x v="0"/>
    <n v="2"/>
    <x v="1"/>
    <s v="OVERWEIGHT"/>
    <s v="NORMAL"/>
    <d v="1972-09-09T00:00:00"/>
    <n v="36580.28"/>
    <s v="tier - 2"/>
    <s v="tier - 1"/>
    <s v="R1011"/>
    <n v="52"/>
  </r>
  <r>
    <x v="1300"/>
    <s v="Pett"/>
    <n v="18.84"/>
    <n v="11.82"/>
    <s v="yes"/>
    <s v="No"/>
    <x v="1"/>
    <n v="1"/>
    <x v="1"/>
    <s v="NORMAL WEIGHT"/>
    <s v="DIABETES"/>
    <d v="1963-09-24T00:00:00"/>
    <n v="36572.800000000003"/>
    <s v="tier - 1"/>
    <s v="tier - 1"/>
    <s v="R1011"/>
    <n v="61"/>
  </r>
  <r>
    <x v="1301"/>
    <s v="Meingast"/>
    <n v="19.57"/>
    <n v="7.41"/>
    <s v="yes"/>
    <s v="No"/>
    <x v="0"/>
    <n v="1"/>
    <x v="1"/>
    <s v="NORMAL WEIGHT"/>
    <s v="DIABETES"/>
    <d v="1975-09-28T00:00:00"/>
    <n v="36541.550000000003"/>
    <s v="tier - 1"/>
    <s v="tier - 1"/>
    <s v="R1011"/>
    <n v="49"/>
  </r>
  <r>
    <x v="1302"/>
    <s v="McCarthy"/>
    <n v="30.495000000000001"/>
    <n v="5.97"/>
    <s v="No"/>
    <s v="No"/>
    <x v="0"/>
    <n v="0"/>
    <x v="1"/>
    <s v="OBESITY"/>
    <s v="PREDIABETES"/>
    <d v="1977-09-04T00:00:00"/>
    <n v="36445.550000000003"/>
    <s v="tier - 1"/>
    <s v="tier - 2"/>
    <s v="R1013"/>
    <n v="47"/>
  </r>
  <r>
    <x v="1303"/>
    <s v="Boyle"/>
    <n v="30.114999999999998"/>
    <n v="5.74"/>
    <s v="No"/>
    <s v="No"/>
    <x v="1"/>
    <n v="1"/>
    <x v="1"/>
    <s v="OBESITY"/>
    <s v="PREDIABETES"/>
    <d v="1979-06-11T00:00:00"/>
    <n v="36397.58"/>
    <s v="tier - 2"/>
    <s v="tier - 1"/>
    <s v="R1011"/>
    <n v="45"/>
  </r>
  <r>
    <x v="1304"/>
    <s v="Gundersen"/>
    <n v="24.78"/>
    <n v="9.85"/>
    <s v="No"/>
    <s v="No"/>
    <x v="0"/>
    <n v="0"/>
    <x v="1"/>
    <s v="NORMAL WEIGHT"/>
    <s v="DIABETES"/>
    <d v="1971-09-18T00:00:00"/>
    <n v="36350.71"/>
    <s v="tier - 2"/>
    <s v="tier - 3"/>
    <s v="R1011"/>
    <n v="53"/>
  </r>
  <r>
    <x v="1305"/>
    <s v="Wolswinkel"/>
    <n v="24.77"/>
    <n v="7.59"/>
    <s v="No"/>
    <s v="No"/>
    <x v="0"/>
    <n v="0"/>
    <x v="1"/>
    <s v="NORMAL WEIGHT"/>
    <s v="DIABETES"/>
    <d v="1971-09-04T00:00:00"/>
    <n v="36332.449999999997"/>
    <s v="tier - 2"/>
    <s v="tier - 2"/>
    <s v="R1011"/>
    <n v="53"/>
  </r>
  <r>
    <x v="1306"/>
    <s v="Bomberger"/>
    <n v="16.579999999999998"/>
    <n v="6.98"/>
    <s v="yes"/>
    <s v="No"/>
    <x v="1"/>
    <n v="1"/>
    <x v="1"/>
    <s v="UNDERWEIGHT"/>
    <s v="DIABETES"/>
    <d v="1963-09-21T00:00:00"/>
    <n v="36314.050000000003"/>
    <s v="tier - 2"/>
    <s v="tier - 3"/>
    <s v="R1011"/>
    <n v="61"/>
  </r>
  <r>
    <x v="1307"/>
    <s v="Roy"/>
    <n v="38.17"/>
    <n v="4.7300000000000004"/>
    <s v="yes"/>
    <s v="No"/>
    <x v="0"/>
    <n v="0"/>
    <x v="1"/>
    <s v="OBESITY"/>
    <s v="NORMAL"/>
    <d v="1976-06-12T00:00:00"/>
    <n v="36307.800000000003"/>
    <s v="tier - 2"/>
    <s v="tier - 1"/>
    <s v="R1011"/>
    <n v="48"/>
  </r>
  <r>
    <x v="1308"/>
    <s v="Lapierre"/>
    <n v="39.424999999999997"/>
    <n v="4.76"/>
    <s v="yes"/>
    <s v="No"/>
    <x v="0"/>
    <n v="0"/>
    <x v="1"/>
    <s v="OBESITY"/>
    <s v="NORMAL"/>
    <d v="1976-07-07T00:00:00"/>
    <n v="36219.410000000003"/>
    <s v="tier - 2"/>
    <s v="tier - 1"/>
    <s v="R1012"/>
    <n v="48"/>
  </r>
  <r>
    <x v="1309"/>
    <s v="Beaty"/>
    <n v="33.44"/>
    <n v="6.24"/>
    <s v="yes"/>
    <s v="No"/>
    <x v="0"/>
    <n v="0"/>
    <x v="1"/>
    <s v="OBESITY"/>
    <s v="PREDIABETES"/>
    <d v="1976-07-20T00:00:00"/>
    <n v="36197.699999999997"/>
    <s v="tier - 2"/>
    <s v="tier - 3"/>
    <s v="R1011"/>
    <n v="48"/>
  </r>
  <r>
    <x v="1310"/>
    <s v="Hammer"/>
    <n v="33.344999999999999"/>
    <n v="5.44"/>
    <s v="yes"/>
    <s v="No"/>
    <x v="0"/>
    <n v="0"/>
    <x v="1"/>
    <s v="OBESITY"/>
    <s v="NORMAL"/>
    <d v="1976-07-12T00:00:00"/>
    <n v="36189.1"/>
    <s v="tier - 2"/>
    <s v="tier - 3"/>
    <s v="R1012"/>
    <n v="48"/>
  </r>
  <r>
    <x v="1311"/>
    <s v="Randolph"/>
    <n v="38.79"/>
    <n v="5.08"/>
    <s v="No"/>
    <s v="No"/>
    <x v="1"/>
    <n v="1"/>
    <x v="1"/>
    <s v="OBESITY"/>
    <s v="NORMAL"/>
    <d v="1993-06-22T00:00:00"/>
    <n v="36182.870000000003"/>
    <s v="tier - 2"/>
    <s v="tier - 2"/>
    <s v="R1011"/>
    <n v="31"/>
  </r>
  <r>
    <x v="1312"/>
    <s v="Masterson"/>
    <n v="30.684999999999999"/>
    <n v="4.87"/>
    <s v="No"/>
    <s v="No"/>
    <x v="1"/>
    <n v="1"/>
    <x v="1"/>
    <s v="OBESITY"/>
    <s v="NORMAL"/>
    <d v="1979-08-07T00:00:00"/>
    <n v="36149.480000000003"/>
    <s v="tier - 1"/>
    <s v="tier - 2"/>
    <s v="R1011"/>
    <n v="45"/>
  </r>
  <r>
    <x v="1313"/>
    <s v="Friess"/>
    <n v="22.135000000000002"/>
    <n v="8.17"/>
    <s v="No"/>
    <s v="No"/>
    <x v="0"/>
    <n v="0"/>
    <x v="1"/>
    <s v="NORMAL WEIGHT"/>
    <s v="DIABETES"/>
    <d v="1978-06-26T00:00:00"/>
    <n v="36124.57"/>
    <s v="tier - 2"/>
    <s v="tier - 1"/>
    <s v="R1012"/>
    <n v="46"/>
  </r>
  <r>
    <x v="1314"/>
    <s v="Mantoni"/>
    <n v="33.33"/>
    <n v="7.61"/>
    <s v="No"/>
    <s v="No"/>
    <x v="0"/>
    <n v="0"/>
    <x v="1"/>
    <s v="OBESITY"/>
    <s v="DIABETES"/>
    <d v="1974-06-06T00:00:00"/>
    <n v="36090.49"/>
    <s v="tier - 2"/>
    <s v="tier - 1"/>
    <s v="R1014"/>
    <n v="50"/>
  </r>
  <r>
    <x v="1315"/>
    <s v="Bodeen"/>
    <n v="31.13"/>
    <n v="10.1"/>
    <s v="No"/>
    <s v="No"/>
    <x v="0"/>
    <n v="0"/>
    <x v="1"/>
    <s v="OBESITY"/>
    <s v="DIABETES"/>
    <d v="1974-12-22T00:00:00"/>
    <n v="36085.22"/>
    <s v="tier - 2"/>
    <s v="tier - 1"/>
    <s v="R1014"/>
    <n v="49"/>
  </r>
  <r>
    <x v="1316"/>
    <s v="McPherson"/>
    <n v="28.9"/>
    <n v="11.24"/>
    <s v="No"/>
    <s v="No"/>
    <x v="0"/>
    <n v="0"/>
    <x v="1"/>
    <s v="OVERWEIGHT"/>
    <s v="DIABETES"/>
    <d v="1974-09-26T00:00:00"/>
    <n v="36074.339999999997"/>
    <s v="tier - 2"/>
    <s v="tier - 3"/>
    <s v="R1012"/>
    <n v="50"/>
  </r>
  <r>
    <x v="1317"/>
    <s v="Palko"/>
    <n v="43.31"/>
    <n v="6.1"/>
    <s v="yes"/>
    <s v="yes"/>
    <x v="0"/>
    <n v="1"/>
    <x v="1"/>
    <s v="OBESITY"/>
    <s v="PREDIABETES"/>
    <d v="2000-11-28T00:00:00"/>
    <n v="36021.01"/>
    <s v="tier - 1"/>
    <s v="tier - 3"/>
    <s v="R1011"/>
    <n v="24"/>
  </r>
  <r>
    <x v="1318"/>
    <s v="Breathitt"/>
    <n v="22.8"/>
    <n v="6.98"/>
    <s v="No"/>
    <s v="No"/>
    <x v="0"/>
    <n v="0"/>
    <x v="1"/>
    <s v="NORMAL WEIGHT"/>
    <s v="DIABETES"/>
    <d v="1974-08-05T00:00:00"/>
    <n v="35952.65"/>
    <s v="tier - 2"/>
    <s v="tier - 3"/>
    <s v="R1011"/>
    <n v="50"/>
  </r>
  <r>
    <x v="1319"/>
    <s v="Evora"/>
    <n v="19.09"/>
    <n v="4"/>
    <s v="yes"/>
    <s v="No"/>
    <x v="0"/>
    <n v="1"/>
    <x v="1"/>
    <s v="NORMAL WEIGHT"/>
    <s v="NORMAL"/>
    <d v="1964-09-05T00:00:00"/>
    <n v="35883.269999999997"/>
    <s v="tier - 2"/>
    <s v="tier - 1"/>
    <s v="R1012"/>
    <n v="60"/>
  </r>
  <r>
    <x v="1320"/>
    <s v="Fischer"/>
    <n v="23.37"/>
    <n v="4.2300000000000004"/>
    <s v="No"/>
    <s v="No"/>
    <x v="0"/>
    <n v="0"/>
    <x v="1"/>
    <s v="NORMAL WEIGHT"/>
    <s v="NORMAL"/>
    <d v="1982-09-27T00:00:00"/>
    <n v="35733.96"/>
    <s v="tier - 2"/>
    <s v="tier - 3"/>
    <s v="R1012"/>
    <n v="42"/>
  </r>
  <r>
    <x v="1321"/>
    <s v="Deba"/>
    <n v="33.44"/>
    <n v="4.72"/>
    <s v="yes"/>
    <s v="No"/>
    <x v="0"/>
    <n v="0"/>
    <x v="1"/>
    <s v="OBESITY"/>
    <s v="NORMAL"/>
    <d v="1976-09-02T00:00:00"/>
    <n v="35711.39"/>
    <s v="tier - 2"/>
    <s v="tier - 1"/>
    <s v="R1011"/>
    <n v="48"/>
  </r>
  <r>
    <x v="1322"/>
    <s v="Leloup"/>
    <n v="28.05"/>
    <n v="5.63"/>
    <s v="yes"/>
    <s v="No"/>
    <x v="0"/>
    <n v="0"/>
    <x v="1"/>
    <s v="OVERWEIGHT"/>
    <s v="NORMAL"/>
    <d v="1976-06-30T00:00:00"/>
    <n v="35701.9"/>
    <s v="tier - 2"/>
    <s v="tier - 1"/>
    <s v="R1011"/>
    <n v="48"/>
  </r>
  <r>
    <x v="1323"/>
    <s v="Labare"/>
    <n v="27.72"/>
    <n v="5.83"/>
    <s v="yes"/>
    <s v="No"/>
    <x v="0"/>
    <n v="0"/>
    <x v="1"/>
    <s v="OVERWEIGHT"/>
    <s v="PREDIABETES"/>
    <d v="1976-09-03T00:00:00"/>
    <n v="35595.589999999997"/>
    <s v="tier - 2"/>
    <s v="tier - 1"/>
    <s v="R1011"/>
    <n v="48"/>
  </r>
  <r>
    <x v="1324"/>
    <s v="Arouca"/>
    <n v="29.81"/>
    <n v="9.23"/>
    <s v="No"/>
    <s v="No"/>
    <x v="0"/>
    <n v="0"/>
    <x v="1"/>
    <s v="OVERWEIGHT"/>
    <s v="DIABETES"/>
    <d v="1978-06-30T00:00:00"/>
    <n v="35585.58"/>
    <s v="tier - 2"/>
    <s v="tier - 3"/>
    <s v="R1011"/>
    <n v="46"/>
  </r>
  <r>
    <x v="1325"/>
    <s v="Reese"/>
    <n v="23.98"/>
    <n v="9.89"/>
    <s v="No"/>
    <s v="No"/>
    <x v="0"/>
    <n v="0"/>
    <x v="1"/>
    <s v="NORMAL WEIGHT"/>
    <s v="DIABETES"/>
    <d v="1978-10-24T00:00:00"/>
    <n v="35583.17"/>
    <s v="tier - 1"/>
    <s v="tier - 3"/>
    <s v="R1011"/>
    <n v="46"/>
  </r>
  <r>
    <x v="1326"/>
    <s v="McCloskey"/>
    <n v="17.34"/>
    <n v="12"/>
    <s v="No"/>
    <s v="No"/>
    <x v="0"/>
    <n v="0"/>
    <x v="1"/>
    <s v="UNDERWEIGHT"/>
    <s v="DIABETES"/>
    <d v="1962-11-23T00:00:00"/>
    <n v="35573.26"/>
    <s v="tier - 1"/>
    <s v="tier - 1"/>
    <s v="R1012"/>
    <n v="62"/>
  </r>
  <r>
    <x v="1327"/>
    <s v="Tedsen"/>
    <n v="40.39"/>
    <n v="4.24"/>
    <s v="yes"/>
    <s v="No"/>
    <x v="1"/>
    <n v="1"/>
    <x v="1"/>
    <s v="OBESITY"/>
    <s v="NORMAL"/>
    <d v="1997-10-21T00:00:00"/>
    <n v="35547.72"/>
    <s v="tier - 1"/>
    <s v="tier - 2"/>
    <s v="R1011"/>
    <n v="27"/>
  </r>
  <r>
    <x v="1328"/>
    <s v="Koehlinger"/>
    <n v="25.96"/>
    <n v="4.68"/>
    <s v="yes"/>
    <s v="No"/>
    <x v="1"/>
    <n v="1"/>
    <x v="1"/>
    <s v="OVERWEIGHT"/>
    <s v="NORMAL"/>
    <d v="1983-06-08T00:00:00"/>
    <n v="35547.47"/>
    <s v="tier - 1"/>
    <s v="tier - 2"/>
    <s v="R1011"/>
    <n v="41"/>
  </r>
  <r>
    <x v="1329"/>
    <s v="Pielechaty"/>
    <n v="17.68"/>
    <n v="8.57"/>
    <s v="yes"/>
    <s v="No"/>
    <x v="1"/>
    <n v="1"/>
    <x v="1"/>
    <s v="UNDERWEIGHT"/>
    <s v="DIABETES"/>
    <d v="1963-11-05T00:00:00"/>
    <n v="35517.19"/>
    <s v="tier - 2"/>
    <s v="tier - 3"/>
    <s v="R1011"/>
    <n v="61"/>
  </r>
  <r>
    <x v="1330"/>
    <s v="Korhonen"/>
    <n v="30.875"/>
    <n v="4.0999999999999996"/>
    <s v="No"/>
    <s v="No"/>
    <x v="0"/>
    <n v="0"/>
    <x v="1"/>
    <s v="OBESITY"/>
    <s v="NORMAL"/>
    <d v="1982-06-28T00:00:00"/>
    <n v="35491.64"/>
    <s v="tier - 2"/>
    <s v="tier - 1"/>
    <s v="R1011"/>
    <n v="42"/>
  </r>
  <r>
    <x v="1331"/>
    <s v="Kehr"/>
    <n v="30.81"/>
    <n v="4.49"/>
    <s v="No"/>
    <s v="No"/>
    <x v="0"/>
    <n v="0"/>
    <x v="1"/>
    <s v="OBESITY"/>
    <s v="NORMAL"/>
    <d v="1990-06-21T00:00:00"/>
    <n v="35345.730000000003"/>
    <s v="tier - 1"/>
    <s v="tier - 1"/>
    <s v="R1011"/>
    <n v="34"/>
  </r>
  <r>
    <x v="1332"/>
    <s v="Montagna"/>
    <n v="36.85"/>
    <n v="8.8000000000000007"/>
    <s v="No"/>
    <s v="No"/>
    <x v="0"/>
    <n v="2"/>
    <x v="1"/>
    <s v="OBESITY"/>
    <s v="DIABETES"/>
    <d v="1973-09-03T00:00:00"/>
    <n v="35315.96"/>
    <s v="tier - 2"/>
    <s v="tier - 2"/>
    <s v="R1024"/>
    <n v="51"/>
  </r>
  <r>
    <x v="1333"/>
    <s v="M√ºller"/>
    <n v="35.86"/>
    <n v="7.93"/>
    <s v="No"/>
    <s v="No"/>
    <x v="0"/>
    <n v="2"/>
    <x v="1"/>
    <s v="OBESITY"/>
    <s v="DIABETES"/>
    <d v="1973-08-30T00:00:00"/>
    <n v="35302.089999999997"/>
    <s v="tier - 1"/>
    <s v="tier - 1"/>
    <s v="R1011"/>
    <n v="51"/>
  </r>
  <r>
    <x v="1334"/>
    <s v="Baker"/>
    <n v="30.3"/>
    <n v="9.4499999999999993"/>
    <s v="No"/>
    <s v="No"/>
    <x v="0"/>
    <n v="2"/>
    <x v="1"/>
    <s v="OBESITY"/>
    <s v="DIABETES"/>
    <d v="1973-12-16T00:00:00"/>
    <n v="35160.129999999997"/>
    <s v="tier - 1"/>
    <s v="tier - 1"/>
    <s v="R1011"/>
    <n v="50"/>
  </r>
  <r>
    <x v="1335"/>
    <s v="Sidebottom"/>
    <n v="32.015000000000001"/>
    <n v="7.67"/>
    <s v="No"/>
    <s v="No"/>
    <x v="0"/>
    <n v="0"/>
    <x v="1"/>
    <s v="OBESITY"/>
    <s v="DIABETES"/>
    <d v="1978-09-01T00:00:00"/>
    <n v="35147.53"/>
    <s v="tier - 1"/>
    <s v="tier - 2"/>
    <s v="R1012"/>
    <n v="46"/>
  </r>
  <r>
    <x v="1336"/>
    <s v="Johnson"/>
    <n v="25.06"/>
    <n v="10.53"/>
    <s v="No"/>
    <s v="No"/>
    <x v="0"/>
    <n v="2"/>
    <x v="1"/>
    <s v="OVERWEIGHT"/>
    <s v="DIABETES"/>
    <d v="1973-10-11T00:00:00"/>
    <n v="35069.370000000003"/>
    <s v="tier - 1"/>
    <s v="tier - 3"/>
    <s v="R1012"/>
    <n v="51"/>
  </r>
  <r>
    <x v="1337"/>
    <s v="Morris"/>
    <n v="18.829999999999998"/>
    <n v="10.08"/>
    <s v="yes"/>
    <s v="No"/>
    <x v="0"/>
    <n v="0"/>
    <x v="1"/>
    <s v="NORMAL WEIGHT"/>
    <s v="DIABETES"/>
    <d v="1967-06-10T00:00:00"/>
    <n v="35050.620000000003"/>
    <s v="tier - 1"/>
    <s v="tier - 3"/>
    <s v="R1024"/>
    <n v="57"/>
  </r>
  <r>
    <x v="1338"/>
    <s v="Chaisson"/>
    <n v="47.52"/>
    <n v="11.39"/>
    <s v="yes"/>
    <s v="No"/>
    <x v="0"/>
    <n v="1"/>
    <x v="1"/>
    <s v="OBESITY"/>
    <s v="DIABETES"/>
    <d v="1975-12-21T00:00:00"/>
    <n v="35000.730000000003"/>
    <s v="tier - 1"/>
    <s v="tier - 2"/>
    <s v="R1011"/>
    <n v="48"/>
  </r>
  <r>
    <x v="1339"/>
    <s v="Pigott"/>
    <n v="37.82"/>
    <n v="6.36"/>
    <s v="No"/>
    <s v="No"/>
    <x v="0"/>
    <n v="0"/>
    <x v="1"/>
    <s v="OBESITY"/>
    <s v="PREDIABETES"/>
    <d v="1994-10-12T00:00:00"/>
    <n v="34979.86"/>
    <s v="tier - 1"/>
    <s v="tier - 3"/>
    <s v="R1012"/>
    <n v="30"/>
  </r>
  <r>
    <x v="1340"/>
    <s v="Cochrane"/>
    <n v="44.16"/>
    <n v="5.31"/>
    <s v="yes"/>
    <s v="No"/>
    <x v="0"/>
    <n v="0"/>
    <x v="1"/>
    <s v="OBESITY"/>
    <s v="NORMAL"/>
    <d v="2001-08-28T00:00:00"/>
    <n v="34976.42"/>
    <s v="tier - 1"/>
    <s v="tier - 1"/>
    <s v="R1011"/>
    <n v="23"/>
  </r>
  <r>
    <x v="1341"/>
    <s v="Armitage"/>
    <n v="37.049999999999997"/>
    <n v="4.74"/>
    <s v="No"/>
    <s v="No"/>
    <x v="1"/>
    <n v="1"/>
    <x v="1"/>
    <s v="OBESITY"/>
    <s v="NORMAL"/>
    <d v="1993-11-07T00:00:00"/>
    <n v="34975.68"/>
    <s v="tier - 1"/>
    <s v="tier - 3"/>
    <s v="R1011"/>
    <n v="31"/>
  </r>
  <r>
    <x v="1342"/>
    <s v="Shen"/>
    <n v="18.66"/>
    <n v="11.35"/>
    <s v="No"/>
    <s v="No"/>
    <x v="0"/>
    <n v="0"/>
    <x v="1"/>
    <s v="NORMAL WEIGHT"/>
    <s v="DIABETES"/>
    <d v="1965-10-21T00:00:00"/>
    <n v="34940.61"/>
    <s v="tier - 1"/>
    <s v="tier - 3"/>
    <s v="R1011"/>
    <n v="59"/>
  </r>
  <r>
    <x v="1343"/>
    <s v="O'Kelly"/>
    <n v="36.200000000000003"/>
    <n v="6.81"/>
    <s v="yes"/>
    <s v="No"/>
    <x v="0"/>
    <n v="1"/>
    <x v="1"/>
    <s v="OBESITY"/>
    <s v="DIABETES"/>
    <d v="1975-12-15T00:00:00"/>
    <n v="34838.870000000003"/>
    <s v="tier - 1"/>
    <s v="tier - 3"/>
    <s v="R1011"/>
    <n v="48"/>
  </r>
  <r>
    <x v="1344"/>
    <s v="Huff"/>
    <n v="18.87"/>
    <n v="8.06"/>
    <s v="No"/>
    <s v="No"/>
    <x v="0"/>
    <n v="0"/>
    <x v="1"/>
    <s v="NORMAL WEIGHT"/>
    <s v="DIABETES"/>
    <d v="1965-08-11T00:00:00"/>
    <n v="34828.65"/>
    <s v="tier - 1"/>
    <s v="tier - 1"/>
    <s v="R1012"/>
    <n v="59"/>
  </r>
  <r>
    <x v="1345"/>
    <s v="Dye"/>
    <n v="32.299999999999997"/>
    <n v="6.74"/>
    <s v="yes"/>
    <s v="No"/>
    <x v="0"/>
    <n v="1"/>
    <x v="1"/>
    <s v="OBESITY"/>
    <s v="DIABETES"/>
    <d v="1975-06-28T00:00:00"/>
    <n v="34806.47"/>
    <s v="tier - 1"/>
    <s v="tier - 1"/>
    <s v="R1012"/>
    <n v="49"/>
  </r>
  <r>
    <x v="1346"/>
    <s v="Willard"/>
    <n v="22.64"/>
    <n v="6.54"/>
    <s v="yes"/>
    <s v="No"/>
    <x v="0"/>
    <n v="2"/>
    <x v="1"/>
    <s v="NORMAL WEIGHT"/>
    <s v="DIABETES"/>
    <d v="1970-12-12T00:00:00"/>
    <n v="34779.620000000003"/>
    <s v="tier - 1"/>
    <s v="tier - 2"/>
    <s v="R1012"/>
    <n v="53"/>
  </r>
  <r>
    <x v="1347"/>
    <s v="D'Addario"/>
    <n v="28.69"/>
    <n v="5.4"/>
    <s v="No"/>
    <s v="No"/>
    <x v="0"/>
    <n v="0"/>
    <x v="1"/>
    <s v="OVERWEIGHT"/>
    <s v="NORMAL"/>
    <d v="1982-12-27T00:00:00"/>
    <n v="34672.15"/>
    <s v="tier - 1"/>
    <s v="tier - 3"/>
    <s v="R1011"/>
    <n v="41"/>
  </r>
  <r>
    <x v="1348"/>
    <s v="Buchanan"/>
    <n v="28.16"/>
    <n v="5.58"/>
    <s v="yes"/>
    <s v="No"/>
    <x v="0"/>
    <n v="0"/>
    <x v="1"/>
    <s v="OVERWEIGHT"/>
    <s v="NORMAL"/>
    <d v="1985-11-28T00:00:00"/>
    <n v="34617.839999999997"/>
    <s v="tier - 1"/>
    <s v="tier - 3"/>
    <s v="R1011"/>
    <n v="39"/>
  </r>
  <r>
    <x v="1349"/>
    <s v="Clark"/>
    <n v="45.54"/>
    <n v="5.84"/>
    <s v="No"/>
    <s v="No"/>
    <x v="1"/>
    <n v="1"/>
    <x v="1"/>
    <s v="OBESITY"/>
    <s v="PREDIABETES"/>
    <d v="2003-12-12T00:00:00"/>
    <n v="34543.39"/>
    <s v="tier - 1"/>
    <s v="tier - 2"/>
    <s v="R1012"/>
    <n v="20"/>
  </r>
  <r>
    <x v="1350"/>
    <s v="Waterson"/>
    <n v="28.7"/>
    <n v="4.2"/>
    <s v="No"/>
    <s v="No"/>
    <x v="0"/>
    <n v="0"/>
    <x v="1"/>
    <s v="OVERWEIGHT"/>
    <s v="NORMAL"/>
    <d v="1977-11-06T00:00:00"/>
    <n v="34472.839999999997"/>
    <s v="tier - 1"/>
    <s v="tier - 1"/>
    <s v="R1012"/>
    <n v="47"/>
  </r>
  <r>
    <x v="1351"/>
    <s v="Piras"/>
    <n v="27.74"/>
    <n v="6.06"/>
    <s v="yes"/>
    <s v="No"/>
    <x v="0"/>
    <n v="0"/>
    <x v="1"/>
    <s v="OVERWEIGHT"/>
    <s v="PREDIABETES"/>
    <d v="1976-12-20T00:00:00"/>
    <n v="34456.269999999997"/>
    <s v="tier - 1"/>
    <s v="tier - 2"/>
    <s v="R1012"/>
    <n v="47"/>
  </r>
  <r>
    <x v="1352"/>
    <s v="Olson"/>
    <n v="36.954999999999998"/>
    <n v="7.57"/>
    <s v="No"/>
    <s v="No"/>
    <x v="0"/>
    <n v="0"/>
    <x v="1"/>
    <s v="OBESITY"/>
    <s v="DIABETES"/>
    <d v="1978-07-17T00:00:00"/>
    <n v="34439.86"/>
    <s v="tier - 1"/>
    <s v="tier - 2"/>
    <s v="R1011"/>
    <n v="46"/>
  </r>
  <r>
    <x v="1353"/>
    <s v="Manfredi"/>
    <n v="30.69"/>
    <n v="6.15"/>
    <s v="No"/>
    <s v="No"/>
    <x v="0"/>
    <n v="0"/>
    <x v="1"/>
    <s v="OBESITY"/>
    <s v="PREDIABETES"/>
    <d v="1989-11-03T00:00:00"/>
    <n v="34402.22"/>
    <s v="tier - 1"/>
    <s v="tier - 1"/>
    <s v="R1013"/>
    <n v="35"/>
  </r>
  <r>
    <x v="1354"/>
    <s v="Landberg"/>
    <n v="24.984999999999999"/>
    <n v="4.5599999999999996"/>
    <s v="No"/>
    <s v="No"/>
    <x v="0"/>
    <n v="0"/>
    <x v="1"/>
    <s v="NORMAL WEIGHT"/>
    <s v="NORMAL"/>
    <d v="1980-11-08T00:00:00"/>
    <n v="34307.22"/>
    <s v="tier - 1"/>
    <s v="tier - 3"/>
    <s v="R1011"/>
    <n v="44"/>
  </r>
  <r>
    <x v="1355"/>
    <s v="Flynn"/>
    <n v="39.42"/>
    <n v="4.72"/>
    <s v="yes"/>
    <s v="No"/>
    <x v="0"/>
    <n v="1"/>
    <x v="1"/>
    <s v="OBESITY"/>
    <s v="NORMAL"/>
    <d v="1995-09-18T00:00:00"/>
    <n v="34293.120000000003"/>
    <s v="tier - 1"/>
    <s v="tier - 2"/>
    <s v="R1019"/>
    <n v="29"/>
  </r>
  <r>
    <x v="1356"/>
    <s v="Bishop"/>
    <n v="16.8"/>
    <n v="7.98"/>
    <s v="No"/>
    <s v="No"/>
    <x v="0"/>
    <n v="0"/>
    <x v="1"/>
    <s v="UNDERWEIGHT"/>
    <s v="DIABETES"/>
    <d v="1962-08-22T00:00:00"/>
    <n v="34289.43"/>
    <s v="tier - 1"/>
    <s v="tier - 2"/>
    <s v="R1011"/>
    <n v="62"/>
  </r>
  <r>
    <x v="1357"/>
    <s v="Devitt"/>
    <n v="23.274999999999999"/>
    <n v="6.26"/>
    <s v="yes"/>
    <s v="No"/>
    <x v="1"/>
    <n v="1"/>
    <x v="1"/>
    <s v="NORMAL WEIGHT"/>
    <s v="PREDIABETES"/>
    <d v="1983-08-20T00:00:00"/>
    <n v="34254.050000000003"/>
    <s v="tier - 1"/>
    <s v="tier - 1"/>
    <s v="R1011"/>
    <n v="41"/>
  </r>
  <r>
    <x v="1358"/>
    <s v="Lynch"/>
    <n v="22.8"/>
    <n v="4.29"/>
    <s v="yes"/>
    <s v="No"/>
    <x v="1"/>
    <n v="1"/>
    <x v="1"/>
    <s v="NORMAL WEIGHT"/>
    <s v="NORMAL"/>
    <d v="1983-08-28T00:00:00"/>
    <n v="34218.019999999997"/>
    <s v="tier - 1"/>
    <s v="tier - 3"/>
    <s v="R1011"/>
    <n v="41"/>
  </r>
  <r>
    <x v="1359"/>
    <s v="Tramontano"/>
    <n v="24.3"/>
    <n v="5.43"/>
    <s v="No"/>
    <s v="No"/>
    <x v="0"/>
    <n v="2"/>
    <x v="1"/>
    <s v="NORMAL WEIGHT"/>
    <s v="NORMAL"/>
    <d v="1972-11-23T00:00:00"/>
    <n v="34210.33"/>
    <s v="tier - 1"/>
    <s v="tier - 3"/>
    <s v="R1011"/>
    <n v="52"/>
  </r>
  <r>
    <x v="1360"/>
    <s v="Davidson"/>
    <n v="25.13"/>
    <n v="8"/>
    <s v="yes"/>
    <s v="No"/>
    <x v="0"/>
    <n v="1"/>
    <x v="1"/>
    <s v="OVERWEIGHT"/>
    <s v="DIABETES"/>
    <d v="1975-08-10T00:00:00"/>
    <n v="34205.07"/>
    <s v="tier - 1"/>
    <s v="tier - 2"/>
    <s v="R1011"/>
    <n v="49"/>
  </r>
  <r>
    <x v="1361"/>
    <s v="Burke"/>
    <n v="22.72"/>
    <n v="9.9600000000000009"/>
    <s v="yes"/>
    <s v="No"/>
    <x v="0"/>
    <n v="2"/>
    <x v="1"/>
    <s v="NORMAL WEIGHT"/>
    <s v="DIABETES"/>
    <d v="1970-06-19T00:00:00"/>
    <n v="34166.269999999997"/>
    <s v="tier - 1"/>
    <s v="tier - 1"/>
    <s v="R1011"/>
    <n v="54"/>
  </r>
  <r>
    <x v="1362"/>
    <s v="McGraw"/>
    <n v="32.6"/>
    <n v="6.8"/>
    <s v="yes"/>
    <s v="No"/>
    <x v="0"/>
    <n v="0"/>
    <x v="1"/>
    <s v="OBESITY"/>
    <s v="DIABETES"/>
    <d v="1981-12-28T00:00:00"/>
    <n v="34084.68"/>
    <s v="tier - 1"/>
    <s v="tier - 1"/>
    <s v="R1013"/>
    <n v="42"/>
  </r>
  <r>
    <x v="1363"/>
    <s v="Fellure"/>
    <n v="17.28"/>
    <n v="6.22"/>
    <s v="yes"/>
    <s v="No"/>
    <x v="0"/>
    <n v="2"/>
    <x v="1"/>
    <s v="UNDERWEIGHT"/>
    <s v="PREDIABETES"/>
    <d v="1966-07-09T00:00:00"/>
    <n v="34053.360000000001"/>
    <s v="tier - 1"/>
    <s v="tier - 3"/>
    <s v="R1013"/>
    <n v="58"/>
  </r>
  <r>
    <x v="1364"/>
    <s v="Sanford"/>
    <n v="27.92"/>
    <n v="5.79"/>
    <s v="No"/>
    <s v="No"/>
    <x v="0"/>
    <n v="1"/>
    <x v="1"/>
    <s v="OVERWEIGHT"/>
    <s v="PREDIABETES"/>
    <d v="1987-10-29T00:00:00"/>
    <n v="33975.47"/>
    <s v="tier - 1"/>
    <s v="tier - 2"/>
    <s v="R1011"/>
    <n v="37"/>
  </r>
  <r>
    <x v="1365"/>
    <s v="Wrenn"/>
    <n v="38.284999999999997"/>
    <n v="5.41"/>
    <s v="No"/>
    <s v="No"/>
    <x v="0"/>
    <n v="0"/>
    <x v="1"/>
    <s v="OBESITY"/>
    <s v="NORMAL"/>
    <d v="1977-07-20T00:00:00"/>
    <n v="33907.550000000003"/>
    <s v="tier - 1"/>
    <s v="tier - 1"/>
    <s v="R1011"/>
    <n v="47"/>
  </r>
  <r>
    <x v="1366"/>
    <s v="Lindsey"/>
    <n v="16.48"/>
    <n v="11.05"/>
    <s v="No"/>
    <s v="No"/>
    <x v="0"/>
    <n v="0"/>
    <x v="1"/>
    <s v="UNDERWEIGHT"/>
    <s v="DIABETES"/>
    <d v="1962-10-10T00:00:00"/>
    <n v="33900.65"/>
    <s v="tier - 1"/>
    <s v="tier - 3"/>
    <s v="R1011"/>
    <n v="62"/>
  </r>
  <r>
    <x v="1367"/>
    <s v="Krueger"/>
    <n v="38.57"/>
    <n v="6.27"/>
    <s v="No"/>
    <s v="No"/>
    <x v="0"/>
    <n v="0"/>
    <x v="1"/>
    <s v="OBESITY"/>
    <s v="PREDIABETES"/>
    <d v="1994-11-17T00:00:00"/>
    <n v="33829.39"/>
    <s v="tier - 1"/>
    <s v="tier - 3"/>
    <s v="R1011"/>
    <n v="30"/>
  </r>
  <r>
    <x v="1368"/>
    <s v="Babler"/>
    <n v="43.85"/>
    <n v="4.7699999999999996"/>
    <s v="yes"/>
    <s v="No"/>
    <x v="0"/>
    <n v="0"/>
    <x v="1"/>
    <s v="OBESITY"/>
    <s v="NORMAL"/>
    <d v="2001-10-05T00:00:00"/>
    <n v="33753.32"/>
    <s v="tier - 1"/>
    <s v="tier - 1"/>
    <s v="R1011"/>
    <n v="23"/>
  </r>
  <r>
    <x v="1369"/>
    <s v="Brezenski"/>
    <n v="30.11"/>
    <n v="4.08"/>
    <s v="No"/>
    <s v="No"/>
    <x v="0"/>
    <n v="0"/>
    <x v="1"/>
    <s v="OBESITY"/>
    <s v="NORMAL"/>
    <d v="1989-10-12T00:00:00"/>
    <n v="33750.29"/>
    <s v="tier - 1"/>
    <s v="tier - 2"/>
    <s v="R1011"/>
    <n v="35"/>
  </r>
  <r>
    <x v="1370"/>
    <s v="Marschner"/>
    <n v="31.59"/>
    <n v="6.01"/>
    <s v="No"/>
    <s v="No"/>
    <x v="0"/>
    <n v="0"/>
    <x v="1"/>
    <s v="OBESITY"/>
    <s v="PREDIABETES"/>
    <d v="1991-12-21T00:00:00"/>
    <n v="33732.69"/>
    <s v="tier - 1"/>
    <s v="tier - 3"/>
    <s v="R1013"/>
    <n v="32"/>
  </r>
  <r>
    <x v="1371"/>
    <s v="King"/>
    <n v="40.15"/>
    <n v="11.84"/>
    <s v="No"/>
    <s v="No"/>
    <x v="0"/>
    <n v="0"/>
    <x v="1"/>
    <s v="OBESITY"/>
    <s v="DIABETES"/>
    <d v="1974-11-09T00:00:00"/>
    <n v="33707.550000000003"/>
    <s v="tier - 1"/>
    <s v="tier - 1"/>
    <s v="R1011"/>
    <n v="50"/>
  </r>
  <r>
    <x v="1372"/>
    <s v="Montez"/>
    <n v="40.700000000000003"/>
    <n v="6.27"/>
    <s v="yes"/>
    <s v="No"/>
    <x v="1"/>
    <n v="1"/>
    <x v="1"/>
    <s v="OBESITY"/>
    <s v="PREDIABETES"/>
    <d v="1997-12-02T00:00:00"/>
    <n v="33611.71"/>
    <s v="tier - 1"/>
    <s v="tier - 1"/>
    <s v="R1011"/>
    <n v="26"/>
  </r>
  <r>
    <x v="1373"/>
    <s v="Campbell"/>
    <n v="40.76"/>
    <n v="5.28"/>
    <s v="No"/>
    <s v="No"/>
    <x v="0"/>
    <n v="0"/>
    <x v="1"/>
    <s v="OBESITY"/>
    <s v="NORMAL"/>
    <d v="1999-12-25T00:00:00"/>
    <n v="33527.1"/>
    <s v="tier - 1"/>
    <s v="tier - 3"/>
    <s v="R1015"/>
    <n v="24"/>
  </r>
  <r>
    <x v="1374"/>
    <s v="Hurt"/>
    <n v="29.7"/>
    <n v="7.03"/>
    <s v="No"/>
    <s v="No"/>
    <x v="0"/>
    <n v="0"/>
    <x v="1"/>
    <s v="OVERWEIGHT"/>
    <s v="DIABETES"/>
    <d v="1974-12-06T00:00:00"/>
    <n v="33475.82"/>
    <s v="tier - 1"/>
    <s v="tier - 2"/>
    <s v="R1013"/>
    <n v="49"/>
  </r>
  <r>
    <x v="1375"/>
    <s v="Garey"/>
    <n v="40.58"/>
    <n v="5.32"/>
    <s v="yes"/>
    <s v="No"/>
    <x v="1"/>
    <n v="1"/>
    <x v="1"/>
    <s v="OBESITY"/>
    <s v="NORMAL"/>
    <d v="1997-12-21T00:00:00"/>
    <n v="33471.97"/>
    <s v="tier - 1"/>
    <s v="tier - 2"/>
    <s v="R1013"/>
    <n v="26"/>
  </r>
  <r>
    <x v="1376"/>
    <s v="Reddy"/>
    <n v="33.06"/>
    <n v="9.59"/>
    <s v="yes"/>
    <s v="No"/>
    <x v="0"/>
    <n v="0"/>
    <x v="1"/>
    <s v="OBESITY"/>
    <s v="DIABETES"/>
    <d v="1981-06-30T00:00:00"/>
    <n v="33450.99"/>
    <s v="tier - 1"/>
    <s v="tier - 1"/>
    <s v="R1011"/>
    <n v="43"/>
  </r>
  <r>
    <x v="1377"/>
    <s v="Mueller"/>
    <n v="26.62"/>
    <n v="6.15"/>
    <s v="yes"/>
    <s v="No"/>
    <x v="0"/>
    <n v="0"/>
    <x v="1"/>
    <s v="OVERWEIGHT"/>
    <s v="PREDIABETES"/>
    <d v="1976-12-12T00:00:00"/>
    <n v="33344.449999999997"/>
    <s v="tier - 1"/>
    <s v="tier - 1"/>
    <s v="R1017"/>
    <n v="47"/>
  </r>
  <r>
    <x v="1378"/>
    <s v="Julia"/>
    <n v="37.1"/>
    <n v="11.08"/>
    <s v="No"/>
    <s v="No"/>
    <x v="0"/>
    <n v="0"/>
    <x v="1"/>
    <s v="OBESITY"/>
    <s v="DIABETES"/>
    <d v="1978-09-04T00:00:00"/>
    <n v="33307.550000000003"/>
    <s v="tier - 2"/>
    <s v="tier - 2"/>
    <s v="R1013"/>
    <n v="46"/>
  </r>
  <r>
    <x v="1379"/>
    <s v="Uribe"/>
    <n v="18.28"/>
    <n v="7.95"/>
    <s v="No"/>
    <s v="No"/>
    <x v="0"/>
    <n v="0"/>
    <x v="1"/>
    <s v="UNDERWEIGHT"/>
    <s v="DIABETES"/>
    <d v="1965-07-18T00:00:00"/>
    <n v="33292.83"/>
    <s v="tier - 2"/>
    <s v="tier - 3"/>
    <s v="R1011"/>
    <n v="59"/>
  </r>
  <r>
    <x v="1380"/>
    <s v="Hand"/>
    <n v="35.814999999999998"/>
    <n v="6.23"/>
    <s v="No"/>
    <s v="No"/>
    <x v="0"/>
    <n v="0"/>
    <x v="1"/>
    <s v="OBESITY"/>
    <s v="PREDIABETES"/>
    <d v="1977-08-29T00:00:00"/>
    <n v="33121"/>
    <s v="tier - 2"/>
    <s v="tier - 2"/>
    <s v="R1011"/>
    <n v="47"/>
  </r>
  <r>
    <x v="1381"/>
    <s v="Petersen"/>
    <n v="30.69"/>
    <n v="6.5"/>
    <s v="No"/>
    <s v="No"/>
    <x v="0"/>
    <n v="0"/>
    <x v="1"/>
    <s v="OBESITY"/>
    <s v="DIABETES"/>
    <d v="1978-12-04T00:00:00"/>
    <n v="33090.660000000003"/>
    <s v="tier - 2"/>
    <s v="tier - 2"/>
    <s v="R1013"/>
    <n v="45"/>
  </r>
  <r>
    <x v="1382"/>
    <s v="Mac-Thiong"/>
    <n v="26.125"/>
    <n v="5.22"/>
    <s v="No"/>
    <s v="No"/>
    <x v="0"/>
    <n v="0"/>
    <x v="1"/>
    <s v="OVERWEIGHT"/>
    <s v="NORMAL"/>
    <d v="1980-09-10T00:00:00"/>
    <n v="33074.94"/>
    <s v="tier - 2"/>
    <s v="tier - 2"/>
    <s v="R1013"/>
    <n v="44"/>
  </r>
  <r>
    <x v="1383"/>
    <s v="Walker"/>
    <n v="34.58"/>
    <n v="6.3"/>
    <s v="No"/>
    <s v="No"/>
    <x v="1"/>
    <n v="1"/>
    <x v="1"/>
    <s v="OBESITY"/>
    <s v="PREDIABETES"/>
    <d v="1979-06-02T00:00:00"/>
    <n v="33057.230000000003"/>
    <s v="tier - 2"/>
    <s v="tier - 3"/>
    <s v="R1011"/>
    <n v="45"/>
  </r>
  <r>
    <x v="1384"/>
    <s v="Steidl"/>
    <n v="27.4"/>
    <n v="8.84"/>
    <s v="No"/>
    <s v="No"/>
    <x v="0"/>
    <n v="0"/>
    <x v="1"/>
    <s v="OVERWEIGHT"/>
    <s v="DIABETES"/>
    <d v="1978-12-29T00:00:00"/>
    <n v="33025.32"/>
    <s v="tier - 2"/>
    <s v="tier - 2"/>
    <s v="R1011"/>
    <n v="45"/>
  </r>
  <r>
    <x v="1385"/>
    <s v="Rose"/>
    <n v="27.53"/>
    <n v="4.1100000000000003"/>
    <s v="No"/>
    <s v="No"/>
    <x v="0"/>
    <n v="1"/>
    <x v="1"/>
    <s v="OVERWEIGHT"/>
    <s v="NORMAL"/>
    <d v="1987-07-12T00:00:00"/>
    <n v="33017.46"/>
    <s v="tier - 2"/>
    <s v="tier - 1"/>
    <s v="R1013"/>
    <n v="37"/>
  </r>
  <r>
    <x v="1386"/>
    <s v="Alderfer"/>
    <n v="33"/>
    <n v="4.57"/>
    <s v="No"/>
    <s v="No"/>
    <x v="0"/>
    <n v="0"/>
    <x v="1"/>
    <s v="OBESITY"/>
    <s v="NORMAL"/>
    <d v="1982-12-18T00:00:00"/>
    <n v="32947.629999999997"/>
    <s v="tier - 2"/>
    <s v="tier - 2"/>
    <s v="R1011"/>
    <n v="41"/>
  </r>
  <r>
    <x v="1387"/>
    <s v="Ryland"/>
    <n v="25.78"/>
    <n v="11.06"/>
    <s v="yes"/>
    <s v="No"/>
    <x v="0"/>
    <n v="0"/>
    <x v="1"/>
    <s v="OVERWEIGHT"/>
    <s v="DIABETES"/>
    <d v="1981-12-19T00:00:00"/>
    <n v="32906.69"/>
    <s v="tier - 2"/>
    <s v="tier - 1"/>
    <s v="R1011"/>
    <n v="42"/>
  </r>
  <r>
    <x v="1388"/>
    <s v="Bethea"/>
    <n v="22.66"/>
    <n v="10.68"/>
    <s v="No"/>
    <s v="No"/>
    <x v="0"/>
    <n v="0"/>
    <x v="1"/>
    <s v="NORMAL WEIGHT"/>
    <s v="DIABETES"/>
    <d v="1971-10-11T00:00:00"/>
    <n v="32827.51"/>
    <s v="tier - 2"/>
    <s v="tier - 2"/>
    <s v="R1011"/>
    <n v="53"/>
  </r>
  <r>
    <x v="1389"/>
    <s v="Kelly"/>
    <n v="38.81"/>
    <n v="6.14"/>
    <s v="yes"/>
    <s v="No"/>
    <x v="0"/>
    <n v="1"/>
    <x v="1"/>
    <s v="OBESITY"/>
    <s v="PREDIABETES"/>
    <d v="1995-09-13T00:00:00"/>
    <n v="32787.46"/>
    <s v="tier - 2"/>
    <s v="tier - 3"/>
    <s v="R1012"/>
    <n v="29"/>
  </r>
  <r>
    <x v="1390"/>
    <s v="Blois"/>
    <n v="38.51"/>
    <n v="5.45"/>
    <s v="yes"/>
    <s v="No"/>
    <x v="0"/>
    <n v="0"/>
    <x v="1"/>
    <s v="OBESITY"/>
    <s v="NORMAL"/>
    <d v="1996-11-24T00:00:00"/>
    <n v="32765.33"/>
    <s v="tier - 2"/>
    <s v="tier - 2"/>
    <s v="R1024"/>
    <n v="28"/>
  </r>
  <r>
    <x v="1391"/>
    <s v="Dayton"/>
    <n v="22.98"/>
    <n v="6.14"/>
    <s v="yes"/>
    <s v="No"/>
    <x v="0"/>
    <n v="0"/>
    <x v="1"/>
    <s v="NORMAL WEIGHT"/>
    <s v="PREDIABETES"/>
    <d v="1976-10-09T00:00:00"/>
    <n v="32760.48"/>
    <s v="tier - 2"/>
    <s v="tier - 3"/>
    <s v="R1011"/>
    <n v="48"/>
  </r>
  <r>
    <x v="1392"/>
    <s v="Cloud"/>
    <n v="15.65"/>
    <n v="7.85"/>
    <s v="No"/>
    <s v="No"/>
    <x v="0"/>
    <n v="0"/>
    <x v="1"/>
    <s v="UNDERWEIGHT"/>
    <s v="DIABETES"/>
    <d v="1965-12-27T00:00:00"/>
    <n v="32734.19"/>
    <s v="tier - 2"/>
    <s v="tier - 1"/>
    <s v="R1011"/>
    <n v="58"/>
  </r>
  <r>
    <x v="1393"/>
    <s v="Betournay"/>
    <n v="39.97"/>
    <n v="4.09"/>
    <s v="No"/>
    <s v="No"/>
    <x v="0"/>
    <n v="1"/>
    <x v="1"/>
    <s v="OBESITY"/>
    <s v="NORMAL"/>
    <d v="1998-09-30T00:00:00"/>
    <n v="32716.2"/>
    <s v="tier - 2"/>
    <s v="tier - 3"/>
    <s v="R1011"/>
    <n v="26"/>
  </r>
  <r>
    <x v="1394"/>
    <s v="Temple"/>
    <n v="37.22"/>
    <n v="4.62"/>
    <s v="No"/>
    <s v="No"/>
    <x v="1"/>
    <n v="1"/>
    <x v="1"/>
    <s v="OBESITY"/>
    <s v="NORMAL"/>
    <d v="1993-08-10T00:00:00"/>
    <n v="32686.080000000002"/>
    <s v="tier - 2"/>
    <s v="tier - 1"/>
    <s v="R1013"/>
    <n v="31"/>
  </r>
  <r>
    <x v="1395"/>
    <s v="Rollie"/>
    <n v="41.325000000000003"/>
    <n v="5.77"/>
    <s v="No"/>
    <s v="No"/>
    <x v="0"/>
    <n v="0"/>
    <x v="1"/>
    <s v="OBESITY"/>
    <s v="PREDIABETES"/>
    <d v="1980-10-16T00:00:00"/>
    <n v="32672.11"/>
    <s v="tier - 2"/>
    <s v="tier - 3"/>
    <s v="R1012"/>
    <n v="44"/>
  </r>
  <r>
    <x v="1396"/>
    <s v="Roybal"/>
    <n v="40.31"/>
    <n v="5.84"/>
    <s v="No"/>
    <s v="No"/>
    <x v="0"/>
    <n v="0"/>
    <x v="1"/>
    <s v="OBESITY"/>
    <s v="PREDIABETES"/>
    <d v="1999-06-15T00:00:00"/>
    <n v="32548.34"/>
    <s v="tier - 2"/>
    <s v="tier - 3"/>
    <s v="R1011"/>
    <n v="25"/>
  </r>
  <r>
    <x v="1397"/>
    <s v="Turgeon"/>
    <n v="29.48"/>
    <n v="4.91"/>
    <s v="No"/>
    <s v="No"/>
    <x v="0"/>
    <n v="0"/>
    <x v="1"/>
    <s v="OVERWEIGHT"/>
    <s v="NORMAL"/>
    <d v="1980-07-24T00:00:00"/>
    <n v="32485.46"/>
    <s v="tier - 2"/>
    <s v="tier - 2"/>
    <s v="R1012"/>
    <n v="44"/>
  </r>
  <r>
    <x v="1398"/>
    <s v="Deingenis"/>
    <n v="33.155000000000001"/>
    <n v="5.07"/>
    <s v="No"/>
    <s v="No"/>
    <x v="0"/>
    <n v="0"/>
    <x v="1"/>
    <s v="OBESITY"/>
    <s v="NORMAL"/>
    <d v="1980-06-20T00:00:00"/>
    <n v="32462.35"/>
    <s v="tier - 2"/>
    <s v="tier - 2"/>
    <s v="R1013"/>
    <n v="44"/>
  </r>
  <r>
    <x v="1399"/>
    <s v="Hodge"/>
    <n v="42.85"/>
    <n v="5.81"/>
    <s v="yes"/>
    <s v="No"/>
    <x v="0"/>
    <n v="0"/>
    <x v="1"/>
    <s v="OBESITY"/>
    <s v="PREDIABETES"/>
    <d v="2001-12-13T00:00:00"/>
    <n v="32430.22"/>
    <s v="tier - 2"/>
    <s v="tier - 3"/>
    <s v="R1012"/>
    <n v="22"/>
  </r>
  <r>
    <x v="1400"/>
    <s v="Gibbs"/>
    <n v="32.340000000000003"/>
    <n v="11.2"/>
    <s v="No"/>
    <s v="No"/>
    <x v="0"/>
    <n v="0"/>
    <x v="1"/>
    <s v="OBESITY"/>
    <s v="DIABETES"/>
    <d v="1978-08-24T00:00:00"/>
    <n v="32428.63"/>
    <s v="tier - 2"/>
    <s v="tier - 3"/>
    <s v="R1024"/>
    <n v="46"/>
  </r>
  <r>
    <x v="1401"/>
    <s v="Trom"/>
    <n v="27.5"/>
    <n v="10.75"/>
    <s v="No"/>
    <s v="No"/>
    <x v="0"/>
    <n v="0"/>
    <x v="1"/>
    <s v="OVERWEIGHT"/>
    <s v="DIABETES"/>
    <d v="1978-11-29T00:00:00"/>
    <n v="32288.49"/>
    <s v="tier - 2"/>
    <s v="tier - 1"/>
    <s v="R1011"/>
    <n v="46"/>
  </r>
  <r>
    <x v="1402"/>
    <s v="Sizer"/>
    <n v="25.8"/>
    <n v="7.8"/>
    <s v="No"/>
    <s v="No"/>
    <x v="0"/>
    <n v="0"/>
    <x v="1"/>
    <s v="OVERWEIGHT"/>
    <s v="DIABETES"/>
    <d v="1978-11-06T00:00:00"/>
    <n v="32259.96"/>
    <s v="tier - 2"/>
    <s v="tier - 3"/>
    <s v="R1017"/>
    <n v="46"/>
  </r>
  <r>
    <x v="1403"/>
    <s v="Ellison"/>
    <n v="25"/>
    <n v="7.04"/>
    <s v="No"/>
    <s v="No"/>
    <x v="0"/>
    <n v="0"/>
    <x v="1"/>
    <s v="OVERWEIGHT"/>
    <s v="DIABETES"/>
    <d v="1978-11-28T00:00:00"/>
    <n v="32222.81"/>
    <s v="tier - 2"/>
    <s v="tier - 2"/>
    <s v="R1011"/>
    <n v="46"/>
  </r>
  <r>
    <x v="1404"/>
    <s v="Sulkowski"/>
    <n v="41.2"/>
    <n v="4.18"/>
    <s v="yes"/>
    <s v="No"/>
    <x v="0"/>
    <n v="0"/>
    <x v="1"/>
    <s v="OBESITY"/>
    <s v="NORMAL"/>
    <d v="1996-09-17T00:00:00"/>
    <n v="32192.76"/>
    <s v="tier - 2"/>
    <s v="tier - 2"/>
    <s v="R1017"/>
    <n v="28"/>
  </r>
  <r>
    <x v="1405"/>
    <s v="Maringo"/>
    <n v="17.78"/>
    <n v="8.19"/>
    <s v="No"/>
    <s v="No"/>
    <x v="0"/>
    <n v="0"/>
    <x v="1"/>
    <s v="UNDERWEIGHT"/>
    <s v="DIABETES"/>
    <d v="1968-07-03T00:00:00"/>
    <n v="32108.66"/>
    <s v="tier - 2"/>
    <s v="tier - 1"/>
    <s v="R1011"/>
    <n v="56"/>
  </r>
  <r>
    <x v="1406"/>
    <s v="Lattin"/>
    <n v="40.119999999999997"/>
    <n v="6.22"/>
    <s v="yes"/>
    <s v="No"/>
    <x v="1"/>
    <n v="1"/>
    <x v="1"/>
    <s v="OBESITY"/>
    <s v="PREDIABETES"/>
    <d v="1997-09-30T00:00:00"/>
    <n v="32086.21"/>
    <s v="tier - 2"/>
    <s v="tier - 3"/>
    <s v="R1011"/>
    <n v="27"/>
  </r>
  <r>
    <x v="1407"/>
    <s v="Deblander"/>
    <n v="19.350000000000001"/>
    <n v="8.2200000000000006"/>
    <s v="yes"/>
    <s v="No"/>
    <x v="0"/>
    <n v="0"/>
    <x v="1"/>
    <s v="NORMAL WEIGHT"/>
    <s v="DIABETES"/>
    <d v="1967-07-17T00:00:00"/>
    <n v="31980.89"/>
    <s v="tier - 2"/>
    <s v="tier - 2"/>
    <s v="R1013"/>
    <n v="57"/>
  </r>
  <r>
    <x v="1408"/>
    <s v="O'Neill"/>
    <n v="36.69"/>
    <n v="6.15"/>
    <s v="No"/>
    <s v="No"/>
    <x v="0"/>
    <n v="0"/>
    <x v="1"/>
    <s v="OBESITY"/>
    <s v="PREDIABETES"/>
    <d v="1994-08-14T00:00:00"/>
    <n v="31897.1"/>
    <s v="tier - 2"/>
    <s v="tier - 2"/>
    <s v="R1011"/>
    <n v="30"/>
  </r>
  <r>
    <x v="1409"/>
    <s v="Davis"/>
    <n v="28.51"/>
    <n v="5.65"/>
    <s v="yes"/>
    <s v="No"/>
    <x v="0"/>
    <n v="1"/>
    <x v="1"/>
    <s v="OVERWEIGHT"/>
    <s v="NORMAL"/>
    <d v="1988-12-15T00:00:00"/>
    <n v="31743.919999999998"/>
    <s v="tier - 2"/>
    <s v="tier - 3"/>
    <s v="R1012"/>
    <n v="35"/>
  </r>
  <r>
    <x v="1410"/>
    <s v="Stanek"/>
    <n v="30.21"/>
    <n v="5.5"/>
    <s v="No"/>
    <s v="No"/>
    <x v="0"/>
    <n v="1"/>
    <x v="1"/>
    <s v="OBESITY"/>
    <s v="NORMAL"/>
    <d v="1984-08-22T00:00:00"/>
    <n v="31736.7"/>
    <s v="tier - 2"/>
    <s v="tier - 1"/>
    <s v="R1024"/>
    <n v="40"/>
  </r>
  <r>
    <x v="1411"/>
    <s v="Harris"/>
    <n v="24.33"/>
    <n v="8"/>
    <s v="No"/>
    <s v="No"/>
    <x v="0"/>
    <n v="0"/>
    <x v="1"/>
    <s v="NORMAL WEIGHT"/>
    <s v="DIABETES"/>
    <d v="1978-12-14T00:00:00"/>
    <n v="31620"/>
    <s v="tier - 2"/>
    <s v="tier - 1"/>
    <s v="R1024"/>
    <n v="45"/>
  </r>
  <r>
    <x v="1412"/>
    <s v="Manning"/>
    <n v="19.855"/>
    <n v="5.71"/>
    <s v="yes"/>
    <s v="No"/>
    <x v="0"/>
    <n v="0"/>
    <x v="1"/>
    <s v="NORMAL WEIGHT"/>
    <s v="PREDIABETES"/>
    <d v="1976-10-10T00:00:00"/>
    <n v="31591.82"/>
    <s v="tier - 2"/>
    <s v="tier - 2"/>
    <s v="R1016"/>
    <n v="48"/>
  </r>
  <r>
    <x v="1413"/>
    <s v="Barrera Munoz"/>
    <n v="25.364999999999998"/>
    <n v="11.71"/>
    <s v="No"/>
    <s v="No"/>
    <x v="0"/>
    <n v="0"/>
    <x v="1"/>
    <s v="OVERWEIGHT"/>
    <s v="DIABETES"/>
    <d v="1978-10-18T00:00:00"/>
    <n v="31368.81"/>
    <s v="tier - 2"/>
    <s v="tier - 3"/>
    <s v="R1011"/>
    <n v="46"/>
  </r>
  <r>
    <x v="1414"/>
    <s v="Schauwaers"/>
    <n v="29.6"/>
    <n v="6.17"/>
    <s v="yes"/>
    <s v="No"/>
    <x v="1"/>
    <n v="1"/>
    <x v="1"/>
    <s v="OVERWEIGHT"/>
    <s v="PREDIABETES"/>
    <d v="1983-07-10T00:00:00"/>
    <n v="31328.27"/>
    <s v="tier - 2"/>
    <s v="tier - 2"/>
    <s v="R1011"/>
    <n v="41"/>
  </r>
  <r>
    <x v="1415"/>
    <s v="Hartman"/>
    <n v="39.43"/>
    <n v="6.1"/>
    <s v="yes"/>
    <s v="No"/>
    <x v="1"/>
    <n v="1"/>
    <x v="1"/>
    <s v="OBESITY"/>
    <s v="PREDIABETES"/>
    <d v="1997-10-28T00:00:00"/>
    <n v="31322.53"/>
    <s v="tier - 2"/>
    <s v="tier - 3"/>
    <s v="R1011"/>
    <n v="27"/>
  </r>
  <r>
    <x v="1416"/>
    <s v="Fire"/>
    <n v="27.34"/>
    <n v="5.19"/>
    <s v="yes"/>
    <s v="No"/>
    <x v="0"/>
    <n v="1"/>
    <x v="1"/>
    <s v="OVERWEIGHT"/>
    <s v="NORMAL"/>
    <d v="1988-12-15T00:00:00"/>
    <n v="31234.560000000001"/>
    <s v="tier - 2"/>
    <s v="tier - 1"/>
    <s v="R1024"/>
    <n v="35"/>
  </r>
  <r>
    <x v="1417"/>
    <s v="Waliaula"/>
    <n v="39.01"/>
    <n v="5.37"/>
    <s v="yes"/>
    <s v="No"/>
    <x v="0"/>
    <n v="0"/>
    <x v="1"/>
    <s v="OBESITY"/>
    <s v="NORMAL"/>
    <d v="1996-06-14T00:00:00"/>
    <n v="31196.61"/>
    <s v="tier - 2"/>
    <s v="tier - 3"/>
    <s v="R1013"/>
    <n v="28"/>
  </r>
  <r>
    <x v="1418"/>
    <s v="Blackshear"/>
    <n v="18.989999999999998"/>
    <n v="10.82"/>
    <s v="yes"/>
    <s v="No"/>
    <x v="0"/>
    <n v="0"/>
    <x v="1"/>
    <s v="NORMAL WEIGHT"/>
    <s v="DIABETES"/>
    <d v="1967-08-04T00:00:00"/>
    <n v="30942.19"/>
    <s v="tier - 2"/>
    <s v="tier - 2"/>
    <s v="R1011"/>
    <n v="57"/>
  </r>
  <r>
    <x v="1419"/>
    <s v="Nettik"/>
    <n v="42.3"/>
    <n v="6.06"/>
    <s v="yes"/>
    <s v="No"/>
    <x v="0"/>
    <n v="0"/>
    <x v="1"/>
    <s v="OBESITY"/>
    <s v="PREDIABETES"/>
    <d v="2001-06-01T00:00:00"/>
    <n v="30763.01"/>
    <s v="tier - 2"/>
    <s v="tier - 2"/>
    <s v="R1012"/>
    <n v="23"/>
  </r>
  <r>
    <x v="1420"/>
    <s v="Novales"/>
    <n v="39.805"/>
    <n v="5.91"/>
    <s v="No"/>
    <s v="No"/>
    <x v="0"/>
    <n v="0"/>
    <x v="1"/>
    <s v="OBESITY"/>
    <s v="PREDIABETES"/>
    <d v="1977-09-30T00:00:00"/>
    <n v="30724.44"/>
    <s v="tier - 2"/>
    <s v="tier - 3"/>
    <s v="R1011"/>
    <n v="47"/>
  </r>
  <r>
    <x v="1421"/>
    <s v="Rosauer"/>
    <n v="33.700000000000003"/>
    <n v="5.87"/>
    <s v="No"/>
    <s v="No"/>
    <x v="0"/>
    <n v="0"/>
    <x v="1"/>
    <s v="OBESITY"/>
    <s v="PREDIABETES"/>
    <d v="1977-09-25T00:00:00"/>
    <n v="30697.71"/>
    <s v="tier - 2"/>
    <s v="tier - 2"/>
    <s v="R1013"/>
    <n v="47"/>
  </r>
  <r>
    <x v="1422"/>
    <s v="Ryder"/>
    <n v="36.195"/>
    <n v="6.22"/>
    <s v="No"/>
    <s v="No"/>
    <x v="0"/>
    <n v="0"/>
    <x v="1"/>
    <s v="OBESITY"/>
    <s v="PREDIABETES"/>
    <d v="1980-07-07T00:00:00"/>
    <n v="30625.65"/>
    <s v="tier - 2"/>
    <s v="tier - 2"/>
    <s v="R1012"/>
    <n v="44"/>
  </r>
  <r>
    <x v="1423"/>
    <s v="Larsen"/>
    <n v="32.6"/>
    <n v="5.73"/>
    <s v="No"/>
    <s v="No"/>
    <x v="1"/>
    <n v="1"/>
    <x v="1"/>
    <s v="OBESITY"/>
    <s v="PREDIABETES"/>
    <d v="1979-09-01T00:00:00"/>
    <n v="30530.5"/>
    <s v="tier - 2"/>
    <s v="tier - 3"/>
    <s v="R1012"/>
    <n v="45"/>
  </r>
  <r>
    <x v="1424"/>
    <s v="Keate"/>
    <n v="30.2"/>
    <n v="5.7"/>
    <s v="No"/>
    <s v="No"/>
    <x v="0"/>
    <n v="0"/>
    <x v="1"/>
    <s v="OBESITY"/>
    <s v="PREDIABETES"/>
    <d v="1977-08-25T00:00:00"/>
    <n v="30457.37"/>
    <s v="tier - 2"/>
    <s v="tier - 1"/>
    <s v="R1011"/>
    <n v="47"/>
  </r>
  <r>
    <x v="1425"/>
    <s v="Williams"/>
    <n v="27.645"/>
    <n v="9.91"/>
    <s v="No"/>
    <s v="No"/>
    <x v="0"/>
    <n v="0"/>
    <x v="1"/>
    <s v="OVERWEIGHT"/>
    <s v="DIABETES"/>
    <d v="1978-12-02T00:00:00"/>
    <n v="30422.03"/>
    <s v="tier - 2"/>
    <s v="tier - 1"/>
    <s v="R1011"/>
    <n v="45"/>
  </r>
  <r>
    <x v="1426"/>
    <s v="Starosciak"/>
    <n v="26.41"/>
    <n v="11.4"/>
    <s v="No"/>
    <s v="No"/>
    <x v="0"/>
    <n v="0"/>
    <x v="1"/>
    <s v="OVERWEIGHT"/>
    <s v="DIABETES"/>
    <d v="1978-11-12T00:00:00"/>
    <n v="30409.53"/>
    <s v="tier - 2"/>
    <s v="tier - 1"/>
    <s v="R1013"/>
    <n v="46"/>
  </r>
  <r>
    <x v="1427"/>
    <s v="Smith"/>
    <n v="34.1"/>
    <n v="6.29"/>
    <s v="yes"/>
    <s v="No"/>
    <x v="1"/>
    <n v="1"/>
    <x v="1"/>
    <s v="OBESITY"/>
    <s v="PREDIABETES"/>
    <d v="1983-09-19T00:00:00"/>
    <n v="30366.93"/>
    <s v="tier - 2"/>
    <s v="tier - 1"/>
    <s v="R1013"/>
    <n v="41"/>
  </r>
  <r>
    <x v="1428"/>
    <s v="Henderson"/>
    <n v="17.3"/>
    <n v="9.2799999999999994"/>
    <s v="No"/>
    <s v="No"/>
    <x v="0"/>
    <n v="0"/>
    <x v="1"/>
    <s v="UNDERWEIGHT"/>
    <s v="DIABETES"/>
    <d v="1965-12-05T00:00:00"/>
    <n v="30328.27"/>
    <s v="tier - 2"/>
    <s v="tier - 2"/>
    <s v="R1024"/>
    <n v="58"/>
  </r>
  <r>
    <x v="1429"/>
    <s v="Winkelman"/>
    <n v="35.020000000000003"/>
    <n v="4.78"/>
    <s v="No"/>
    <s v="No"/>
    <x v="1"/>
    <n v="1"/>
    <x v="1"/>
    <s v="OBESITY"/>
    <s v="NORMAL"/>
    <d v="1993-07-22T00:00:00"/>
    <n v="30284.639999999999"/>
    <s v="tier - 2"/>
    <s v="tier - 2"/>
    <s v="R1012"/>
    <n v="31"/>
  </r>
  <r>
    <x v="1430"/>
    <s v="Monette"/>
    <n v="37.1"/>
    <n v="8.8699999999999992"/>
    <s v="yes"/>
    <s v="No"/>
    <x v="0"/>
    <n v="0"/>
    <x v="1"/>
    <s v="OBESITY"/>
    <s v="DIABETES"/>
    <d v="1981-11-24T00:00:00"/>
    <n v="30260"/>
    <s v="tier - 2"/>
    <s v="tier - 2"/>
    <s v="R1012"/>
    <n v="43"/>
  </r>
  <r>
    <x v="1431"/>
    <s v="Kramer"/>
    <n v="16.79"/>
    <n v="11.4"/>
    <s v="No"/>
    <s v="No"/>
    <x v="0"/>
    <n v="0"/>
    <x v="1"/>
    <s v="UNDERWEIGHT"/>
    <s v="DIABETES"/>
    <d v="1965-12-09T00:00:00"/>
    <n v="30184.94"/>
    <s v="tier - 2"/>
    <s v="tier - 3"/>
    <s v="R1012"/>
    <n v="58"/>
  </r>
  <r>
    <x v="1432"/>
    <s v="Goldstein"/>
    <n v="31.635000000000002"/>
    <n v="9.1300000000000008"/>
    <s v="yes"/>
    <s v="No"/>
    <x v="0"/>
    <n v="0"/>
    <x v="1"/>
    <s v="OBESITY"/>
    <s v="DIABETES"/>
    <d v="1981-07-16T00:00:00"/>
    <n v="30166.62"/>
    <s v="tier - 2"/>
    <s v="tier - 3"/>
    <s v="R1012"/>
    <n v="43"/>
  </r>
  <r>
    <x v="1433"/>
    <s v="Gonzalez"/>
    <n v="24.19"/>
    <n v="6.22"/>
    <s v="yes"/>
    <s v="No"/>
    <x v="1"/>
    <n v="1"/>
    <x v="1"/>
    <s v="NORMAL WEIGHT"/>
    <s v="PREDIABETES"/>
    <d v="1983-06-21T00:00:00"/>
    <n v="30134.75"/>
    <s v="tier - 2"/>
    <s v="tier - 2"/>
    <s v="R1011"/>
    <n v="41"/>
  </r>
  <r>
    <x v="1434"/>
    <s v="Barrett"/>
    <n v="35.29"/>
    <n v="5.9"/>
    <s v="No"/>
    <s v="No"/>
    <x v="1"/>
    <n v="1"/>
    <x v="1"/>
    <s v="OBESITY"/>
    <s v="PREDIABETES"/>
    <d v="1993-10-05T00:00:00"/>
    <n v="30095.97"/>
    <s v="tier - 2"/>
    <s v="tier - 2"/>
    <s v="R1013"/>
    <n v="31"/>
  </r>
  <r>
    <x v="1435"/>
    <s v="Irwin"/>
    <n v="35.299999999999997"/>
    <n v="4.45"/>
    <s v="No"/>
    <s v="No"/>
    <x v="0"/>
    <n v="0"/>
    <x v="1"/>
    <s v="OBESITY"/>
    <s v="NORMAL"/>
    <d v="1977-12-01T00:00:00"/>
    <n v="30063.58"/>
    <s v="tier - 2"/>
    <s v="tier - 3"/>
    <s v="R1024"/>
    <n v="46"/>
  </r>
  <r>
    <x v="1436"/>
    <s v="Glenn"/>
    <n v="35.64"/>
    <n v="6.17"/>
    <s v="No"/>
    <s v="No"/>
    <x v="1"/>
    <n v="1"/>
    <x v="1"/>
    <s v="OBESITY"/>
    <s v="PREDIABETES"/>
    <d v="1979-06-26T00:00:00"/>
    <n v="30026.87"/>
    <s v="tier - 2"/>
    <s v="tier - 2"/>
    <s v="R1011"/>
    <n v="45"/>
  </r>
  <r>
    <x v="1437"/>
    <s v="O'Meara"/>
    <n v="33.1"/>
    <n v="4.93"/>
    <s v="No"/>
    <s v="No"/>
    <x v="0"/>
    <n v="0"/>
    <x v="1"/>
    <s v="OBESITY"/>
    <s v="NORMAL"/>
    <d v="1977-12-18T00:00:00"/>
    <n v="29969.67"/>
    <s v="tier - 2"/>
    <s v="tier - 3"/>
    <s v="R1024"/>
    <n v="46"/>
  </r>
  <r>
    <x v="1438"/>
    <s v="Budrow"/>
    <n v="26.41"/>
    <n v="7.32"/>
    <s v="yes"/>
    <s v="No"/>
    <x v="0"/>
    <n v="1"/>
    <x v="1"/>
    <s v="OVERWEIGHT"/>
    <s v="DIABETES"/>
    <d v="1986-06-15T00:00:00"/>
    <n v="29933.75"/>
    <s v="tier - 2"/>
    <s v="tier - 3"/>
    <s v="R1013"/>
    <n v="38"/>
  </r>
  <r>
    <x v="1439"/>
    <s v="Anderson"/>
    <n v="29.9"/>
    <n v="5.27"/>
    <s v="No"/>
    <s v="No"/>
    <x v="1"/>
    <n v="1"/>
    <x v="1"/>
    <s v="OVERWEIGHT"/>
    <s v="NORMAL"/>
    <d v="1979-09-19T00:00:00"/>
    <n v="29929.56"/>
    <s v="tier - 2"/>
    <s v="tier - 3"/>
    <s v="R1018"/>
    <n v="45"/>
  </r>
  <r>
    <x v="1440"/>
    <s v="Douglas"/>
    <n v="25.24"/>
    <n v="5.82"/>
    <s v="No"/>
    <s v="No"/>
    <x v="0"/>
    <n v="1"/>
    <x v="1"/>
    <s v="OVERWEIGHT"/>
    <s v="PREDIABETES"/>
    <d v="1984-07-25T00:00:00"/>
    <n v="29899.25"/>
    <s v="tier - 2"/>
    <s v="tier - 2"/>
    <s v="R1011"/>
    <n v="40"/>
  </r>
  <r>
    <x v="1441"/>
    <s v="Tecklenburg"/>
    <n v="25.08"/>
    <n v="5.8"/>
    <s v="No"/>
    <s v="No"/>
    <x v="1"/>
    <n v="1"/>
    <x v="1"/>
    <s v="OVERWEIGHT"/>
    <s v="PREDIABETES"/>
    <d v="1979-06-19T00:00:00"/>
    <n v="29852.48"/>
    <s v="tier - 2"/>
    <s v="tier - 2"/>
    <s v="R1013"/>
    <n v="45"/>
  </r>
  <r>
    <x v="1442"/>
    <s v="Baker"/>
    <n v="29.164999999999999"/>
    <n v="4.87"/>
    <s v="No"/>
    <s v="yes"/>
    <x v="0"/>
    <n v="1"/>
    <x v="1"/>
    <s v="OVERWEIGHT"/>
    <s v="NORMAL"/>
    <d v="2004-11-15T00:00:00"/>
    <n v="29818.76"/>
    <s v="tier - 2"/>
    <s v="tier - 2"/>
    <s v="R1024"/>
    <n v="20"/>
  </r>
  <r>
    <x v="1443"/>
    <s v="Schenck"/>
    <n v="15.05"/>
    <n v="8.1199999999999992"/>
    <s v="No"/>
    <s v="No"/>
    <x v="0"/>
    <n v="0"/>
    <x v="1"/>
    <s v="UNDERWEIGHT"/>
    <s v="DIABETES"/>
    <d v="1965-07-11T00:00:00"/>
    <n v="29816.639999999999"/>
    <s v="tier - 2"/>
    <s v="tier - 1"/>
    <s v="R1012"/>
    <n v="59"/>
  </r>
  <r>
    <x v="1444"/>
    <s v="Johnson"/>
    <n v="19.95"/>
    <n v="4.3600000000000003"/>
    <s v="No"/>
    <s v="No"/>
    <x v="0"/>
    <n v="2"/>
    <x v="1"/>
    <s v="NORMAL WEIGHT"/>
    <s v="NORMAL"/>
    <d v="1972-08-11T00:00:00"/>
    <n v="29760.6"/>
    <s v="tier - 2"/>
    <s v="tier - 2"/>
    <s v="R1011"/>
    <n v="52"/>
  </r>
  <r>
    <x v="1445"/>
    <s v="Blendell"/>
    <n v="16.66"/>
    <n v="9.16"/>
    <s v="No"/>
    <s v="No"/>
    <x v="0"/>
    <n v="0"/>
    <x v="1"/>
    <s v="UNDERWEIGHT"/>
    <s v="DIABETES"/>
    <d v="1965-06-25T00:00:00"/>
    <n v="29757.69"/>
    <s v="tier - 2"/>
    <s v="tier - 1"/>
    <s v="R1019"/>
    <n v="59"/>
  </r>
  <r>
    <x v="1446"/>
    <s v="Parodi"/>
    <n v="16.62"/>
    <n v="9.14"/>
    <s v="No"/>
    <s v="No"/>
    <x v="0"/>
    <n v="0"/>
    <x v="1"/>
    <s v="UNDERWEIGHT"/>
    <s v="DIABETES"/>
    <d v="1965-06-06T00:00:00"/>
    <n v="29622.69"/>
    <s v="tier - 2"/>
    <s v="tier - 3"/>
    <s v="R1014"/>
    <n v="59"/>
  </r>
  <r>
    <x v="1447"/>
    <s v="Morgan"/>
    <n v="15.36"/>
    <n v="5.49"/>
    <s v="yes"/>
    <s v="No"/>
    <x v="0"/>
    <n v="2"/>
    <x v="1"/>
    <s v="UNDERWEIGHT"/>
    <s v="NORMAL"/>
    <d v="1966-12-26T00:00:00"/>
    <n v="29583.8"/>
    <s v="tier - 2"/>
    <s v="tier - 2"/>
    <s v="R1024"/>
    <n v="57"/>
  </r>
  <r>
    <x v="1448"/>
    <s v="Linden"/>
    <n v="27.74"/>
    <n v="5.96"/>
    <s v="yes"/>
    <s v="No"/>
    <x v="0"/>
    <n v="0"/>
    <x v="1"/>
    <s v="OVERWEIGHT"/>
    <s v="PREDIABETES"/>
    <d v="1985-11-02T00:00:00"/>
    <n v="29523.17"/>
    <s v="tier - 2"/>
    <s v="tier - 3"/>
    <s v="R1024"/>
    <n v="39"/>
  </r>
  <r>
    <x v="1449"/>
    <s v="Horning"/>
    <n v="22.44"/>
    <n v="4.62"/>
    <s v="yes"/>
    <s v="No"/>
    <x v="0"/>
    <n v="0"/>
    <x v="1"/>
    <s v="NORMAL WEIGHT"/>
    <s v="NORMAL"/>
    <d v="1976-12-18T00:00:00"/>
    <n v="29443.59"/>
    <s v="tier - 2"/>
    <s v="tier - 3"/>
    <s v="R1013"/>
    <n v="47"/>
  </r>
  <r>
    <x v="1450"/>
    <s v="Goode"/>
    <n v="37.049999999999997"/>
    <n v="9.9600000000000009"/>
    <s v="yes"/>
    <s v="No"/>
    <x v="0"/>
    <n v="0"/>
    <x v="1"/>
    <s v="OBESITY"/>
    <s v="DIABETES"/>
    <d v="1981-08-04T00:00:00"/>
    <n v="29352.560000000001"/>
    <s v="tier - 2"/>
    <s v="tier - 1"/>
    <s v="R1013"/>
    <n v="43"/>
  </r>
  <r>
    <x v="1451"/>
    <s v="Doden"/>
    <n v="22.95"/>
    <n v="10.53"/>
    <s v="No"/>
    <s v="No"/>
    <x v="0"/>
    <n v="2"/>
    <x v="1"/>
    <s v="NORMAL WEIGHT"/>
    <s v="DIABETES"/>
    <d v="1973-10-25T00:00:00"/>
    <n v="29330.98"/>
    <s v="tier - 2"/>
    <s v="tier - 2"/>
    <s v="R1011"/>
    <n v="51"/>
  </r>
  <r>
    <x v="1452"/>
    <s v="Groff"/>
    <n v="34.200000000000003"/>
    <n v="6.69"/>
    <s v="yes"/>
    <s v="No"/>
    <x v="0"/>
    <n v="0"/>
    <x v="1"/>
    <s v="OBESITY"/>
    <s v="DIABETES"/>
    <d v="1981-06-13T00:00:00"/>
    <n v="29227.599999999999"/>
    <s v="tier - 2"/>
    <s v="tier - 1"/>
    <s v="R1011"/>
    <n v="43"/>
  </r>
  <r>
    <x v="1453"/>
    <s v="Kuehler"/>
    <n v="30.59"/>
    <n v="9.5500000000000007"/>
    <s v="yes"/>
    <s v="No"/>
    <x v="0"/>
    <n v="0"/>
    <x v="1"/>
    <s v="OBESITY"/>
    <s v="DIABETES"/>
    <d v="1981-08-14T00:00:00"/>
    <n v="29186.48"/>
    <s v="tier - 2"/>
    <s v="tier - 1"/>
    <s v="R1012"/>
    <n v="43"/>
  </r>
  <r>
    <x v="1454"/>
    <s v="Daniels"/>
    <n v="25.51"/>
    <n v="6.05"/>
    <s v="No"/>
    <s v="No"/>
    <x v="0"/>
    <n v="0"/>
    <x v="1"/>
    <s v="OVERWEIGHT"/>
    <s v="PREDIABETES"/>
    <d v="1982-07-24T00:00:00"/>
    <n v="29160.39"/>
    <s v="tier - 2"/>
    <s v="tier - 3"/>
    <s v="R1013"/>
    <n v="42"/>
  </r>
  <r>
    <x v="1455"/>
    <s v="Gibby"/>
    <n v="29.04"/>
    <n v="10.56"/>
    <s v="yes"/>
    <s v="No"/>
    <x v="0"/>
    <n v="1"/>
    <x v="1"/>
    <s v="OVERWEIGHT"/>
    <s v="DIABETES"/>
    <d v="1986-09-02T00:00:00"/>
    <n v="29141.360000000001"/>
    <s v="tier - 2"/>
    <s v="tier - 1"/>
    <s v="R1011"/>
    <n v="38"/>
  </r>
  <r>
    <x v="1456"/>
    <s v="Busa"/>
    <n v="22.135000000000002"/>
    <n v="10.81"/>
    <s v="yes"/>
    <s v="No"/>
    <x v="0"/>
    <n v="1"/>
    <x v="1"/>
    <s v="NORMAL WEIGHT"/>
    <s v="DIABETES"/>
    <d v="1986-07-13T00:00:00"/>
    <n v="29114.77"/>
    <s v="tier - 3"/>
    <s v="tier - 1"/>
    <s v="R1012"/>
    <n v="38"/>
  </r>
  <r>
    <x v="1457"/>
    <s v="Moyo"/>
    <n v="21.375"/>
    <n v="4.32"/>
    <s v="No"/>
    <s v="No"/>
    <x v="0"/>
    <n v="0"/>
    <x v="1"/>
    <s v="NORMAL WEIGHT"/>
    <s v="NORMAL"/>
    <d v="1977-09-15T00:00:00"/>
    <n v="29114.21"/>
    <s v="tier - 3"/>
    <s v="tier - 1"/>
    <s v="R1011"/>
    <n v="47"/>
  </r>
  <r>
    <x v="1458"/>
    <s v="Horn"/>
    <n v="29.19"/>
    <n v="4.37"/>
    <s v="No"/>
    <s v="No"/>
    <x v="0"/>
    <n v="0"/>
    <x v="1"/>
    <s v="OVERWEIGHT"/>
    <s v="NORMAL"/>
    <d v="1991-06-28T00:00:00"/>
    <n v="29007.82"/>
    <s v="tier - 3"/>
    <s v="tier - 2"/>
    <s v="R1012"/>
    <n v="33"/>
  </r>
  <r>
    <x v="1459"/>
    <s v="Bien"/>
    <n v="31.92"/>
    <n v="4.8099999999999996"/>
    <s v="yes"/>
    <s v="No"/>
    <x v="1"/>
    <n v="1"/>
    <x v="1"/>
    <s v="OBESITY"/>
    <s v="NORMAL"/>
    <d v="1983-11-21T00:00:00"/>
    <n v="28998.68"/>
    <s v="tier - 3"/>
    <s v="tier - 1"/>
    <s v="R1024"/>
    <n v="41"/>
  </r>
  <r>
    <x v="1460"/>
    <s v="O'Connor"/>
    <n v="26.315000000000001"/>
    <n v="4.5599999999999996"/>
    <s v="yes"/>
    <s v="No"/>
    <x v="1"/>
    <n v="1"/>
    <x v="1"/>
    <s v="OVERWEIGHT"/>
    <s v="NORMAL"/>
    <d v="1983-08-11T00:00:00"/>
    <n v="28950.47"/>
    <s v="tier - 2"/>
    <s v="tier - 1"/>
    <s v="R1012"/>
    <n v="41"/>
  </r>
  <r>
    <x v="1461"/>
    <s v="Ash"/>
    <n v="35.299999999999997"/>
    <n v="4.3899999999999997"/>
    <s v="No"/>
    <s v="No"/>
    <x v="0"/>
    <n v="0"/>
    <x v="1"/>
    <s v="OBESITY"/>
    <s v="NORMAL"/>
    <d v="1982-09-14T00:00:00"/>
    <n v="28923.14"/>
    <s v="tier - 2"/>
    <s v="tier - 2"/>
    <s v="R1012"/>
    <n v="42"/>
  </r>
  <r>
    <x v="1462"/>
    <s v="Do Prado"/>
    <n v="18.91"/>
    <n v="11.44"/>
    <s v="No"/>
    <s v="No"/>
    <x v="0"/>
    <n v="0"/>
    <x v="1"/>
    <s v="NORMAL WEIGHT"/>
    <s v="DIABETES"/>
    <d v="1968-08-26T00:00:00"/>
    <n v="28868.66"/>
    <s v="tier - 3"/>
    <s v="tier - 3"/>
    <s v="R1024"/>
    <n v="56"/>
  </r>
  <r>
    <x v="1463"/>
    <s v="Phillips"/>
    <n v="22.41"/>
    <n v="11.37"/>
    <s v="yes"/>
    <s v="No"/>
    <x v="0"/>
    <n v="1"/>
    <x v="1"/>
    <s v="NORMAL WEIGHT"/>
    <s v="DIABETES"/>
    <d v="1975-07-19T00:00:00"/>
    <n v="28716.14"/>
    <s v="tier - 2"/>
    <s v="tier - 3"/>
    <s v="R1012"/>
    <n v="49"/>
  </r>
  <r>
    <x v="1464"/>
    <s v="Kelly"/>
    <n v="22.704999999999998"/>
    <n v="6.14"/>
    <s v="No"/>
    <s v="No"/>
    <x v="0"/>
    <n v="0"/>
    <x v="1"/>
    <s v="NORMAL WEIGHT"/>
    <s v="PREDIABETES"/>
    <d v="1982-08-16T00:00:00"/>
    <n v="28542.86"/>
    <s v="tier - 3"/>
    <s v="tier - 2"/>
    <s v="R1012"/>
    <n v="42"/>
  </r>
  <r>
    <x v="1465"/>
    <s v="Dever"/>
    <n v="37.18"/>
    <n v="4.8899999999999997"/>
    <s v="No"/>
    <s v="No"/>
    <x v="0"/>
    <n v="0"/>
    <x v="1"/>
    <s v="OBESITY"/>
    <s v="NORMAL"/>
    <d v="1980-09-30T00:00:00"/>
    <n v="28476.73"/>
    <s v="tier - 3"/>
    <s v="tier - 1"/>
    <s v="R1012"/>
    <n v="44"/>
  </r>
  <r>
    <x v="1466"/>
    <s v="Horvath"/>
    <n v="35.97"/>
    <n v="4.5999999999999996"/>
    <s v="No"/>
    <s v="No"/>
    <x v="0"/>
    <n v="0"/>
    <x v="1"/>
    <s v="OBESITY"/>
    <s v="NORMAL"/>
    <d v="1980-10-07T00:00:00"/>
    <n v="28468.92"/>
    <s v="tier - 3"/>
    <s v="tier - 1"/>
    <s v="R1024"/>
    <n v="44"/>
  </r>
  <r>
    <x v="1467"/>
    <s v="Danner"/>
    <n v="35.799999999999997"/>
    <n v="4.42"/>
    <s v="No"/>
    <s v="No"/>
    <x v="0"/>
    <n v="0"/>
    <x v="1"/>
    <s v="OBESITY"/>
    <s v="NORMAL"/>
    <d v="1980-06-22T00:00:00"/>
    <n v="28340.19"/>
    <s v="tier - 2"/>
    <s v="tier - 3"/>
    <s v="R1019"/>
    <n v="44"/>
  </r>
  <r>
    <x v="1468"/>
    <s v="Weiss"/>
    <n v="28.31"/>
    <n v="7.48"/>
    <s v="yes"/>
    <s v="No"/>
    <x v="0"/>
    <n v="0"/>
    <x v="1"/>
    <s v="OVERWEIGHT"/>
    <s v="DIABETES"/>
    <d v="1981-07-17T00:00:00"/>
    <n v="28302.33"/>
    <s v="tier - 3"/>
    <s v="tier - 2"/>
    <s v="R1011"/>
    <n v="43"/>
  </r>
  <r>
    <x v="1469"/>
    <s v="D'Andrea"/>
    <n v="38.06"/>
    <n v="10.74"/>
    <s v="No"/>
    <s v="No"/>
    <x v="0"/>
    <n v="0"/>
    <x v="1"/>
    <s v="OBESITY"/>
    <s v="DIABETES"/>
    <d v="1978-09-06T00:00:00"/>
    <n v="28287.9"/>
    <s v="tier - 3"/>
    <s v="tier - 2"/>
    <s v="R1013"/>
    <n v="46"/>
  </r>
  <r>
    <x v="1470"/>
    <s v="Olesky"/>
    <n v="28"/>
    <n v="5.19"/>
    <s v="No"/>
    <s v="No"/>
    <x v="0"/>
    <n v="1"/>
    <x v="1"/>
    <s v="OVERWEIGHT"/>
    <s v="NORMAL"/>
    <d v="1984-06-29T00:00:00"/>
    <n v="28245.34"/>
    <s v="tier - 3"/>
    <s v="tier - 1"/>
    <s v="R1013"/>
    <n v="40"/>
  </r>
  <r>
    <x v="1471"/>
    <s v="Whitcraft"/>
    <n v="34.32"/>
    <n v="9.17"/>
    <s v="No"/>
    <s v="No"/>
    <x v="0"/>
    <n v="0"/>
    <x v="1"/>
    <s v="OBESITY"/>
    <s v="DIABETES"/>
    <d v="1978-07-30T00:00:00"/>
    <n v="28101.33"/>
    <s v="tier - 3"/>
    <s v="tier - 3"/>
    <s v="R1012"/>
    <n v="46"/>
  </r>
  <r>
    <x v="1472"/>
    <s v="Salazar"/>
    <n v="22.3"/>
    <n v="4.95"/>
    <s v="yes"/>
    <s v="No"/>
    <x v="0"/>
    <n v="0"/>
    <x v="1"/>
    <s v="NORMAL WEIGHT"/>
    <s v="NORMAL"/>
    <d v="1976-06-24T00:00:00"/>
    <n v="28006.94"/>
    <s v="tier - 3"/>
    <s v="tier - 2"/>
    <s v="R1011"/>
    <n v="48"/>
  </r>
  <r>
    <x v="1473"/>
    <s v="Todd"/>
    <n v="27.835000000000001"/>
    <n v="6.03"/>
    <s v="No"/>
    <s v="No"/>
    <x v="0"/>
    <n v="1"/>
    <x v="1"/>
    <s v="OVERWEIGHT"/>
    <s v="PREDIABETES"/>
    <d v="1984-11-21T00:00:00"/>
    <n v="27980.77"/>
    <s v="tier - 2"/>
    <s v="tier - 3"/>
    <s v="R1012"/>
    <n v="40"/>
  </r>
  <r>
    <x v="1474"/>
    <s v="Pond"/>
    <n v="39.229999999999997"/>
    <n v="5.36"/>
    <s v="No"/>
    <s v="No"/>
    <x v="0"/>
    <n v="0"/>
    <x v="1"/>
    <s v="OBESITY"/>
    <s v="NORMAL"/>
    <d v="1999-08-08T00:00:00"/>
    <n v="27941.29"/>
    <s v="tier - 3"/>
    <s v="tier - 1"/>
    <s v="R1024"/>
    <n v="25"/>
  </r>
  <r>
    <x v="1475"/>
    <s v="Egan"/>
    <n v="19.95"/>
    <n v="6.11"/>
    <s v="No"/>
    <s v="No"/>
    <x v="0"/>
    <n v="1"/>
    <x v="1"/>
    <s v="NORMAL WEIGHT"/>
    <s v="PREDIABETES"/>
    <d v="1984-07-07T00:00:00"/>
    <n v="27931.11"/>
    <s v="tier - 2"/>
    <s v="tier - 3"/>
    <s v="R1013"/>
    <n v="40"/>
  </r>
  <r>
    <x v="1476"/>
    <s v="Bersani"/>
    <n v="34.64"/>
    <n v="4.88"/>
    <s v="No"/>
    <s v="No"/>
    <x v="1"/>
    <n v="1"/>
    <x v="1"/>
    <s v="OBESITY"/>
    <s v="NORMAL"/>
    <d v="1993-08-01T00:00:00"/>
    <n v="27925.86"/>
    <s v="tier - 2"/>
    <s v="tier - 3"/>
    <s v="R1017"/>
    <n v="31"/>
  </r>
  <r>
    <x v="1477"/>
    <s v="Creech"/>
    <n v="18.75"/>
    <n v="6.72"/>
    <s v="No"/>
    <s v="No"/>
    <x v="0"/>
    <n v="0"/>
    <x v="1"/>
    <s v="NORMAL WEIGHT"/>
    <s v="DIABETES"/>
    <d v="1968-06-29T00:00:00"/>
    <n v="27849.94"/>
    <s v="tier - 2"/>
    <s v="tier - 1"/>
    <s v="R1012"/>
    <n v="56"/>
  </r>
  <r>
    <x v="1478"/>
    <s v="Sudres"/>
    <n v="26.48"/>
    <n v="4.2"/>
    <s v="No"/>
    <s v="No"/>
    <x v="0"/>
    <n v="1"/>
    <x v="1"/>
    <s v="OVERWEIGHT"/>
    <s v="NORMAL"/>
    <d v="1987-08-11T00:00:00"/>
    <n v="27808.73"/>
    <s v="tier - 3"/>
    <s v="tier - 2"/>
    <s v="R1019"/>
    <n v="37"/>
  </r>
  <r>
    <x v="1479"/>
    <s v="Couture"/>
    <n v="34.83"/>
    <n v="5.79"/>
    <s v="No"/>
    <s v="No"/>
    <x v="0"/>
    <n v="1"/>
    <x v="1"/>
    <s v="OBESITY"/>
    <s v="PREDIABETES"/>
    <d v="1992-06-18T00:00:00"/>
    <n v="27724.29"/>
    <s v="tier - 3"/>
    <s v="tier - 3"/>
    <s v="R1011"/>
    <n v="32"/>
  </r>
  <r>
    <x v="1480"/>
    <s v="Willard"/>
    <n v="25.46"/>
    <n v="4.29"/>
    <s v="No"/>
    <s v="No"/>
    <x v="0"/>
    <n v="0"/>
    <x v="1"/>
    <s v="OVERWEIGHT"/>
    <s v="NORMAL"/>
    <d v="1982-10-06T00:00:00"/>
    <n v="27696.11"/>
    <s v="tier - 3"/>
    <s v="tier - 2"/>
    <s v="R1012"/>
    <n v="42"/>
  </r>
  <r>
    <x v="1481"/>
    <s v="Patronick"/>
    <n v="23.31"/>
    <n v="8.27"/>
    <s v="No"/>
    <s v="No"/>
    <x v="0"/>
    <n v="0"/>
    <x v="1"/>
    <s v="NORMAL WEIGHT"/>
    <s v="DIABETES"/>
    <d v="1978-06-24T00:00:00"/>
    <n v="27625.17"/>
    <s v="tier - 3"/>
    <s v="tier - 2"/>
    <s v="R1013"/>
    <n v="46"/>
  </r>
  <r>
    <x v="1482"/>
    <s v="Depasquale"/>
    <n v="29"/>
    <n v="4.5599999999999996"/>
    <s v="No"/>
    <s v="No"/>
    <x v="0"/>
    <n v="0"/>
    <x v="1"/>
    <s v="OVERWEIGHT"/>
    <s v="NORMAL"/>
    <d v="1980-06-28T00:00:00"/>
    <n v="27619.360000000001"/>
    <s v="tier - 3"/>
    <s v="tier - 1"/>
    <s v="R1012"/>
    <n v="44"/>
  </r>
  <r>
    <x v="1483"/>
    <s v="Lavergne"/>
    <n v="32.869999999999997"/>
    <n v="5.33"/>
    <s v="No"/>
    <s v="No"/>
    <x v="0"/>
    <n v="0"/>
    <x v="1"/>
    <s v="OBESITY"/>
    <s v="NORMAL"/>
    <d v="1980-07-21T00:00:00"/>
    <n v="27614.71"/>
    <s v="tier - 3"/>
    <s v="tier - 2"/>
    <s v="R1011"/>
    <n v="44"/>
  </r>
  <r>
    <x v="1484"/>
    <s v="Kawakami"/>
    <n v="26.18"/>
    <n v="5.63"/>
    <s v="No"/>
    <s v="No"/>
    <x v="0"/>
    <n v="0"/>
    <x v="1"/>
    <s v="OVERWEIGHT"/>
    <s v="NORMAL"/>
    <d v="1980-10-22T00:00:00"/>
    <n v="27598.93"/>
    <s v="tier - 3"/>
    <s v="tier - 2"/>
    <s v="R1026"/>
    <n v="44"/>
  </r>
  <r>
    <x v="1485"/>
    <s v="Gonsalves"/>
    <n v="25.3"/>
    <n v="5.12"/>
    <s v="No"/>
    <s v="No"/>
    <x v="0"/>
    <n v="0"/>
    <x v="1"/>
    <s v="OVERWEIGHT"/>
    <s v="NORMAL"/>
    <d v="1980-07-26T00:00:00"/>
    <n v="27534.53"/>
    <s v="tier - 2"/>
    <s v="tier - 1"/>
    <s v="R1024"/>
    <n v="44"/>
  </r>
  <r>
    <x v="1486"/>
    <s v="Peck"/>
    <n v="36.94"/>
    <n v="5.15"/>
    <s v="yes"/>
    <s v="No"/>
    <x v="0"/>
    <n v="1"/>
    <x v="1"/>
    <s v="OBESITY"/>
    <s v="NORMAL"/>
    <d v="1995-10-29T00:00:00"/>
    <n v="27533.91"/>
    <s v="tier - 2"/>
    <s v="tier - 3"/>
    <s v="R1016"/>
    <n v="29"/>
  </r>
  <r>
    <x v="1487"/>
    <s v="Aure"/>
    <n v="22.86"/>
    <n v="7.5"/>
    <s v="No"/>
    <s v="No"/>
    <x v="0"/>
    <n v="0"/>
    <x v="1"/>
    <s v="NORMAL WEIGHT"/>
    <s v="DIABETES"/>
    <d v="1978-06-02T00:00:00"/>
    <n v="27495.59"/>
    <s v="tier - 2"/>
    <s v="tier - 3"/>
    <s v="R1012"/>
    <n v="46"/>
  </r>
  <r>
    <x v="1488"/>
    <s v="Mattingly"/>
    <n v="18.760000000000002"/>
    <n v="4.88"/>
    <s v="yes"/>
    <s v="No"/>
    <x v="1"/>
    <n v="1"/>
    <x v="1"/>
    <s v="NORMAL WEIGHT"/>
    <s v="NORMAL"/>
    <d v="1969-07-06T00:00:00"/>
    <n v="27432.73"/>
    <s v="tier - 2"/>
    <s v="tier - 3"/>
    <s v="R1012"/>
    <n v="55"/>
  </r>
  <r>
    <x v="1489"/>
    <s v="Stelpflug"/>
    <n v="24.36"/>
    <n v="5.57"/>
    <s v="No"/>
    <s v="No"/>
    <x v="0"/>
    <n v="0"/>
    <x v="1"/>
    <s v="NORMAL WEIGHT"/>
    <s v="NORMAL"/>
    <d v="1982-09-01T00:00:00"/>
    <n v="27375.9"/>
    <s v="tier - 3"/>
    <s v="tier - 1"/>
    <s v="R1011"/>
    <n v="42"/>
  </r>
  <r>
    <x v="1490"/>
    <s v="Sanchez Antognini"/>
    <n v="32.299999999999997"/>
    <n v="5.31"/>
    <s v="No"/>
    <s v="No"/>
    <x v="0"/>
    <n v="0"/>
    <x v="1"/>
    <s v="OBESITY"/>
    <s v="NORMAL"/>
    <d v="1982-10-18T00:00:00"/>
    <n v="27346.04"/>
    <s v="tier - 3"/>
    <s v="tier - 3"/>
    <s v="R1011"/>
    <n v="42"/>
  </r>
  <r>
    <x v="1491"/>
    <s v="Condon"/>
    <n v="22.704999999999998"/>
    <n v="4.57"/>
    <s v="yes"/>
    <s v="No"/>
    <x v="0"/>
    <n v="0"/>
    <x v="1"/>
    <s v="NORMAL WEIGHT"/>
    <s v="NORMAL"/>
    <d v="1985-12-10T00:00:00"/>
    <n v="27322.73"/>
    <s v="tier - 2"/>
    <s v="tier - 1"/>
    <s v="R1016"/>
    <n v="38"/>
  </r>
  <r>
    <x v="1492"/>
    <s v="Magato"/>
    <n v="21.79"/>
    <n v="8.6999999999999993"/>
    <s v="yes"/>
    <s v="No"/>
    <x v="0"/>
    <n v="1"/>
    <x v="1"/>
    <s v="NORMAL WEIGHT"/>
    <s v="DIABETES"/>
    <d v="1975-06-03T00:00:00"/>
    <n v="27236.959999999999"/>
    <s v="tier - 3"/>
    <s v="tier - 1"/>
    <s v="R1012"/>
    <n v="49"/>
  </r>
  <r>
    <x v="1493"/>
    <s v="Dombrowski"/>
    <n v="24.52"/>
    <n v="4.76"/>
    <s v="No"/>
    <s v="No"/>
    <x v="0"/>
    <n v="0"/>
    <x v="1"/>
    <s v="NORMAL WEIGHT"/>
    <s v="NORMAL"/>
    <d v="1980-08-18T00:00:00"/>
    <n v="27218.44"/>
    <s v="tier - 2"/>
    <s v="tier - 3"/>
    <s v="R1026"/>
    <n v="44"/>
  </r>
  <r>
    <x v="1494"/>
    <s v="Ohara"/>
    <n v="39.520000000000003"/>
    <n v="11.81"/>
    <s v="No"/>
    <s v="No"/>
    <x v="0"/>
    <n v="0"/>
    <x v="1"/>
    <s v="OBESITY"/>
    <s v="DIABETES"/>
    <d v="1978-12-15T00:00:00"/>
    <n v="27117.99"/>
    <s v="tier - 2"/>
    <s v="tier - 2"/>
    <s v="R1024"/>
    <n v="45"/>
  </r>
  <r>
    <x v="1495"/>
    <s v="Cifuentes Fetiva"/>
    <n v="24.49"/>
    <n v="4.67"/>
    <s v="No"/>
    <s v="No"/>
    <x v="0"/>
    <n v="0"/>
    <x v="1"/>
    <s v="NORMAL WEIGHT"/>
    <s v="NORMAL"/>
    <d v="1980-10-05T00:00:00"/>
    <n v="27092.38"/>
    <s v="tier - 3"/>
    <s v="tier - 3"/>
    <s v="R1011"/>
    <n v="44"/>
  </r>
  <r>
    <x v="1496"/>
    <s v="Keno"/>
    <n v="26.315000000000001"/>
    <n v="6.02"/>
    <s v="No"/>
    <s v="No"/>
    <x v="0"/>
    <n v="0"/>
    <x v="1"/>
    <s v="OVERWEIGHT"/>
    <s v="PREDIABETES"/>
    <d v="1980-08-30T00:00:00"/>
    <n v="27080.639999999999"/>
    <s v="tier - 3"/>
    <s v="tier - 1"/>
    <s v="R1024"/>
    <n v="44"/>
  </r>
  <r>
    <x v="1497"/>
    <s v="Bruce"/>
    <n v="22.58"/>
    <n v="7.46"/>
    <s v="No"/>
    <s v="No"/>
    <x v="0"/>
    <n v="0"/>
    <x v="1"/>
    <s v="NORMAL WEIGHT"/>
    <s v="DIABETES"/>
    <d v="1978-11-29T00:00:00"/>
    <n v="27037.91"/>
    <s v="tier - 3"/>
    <s v="tier - 3"/>
    <s v="R1013"/>
    <n v="46"/>
  </r>
  <r>
    <x v="1498"/>
    <s v="Lorch"/>
    <n v="19.475000000000001"/>
    <n v="4.74"/>
    <s v="No"/>
    <s v="No"/>
    <x v="0"/>
    <n v="1"/>
    <x v="1"/>
    <s v="NORMAL WEIGHT"/>
    <s v="NORMAL"/>
    <d v="1984-09-05T00:00:00"/>
    <n v="27000.98"/>
    <s v="tier - 3"/>
    <s v="tier - 2"/>
    <s v="R1013"/>
    <n v="40"/>
  </r>
  <r>
    <x v="1499"/>
    <s v="Sullivan"/>
    <n v="26.33"/>
    <n v="4.79"/>
    <s v="No"/>
    <s v="No"/>
    <x v="0"/>
    <n v="0"/>
    <x v="1"/>
    <s v="OVERWEIGHT"/>
    <s v="NORMAL"/>
    <d v="1989-12-21T00:00:00"/>
    <n v="26936.98"/>
    <s v="tier - 2"/>
    <s v="tier - 2"/>
    <s v="R1012"/>
    <n v="34"/>
  </r>
  <r>
    <x v="1500"/>
    <s v="Cave"/>
    <n v="17.29"/>
    <n v="5.35"/>
    <s v="yes"/>
    <s v="No"/>
    <x v="0"/>
    <n v="0"/>
    <x v="1"/>
    <s v="UNDERWEIGHT"/>
    <s v="NORMAL"/>
    <d v="1985-09-10T00:00:00"/>
    <n v="26927.69"/>
    <s v="tier - 2"/>
    <s v="tier - 1"/>
    <s v="R1024"/>
    <n v="39"/>
  </r>
  <r>
    <x v="1501"/>
    <s v="Gudenkauf"/>
    <n v="42.88"/>
    <n v="4.87"/>
    <s v="No"/>
    <s v="yes"/>
    <x v="0"/>
    <n v="1"/>
    <x v="1"/>
    <s v="OBESITY"/>
    <s v="NORMAL"/>
    <d v="2004-12-24T00:00:00"/>
    <n v="26926.51"/>
    <s v="tier - 2"/>
    <s v="tier - 3"/>
    <s v="R1012"/>
    <n v="19"/>
  </r>
  <r>
    <x v="1502"/>
    <s v="Thomas"/>
    <n v="32.200000000000003"/>
    <n v="10.09"/>
    <s v="yes"/>
    <s v="No"/>
    <x v="0"/>
    <n v="0"/>
    <x v="1"/>
    <s v="OBESITY"/>
    <s v="DIABETES"/>
    <d v="1981-06-23T00:00:00"/>
    <n v="26912.560000000001"/>
    <s v="tier - 3"/>
    <s v="tier - 1"/>
    <s v="R1013"/>
    <n v="43"/>
  </r>
  <r>
    <x v="1503"/>
    <s v="Holley"/>
    <n v="18.75"/>
    <n v="5.47"/>
    <s v="yes"/>
    <s v="No"/>
    <x v="1"/>
    <n v="1"/>
    <x v="1"/>
    <s v="NORMAL WEIGHT"/>
    <s v="NORMAL"/>
    <d v="1969-10-23T00:00:00"/>
    <n v="26607.89"/>
    <s v="tier - 2"/>
    <s v="tier - 2"/>
    <s v="R1013"/>
    <n v="55"/>
  </r>
  <r>
    <x v="1504"/>
    <s v="Kemble"/>
    <n v="22.36"/>
    <n v="8.6"/>
    <s v="No"/>
    <s v="No"/>
    <x v="0"/>
    <n v="0"/>
    <x v="1"/>
    <s v="NORMAL WEIGHT"/>
    <s v="DIABETES"/>
    <d v="1978-08-05T00:00:00"/>
    <n v="26479.4"/>
    <s v="tier - 2"/>
    <s v="tier - 1"/>
    <s v="R1013"/>
    <n v="46"/>
  </r>
  <r>
    <x v="1505"/>
    <s v="Bentley"/>
    <n v="23.94"/>
    <n v="10.74"/>
    <s v="yes"/>
    <s v="No"/>
    <x v="0"/>
    <n v="0"/>
    <x v="1"/>
    <s v="NORMAL WEIGHT"/>
    <s v="DIABETES"/>
    <d v="1981-06-19T00:00:00"/>
    <n v="26467.1"/>
    <s v="tier - 1"/>
    <s v="tier - 3"/>
    <s v="R1019"/>
    <n v="43"/>
  </r>
  <r>
    <x v="1506"/>
    <s v="Jones"/>
    <n v="30.1"/>
    <n v="4.3899999999999997"/>
    <s v="No"/>
    <s v="No"/>
    <x v="1"/>
    <n v="1"/>
    <x v="1"/>
    <s v="OBESITY"/>
    <s v="NORMAL"/>
    <d v="1979-11-04T00:00:00"/>
    <n v="26392.26"/>
    <s v="tier - 1"/>
    <s v="tier - 1"/>
    <s v="R1013"/>
    <n v="45"/>
  </r>
  <r>
    <x v="1507"/>
    <s v="Tremblay"/>
    <n v="21.93"/>
    <n v="6.3"/>
    <s v="No"/>
    <s v="No"/>
    <x v="0"/>
    <n v="0"/>
    <x v="1"/>
    <s v="NORMAL WEIGHT"/>
    <s v="PREDIABETES"/>
    <d v="1977-06-15T00:00:00"/>
    <n v="26316.59"/>
    <s v="tier - 1"/>
    <s v="tier - 3"/>
    <s v="R1012"/>
    <n v="47"/>
  </r>
  <r>
    <x v="1508"/>
    <s v="Bellucci"/>
    <n v="39.75"/>
    <n v="5.41"/>
    <s v="No"/>
    <s v="yes"/>
    <x v="0"/>
    <n v="1"/>
    <x v="1"/>
    <s v="OBESITY"/>
    <s v="NORMAL"/>
    <d v="2000-11-30T00:00:00"/>
    <n v="26236.58"/>
    <s v="tier - 1"/>
    <s v="tier - 3"/>
    <s v="R1013"/>
    <n v="24"/>
  </r>
  <r>
    <x v="1509"/>
    <s v="Collins"/>
    <n v="26.03"/>
    <n v="4.47"/>
    <s v="No"/>
    <s v="No"/>
    <x v="1"/>
    <n v="1"/>
    <x v="1"/>
    <s v="OVERWEIGHT"/>
    <s v="NORMAL"/>
    <d v="1979-07-15T00:00:00"/>
    <n v="26140.36"/>
    <s v="tier - 1"/>
    <s v="tier - 3"/>
    <s v="R1013"/>
    <n v="45"/>
  </r>
  <r>
    <x v="1510"/>
    <s v="Gillman"/>
    <n v="34.51"/>
    <n v="6.26"/>
    <s v="No"/>
    <s v="No"/>
    <x v="0"/>
    <n v="0"/>
    <x v="1"/>
    <s v="OBESITY"/>
    <s v="PREDIABETES"/>
    <d v="1994-07-08T00:00:00"/>
    <n v="26125.67"/>
    <s v="tier - 1"/>
    <s v="tier - 1"/>
    <s v="R1012"/>
    <n v="30"/>
  </r>
  <r>
    <x v="1511"/>
    <s v="West"/>
    <n v="19.32"/>
    <n v="11.58"/>
    <s v="yes"/>
    <s v="No"/>
    <x v="0"/>
    <n v="1"/>
    <x v="1"/>
    <s v="NORMAL WEIGHT"/>
    <s v="DIABETES"/>
    <d v="1975-08-17T00:00:00"/>
    <n v="26109.33"/>
    <s v="tier - 1"/>
    <s v="tier - 1"/>
    <s v="R1012"/>
    <n v="49"/>
  </r>
  <r>
    <x v="1512"/>
    <s v="Chida"/>
    <n v="28.5"/>
    <n v="4.3600000000000003"/>
    <s v="No"/>
    <s v="No"/>
    <x v="0"/>
    <n v="0"/>
    <x v="1"/>
    <s v="OVERWEIGHT"/>
    <s v="NORMAL"/>
    <d v="1991-06-29T00:00:00"/>
    <n v="26026.97"/>
    <s v="tier - 1"/>
    <s v="tier - 3"/>
    <s v="R1013"/>
    <n v="33"/>
  </r>
  <r>
    <x v="1513"/>
    <s v="Reisenauer"/>
    <n v="30.875"/>
    <n v="4.1399999999999997"/>
    <s v="yes"/>
    <s v="No"/>
    <x v="0"/>
    <n v="0"/>
    <x v="1"/>
    <s v="OBESITY"/>
    <s v="NORMAL"/>
    <d v="1985-12-24T00:00:00"/>
    <n v="26018.95"/>
    <s v="tier - 1"/>
    <s v="tier - 3"/>
    <s v="R1011"/>
    <n v="38"/>
  </r>
  <r>
    <x v="1514"/>
    <s v="Rosenberg-Wohl"/>
    <n v="24.02"/>
    <n v="4.38"/>
    <s v="No"/>
    <s v="No"/>
    <x v="0"/>
    <n v="0"/>
    <x v="1"/>
    <s v="NORMAL WEIGHT"/>
    <s v="NORMAL"/>
    <d v="1980-11-23T00:00:00"/>
    <n v="25992.82"/>
    <s v="tier - 1"/>
    <s v="tier - 1"/>
    <s v="R1024"/>
    <n v="44"/>
  </r>
  <r>
    <x v="1515"/>
    <s v="Theriault"/>
    <n v="36.08"/>
    <n v="11.61"/>
    <s v="yes"/>
    <s v="No"/>
    <x v="0"/>
    <n v="0"/>
    <x v="1"/>
    <s v="OBESITY"/>
    <s v="DIABETES"/>
    <d v="1981-10-08T00:00:00"/>
    <n v="25678.78"/>
    <s v="tier - 1"/>
    <s v="tier - 2"/>
    <s v="R1013"/>
    <n v="43"/>
  </r>
  <r>
    <x v="1516"/>
    <s v="Manuel"/>
    <n v="32.200000000000003"/>
    <n v="10.59"/>
    <s v="yes"/>
    <s v="No"/>
    <x v="0"/>
    <n v="0"/>
    <x v="1"/>
    <s v="OBESITY"/>
    <s v="DIABETES"/>
    <d v="1981-09-03T00:00:00"/>
    <n v="25656.58"/>
    <s v="tier - 1"/>
    <s v="tier - 3"/>
    <s v="R1011"/>
    <n v="43"/>
  </r>
  <r>
    <x v="1517"/>
    <s v="Demko"/>
    <n v="28.05"/>
    <n v="11.85"/>
    <s v="yes"/>
    <s v="No"/>
    <x v="0"/>
    <n v="0"/>
    <x v="1"/>
    <s v="OVERWEIGHT"/>
    <s v="DIABETES"/>
    <d v="1981-09-21T00:00:00"/>
    <n v="25648.98"/>
    <s v="tier - 1"/>
    <s v="tier - 3"/>
    <s v="R1011"/>
    <n v="43"/>
  </r>
  <r>
    <x v="1518"/>
    <s v="Battaglia"/>
    <n v="19"/>
    <n v="5.46"/>
    <s v="yes"/>
    <s v="No"/>
    <x v="0"/>
    <n v="1"/>
    <x v="1"/>
    <s v="NORMAL WEIGHT"/>
    <s v="NORMAL"/>
    <d v="1988-10-10T00:00:00"/>
    <n v="25517.11"/>
    <s v="tier - 1"/>
    <s v="tier - 3"/>
    <s v="R1013"/>
    <n v="36"/>
  </r>
  <r>
    <x v="1519"/>
    <s v="Follo"/>
    <n v="16.13"/>
    <n v="4.54"/>
    <s v="yes"/>
    <s v="No"/>
    <x v="0"/>
    <n v="2"/>
    <x v="1"/>
    <s v="UNDERWEIGHT"/>
    <s v="NORMAL"/>
    <d v="1966-12-09T00:00:00"/>
    <n v="25382.3"/>
    <s v="tier - 1"/>
    <s v="tier - 1"/>
    <s v="R1013"/>
    <n v="57"/>
  </r>
  <r>
    <x v="1520"/>
    <s v="Barana"/>
    <n v="18.77"/>
    <n v="11.98"/>
    <s v="yes"/>
    <s v="No"/>
    <x v="0"/>
    <n v="2"/>
    <x v="1"/>
    <s v="NORMAL WEIGHT"/>
    <s v="DIABETES"/>
    <d v="1970-06-17T00:00:00"/>
    <n v="25333.33"/>
    <s v="tier - 1"/>
    <s v="tier - 3"/>
    <s v="R1011"/>
    <n v="54"/>
  </r>
  <r>
    <x v="1521"/>
    <s v="Lysaght"/>
    <n v="28.88"/>
    <n v="6.59"/>
    <s v="yes"/>
    <s v="No"/>
    <x v="0"/>
    <n v="1"/>
    <x v="1"/>
    <s v="OVERWEIGHT"/>
    <s v="DIABETES"/>
    <d v="1986-06-05T00:00:00"/>
    <n v="25309.49"/>
    <s v="tier - 1"/>
    <s v="tier - 1"/>
    <s v="R1026"/>
    <n v="38"/>
  </r>
  <r>
    <x v="1522"/>
    <s v="Chalmers"/>
    <n v="27.55"/>
    <n v="10.83"/>
    <s v="yes"/>
    <s v="No"/>
    <x v="0"/>
    <n v="1"/>
    <x v="1"/>
    <s v="OVERWEIGHT"/>
    <s v="DIABETES"/>
    <d v="1986-08-07T00:00:00"/>
    <n v="25127.22"/>
    <s v="tier - 1"/>
    <s v="tier - 3"/>
    <s v="R1012"/>
    <n v="38"/>
  </r>
  <r>
    <x v="1523"/>
    <s v="Phillippi"/>
    <n v="15.6"/>
    <n v="8.6"/>
    <s v="No"/>
    <s v="No"/>
    <x v="0"/>
    <n v="0"/>
    <x v="1"/>
    <s v="UNDERWEIGHT"/>
    <s v="DIABETES"/>
    <d v="1968-07-18T00:00:00"/>
    <n v="25081.77"/>
    <s v="tier - 1"/>
    <s v="tier - 2"/>
    <s v="R1024"/>
    <n v="56"/>
  </r>
  <r>
    <x v="1524"/>
    <s v="MacPherson"/>
    <n v="21.99"/>
    <n v="11.17"/>
    <s v="No"/>
    <s v="No"/>
    <x v="0"/>
    <n v="0"/>
    <x v="1"/>
    <s v="NORMAL WEIGHT"/>
    <s v="DIABETES"/>
    <d v="1978-10-21T00:00:00"/>
    <n v="25075.97"/>
    <s v="tier - 1"/>
    <s v="tier - 1"/>
    <s v="R1026"/>
    <n v="46"/>
  </r>
  <r>
    <x v="1525"/>
    <s v="Delfidio"/>
    <n v="34.85"/>
    <n v="5.75"/>
    <s v="No"/>
    <s v="No"/>
    <x v="0"/>
    <n v="0"/>
    <x v="1"/>
    <s v="OBESITY"/>
    <s v="PREDIABETES"/>
    <d v="1994-06-13T00:00:00"/>
    <n v="24915.22"/>
    <s v="tier - 1"/>
    <s v="tier - 3"/>
    <s v="R1012"/>
    <n v="30"/>
  </r>
  <r>
    <x v="1526"/>
    <s v="Cummings"/>
    <n v="24.51"/>
    <n v="4.83"/>
    <s v="yes"/>
    <s v="No"/>
    <x v="1"/>
    <n v="1"/>
    <x v="1"/>
    <s v="NORMAL WEIGHT"/>
    <s v="NORMAL"/>
    <d v="1983-06-12T00:00:00"/>
    <n v="24915.05"/>
    <s v="tier - 1"/>
    <s v="tier - 1"/>
    <s v="R1023"/>
    <n v="41"/>
  </r>
  <r>
    <x v="1527"/>
    <s v="Schroegel"/>
    <n v="19.399999999999999"/>
    <n v="11.93"/>
    <s v="No"/>
    <s v="No"/>
    <x v="0"/>
    <n v="0"/>
    <x v="1"/>
    <s v="NORMAL WEIGHT"/>
    <s v="DIABETES"/>
    <d v="1971-12-12T00:00:00"/>
    <n v="24873.38"/>
    <s v="tier - 1"/>
    <s v="tier - 2"/>
    <s v="R1013"/>
    <n v="52"/>
  </r>
  <r>
    <x v="1528"/>
    <s v="Williams"/>
    <n v="15.1"/>
    <n v="8.41"/>
    <s v="No"/>
    <s v="No"/>
    <x v="0"/>
    <n v="0"/>
    <x v="1"/>
    <s v="UNDERWEIGHT"/>
    <s v="DIABETES"/>
    <d v="1968-07-13T00:00:00"/>
    <n v="24869.84"/>
    <s v="tier - 1"/>
    <s v="tier - 1"/>
    <s v="R1012"/>
    <n v="56"/>
  </r>
  <r>
    <x v="1529"/>
    <s v="Casey"/>
    <n v="23.37"/>
    <n v="5.59"/>
    <s v="yes"/>
    <s v="No"/>
    <x v="0"/>
    <n v="0"/>
    <x v="1"/>
    <s v="NORMAL WEIGHT"/>
    <s v="NORMAL"/>
    <d v="1985-07-09T00:00:00"/>
    <n v="24863.25"/>
    <s v="tier - 1"/>
    <s v="tier - 1"/>
    <s v="R1013"/>
    <n v="39"/>
  </r>
  <r>
    <x v="1530"/>
    <s v="Randall"/>
    <n v="42.4"/>
    <n v="4.0599999999999996"/>
    <s v="No"/>
    <s v="No"/>
    <x v="0"/>
    <n v="0"/>
    <x v="1"/>
    <s v="OBESITY"/>
    <s v="NORMAL"/>
    <d v="1989-10-20T00:00:00"/>
    <n v="24817.25"/>
    <s v="tier - 1"/>
    <s v="tier - 2"/>
    <s v="R1012"/>
    <n v="35"/>
  </r>
  <r>
    <x v="1531"/>
    <s v="Doyon"/>
    <n v="28.405000000000001"/>
    <n v="7.02"/>
    <s v="yes"/>
    <s v="No"/>
    <x v="0"/>
    <n v="0"/>
    <x v="1"/>
    <s v="OVERWEIGHT"/>
    <s v="DIABETES"/>
    <d v="1981-09-17T00:00:00"/>
    <n v="24795.040000000001"/>
    <s v="tier - 1"/>
    <s v="tier - 1"/>
    <s v="R1023"/>
    <n v="43"/>
  </r>
  <r>
    <x v="1532"/>
    <s v="Sankey"/>
    <n v="23.4"/>
    <n v="4.47"/>
    <s v="No"/>
    <s v="No"/>
    <x v="0"/>
    <n v="0"/>
    <x v="1"/>
    <s v="NORMAL WEIGHT"/>
    <s v="NORMAL"/>
    <d v="1982-09-27T00:00:00"/>
    <n v="24671.66"/>
    <s v="tier - 1"/>
    <s v="tier - 3"/>
    <s v="R1012"/>
    <n v="42"/>
  </r>
  <r>
    <x v="1533"/>
    <s v="Stilgenbauer"/>
    <n v="33.44"/>
    <n v="4.54"/>
    <s v="No"/>
    <s v="No"/>
    <x v="0"/>
    <n v="0"/>
    <x v="1"/>
    <s v="OBESITY"/>
    <s v="NORMAL"/>
    <d v="1989-11-19T00:00:00"/>
    <n v="24667.42"/>
    <s v="tier - 1"/>
    <s v="tier - 1"/>
    <s v="R1019"/>
    <n v="35"/>
  </r>
  <r>
    <x v="1534"/>
    <s v="Jaskiewicz"/>
    <n v="21.12"/>
    <n v="4.99"/>
    <s v="No"/>
    <s v="No"/>
    <x v="0"/>
    <n v="1"/>
    <x v="1"/>
    <s v="NORMAL WEIGHT"/>
    <s v="NORMAL"/>
    <d v="1984-07-01T00:00:00"/>
    <n v="24603.05"/>
    <s v="tier - 1"/>
    <s v="tier - 3"/>
    <s v="R1011"/>
    <n v="40"/>
  </r>
  <r>
    <x v="1535"/>
    <s v="Deppen"/>
    <n v="18.48"/>
    <n v="10.84"/>
    <s v="yes"/>
    <s v="No"/>
    <x v="0"/>
    <n v="2"/>
    <x v="1"/>
    <s v="UNDERWEIGHT"/>
    <s v="DIABETES"/>
    <d v="1970-11-08T00:00:00"/>
    <n v="24535.7"/>
    <s v="tier - 1"/>
    <s v="tier - 2"/>
    <s v="R1012"/>
    <n v="54"/>
  </r>
  <r>
    <x v="1536"/>
    <s v="Hine"/>
    <n v="16.815000000000001"/>
    <n v="5.63"/>
    <s v="No"/>
    <s v="No"/>
    <x v="0"/>
    <n v="1"/>
    <x v="1"/>
    <s v="UNDERWEIGHT"/>
    <s v="NORMAL"/>
    <d v="1984-12-08T00:00:00"/>
    <n v="24520.26"/>
    <s v="tier - 1"/>
    <s v="tier - 2"/>
    <s v="R1013"/>
    <n v="39"/>
  </r>
  <r>
    <x v="1537"/>
    <s v="Mathews"/>
    <n v="26.72"/>
    <n v="4.1399999999999997"/>
    <s v="No"/>
    <s v="No"/>
    <x v="0"/>
    <n v="0"/>
    <x v="1"/>
    <s v="OVERWEIGHT"/>
    <s v="NORMAL"/>
    <d v="1990-06-06T00:00:00"/>
    <n v="24513.09"/>
    <s v="tier - 1"/>
    <s v="tier - 3"/>
    <s v="R1012"/>
    <n v="34"/>
  </r>
  <r>
    <x v="1538"/>
    <s v="Yabu"/>
    <n v="41.42"/>
    <n v="5.17"/>
    <s v="No"/>
    <s v="No"/>
    <x v="1"/>
    <n v="1"/>
    <x v="1"/>
    <s v="OBESITY"/>
    <s v="NORMAL"/>
    <d v="2003-09-04T00:00:00"/>
    <n v="24476.48"/>
    <s v="tier - 1"/>
    <s v="tier - 3"/>
    <s v="R1011"/>
    <n v="21"/>
  </r>
  <r>
    <x v="1539"/>
    <s v="Strang"/>
    <n v="20.69"/>
    <n v="6.93"/>
    <s v="No"/>
    <s v="No"/>
    <x v="0"/>
    <n v="2"/>
    <x v="1"/>
    <s v="NORMAL WEIGHT"/>
    <s v="DIABETES"/>
    <d v="1973-08-29T00:00:00"/>
    <n v="24393.62"/>
    <s v="tier - 1"/>
    <s v="tier - 1"/>
    <s v="R1013"/>
    <n v="51"/>
  </r>
  <r>
    <x v="1540"/>
    <s v="Frank"/>
    <n v="41.23"/>
    <n v="4.24"/>
    <s v="No"/>
    <s v="No"/>
    <x v="0"/>
    <n v="0"/>
    <x v="1"/>
    <s v="OBESITY"/>
    <s v="NORMAL"/>
    <d v="1982-08-28T00:00:00"/>
    <n v="24387.74"/>
    <s v="tier - 1"/>
    <s v="tier - 3"/>
    <s v="R1013"/>
    <n v="42"/>
  </r>
  <r>
    <x v="1541"/>
    <s v="Shanley"/>
    <n v="29.9"/>
    <n v="5.91"/>
    <s v="No"/>
    <s v="No"/>
    <x v="0"/>
    <n v="0"/>
    <x v="1"/>
    <s v="OVERWEIGHT"/>
    <s v="PREDIABETES"/>
    <d v="1982-11-07T00:00:00"/>
    <n v="24294.02"/>
    <s v="tier - 1"/>
    <s v="tier - 1"/>
    <s v="R1013"/>
    <n v="42"/>
  </r>
  <r>
    <x v="1542"/>
    <s v="Mancebo Garcia"/>
    <n v="34.104999999999997"/>
    <n v="5.93"/>
    <s v="No"/>
    <s v="No"/>
    <x v="0"/>
    <n v="0"/>
    <x v="1"/>
    <s v="OBESITY"/>
    <s v="PREDIABETES"/>
    <d v="1982-12-29T00:00:00"/>
    <n v="24227.34"/>
    <s v="tier - 1"/>
    <s v="tier - 2"/>
    <s v="R1026"/>
    <n v="41"/>
  </r>
  <r>
    <x v="1543"/>
    <s v="Keehan"/>
    <n v="24.97"/>
    <n v="5.66"/>
    <s v="No"/>
    <s v="No"/>
    <x v="0"/>
    <n v="0"/>
    <x v="1"/>
    <s v="NORMAL WEIGHT"/>
    <s v="NORMAL"/>
    <d v="1982-11-22T00:00:00"/>
    <n v="24180.93"/>
    <s v="tier - 1"/>
    <s v="tier - 1"/>
    <s v="R1012"/>
    <n v="42"/>
  </r>
  <r>
    <x v="1544"/>
    <s v="Mahaney"/>
    <n v="34.799999999999997"/>
    <n v="4.1900000000000004"/>
    <s v="No"/>
    <s v="No"/>
    <x v="0"/>
    <n v="1"/>
    <x v="1"/>
    <s v="OBESITY"/>
    <s v="NORMAL"/>
    <d v="1984-10-05T00:00:00"/>
    <n v="24106.91"/>
    <s v="tier - 1"/>
    <s v="tier - 1"/>
    <s v="R1012"/>
    <n v="40"/>
  </r>
  <r>
    <x v="1545"/>
    <s v="Nolan"/>
    <n v="32.965000000000003"/>
    <n v="9.2100000000000009"/>
    <s v="yes"/>
    <s v="No"/>
    <x v="0"/>
    <n v="0"/>
    <x v="1"/>
    <s v="OBESITY"/>
    <s v="DIABETES"/>
    <d v="1981-07-20T00:00:00"/>
    <n v="24059.68"/>
    <s v="tier - 1"/>
    <s v="tier - 2"/>
    <s v="R1012"/>
    <n v="43"/>
  </r>
  <r>
    <x v="1546"/>
    <s v="Sobrino"/>
    <n v="27.265000000000001"/>
    <n v="5.51"/>
    <s v="No"/>
    <s v="No"/>
    <x v="0"/>
    <n v="1"/>
    <x v="1"/>
    <s v="OVERWEIGHT"/>
    <s v="NORMAL"/>
    <d v="1984-09-20T00:00:00"/>
    <n v="23967.38"/>
    <s v="tier - 1"/>
    <s v="tier - 3"/>
    <s v="R1023"/>
    <n v="40"/>
  </r>
  <r>
    <x v="1547"/>
    <s v="Gennaro"/>
    <n v="17.059999999999999"/>
    <n v="8.5"/>
    <s v="No"/>
    <s v="No"/>
    <x v="0"/>
    <n v="0"/>
    <x v="1"/>
    <s v="UNDERWEIGHT"/>
    <s v="DIABETES"/>
    <d v="1968-12-11T00:00:00"/>
    <n v="23887.66"/>
    <s v="tier - 1"/>
    <s v="tier - 2"/>
    <s v="R1011"/>
    <n v="55"/>
  </r>
  <r>
    <x v="1548"/>
    <s v="Mayer"/>
    <n v="36.29"/>
    <n v="6.23"/>
    <s v="No"/>
    <s v="No"/>
    <x v="0"/>
    <n v="0"/>
    <x v="1"/>
    <s v="OBESITY"/>
    <s v="PREDIABETES"/>
    <d v="1989-08-06T00:00:00"/>
    <n v="23807.24"/>
    <s v="tier - 1"/>
    <s v="tier - 2"/>
    <s v="R1013"/>
    <n v="35"/>
  </r>
  <r>
    <x v="1549"/>
    <s v="Becker"/>
    <n v="28.594999999999999"/>
    <n v="8.5299999999999994"/>
    <s v="yes"/>
    <s v="No"/>
    <x v="0"/>
    <n v="1"/>
    <x v="1"/>
    <s v="OVERWEIGHT"/>
    <s v="DIABETES"/>
    <d v="1986-12-18T00:00:00"/>
    <n v="23568.27"/>
    <s v="tier - 1"/>
    <s v="tier - 2"/>
    <s v="R1017"/>
    <n v="37"/>
  </r>
  <r>
    <x v="1550"/>
    <s v="Moore"/>
    <n v="17.8"/>
    <n v="5.75"/>
    <s v="yes"/>
    <s v="No"/>
    <x v="1"/>
    <n v="1"/>
    <x v="1"/>
    <s v="UNDERWEIGHT"/>
    <s v="PREDIABETES"/>
    <d v="1969-12-03T00:00:00"/>
    <n v="23563.02"/>
    <s v="tier - 1"/>
    <s v="tier - 3"/>
    <s v="R1012"/>
    <n v="54"/>
  </r>
  <r>
    <x v="1551"/>
    <s v="Platt"/>
    <n v="21.4"/>
    <n v="5.6"/>
    <s v="No"/>
    <s v="No"/>
    <x v="0"/>
    <n v="0"/>
    <x v="1"/>
    <s v="NORMAL WEIGHT"/>
    <s v="NORMAL"/>
    <d v="1982-10-02T00:00:00"/>
    <n v="23401.31"/>
    <s v="tier - 1"/>
    <s v="tier - 2"/>
    <s v="R1024"/>
    <n v="42"/>
  </r>
  <r>
    <x v="1552"/>
    <s v="Brodeur"/>
    <n v="23.01"/>
    <n v="4.68"/>
    <s v="No"/>
    <s v="No"/>
    <x v="0"/>
    <n v="0"/>
    <x v="1"/>
    <s v="NORMAL WEIGHT"/>
    <s v="NORMAL"/>
    <d v="1982-08-12T00:00:00"/>
    <n v="23306.55"/>
    <s v="tier - 1"/>
    <s v="tier - 2"/>
    <s v="R1012"/>
    <n v="42"/>
  </r>
  <r>
    <x v="1553"/>
    <s v="Knight Pech"/>
    <n v="19.86"/>
    <n v="5.62"/>
    <s v="yes"/>
    <s v="No"/>
    <x v="0"/>
    <n v="0"/>
    <x v="1"/>
    <s v="NORMAL WEIGHT"/>
    <s v="NORMAL"/>
    <d v="1976-10-23T00:00:00"/>
    <n v="23288.93"/>
    <s v="tier - 1"/>
    <s v="tier - 2"/>
    <s v="R1012"/>
    <n v="48"/>
  </r>
  <r>
    <x v="1554"/>
    <s v="Richter"/>
    <n v="33.58"/>
    <n v="5.08"/>
    <s v="No"/>
    <s v="No"/>
    <x v="0"/>
    <n v="0"/>
    <x v="1"/>
    <s v="OBESITY"/>
    <s v="NORMAL"/>
    <d v="1994-07-07T00:00:00"/>
    <n v="23244.79"/>
    <s v="tier - 1"/>
    <s v="tier - 2"/>
    <s v="R1012"/>
    <n v="30"/>
  </r>
  <r>
    <x v="1555"/>
    <s v="Jubinski"/>
    <n v="29.81"/>
    <n v="5.28"/>
    <s v="No"/>
    <s v="No"/>
    <x v="0"/>
    <n v="0"/>
    <x v="1"/>
    <s v="OVERWEIGHT"/>
    <s v="NORMAL"/>
    <d v="1982-08-28T00:00:00"/>
    <n v="23241.47"/>
    <s v="tier - 1"/>
    <s v="tier - 3"/>
    <s v="R1012"/>
    <n v="42"/>
  </r>
  <r>
    <x v="1556"/>
    <s v="Wall"/>
    <n v="27.4"/>
    <n v="4.6100000000000003"/>
    <s v="No"/>
    <s v="No"/>
    <x v="0"/>
    <n v="0"/>
    <x v="1"/>
    <s v="OVERWEIGHT"/>
    <s v="NORMAL"/>
    <d v="1982-10-09T00:00:00"/>
    <n v="23082.959999999999"/>
    <s v="tier - 1"/>
    <s v="tier - 1"/>
    <s v="R1012"/>
    <n v="42"/>
  </r>
  <r>
    <x v="1557"/>
    <s v="McKay"/>
    <n v="17.98"/>
    <n v="6.57"/>
    <s v="yes"/>
    <s v="No"/>
    <x v="0"/>
    <n v="2"/>
    <x v="1"/>
    <s v="UNDERWEIGHT"/>
    <s v="DIABETES"/>
    <d v="1970-12-01T00:00:00"/>
    <n v="23065.42"/>
    <s v="tier - 1"/>
    <s v="tier - 3"/>
    <s v="R1013"/>
    <n v="53"/>
  </r>
  <r>
    <x v="1558"/>
    <s v="Oh"/>
    <n v="37.9"/>
    <n v="5.83"/>
    <s v="No"/>
    <s v="No"/>
    <x v="0"/>
    <n v="0"/>
    <x v="1"/>
    <s v="OBESITY"/>
    <s v="PREDIABETES"/>
    <d v="1980-06-08T00:00:00"/>
    <n v="23045.57"/>
    <s v="tier - 1"/>
    <s v="tier - 3"/>
    <s v="R1013"/>
    <n v="44"/>
  </r>
  <r>
    <x v="1559"/>
    <s v="Kessell"/>
    <n v="25.27"/>
    <n v="6.98"/>
    <s v="yes"/>
    <s v="No"/>
    <x v="0"/>
    <n v="0"/>
    <x v="1"/>
    <s v="OVERWEIGHT"/>
    <s v="DIABETES"/>
    <d v="1981-07-27T00:00:00"/>
    <n v="22493.66"/>
    <s v="tier - 1"/>
    <s v="tier - 3"/>
    <s v="R1012"/>
    <n v="43"/>
  </r>
  <r>
    <x v="1560"/>
    <s v="Hidalgo Zambrano"/>
    <n v="29.26"/>
    <n v="4.03"/>
    <s v="No"/>
    <s v="No"/>
    <x v="0"/>
    <n v="1"/>
    <x v="1"/>
    <s v="OVERWEIGHT"/>
    <s v="NORMAL"/>
    <d v="1984-11-01T00:00:00"/>
    <n v="22478.6"/>
    <s v="tier - 1"/>
    <s v="tier - 1"/>
    <s v="R1012"/>
    <n v="40"/>
  </r>
  <r>
    <x v="1561"/>
    <s v="Caprario"/>
    <n v="27.835000000000001"/>
    <n v="4.5599999999999996"/>
    <s v="No"/>
    <s v="No"/>
    <x v="0"/>
    <n v="1"/>
    <x v="1"/>
    <s v="OVERWEIGHT"/>
    <s v="NORMAL"/>
    <d v="1984-08-26T00:00:00"/>
    <n v="22462.04"/>
    <s v="tier - 1"/>
    <s v="tier - 2"/>
    <s v="R1012"/>
    <n v="40"/>
  </r>
  <r>
    <x v="1562"/>
    <s v="Ryan"/>
    <n v="46.53"/>
    <n v="5.38"/>
    <s v="yes"/>
    <s v="No"/>
    <x v="0"/>
    <n v="0"/>
    <x v="1"/>
    <s v="OBESITY"/>
    <s v="NORMAL"/>
    <d v="1985-07-22T00:00:00"/>
    <n v="22412.65"/>
    <s v="tier - 1"/>
    <s v="tier - 1"/>
    <s v="R1026"/>
    <n v="39"/>
  </r>
  <r>
    <x v="1563"/>
    <s v="Hoffman"/>
    <n v="20.58"/>
    <n v="11.04"/>
    <s v="yes"/>
    <s v="No"/>
    <x v="0"/>
    <n v="1"/>
    <x v="1"/>
    <s v="NORMAL WEIGHT"/>
    <s v="DIABETES"/>
    <d v="1975-08-05T00:00:00"/>
    <n v="22395.74"/>
    <s v="tier - 1"/>
    <s v="tier - 2"/>
    <s v="R1023"/>
    <n v="49"/>
  </r>
  <r>
    <x v="1564"/>
    <s v="Wong"/>
    <n v="19.53"/>
    <n v="6.09"/>
    <s v="yes"/>
    <s v="No"/>
    <x v="0"/>
    <n v="0"/>
    <x v="1"/>
    <s v="NORMAL WEIGHT"/>
    <s v="PREDIABETES"/>
    <d v="1976-12-30T00:00:00"/>
    <n v="22331.57"/>
    <s v="tier - 1"/>
    <s v="tier - 2"/>
    <s v="R1011"/>
    <n v="47"/>
  </r>
  <r>
    <x v="1565"/>
    <s v="Lea"/>
    <n v="27.7"/>
    <n v="4.71"/>
    <s v="No"/>
    <s v="No"/>
    <x v="0"/>
    <n v="1"/>
    <x v="1"/>
    <s v="OVERWEIGHT"/>
    <s v="NORMAL"/>
    <d v="1987-09-04T00:00:00"/>
    <n v="22218.11"/>
    <s v="tier - 1"/>
    <s v="tier - 1"/>
    <s v="R1012"/>
    <n v="37"/>
  </r>
  <r>
    <x v="1566"/>
    <s v="Patterson"/>
    <n v="18.920000000000002"/>
    <n v="8.18"/>
    <s v="No"/>
    <s v="No"/>
    <x v="0"/>
    <n v="0"/>
    <x v="1"/>
    <s v="NORMAL WEIGHT"/>
    <s v="DIABETES"/>
    <d v="1971-08-22T00:00:00"/>
    <n v="22192.44"/>
    <s v="tier - 1"/>
    <s v="tier - 1"/>
    <s v="R1012"/>
    <n v="53"/>
  </r>
  <r>
    <x v="1567"/>
    <s v="Quigley"/>
    <n v="17.760000000000002"/>
    <n v="11.18"/>
    <s v="yes"/>
    <s v="No"/>
    <x v="0"/>
    <n v="2"/>
    <x v="1"/>
    <s v="UNDERWEIGHT"/>
    <s v="DIABETES"/>
    <d v="1970-08-20T00:00:00"/>
    <n v="22144.03"/>
    <s v="tier - 1"/>
    <s v="tier - 1"/>
    <s v="R1012"/>
    <n v="54"/>
  </r>
  <r>
    <x v="1568"/>
    <s v="Korir"/>
    <n v="29.83"/>
    <n v="5.03"/>
    <s v="yes"/>
    <s v="No"/>
    <x v="0"/>
    <n v="0"/>
    <x v="1"/>
    <s v="OVERWEIGHT"/>
    <s v="NORMAL"/>
    <d v="1985-12-10T00:00:00"/>
    <n v="22097.62"/>
    <s v="tier - 1"/>
    <s v="tier - 3"/>
    <s v="R1012"/>
    <n v="38"/>
  </r>
  <r>
    <x v="1569"/>
    <s v="Downs"/>
    <n v="23.465"/>
    <n v="5.56"/>
    <s v="No"/>
    <s v="No"/>
    <x v="0"/>
    <n v="1"/>
    <x v="1"/>
    <s v="NORMAL WEIGHT"/>
    <s v="NORMAL"/>
    <d v="1987-09-09T00:00:00"/>
    <n v="21984.47"/>
    <s v="tier - 1"/>
    <s v="tier - 3"/>
    <s v="R1023"/>
    <n v="37"/>
  </r>
  <r>
    <x v="1570"/>
    <s v="Young"/>
    <n v="29.355"/>
    <n v="4.33"/>
    <s v="No"/>
    <s v="No"/>
    <x v="0"/>
    <n v="0"/>
    <x v="1"/>
    <s v="OVERWEIGHT"/>
    <s v="NORMAL"/>
    <d v="1982-10-28T00:00:00"/>
    <n v="21978.68"/>
    <s v="tier - 1"/>
    <s v="tier - 3"/>
    <s v="R1026"/>
    <n v="42"/>
  </r>
  <r>
    <x v="1571"/>
    <s v="Zywek"/>
    <n v="35.49"/>
    <n v="5.21"/>
    <s v="yes"/>
    <s v="No"/>
    <x v="1"/>
    <n v="1"/>
    <x v="1"/>
    <s v="OBESITY"/>
    <s v="NORMAL"/>
    <d v="1997-08-16T00:00:00"/>
    <n v="21882.400000000001"/>
    <s v="tier - 1"/>
    <s v="tier - 1"/>
    <s v="R1013"/>
    <n v="27"/>
  </r>
  <r>
    <x v="1572"/>
    <s v="Faulkner"/>
    <n v="26.315000000000001"/>
    <n v="5.89"/>
    <s v="No"/>
    <s v="No"/>
    <x v="0"/>
    <n v="0"/>
    <x v="1"/>
    <s v="OVERWEIGHT"/>
    <s v="PREDIABETES"/>
    <d v="1982-08-06T00:00:00"/>
    <n v="21880.82"/>
    <s v="tier - 1"/>
    <s v="tier - 2"/>
    <s v="R1019"/>
    <n v="42"/>
  </r>
  <r>
    <x v="1573"/>
    <s v="Erspamer"/>
    <n v="19.79"/>
    <n v="4.8099999999999996"/>
    <s v="yes"/>
    <s v="No"/>
    <x v="0"/>
    <n v="0"/>
    <x v="1"/>
    <s v="NORMAL WEIGHT"/>
    <s v="NORMAL"/>
    <d v="1976-11-18T00:00:00"/>
    <n v="21797"/>
    <s v="tier - 1"/>
    <s v="tier - 2"/>
    <s v="R1012"/>
    <n v="48"/>
  </r>
  <r>
    <x v="1574"/>
    <s v="Campbell"/>
    <n v="40.564999999999998"/>
    <n v="5.66"/>
    <s v="No"/>
    <s v="No"/>
    <x v="0"/>
    <n v="1"/>
    <x v="1"/>
    <s v="OBESITY"/>
    <s v="NORMAL"/>
    <d v="1984-08-13T00:00:00"/>
    <n v="21774.32"/>
    <s v="tier - 1"/>
    <s v="tier - 2"/>
    <s v="R1026"/>
    <n v="40"/>
  </r>
  <r>
    <x v="1575"/>
    <s v="Addison"/>
    <n v="18.03"/>
    <n v="10.66"/>
    <s v="yes"/>
    <s v="No"/>
    <x v="0"/>
    <n v="2"/>
    <x v="1"/>
    <s v="UNDERWEIGHT"/>
    <s v="DIABETES"/>
    <d v="1970-11-09T00:00:00"/>
    <n v="21771.34"/>
    <s v="tier - 1"/>
    <s v="tier - 3"/>
    <s v="R1016"/>
    <n v="54"/>
  </r>
  <r>
    <x v="1576"/>
    <s v="Wu"/>
    <n v="34.65"/>
    <n v="5.98"/>
    <s v="yes"/>
    <s v="No"/>
    <x v="0"/>
    <n v="0"/>
    <x v="1"/>
    <s v="OBESITY"/>
    <s v="PREDIABETES"/>
    <d v="1996-07-07T00:00:00"/>
    <n v="21677.279999999999"/>
    <s v="tier - 1"/>
    <s v="tier - 3"/>
    <s v="R1013"/>
    <n v="28"/>
  </r>
  <r>
    <x v="1577"/>
    <s v="Millett"/>
    <n v="42.94"/>
    <n v="4.34"/>
    <s v="No"/>
    <s v="No"/>
    <x v="0"/>
    <n v="0"/>
    <x v="1"/>
    <s v="OBESITY"/>
    <s v="NORMAL"/>
    <d v="1989-06-24T00:00:00"/>
    <n v="21661.16"/>
    <s v="tier - 1"/>
    <s v="tier - 2"/>
    <s v="R1011"/>
    <n v="35"/>
  </r>
  <r>
    <x v="1578"/>
    <s v="Bosl"/>
    <n v="31.254999999999999"/>
    <n v="5.17"/>
    <s v="No"/>
    <s v="No"/>
    <x v="0"/>
    <n v="0"/>
    <x v="1"/>
    <s v="OBESITY"/>
    <s v="NORMAL"/>
    <d v="1980-10-30T00:00:00"/>
    <n v="21659.93"/>
    <s v="tier - 2"/>
    <s v="tier - 3"/>
    <s v="R1013"/>
    <n v="44"/>
  </r>
  <r>
    <x v="1579"/>
    <s v="Goldberg"/>
    <n v="45.43"/>
    <n v="4.2300000000000004"/>
    <s v="yes"/>
    <s v="No"/>
    <x v="1"/>
    <n v="1"/>
    <x v="1"/>
    <s v="OBESITY"/>
    <s v="NORMAL"/>
    <d v="1983-08-19T00:00:00"/>
    <n v="21595.38"/>
    <s v="tier - 2"/>
    <s v="tier - 2"/>
    <s v="R1023"/>
    <n v="41"/>
  </r>
  <r>
    <x v="1580"/>
    <s v="Kelley"/>
    <n v="32.340000000000003"/>
    <n v="4.88"/>
    <s v="yes"/>
    <s v="No"/>
    <x v="1"/>
    <n v="1"/>
    <x v="1"/>
    <s v="OBESITY"/>
    <s v="NORMAL"/>
    <d v="1983-10-21T00:00:00"/>
    <n v="21472.48"/>
    <s v="tier - 2"/>
    <s v="tier - 3"/>
    <s v="R1012"/>
    <n v="41"/>
  </r>
  <r>
    <x v="1581"/>
    <s v="Johnston"/>
    <n v="25.46"/>
    <n v="9.7100000000000009"/>
    <s v="yes"/>
    <s v="No"/>
    <x v="0"/>
    <n v="1"/>
    <x v="1"/>
    <s v="OVERWEIGHT"/>
    <s v="DIABETES"/>
    <d v="1986-09-25T00:00:00"/>
    <n v="21348.71"/>
    <s v="tier - 2"/>
    <s v="tier - 3"/>
    <s v="R1023"/>
    <n v="38"/>
  </r>
  <r>
    <x v="1582"/>
    <s v="Keating"/>
    <n v="37.145000000000003"/>
    <n v="5.32"/>
    <s v="No"/>
    <s v="No"/>
    <x v="0"/>
    <n v="0"/>
    <x v="1"/>
    <s v="OBESITY"/>
    <s v="NORMAL"/>
    <d v="1990-08-13T00:00:00"/>
    <n v="21344.85"/>
    <s v="tier - 2"/>
    <s v="tier - 3"/>
    <s v="R1012"/>
    <n v="34"/>
  </r>
  <r>
    <x v="1583"/>
    <s v="Duhon"/>
    <n v="30.8"/>
    <n v="5.83"/>
    <s v="yes"/>
    <s v="No"/>
    <x v="0"/>
    <n v="0"/>
    <x v="1"/>
    <s v="OBESITY"/>
    <s v="PREDIABETES"/>
    <d v="1985-12-15T00:00:00"/>
    <n v="21259.38"/>
    <s v="tier - 2"/>
    <s v="tier - 2"/>
    <s v="R1011"/>
    <n v="38"/>
  </r>
  <r>
    <x v="1584"/>
    <s v="Briseno"/>
    <n v="29.5"/>
    <n v="5.54"/>
    <s v="yes"/>
    <s v="No"/>
    <x v="0"/>
    <n v="0"/>
    <x v="1"/>
    <s v="OVERWEIGHT"/>
    <s v="NORMAL"/>
    <d v="1985-11-19T00:00:00"/>
    <n v="21232.18"/>
    <s v="tier - 2"/>
    <s v="tier - 3"/>
    <s v="R1011"/>
    <n v="39"/>
  </r>
  <r>
    <x v="1585"/>
    <s v="Besse"/>
    <n v="43.39"/>
    <n v="5.85"/>
    <s v="No"/>
    <s v="yes"/>
    <x v="0"/>
    <n v="1"/>
    <x v="1"/>
    <s v="OBESITY"/>
    <s v="PREDIABETES"/>
    <d v="2004-07-27T00:00:00"/>
    <n v="21223.68"/>
    <s v="tier - 2"/>
    <s v="tier - 3"/>
    <s v="R1024"/>
    <n v="20"/>
  </r>
  <r>
    <x v="1586"/>
    <s v="Shillings"/>
    <n v="15.08"/>
    <n v="4.8499999999999996"/>
    <s v="yes"/>
    <s v="No"/>
    <x v="1"/>
    <n v="1"/>
    <x v="1"/>
    <s v="UNDERWEIGHT"/>
    <s v="NORMAL"/>
    <d v="1969-09-04T00:00:00"/>
    <n v="21195.82"/>
    <s v="tier - 2"/>
    <s v="tier - 2"/>
    <s v="R1026"/>
    <n v="55"/>
  </r>
  <r>
    <x v="1587"/>
    <s v="Tate"/>
    <n v="20.48"/>
    <n v="11.09"/>
    <s v="No"/>
    <s v="No"/>
    <x v="0"/>
    <n v="0"/>
    <x v="1"/>
    <s v="NORMAL WEIGHT"/>
    <s v="DIABETES"/>
    <d v="1974-09-17T00:00:00"/>
    <n v="21098.55"/>
    <s v="tier - 2"/>
    <s v="tier - 2"/>
    <s v="R1024"/>
    <n v="50"/>
  </r>
  <r>
    <x v="1588"/>
    <s v="Arsenault"/>
    <n v="34.450000000000003"/>
    <n v="5.58"/>
    <s v="yes"/>
    <s v="No"/>
    <x v="0"/>
    <n v="0"/>
    <x v="1"/>
    <s v="OBESITY"/>
    <s v="NORMAL"/>
    <d v="1996-07-04T00:00:00"/>
    <n v="21082.16"/>
    <s v="tier - 2"/>
    <s v="tier - 1"/>
    <s v="R1012"/>
    <n v="28"/>
  </r>
  <r>
    <x v="1589"/>
    <s v="Hengoed"/>
    <n v="34.21"/>
    <n v="9.7200000000000006"/>
    <s v="yes"/>
    <s v="No"/>
    <x v="0"/>
    <n v="0"/>
    <x v="1"/>
    <s v="OBESITY"/>
    <s v="DIABETES"/>
    <d v="1981-08-26T00:00:00"/>
    <n v="20893.060000000001"/>
    <s v="tier - 2"/>
    <s v="tier - 1"/>
    <s v="R1024"/>
    <n v="43"/>
  </r>
  <r>
    <x v="1590"/>
    <s v="Aller"/>
    <n v="28.8"/>
    <n v="11.41"/>
    <s v="yes"/>
    <s v="No"/>
    <x v="0"/>
    <n v="0"/>
    <x v="1"/>
    <s v="OVERWEIGHT"/>
    <s v="DIABETES"/>
    <d v="1981-11-24T00:00:00"/>
    <n v="20878.78"/>
    <s v="tier - 2"/>
    <s v="tier - 1"/>
    <s v="R1012"/>
    <n v="43"/>
  </r>
  <r>
    <x v="1591"/>
    <s v="Pisano"/>
    <n v="31.74"/>
    <n v="4.46"/>
    <s v="No"/>
    <s v="No"/>
    <x v="1"/>
    <n v="1"/>
    <x v="1"/>
    <s v="OBESITY"/>
    <s v="NORMAL"/>
    <d v="1993-10-16T00:00:00"/>
    <n v="20781.490000000002"/>
    <s v="tier - 2"/>
    <s v="tier - 1"/>
    <s v="R1026"/>
    <n v="31"/>
  </r>
  <r>
    <x v="1592"/>
    <s v="Sanca"/>
    <n v="21.78"/>
    <n v="9.31"/>
    <s v="yes"/>
    <s v="No"/>
    <x v="0"/>
    <n v="0"/>
    <x v="1"/>
    <s v="NORMAL WEIGHT"/>
    <s v="DIABETES"/>
    <d v="1981-06-30T00:00:00"/>
    <n v="20773.63"/>
    <s v="tier - 2"/>
    <s v="tier - 2"/>
    <s v="R1011"/>
    <n v="43"/>
  </r>
  <r>
    <x v="1593"/>
    <s v="Bond"/>
    <n v="23.75"/>
    <n v="5.03"/>
    <s v="No"/>
    <s v="No"/>
    <x v="0"/>
    <n v="1"/>
    <x v="1"/>
    <s v="NORMAL WEIGHT"/>
    <s v="NORMAL"/>
    <d v="1984-09-25T00:00:00"/>
    <n v="20745.990000000002"/>
    <s v="tier - 2"/>
    <s v="tier - 2"/>
    <s v="R1023"/>
    <n v="40"/>
  </r>
  <r>
    <x v="1594"/>
    <s v="Carron"/>
    <n v="33.21"/>
    <n v="5.07"/>
    <s v="yes"/>
    <s v="No"/>
    <x v="0"/>
    <n v="1"/>
    <x v="1"/>
    <s v="OBESITY"/>
    <s v="NORMAL"/>
    <d v="1995-10-17T00:00:00"/>
    <n v="20709.02"/>
    <s v="tier - 2"/>
    <s v="tier - 1"/>
    <s v="R1013"/>
    <n v="29"/>
  </r>
  <r>
    <x v="1595"/>
    <s v="Ellwanger"/>
    <n v="17.7"/>
    <n v="10.42"/>
    <s v="yes"/>
    <s v="No"/>
    <x v="0"/>
    <n v="2"/>
    <x v="1"/>
    <s v="UNDERWEIGHT"/>
    <s v="DIABETES"/>
    <d v="1970-10-11T00:00:00"/>
    <n v="20630.28"/>
    <s v="tier - 2"/>
    <s v="tier - 1"/>
    <s v="R1013"/>
    <n v="54"/>
  </r>
  <r>
    <x v="1596"/>
    <s v="Hanson"/>
    <n v="17.2"/>
    <n v="6.45"/>
    <s v="No"/>
    <s v="No"/>
    <x v="0"/>
    <n v="2"/>
    <x v="1"/>
    <s v="UNDERWEIGHT"/>
    <s v="DIABETES"/>
    <d v="1972-09-08T00:00:00"/>
    <n v="20568.32"/>
    <s v="tier - 2"/>
    <s v="tier - 2"/>
    <s v="R1012"/>
    <n v="52"/>
  </r>
  <r>
    <x v="1597"/>
    <s v="Tucker"/>
    <n v="19.21"/>
    <n v="5.52"/>
    <s v="No"/>
    <s v="No"/>
    <x v="0"/>
    <n v="2"/>
    <x v="1"/>
    <s v="NORMAL WEIGHT"/>
    <s v="NORMAL"/>
    <d v="1972-11-11T00:00:00"/>
    <n v="20463"/>
    <s v="tier - 2"/>
    <s v="tier - 1"/>
    <s v="R1012"/>
    <n v="52"/>
  </r>
  <r>
    <x v="1598"/>
    <s v="Counts"/>
    <n v="23.2"/>
    <n v="4.41"/>
    <s v="No"/>
    <s v="No"/>
    <x v="1"/>
    <n v="1"/>
    <x v="1"/>
    <s v="NORMAL WEIGHT"/>
    <s v="NORMAL"/>
    <d v="1979-10-10T00:00:00"/>
    <n v="20446.849999999999"/>
    <s v="tier - 2"/>
    <s v="tier - 3"/>
    <s v="R1012"/>
    <n v="45"/>
  </r>
  <r>
    <x v="1599"/>
    <s v="Carson"/>
    <n v="32.5"/>
    <n v="4.6900000000000004"/>
    <s v="yes"/>
    <s v="No"/>
    <x v="1"/>
    <n v="1"/>
    <x v="1"/>
    <s v="OBESITY"/>
    <s v="NORMAL"/>
    <d v="1983-08-11T00:00:00"/>
    <n v="20420.599999999999"/>
    <s v="tier - 2"/>
    <s v="tier - 3"/>
    <s v="R1026"/>
    <n v="41"/>
  </r>
  <r>
    <x v="1600"/>
    <s v="Haines"/>
    <n v="20.9"/>
    <n v="6.94"/>
    <s v="No"/>
    <s v="No"/>
    <x v="0"/>
    <n v="0"/>
    <x v="1"/>
    <s v="NORMAL WEIGHT"/>
    <s v="DIABETES"/>
    <d v="1978-09-19T00:00:00"/>
    <n v="20354.5"/>
    <s v="tier - 2"/>
    <s v="tier - 3"/>
    <s v="R1026"/>
    <n v="46"/>
  </r>
  <r>
    <x v="1601"/>
    <s v="Schnabel"/>
    <n v="19.11"/>
    <n v="4.3499999999999996"/>
    <s v="No"/>
    <s v="No"/>
    <x v="0"/>
    <n v="2"/>
    <x v="1"/>
    <s v="NORMAL WEIGHT"/>
    <s v="NORMAL"/>
    <d v="1972-06-29T00:00:00"/>
    <n v="20296.86"/>
    <s v="tier - 2"/>
    <s v="tier - 3"/>
    <s v="R1011"/>
    <n v="52"/>
  </r>
  <r>
    <x v="1602"/>
    <s v="Thind"/>
    <n v="31.17"/>
    <n v="5.28"/>
    <s v="No"/>
    <s v="No"/>
    <x v="0"/>
    <n v="1"/>
    <x v="1"/>
    <s v="OBESITY"/>
    <s v="NORMAL"/>
    <d v="1992-08-12T00:00:00"/>
    <n v="20277.810000000001"/>
    <s v="tier - 2"/>
    <s v="tier - 2"/>
    <s v="R1023"/>
    <n v="32"/>
  </r>
  <r>
    <x v="1603"/>
    <s v="Simon"/>
    <n v="36.08"/>
    <n v="4.29"/>
    <s v="No"/>
    <s v="No"/>
    <x v="0"/>
    <n v="0"/>
    <x v="1"/>
    <s v="OBESITY"/>
    <s v="NORMAL"/>
    <d v="1999-09-10T00:00:00"/>
    <n v="20253.84"/>
    <s v="tier - 2"/>
    <s v="tier - 1"/>
    <s v="R1011"/>
    <n v="25"/>
  </r>
  <r>
    <x v="1604"/>
    <s v="Arciniaga"/>
    <n v="28.024999999999999"/>
    <n v="5.69"/>
    <s v="yes"/>
    <s v="No"/>
    <x v="0"/>
    <n v="0"/>
    <x v="1"/>
    <s v="OVERWEIGHT"/>
    <s v="NORMAL"/>
    <d v="1985-09-22T00:00:00"/>
    <n v="20234.849999999999"/>
    <s v="tier - 2"/>
    <s v="tier - 1"/>
    <s v="R1012"/>
    <n v="39"/>
  </r>
  <r>
    <x v="1605"/>
    <s v="Ryan"/>
    <n v="24.32"/>
    <n v="5.56"/>
    <s v="yes"/>
    <s v="No"/>
    <x v="0"/>
    <n v="0"/>
    <x v="1"/>
    <s v="NORMAL WEIGHT"/>
    <s v="NORMAL"/>
    <d v="1985-07-22T00:00:00"/>
    <n v="20177.669999999998"/>
    <s v="tier - 2"/>
    <s v="tier - 2"/>
    <s v="R1012"/>
    <n v="39"/>
  </r>
  <r>
    <x v="1606"/>
    <s v="Lizak"/>
    <n v="38"/>
    <n v="5.41"/>
    <s v="yes"/>
    <s v="No"/>
    <x v="0"/>
    <n v="1"/>
    <x v="1"/>
    <s v="OBESITY"/>
    <s v="NORMAL"/>
    <d v="1988-10-23T00:00:00"/>
    <n v="20167.34"/>
    <s v="tier - 2"/>
    <s v="tier - 3"/>
    <s v="R1012"/>
    <n v="36"/>
  </r>
  <r>
    <x v="1607"/>
    <s v="Howery"/>
    <n v="31.6"/>
    <n v="10.85"/>
    <s v="yes"/>
    <s v="No"/>
    <x v="0"/>
    <n v="0"/>
    <x v="1"/>
    <s v="OBESITY"/>
    <s v="DIABETES"/>
    <d v="1981-10-01T00:00:00"/>
    <n v="20149.32"/>
    <s v="tier - 2"/>
    <s v="tier - 1"/>
    <s v="R1026"/>
    <n v="43"/>
  </r>
  <r>
    <x v="1608"/>
    <s v="Crain"/>
    <n v="31.02"/>
    <n v="11.63"/>
    <s v="yes"/>
    <s v="No"/>
    <x v="0"/>
    <n v="0"/>
    <x v="1"/>
    <s v="OBESITY"/>
    <s v="DIABETES"/>
    <d v="1981-11-22T00:00:00"/>
    <n v="20009.63"/>
    <s v="tier - 2"/>
    <s v="tier - 3"/>
    <s v="R1017"/>
    <n v="43"/>
  </r>
  <r>
    <x v="1609"/>
    <s v="Hotze"/>
    <n v="29.26"/>
    <n v="5.68"/>
    <s v="yes"/>
    <s v="No"/>
    <x v="0"/>
    <n v="1"/>
    <x v="1"/>
    <s v="OVERWEIGHT"/>
    <s v="NORMAL"/>
    <d v="1988-11-01T00:00:00"/>
    <n v="19995.29"/>
    <s v="tier - 2"/>
    <s v="tier - 1"/>
    <s v="R1011"/>
    <n v="36"/>
  </r>
  <r>
    <x v="1610"/>
    <s v="Chauhan"/>
    <n v="15.09"/>
    <n v="7.59"/>
    <s v="yes"/>
    <s v="No"/>
    <x v="0"/>
    <n v="2"/>
    <x v="1"/>
    <s v="UNDERWEIGHT"/>
    <s v="DIABETES"/>
    <d v="1970-10-05T00:00:00"/>
    <n v="19964.75"/>
    <s v="tier - 2"/>
    <s v="tier - 1"/>
    <s v="R1024"/>
    <n v="54"/>
  </r>
  <r>
    <x v="1611"/>
    <s v="Raab"/>
    <n v="22.63"/>
    <n v="5.09"/>
    <s v="yes"/>
    <s v="No"/>
    <x v="0"/>
    <n v="0"/>
    <x v="1"/>
    <s v="NORMAL WEIGHT"/>
    <s v="NORMAL"/>
    <d v="1985-08-09T00:00:00"/>
    <n v="19933.46"/>
    <s v="tier - 2"/>
    <s v="tier - 3"/>
    <s v="R1012"/>
    <n v="39"/>
  </r>
  <r>
    <x v="1612"/>
    <s v="McKown"/>
    <n v="23.46"/>
    <n v="4.21"/>
    <s v="No"/>
    <s v="No"/>
    <x v="0"/>
    <n v="1"/>
    <x v="1"/>
    <s v="NORMAL WEIGHT"/>
    <s v="NORMAL"/>
    <d v="1984-10-06T00:00:00"/>
    <n v="19798.05"/>
    <s v="tier - 2"/>
    <s v="tier - 2"/>
    <s v="R1013"/>
    <n v="40"/>
  </r>
  <r>
    <x v="1613"/>
    <s v="Schiemann"/>
    <n v="22.56"/>
    <n v="4.34"/>
    <s v="yes"/>
    <s v="No"/>
    <x v="0"/>
    <n v="0"/>
    <x v="1"/>
    <s v="NORMAL WEIGHT"/>
    <s v="NORMAL"/>
    <d v="1985-10-15T00:00:00"/>
    <n v="19749.38"/>
    <s v="tier - 2"/>
    <s v="tier - 2"/>
    <s v="R1024"/>
    <n v="39"/>
  </r>
  <r>
    <x v="1614"/>
    <s v="Cress"/>
    <n v="19.28"/>
    <n v="11.85"/>
    <s v="No"/>
    <s v="No"/>
    <x v="0"/>
    <n v="2"/>
    <x v="1"/>
    <s v="NORMAL WEIGHT"/>
    <s v="DIABETES"/>
    <d v="1973-11-06T00:00:00"/>
    <n v="19719.689999999999"/>
    <s v="tier - 2"/>
    <s v="tier - 2"/>
    <s v="R1026"/>
    <n v="51"/>
  </r>
  <r>
    <x v="1615"/>
    <s v="Mawson"/>
    <n v="15.37"/>
    <n v="9.61"/>
    <s v="yes"/>
    <s v="No"/>
    <x v="0"/>
    <n v="2"/>
    <x v="1"/>
    <s v="UNDERWEIGHT"/>
    <s v="DIABETES"/>
    <d v="1970-10-14T00:00:00"/>
    <n v="19673.34"/>
    <s v="tier - 2"/>
    <s v="tier - 3"/>
    <s v="R1012"/>
    <n v="54"/>
  </r>
  <r>
    <x v="1616"/>
    <s v="Wigginton"/>
    <n v="18.71"/>
    <n v="5.29"/>
    <s v="yes"/>
    <s v="No"/>
    <x v="0"/>
    <n v="0"/>
    <x v="1"/>
    <s v="NORMAL WEIGHT"/>
    <s v="NORMAL"/>
    <d v="1976-12-12T00:00:00"/>
    <n v="19594.810000000001"/>
    <s v="tier - 2"/>
    <s v="tier - 2"/>
    <s v="R1012"/>
    <n v="47"/>
  </r>
  <r>
    <x v="1617"/>
    <s v="Wang"/>
    <n v="20.61"/>
    <n v="6.89"/>
    <s v="No"/>
    <s v="No"/>
    <x v="0"/>
    <n v="0"/>
    <x v="1"/>
    <s v="NORMAL WEIGHT"/>
    <s v="DIABETES"/>
    <d v="1978-09-05T00:00:00"/>
    <n v="19551.34"/>
    <s v="tier - 2"/>
    <s v="tier - 1"/>
    <s v="R1012"/>
    <n v="46"/>
  </r>
  <r>
    <x v="1618"/>
    <s v="Schroeder"/>
    <n v="15.99"/>
    <n v="4.57"/>
    <s v="yes"/>
    <s v="No"/>
    <x v="1"/>
    <n v="1"/>
    <x v="1"/>
    <s v="UNDERWEIGHT"/>
    <s v="NORMAL"/>
    <d v="1969-11-09T00:00:00"/>
    <n v="19539.240000000002"/>
    <s v="tier - 2"/>
    <s v="tier - 3"/>
    <s v="R1026"/>
    <n v="55"/>
  </r>
  <r>
    <x v="1619"/>
    <s v="Leonard"/>
    <n v="33.155000000000001"/>
    <n v="4.32"/>
    <s v="No"/>
    <s v="No"/>
    <x v="0"/>
    <n v="0"/>
    <x v="1"/>
    <s v="OBESITY"/>
    <s v="NORMAL"/>
    <d v="1990-08-18T00:00:00"/>
    <n v="19521.97"/>
    <s v="tier - 2"/>
    <s v="tier - 1"/>
    <s v="R1022"/>
    <n v="34"/>
  </r>
  <r>
    <x v="1620"/>
    <s v="Tissue"/>
    <n v="26.22"/>
    <n v="5.57"/>
    <s v="yes"/>
    <s v="No"/>
    <x v="1"/>
    <n v="1"/>
    <x v="1"/>
    <s v="OVERWEIGHT"/>
    <s v="NORMAL"/>
    <d v="1983-11-16T00:00:00"/>
    <n v="19515.54"/>
    <s v="tier - 2"/>
    <s v="tier - 3"/>
    <s v="R1011"/>
    <n v="41"/>
  </r>
  <r>
    <x v="1621"/>
    <s v="Wood"/>
    <n v="21.85"/>
    <n v="5.26"/>
    <s v="yes"/>
    <s v="No"/>
    <x v="1"/>
    <n v="1"/>
    <x v="1"/>
    <s v="NORMAL WEIGHT"/>
    <s v="NORMAL"/>
    <d v="1983-08-11T00:00:00"/>
    <n v="19496.72"/>
    <s v="tier - 2"/>
    <s v="tier - 3"/>
    <s v="R1011"/>
    <n v="41"/>
  </r>
  <r>
    <x v="1622"/>
    <s v="Denny"/>
    <n v="30.495000000000001"/>
    <n v="6.25"/>
    <s v="No"/>
    <s v="No"/>
    <x v="0"/>
    <n v="0"/>
    <x v="1"/>
    <s v="OBESITY"/>
    <s v="PREDIABETES"/>
    <d v="1991-07-25T00:00:00"/>
    <n v="19444.27"/>
    <s v="tier - 2"/>
    <s v="tier - 2"/>
    <s v="R1012"/>
    <n v="33"/>
  </r>
  <r>
    <x v="1623"/>
    <s v="Testa"/>
    <n v="34.104999999999997"/>
    <n v="5.67"/>
    <s v="yes"/>
    <s v="No"/>
    <x v="0"/>
    <n v="0"/>
    <x v="1"/>
    <s v="OBESITY"/>
    <s v="NORMAL"/>
    <d v="1985-07-21T00:00:00"/>
    <n v="19442.349999999999"/>
    <s v="tier - 2"/>
    <s v="tier - 1"/>
    <s v="R1012"/>
    <n v="39"/>
  </r>
  <r>
    <x v="1624"/>
    <s v="Mooney"/>
    <n v="32.770000000000003"/>
    <n v="4.42"/>
    <s v="yes"/>
    <s v="No"/>
    <x v="0"/>
    <n v="1"/>
    <x v="1"/>
    <s v="OBESITY"/>
    <s v="NORMAL"/>
    <d v="1995-09-09T00:00:00"/>
    <n v="19362"/>
    <s v="tier - 2"/>
    <s v="tier - 2"/>
    <s v="R1012"/>
    <n v="29"/>
  </r>
  <r>
    <x v="1625"/>
    <s v="Buchholtz"/>
    <n v="16.850000000000001"/>
    <n v="11.75"/>
    <s v="yes"/>
    <s v="No"/>
    <x v="0"/>
    <n v="2"/>
    <x v="1"/>
    <s v="UNDERWEIGHT"/>
    <s v="DIABETES"/>
    <d v="1970-06-09T00:00:00"/>
    <n v="19350.37"/>
    <s v="tier - 2"/>
    <s v="tier - 2"/>
    <s v="R1026"/>
    <n v="54"/>
  </r>
  <r>
    <x v="1626"/>
    <s v="Hoyt"/>
    <n v="34.700000000000003"/>
    <n v="6.06"/>
    <s v="No"/>
    <s v="No"/>
    <x v="0"/>
    <n v="1"/>
    <x v="1"/>
    <s v="OBESITY"/>
    <s v="PREDIABETES"/>
    <d v="1984-07-25T00:00:00"/>
    <n v="19321.060000000001"/>
    <s v="tier - 2"/>
    <s v="tier - 2"/>
    <s v="R1011"/>
    <n v="40"/>
  </r>
  <r>
    <x v="1627"/>
    <s v="Cabada"/>
    <n v="37.049999999999997"/>
    <n v="5.48"/>
    <s v="No"/>
    <s v="No"/>
    <x v="0"/>
    <n v="1"/>
    <x v="1"/>
    <s v="OBESITY"/>
    <s v="NORMAL"/>
    <d v="1984-10-14T00:00:00"/>
    <n v="19259.96"/>
    <s v="tier - 2"/>
    <s v="tier - 2"/>
    <s v="R1012"/>
    <n v="40"/>
  </r>
  <r>
    <x v="1628"/>
    <s v="Lobaciute"/>
    <n v="18.78"/>
    <n v="4.45"/>
    <s v="No"/>
    <s v="No"/>
    <x v="1"/>
    <n v="1"/>
    <x v="1"/>
    <s v="NORMAL WEIGHT"/>
    <s v="NORMAL"/>
    <d v="1979-08-08T00:00:00"/>
    <n v="19214.71"/>
    <s v="tier - 2"/>
    <s v="tier - 2"/>
    <s v="R1026"/>
    <n v="45"/>
  </r>
  <r>
    <x v="1629"/>
    <s v="Dawes"/>
    <n v="28.024999999999999"/>
    <n v="5"/>
    <s v="No"/>
    <s v="No"/>
    <x v="0"/>
    <n v="1"/>
    <x v="1"/>
    <s v="OVERWEIGHT"/>
    <s v="NORMAL"/>
    <d v="1984-09-21T00:00:00"/>
    <n v="19199.939999999999"/>
    <s v="tier - 2"/>
    <s v="tier - 2"/>
    <s v="R1012"/>
    <n v="40"/>
  </r>
  <r>
    <x v="1630"/>
    <s v="Deppen"/>
    <n v="35.090000000000003"/>
    <n v="5.84"/>
    <s v="No"/>
    <s v="No"/>
    <x v="0"/>
    <n v="0"/>
    <x v="1"/>
    <s v="OBESITY"/>
    <s v="PREDIABETES"/>
    <d v="1994-11-08T00:00:00"/>
    <n v="19144.580000000002"/>
    <s v="tier - 2"/>
    <s v="tier - 3"/>
    <s v="R1012"/>
    <n v="30"/>
  </r>
  <r>
    <x v="1631"/>
    <s v="Oberndorfer"/>
    <n v="34.42"/>
    <n v="5.21"/>
    <s v="yes"/>
    <s v="No"/>
    <x v="0"/>
    <n v="0"/>
    <x v="1"/>
    <s v="OBESITY"/>
    <s v="NORMAL"/>
    <d v="1996-07-28T00:00:00"/>
    <n v="19107.78"/>
    <s v="tier - 2"/>
    <s v="tier - 2"/>
    <s v="R1026"/>
    <n v="28"/>
  </r>
  <r>
    <x v="1632"/>
    <s v="Hetherington"/>
    <n v="29.4"/>
    <n v="4.26"/>
    <s v="No"/>
    <s v="No"/>
    <x v="0"/>
    <n v="0"/>
    <x v="1"/>
    <s v="OVERWEIGHT"/>
    <s v="NORMAL"/>
    <d v="1989-08-16T00:00:00"/>
    <n v="19040.88"/>
    <s v="tier - 2"/>
    <s v="tier - 3"/>
    <s v="R1015"/>
    <n v="35"/>
  </r>
  <r>
    <x v="1633"/>
    <s v="Murray"/>
    <n v="21.31"/>
    <n v="4.17"/>
    <s v="No"/>
    <s v="No"/>
    <x v="0"/>
    <n v="0"/>
    <x v="1"/>
    <s v="NORMAL WEIGHT"/>
    <s v="NORMAL"/>
    <d v="1980-08-08T00:00:00"/>
    <n v="19023.259999999998"/>
    <s v="tier - 2"/>
    <s v="tier - 1"/>
    <s v="R1026"/>
    <n v="44"/>
  </r>
  <r>
    <x v="1634"/>
    <s v="Higden"/>
    <n v="19.559999999999999"/>
    <n v="11.96"/>
    <s v="No"/>
    <s v="No"/>
    <x v="0"/>
    <n v="0"/>
    <x v="1"/>
    <s v="NORMAL WEIGHT"/>
    <s v="DIABETES"/>
    <d v="1974-08-17T00:00:00"/>
    <n v="18972.5"/>
    <s v="tier - 2"/>
    <s v="tier - 1"/>
    <s v="R1012"/>
    <n v="50"/>
  </r>
  <r>
    <x v="1635"/>
    <s v="Rediger"/>
    <n v="37.335000000000001"/>
    <n v="6.26"/>
    <s v="yes"/>
    <s v="No"/>
    <x v="0"/>
    <n v="1"/>
    <x v="1"/>
    <s v="OBESITY"/>
    <s v="PREDIABETES"/>
    <d v="1988-06-10T00:00:00"/>
    <n v="18963.169999999998"/>
    <s v="tier - 2"/>
    <s v="tier - 2"/>
    <s v="R1012"/>
    <n v="36"/>
  </r>
  <r>
    <x v="1636"/>
    <s v="Huff"/>
    <n v="19.53"/>
    <n v="11.68"/>
    <s v="No"/>
    <s v="No"/>
    <x v="0"/>
    <n v="0"/>
    <x v="1"/>
    <s v="NORMAL WEIGHT"/>
    <s v="DIABETES"/>
    <d v="1974-10-11T00:00:00"/>
    <n v="18955.22"/>
    <s v="tier - 2"/>
    <s v="tier - 2"/>
    <s v="R1011"/>
    <n v="50"/>
  </r>
  <r>
    <x v="1637"/>
    <s v="Hall"/>
    <n v="34.1"/>
    <n v="5.16"/>
    <s v="No"/>
    <s v="No"/>
    <x v="0"/>
    <n v="0"/>
    <x v="1"/>
    <s v="OBESITY"/>
    <s v="NORMAL"/>
    <d v="1980-10-10T00:00:00"/>
    <n v="18954.560000000001"/>
    <s v="tier - 2"/>
    <s v="tier - 1"/>
    <s v="R1026"/>
    <n v="44"/>
  </r>
  <r>
    <x v="1638"/>
    <s v="Grise"/>
    <n v="16.5"/>
    <n v="6.9"/>
    <s v="yes"/>
    <s v="No"/>
    <x v="0"/>
    <n v="2"/>
    <x v="1"/>
    <s v="UNDERWEIGHT"/>
    <s v="DIABETES"/>
    <d v="1970-06-25T00:00:00"/>
    <n v="18932.810000000001"/>
    <s v="tier - 2"/>
    <s v="tier - 3"/>
    <s v="R1023"/>
    <n v="54"/>
  </r>
  <r>
    <x v="1639"/>
    <s v="Skildum"/>
    <n v="30.69"/>
    <n v="4.83"/>
    <s v="No"/>
    <s v="No"/>
    <x v="0"/>
    <n v="1"/>
    <x v="1"/>
    <s v="OBESITY"/>
    <s v="NORMAL"/>
    <d v="1984-11-11T00:00:00"/>
    <n v="18903.490000000002"/>
    <s v="tier - 2"/>
    <s v="tier - 3"/>
    <s v="R1024"/>
    <n v="40"/>
  </r>
  <r>
    <x v="1640"/>
    <s v="Yang"/>
    <n v="28.93"/>
    <n v="4.87"/>
    <s v="No"/>
    <s v="No"/>
    <x v="0"/>
    <n v="1"/>
    <x v="1"/>
    <s v="OVERWEIGHT"/>
    <s v="NORMAL"/>
    <d v="1984-09-19T00:00:00"/>
    <n v="18883.330000000002"/>
    <s v="tier - 2"/>
    <s v="tier - 3"/>
    <s v="R1021"/>
    <n v="40"/>
  </r>
  <r>
    <x v="1641"/>
    <s v="Fischer-Daly"/>
    <n v="38.9"/>
    <n v="4.28"/>
    <s v="No"/>
    <s v="No"/>
    <x v="0"/>
    <n v="0"/>
    <x v="1"/>
    <s v="OBESITY"/>
    <s v="NORMAL"/>
    <d v="1989-07-22T00:00:00"/>
    <n v="18838.7"/>
    <s v="tier - 2"/>
    <s v="tier - 2"/>
    <s v="R1023"/>
    <n v="35"/>
  </r>
  <r>
    <x v="1642"/>
    <s v="Asher"/>
    <n v="26.9"/>
    <n v="4.07"/>
    <s v="No"/>
    <s v="No"/>
    <x v="0"/>
    <n v="0"/>
    <x v="1"/>
    <s v="OVERWEIGHT"/>
    <s v="NORMAL"/>
    <d v="1980-07-21T00:00:00"/>
    <n v="18815.53"/>
    <s v="tier - 2"/>
    <s v="tier - 2"/>
    <s v="R1024"/>
    <n v="44"/>
  </r>
  <r>
    <x v="1643"/>
    <s v="Zhou"/>
    <n v="24.86"/>
    <n v="6.23"/>
    <s v="No"/>
    <s v="No"/>
    <x v="0"/>
    <n v="0"/>
    <x v="1"/>
    <s v="NORMAL WEIGHT"/>
    <s v="PREDIABETES"/>
    <d v="1980-08-05T00:00:00"/>
    <n v="18806.150000000001"/>
    <s v="tier - 2"/>
    <s v="tier - 1"/>
    <s v="R1012"/>
    <n v="44"/>
  </r>
  <r>
    <x v="1644"/>
    <s v="Rudder"/>
    <n v="39.14"/>
    <n v="6.24"/>
    <s v="No"/>
    <s v="yes"/>
    <x v="0"/>
    <n v="1"/>
    <x v="1"/>
    <s v="OBESITY"/>
    <s v="PREDIABETES"/>
    <d v="2004-07-15T00:00:00"/>
    <n v="18804.75"/>
    <s v="tier - 2"/>
    <s v="tier - 1"/>
    <s v="R1012"/>
    <n v="20"/>
  </r>
  <r>
    <x v="1645"/>
    <s v="Cartmell"/>
    <n v="39.799999999999997"/>
    <n v="6.17"/>
    <s v="No"/>
    <s v="No"/>
    <x v="1"/>
    <n v="1"/>
    <x v="1"/>
    <s v="OBESITY"/>
    <s v="PREDIABETES"/>
    <d v="2003-08-13T00:00:00"/>
    <n v="18767.740000000002"/>
    <s v="tier - 2"/>
    <s v="tier - 3"/>
    <s v="R1011"/>
    <n v="21"/>
  </r>
  <r>
    <x v="1646"/>
    <s v="Troland"/>
    <n v="34.32"/>
    <n v="5.16"/>
    <s v="No"/>
    <s v="No"/>
    <x v="0"/>
    <n v="1"/>
    <x v="1"/>
    <s v="OBESITY"/>
    <s v="NORMAL"/>
    <d v="1987-07-14T00:00:00"/>
    <n v="18765.88"/>
    <s v="tier - 2"/>
    <s v="tier - 1"/>
    <s v="R1013"/>
    <n v="37"/>
  </r>
  <r>
    <x v="1647"/>
    <s v="Hall"/>
    <n v="32.51"/>
    <n v="4.3"/>
    <s v="No"/>
    <s v="No"/>
    <x v="0"/>
    <n v="0"/>
    <x v="1"/>
    <s v="OBESITY"/>
    <s v="NORMAL"/>
    <d v="1994-07-30T00:00:00"/>
    <n v="18694.689999999999"/>
    <s v="tier - 2"/>
    <s v="tier - 2"/>
    <s v="R1012"/>
    <n v="30"/>
  </r>
  <r>
    <x v="1648"/>
    <s v="Berg"/>
    <n v="30.71"/>
    <n v="6.14"/>
    <s v="No"/>
    <s v="No"/>
    <x v="1"/>
    <n v="1"/>
    <x v="1"/>
    <s v="OBESITY"/>
    <s v="PREDIABETES"/>
    <d v="1993-08-13T00:00:00"/>
    <n v="18682.740000000002"/>
    <s v="tier - 2"/>
    <s v="tier - 1"/>
    <s v="R1023"/>
    <n v="31"/>
  </r>
  <r>
    <x v="1649"/>
    <s v="Engtrakul"/>
    <n v="28.9"/>
    <n v="5.36"/>
    <s v="No"/>
    <s v="No"/>
    <x v="0"/>
    <n v="1"/>
    <x v="1"/>
    <s v="OVERWEIGHT"/>
    <s v="NORMAL"/>
    <d v="1987-07-29T00:00:00"/>
    <n v="18648.419999999998"/>
    <s v="tier - 2"/>
    <s v="tier - 1"/>
    <s v="R1011"/>
    <n v="37"/>
  </r>
  <r>
    <x v="1650"/>
    <s v="Leonhardt"/>
    <n v="36.19"/>
    <n v="4.3"/>
    <s v="No"/>
    <s v="No"/>
    <x v="0"/>
    <n v="0"/>
    <x v="1"/>
    <s v="OBESITY"/>
    <s v="NORMAL"/>
    <d v="1982-12-21T00:00:00"/>
    <n v="18608.259999999998"/>
    <s v="tier - 2"/>
    <s v="tier - 1"/>
    <s v="R1012"/>
    <n v="41"/>
  </r>
  <r>
    <x v="1651"/>
    <s v="Goetz"/>
    <n v="29.6"/>
    <n v="4.09"/>
    <s v="No"/>
    <s v="No"/>
    <x v="0"/>
    <n v="0"/>
    <x v="1"/>
    <s v="OVERWEIGHT"/>
    <s v="NORMAL"/>
    <d v="1982-07-08T00:00:00"/>
    <n v="18443.11"/>
    <s v="tier - 2"/>
    <s v="tier - 1"/>
    <s v="R1023"/>
    <n v="42"/>
  </r>
  <r>
    <x v="1652"/>
    <s v="Cacharelis"/>
    <n v="30.95"/>
    <n v="6.27"/>
    <s v="No"/>
    <s v="No"/>
    <x v="1"/>
    <n v="1"/>
    <x v="1"/>
    <s v="OBESITY"/>
    <s v="PREDIABETES"/>
    <d v="1993-10-19T00:00:00"/>
    <n v="18328.240000000002"/>
    <s v="tier - 2"/>
    <s v="tier - 2"/>
    <s v="R1022"/>
    <n v="31"/>
  </r>
  <r>
    <x v="1653"/>
    <s v="Kariolis"/>
    <n v="19.95"/>
    <n v="5.39"/>
    <s v="No"/>
    <s v="No"/>
    <x v="0"/>
    <n v="1"/>
    <x v="1"/>
    <s v="NORMAL WEIGHT"/>
    <s v="NORMAL"/>
    <d v="1984-11-22T00:00:00"/>
    <n v="18310.740000000002"/>
    <s v="tier - 2"/>
    <s v="tier - 3"/>
    <s v="R1023"/>
    <n v="40"/>
  </r>
  <r>
    <x v="1654"/>
    <s v="Zelwin"/>
    <n v="23.65"/>
    <n v="5.75"/>
    <s v="yes"/>
    <s v="No"/>
    <x v="0"/>
    <n v="0"/>
    <x v="1"/>
    <s v="NORMAL WEIGHT"/>
    <s v="PREDIABETES"/>
    <d v="1985-06-18T00:00:00"/>
    <n v="18259.22"/>
    <s v="tier - 2"/>
    <s v="tier - 3"/>
    <s v="R1011"/>
    <n v="39"/>
  </r>
  <r>
    <x v="1655"/>
    <s v="Barry"/>
    <n v="43.34"/>
    <n v="4.91"/>
    <s v="No"/>
    <s v="No"/>
    <x v="0"/>
    <n v="1"/>
    <x v="1"/>
    <s v="OBESITY"/>
    <s v="NORMAL"/>
    <d v="1987-09-30T00:00:00"/>
    <n v="18246.5"/>
    <s v="tier - 2"/>
    <s v="tier - 1"/>
    <s v="R1011"/>
    <n v="37"/>
  </r>
  <r>
    <x v="1656"/>
    <s v="Bannon"/>
    <n v="31.98"/>
    <n v="4.46"/>
    <s v="yes"/>
    <s v="No"/>
    <x v="0"/>
    <n v="1"/>
    <x v="1"/>
    <s v="OBESITY"/>
    <s v="NORMAL"/>
    <d v="1995-08-20T00:00:00"/>
    <n v="18223.45"/>
    <s v="tier - 2"/>
    <s v="tier - 2"/>
    <s v="R1012"/>
    <n v="29"/>
  </r>
  <r>
    <x v="1657"/>
    <s v="Chang"/>
    <n v="35.86"/>
    <n v="6.22"/>
    <s v="No"/>
    <s v="No"/>
    <x v="0"/>
    <n v="1"/>
    <x v="1"/>
    <s v="OBESITY"/>
    <s v="PREDIABETES"/>
    <d v="1987-07-27T00:00:00"/>
    <n v="18218.16"/>
    <s v="tier - 2"/>
    <s v="tier - 2"/>
    <s v="R1024"/>
    <n v="37"/>
  </r>
  <r>
    <x v="1658"/>
    <s v="Vetter"/>
    <n v="15.2"/>
    <n v="8.82"/>
    <s v="No"/>
    <s v="No"/>
    <x v="0"/>
    <n v="0"/>
    <x v="1"/>
    <s v="UNDERWEIGHT"/>
    <s v="DIABETES"/>
    <d v="1971-09-27T00:00:00"/>
    <n v="18208.34"/>
    <s v="tier - 2"/>
    <s v="tier - 3"/>
    <s v="R1011"/>
    <n v="53"/>
  </r>
  <r>
    <x v="1659"/>
    <s v="Jablonski"/>
    <n v="37.200000000000003"/>
    <n v="10.14"/>
    <s v="No"/>
    <s v="No"/>
    <x v="0"/>
    <n v="0"/>
    <x v="1"/>
    <s v="OBESITY"/>
    <s v="DIABETES"/>
    <d v="2002-07-22T00:00:00"/>
    <n v="18157.88"/>
    <s v="tier - 2"/>
    <s v="tier - 1"/>
    <s v="R1021"/>
    <n v="22"/>
  </r>
  <r>
    <x v="1660"/>
    <s v="Jakubowitch"/>
    <n v="17.91"/>
    <n v="4.66"/>
    <s v="No"/>
    <s v="No"/>
    <x v="0"/>
    <n v="2"/>
    <x v="1"/>
    <s v="UNDERWEIGHT"/>
    <s v="NORMAL"/>
    <d v="1972-11-02T00:00:00"/>
    <n v="18033.97"/>
    <s v="tier - 2"/>
    <s v="tier - 2"/>
    <s v="R1012"/>
    <n v="52"/>
  </r>
  <r>
    <x v="1661"/>
    <s v="Altshuler"/>
    <n v="20.76"/>
    <n v="6.26"/>
    <s v="No"/>
    <s v="No"/>
    <x v="0"/>
    <n v="0"/>
    <x v="1"/>
    <s v="NORMAL WEIGHT"/>
    <s v="PREDIABETES"/>
    <d v="1980-09-18T00:00:00"/>
    <n v="18031.189999999999"/>
    <s v="tier - 2"/>
    <s v="tier - 1"/>
    <s v="R1011"/>
    <n v="44"/>
  </r>
  <r>
    <x v="1662"/>
    <s v="Ugarte"/>
    <n v="38.99"/>
    <n v="5.21"/>
    <s v="No"/>
    <s v="yes"/>
    <x v="0"/>
    <n v="1"/>
    <x v="1"/>
    <s v="OBESITY"/>
    <s v="NORMAL"/>
    <d v="2004-11-01T00:00:00"/>
    <n v="18031.16"/>
    <s v="tier - 2"/>
    <s v="tier - 2"/>
    <s v="R1024"/>
    <n v="20"/>
  </r>
  <r>
    <x v="1663"/>
    <s v="Tusso"/>
    <n v="42.655000000000001"/>
    <n v="5.94"/>
    <s v="yes"/>
    <s v="No"/>
    <x v="1"/>
    <n v="1"/>
    <x v="1"/>
    <s v="OBESITY"/>
    <s v="PREDIABETES"/>
    <d v="1983-08-30T00:00:00"/>
    <n v="17942.11"/>
    <s v="tier - 2"/>
    <s v="tier - 2"/>
    <s v="R1023"/>
    <n v="41"/>
  </r>
  <r>
    <x v="1664"/>
    <s v="Johnson"/>
    <n v="30.57"/>
    <n v="5.34"/>
    <s v="No"/>
    <s v="No"/>
    <x v="1"/>
    <n v="1"/>
    <x v="1"/>
    <s v="OBESITY"/>
    <s v="NORMAL"/>
    <d v="1993-06-10T00:00:00"/>
    <n v="17929.3"/>
    <s v="tier - 2"/>
    <s v="tier - 3"/>
    <s v="R1026"/>
    <n v="31"/>
  </r>
  <r>
    <x v="1665"/>
    <s v="Landry"/>
    <n v="17.7"/>
    <n v="6.38"/>
    <s v="No"/>
    <s v="No"/>
    <x v="0"/>
    <n v="2"/>
    <x v="1"/>
    <s v="UNDERWEIGHT"/>
    <s v="PREDIABETES"/>
    <d v="1972-08-21T00:00:00"/>
    <n v="17904.53"/>
    <s v="tier - 2"/>
    <s v="tier - 3"/>
    <s v="R1026"/>
    <n v="52"/>
  </r>
  <r>
    <x v="1666"/>
    <s v="McDonald"/>
    <n v="34.770000000000003"/>
    <n v="4.47"/>
    <s v="No"/>
    <s v="No"/>
    <x v="0"/>
    <n v="1"/>
    <x v="1"/>
    <s v="OBESITY"/>
    <s v="NORMAL"/>
    <d v="1987-10-19T00:00:00"/>
    <n v="17882.669999999998"/>
    <s v="tier - 2"/>
    <s v="tier - 3"/>
    <s v="R1023"/>
    <n v="37"/>
  </r>
  <r>
    <x v="1667"/>
    <s v="Dunlap"/>
    <n v="16.88"/>
    <n v="9.9600000000000009"/>
    <s v="No"/>
    <s v="No"/>
    <x v="0"/>
    <n v="0"/>
    <x v="1"/>
    <s v="UNDERWEIGHT"/>
    <s v="DIABETES"/>
    <d v="1971-12-18T00:00:00"/>
    <n v="17878.900000000001"/>
    <s v="tier - 2"/>
    <s v="tier - 2"/>
    <s v="R1026"/>
    <n v="52"/>
  </r>
  <r>
    <x v="1668"/>
    <s v="Larue"/>
    <n v="40.26"/>
    <n v="9.92"/>
    <s v="yes"/>
    <s v="No"/>
    <x v="0"/>
    <n v="0"/>
    <x v="1"/>
    <s v="OBESITY"/>
    <s v="DIABETES"/>
    <d v="1981-08-30T00:00:00"/>
    <n v="17862.919999999998"/>
    <s v="tier - 2"/>
    <s v="tier - 3"/>
    <s v="R1021"/>
    <n v="43"/>
  </r>
  <r>
    <x v="1669"/>
    <s v="Hodge"/>
    <n v="25.6"/>
    <n v="6.03"/>
    <s v="No"/>
    <s v="No"/>
    <x v="1"/>
    <n v="1"/>
    <x v="1"/>
    <s v="OVERWEIGHT"/>
    <s v="PREDIABETES"/>
    <d v="1993-11-03T00:00:00"/>
    <n v="17832.599999999999"/>
    <s v="tier - 2"/>
    <s v="tier - 2"/>
    <s v="R1012"/>
    <n v="31"/>
  </r>
  <r>
    <x v="1670"/>
    <s v="Marcus"/>
    <n v="33.549999999999997"/>
    <n v="10.9"/>
    <s v="yes"/>
    <s v="No"/>
    <x v="0"/>
    <n v="0"/>
    <x v="1"/>
    <s v="OBESITY"/>
    <s v="DIABETES"/>
    <d v="1981-06-15T00:00:00"/>
    <n v="17779.939999999999"/>
    <s v="tier - 2"/>
    <s v="tier - 2"/>
    <s v="R1011"/>
    <n v="43"/>
  </r>
  <r>
    <x v="1671"/>
    <s v="Daubert"/>
    <n v="16.690000000000001"/>
    <n v="10.66"/>
    <s v="No"/>
    <s v="No"/>
    <x v="0"/>
    <n v="0"/>
    <x v="1"/>
    <s v="UNDERWEIGHT"/>
    <s v="DIABETES"/>
    <d v="1974-07-06T00:00:00"/>
    <n v="17777.73"/>
    <s v="tier - 2"/>
    <s v="tier - 1"/>
    <s v="R1012"/>
    <n v="50"/>
  </r>
  <r>
    <x v="1672"/>
    <s v="Close"/>
    <n v="19.95"/>
    <n v="4.05"/>
    <s v="No"/>
    <s v="No"/>
    <x v="0"/>
    <n v="1"/>
    <x v="1"/>
    <s v="NORMAL WEIGHT"/>
    <s v="NORMAL"/>
    <d v="1992-11-03T00:00:00"/>
    <n v="17748.509999999998"/>
    <s v="tier - 2"/>
    <s v="tier - 1"/>
    <s v="R1012"/>
    <n v="32"/>
  </r>
  <r>
    <x v="1673"/>
    <s v="Roels"/>
    <n v="17.55"/>
    <n v="4.2300000000000004"/>
    <s v="No"/>
    <s v="No"/>
    <x v="0"/>
    <n v="2"/>
    <x v="1"/>
    <s v="UNDERWEIGHT"/>
    <s v="NORMAL"/>
    <d v="1972-10-28T00:00:00"/>
    <n v="17663.14"/>
    <s v="tier - 2"/>
    <s v="tier - 1"/>
    <s v="R1012"/>
    <n v="52"/>
  </r>
  <r>
    <x v="1674"/>
    <s v="Venosky"/>
    <n v="22.01"/>
    <n v="5.01"/>
    <s v="No"/>
    <s v="No"/>
    <x v="0"/>
    <n v="1"/>
    <x v="1"/>
    <s v="NORMAL WEIGHT"/>
    <s v="NORMAL"/>
    <d v="1984-08-12T00:00:00"/>
    <n v="17626.240000000002"/>
    <s v="tier - 2"/>
    <s v="tier - 3"/>
    <s v="R1026"/>
    <n v="40"/>
  </r>
  <r>
    <x v="1675"/>
    <s v="Gosnell"/>
    <n v="41.8"/>
    <n v="5.82"/>
    <s v="yes"/>
    <s v="No"/>
    <x v="1"/>
    <n v="1"/>
    <x v="1"/>
    <s v="OBESITY"/>
    <s v="PREDIABETES"/>
    <d v="1983-09-03T00:00:00"/>
    <n v="17584.72"/>
    <s v="tier - 2"/>
    <s v="tier - 3"/>
    <s v="R1011"/>
    <n v="41"/>
  </r>
  <r>
    <x v="1676"/>
    <s v="Chewning-Kulick"/>
    <n v="19.170000000000002"/>
    <n v="7.94"/>
    <s v="No"/>
    <s v="No"/>
    <x v="0"/>
    <n v="0"/>
    <x v="1"/>
    <s v="NORMAL WEIGHT"/>
    <s v="DIABETES"/>
    <d v="1978-09-27T00:00:00"/>
    <n v="17560.38"/>
    <s v="tier - 2"/>
    <s v="tier - 3"/>
    <s v="R1021"/>
    <n v="46"/>
  </r>
  <r>
    <x v="1677"/>
    <s v="McCarron"/>
    <n v="32.799999999999997"/>
    <n v="6.16"/>
    <s v="yes"/>
    <s v="No"/>
    <x v="1"/>
    <n v="1"/>
    <x v="1"/>
    <s v="OBESITY"/>
    <s v="PREDIABETES"/>
    <d v="1983-06-08T00:00:00"/>
    <n v="17556.88"/>
    <s v="tier - 2"/>
    <s v="tier - 3"/>
    <s v="R1022"/>
    <n v="41"/>
  </r>
  <r>
    <x v="1678"/>
    <s v="Manion"/>
    <n v="35.814999999999998"/>
    <n v="4.1500000000000004"/>
    <s v="No"/>
    <s v="No"/>
    <x v="0"/>
    <n v="1"/>
    <x v="1"/>
    <s v="OBESITY"/>
    <s v="NORMAL"/>
    <d v="1987-12-09T00:00:00"/>
    <n v="17507.47"/>
    <s v="tier - 2"/>
    <s v="tier - 1"/>
    <s v="R1024"/>
    <n v="36"/>
  </r>
  <r>
    <x v="1679"/>
    <s v="Strong"/>
    <n v="24.3"/>
    <n v="6.23"/>
    <s v="No"/>
    <s v="No"/>
    <x v="0"/>
    <n v="0"/>
    <x v="1"/>
    <s v="NORMAL WEIGHT"/>
    <s v="PREDIABETES"/>
    <d v="1994-11-15T00:00:00"/>
    <n v="17505.650000000001"/>
    <s v="tier - 2"/>
    <s v="tier - 1"/>
    <s v="R1025"/>
    <n v="30"/>
  </r>
  <r>
    <x v="1680"/>
    <s v="Leblanc"/>
    <n v="19.059999999999999"/>
    <n v="7.41"/>
    <s v="No"/>
    <s v="No"/>
    <x v="0"/>
    <n v="0"/>
    <x v="1"/>
    <s v="NORMAL WEIGHT"/>
    <s v="DIABETES"/>
    <d v="1978-09-11T00:00:00"/>
    <n v="17496.310000000001"/>
    <s v="tier - 2"/>
    <s v="tier - 1"/>
    <s v="R1024"/>
    <n v="46"/>
  </r>
  <r>
    <x v="1681"/>
    <s v="Palmer"/>
    <n v="33.25"/>
    <n v="5.62"/>
    <s v="yes"/>
    <s v="No"/>
    <x v="0"/>
    <n v="1"/>
    <x v="1"/>
    <s v="OBESITY"/>
    <s v="NORMAL"/>
    <d v="1988-11-18T00:00:00"/>
    <n v="17479.53"/>
    <s v="tier - 2"/>
    <s v="tier - 3"/>
    <s v="R1011"/>
    <n v="36"/>
  </r>
  <r>
    <x v="1682"/>
    <s v="Shen"/>
    <n v="21.37"/>
    <n v="4.54"/>
    <s v="yes"/>
    <s v="No"/>
    <x v="1"/>
    <n v="1"/>
    <x v="1"/>
    <s v="NORMAL WEIGHT"/>
    <s v="NORMAL"/>
    <d v="1983-10-03T00:00:00"/>
    <n v="17468.98"/>
    <s v="tier - 2"/>
    <s v="tier - 3"/>
    <s v="R1012"/>
    <n v="41"/>
  </r>
  <r>
    <x v="1683"/>
    <s v="Goldsby"/>
    <n v="34.43"/>
    <n v="8.6199999999999992"/>
    <s v="yes"/>
    <s v="No"/>
    <x v="0"/>
    <n v="1"/>
    <x v="1"/>
    <s v="OBESITY"/>
    <s v="DIABETES"/>
    <d v="1986-11-21T00:00:00"/>
    <n v="17361.77"/>
    <s v="tier - 2"/>
    <s v="tier - 2"/>
    <s v="R1013"/>
    <n v="38"/>
  </r>
  <r>
    <x v="1684"/>
    <s v="Whitney"/>
    <n v="20.86"/>
    <n v="4.3600000000000003"/>
    <s v="yes"/>
    <s v="No"/>
    <x v="0"/>
    <n v="0"/>
    <x v="1"/>
    <s v="NORMAL WEIGHT"/>
    <s v="NORMAL"/>
    <d v="1985-09-05T00:00:00"/>
    <n v="17352.68"/>
    <s v="tier - 2"/>
    <s v="tier - 2"/>
    <s v="R1013"/>
    <n v="39"/>
  </r>
  <r>
    <x v="1685"/>
    <s v="Mahoney"/>
    <n v="18.34"/>
    <n v="10.01"/>
    <s v="No"/>
    <s v="No"/>
    <x v="0"/>
    <n v="0"/>
    <x v="1"/>
    <s v="UNDERWEIGHT"/>
    <s v="DIABETES"/>
    <d v="1974-09-18T00:00:00"/>
    <n v="17337.580000000002"/>
    <s v="tier - 2"/>
    <s v="tier - 3"/>
    <s v="R1012"/>
    <n v="50"/>
  </r>
  <r>
    <x v="1686"/>
    <s v="McCracken"/>
    <n v="34.15"/>
    <n v="5.42"/>
    <s v="No"/>
    <s v="No"/>
    <x v="0"/>
    <n v="0"/>
    <x v="1"/>
    <s v="OBESITY"/>
    <s v="NORMAL"/>
    <d v="1999-09-22T00:00:00"/>
    <n v="17253.43"/>
    <s v="tier - 2"/>
    <s v="tier - 3"/>
    <s v="R1024"/>
    <n v="25"/>
  </r>
  <r>
    <x v="1687"/>
    <s v="Spewak"/>
    <n v="18.350000000000001"/>
    <n v="5.12"/>
    <s v="No"/>
    <s v="No"/>
    <x v="0"/>
    <n v="0"/>
    <x v="1"/>
    <s v="UNDERWEIGHT"/>
    <s v="NORMAL"/>
    <d v="1980-12-07T00:00:00"/>
    <n v="17179.52"/>
    <s v="tier - 2"/>
    <s v="tier - 3"/>
    <s v="R1023"/>
    <n v="43"/>
  </r>
  <r>
    <x v="1688"/>
    <s v="Cottini"/>
    <n v="22.13"/>
    <n v="9.1999999999999993"/>
    <s v="yes"/>
    <s v="No"/>
    <x v="0"/>
    <n v="0"/>
    <x v="1"/>
    <s v="NORMAL WEIGHT"/>
    <s v="DIABETES"/>
    <d v="1981-11-07T00:00:00"/>
    <n v="17178.68"/>
    <s v="tier - 2"/>
    <s v="tier - 1"/>
    <s v="R1024"/>
    <n v="43"/>
  </r>
  <r>
    <x v="1689"/>
    <s v="Findlay"/>
    <n v="22.51"/>
    <n v="6.08"/>
    <s v="yes"/>
    <s v="No"/>
    <x v="0"/>
    <n v="1"/>
    <x v="1"/>
    <s v="NORMAL WEIGHT"/>
    <s v="PREDIABETES"/>
    <d v="1988-07-29T00:00:00"/>
    <n v="17174.52"/>
    <s v="tier - 2"/>
    <s v="tier - 2"/>
    <s v="R1021"/>
    <n v="36"/>
  </r>
  <r>
    <x v="1690"/>
    <s v="Strasburg"/>
    <n v="31"/>
    <n v="4.7699999999999996"/>
    <s v="No"/>
    <s v="No"/>
    <x v="0"/>
    <n v="1"/>
    <x v="1"/>
    <s v="OBESITY"/>
    <s v="NORMAL"/>
    <d v="1984-08-17T00:00:00"/>
    <n v="17172.27"/>
    <s v="tier - 2"/>
    <s v="tier - 2"/>
    <s v="R1026"/>
    <n v="40"/>
  </r>
  <r>
    <x v="1691"/>
    <s v="Adams"/>
    <n v="28.27"/>
    <n v="4.62"/>
    <s v="No"/>
    <s v="No"/>
    <x v="0"/>
    <n v="1"/>
    <x v="1"/>
    <s v="OVERWEIGHT"/>
    <s v="NORMAL"/>
    <d v="1984-08-26T00:00:00"/>
    <n v="17128.43"/>
    <s v="tier - 2"/>
    <s v="tier - 1"/>
    <s v="R1012"/>
    <n v="40"/>
  </r>
  <r>
    <x v="1692"/>
    <s v="Deeter"/>
    <n v="29.92"/>
    <n v="9.07"/>
    <s v="yes"/>
    <s v="No"/>
    <x v="0"/>
    <n v="1"/>
    <x v="1"/>
    <s v="OVERWEIGHT"/>
    <s v="DIABETES"/>
    <d v="1986-09-30T00:00:00"/>
    <n v="17085.27"/>
    <s v="tier - 2"/>
    <s v="tier - 3"/>
    <s v="R1013"/>
    <n v="38"/>
  </r>
  <r>
    <x v="1693"/>
    <s v="Arpin"/>
    <n v="25.9"/>
    <n v="9.1199999999999992"/>
    <s v="yes"/>
    <s v="No"/>
    <x v="0"/>
    <n v="1"/>
    <x v="1"/>
    <s v="OVERWEIGHT"/>
    <s v="DIABETES"/>
    <d v="1986-07-12T00:00:00"/>
    <n v="17081.080000000002"/>
    <s v="tier - 2"/>
    <s v="tier - 2"/>
    <s v="R1016"/>
    <n v="38"/>
  </r>
  <r>
    <x v="1694"/>
    <s v="Schoeneck"/>
    <n v="27.74"/>
    <n v="7.32"/>
    <s v="yes"/>
    <s v="No"/>
    <x v="0"/>
    <n v="1"/>
    <x v="1"/>
    <s v="OVERWEIGHT"/>
    <s v="DIABETES"/>
    <d v="1986-12-02T00:00:00"/>
    <n v="17043.34"/>
    <s v="tier - 2"/>
    <s v="tier - 1"/>
    <s v="R1018"/>
    <n v="37"/>
  </r>
  <r>
    <x v="1695"/>
    <s v="Mueller"/>
    <n v="17.260000000000002"/>
    <n v="11.73"/>
    <s v="No"/>
    <s v="No"/>
    <x v="0"/>
    <n v="2"/>
    <x v="1"/>
    <s v="UNDERWEIGHT"/>
    <s v="DIABETES"/>
    <d v="1973-10-24T00:00:00"/>
    <n v="17016.009999999998"/>
    <s v="tier - 2"/>
    <s v="tier - 3"/>
    <s v="R1024"/>
    <n v="51"/>
  </r>
  <r>
    <x v="1696"/>
    <s v="Willits"/>
    <n v="19.855"/>
    <n v="6.64"/>
    <s v="yes"/>
    <s v="No"/>
    <x v="0"/>
    <n v="1"/>
    <x v="1"/>
    <s v="NORMAL WEIGHT"/>
    <s v="DIABETES"/>
    <d v="1986-12-25T00:00:00"/>
    <n v="16990.55"/>
    <s v="tier - 2"/>
    <s v="tier - 2"/>
    <s v="R1012"/>
    <n v="37"/>
  </r>
  <r>
    <x v="1697"/>
    <s v="Syring"/>
    <n v="41.69"/>
    <n v="5.78"/>
    <s v="No"/>
    <s v="No"/>
    <x v="0"/>
    <n v="0"/>
    <x v="1"/>
    <s v="OBESITY"/>
    <s v="PREDIABETES"/>
    <d v="1982-08-25T00:00:00"/>
    <n v="16921.09"/>
    <s v="tier - 2"/>
    <s v="tier - 2"/>
    <s v="R1011"/>
    <n v="42"/>
  </r>
  <r>
    <x v="1698"/>
    <s v="Strike"/>
    <n v="16.12"/>
    <n v="10.45"/>
    <s v="No"/>
    <s v="No"/>
    <x v="0"/>
    <n v="0"/>
    <x v="1"/>
    <s v="UNDERWEIGHT"/>
    <s v="DIABETES"/>
    <d v="1978-06-08T00:00:00"/>
    <n v="16903.5"/>
    <s v="tier - 2"/>
    <s v="tier - 1"/>
    <s v="R1026"/>
    <n v="46"/>
  </r>
  <r>
    <x v="1699"/>
    <s v="Hennigar"/>
    <n v="37.43"/>
    <n v="4.5199999999999996"/>
    <s v="No"/>
    <s v="No"/>
    <x v="0"/>
    <n v="1"/>
    <x v="1"/>
    <s v="OBESITY"/>
    <s v="NORMAL"/>
    <d v="1992-09-17T00:00:00"/>
    <n v="16884.919999999998"/>
    <s v="tier - 2"/>
    <s v="tier - 2"/>
    <s v="R1012"/>
    <n v="32"/>
  </r>
  <r>
    <x v="1700"/>
    <s v="May"/>
    <n v="31.065000000000001"/>
    <n v="5.71"/>
    <s v="No"/>
    <s v="No"/>
    <x v="0"/>
    <n v="0"/>
    <x v="1"/>
    <s v="OBESITY"/>
    <s v="PREDIABETES"/>
    <d v="1991-07-06T00:00:00"/>
    <n v="16841.32"/>
    <s v="tier - 2"/>
    <s v="tier - 3"/>
    <s v="R1022"/>
    <n v="33"/>
  </r>
  <r>
    <x v="1701"/>
    <s v="Metcalf"/>
    <n v="25.08"/>
    <n v="4.7699999999999996"/>
    <s v="No"/>
    <s v="No"/>
    <x v="0"/>
    <n v="0"/>
    <x v="1"/>
    <s v="OVERWEIGHT"/>
    <s v="NORMAL"/>
    <d v="1982-09-27T00:00:00"/>
    <n v="16796.41"/>
    <s v="tier - 2"/>
    <s v="tier - 2"/>
    <s v="R1011"/>
    <n v="42"/>
  </r>
  <r>
    <x v="1702"/>
    <s v="Tiska"/>
    <n v="15.2"/>
    <n v="7.81"/>
    <s v="yes"/>
    <s v="No"/>
    <x v="0"/>
    <n v="1"/>
    <x v="1"/>
    <s v="UNDERWEIGHT"/>
    <s v="DIABETES"/>
    <d v="1975-09-27T00:00:00"/>
    <n v="16779.400000000001"/>
    <s v="tier - 2"/>
    <s v="tier - 3"/>
    <s v="R1013"/>
    <n v="49"/>
  </r>
  <r>
    <x v="1703"/>
    <s v="McDonough"/>
    <n v="22.34"/>
    <n v="5.19"/>
    <s v="yes"/>
    <s v="No"/>
    <x v="0"/>
    <n v="0"/>
    <x v="1"/>
    <s v="NORMAL WEIGHT"/>
    <s v="NORMAL"/>
    <d v="1985-12-23T00:00:00"/>
    <n v="16776.3"/>
    <s v="tier - 2"/>
    <s v="tier - 3"/>
    <s v="R1012"/>
    <n v="38"/>
  </r>
  <r>
    <x v="1704"/>
    <s v="Fairley"/>
    <n v="40.15"/>
    <n v="5.93"/>
    <s v="No"/>
    <s v="No"/>
    <x v="0"/>
    <n v="1"/>
    <x v="1"/>
    <s v="OBESITY"/>
    <s v="PREDIABETES"/>
    <d v="1984-08-01T00:00:00"/>
    <n v="16770.990000000002"/>
    <s v="tier - 2"/>
    <s v="tier - 2"/>
    <s v="R1024"/>
    <n v="40"/>
  </r>
  <r>
    <x v="1705"/>
    <s v="Barnett"/>
    <n v="37.729999999999997"/>
    <n v="6.29"/>
    <s v="No"/>
    <s v="No"/>
    <x v="0"/>
    <n v="1"/>
    <x v="1"/>
    <s v="OBESITY"/>
    <s v="PREDIABETES"/>
    <d v="1984-09-03T00:00:00"/>
    <n v="16657.72"/>
    <s v="tier - 2"/>
    <s v="tier - 2"/>
    <s v="R1026"/>
    <n v="40"/>
  </r>
  <r>
    <x v="1706"/>
    <s v="Piasta"/>
    <n v="25.35"/>
    <n v="4.9000000000000004"/>
    <s v="No"/>
    <s v="No"/>
    <x v="0"/>
    <n v="0"/>
    <x v="1"/>
    <s v="OVERWEIGHT"/>
    <s v="NORMAL"/>
    <d v="1989-11-06T00:00:00"/>
    <n v="16631.61"/>
    <s v="tier - 2"/>
    <s v="tier - 2"/>
    <s v="R1026"/>
    <n v="35"/>
  </r>
  <r>
    <x v="1707"/>
    <s v="Mueller"/>
    <n v="26.41"/>
    <n v="5.07"/>
    <s v="yes"/>
    <s v="No"/>
    <x v="0"/>
    <n v="1"/>
    <x v="1"/>
    <s v="OVERWEIGHT"/>
    <s v="NORMAL"/>
    <d v="1988-08-08T00:00:00"/>
    <n v="16602.18"/>
    <s v="tier - 2"/>
    <s v="tier - 3"/>
    <s v="R1012"/>
    <n v="36"/>
  </r>
  <r>
    <x v="1708"/>
    <s v="Olsen"/>
    <n v="27.6"/>
    <n v="5.33"/>
    <s v="No"/>
    <s v="No"/>
    <x v="0"/>
    <n v="1"/>
    <x v="1"/>
    <s v="OVERWEIGHT"/>
    <s v="NORMAL"/>
    <d v="1984-06-01T00:00:00"/>
    <n v="16600.16"/>
    <s v="tier - 2"/>
    <s v="tier - 1"/>
    <s v="R1012"/>
    <n v="40"/>
  </r>
  <r>
    <x v="1709"/>
    <s v="De Jesus"/>
    <n v="33.82"/>
    <n v="8.93"/>
    <s v="yes"/>
    <s v="No"/>
    <x v="0"/>
    <n v="1"/>
    <x v="1"/>
    <s v="OBESITY"/>
    <s v="DIABETES"/>
    <d v="1986-07-22T00:00:00"/>
    <n v="16587.96"/>
    <s v="tier - 2"/>
    <s v="tier - 1"/>
    <s v="R1011"/>
    <n v="38"/>
  </r>
  <r>
    <x v="1710"/>
    <s v="Bartus"/>
    <n v="32.9"/>
    <n v="4.3499999999999996"/>
    <s v="No"/>
    <s v="No"/>
    <x v="0"/>
    <n v="0"/>
    <x v="1"/>
    <s v="OBESITY"/>
    <s v="NORMAL"/>
    <d v="1989-11-18T00:00:00"/>
    <n v="16586.5"/>
    <s v="tier - 2"/>
    <s v="tier - 2"/>
    <s v="R1012"/>
    <n v="35"/>
  </r>
  <r>
    <x v="1711"/>
    <s v="Stevens"/>
    <n v="30.875"/>
    <n v="9.5399999999999991"/>
    <s v="yes"/>
    <s v="No"/>
    <x v="0"/>
    <n v="1"/>
    <x v="1"/>
    <s v="OBESITY"/>
    <s v="DIABETES"/>
    <d v="1986-06-01T00:00:00"/>
    <n v="16577.78"/>
    <s v="tier - 2"/>
    <s v="tier - 1"/>
    <s v="R1026"/>
    <n v="38"/>
  </r>
  <r>
    <x v="1712"/>
    <s v="Rich"/>
    <n v="32.64"/>
    <n v="5.91"/>
    <s v="No"/>
    <s v="No"/>
    <x v="0"/>
    <n v="0"/>
    <x v="1"/>
    <s v="OBESITY"/>
    <s v="PREDIABETES"/>
    <d v="1994-12-07T00:00:00"/>
    <n v="16455.71"/>
    <s v="tier - 2"/>
    <s v="tier - 1"/>
    <s v="R1026"/>
    <n v="29"/>
  </r>
  <r>
    <x v="1713"/>
    <s v="Fayter"/>
    <n v="22.135000000000002"/>
    <n v="5.0999999999999996"/>
    <s v="No"/>
    <s v="No"/>
    <x v="0"/>
    <n v="0"/>
    <x v="1"/>
    <s v="NORMAL WEIGHT"/>
    <s v="NORMAL"/>
    <d v="1989-11-07T00:00:00"/>
    <n v="16450.89"/>
    <s v="tier - 2"/>
    <s v="tier - 1"/>
    <s v="R1012"/>
    <n v="35"/>
  </r>
  <r>
    <x v="1714"/>
    <s v="Parise"/>
    <n v="16.53"/>
    <n v="5.08"/>
    <s v="No"/>
    <s v="No"/>
    <x v="0"/>
    <n v="2"/>
    <x v="1"/>
    <s v="UNDERWEIGHT"/>
    <s v="NORMAL"/>
    <d v="1972-12-15T00:00:00"/>
    <n v="16420.490000000002"/>
    <s v="tier - 2"/>
    <s v="tier - 3"/>
    <s v="R1013"/>
    <n v="51"/>
  </r>
  <r>
    <x v="1715"/>
    <s v="Andrew"/>
    <n v="32.774999999999999"/>
    <n v="4.75"/>
    <s v="No"/>
    <s v="No"/>
    <x v="0"/>
    <n v="0"/>
    <x v="1"/>
    <s v="OBESITY"/>
    <s v="NORMAL"/>
    <d v="1991-08-28T00:00:00"/>
    <n v="16351.42"/>
    <s v="tier - 2"/>
    <s v="tier - 1"/>
    <s v="R1012"/>
    <n v="33"/>
  </r>
  <r>
    <x v="1716"/>
    <s v="Gryniewicz"/>
    <n v="30.9"/>
    <n v="6.05"/>
    <s v="No"/>
    <s v="No"/>
    <x v="0"/>
    <n v="1"/>
    <x v="1"/>
    <s v="OBESITY"/>
    <s v="PREDIABETES"/>
    <d v="1992-06-18T00:00:00"/>
    <n v="16311.05"/>
    <s v="tier - 2"/>
    <s v="tier - 3"/>
    <s v="R1023"/>
    <n v="32"/>
  </r>
  <r>
    <x v="1717"/>
    <s v="Panora"/>
    <n v="15.58"/>
    <n v="11.56"/>
    <s v="No"/>
    <s v="No"/>
    <x v="0"/>
    <n v="0"/>
    <x v="1"/>
    <s v="UNDERWEIGHT"/>
    <s v="DIABETES"/>
    <d v="1974-09-02T00:00:00"/>
    <n v="16297.85"/>
    <s v="tier - 2"/>
    <s v="tier - 3"/>
    <s v="R1012"/>
    <n v="50"/>
  </r>
  <r>
    <x v="1718"/>
    <s v="Woodward"/>
    <n v="26.315000000000001"/>
    <n v="5.76"/>
    <s v="No"/>
    <s v="No"/>
    <x v="0"/>
    <n v="0"/>
    <x v="1"/>
    <s v="OVERWEIGHT"/>
    <s v="PREDIABETES"/>
    <d v="1994-11-13T00:00:00"/>
    <n v="16267.32"/>
    <s v="tier - 2"/>
    <s v="tier - 3"/>
    <s v="R1024"/>
    <n v="30"/>
  </r>
  <r>
    <x v="1719"/>
    <s v="Lambe"/>
    <n v="35.61"/>
    <n v="5.65"/>
    <s v="No"/>
    <s v="yes"/>
    <x v="0"/>
    <n v="1"/>
    <x v="1"/>
    <s v="OBESITY"/>
    <s v="NORMAL"/>
    <d v="2000-09-09T00:00:00"/>
    <n v="16232.85"/>
    <s v="tier - 2"/>
    <s v="tier - 3"/>
    <s v="R1011"/>
    <n v="24"/>
  </r>
  <r>
    <x v="1720"/>
    <s v="Casto"/>
    <n v="37.56"/>
    <n v="5.88"/>
    <s v="No"/>
    <s v="yes"/>
    <x v="0"/>
    <n v="1"/>
    <x v="1"/>
    <s v="OBESITY"/>
    <s v="PREDIABETES"/>
    <d v="2004-08-22T00:00:00"/>
    <n v="16205.88"/>
    <s v="tier - 2"/>
    <s v="tier - 2"/>
    <s v="R1013"/>
    <n v="20"/>
  </r>
  <r>
    <x v="1721"/>
    <s v="Martelli"/>
    <n v="15.49"/>
    <n v="9.6"/>
    <s v="No"/>
    <s v="No"/>
    <x v="0"/>
    <n v="0"/>
    <x v="1"/>
    <s v="UNDERWEIGHT"/>
    <s v="DIABETES"/>
    <d v="1974-11-12T00:00:00"/>
    <n v="16199.1"/>
    <s v="tier - 2"/>
    <s v="tier - 1"/>
    <s v="R1013"/>
    <n v="50"/>
  </r>
  <r>
    <x v="1722"/>
    <s v="Naskret"/>
    <n v="23.48"/>
    <n v="6.24"/>
    <s v="No"/>
    <s v="No"/>
    <x v="0"/>
    <n v="1"/>
    <x v="1"/>
    <s v="NORMAL WEIGHT"/>
    <s v="PREDIABETES"/>
    <d v="1987-09-01T00:00:00"/>
    <n v="16190.97"/>
    <s v="tier - 2"/>
    <s v="tier - 1"/>
    <s v="R1016"/>
    <n v="37"/>
  </r>
  <r>
    <x v="1723"/>
    <s v="Morgan"/>
    <n v="30.02"/>
    <n v="7.63"/>
    <s v="yes"/>
    <s v="No"/>
    <x v="0"/>
    <n v="1"/>
    <x v="1"/>
    <s v="OBESITY"/>
    <s v="DIABETES"/>
    <d v="1986-10-20T00:00:00"/>
    <n v="16152.04"/>
    <s v="tier - 2"/>
    <s v="tier - 1"/>
    <s v="R1023"/>
    <n v="38"/>
  </r>
  <r>
    <x v="1724"/>
    <s v="Maloney"/>
    <n v="26.885000000000002"/>
    <n v="8.66"/>
    <s v="yes"/>
    <s v="No"/>
    <x v="0"/>
    <n v="1"/>
    <x v="1"/>
    <s v="OVERWEIGHT"/>
    <s v="DIABETES"/>
    <d v="1986-09-20T00:00:00"/>
    <n v="16138.76"/>
    <s v="tier - 2"/>
    <s v="tier - 2"/>
    <s v="R1019"/>
    <n v="38"/>
  </r>
  <r>
    <x v="1725"/>
    <s v="Amherst"/>
    <n v="25.84"/>
    <n v="8.5500000000000007"/>
    <s v="yes"/>
    <s v="No"/>
    <x v="0"/>
    <n v="1"/>
    <x v="1"/>
    <s v="OVERWEIGHT"/>
    <s v="DIABETES"/>
    <d v="1986-10-25T00:00:00"/>
    <n v="16122.65"/>
    <s v="tier - 2"/>
    <s v="tier - 1"/>
    <s v="R1012"/>
    <n v="38"/>
  </r>
  <r>
    <x v="1726"/>
    <s v="Davenport"/>
    <n v="27.454999999999998"/>
    <n v="4.54"/>
    <s v="No"/>
    <s v="No"/>
    <x v="0"/>
    <n v="0"/>
    <x v="1"/>
    <s v="OVERWEIGHT"/>
    <s v="NORMAL"/>
    <d v="1989-07-19T00:00:00"/>
    <n v="16115.3"/>
    <s v="tier - 2"/>
    <s v="tier - 2"/>
    <s v="R1013"/>
    <n v="35"/>
  </r>
  <r>
    <x v="1727"/>
    <s v="Johansen"/>
    <n v="24.605"/>
    <n v="5.7"/>
    <s v="No"/>
    <s v="No"/>
    <x v="0"/>
    <n v="0"/>
    <x v="1"/>
    <s v="NORMAL WEIGHT"/>
    <s v="PREDIABETES"/>
    <d v="1989-11-25T00:00:00"/>
    <n v="16097.94"/>
    <s v="tier - 2"/>
    <s v="tier - 2"/>
    <s v="R1013"/>
    <n v="35"/>
  </r>
  <r>
    <x v="1728"/>
    <s v="Bond"/>
    <n v="30.8"/>
    <n v="5.07"/>
    <s v="No"/>
    <s v="No"/>
    <x v="0"/>
    <n v="0"/>
    <x v="1"/>
    <s v="OBESITY"/>
    <s v="NORMAL"/>
    <d v="1990-07-06T00:00:00"/>
    <n v="16085.13"/>
    <s v="tier - 2"/>
    <s v="tier - 3"/>
    <s v="R1013"/>
    <n v="34"/>
  </r>
  <r>
    <x v="1729"/>
    <s v="Reilly"/>
    <n v="34.799999999999997"/>
    <n v="4.38"/>
    <s v="No"/>
    <s v="No"/>
    <x v="0"/>
    <n v="1"/>
    <x v="1"/>
    <s v="OBESITY"/>
    <s v="NORMAL"/>
    <d v="1987-09-09T00:00:00"/>
    <n v="16069.08"/>
    <s v="tier - 2"/>
    <s v="tier - 2"/>
    <s v="R1012"/>
    <n v="37"/>
  </r>
  <r>
    <x v="1730"/>
    <s v="Chandler"/>
    <n v="34.21"/>
    <n v="4.54"/>
    <s v="No"/>
    <s v="No"/>
    <x v="0"/>
    <n v="1"/>
    <x v="1"/>
    <s v="OBESITY"/>
    <s v="NORMAL"/>
    <d v="1987-07-05T00:00:00"/>
    <n v="16062.89"/>
    <s v="tier - 2"/>
    <s v="tier - 2"/>
    <s v="R1011"/>
    <n v="37"/>
  </r>
  <r>
    <x v="1731"/>
    <s v="Kaufmann"/>
    <n v="31"/>
    <n v="5.38"/>
    <s v="No"/>
    <s v="No"/>
    <x v="0"/>
    <n v="1"/>
    <x v="1"/>
    <s v="OBESITY"/>
    <s v="NORMAL"/>
    <d v="1987-12-26T00:00:00"/>
    <n v="16059.06"/>
    <s v="tier - 2"/>
    <s v="tier - 1"/>
    <s v="R1012"/>
    <n v="36"/>
  </r>
  <r>
    <x v="1732"/>
    <s v="Barnes-Zurkinden"/>
    <n v="26.125"/>
    <n v="5.55"/>
    <s v="No"/>
    <s v="No"/>
    <x v="0"/>
    <n v="1"/>
    <x v="1"/>
    <s v="OVERWEIGHT"/>
    <s v="NORMAL"/>
    <d v="1987-06-29T00:00:00"/>
    <n v="15966.19"/>
    <s v="tier - 2"/>
    <s v="tier - 2"/>
    <s v="R1012"/>
    <n v="37"/>
  </r>
  <r>
    <x v="1733"/>
    <s v="Wolter"/>
    <n v="30.13"/>
    <n v="4.03"/>
    <s v="yes"/>
    <s v="No"/>
    <x v="0"/>
    <n v="1"/>
    <x v="1"/>
    <s v="OBESITY"/>
    <s v="NORMAL"/>
    <d v="1995-06-06T00:00:00"/>
    <n v="15965.29"/>
    <s v="tier - 2"/>
    <s v="tier - 1"/>
    <s v="R1011"/>
    <n v="29"/>
  </r>
  <r>
    <x v="1734"/>
    <s v="Pearson"/>
    <n v="34.19"/>
    <n v="4.1900000000000004"/>
    <s v="No"/>
    <s v="No"/>
    <x v="0"/>
    <n v="0"/>
    <x v="1"/>
    <s v="OBESITY"/>
    <s v="NORMAL"/>
    <d v="1999-12-01T00:00:00"/>
    <n v="15922.29"/>
    <s v="tier - 2"/>
    <s v="tier - 1"/>
    <s v="R1013"/>
    <n v="24"/>
  </r>
  <r>
    <x v="1735"/>
    <s v="Thomas"/>
    <n v="22.515000000000001"/>
    <n v="4.37"/>
    <s v="No"/>
    <s v="No"/>
    <x v="1"/>
    <n v="1"/>
    <x v="1"/>
    <s v="NORMAL WEIGHT"/>
    <s v="NORMAL"/>
    <d v="1993-06-17T00:00:00"/>
    <n v="15840.81"/>
    <s v="tier - 2"/>
    <s v="tier - 3"/>
    <s v="R1011"/>
    <n v="31"/>
  </r>
  <r>
    <x v="1736"/>
    <s v="Leon"/>
    <n v="18.239999999999998"/>
    <n v="5.31"/>
    <s v="yes"/>
    <s v="No"/>
    <x v="1"/>
    <n v="1"/>
    <x v="1"/>
    <s v="UNDERWEIGHT"/>
    <s v="NORMAL"/>
    <d v="1983-10-24T00:00:00"/>
    <n v="15828.82"/>
    <s v="tier - 2"/>
    <s v="tier - 2"/>
    <s v="R1012"/>
    <n v="41"/>
  </r>
  <r>
    <x v="1737"/>
    <s v="Marriott"/>
    <n v="37.28"/>
    <n v="4.66"/>
    <s v="No"/>
    <s v="yes"/>
    <x v="0"/>
    <n v="1"/>
    <x v="1"/>
    <s v="OBESITY"/>
    <s v="NORMAL"/>
    <d v="2004-06-06T00:00:00"/>
    <n v="15820.7"/>
    <s v="tier - 2"/>
    <s v="tier - 3"/>
    <s v="R1026"/>
    <n v="20"/>
  </r>
  <r>
    <x v="1738"/>
    <s v="Wilkins"/>
    <n v="18.2"/>
    <n v="6.19"/>
    <s v="No"/>
    <s v="No"/>
    <x v="1"/>
    <n v="1"/>
    <x v="1"/>
    <s v="UNDERWEIGHT"/>
    <s v="PREDIABETES"/>
    <d v="1979-09-12T00:00:00"/>
    <n v="15817.99"/>
    <s v="tier - 2"/>
    <s v="tier - 1"/>
    <s v="R1012"/>
    <n v="45"/>
  </r>
  <r>
    <x v="1739"/>
    <s v="Saiter"/>
    <n v="20.53"/>
    <n v="4.8600000000000003"/>
    <s v="No"/>
    <s v="No"/>
    <x v="0"/>
    <n v="1"/>
    <x v="1"/>
    <s v="NORMAL WEIGHT"/>
    <s v="NORMAL"/>
    <d v="1984-10-16T00:00:00"/>
    <n v="15746.62"/>
    <s v="tier - 2"/>
    <s v="tier - 2"/>
    <s v="R1018"/>
    <n v="40"/>
  </r>
  <r>
    <x v="1740"/>
    <s v="Winrow"/>
    <n v="23.79"/>
    <n v="4.74"/>
    <s v="No"/>
    <s v="No"/>
    <x v="0"/>
    <n v="0"/>
    <x v="1"/>
    <s v="NORMAL WEIGHT"/>
    <s v="NORMAL"/>
    <d v="1991-08-29T00:00:00"/>
    <n v="15698.86"/>
    <s v="tier - 2"/>
    <s v="tier - 2"/>
    <s v="R1026"/>
    <n v="33"/>
  </r>
  <r>
    <x v="1741"/>
    <s v="Gries"/>
    <n v="29.8"/>
    <n v="6.03"/>
    <s v="No"/>
    <s v="No"/>
    <x v="0"/>
    <n v="0"/>
    <x v="1"/>
    <s v="OVERWEIGHT"/>
    <s v="PREDIABETES"/>
    <d v="1990-10-09T00:00:00"/>
    <n v="15670.3"/>
    <s v="tier - 2"/>
    <s v="tier - 3"/>
    <s v="R1026"/>
    <n v="34"/>
  </r>
  <r>
    <x v="1742"/>
    <s v="Strohschein"/>
    <n v="31.54"/>
    <n v="4.71"/>
    <s v="No"/>
    <s v="No"/>
    <x v="0"/>
    <n v="0"/>
    <x v="1"/>
    <s v="OBESITY"/>
    <s v="NORMAL"/>
    <d v="1990-08-22T00:00:00"/>
    <n v="15646.28"/>
    <s v="tier - 2"/>
    <s v="tier - 2"/>
    <s v="R1024"/>
    <n v="34"/>
  </r>
  <r>
    <x v="1743"/>
    <s v="Berger"/>
    <n v="20.82"/>
    <n v="5.55"/>
    <s v="No"/>
    <s v="No"/>
    <x v="0"/>
    <n v="1"/>
    <x v="1"/>
    <s v="NORMAL WEIGHT"/>
    <s v="NORMAL"/>
    <d v="1984-08-22T00:00:00"/>
    <n v="15612.19"/>
    <s v="tier - 2"/>
    <s v="tier - 2"/>
    <s v="R1023"/>
    <n v="40"/>
  </r>
  <r>
    <x v="1744"/>
    <s v="Coogan"/>
    <n v="38.83"/>
    <n v="4.78"/>
    <s v="No"/>
    <s v="No"/>
    <x v="1"/>
    <n v="1"/>
    <x v="1"/>
    <s v="OBESITY"/>
    <s v="NORMAL"/>
    <d v="1993-12-10T00:00:00"/>
    <n v="15608.58"/>
    <s v="tier - 2"/>
    <s v="tier - 1"/>
    <s v="R1026"/>
    <n v="30"/>
  </r>
  <r>
    <x v="1745"/>
    <s v="Gagnon"/>
    <n v="23.44"/>
    <n v="4.6500000000000004"/>
    <s v="yes"/>
    <s v="No"/>
    <x v="0"/>
    <n v="1"/>
    <x v="1"/>
    <s v="NORMAL WEIGHT"/>
    <s v="NORMAL"/>
    <d v="1988-09-15T00:00:00"/>
    <n v="15556.67"/>
    <s v="tier - 2"/>
    <s v="tier - 2"/>
    <s v="R1021"/>
    <n v="36"/>
  </r>
  <r>
    <x v="1746"/>
    <s v="Pearson"/>
    <n v="24.13"/>
    <n v="5.2"/>
    <s v="No"/>
    <s v="No"/>
    <x v="0"/>
    <n v="1"/>
    <x v="1"/>
    <s v="NORMAL WEIGHT"/>
    <s v="NORMAL"/>
    <d v="1987-09-13T00:00:00"/>
    <n v="15555.19"/>
    <s v="tier - 3"/>
    <s v="tier - 3"/>
    <s v="R1023"/>
    <n v="37"/>
  </r>
  <r>
    <x v="1747"/>
    <s v="Brian"/>
    <n v="42.13"/>
    <n v="4.54"/>
    <s v="yes"/>
    <s v="No"/>
    <x v="0"/>
    <n v="1"/>
    <x v="1"/>
    <s v="OBESITY"/>
    <s v="NORMAL"/>
    <d v="1988-11-01T00:00:00"/>
    <n v="15532.16"/>
    <s v="tier - 3"/>
    <s v="tier - 3"/>
    <s v="R1024"/>
    <n v="36"/>
  </r>
  <r>
    <x v="1748"/>
    <s v="Brown"/>
    <n v="17.86"/>
    <n v="4.1100000000000003"/>
    <s v="No"/>
    <s v="No"/>
    <x v="0"/>
    <n v="1"/>
    <x v="1"/>
    <s v="UNDERWEIGHT"/>
    <s v="NORMAL"/>
    <d v="1987-11-18T00:00:00"/>
    <n v="15518.18"/>
    <s v="tier - 3"/>
    <s v="tier - 3"/>
    <s v="R1012"/>
    <n v="37"/>
  </r>
  <r>
    <x v="1749"/>
    <s v="Fox"/>
    <n v="32.78"/>
    <n v="4.63"/>
    <s v="No"/>
    <s v="No"/>
    <x v="0"/>
    <n v="0"/>
    <x v="1"/>
    <s v="OBESITY"/>
    <s v="NORMAL"/>
    <d v="1999-06-19T00:00:00"/>
    <n v="15450.48"/>
    <s v="tier - 3"/>
    <s v="tier - 3"/>
    <s v="R1024"/>
    <n v="25"/>
  </r>
  <r>
    <x v="1750"/>
    <s v="Traver"/>
    <n v="23.9"/>
    <n v="6.06"/>
    <s v="yes"/>
    <s v="No"/>
    <x v="1"/>
    <n v="1"/>
    <x v="1"/>
    <s v="NORMAL WEIGHT"/>
    <s v="PREDIABETES"/>
    <d v="1997-07-14T00:00:00"/>
    <n v="15440.2"/>
    <s v="tier - 3"/>
    <s v="tier - 1"/>
    <s v="R1024"/>
    <n v="27"/>
  </r>
  <r>
    <x v="1751"/>
    <s v="Quick"/>
    <n v="15.47"/>
    <n v="8.43"/>
    <s v="No"/>
    <s v="No"/>
    <x v="0"/>
    <n v="0"/>
    <x v="1"/>
    <s v="UNDERWEIGHT"/>
    <s v="DIABETES"/>
    <d v="1978-11-22T00:00:00"/>
    <n v="15377.77"/>
    <s v="tier - 3"/>
    <s v="tier - 1"/>
    <s v="R1012"/>
    <n v="46"/>
  </r>
  <r>
    <x v="1752"/>
    <s v="Scott"/>
    <n v="28.54"/>
    <n v="5.51"/>
    <s v="No"/>
    <s v="No"/>
    <x v="1"/>
    <n v="1"/>
    <x v="1"/>
    <s v="OVERWEIGHT"/>
    <s v="NORMAL"/>
    <d v="1993-06-11T00:00:00"/>
    <n v="15368.22"/>
    <s v="tier - 3"/>
    <s v="tier - 3"/>
    <s v="R1026"/>
    <n v="31"/>
  </r>
  <r>
    <x v="1753"/>
    <s v="Theriot"/>
    <n v="18.54"/>
    <n v="4.95"/>
    <s v="No"/>
    <s v="No"/>
    <x v="0"/>
    <n v="0"/>
    <x v="1"/>
    <s v="NORMAL WEIGHT"/>
    <s v="NORMAL"/>
    <d v="1980-09-07T00:00:00"/>
    <n v="15363.77"/>
    <s v="tier - 3"/>
    <s v="tier - 3"/>
    <s v="R1017"/>
    <n v="44"/>
  </r>
  <r>
    <x v="1754"/>
    <s v="Michalis"/>
    <n v="32.18"/>
    <n v="6.44"/>
    <s v="yes"/>
    <s v="No"/>
    <x v="1"/>
    <n v="1"/>
    <x v="1"/>
    <s v="OBESITY"/>
    <s v="DIABETES"/>
    <d v="1997-07-29T00:00:00"/>
    <n v="15361.5"/>
    <s v="tier - 3"/>
    <s v="tier - 1"/>
    <s v="R1012"/>
    <n v="27"/>
  </r>
  <r>
    <x v="1755"/>
    <s v="Hall"/>
    <n v="37.380000000000003"/>
    <n v="6.05"/>
    <s v="yes"/>
    <s v="No"/>
    <x v="0"/>
    <n v="0"/>
    <x v="1"/>
    <s v="OBESITY"/>
    <s v="PREDIABETES"/>
    <d v="2001-10-16T00:00:00"/>
    <n v="15359.1"/>
    <s v="tier - 3"/>
    <s v="tier - 2"/>
    <s v="R1023"/>
    <n v="23"/>
  </r>
  <r>
    <x v="1756"/>
    <s v="Tjong Clemons"/>
    <n v="31.12"/>
    <n v="4.76"/>
    <s v="yes"/>
    <s v="No"/>
    <x v="1"/>
    <n v="1"/>
    <x v="1"/>
    <s v="OBESITY"/>
    <s v="NORMAL"/>
    <d v="1997-12-04T00:00:00"/>
    <n v="15322.77"/>
    <s v="tier - 3"/>
    <s v="tier - 2"/>
    <s v="R1012"/>
    <n v="26"/>
  </r>
  <r>
    <x v="1757"/>
    <s v="Palma"/>
    <n v="22.01"/>
    <n v="6.72"/>
    <s v="yes"/>
    <s v="No"/>
    <x v="0"/>
    <n v="1"/>
    <x v="1"/>
    <s v="NORMAL WEIGHT"/>
    <s v="DIABETES"/>
    <d v="1986-06-29T00:00:00"/>
    <n v="15260.52"/>
    <s v="tier - 3"/>
    <s v="tier - 3"/>
    <s v="R1011"/>
    <n v="38"/>
  </r>
  <r>
    <x v="1758"/>
    <s v="Takaoka"/>
    <n v="27.645"/>
    <n v="5.7"/>
    <s v="No"/>
    <s v="No"/>
    <x v="0"/>
    <n v="0"/>
    <x v="1"/>
    <s v="OVERWEIGHT"/>
    <s v="PREDIABETES"/>
    <d v="1991-09-10T00:00:00"/>
    <n v="15230.32"/>
    <s v="tier - 3"/>
    <s v="tier - 2"/>
    <s v="R1013"/>
    <n v="33"/>
  </r>
  <r>
    <x v="1759"/>
    <s v="Sherman"/>
    <n v="29.64"/>
    <n v="5.31"/>
    <s v="yes"/>
    <s v="No"/>
    <x v="0"/>
    <n v="0"/>
    <x v="1"/>
    <s v="OVERWEIGHT"/>
    <s v="NORMAL"/>
    <d v="1985-12-28T00:00:00"/>
    <n v="15207.92"/>
    <s v="tier - 3"/>
    <s v="tier - 1"/>
    <s v="R1012"/>
    <n v="38"/>
  </r>
  <r>
    <x v="1760"/>
    <s v="Andre"/>
    <n v="33.700000000000003"/>
    <n v="4.32"/>
    <s v="yes"/>
    <s v="No"/>
    <x v="0"/>
    <n v="1"/>
    <x v="1"/>
    <s v="OBESITY"/>
    <s v="NORMAL"/>
    <d v="1988-11-09T00:00:00"/>
    <n v="15174.81"/>
    <s v="tier - 3"/>
    <s v="tier - 2"/>
    <s v="R1011"/>
    <n v="36"/>
  </r>
  <r>
    <x v="1761"/>
    <s v="Switt"/>
    <n v="27.5"/>
    <n v="4.2300000000000004"/>
    <s v="yes"/>
    <s v="No"/>
    <x v="0"/>
    <n v="1"/>
    <x v="1"/>
    <s v="OVERWEIGHT"/>
    <s v="NORMAL"/>
    <d v="1988-07-08T00:00:00"/>
    <n v="15170.07"/>
    <s v="tier - 3"/>
    <s v="tier - 1"/>
    <s v="R1013"/>
    <n v="36"/>
  </r>
  <r>
    <x v="1762"/>
    <s v="Erickson"/>
    <n v="16.12"/>
    <n v="6.09"/>
    <s v="No"/>
    <s v="No"/>
    <x v="0"/>
    <n v="0"/>
    <x v="1"/>
    <s v="UNDERWEIGHT"/>
    <s v="PREDIABETES"/>
    <d v="1977-06-09T00:00:00"/>
    <n v="15161.53"/>
    <s v="tier - 3"/>
    <s v="tier - 1"/>
    <s v="R1011"/>
    <n v="47"/>
  </r>
  <r>
    <x v="1763"/>
    <s v="Miller"/>
    <n v="26.73"/>
    <n v="4.74"/>
    <s v="yes"/>
    <s v="No"/>
    <x v="0"/>
    <n v="1"/>
    <x v="1"/>
    <s v="OVERWEIGHT"/>
    <s v="NORMAL"/>
    <d v="1988-09-04T00:00:00"/>
    <n v="15161.25"/>
    <s v="tier - 3"/>
    <s v="tier - 2"/>
    <s v="R1012"/>
    <n v="36"/>
  </r>
  <r>
    <x v="1764"/>
    <s v="Whitbeck"/>
    <n v="37.25"/>
    <n v="6.23"/>
    <s v="yes"/>
    <s v="No"/>
    <x v="0"/>
    <n v="0"/>
    <x v="1"/>
    <s v="OBESITY"/>
    <s v="PREDIABETES"/>
    <d v="2001-10-05T00:00:00"/>
    <n v="15150.44"/>
    <s v="tier - 3"/>
    <s v="tier - 3"/>
    <s v="R1024"/>
    <n v="23"/>
  </r>
  <r>
    <x v="1765"/>
    <s v="Auer"/>
    <n v="23.56"/>
    <n v="5.45"/>
    <s v="yes"/>
    <s v="No"/>
    <x v="0"/>
    <n v="1"/>
    <x v="1"/>
    <s v="NORMAL WEIGHT"/>
    <s v="NORMAL"/>
    <d v="1988-06-24T00:00:00"/>
    <n v="15123.19"/>
    <s v="tier - 3"/>
    <s v="tier - 3"/>
    <s v="R1012"/>
    <n v="36"/>
  </r>
  <r>
    <x v="1766"/>
    <s v="Attar"/>
    <n v="15.84"/>
    <n v="10.34"/>
    <s v="No"/>
    <s v="No"/>
    <x v="0"/>
    <n v="2"/>
    <x v="1"/>
    <s v="UNDERWEIGHT"/>
    <s v="DIABETES"/>
    <d v="1973-11-07T00:00:00"/>
    <n v="15103.69"/>
    <s v="tier - 3"/>
    <s v="tier - 3"/>
    <s v="R1012"/>
    <n v="51"/>
  </r>
  <r>
    <x v="1767"/>
    <s v="Misuraca"/>
    <n v="36.630000000000003"/>
    <n v="5.15"/>
    <s v="No"/>
    <s v="No"/>
    <x v="0"/>
    <n v="0"/>
    <x v="1"/>
    <s v="OBESITY"/>
    <s v="NORMAL"/>
    <d v="1991-08-30T00:00:00"/>
    <n v="15090.35"/>
    <s v="tier - 3"/>
    <s v="tier - 2"/>
    <s v="R1012"/>
    <n v="33"/>
  </r>
  <r>
    <x v="1768"/>
    <s v="Spannaus"/>
    <n v="16.47"/>
    <n v="11.72"/>
    <s v="No"/>
    <s v="No"/>
    <x v="0"/>
    <n v="0"/>
    <x v="1"/>
    <s v="UNDERWEIGHT"/>
    <s v="DIABETES"/>
    <d v="1974-06-26T00:00:00"/>
    <n v="15052.68"/>
    <s v="tier - 3"/>
    <s v="tier - 3"/>
    <s v="R1023"/>
    <n v="50"/>
  </r>
  <r>
    <x v="1769"/>
    <s v="Tarbiat"/>
    <n v="25.8"/>
    <n v="5.29"/>
    <s v="No"/>
    <s v="No"/>
    <x v="0"/>
    <n v="0"/>
    <x v="1"/>
    <s v="OVERWEIGHT"/>
    <s v="NORMAL"/>
    <d v="1991-11-27T00:00:00"/>
    <n v="15038.51"/>
    <s v="tier - 3"/>
    <s v="tier - 3"/>
    <s v="R1013"/>
    <n v="33"/>
  </r>
  <r>
    <x v="1770"/>
    <s v="Pulkkinen"/>
    <n v="23.6"/>
    <n v="4.33"/>
    <s v="No"/>
    <s v="No"/>
    <x v="0"/>
    <n v="0"/>
    <x v="1"/>
    <s v="NORMAL WEIGHT"/>
    <s v="NORMAL"/>
    <d v="1991-08-23T00:00:00"/>
    <n v="15026.3"/>
    <s v="tier - 3"/>
    <s v="tier - 1"/>
    <s v="R1011"/>
    <n v="33"/>
  </r>
  <r>
    <x v="1771"/>
    <s v="Trnovcova"/>
    <n v="32.11"/>
    <n v="6.24"/>
    <s v="No"/>
    <s v="No"/>
    <x v="1"/>
    <n v="1"/>
    <x v="1"/>
    <s v="OBESITY"/>
    <s v="PREDIABETES"/>
    <d v="1993-08-10T00:00:00"/>
    <n v="15025.76"/>
    <s v="tier - 3"/>
    <s v="tier - 3"/>
    <s v="R1011"/>
    <n v="31"/>
  </r>
  <r>
    <x v="1772"/>
    <s v="Anthony"/>
    <n v="30.114999999999998"/>
    <n v="11.61"/>
    <s v="No"/>
    <s v="No"/>
    <x v="0"/>
    <n v="0"/>
    <x v="1"/>
    <s v="OBESITY"/>
    <s v="DIABETES"/>
    <d v="2002-08-21T00:00:00"/>
    <n v="15019.76"/>
    <s v="tier - 3"/>
    <s v="tier - 2"/>
    <s v="R1023"/>
    <n v="22"/>
  </r>
  <r>
    <x v="1773"/>
    <s v="Hetrick"/>
    <n v="20.28"/>
    <n v="11.07"/>
    <s v="yes"/>
    <s v="No"/>
    <x v="0"/>
    <n v="0"/>
    <x v="1"/>
    <s v="NORMAL WEIGHT"/>
    <s v="DIABETES"/>
    <d v="1981-10-18T00:00:00"/>
    <n v="15006.58"/>
    <s v="tier - 3"/>
    <s v="tier - 3"/>
    <s v="R1026"/>
    <n v="43"/>
  </r>
  <r>
    <x v="1774"/>
    <s v="Stern"/>
    <n v="20.234999999999999"/>
    <n v="5.19"/>
    <s v="No"/>
    <s v="No"/>
    <x v="1"/>
    <n v="1"/>
    <x v="1"/>
    <s v="NORMAL WEIGHT"/>
    <s v="NORMAL"/>
    <d v="1993-07-10T00:00:00"/>
    <n v="14988.43"/>
    <s v="tier - 3"/>
    <s v="tier - 2"/>
    <s v="R1025"/>
    <n v="31"/>
  </r>
  <r>
    <x v="1775"/>
    <s v="Newman"/>
    <n v="25.27"/>
    <n v="5.7"/>
    <s v="yes"/>
    <s v="No"/>
    <x v="0"/>
    <n v="1"/>
    <x v="1"/>
    <s v="OVERWEIGHT"/>
    <s v="PREDIABETES"/>
    <d v="1988-09-23T00:00:00"/>
    <n v="14945.34"/>
    <s v="tier - 3"/>
    <s v="tier - 1"/>
    <s v="R1012"/>
    <n v="36"/>
  </r>
  <r>
    <x v="1776"/>
    <s v="Reasoner"/>
    <n v="24.24"/>
    <n v="6.15"/>
    <s v="No"/>
    <s v="No"/>
    <x v="0"/>
    <n v="0"/>
    <x v="1"/>
    <s v="NORMAL WEIGHT"/>
    <s v="PREDIABETES"/>
    <d v="1990-11-28T00:00:00"/>
    <n v="14926.97"/>
    <s v="tier - 3"/>
    <s v="tier - 1"/>
    <s v="R1012"/>
    <n v="34"/>
  </r>
  <r>
    <x v="1777"/>
    <s v="Mone"/>
    <n v="35.75"/>
    <n v="5.07"/>
    <s v="No"/>
    <s v="No"/>
    <x v="0"/>
    <n v="0"/>
    <x v="1"/>
    <s v="OBESITY"/>
    <s v="NORMAL"/>
    <d v="1989-07-10T00:00:00"/>
    <n v="14908.27"/>
    <s v="tier - 3"/>
    <s v="tier - 2"/>
    <s v="R1012"/>
    <n v="35"/>
  </r>
  <r>
    <x v="1778"/>
    <s v="Powers"/>
    <n v="29.92"/>
    <n v="10.97"/>
    <s v="yes"/>
    <s v="No"/>
    <x v="0"/>
    <n v="1"/>
    <x v="1"/>
    <s v="OVERWEIGHT"/>
    <s v="DIABETES"/>
    <d v="1986-10-27T00:00:00"/>
    <n v="14901.52"/>
    <s v="tier - 3"/>
    <s v="tier - 3"/>
    <s v="R1012"/>
    <n v="38"/>
  </r>
  <r>
    <x v="1779"/>
    <s v="Ulery"/>
    <n v="26.2"/>
    <n v="10.93"/>
    <s v="yes"/>
    <s v="No"/>
    <x v="0"/>
    <n v="1"/>
    <x v="1"/>
    <s v="OVERWEIGHT"/>
    <s v="DIABETES"/>
    <d v="1986-12-23T00:00:00"/>
    <n v="14847.63"/>
    <s v="tier - 3"/>
    <s v="tier - 3"/>
    <s v="R1023"/>
    <n v="37"/>
  </r>
  <r>
    <x v="1780"/>
    <s v="Haines"/>
    <n v="26.695"/>
    <n v="4.21"/>
    <s v="yes"/>
    <s v="No"/>
    <x v="1"/>
    <n v="1"/>
    <x v="1"/>
    <s v="OVERWEIGHT"/>
    <s v="NORMAL"/>
    <d v="1997-09-29T00:00:00"/>
    <n v="14843.96"/>
    <s v="tier - 3"/>
    <s v="tier - 2"/>
    <s v="R1011"/>
    <n v="27"/>
  </r>
  <r>
    <x v="1781"/>
    <s v="Airoldi"/>
    <n v="23.16"/>
    <n v="5.5"/>
    <s v="No"/>
    <s v="No"/>
    <x v="0"/>
    <n v="0"/>
    <x v="1"/>
    <s v="NORMAL WEIGHT"/>
    <s v="NORMAL"/>
    <d v="1989-09-01T00:00:00"/>
    <n v="14839.34"/>
    <s v="tier - 3"/>
    <s v="tier - 3"/>
    <s v="R1024"/>
    <n v="35"/>
  </r>
  <r>
    <x v="1782"/>
    <s v="Mattis"/>
    <n v="32.585000000000001"/>
    <n v="4.93"/>
    <s v="yes"/>
    <s v="No"/>
    <x v="0"/>
    <n v="1"/>
    <x v="1"/>
    <s v="OBESITY"/>
    <s v="NORMAL"/>
    <d v="1995-12-27T00:00:00"/>
    <n v="14819"/>
    <s v="tier - 3"/>
    <s v="tier - 1"/>
    <s v="R1024"/>
    <n v="28"/>
  </r>
  <r>
    <x v="1783"/>
    <s v="Cho"/>
    <n v="33.97"/>
    <n v="5.6"/>
    <s v="yes"/>
    <s v="No"/>
    <x v="0"/>
    <n v="0"/>
    <x v="1"/>
    <s v="OBESITY"/>
    <s v="NORMAL"/>
    <d v="2001-06-07T00:00:00"/>
    <n v="14750.42"/>
    <s v="tier - 3"/>
    <s v="tier - 2"/>
    <s v="R1012"/>
    <n v="23"/>
  </r>
  <r>
    <x v="1784"/>
    <s v="Reumann"/>
    <n v="16.57"/>
    <n v="9.99"/>
    <s v="No"/>
    <s v="No"/>
    <x v="0"/>
    <n v="0"/>
    <x v="1"/>
    <s v="UNDERWEIGHT"/>
    <s v="DIABETES"/>
    <d v="1974-09-11T00:00:00"/>
    <n v="14738.43"/>
    <s v="tier - 3"/>
    <s v="tier - 1"/>
    <s v="R1024"/>
    <n v="50"/>
  </r>
  <r>
    <x v="1785"/>
    <s v="Cooper"/>
    <n v="17.55"/>
    <n v="5.93"/>
    <s v="No"/>
    <s v="No"/>
    <x v="1"/>
    <n v="1"/>
    <x v="1"/>
    <s v="UNDERWEIGHT"/>
    <s v="PREDIABETES"/>
    <d v="1979-12-13T00:00:00"/>
    <n v="14711.74"/>
    <s v="tier - 3"/>
    <s v="tier - 2"/>
    <s v="R1016"/>
    <n v="44"/>
  </r>
  <r>
    <x v="1786"/>
    <s v="Kennedy"/>
    <n v="29.41"/>
    <n v="6.29"/>
    <s v="yes"/>
    <s v="No"/>
    <x v="0"/>
    <n v="1"/>
    <x v="1"/>
    <s v="OVERWEIGHT"/>
    <s v="PREDIABETES"/>
    <d v="1995-09-29T00:00:00"/>
    <n v="14696.77"/>
    <s v="tier - 3"/>
    <s v="tier - 2"/>
    <s v="R1020"/>
    <n v="29"/>
  </r>
  <r>
    <x v="1787"/>
    <s v="Cichon"/>
    <n v="17.91"/>
    <n v="5.65"/>
    <s v="No"/>
    <s v="No"/>
    <x v="0"/>
    <n v="1"/>
    <x v="1"/>
    <s v="UNDERWEIGHT"/>
    <s v="NORMAL"/>
    <d v="1984-10-15T00:00:00"/>
    <n v="14692.67"/>
    <s v="tier - 3"/>
    <s v="tier - 2"/>
    <s v="R1017"/>
    <n v="40"/>
  </r>
  <r>
    <x v="1788"/>
    <s v="Maroevic"/>
    <n v="31.57"/>
    <n v="6.15"/>
    <s v="No"/>
    <s v="No"/>
    <x v="0"/>
    <n v="1"/>
    <x v="1"/>
    <s v="OBESITY"/>
    <s v="PREDIABETES"/>
    <d v="1992-09-10T00:00:00"/>
    <n v="14665.75"/>
    <s v="tier - 3"/>
    <s v="tier - 3"/>
    <s v="R1011"/>
    <n v="32"/>
  </r>
  <r>
    <x v="1789"/>
    <s v="Martin"/>
    <n v="33.18"/>
    <n v="5.22"/>
    <s v="No"/>
    <s v="yes"/>
    <x v="0"/>
    <n v="1"/>
    <x v="1"/>
    <s v="OBESITY"/>
    <s v="NORMAL"/>
    <d v="2000-12-11T00:00:00"/>
    <n v="14657.2"/>
    <s v="tier - 3"/>
    <s v="tier - 1"/>
    <s v="R1012"/>
    <n v="23"/>
  </r>
  <r>
    <x v="1790"/>
    <s v="Schulz"/>
    <n v="37"/>
    <n v="11.66"/>
    <s v="No"/>
    <s v="No"/>
    <x v="0"/>
    <n v="0"/>
    <x v="1"/>
    <s v="OBESITY"/>
    <s v="DIABETES"/>
    <d v="2002-06-27T00:00:00"/>
    <n v="14640.35"/>
    <s v="tier - 3"/>
    <s v="tier - 2"/>
    <s v="R1026"/>
    <n v="22"/>
  </r>
  <r>
    <x v="1791"/>
    <s v="Capriolo"/>
    <n v="18.905000000000001"/>
    <n v="4.91"/>
    <s v="yes"/>
    <s v="No"/>
    <x v="0"/>
    <n v="1"/>
    <x v="1"/>
    <s v="NORMAL WEIGHT"/>
    <s v="NORMAL"/>
    <d v="1995-12-01T00:00:00"/>
    <n v="14630.52"/>
    <s v="tier - 3"/>
    <s v="tier - 3"/>
    <s v="R1012"/>
    <n v="28"/>
  </r>
  <r>
    <x v="1792"/>
    <s v="Borleis"/>
    <n v="20.03"/>
    <n v="9.25"/>
    <s v="yes"/>
    <s v="No"/>
    <x v="0"/>
    <n v="0"/>
    <x v="1"/>
    <s v="NORMAL WEIGHT"/>
    <s v="DIABETES"/>
    <d v="1981-07-03T00:00:00"/>
    <n v="14612.33"/>
    <s v="tier - 3"/>
    <s v="tier - 2"/>
    <s v="R1011"/>
    <n v="43"/>
  </r>
  <r>
    <x v="1793"/>
    <s v="Kramer"/>
    <n v="16.7"/>
    <n v="11.48"/>
    <s v="No"/>
    <s v="No"/>
    <x v="0"/>
    <n v="0"/>
    <x v="1"/>
    <s v="UNDERWEIGHT"/>
    <s v="DIABETES"/>
    <d v="1978-10-03T00:00:00"/>
    <n v="14600.62"/>
    <s v="tier - 3"/>
    <s v="tier - 2"/>
    <s v="R1026"/>
    <n v="46"/>
  </r>
  <r>
    <x v="1794"/>
    <s v="Conrad"/>
    <n v="39.82"/>
    <n v="6.06"/>
    <s v="No"/>
    <s v="No"/>
    <x v="0"/>
    <n v="0"/>
    <x v="1"/>
    <s v="OBESITY"/>
    <s v="PREDIABETES"/>
    <d v="1989-12-16T00:00:00"/>
    <n v="14590.63"/>
    <s v="tier - 3"/>
    <s v="tier - 2"/>
    <s v="R1011"/>
    <n v="34"/>
  </r>
  <r>
    <x v="1795"/>
    <s v="Karakoyunlu"/>
    <n v="22.04"/>
    <n v="5.86"/>
    <s v="No"/>
    <s v="No"/>
    <x v="0"/>
    <n v="1"/>
    <x v="1"/>
    <s v="NORMAL WEIGHT"/>
    <s v="PREDIABETES"/>
    <d v="1987-06-22T00:00:00"/>
    <n v="14574.64"/>
    <s v="tier - 3"/>
    <s v="tier - 1"/>
    <s v="R1026"/>
    <n v="37"/>
  </r>
  <r>
    <x v="1796"/>
    <s v="Desrosiers"/>
    <n v="28.27"/>
    <n v="5.33"/>
    <s v="No"/>
    <s v="No"/>
    <x v="0"/>
    <n v="0"/>
    <x v="1"/>
    <s v="OVERWEIGHT"/>
    <s v="NORMAL"/>
    <d v="1989-12-09T00:00:00"/>
    <n v="14571.89"/>
    <s v="tier - 3"/>
    <s v="tier - 3"/>
    <s v="R1024"/>
    <n v="34"/>
  </r>
  <r>
    <x v="1797"/>
    <s v="O'Mara"/>
    <n v="18.5"/>
    <n v="5.33"/>
    <s v="No"/>
    <s v="No"/>
    <x v="0"/>
    <n v="0"/>
    <x v="1"/>
    <s v="NORMAL WEIGHT"/>
    <s v="NORMAL"/>
    <d v="1989-08-01T00:00:00"/>
    <n v="14547.26"/>
    <s v="tier - 3"/>
    <s v="tier - 1"/>
    <s v="R1012"/>
    <n v="35"/>
  </r>
  <r>
    <x v="1798"/>
    <s v="Shabot Marcos"/>
    <n v="38.6"/>
    <n v="6.02"/>
    <s v="No"/>
    <s v="No"/>
    <x v="0"/>
    <n v="1"/>
    <x v="1"/>
    <s v="OBESITY"/>
    <s v="PREDIABETES"/>
    <d v="1987-09-27T00:00:00"/>
    <n v="14507.46"/>
    <s v="tier - 3"/>
    <s v="tier - 1"/>
    <s v="R1011"/>
    <n v="37"/>
  </r>
  <r>
    <x v="1799"/>
    <s v="Comment"/>
    <n v="43.12"/>
    <n v="6.25"/>
    <s v="No"/>
    <s v="No"/>
    <x v="0"/>
    <n v="1"/>
    <x v="1"/>
    <s v="OBESITY"/>
    <s v="PREDIABETES"/>
    <d v="1992-08-16T00:00:00"/>
    <n v="14478.33"/>
    <s v="tier - 3"/>
    <s v="tier - 2"/>
    <s v="R1025"/>
    <n v="32"/>
  </r>
  <r>
    <x v="1800"/>
    <s v="Moss"/>
    <n v="30.5"/>
    <n v="4.8099999999999996"/>
    <s v="No"/>
    <s v="No"/>
    <x v="0"/>
    <n v="1"/>
    <x v="1"/>
    <s v="OBESITY"/>
    <s v="NORMAL"/>
    <d v="1987-11-22T00:00:00"/>
    <n v="14474.68"/>
    <s v="tier - 3"/>
    <s v="tier - 1"/>
    <s v="R1024"/>
    <n v="37"/>
  </r>
  <r>
    <x v="1801"/>
    <s v="Guzman"/>
    <n v="27.61"/>
    <n v="4.5999999999999996"/>
    <s v="No"/>
    <s v="No"/>
    <x v="0"/>
    <n v="1"/>
    <x v="1"/>
    <s v="OVERWEIGHT"/>
    <s v="NORMAL"/>
    <d v="1987-09-02T00:00:00"/>
    <n v="14470.01"/>
    <s v="tier - 3"/>
    <s v="tier - 1"/>
    <s v="R1012"/>
    <n v="37"/>
  </r>
  <r>
    <x v="1802"/>
    <s v="Cox"/>
    <n v="27.1"/>
    <n v="5.08"/>
    <s v="No"/>
    <s v="No"/>
    <x v="0"/>
    <n v="1"/>
    <x v="1"/>
    <s v="OVERWEIGHT"/>
    <s v="NORMAL"/>
    <d v="1987-06-05T00:00:00"/>
    <n v="14455.64"/>
    <s v="tier - 3"/>
    <s v="tier - 2"/>
    <s v="R1012"/>
    <n v="37"/>
  </r>
  <r>
    <x v="1803"/>
    <s v="Clash"/>
    <n v="35.93"/>
    <n v="5.43"/>
    <s v="No"/>
    <s v="yes"/>
    <x v="0"/>
    <n v="1"/>
    <x v="1"/>
    <s v="OBESITY"/>
    <s v="NORMAL"/>
    <d v="2004-11-24T00:00:00"/>
    <n v="14451.84"/>
    <s v="tier - 3"/>
    <s v="tier - 3"/>
    <s v="R1012"/>
    <n v="20"/>
  </r>
  <r>
    <x v="1804"/>
    <s v="Blankenship"/>
    <n v="32.68"/>
    <n v="5.44"/>
    <s v="No"/>
    <s v="No"/>
    <x v="0"/>
    <n v="0"/>
    <x v="1"/>
    <s v="OBESITY"/>
    <s v="NORMAL"/>
    <d v="1991-10-12T00:00:00"/>
    <n v="14449.85"/>
    <s v="tier - 3"/>
    <s v="tier - 1"/>
    <s v="R1012"/>
    <n v="33"/>
  </r>
  <r>
    <x v="1805"/>
    <s v="Lloyd"/>
    <n v="20.74"/>
    <n v="11.69"/>
    <s v="yes"/>
    <s v="No"/>
    <x v="0"/>
    <n v="1"/>
    <x v="1"/>
    <s v="NORMAL WEIGHT"/>
    <s v="DIABETES"/>
    <d v="1986-09-05T00:00:00"/>
    <n v="14427.63"/>
    <s v="tier - 3"/>
    <s v="tier - 1"/>
    <s v="R1012"/>
    <n v="38"/>
  </r>
  <r>
    <x v="1806"/>
    <s v="Kong"/>
    <n v="15.57"/>
    <n v="6.07"/>
    <s v="No"/>
    <s v="No"/>
    <x v="0"/>
    <n v="0"/>
    <x v="1"/>
    <s v="UNDERWEIGHT"/>
    <s v="PREDIABETES"/>
    <d v="1980-07-02T00:00:00"/>
    <n v="14426.66"/>
    <s v="tier - 3"/>
    <s v="tier - 2"/>
    <s v="R1026"/>
    <n v="44"/>
  </r>
  <r>
    <x v="1807"/>
    <s v="Benson"/>
    <n v="23.844999999999999"/>
    <n v="4.3600000000000003"/>
    <s v="No"/>
    <s v="No"/>
    <x v="0"/>
    <n v="0"/>
    <x v="1"/>
    <s v="NORMAL WEIGHT"/>
    <s v="NORMAL"/>
    <d v="1994-08-12T00:00:00"/>
    <n v="14426.07"/>
    <s v="tier - 3"/>
    <s v="tier - 1"/>
    <s v="R1013"/>
    <n v="30"/>
  </r>
  <r>
    <x v="1808"/>
    <s v="Huntington"/>
    <n v="22.895"/>
    <n v="5.24"/>
    <s v="No"/>
    <s v="No"/>
    <x v="0"/>
    <n v="1"/>
    <x v="1"/>
    <s v="NORMAL WEIGHT"/>
    <s v="NORMAL"/>
    <d v="1992-09-28T00:00:00"/>
    <n v="14418.28"/>
    <s v="tier - 3"/>
    <s v="tier - 3"/>
    <s v="R1013"/>
    <n v="32"/>
  </r>
  <r>
    <x v="1809"/>
    <s v="Kendall"/>
    <n v="21.945"/>
    <n v="5.37"/>
    <s v="No"/>
    <s v="No"/>
    <x v="0"/>
    <n v="1"/>
    <x v="1"/>
    <s v="NORMAL WEIGHT"/>
    <s v="NORMAL"/>
    <d v="1992-10-09T00:00:00"/>
    <n v="14410.93"/>
    <s v="tier - 3"/>
    <s v="tier - 1"/>
    <s v="R1011"/>
    <n v="32"/>
  </r>
  <r>
    <x v="1810"/>
    <s v="Gast"/>
    <n v="19.47"/>
    <n v="6.6"/>
    <s v="yes"/>
    <s v="No"/>
    <x v="0"/>
    <n v="0"/>
    <x v="1"/>
    <s v="NORMAL WEIGHT"/>
    <s v="DIABETES"/>
    <d v="1981-08-12T00:00:00"/>
    <n v="14394.56"/>
    <s v="tier - 3"/>
    <s v="tier - 1"/>
    <s v="R1011"/>
    <n v="43"/>
  </r>
  <r>
    <x v="1811"/>
    <s v="Scanlin"/>
    <n v="15.61"/>
    <n v="5.77"/>
    <s v="No"/>
    <s v="No"/>
    <x v="0"/>
    <n v="0"/>
    <x v="1"/>
    <s v="UNDERWEIGHT"/>
    <s v="PREDIABETES"/>
    <d v="1977-12-04T00:00:00"/>
    <n v="14394.4"/>
    <s v="tier - 3"/>
    <s v="tier - 1"/>
    <s v="R1012"/>
    <n v="46"/>
  </r>
  <r>
    <x v="1812"/>
    <s v="Philbrook"/>
    <n v="28.6"/>
    <n v="6.08"/>
    <s v="No"/>
    <s v="No"/>
    <x v="1"/>
    <n v="1"/>
    <x v="1"/>
    <s v="OVERWEIGHT"/>
    <s v="PREDIABETES"/>
    <d v="2003-06-22T00:00:00"/>
    <n v="14382.71"/>
    <s v="tier - 3"/>
    <s v="tier - 3"/>
    <s v="R1013"/>
    <n v="21"/>
  </r>
  <r>
    <x v="1813"/>
    <s v="Cowan"/>
    <n v="46.53"/>
    <n v="4.16"/>
    <s v="No"/>
    <s v="No"/>
    <x v="0"/>
    <n v="0"/>
    <x v="1"/>
    <s v="OBESITY"/>
    <s v="NORMAL"/>
    <d v="1990-09-04T00:00:00"/>
    <n v="14358.36"/>
    <s v="tier - 3"/>
    <s v="tier - 2"/>
    <s v="R1013"/>
    <n v="34"/>
  </r>
  <r>
    <x v="1814"/>
    <s v="Sousa"/>
    <n v="34.99"/>
    <n v="5.0999999999999996"/>
    <s v="No"/>
    <s v="No"/>
    <x v="1"/>
    <n v="1"/>
    <x v="1"/>
    <s v="OBESITY"/>
    <s v="NORMAL"/>
    <d v="2003-10-04T00:00:00"/>
    <n v="14355.43"/>
    <s v="tier - 3"/>
    <s v="tier - 2"/>
    <s v="R1013"/>
    <n v="21"/>
  </r>
  <r>
    <x v="1815"/>
    <s v="Stanton"/>
    <n v="17.05"/>
    <n v="5.3"/>
    <s v="No"/>
    <s v="No"/>
    <x v="1"/>
    <n v="1"/>
    <x v="1"/>
    <s v="UNDERWEIGHT"/>
    <s v="NORMAL"/>
    <d v="1979-10-18T00:00:00"/>
    <n v="14349.85"/>
    <s v="tier - 3"/>
    <s v="tier - 2"/>
    <s v="R1016"/>
    <n v="45"/>
  </r>
  <r>
    <x v="1816"/>
    <s v="Mollak"/>
    <n v="37.18"/>
    <n v="4.9000000000000004"/>
    <s v="No"/>
    <s v="No"/>
    <x v="0"/>
    <n v="0"/>
    <x v="1"/>
    <s v="OBESITY"/>
    <s v="NORMAL"/>
    <d v="1990-07-13T00:00:00"/>
    <n v="14337.91"/>
    <s v="tier - 3"/>
    <s v="tier - 1"/>
    <s v="R1019"/>
    <n v="34"/>
  </r>
  <r>
    <x v="1817"/>
    <s v="Bell"/>
    <n v="35.200000000000003"/>
    <n v="5.55"/>
    <s v="No"/>
    <s v="No"/>
    <x v="0"/>
    <n v="0"/>
    <x v="1"/>
    <s v="OBESITY"/>
    <s v="NORMAL"/>
    <d v="1990-09-26T00:00:00"/>
    <n v="14319.03"/>
    <s v="tier - 3"/>
    <s v="tier - 3"/>
    <s v="R1012"/>
    <n v="34"/>
  </r>
  <r>
    <x v="1818"/>
    <s v="Weston"/>
    <n v="37.335000000000001"/>
    <n v="4.95"/>
    <s v="No"/>
    <s v="No"/>
    <x v="0"/>
    <n v="0"/>
    <x v="1"/>
    <s v="OBESITY"/>
    <s v="NORMAL"/>
    <d v="1990-08-05T00:00:00"/>
    <n v="14313.85"/>
    <s v="tier - 3"/>
    <s v="tier - 3"/>
    <s v="R1021"/>
    <n v="34"/>
  </r>
  <r>
    <x v="1819"/>
    <s v="Rabuzzi"/>
    <n v="27.265000000000001"/>
    <n v="6.46"/>
    <s v="yes"/>
    <s v="No"/>
    <x v="0"/>
    <n v="0"/>
    <x v="1"/>
    <s v="OVERWEIGHT"/>
    <s v="DIABETES"/>
    <d v="1996-10-25T00:00:00"/>
    <n v="14285.9"/>
    <s v="tier - 3"/>
    <s v="tier - 1"/>
    <s v="R1012"/>
    <n v="28"/>
  </r>
  <r>
    <x v="1820"/>
    <s v="Hendrix"/>
    <n v="30.8"/>
    <n v="4.9000000000000004"/>
    <s v="yes"/>
    <s v="No"/>
    <x v="0"/>
    <n v="0"/>
    <x v="1"/>
    <s v="OBESITY"/>
    <s v="NORMAL"/>
    <d v="1985-06-22T00:00:00"/>
    <n v="14283.46"/>
    <s v="tier - 3"/>
    <s v="tier - 2"/>
    <s v="R1012"/>
    <n v="39"/>
  </r>
  <r>
    <x v="1821"/>
    <s v="Van Nielen"/>
    <n v="30.21"/>
    <n v="5.21"/>
    <s v="No"/>
    <s v="No"/>
    <x v="0"/>
    <n v="1"/>
    <x v="1"/>
    <s v="OBESITY"/>
    <s v="NORMAL"/>
    <d v="1998-06-29T00:00:00"/>
    <n v="14258.33"/>
    <s v="tier - 3"/>
    <s v="tier - 3"/>
    <s v="R1016"/>
    <n v="26"/>
  </r>
  <r>
    <x v="1822"/>
    <s v="Blanton"/>
    <n v="35.340000000000003"/>
    <n v="4.13"/>
    <s v="No"/>
    <s v="yes"/>
    <x v="0"/>
    <n v="1"/>
    <x v="1"/>
    <s v="OBESITY"/>
    <s v="NORMAL"/>
    <d v="2000-07-02T00:00:00"/>
    <n v="14256.79"/>
    <s v="tier - 3"/>
    <s v="tier - 3"/>
    <s v="R1021"/>
    <n v="24"/>
  </r>
  <r>
    <x v="1823"/>
    <s v="Schout"/>
    <n v="26.695"/>
    <n v="5.28"/>
    <s v="No"/>
    <s v="No"/>
    <x v="0"/>
    <n v="0"/>
    <x v="1"/>
    <s v="OVERWEIGHT"/>
    <s v="NORMAL"/>
    <d v="1989-09-18T00:00:00"/>
    <n v="14256.19"/>
    <s v="tier - 3"/>
    <s v="tier - 3"/>
    <s v="R1024"/>
    <n v="35"/>
  </r>
  <r>
    <x v="1824"/>
    <s v="Schmaltz"/>
    <n v="29.355"/>
    <n v="4.68"/>
    <s v="yes"/>
    <s v="No"/>
    <x v="0"/>
    <n v="0"/>
    <x v="1"/>
    <s v="OVERWEIGHT"/>
    <s v="NORMAL"/>
    <d v="1996-12-25T00:00:00"/>
    <n v="14254.61"/>
    <s v="tier - 3"/>
    <s v="tier - 1"/>
    <s v="R1024"/>
    <n v="27"/>
  </r>
  <r>
    <x v="1825"/>
    <s v="Eagen"/>
    <n v="29.59"/>
    <n v="4.0599999999999996"/>
    <s v="No"/>
    <s v="No"/>
    <x v="0"/>
    <n v="0"/>
    <x v="1"/>
    <s v="OVERWEIGHT"/>
    <s v="NORMAL"/>
    <d v="1990-09-20T00:00:00"/>
    <n v="14235.07"/>
    <s v="tier - 3"/>
    <s v="tier - 1"/>
    <s v="R1026"/>
    <n v="34"/>
  </r>
  <r>
    <x v="1826"/>
    <s v="Rotramel"/>
    <n v="31.35"/>
    <n v="4.2"/>
    <s v="No"/>
    <s v="yes"/>
    <x v="0"/>
    <n v="1"/>
    <x v="1"/>
    <s v="OBESITY"/>
    <s v="NORMAL"/>
    <d v="2004-12-22T00:00:00"/>
    <n v="14210.54"/>
    <s v="tier - 3"/>
    <s v="tier - 3"/>
    <s v="R1025"/>
    <n v="19"/>
  </r>
  <r>
    <x v="1827"/>
    <s v="Prevost"/>
    <n v="20.52"/>
    <n v="4.83"/>
    <s v="No"/>
    <s v="No"/>
    <x v="0"/>
    <n v="0"/>
    <x v="1"/>
    <s v="NORMAL WEIGHT"/>
    <s v="NORMAL"/>
    <d v="1990-11-17T00:00:00"/>
    <n v="14209.4"/>
    <s v="tier - 3"/>
    <s v="tier - 3"/>
    <s v="R1026"/>
    <n v="34"/>
  </r>
  <r>
    <x v="1828"/>
    <s v="Boyd"/>
    <n v="42.9"/>
    <n v="4.87"/>
    <s v="yes"/>
    <s v="No"/>
    <x v="0"/>
    <n v="1"/>
    <x v="1"/>
    <s v="OBESITY"/>
    <s v="NORMAL"/>
    <d v="1988-06-13T00:00:00"/>
    <n v="14193.55"/>
    <s v="tier - 3"/>
    <s v="tier - 3"/>
    <s v="R1021"/>
    <n v="36"/>
  </r>
  <r>
    <x v="1829"/>
    <s v="Dawes"/>
    <n v="24.6"/>
    <n v="5.86"/>
    <s v="No"/>
    <s v="No"/>
    <x v="1"/>
    <n v="1"/>
    <x v="1"/>
    <s v="NORMAL WEIGHT"/>
    <s v="PREDIABETES"/>
    <d v="1993-06-29T00:00:00"/>
    <n v="14152.46"/>
    <s v="tier - 3"/>
    <s v="tier - 1"/>
    <s v="R1017"/>
    <n v="31"/>
  </r>
  <r>
    <x v="1830"/>
    <s v="Jennings"/>
    <n v="28.405000000000001"/>
    <n v="4.12"/>
    <s v="No"/>
    <s v="No"/>
    <x v="0"/>
    <n v="1"/>
    <x v="1"/>
    <s v="OVERWEIGHT"/>
    <s v="NORMAL"/>
    <d v="1992-08-13T00:00:00"/>
    <n v="14133.04"/>
    <s v="tier - 3"/>
    <s v="tier - 3"/>
    <s v="R1016"/>
    <n v="32"/>
  </r>
  <r>
    <x v="1831"/>
    <s v="Nyambaso"/>
    <n v="34.674999999999997"/>
    <n v="5.71"/>
    <s v="yes"/>
    <s v="No"/>
    <x v="0"/>
    <n v="1"/>
    <x v="1"/>
    <s v="OBESITY"/>
    <s v="PREDIABETES"/>
    <d v="1988-12-21T00:00:00"/>
    <n v="14119.62"/>
    <s v="tier - 3"/>
    <s v="tier - 1"/>
    <s v="R1026"/>
    <n v="35"/>
  </r>
  <r>
    <x v="1832"/>
    <s v="Shaffer"/>
    <n v="18.850000000000001"/>
    <n v="6.03"/>
    <s v="No"/>
    <s v="No"/>
    <x v="0"/>
    <n v="1"/>
    <x v="1"/>
    <s v="NORMAL WEIGHT"/>
    <s v="PREDIABETES"/>
    <d v="1987-12-05T00:00:00"/>
    <n v="14098.07"/>
    <s v="tier - 3"/>
    <s v="tier - 1"/>
    <s v="R1011"/>
    <n v="36"/>
  </r>
  <r>
    <x v="1833"/>
    <s v="Corkum"/>
    <n v="34.130000000000003"/>
    <n v="5.65"/>
    <s v="No"/>
    <s v="No"/>
    <x v="1"/>
    <n v="1"/>
    <x v="1"/>
    <s v="OBESITY"/>
    <s v="NORMAL"/>
    <d v="2003-10-02T00:00:00"/>
    <n v="14081.93"/>
    <s v="tier - 3"/>
    <s v="tier - 3"/>
    <s v="R1011"/>
    <n v="21"/>
  </r>
  <r>
    <x v="1834"/>
    <s v="Pedersen"/>
    <n v="17.34"/>
    <n v="5.05"/>
    <s v="No"/>
    <s v="No"/>
    <x v="0"/>
    <n v="0"/>
    <x v="1"/>
    <s v="UNDERWEIGHT"/>
    <s v="NORMAL"/>
    <d v="1980-06-16T00:00:00"/>
    <n v="14043.48"/>
    <s v="tier - 3"/>
    <s v="tier - 2"/>
    <s v="R1011"/>
    <n v="44"/>
  </r>
  <r>
    <x v="1835"/>
    <s v="Melo"/>
    <n v="17.440000000000001"/>
    <n v="6.26"/>
    <s v="No"/>
    <s v="No"/>
    <x v="0"/>
    <n v="0"/>
    <x v="1"/>
    <s v="UNDERWEIGHT"/>
    <s v="PREDIABETES"/>
    <d v="1982-09-27T00:00:00"/>
    <n v="14007.22"/>
    <s v="tier - 3"/>
    <s v="tier - 3"/>
    <s v="R1021"/>
    <n v="42"/>
  </r>
  <r>
    <x v="1836"/>
    <s v="Sakamoto"/>
    <n v="33.659999999999997"/>
    <n v="4.08"/>
    <s v="yes"/>
    <s v="No"/>
    <x v="1"/>
    <n v="1"/>
    <x v="1"/>
    <s v="OBESITY"/>
    <s v="NORMAL"/>
    <d v="1997-10-13T00:00:00"/>
    <n v="14001.29"/>
    <s v="tier - 3"/>
    <s v="tier - 2"/>
    <s v="R1013"/>
    <n v="27"/>
  </r>
  <r>
    <x v="1837"/>
    <s v="McMahon"/>
    <n v="21.375"/>
    <n v="6.19"/>
    <s v="yes"/>
    <s v="No"/>
    <x v="0"/>
    <n v="1"/>
    <x v="1"/>
    <s v="NORMAL WEIGHT"/>
    <s v="PREDIABETES"/>
    <d v="1988-06-26T00:00:00"/>
    <n v="14001.13"/>
    <s v="tier - 3"/>
    <s v="tier - 2"/>
    <s v="R1011"/>
    <n v="36"/>
  </r>
  <r>
    <x v="1838"/>
    <s v="Harris"/>
    <n v="27.14"/>
    <n v="6.01"/>
    <s v="No"/>
    <s v="No"/>
    <x v="0"/>
    <n v="1"/>
    <x v="1"/>
    <s v="OVERWEIGHT"/>
    <s v="PREDIABETES"/>
    <d v="1992-07-12T00:00:00"/>
    <n v="13981.85"/>
    <s v="tier - 3"/>
    <s v="tier - 2"/>
    <s v="R1011"/>
    <n v="32"/>
  </r>
  <r>
    <x v="1839"/>
    <s v="Lombardo"/>
    <n v="35.78"/>
    <n v="6.07"/>
    <s v="No"/>
    <s v="yes"/>
    <x v="0"/>
    <n v="1"/>
    <x v="1"/>
    <s v="OBESITY"/>
    <s v="PREDIABETES"/>
    <d v="2004-07-18T00:00:00"/>
    <n v="13979.45"/>
    <s v="tier - 3"/>
    <s v="tier - 1"/>
    <s v="R1012"/>
    <n v="20"/>
  </r>
  <r>
    <x v="1840"/>
    <s v="Bode"/>
    <n v="34.96"/>
    <n v="5.63"/>
    <s v="No"/>
    <s v="No"/>
    <x v="0"/>
    <n v="0"/>
    <x v="1"/>
    <s v="OBESITY"/>
    <s v="NORMAL"/>
    <d v="1999-11-20T00:00:00"/>
    <n v="13974.46"/>
    <s v="tier - 3"/>
    <s v="tier - 1"/>
    <s v="R1011"/>
    <n v="25"/>
  </r>
  <r>
    <x v="1841"/>
    <s v="Johnson"/>
    <n v="38.39"/>
    <n v="6.05"/>
    <s v="No"/>
    <s v="No"/>
    <x v="0"/>
    <n v="0"/>
    <x v="1"/>
    <s v="OBESITY"/>
    <s v="PREDIABETES"/>
    <d v="1991-07-04T00:00:00"/>
    <n v="13937.67"/>
    <s v="tier - 3"/>
    <s v="tier - 1"/>
    <s v="R1011"/>
    <n v="33"/>
  </r>
  <r>
    <x v="1842"/>
    <s v="Norcross"/>
    <n v="33.82"/>
    <n v="4.6500000000000004"/>
    <s v="No"/>
    <s v="No"/>
    <x v="0"/>
    <n v="0"/>
    <x v="1"/>
    <s v="OBESITY"/>
    <s v="NORMAL"/>
    <d v="1990-07-15T00:00:00"/>
    <n v="13919.82"/>
    <s v="tier - 3"/>
    <s v="tier - 3"/>
    <s v="R1013"/>
    <n v="34"/>
  </r>
  <r>
    <x v="1843"/>
    <s v="Lazrus"/>
    <n v="27.835000000000001"/>
    <n v="5.37"/>
    <s v="No"/>
    <s v="No"/>
    <x v="0"/>
    <n v="0"/>
    <x v="1"/>
    <s v="OVERWEIGHT"/>
    <s v="NORMAL"/>
    <d v="1990-08-08T00:00:00"/>
    <n v="13887.97"/>
    <s v="tier - 3"/>
    <s v="tier - 1"/>
    <s v="R1013"/>
    <n v="34"/>
  </r>
  <r>
    <x v="1844"/>
    <s v="Tsegay"/>
    <n v="33"/>
    <n v="5.39"/>
    <s v="No"/>
    <s v="No"/>
    <x v="0"/>
    <n v="0"/>
    <x v="1"/>
    <s v="OBESITY"/>
    <s v="NORMAL"/>
    <d v="1994-06-28T00:00:00"/>
    <n v="13887.2"/>
    <s v="tier - 3"/>
    <s v="tier - 1"/>
    <s v="R1012"/>
    <n v="30"/>
  </r>
  <r>
    <x v="1845"/>
    <s v="Schneider"/>
    <n v="26.885000000000002"/>
    <n v="5.86"/>
    <s v="No"/>
    <s v="No"/>
    <x v="0"/>
    <n v="0"/>
    <x v="1"/>
    <s v="OVERWEIGHT"/>
    <s v="PREDIABETES"/>
    <d v="1991-09-03T00:00:00"/>
    <n v="13886.4"/>
    <s v="tier - 3"/>
    <s v="tier - 1"/>
    <s v="R1012"/>
    <n v="33"/>
  </r>
  <r>
    <x v="1846"/>
    <s v="Loreto"/>
    <n v="29.26"/>
    <n v="4.4400000000000004"/>
    <s v="No"/>
    <s v="No"/>
    <x v="0"/>
    <n v="0"/>
    <x v="1"/>
    <s v="OVERWEIGHT"/>
    <s v="NORMAL"/>
    <d v="1994-10-24T00:00:00"/>
    <n v="13880.95"/>
    <s v="tier - 3"/>
    <s v="tier - 3"/>
    <s v="R1012"/>
    <n v="30"/>
  </r>
  <r>
    <x v="1847"/>
    <s v="Callahan"/>
    <n v="26.98"/>
    <n v="4.41"/>
    <s v="No"/>
    <s v="No"/>
    <x v="0"/>
    <n v="0"/>
    <x v="1"/>
    <s v="OVERWEIGHT"/>
    <s v="NORMAL"/>
    <d v="1994-10-08T00:00:00"/>
    <n v="13874.89"/>
    <s v="tier - 3"/>
    <s v="tier - 1"/>
    <s v="R1023"/>
    <n v="30"/>
  </r>
  <r>
    <x v="1848"/>
    <s v="Timko"/>
    <n v="32.11"/>
    <n v="5.19"/>
    <s v="No"/>
    <s v="No"/>
    <x v="1"/>
    <n v="1"/>
    <x v="1"/>
    <s v="OBESITY"/>
    <s v="NORMAL"/>
    <d v="1993-12-23T00:00:00"/>
    <n v="13844.8"/>
    <s v="tier - 3"/>
    <s v="tier - 2"/>
    <s v="R1013"/>
    <n v="30"/>
  </r>
  <r>
    <x v="1849"/>
    <s v="Achatz"/>
    <n v="31.73"/>
    <n v="5.16"/>
    <s v="No"/>
    <s v="No"/>
    <x v="1"/>
    <n v="1"/>
    <x v="1"/>
    <s v="OBESITY"/>
    <s v="NORMAL"/>
    <d v="1993-09-04T00:00:00"/>
    <n v="13844.51"/>
    <s v="tier - 3"/>
    <s v="tier - 1"/>
    <s v="R1025"/>
    <n v="31"/>
  </r>
  <r>
    <x v="1850"/>
    <s v="Horwitz"/>
    <n v="22.515000000000001"/>
    <n v="4.24"/>
    <s v="No"/>
    <s v="No"/>
    <x v="0"/>
    <n v="0"/>
    <x v="1"/>
    <s v="NORMAL WEIGHT"/>
    <s v="NORMAL"/>
    <d v="1994-12-29T00:00:00"/>
    <n v="13831.12"/>
    <s v="tier - 3"/>
    <s v="tier - 1"/>
    <s v="R1011"/>
    <n v="29"/>
  </r>
  <r>
    <x v="1851"/>
    <s v="Gordyan"/>
    <n v="25.9"/>
    <n v="5.45"/>
    <s v="No"/>
    <s v="No"/>
    <x v="0"/>
    <n v="1"/>
    <x v="1"/>
    <s v="OVERWEIGHT"/>
    <s v="NORMAL"/>
    <d v="1992-08-15T00:00:00"/>
    <n v="13822.8"/>
    <s v="tier - 3"/>
    <s v="tier - 3"/>
    <s v="R1013"/>
    <n v="32"/>
  </r>
  <r>
    <x v="1852"/>
    <s v="Hetherington"/>
    <n v="27.72"/>
    <n v="5.03"/>
    <s v="yes"/>
    <s v="No"/>
    <x v="0"/>
    <n v="1"/>
    <x v="1"/>
    <s v="OVERWEIGHT"/>
    <s v="NORMAL"/>
    <d v="1988-09-16T00:00:00"/>
    <n v="13819.49"/>
    <s v="tier - 3"/>
    <s v="tier - 3"/>
    <s v="R1012"/>
    <n v="36"/>
  </r>
  <r>
    <x v="1853"/>
    <s v="Thompson"/>
    <n v="31.5"/>
    <n v="9.6199999999999992"/>
    <s v="yes"/>
    <s v="No"/>
    <x v="0"/>
    <n v="1"/>
    <x v="1"/>
    <s v="OBESITY"/>
    <s v="DIABETES"/>
    <d v="1986-07-13T00:00:00"/>
    <n v="13801.61"/>
    <s v="tier - 3"/>
    <s v="tier - 2"/>
    <s v="R1012"/>
    <n v="38"/>
  </r>
  <r>
    <x v="1854"/>
    <s v="Battoo"/>
    <n v="29.7"/>
    <n v="6.77"/>
    <s v="yes"/>
    <s v="No"/>
    <x v="0"/>
    <n v="1"/>
    <x v="1"/>
    <s v="OVERWEIGHT"/>
    <s v="DIABETES"/>
    <d v="1986-08-11T00:00:00"/>
    <n v="13770.1"/>
    <s v="tier - 3"/>
    <s v="tier - 3"/>
    <s v="R1012"/>
    <n v="38"/>
  </r>
  <r>
    <x v="1855"/>
    <s v="Barker"/>
    <n v="21.26"/>
    <n v="5.36"/>
    <s v="yes"/>
    <s v="No"/>
    <x v="0"/>
    <n v="1"/>
    <x v="1"/>
    <s v="NORMAL WEIGHT"/>
    <s v="NORMAL"/>
    <d v="1988-07-18T00:00:00"/>
    <n v="13747.87"/>
    <s v="tier - 3"/>
    <s v="tier - 3"/>
    <s v="R1013"/>
    <n v="36"/>
  </r>
  <r>
    <x v="1856"/>
    <s v="Saarnilehto"/>
    <n v="17.09"/>
    <n v="5.69"/>
    <s v="No"/>
    <s v="No"/>
    <x v="0"/>
    <n v="0"/>
    <x v="1"/>
    <s v="UNDERWEIGHT"/>
    <s v="NORMAL"/>
    <d v="1982-06-29T00:00:00"/>
    <n v="13746.74"/>
    <s v="tier - 3"/>
    <s v="tier - 3"/>
    <s v="R1012"/>
    <n v="42"/>
  </r>
  <r>
    <x v="1857"/>
    <s v="Morton"/>
    <n v="24.3"/>
    <n v="4.9000000000000004"/>
    <s v="yes"/>
    <s v="No"/>
    <x v="1"/>
    <n v="1"/>
    <x v="1"/>
    <s v="NORMAL WEIGHT"/>
    <s v="NORMAL"/>
    <d v="1997-11-29T00:00:00"/>
    <n v="13726.21"/>
    <s v="tier - 3"/>
    <s v="tier - 1"/>
    <s v="R1012"/>
    <n v="27"/>
  </r>
  <r>
    <x v="1858"/>
    <s v="Thomas"/>
    <n v="29.734999999999999"/>
    <n v="5.78"/>
    <s v="No"/>
    <s v="No"/>
    <x v="0"/>
    <n v="0"/>
    <x v="1"/>
    <s v="OVERWEIGHT"/>
    <s v="PREDIABETES"/>
    <d v="1990-08-28T00:00:00"/>
    <n v="13725.47"/>
    <s v="tier - 3"/>
    <s v="tier - 3"/>
    <s v="R1012"/>
    <n v="34"/>
  </r>
  <r>
    <x v="1859"/>
    <s v="Hillman"/>
    <n v="29.26"/>
    <n v="4.7"/>
    <s v="No"/>
    <s v="No"/>
    <x v="0"/>
    <n v="0"/>
    <x v="1"/>
    <s v="OVERWEIGHT"/>
    <s v="NORMAL"/>
    <d v="1991-09-13T00:00:00"/>
    <n v="13714.55"/>
    <s v="tier - 3"/>
    <s v="tier - 3"/>
    <s v="R1024"/>
    <n v="33"/>
  </r>
  <r>
    <x v="1860"/>
    <s v="Edwards"/>
    <n v="33"/>
    <n v="6.28"/>
    <s v="No"/>
    <s v="No"/>
    <x v="0"/>
    <n v="0"/>
    <x v="1"/>
    <s v="OBESITY"/>
    <s v="PREDIABETES"/>
    <d v="1994-11-01T00:00:00"/>
    <n v="13685.51"/>
    <s v="tier - 3"/>
    <s v="tier - 1"/>
    <s v="R1022"/>
    <n v="30"/>
  </r>
  <r>
    <x v="1861"/>
    <s v="Bartel"/>
    <n v="31.065000000000001"/>
    <n v="4.2300000000000004"/>
    <s v="No"/>
    <s v="No"/>
    <x v="0"/>
    <n v="0"/>
    <x v="1"/>
    <s v="OBESITY"/>
    <s v="NORMAL"/>
    <d v="1991-06-01T00:00:00"/>
    <n v="13677.68"/>
    <s v="tier - 3"/>
    <s v="tier - 2"/>
    <s v="R1021"/>
    <n v="33"/>
  </r>
  <r>
    <x v="1862"/>
    <s v="Potekhina"/>
    <n v="26.51"/>
    <n v="6.17"/>
    <s v="No"/>
    <s v="No"/>
    <x v="0"/>
    <n v="0"/>
    <x v="1"/>
    <s v="OVERWEIGHT"/>
    <s v="PREDIABETES"/>
    <d v="1994-10-26T00:00:00"/>
    <n v="13638.06"/>
    <s v="tier - 3"/>
    <s v="tier - 3"/>
    <s v="R1016"/>
    <n v="30"/>
  </r>
  <r>
    <x v="1863"/>
    <s v="Kelly"/>
    <n v="28.88"/>
    <n v="4.96"/>
    <s v="No"/>
    <s v="No"/>
    <x v="0"/>
    <n v="0"/>
    <x v="1"/>
    <s v="OVERWEIGHT"/>
    <s v="NORMAL"/>
    <d v="1994-11-02T00:00:00"/>
    <n v="13635.64"/>
    <s v="tier - 3"/>
    <s v="tier - 2"/>
    <s v="R1024"/>
    <n v="30"/>
  </r>
  <r>
    <x v="1864"/>
    <s v="Lapp"/>
    <n v="35.814999999999998"/>
    <n v="5.1100000000000003"/>
    <s v="yes"/>
    <s v="No"/>
    <x v="0"/>
    <n v="1"/>
    <x v="1"/>
    <s v="OBESITY"/>
    <s v="NORMAL"/>
    <d v="1988-12-19T00:00:00"/>
    <n v="13622.01"/>
    <s v="tier - 3"/>
    <s v="tier - 3"/>
    <s v="R1011"/>
    <n v="35"/>
  </r>
  <r>
    <x v="1865"/>
    <s v="Burke"/>
    <n v="21.28"/>
    <n v="4.05"/>
    <s v="No"/>
    <s v="yes"/>
    <x v="0"/>
    <n v="1"/>
    <x v="1"/>
    <s v="NORMAL WEIGHT"/>
    <s v="NORMAL"/>
    <d v="2000-11-25T00:00:00"/>
    <n v="13616.36"/>
    <s v="tier - 3"/>
    <s v="tier - 3"/>
    <s v="R1011"/>
    <n v="24"/>
  </r>
  <r>
    <x v="1866"/>
    <s v="Barry"/>
    <n v="33.81"/>
    <n v="6.49"/>
    <s v="No"/>
    <s v="No"/>
    <x v="1"/>
    <n v="1"/>
    <x v="1"/>
    <s v="OBESITY"/>
    <s v="DIABETES"/>
    <d v="2003-06-08T00:00:00"/>
    <n v="13607.37"/>
    <s v="tier - 3"/>
    <s v="tier - 2"/>
    <s v="R1011"/>
    <n v="21"/>
  </r>
  <r>
    <x v="1867"/>
    <s v="McCormick"/>
    <n v="44.22"/>
    <n v="4.1900000000000004"/>
    <s v="No"/>
    <s v="No"/>
    <x v="0"/>
    <n v="1"/>
    <x v="1"/>
    <s v="OBESITY"/>
    <s v="NORMAL"/>
    <d v="1992-06-18T00:00:00"/>
    <n v="13588.17"/>
    <s v="tier - 3"/>
    <s v="tier - 3"/>
    <s v="R1017"/>
    <n v="32"/>
  </r>
  <r>
    <x v="1868"/>
    <s v="McElroy"/>
    <n v="15.46"/>
    <n v="4.99"/>
    <s v="yes"/>
    <s v="No"/>
    <x v="1"/>
    <n v="1"/>
    <x v="1"/>
    <s v="UNDERWEIGHT"/>
    <s v="NORMAL"/>
    <d v="1983-11-20T00:00:00"/>
    <n v="13566.04"/>
    <s v="tier - 3"/>
    <s v="tier - 1"/>
    <s v="R1025"/>
    <n v="41"/>
  </r>
  <r>
    <x v="1869"/>
    <s v="Coffed"/>
    <n v="30.3"/>
    <n v="4.7699999999999996"/>
    <s v="yes"/>
    <s v="No"/>
    <x v="0"/>
    <n v="1"/>
    <x v="1"/>
    <s v="OBESITY"/>
    <s v="NORMAL"/>
    <d v="1995-10-14T00:00:00"/>
    <n v="13555"/>
    <s v="tier - 3"/>
    <s v="tier - 1"/>
    <s v="R1011"/>
    <n v="29"/>
  </r>
  <r>
    <x v="1870"/>
    <s v="Estes"/>
    <n v="16.670000000000002"/>
    <n v="5.46"/>
    <s v="No"/>
    <s v="No"/>
    <x v="0"/>
    <n v="0"/>
    <x v="1"/>
    <s v="UNDERWEIGHT"/>
    <s v="NORMAL"/>
    <d v="1982-06-16T00:00:00"/>
    <n v="13511.28"/>
    <s v="tier - 3"/>
    <s v="tier - 1"/>
    <s v="R1025"/>
    <n v="42"/>
  </r>
  <r>
    <x v="1871"/>
    <s v="Miles"/>
    <n v="28.594999999999999"/>
    <n v="5.43"/>
    <s v="No"/>
    <s v="No"/>
    <x v="0"/>
    <n v="0"/>
    <x v="1"/>
    <s v="OVERWEIGHT"/>
    <s v="NORMAL"/>
    <d v="1991-12-01T00:00:00"/>
    <n v="13480.83"/>
    <s v="tier - 3"/>
    <s v="tier - 2"/>
    <s v="R1012"/>
    <n v="32"/>
  </r>
  <r>
    <x v="1872"/>
    <s v="Zamore"/>
    <n v="25.934999999999999"/>
    <n v="4.29"/>
    <s v="No"/>
    <s v="No"/>
    <x v="0"/>
    <n v="0"/>
    <x v="1"/>
    <s v="OVERWEIGHT"/>
    <s v="NORMAL"/>
    <d v="1991-11-03T00:00:00"/>
    <n v="13472.19"/>
    <s v="tier - 3"/>
    <s v="tier - 1"/>
    <s v="R1012"/>
    <n v="33"/>
  </r>
  <r>
    <x v="1873"/>
    <s v="Donaghy"/>
    <n v="27.645"/>
    <n v="5.25"/>
    <s v="No"/>
    <s v="No"/>
    <x v="0"/>
    <n v="1"/>
    <x v="1"/>
    <s v="OVERWEIGHT"/>
    <s v="NORMAL"/>
    <d v="1992-06-27T00:00:00"/>
    <n v="13470.86"/>
    <s v="tier - 3"/>
    <s v="tier - 3"/>
    <s v="R1013"/>
    <n v="32"/>
  </r>
  <r>
    <x v="1874"/>
    <s v="Kennedy"/>
    <n v="30.1"/>
    <n v="4.04"/>
    <s v="No"/>
    <s v="No"/>
    <x v="0"/>
    <n v="1"/>
    <x v="1"/>
    <s v="OBESITY"/>
    <s v="NORMAL"/>
    <d v="1998-12-14T00:00:00"/>
    <n v="13470.8"/>
    <s v="tier - 3"/>
    <s v="tier - 2"/>
    <s v="R1026"/>
    <n v="25"/>
  </r>
  <r>
    <x v="1875"/>
    <s v="Fiorini"/>
    <n v="26.79"/>
    <n v="5"/>
    <s v="yes"/>
    <s v="No"/>
    <x v="1"/>
    <n v="1"/>
    <x v="1"/>
    <s v="OVERWEIGHT"/>
    <s v="NORMAL"/>
    <d v="1997-09-06T00:00:00"/>
    <n v="13465.8"/>
    <s v="tier - 3"/>
    <s v="tier - 3"/>
    <s v="R1026"/>
    <n v="27"/>
  </r>
  <r>
    <x v="1876"/>
    <s v="Alexander"/>
    <n v="27.1"/>
    <n v="4.01"/>
    <s v="yes"/>
    <s v="No"/>
    <x v="0"/>
    <n v="1"/>
    <x v="1"/>
    <s v="OVERWEIGHT"/>
    <s v="NORMAL"/>
    <d v="1995-10-03T00:00:00"/>
    <n v="13462.52"/>
    <s v="tier - 3"/>
    <s v="tier - 1"/>
    <s v="R1012"/>
    <n v="29"/>
  </r>
  <r>
    <x v="1877"/>
    <s v="Watkins"/>
    <n v="24.31"/>
    <n v="5.4"/>
    <s v="No"/>
    <s v="No"/>
    <x v="0"/>
    <n v="0"/>
    <x v="1"/>
    <s v="NORMAL WEIGHT"/>
    <s v="NORMAL"/>
    <d v="1989-06-25T00:00:00"/>
    <n v="13457.96"/>
    <s v="tier - 3"/>
    <s v="tier - 1"/>
    <s v="R1013"/>
    <n v="35"/>
  </r>
  <r>
    <x v="1878"/>
    <s v="Cassel"/>
    <n v="15.53"/>
    <n v="5.81"/>
    <s v="No"/>
    <s v="No"/>
    <x v="0"/>
    <n v="1"/>
    <x v="1"/>
    <s v="UNDERWEIGHT"/>
    <s v="PREDIABETES"/>
    <d v="1984-09-16T00:00:00"/>
    <n v="13451.12"/>
    <s v="tier - 3"/>
    <s v="tier - 3"/>
    <s v="R1012"/>
    <n v="40"/>
  </r>
  <r>
    <x v="1879"/>
    <s v="Ferguson"/>
    <n v="30.7"/>
    <n v="5.82"/>
    <s v="No"/>
    <s v="No"/>
    <x v="0"/>
    <n v="1"/>
    <x v="1"/>
    <s v="OBESITY"/>
    <s v="PREDIABETES"/>
    <d v="1998-11-26T00:00:00"/>
    <n v="13440.7"/>
    <s v="tier - 3"/>
    <s v="tier - 3"/>
    <s v="R1012"/>
    <n v="26"/>
  </r>
  <r>
    <x v="1880"/>
    <s v="O'Sullivan"/>
    <n v="33.33"/>
    <n v="4.82"/>
    <s v="No"/>
    <s v="No"/>
    <x v="0"/>
    <n v="1"/>
    <x v="1"/>
    <s v="OBESITY"/>
    <s v="NORMAL"/>
    <d v="1992-08-04T00:00:00"/>
    <n v="13430.27"/>
    <s v="tier - 3"/>
    <s v="tier - 1"/>
    <s v="R1011"/>
    <n v="32"/>
  </r>
  <r>
    <x v="1881"/>
    <s v="Chepkirui"/>
    <n v="32.4"/>
    <n v="5.08"/>
    <s v="No"/>
    <s v="No"/>
    <x v="0"/>
    <n v="1"/>
    <x v="1"/>
    <s v="OBESITY"/>
    <s v="NORMAL"/>
    <d v="1992-06-28T00:00:00"/>
    <n v="13429.04"/>
    <s v="tier - 3"/>
    <s v="tier - 3"/>
    <s v="R1012"/>
    <n v="32"/>
  </r>
  <r>
    <x v="1882"/>
    <s v="Gurney"/>
    <n v="27.93"/>
    <n v="5.59"/>
    <s v="No"/>
    <s v="No"/>
    <x v="0"/>
    <n v="1"/>
    <x v="1"/>
    <s v="OVERWEIGHT"/>
    <s v="NORMAL"/>
    <d v="1992-06-18T00:00:00"/>
    <n v="13417.05"/>
    <s v="tier - 3"/>
    <s v="tier - 1"/>
    <s v="R1012"/>
    <n v="32"/>
  </r>
  <r>
    <x v="1883"/>
    <s v="Francis"/>
    <n v="21.754999999999999"/>
    <n v="5.12"/>
    <s v="No"/>
    <s v="No"/>
    <x v="0"/>
    <n v="0"/>
    <x v="1"/>
    <s v="NORMAL WEIGHT"/>
    <s v="NORMAL"/>
    <d v="1991-08-06T00:00:00"/>
    <n v="13415.04"/>
    <s v="tier - 3"/>
    <s v="tier - 2"/>
    <s v="R1012"/>
    <n v="33"/>
  </r>
  <r>
    <x v="1884"/>
    <s v="Gruca"/>
    <n v="25.934999999999999"/>
    <n v="4.95"/>
    <s v="No"/>
    <s v="No"/>
    <x v="0"/>
    <n v="0"/>
    <x v="1"/>
    <s v="OVERWEIGHT"/>
    <s v="NORMAL"/>
    <d v="1994-08-21T00:00:00"/>
    <n v="13412.97"/>
    <s v="tier - 3"/>
    <s v="tier - 1"/>
    <s v="R1012"/>
    <n v="30"/>
  </r>
  <r>
    <x v="1885"/>
    <s v="Rojas Alvarez"/>
    <n v="31.5"/>
    <n v="6.16"/>
    <s v="No"/>
    <s v="No"/>
    <x v="0"/>
    <n v="0"/>
    <x v="1"/>
    <s v="OBESITY"/>
    <s v="PREDIABETES"/>
    <d v="1990-12-14T00:00:00"/>
    <n v="13405.39"/>
    <s v="tier - 3"/>
    <s v="tier - 3"/>
    <s v="R1026"/>
    <n v="33"/>
  </r>
  <r>
    <x v="1886"/>
    <s v="Denton"/>
    <n v="30.03"/>
    <n v="6.41"/>
    <s v="No"/>
    <s v="No"/>
    <x v="0"/>
    <n v="0"/>
    <x v="1"/>
    <s v="OBESITY"/>
    <s v="DIABETES"/>
    <d v="1990-12-01T00:00:00"/>
    <n v="13393.76"/>
    <s v="tier - 3"/>
    <s v="tier - 3"/>
    <s v="R1012"/>
    <n v="33"/>
  </r>
  <r>
    <x v="1887"/>
    <s v="Mason"/>
    <n v="33.479999999999997"/>
    <n v="8.94"/>
    <s v="No"/>
    <s v="No"/>
    <x v="0"/>
    <n v="0"/>
    <x v="1"/>
    <s v="OBESITY"/>
    <s v="DIABETES"/>
    <d v="2002-10-18T00:00:00"/>
    <n v="13390.56"/>
    <s v="tier - 3"/>
    <s v="tier - 3"/>
    <s v="R1011"/>
    <n v="22"/>
  </r>
  <r>
    <x v="1888"/>
    <s v="Trout"/>
    <n v="16.510000000000002"/>
    <n v="4.42"/>
    <s v="yes"/>
    <s v="No"/>
    <x v="1"/>
    <n v="1"/>
    <x v="1"/>
    <s v="UNDERWEIGHT"/>
    <s v="NORMAL"/>
    <d v="1983-09-16T00:00:00"/>
    <n v="13383.67"/>
    <s v="tier - 3"/>
    <s v="tier - 2"/>
    <s v="R1013"/>
    <n v="41"/>
  </r>
  <r>
    <x v="1889"/>
    <s v="Gilbert"/>
    <n v="33.155000000000001"/>
    <n v="5.3"/>
    <s v="yes"/>
    <s v="No"/>
    <x v="0"/>
    <n v="1"/>
    <x v="1"/>
    <s v="OBESITY"/>
    <s v="NORMAL"/>
    <d v="1995-09-14T00:00:00"/>
    <n v="13377.41"/>
    <s v="tier - 3"/>
    <s v="tier - 3"/>
    <s v="R1012"/>
    <n v="29"/>
  </r>
  <r>
    <x v="1890"/>
    <s v="Chong"/>
    <n v="37.29"/>
    <n v="4.6399999999999997"/>
    <s v="No"/>
    <s v="No"/>
    <x v="1"/>
    <n v="1"/>
    <x v="1"/>
    <s v="OBESITY"/>
    <s v="NORMAL"/>
    <d v="1993-08-13T00:00:00"/>
    <n v="13375.76"/>
    <s v="tier - 3"/>
    <s v="tier - 3"/>
    <s v="R1026"/>
    <n v="31"/>
  </r>
  <r>
    <x v="1891"/>
    <s v="Henry"/>
    <n v="20.23"/>
    <n v="6.16"/>
    <s v="yes"/>
    <s v="No"/>
    <x v="0"/>
    <n v="1"/>
    <x v="1"/>
    <s v="NORMAL WEIGHT"/>
    <s v="PREDIABETES"/>
    <d v="1988-11-30T00:00:00"/>
    <n v="13360.94"/>
    <s v="tier - 3"/>
    <s v="tier - 1"/>
    <s v="R1012"/>
    <n v="36"/>
  </r>
  <r>
    <x v="1892"/>
    <s v="Brenneman"/>
    <n v="28.975000000000001"/>
    <n v="4.12"/>
    <s v="No"/>
    <s v="No"/>
    <x v="1"/>
    <n v="1"/>
    <x v="1"/>
    <s v="OVERWEIGHT"/>
    <s v="NORMAL"/>
    <d v="1993-12-26T00:00:00"/>
    <n v="13352.1"/>
    <s v="tier - 3"/>
    <s v="tier - 1"/>
    <s v="R1012"/>
    <n v="30"/>
  </r>
  <r>
    <x v="1893"/>
    <s v="Kemp"/>
    <n v="16.420000000000002"/>
    <n v="5.77"/>
    <s v="yes"/>
    <s v="No"/>
    <x v="1"/>
    <n v="1"/>
    <x v="1"/>
    <s v="UNDERWEIGHT"/>
    <s v="PREDIABETES"/>
    <d v="1983-11-10T00:00:00"/>
    <n v="13333.71"/>
    <s v="tier - 3"/>
    <s v="tier - 3"/>
    <s v="R1011"/>
    <n v="41"/>
  </r>
  <r>
    <x v="1894"/>
    <s v="Wilson"/>
    <n v="17.559999999999999"/>
    <n v="6.2"/>
    <s v="No"/>
    <s v="No"/>
    <x v="0"/>
    <n v="1"/>
    <x v="1"/>
    <s v="UNDERWEIGHT"/>
    <s v="PREDIABETES"/>
    <d v="1984-07-07T00:00:00"/>
    <n v="13292.52"/>
    <s v="tier - 3"/>
    <s v="tier - 1"/>
    <s v="R1024"/>
    <n v="40"/>
  </r>
  <r>
    <x v="1895"/>
    <s v="Hillyard"/>
    <n v="24.13"/>
    <n v="4.3899999999999997"/>
    <s v="No"/>
    <s v="No"/>
    <x v="0"/>
    <n v="1"/>
    <x v="1"/>
    <s v="NORMAL WEIGHT"/>
    <s v="NORMAL"/>
    <d v="1992-10-11T00:00:00"/>
    <n v="13228.85"/>
    <s v="tier - 3"/>
    <s v="tier - 3"/>
    <s v="R1011"/>
    <n v="32"/>
  </r>
  <r>
    <x v="1896"/>
    <s v="Turner"/>
    <n v="19.95"/>
    <n v="5.13"/>
    <s v="No"/>
    <s v="yes"/>
    <x v="0"/>
    <n v="2"/>
    <x v="1"/>
    <s v="NORMAL WEIGHT"/>
    <s v="NORMAL"/>
    <d v="2000-09-13T00:00:00"/>
    <n v="13224.69"/>
    <s v="tier - 3"/>
    <s v="tier - 2"/>
    <s v="R1022"/>
    <n v="24"/>
  </r>
  <r>
    <x v="1897"/>
    <s v="Benestad"/>
    <n v="21.24"/>
    <n v="4.49"/>
    <s v="No"/>
    <s v="No"/>
    <x v="0"/>
    <n v="0"/>
    <x v="1"/>
    <s v="NORMAL WEIGHT"/>
    <s v="NORMAL"/>
    <d v="1989-07-10T00:00:00"/>
    <n v="13224.06"/>
    <s v="tier - 3"/>
    <s v="tier - 2"/>
    <s v="R1026"/>
    <n v="35"/>
  </r>
  <r>
    <x v="1898"/>
    <s v="Gonzales"/>
    <n v="44.22"/>
    <n v="6.35"/>
    <s v="No"/>
    <s v="No"/>
    <x v="0"/>
    <n v="0"/>
    <x v="1"/>
    <s v="OBESITY"/>
    <s v="PREDIABETES"/>
    <d v="1990-11-01T00:00:00"/>
    <n v="13217.09"/>
    <s v="tier - 3"/>
    <s v="tier - 1"/>
    <s v="R1012"/>
    <n v="34"/>
  </r>
  <r>
    <x v="1899"/>
    <s v="Newman"/>
    <n v="41.1"/>
    <n v="5.79"/>
    <s v="No"/>
    <s v="No"/>
    <x v="0"/>
    <n v="0"/>
    <x v="1"/>
    <s v="OBESITY"/>
    <s v="PREDIABETES"/>
    <d v="1990-11-22T00:00:00"/>
    <n v="13214.43"/>
    <s v="tier - 3"/>
    <s v="tier - 3"/>
    <s v="R1021"/>
    <n v="34"/>
  </r>
  <r>
    <x v="1900"/>
    <s v="Sayre"/>
    <n v="34.200000000000003"/>
    <n v="4.78"/>
    <s v="yes"/>
    <s v="No"/>
    <x v="0"/>
    <n v="0"/>
    <x v="1"/>
    <s v="OBESITY"/>
    <s v="NORMAL"/>
    <d v="1996-09-08T00:00:00"/>
    <n v="13204.29"/>
    <s v="tier - 3"/>
    <s v="tier - 1"/>
    <s v="R1011"/>
    <n v="28"/>
  </r>
  <r>
    <x v="1901"/>
    <s v="Panke"/>
    <n v="29.92"/>
    <n v="6.02"/>
    <s v="yes"/>
    <s v="No"/>
    <x v="0"/>
    <n v="0"/>
    <x v="1"/>
    <s v="OVERWEIGHT"/>
    <s v="PREDIABETES"/>
    <d v="1996-08-17T00:00:00"/>
    <n v="13143.86"/>
    <s v="tier - 3"/>
    <s v="tier - 2"/>
    <s v="R1024"/>
    <n v="28"/>
  </r>
  <r>
    <x v="1902"/>
    <s v="Brennan"/>
    <n v="28.93"/>
    <n v="4.4400000000000004"/>
    <s v="No"/>
    <s v="No"/>
    <x v="0"/>
    <n v="0"/>
    <x v="1"/>
    <s v="OVERWEIGHT"/>
    <s v="NORMAL"/>
    <d v="1990-07-29T00:00:00"/>
    <n v="13143.34"/>
    <s v="tier - 3"/>
    <s v="tier - 3"/>
    <s v="R1021"/>
    <n v="34"/>
  </r>
  <r>
    <x v="1903"/>
    <s v="Ngo"/>
    <n v="31.254999999999999"/>
    <n v="5.84"/>
    <s v="yes"/>
    <s v="No"/>
    <x v="0"/>
    <n v="1"/>
    <x v="1"/>
    <s v="OBESITY"/>
    <s v="PREDIABETES"/>
    <d v="1995-07-11T00:00:00"/>
    <n v="13129.6"/>
    <s v="tier - 3"/>
    <s v="tier - 2"/>
    <s v="R1012"/>
    <n v="29"/>
  </r>
  <r>
    <x v="1904"/>
    <s v="Guerdan"/>
    <n v="29.83"/>
    <n v="5.39"/>
    <s v="No"/>
    <s v="No"/>
    <x v="0"/>
    <n v="0"/>
    <x v="1"/>
    <s v="OVERWEIGHT"/>
    <s v="NORMAL"/>
    <d v="1999-07-10T00:00:00"/>
    <n v="13126.68"/>
    <s v="tier - 3"/>
    <s v="tier - 2"/>
    <s v="R1026"/>
    <n v="25"/>
  </r>
  <r>
    <x v="1905"/>
    <s v="Shaw"/>
    <n v="29.59"/>
    <n v="6.16"/>
    <s v="No"/>
    <s v="No"/>
    <x v="1"/>
    <n v="1"/>
    <x v="1"/>
    <s v="OVERWEIGHT"/>
    <s v="PREDIABETES"/>
    <d v="1993-11-11T00:00:00"/>
    <n v="13116.84"/>
    <s v="tier - 3"/>
    <s v="tier - 3"/>
    <s v="R1013"/>
    <n v="31"/>
  </r>
  <r>
    <x v="1906"/>
    <s v="Mills-Honarvar"/>
    <n v="31.16"/>
    <n v="4.49"/>
    <s v="No"/>
    <s v="No"/>
    <x v="1"/>
    <n v="1"/>
    <x v="1"/>
    <s v="OBESITY"/>
    <s v="NORMAL"/>
    <d v="1993-09-29T00:00:00"/>
    <n v="13113.51"/>
    <s v="tier - 3"/>
    <s v="tier - 2"/>
    <s v="R1013"/>
    <n v="31"/>
  </r>
  <r>
    <x v="1907"/>
    <s v="Farvard"/>
    <n v="34.21"/>
    <n v="4.4800000000000004"/>
    <s v="yes"/>
    <s v="No"/>
    <x v="0"/>
    <n v="1"/>
    <x v="1"/>
    <s v="OBESITY"/>
    <s v="NORMAL"/>
    <d v="1988-10-24T00:00:00"/>
    <n v="13112.6"/>
    <s v="tier - 3"/>
    <s v="tier - 2"/>
    <s v="R1012"/>
    <n v="36"/>
  </r>
  <r>
    <x v="1908"/>
    <s v="Kelly"/>
    <n v="34.86"/>
    <n v="10.97"/>
    <s v="No"/>
    <s v="No"/>
    <x v="0"/>
    <n v="0"/>
    <x v="1"/>
    <s v="OBESITY"/>
    <s v="DIABETES"/>
    <d v="2002-06-15T00:00:00"/>
    <n v="13110.79"/>
    <s v="tier - 3"/>
    <s v="tier - 2"/>
    <s v="R1016"/>
    <n v="22"/>
  </r>
  <r>
    <x v="1909"/>
    <s v="Skinner"/>
    <n v="34.58"/>
    <n v="5.14"/>
    <s v="No"/>
    <s v="yes"/>
    <x v="0"/>
    <n v="2"/>
    <x v="1"/>
    <s v="OBESITY"/>
    <s v="NORMAL"/>
    <d v="2000-07-10T00:00:00"/>
    <n v="13101.74"/>
    <s v="tier - 3"/>
    <s v="tier - 1"/>
    <s v="R1023"/>
    <n v="24"/>
  </r>
  <r>
    <x v="1910"/>
    <s v="Murphy"/>
    <n v="17.940000000000001"/>
    <n v="5.17"/>
    <s v="yes"/>
    <s v="No"/>
    <x v="0"/>
    <n v="0"/>
    <x v="1"/>
    <s v="UNDERWEIGHT"/>
    <s v="NORMAL"/>
    <d v="1985-07-05T00:00:00"/>
    <n v="13063.88"/>
    <s v="tier - 3"/>
    <s v="tier - 3"/>
    <s v="R1019"/>
    <n v="39"/>
  </r>
  <r>
    <x v="1911"/>
    <s v="Shue"/>
    <n v="26.8"/>
    <n v="6.18"/>
    <s v="yes"/>
    <s v="No"/>
    <x v="1"/>
    <n v="1"/>
    <x v="1"/>
    <s v="OVERWEIGHT"/>
    <s v="PREDIABETES"/>
    <d v="1997-11-24T00:00:00"/>
    <n v="13051.22"/>
    <s v="tier - 3"/>
    <s v="tier - 1"/>
    <s v="R1019"/>
    <n v="27"/>
  </r>
  <r>
    <x v="1912"/>
    <s v="Reilly"/>
    <n v="17.690000000000001"/>
    <n v="9.07"/>
    <s v="yes"/>
    <s v="No"/>
    <x v="0"/>
    <n v="0"/>
    <x v="1"/>
    <s v="UNDERWEIGHT"/>
    <s v="DIABETES"/>
    <d v="1981-08-27T00:00:00"/>
    <n v="13047.33"/>
    <s v="tier - 3"/>
    <s v="tier - 1"/>
    <s v="R1021"/>
    <n v="43"/>
  </r>
  <r>
    <x v="1913"/>
    <s v="Blinn"/>
    <n v="25.77"/>
    <n v="4.43"/>
    <s v="No"/>
    <s v="No"/>
    <x v="1"/>
    <n v="1"/>
    <x v="1"/>
    <s v="OVERWEIGHT"/>
    <s v="NORMAL"/>
    <d v="1993-09-14T00:00:00"/>
    <n v="13044.41"/>
    <s v="tier - 3"/>
    <s v="tier - 3"/>
    <s v="R1013"/>
    <n v="31"/>
  </r>
  <r>
    <x v="1914"/>
    <s v="Duyn"/>
    <n v="34.46"/>
    <n v="4.17"/>
    <s v="No"/>
    <s v="yes"/>
    <x v="0"/>
    <n v="1"/>
    <x v="1"/>
    <s v="OBESITY"/>
    <s v="NORMAL"/>
    <d v="2004-07-13T00:00:00"/>
    <n v="13041.92"/>
    <s v="tier - 3"/>
    <s v="tier - 1"/>
    <s v="R1013"/>
    <n v="20"/>
  </r>
  <r>
    <x v="1915"/>
    <s v="Wardian"/>
    <n v="30.875"/>
    <n v="4.95"/>
    <s v="yes"/>
    <s v="No"/>
    <x v="0"/>
    <n v="0"/>
    <x v="1"/>
    <s v="OBESITY"/>
    <s v="NORMAL"/>
    <d v="1996-10-23T00:00:00"/>
    <n v="13023.93"/>
    <s v="tier - 3"/>
    <s v="tier - 2"/>
    <s v="R1011"/>
    <n v="28"/>
  </r>
  <r>
    <x v="1916"/>
    <s v="Heuninck"/>
    <n v="39.49"/>
    <n v="5.13"/>
    <s v="No"/>
    <s v="No"/>
    <x v="0"/>
    <n v="0"/>
    <x v="1"/>
    <s v="OBESITY"/>
    <s v="NORMAL"/>
    <d v="1991-07-25T00:00:00"/>
    <n v="13019.16"/>
    <s v="tier - 3"/>
    <s v="tier - 3"/>
    <s v="R1024"/>
    <n v="33"/>
  </r>
  <r>
    <x v="1917"/>
    <s v="Kipyego"/>
    <n v="28.88"/>
    <n v="4.0999999999999996"/>
    <s v="No"/>
    <s v="No"/>
    <x v="0"/>
    <n v="0"/>
    <x v="1"/>
    <s v="OVERWEIGHT"/>
    <s v="NORMAL"/>
    <d v="1990-06-24T00:00:00"/>
    <n v="13012.21"/>
    <s v="tier - 3"/>
    <s v="tier - 3"/>
    <s v="R1011"/>
    <n v="34"/>
  </r>
  <r>
    <x v="1918"/>
    <s v="Kuehl"/>
    <n v="20.234999999999999"/>
    <n v="5.01"/>
    <s v="yes"/>
    <s v="No"/>
    <x v="0"/>
    <n v="0"/>
    <x v="1"/>
    <s v="NORMAL WEIGHT"/>
    <s v="NORMAL"/>
    <d v="2001-10-18T00:00:00"/>
    <n v="13010.86"/>
    <s v="tier - 3"/>
    <s v="tier - 2"/>
    <s v="R1013"/>
    <n v="23"/>
  </r>
  <r>
    <x v="1919"/>
    <s v="Burkholder"/>
    <n v="30.67"/>
    <n v="5.09"/>
    <s v="yes"/>
    <s v="No"/>
    <x v="0"/>
    <n v="0"/>
    <x v="1"/>
    <s v="OBESITY"/>
    <s v="NORMAL"/>
    <d v="2001-06-06T00:00:00"/>
    <n v="13008.07"/>
    <s v="tier - 3"/>
    <s v="tier - 2"/>
    <s v="R1011"/>
    <n v="23"/>
  </r>
  <r>
    <x v="1920"/>
    <s v="Stadolnik"/>
    <n v="30.875"/>
    <n v="6.49"/>
    <s v="No"/>
    <s v="No"/>
    <x v="0"/>
    <n v="0"/>
    <x v="1"/>
    <s v="OBESITY"/>
    <s v="DIABETES"/>
    <d v="1991-08-19T00:00:00"/>
    <n v="13004.95"/>
    <s v="tier - 3"/>
    <s v="tier - 3"/>
    <s v="R1012"/>
    <n v="33"/>
  </r>
  <r>
    <x v="1921"/>
    <s v="Shields"/>
    <n v="23.8"/>
    <n v="4.08"/>
    <s v="No"/>
    <s v="No"/>
    <x v="0"/>
    <n v="0"/>
    <x v="1"/>
    <s v="NORMAL WEIGHT"/>
    <s v="NORMAL"/>
    <d v="1994-08-12T00:00:00"/>
    <n v="13002.91"/>
    <s v="tier - 3"/>
    <s v="tier - 2"/>
    <s v="R1011"/>
    <n v="30"/>
  </r>
  <r>
    <x v="1922"/>
    <s v="Margolis"/>
    <n v="15.37"/>
    <n v="8.6300000000000008"/>
    <s v="yes"/>
    <s v="No"/>
    <x v="0"/>
    <n v="0"/>
    <x v="1"/>
    <s v="UNDERWEIGHT"/>
    <s v="DIABETES"/>
    <d v="1981-09-29T00:00:00"/>
    <n v="12994.12"/>
    <s v="tier - 3"/>
    <s v="tier - 2"/>
    <s v="R1012"/>
    <n v="43"/>
  </r>
  <r>
    <x v="1923"/>
    <s v="Uffenbeck"/>
    <n v="30.4"/>
    <n v="5.28"/>
    <s v="No"/>
    <s v="No"/>
    <x v="0"/>
    <n v="0"/>
    <x v="1"/>
    <s v="OBESITY"/>
    <s v="NORMAL"/>
    <d v="1999-06-24T00:00:00"/>
    <n v="12982.87"/>
    <s v="tier - 3"/>
    <s v="tier - 3"/>
    <s v="R1011"/>
    <n v="25"/>
  </r>
  <r>
    <x v="1924"/>
    <s v="Brake"/>
    <n v="19.48"/>
    <n v="5.63"/>
    <s v="yes"/>
    <s v="No"/>
    <x v="0"/>
    <n v="1"/>
    <x v="1"/>
    <s v="NORMAL WEIGHT"/>
    <s v="NORMAL"/>
    <d v="1988-08-28T00:00:00"/>
    <n v="12981.35"/>
    <s v="tier - 3"/>
    <s v="tier - 3"/>
    <s v="R1013"/>
    <n v="36"/>
  </r>
  <r>
    <x v="1925"/>
    <s v="Stepanova"/>
    <n v="16.96"/>
    <n v="11.47"/>
    <s v="yes"/>
    <s v="No"/>
    <x v="0"/>
    <n v="0"/>
    <x v="1"/>
    <s v="UNDERWEIGHT"/>
    <s v="DIABETES"/>
    <d v="1981-12-13T00:00:00"/>
    <n v="12979.36"/>
    <s v="tier - 3"/>
    <s v="tier - 1"/>
    <s v="R1012"/>
    <n v="42"/>
  </r>
  <r>
    <x v="1926"/>
    <s v="Verdi"/>
    <n v="19.05"/>
    <n v="4.92"/>
    <s v="No"/>
    <s v="No"/>
    <x v="0"/>
    <n v="1"/>
    <x v="1"/>
    <s v="NORMAL WEIGHT"/>
    <s v="NORMAL"/>
    <d v="1987-10-24T00:00:00"/>
    <n v="12957.12"/>
    <s v="tier - 3"/>
    <s v="tier - 3"/>
    <s v="R1026"/>
    <n v="37"/>
  </r>
  <r>
    <x v="1927"/>
    <s v="McLean"/>
    <n v="37.619999999999997"/>
    <n v="4.18"/>
    <s v="No"/>
    <s v="No"/>
    <x v="0"/>
    <n v="0"/>
    <x v="1"/>
    <s v="OBESITY"/>
    <s v="NORMAL"/>
    <d v="1994-11-21T00:00:00"/>
    <n v="12950.07"/>
    <s v="tier - 3"/>
    <s v="tier - 3"/>
    <s v="R1016"/>
    <n v="30"/>
  </r>
  <r>
    <x v="1928"/>
    <s v="Ryan"/>
    <n v="29.1"/>
    <n v="4.67"/>
    <s v="No"/>
    <s v="No"/>
    <x v="0"/>
    <n v="0"/>
    <x v="1"/>
    <s v="OVERWEIGHT"/>
    <s v="NORMAL"/>
    <d v="1991-10-24T00:00:00"/>
    <n v="12949.16"/>
    <s v="tier - 3"/>
    <s v="tier - 1"/>
    <s v="R1026"/>
    <n v="33"/>
  </r>
  <r>
    <x v="1929"/>
    <s v="Mickelson"/>
    <n v="26.62"/>
    <n v="6.24"/>
    <s v="No"/>
    <s v="No"/>
    <x v="0"/>
    <n v="0"/>
    <x v="1"/>
    <s v="OVERWEIGHT"/>
    <s v="PREDIABETES"/>
    <d v="1991-08-25T00:00:00"/>
    <n v="12928.79"/>
    <s v="tier - 3"/>
    <s v="tier - 1"/>
    <s v="R1012"/>
    <n v="33"/>
  </r>
  <r>
    <x v="1930"/>
    <s v="Dibaba"/>
    <n v="25.74"/>
    <n v="5.99"/>
    <s v="No"/>
    <s v="No"/>
    <x v="0"/>
    <n v="0"/>
    <x v="1"/>
    <s v="OVERWEIGHT"/>
    <s v="PREDIABETES"/>
    <d v="1991-10-28T00:00:00"/>
    <n v="12925.89"/>
    <s v="tier - 3"/>
    <s v="tier - 3"/>
    <s v="R1013"/>
    <n v="33"/>
  </r>
  <r>
    <x v="1931"/>
    <s v="Shilling"/>
    <n v="18.22"/>
    <n v="10.27"/>
    <s v="yes"/>
    <s v="No"/>
    <x v="0"/>
    <n v="1"/>
    <x v="1"/>
    <s v="UNDERWEIGHT"/>
    <s v="DIABETES"/>
    <d v="1986-09-09T00:00:00"/>
    <n v="12913.99"/>
    <s v="tier - 3"/>
    <s v="tier - 1"/>
    <s v="R1011"/>
    <n v="38"/>
  </r>
  <r>
    <x v="1932"/>
    <s v="Bashaw"/>
    <n v="26.03"/>
    <n v="5.97"/>
    <s v="No"/>
    <s v="No"/>
    <x v="1"/>
    <n v="1"/>
    <x v="1"/>
    <s v="OVERWEIGHT"/>
    <s v="PREDIABETES"/>
    <d v="1993-06-22T00:00:00"/>
    <n v="12890.06"/>
    <s v="tier - 3"/>
    <s v="tier - 1"/>
    <s v="R1011"/>
    <n v="31"/>
  </r>
  <r>
    <x v="1933"/>
    <s v="Jacob"/>
    <n v="17.29"/>
    <n v="4.9800000000000004"/>
    <s v="No"/>
    <s v="No"/>
    <x v="0"/>
    <n v="0"/>
    <x v="1"/>
    <s v="UNDERWEIGHT"/>
    <s v="NORMAL"/>
    <d v="1994-08-22T00:00:00"/>
    <n v="12870.31"/>
    <s v="tier - 3"/>
    <s v="tier - 1"/>
    <s v="R1012"/>
    <n v="30"/>
  </r>
  <r>
    <x v="1934"/>
    <s v="McCutcheon"/>
    <n v="18.170000000000002"/>
    <n v="6.91"/>
    <s v="yes"/>
    <s v="No"/>
    <x v="0"/>
    <n v="1"/>
    <x v="1"/>
    <s v="UNDERWEIGHT"/>
    <s v="DIABETES"/>
    <d v="1986-12-01T00:00:00"/>
    <n v="12856.84"/>
    <s v="tier - 3"/>
    <s v="tier - 3"/>
    <s v="R1026"/>
    <n v="37"/>
  </r>
  <r>
    <x v="1935"/>
    <s v="Connor"/>
    <n v="32.54"/>
    <n v="6.38"/>
    <s v="No"/>
    <s v="yes"/>
    <x v="0"/>
    <n v="1"/>
    <x v="1"/>
    <s v="OBESITY"/>
    <s v="PREDIABETES"/>
    <d v="2004-11-05T00:00:00"/>
    <n v="12852.37"/>
    <s v="tier - 3"/>
    <s v="tier - 1"/>
    <s v="R1024"/>
    <n v="20"/>
  </r>
  <r>
    <x v="1936"/>
    <s v="May"/>
    <n v="30.25"/>
    <n v="4.7699999999999996"/>
    <s v="No"/>
    <s v="No"/>
    <x v="0"/>
    <n v="0"/>
    <x v="1"/>
    <s v="OBESITY"/>
    <s v="NORMAL"/>
    <d v="1989-12-02T00:00:00"/>
    <n v="12847.24"/>
    <s v="tier - 3"/>
    <s v="tier - 2"/>
    <s v="R1021"/>
    <n v="34"/>
  </r>
  <r>
    <x v="1937"/>
    <s v="Geoghegan"/>
    <n v="19.59"/>
    <n v="6.04"/>
    <s v="yes"/>
    <s v="No"/>
    <x v="0"/>
    <n v="1"/>
    <x v="1"/>
    <s v="NORMAL WEIGHT"/>
    <s v="PREDIABETES"/>
    <d v="1988-08-18T00:00:00"/>
    <n v="12829.46"/>
    <s v="tier - 3"/>
    <s v="tier - 1"/>
    <s v="R1021"/>
    <n v="36"/>
  </r>
  <r>
    <x v="1938"/>
    <s v="McGinn"/>
    <n v="45.9"/>
    <n v="4.3"/>
    <s v="yes"/>
    <s v="No"/>
    <x v="0"/>
    <n v="1"/>
    <x v="1"/>
    <s v="OBESITY"/>
    <s v="NORMAL"/>
    <d v="1995-10-21T00:00:00"/>
    <n v="12823.25"/>
    <s v="tier - 3"/>
    <s v="tier - 1"/>
    <s v="R1011"/>
    <n v="29"/>
  </r>
  <r>
    <x v="1939"/>
    <s v="Jones"/>
    <n v="17.059999999999999"/>
    <n v="8.75"/>
    <s v="yes"/>
    <s v="No"/>
    <x v="0"/>
    <n v="0"/>
    <x v="1"/>
    <s v="UNDERWEIGHT"/>
    <s v="DIABETES"/>
    <d v="1981-12-14T00:00:00"/>
    <n v="12815.44"/>
    <s v="tier - 3"/>
    <s v="tier - 3"/>
    <s v="R1024"/>
    <n v="42"/>
  </r>
  <r>
    <x v="1940"/>
    <s v="Quinteros"/>
    <n v="32.07"/>
    <n v="5.25"/>
    <s v="No"/>
    <s v="No"/>
    <x v="1"/>
    <n v="1"/>
    <x v="1"/>
    <s v="OBESITY"/>
    <s v="NORMAL"/>
    <d v="2003-07-10T00:00:00"/>
    <n v="12797.21"/>
    <s v="tier - 3"/>
    <s v="tier - 1"/>
    <s v="R1024"/>
    <n v="21"/>
  </r>
  <r>
    <x v="1941"/>
    <s v="Loenser"/>
    <n v="16.5"/>
    <n v="5.03"/>
    <s v="No"/>
    <s v="No"/>
    <x v="0"/>
    <n v="1"/>
    <x v="1"/>
    <s v="UNDERWEIGHT"/>
    <s v="NORMAL"/>
    <d v="1984-07-06T00:00:00"/>
    <n v="12788.18"/>
    <s v="tier - 3"/>
    <s v="tier - 2"/>
    <s v="R1023"/>
    <n v="40"/>
  </r>
  <r>
    <x v="1942"/>
    <s v="Aitken"/>
    <n v="31.4"/>
    <n v="5.88"/>
    <s v="No"/>
    <s v="No"/>
    <x v="0"/>
    <n v="1"/>
    <x v="1"/>
    <s v="OBESITY"/>
    <s v="PREDIABETES"/>
    <d v="1992-09-14T00:00:00"/>
    <n v="12788.03"/>
    <s v="tier - 3"/>
    <s v="tier - 2"/>
    <s v="R1024"/>
    <n v="32"/>
  </r>
  <r>
    <x v="1943"/>
    <s v="Furrer"/>
    <n v="20.36"/>
    <n v="4.49"/>
    <s v="No"/>
    <s v="No"/>
    <x v="0"/>
    <n v="0"/>
    <x v="1"/>
    <s v="NORMAL WEIGHT"/>
    <s v="NORMAL"/>
    <d v="1990-11-08T00:00:00"/>
    <n v="12776.05"/>
    <s v="tier - 3"/>
    <s v="tier - 3"/>
    <s v="R1022"/>
    <n v="34"/>
  </r>
  <r>
    <x v="1944"/>
    <s v="Konigs"/>
    <n v="25.46"/>
    <n v="4.1399999999999997"/>
    <s v="No"/>
    <s v="No"/>
    <x v="0"/>
    <n v="1"/>
    <x v="1"/>
    <s v="OVERWEIGHT"/>
    <s v="NORMAL"/>
    <d v="1992-11-17T00:00:00"/>
    <n v="12770.27"/>
    <s v="tier - 3"/>
    <s v="tier - 1"/>
    <s v="R1020"/>
    <n v="32"/>
  </r>
  <r>
    <x v="1945"/>
    <s v="Tesdahl"/>
    <n v="17.09"/>
    <n v="5.8"/>
    <s v="yes"/>
    <s v="No"/>
    <x v="0"/>
    <n v="0"/>
    <x v="1"/>
    <s v="UNDERWEIGHT"/>
    <s v="PREDIABETES"/>
    <d v="1985-06-14T00:00:00"/>
    <n v="12741.17"/>
    <s v="tier - 3"/>
    <s v="tier - 3"/>
    <s v="R1011"/>
    <n v="39"/>
  </r>
  <r>
    <x v="1946"/>
    <s v="Engel"/>
    <n v="20.83"/>
    <n v="5.12"/>
    <s v="No"/>
    <s v="No"/>
    <x v="0"/>
    <n v="0"/>
    <x v="1"/>
    <s v="NORMAL WEIGHT"/>
    <s v="NORMAL"/>
    <d v="1990-10-11T00:00:00"/>
    <n v="12731"/>
    <s v="tier - 3"/>
    <s v="tier - 3"/>
    <s v="R1016"/>
    <n v="34"/>
  </r>
  <r>
    <x v="1947"/>
    <s v="Kuck"/>
    <n v="18.920000000000002"/>
    <n v="5.98"/>
    <s v="yes"/>
    <s v="No"/>
    <x v="0"/>
    <n v="1"/>
    <x v="1"/>
    <s v="NORMAL WEIGHT"/>
    <s v="PREDIABETES"/>
    <d v="1988-11-04T00:00:00"/>
    <n v="12718.21"/>
    <s v="tier - 3"/>
    <s v="tier - 1"/>
    <s v="R1013"/>
    <n v="36"/>
  </r>
  <r>
    <x v="1948"/>
    <s v="Dillon"/>
    <n v="37.1"/>
    <n v="5.46"/>
    <s v="No"/>
    <s v="No"/>
    <x v="0"/>
    <n v="0"/>
    <x v="1"/>
    <s v="OBESITY"/>
    <s v="NORMAL"/>
    <d v="1999-08-12T00:00:00"/>
    <n v="12713"/>
    <s v="tier - 3"/>
    <s v="tier - 2"/>
    <s v="R1011"/>
    <n v="25"/>
  </r>
  <r>
    <x v="1949"/>
    <s v="Neuschel"/>
    <n v="22.515000000000001"/>
    <n v="4.91"/>
    <s v="yes"/>
    <s v="No"/>
    <x v="1"/>
    <n v="1"/>
    <x v="1"/>
    <s v="NORMAL WEIGHT"/>
    <s v="NORMAL"/>
    <d v="1997-11-04T00:00:00"/>
    <n v="12700.63"/>
    <s v="tier - 3"/>
    <s v="tier - 1"/>
    <s v="R1012"/>
    <n v="27"/>
  </r>
  <r>
    <x v="1950"/>
    <s v="Rosales Ramirez"/>
    <n v="32.700000000000003"/>
    <n v="4.66"/>
    <s v="No"/>
    <s v="No"/>
    <x v="0"/>
    <n v="0"/>
    <x v="1"/>
    <s v="OBESITY"/>
    <s v="NORMAL"/>
    <d v="1999-06-06T00:00:00"/>
    <n v="12699.56"/>
    <s v="tier - 3"/>
    <s v="tier - 1"/>
    <s v="R1011"/>
    <n v="25"/>
  </r>
  <r>
    <x v="1951"/>
    <s v="Marquez"/>
    <n v="17.75"/>
    <n v="6.8"/>
    <s v="yes"/>
    <s v="No"/>
    <x v="0"/>
    <n v="1"/>
    <x v="1"/>
    <s v="UNDERWEIGHT"/>
    <s v="DIABETES"/>
    <d v="1986-12-27T00:00:00"/>
    <n v="12697.48"/>
    <s v="tier - 3"/>
    <s v="tier - 1"/>
    <s v="R1017"/>
    <n v="37"/>
  </r>
  <r>
    <x v="1952"/>
    <s v="Green"/>
    <n v="33.630000000000003"/>
    <n v="4.47"/>
    <s v="yes"/>
    <s v="No"/>
    <x v="0"/>
    <n v="0"/>
    <x v="1"/>
    <s v="OBESITY"/>
    <s v="NORMAL"/>
    <d v="2001-11-11T00:00:00"/>
    <n v="12648.7"/>
    <s v="tier - 3"/>
    <s v="tier - 1"/>
    <s v="R1012"/>
    <n v="23"/>
  </r>
  <r>
    <x v="1953"/>
    <s v="Schubel"/>
    <n v="34.799999999999997"/>
    <n v="4.08"/>
    <s v="yes"/>
    <s v="No"/>
    <x v="0"/>
    <n v="1"/>
    <x v="1"/>
    <s v="OBESITY"/>
    <s v="NORMAL"/>
    <d v="1995-08-23T00:00:00"/>
    <n v="12646.21"/>
    <s v="tier - 3"/>
    <s v="tier - 1"/>
    <s v="R1026"/>
    <n v="29"/>
  </r>
  <r>
    <x v="1954"/>
    <s v="Jimenez"/>
    <n v="16.809999999999999"/>
    <n v="5.51"/>
    <s v="yes"/>
    <s v="No"/>
    <x v="0"/>
    <n v="1"/>
    <x v="1"/>
    <s v="UNDERWEIGHT"/>
    <s v="NORMAL"/>
    <d v="1988-08-18T00:00:00"/>
    <n v="12644.59"/>
    <s v="tier - 3"/>
    <s v="tier - 1"/>
    <s v="R1012"/>
    <n v="36"/>
  </r>
  <r>
    <x v="1955"/>
    <s v="Zimny-Schmitt"/>
    <n v="16.690000000000001"/>
    <n v="8.4"/>
    <s v="yes"/>
    <s v="No"/>
    <x v="0"/>
    <n v="0"/>
    <x v="1"/>
    <s v="UNDERWEIGHT"/>
    <s v="DIABETES"/>
    <d v="1981-10-10T00:00:00"/>
    <n v="12643.38"/>
    <s v="tier - 3"/>
    <s v="tier - 1"/>
    <s v="R1024"/>
    <n v="43"/>
  </r>
  <r>
    <x v="1956"/>
    <s v="Hill"/>
    <n v="23.21"/>
    <n v="5.14"/>
    <s v="yes"/>
    <s v="No"/>
    <x v="0"/>
    <n v="1"/>
    <x v="1"/>
    <s v="NORMAL WEIGHT"/>
    <s v="NORMAL"/>
    <d v="1995-06-16T00:00:00"/>
    <n v="12640.24"/>
    <s v="tier - 3"/>
    <s v="tier - 3"/>
    <s v="R1026"/>
    <n v="29"/>
  </r>
  <r>
    <x v="1957"/>
    <s v="Brohart"/>
    <n v="25.175000000000001"/>
    <n v="5.21"/>
    <s v="yes"/>
    <s v="No"/>
    <x v="0"/>
    <n v="1"/>
    <x v="1"/>
    <s v="OVERWEIGHT"/>
    <s v="NORMAL"/>
    <d v="1995-10-09T00:00:00"/>
    <n v="12638.2"/>
    <s v="tier - 3"/>
    <s v="tier - 1"/>
    <s v="R1012"/>
    <n v="29"/>
  </r>
  <r>
    <x v="1958"/>
    <s v="Ryan"/>
    <n v="34.770000000000003"/>
    <n v="6.23"/>
    <s v="No"/>
    <s v="No"/>
    <x v="0"/>
    <n v="0"/>
    <x v="1"/>
    <s v="OBESITY"/>
    <s v="PREDIABETES"/>
    <d v="1994-09-24T00:00:00"/>
    <n v="12629.9"/>
    <s v="tier - 3"/>
    <s v="tier - 3"/>
    <s v="R1026"/>
    <n v="30"/>
  </r>
  <r>
    <x v="1959"/>
    <s v="Oka"/>
    <n v="27.7"/>
    <n v="5.6"/>
    <s v="No"/>
    <s v="No"/>
    <x v="0"/>
    <n v="1"/>
    <x v="1"/>
    <s v="OVERWEIGHT"/>
    <s v="NORMAL"/>
    <d v="1992-12-22T00:00:00"/>
    <n v="12629.17"/>
    <s v="tier - 3"/>
    <s v="tier - 1"/>
    <s v="R1014"/>
    <n v="31"/>
  </r>
  <r>
    <x v="1960"/>
    <s v="Newman"/>
    <n v="19.12"/>
    <n v="4.72"/>
    <s v="yes"/>
    <s v="No"/>
    <x v="0"/>
    <n v="1"/>
    <x v="1"/>
    <s v="NORMAL WEIGHT"/>
    <s v="NORMAL"/>
    <d v="1988-10-15T00:00:00"/>
    <n v="12624.74"/>
    <s v="tier - 3"/>
    <s v="tier - 2"/>
    <s v="R1013"/>
    <n v="36"/>
  </r>
  <r>
    <x v="1961"/>
    <s v="Metzger"/>
    <n v="32.67"/>
    <n v="4.67"/>
    <s v="No"/>
    <s v="No"/>
    <x v="1"/>
    <n v="1"/>
    <x v="1"/>
    <s v="OBESITY"/>
    <s v="NORMAL"/>
    <d v="2003-08-24T00:00:00"/>
    <n v="12622.18"/>
    <s v="tier - 3"/>
    <s v="tier - 2"/>
    <s v="R1025"/>
    <n v="21"/>
  </r>
  <r>
    <x v="1962"/>
    <s v="Gonzalez"/>
    <n v="28.5"/>
    <n v="6.11"/>
    <s v="No"/>
    <s v="No"/>
    <x v="0"/>
    <n v="1"/>
    <x v="1"/>
    <s v="OVERWEIGHT"/>
    <s v="PREDIABETES"/>
    <d v="1998-09-16T00:00:00"/>
    <n v="12609.89"/>
    <s v="tier - 3"/>
    <s v="tier - 2"/>
    <s v="R1011"/>
    <n v="26"/>
  </r>
  <r>
    <x v="1963"/>
    <s v="Vaughn"/>
    <n v="39.270000000000003"/>
    <n v="6.25"/>
    <s v="No"/>
    <s v="No"/>
    <x v="0"/>
    <n v="0"/>
    <x v="1"/>
    <s v="OBESITY"/>
    <s v="PREDIABETES"/>
    <d v="1999-09-22T00:00:00"/>
    <n v="12600.46"/>
    <s v="tier - 3"/>
    <s v="tier - 1"/>
    <s v="R1012"/>
    <n v="25"/>
  </r>
  <r>
    <x v="1964"/>
    <s v="Clifford"/>
    <n v="32.49"/>
    <n v="4"/>
    <s v="yes"/>
    <s v="No"/>
    <x v="0"/>
    <n v="0"/>
    <x v="1"/>
    <s v="OBESITY"/>
    <s v="NORMAL"/>
    <d v="1996-09-18T00:00:00"/>
    <n v="12592.53"/>
    <s v="tier - 3"/>
    <s v="tier - 3"/>
    <s v="R1012"/>
    <n v="28"/>
  </r>
  <r>
    <x v="1965"/>
    <s v="Petty"/>
    <n v="23.7"/>
    <n v="5.55"/>
    <s v="yes"/>
    <s v="No"/>
    <x v="0"/>
    <n v="0"/>
    <x v="1"/>
    <s v="NORMAL WEIGHT"/>
    <s v="NORMAL"/>
    <d v="1996-09-19T00:00:00"/>
    <n v="12579.92"/>
    <s v="tier - 3"/>
    <s v="tier - 3"/>
    <s v="R1021"/>
    <n v="28"/>
  </r>
  <r>
    <x v="1966"/>
    <s v="Sanford"/>
    <n v="30.4"/>
    <n v="5.95"/>
    <s v="No"/>
    <s v="yes"/>
    <x v="0"/>
    <n v="1"/>
    <x v="1"/>
    <s v="OBESITY"/>
    <s v="PREDIABETES"/>
    <d v="2004-06-26T00:00:00"/>
    <n v="12574.05"/>
    <s v="tier - 3"/>
    <s v="tier - 1"/>
    <s v="R1012"/>
    <n v="20"/>
  </r>
  <r>
    <x v="1967"/>
    <s v="Sprague"/>
    <n v="38.94"/>
    <n v="4.3600000000000003"/>
    <s v="No"/>
    <s v="No"/>
    <x v="1"/>
    <n v="1"/>
    <x v="1"/>
    <s v="OBESITY"/>
    <s v="NORMAL"/>
    <d v="1993-10-12T00:00:00"/>
    <n v="12557.61"/>
    <s v="tier - 3"/>
    <s v="tier - 1"/>
    <s v="R1021"/>
    <n v="31"/>
  </r>
  <r>
    <x v="1968"/>
    <s v="Lasseron"/>
    <n v="31.02"/>
    <n v="4.84"/>
    <s v="No"/>
    <s v="No"/>
    <x v="1"/>
    <n v="1"/>
    <x v="1"/>
    <s v="OBESITY"/>
    <s v="NORMAL"/>
    <d v="2003-07-29T00:00:00"/>
    <n v="12523.6"/>
    <s v="tier - 3"/>
    <s v="tier - 2"/>
    <s v="R1011"/>
    <n v="21"/>
  </r>
  <r>
    <x v="1969"/>
    <s v="Bushong"/>
    <n v="17.5"/>
    <n v="4.5599999999999996"/>
    <s v="No"/>
    <s v="No"/>
    <x v="0"/>
    <n v="1"/>
    <x v="1"/>
    <s v="UNDERWEIGHT"/>
    <s v="NORMAL"/>
    <d v="1987-09-14T00:00:00"/>
    <n v="12499.88"/>
    <s v="tier - 3"/>
    <s v="tier - 3"/>
    <s v="R1024"/>
    <n v="37"/>
  </r>
  <r>
    <x v="1970"/>
    <s v="Dennison"/>
    <n v="34.799999999999997"/>
    <n v="4.42"/>
    <s v="yes"/>
    <s v="yes"/>
    <x v="0"/>
    <n v="2"/>
    <x v="1"/>
    <s v="OBESITY"/>
    <s v="NORMAL"/>
    <d v="2000-06-20T00:00:00"/>
    <n v="12495.29"/>
    <s v="tier - 3"/>
    <s v="tier - 1"/>
    <s v="R1018"/>
    <n v="24"/>
  </r>
  <r>
    <x v="1971"/>
    <s v="Lira"/>
    <n v="17.3"/>
    <n v="7.66"/>
    <s v="yes"/>
    <s v="No"/>
    <x v="0"/>
    <n v="1"/>
    <x v="1"/>
    <s v="UNDERWEIGHT"/>
    <s v="DIABETES"/>
    <d v="1986-08-27T00:00:00"/>
    <n v="12485.8"/>
    <s v="tier - 3"/>
    <s v="tier - 2"/>
    <s v="R1026"/>
    <n v="38"/>
  </r>
  <r>
    <x v="1972"/>
    <s v="Nahigian"/>
    <n v="32.25"/>
    <n v="5.2"/>
    <s v="yes"/>
    <s v="No"/>
    <x v="0"/>
    <n v="0"/>
    <x v="1"/>
    <s v="OBESITY"/>
    <s v="NORMAL"/>
    <d v="2001-12-26T00:00:00"/>
    <n v="12479.71"/>
    <s v="tier - 3"/>
    <s v="tier - 2"/>
    <s v="R1013"/>
    <n v="22"/>
  </r>
  <r>
    <x v="1973"/>
    <s v="Cackett"/>
    <n v="42.4"/>
    <n v="5.53"/>
    <s v="yes"/>
    <s v="No"/>
    <x v="0"/>
    <n v="0"/>
    <x v="1"/>
    <s v="OBESITY"/>
    <s v="NORMAL"/>
    <d v="1996-12-19T00:00:00"/>
    <n v="12475.35"/>
    <s v="tier - 3"/>
    <s v="tier - 2"/>
    <s v="R1025"/>
    <n v="27"/>
  </r>
  <r>
    <x v="1974"/>
    <s v="Hunter-Galvan"/>
    <n v="38.664999999999999"/>
    <n v="4.8600000000000003"/>
    <s v="No"/>
    <s v="yes"/>
    <x v="0"/>
    <n v="1"/>
    <x v="1"/>
    <s v="OBESITY"/>
    <s v="NORMAL"/>
    <d v="2004-07-16T00:00:00"/>
    <n v="12452.25"/>
    <s v="tier - 3"/>
    <s v="tier - 1"/>
    <s v="R1026"/>
    <n v="20"/>
  </r>
  <r>
    <x v="1975"/>
    <s v="Pierret"/>
    <n v="29.92"/>
    <n v="5.49"/>
    <s v="yes"/>
    <s v="No"/>
    <x v="0"/>
    <n v="0"/>
    <x v="1"/>
    <s v="OVERWEIGHT"/>
    <s v="NORMAL"/>
    <d v="1996-10-27T00:00:00"/>
    <n v="12430.95"/>
    <s v="tier - 3"/>
    <s v="tier - 2"/>
    <s v="R1011"/>
    <n v="28"/>
  </r>
  <r>
    <x v="1976"/>
    <s v="White"/>
    <n v="29.48"/>
    <n v="4.09"/>
    <s v="yes"/>
    <s v="No"/>
    <x v="0"/>
    <n v="0"/>
    <x v="1"/>
    <s v="OVERWEIGHT"/>
    <s v="NORMAL"/>
    <d v="1996-08-10T00:00:00"/>
    <n v="12408.29"/>
    <s v="tier - 3"/>
    <s v="tier - 1"/>
    <s v="R1013"/>
    <n v="28"/>
  </r>
  <r>
    <x v="1977"/>
    <s v="O'Neil"/>
    <n v="28.785"/>
    <n v="4.3099999999999996"/>
    <s v="yes"/>
    <s v="No"/>
    <x v="0"/>
    <n v="0"/>
    <x v="1"/>
    <s v="OVERWEIGHT"/>
    <s v="NORMAL"/>
    <d v="1996-11-13T00:00:00"/>
    <n v="12407.3"/>
    <s v="tier - 3"/>
    <s v="tier - 1"/>
    <s v="R1011"/>
    <n v="28"/>
  </r>
  <r>
    <x v="1978"/>
    <s v="Leitz"/>
    <n v="19.8"/>
    <n v="4"/>
    <s v="yes"/>
    <s v="No"/>
    <x v="0"/>
    <n v="0"/>
    <x v="1"/>
    <s v="NORMAL WEIGHT"/>
    <s v="NORMAL"/>
    <d v="1996-12-14T00:00:00"/>
    <n v="12404.88"/>
    <s v="tier - 3"/>
    <s v="tier - 3"/>
    <s v="R1012"/>
    <n v="27"/>
  </r>
  <r>
    <x v="1979"/>
    <s v="Durfee"/>
    <n v="35.53"/>
    <n v="4.68"/>
    <s v="No"/>
    <s v="No"/>
    <x v="1"/>
    <n v="1"/>
    <x v="1"/>
    <s v="OBESITY"/>
    <s v="NORMAL"/>
    <d v="1993-10-07T00:00:00"/>
    <n v="12369.89"/>
    <s v="tier - 3"/>
    <s v="tier - 1"/>
    <s v="R1012"/>
    <n v="31"/>
  </r>
  <r>
    <x v="1980"/>
    <s v="Maylone"/>
    <n v="21.47"/>
    <n v="4.0199999999999996"/>
    <s v="yes"/>
    <s v="No"/>
    <x v="0"/>
    <n v="1"/>
    <x v="1"/>
    <s v="NORMAL WEIGHT"/>
    <s v="NORMAL"/>
    <d v="1995-06-23T00:00:00"/>
    <n v="12363.55"/>
    <s v="tier - 3"/>
    <s v="tier - 3"/>
    <s v="R1011"/>
    <n v="29"/>
  </r>
  <r>
    <x v="1981"/>
    <s v="Reiland"/>
    <n v="25.9"/>
    <n v="5.12"/>
    <s v="No"/>
    <s v="No"/>
    <x v="1"/>
    <n v="1"/>
    <x v="1"/>
    <s v="OVERWEIGHT"/>
    <s v="NORMAL"/>
    <d v="1993-10-28T00:00:00"/>
    <n v="12347.17"/>
    <s v="tier - 3"/>
    <s v="tier - 2"/>
    <s v="R1025"/>
    <n v="31"/>
  </r>
  <r>
    <x v="1982"/>
    <s v="Hu"/>
    <n v="20.81"/>
    <n v="5.52"/>
    <s v="No"/>
    <s v="No"/>
    <x v="0"/>
    <n v="0"/>
    <x v="1"/>
    <s v="NORMAL WEIGHT"/>
    <s v="NORMAL"/>
    <d v="1991-09-01T00:00:00"/>
    <n v="12333.83"/>
    <s v="tier - 3"/>
    <s v="tier - 3"/>
    <s v="R1013"/>
    <n v="33"/>
  </r>
  <r>
    <x v="1983"/>
    <s v="Lessek"/>
    <n v="25.84"/>
    <n v="5.81"/>
    <s v="yes"/>
    <s v="No"/>
    <x v="1"/>
    <n v="1"/>
    <x v="1"/>
    <s v="OVERWEIGHT"/>
    <s v="PREDIABETES"/>
    <d v="1997-06-20T00:00:00"/>
    <n v="12323.94"/>
    <s v="tier - 3"/>
    <s v="tier - 3"/>
    <s v="R1012"/>
    <n v="27"/>
  </r>
  <r>
    <x v="1984"/>
    <s v="Colavincenzo"/>
    <n v="30.95"/>
    <n v="5.16"/>
    <s v="No"/>
    <s v="No"/>
    <x v="1"/>
    <n v="1"/>
    <x v="1"/>
    <s v="OBESITY"/>
    <s v="NORMAL"/>
    <d v="2003-11-18T00:00:00"/>
    <n v="12299.59"/>
    <s v="tier - 3"/>
    <s v="tier - 1"/>
    <s v="R1012"/>
    <n v="21"/>
  </r>
  <r>
    <x v="1985"/>
    <s v="Mendez-Karr"/>
    <n v="30.54"/>
    <n v="5"/>
    <s v="No"/>
    <s v="No"/>
    <x v="1"/>
    <n v="1"/>
    <x v="1"/>
    <s v="OBESITY"/>
    <s v="NORMAL"/>
    <d v="2003-12-05T00:00:00"/>
    <n v="12282.38"/>
    <s v="tier - 3"/>
    <s v="tier - 2"/>
    <s v="R1026"/>
    <n v="20"/>
  </r>
  <r>
    <x v="1986"/>
    <s v="Saulnier"/>
    <n v="33.914999999999999"/>
    <n v="5.84"/>
    <s v="yes"/>
    <s v="No"/>
    <x v="0"/>
    <n v="0"/>
    <x v="1"/>
    <s v="OBESITY"/>
    <s v="PREDIABETES"/>
    <d v="1996-11-17T00:00:00"/>
    <n v="12282.03"/>
    <s v="tier - 3"/>
    <s v="tier - 3"/>
    <s v="R1012"/>
    <n v="28"/>
  </r>
  <r>
    <x v="1987"/>
    <s v="Schoonover"/>
    <n v="33.31"/>
    <n v="4.1900000000000004"/>
    <s v="No"/>
    <s v="No"/>
    <x v="1"/>
    <n v="1"/>
    <x v="1"/>
    <s v="OBESITY"/>
    <s v="NORMAL"/>
    <d v="2003-07-03T00:00:00"/>
    <n v="12269.69"/>
    <s v="tier - 3"/>
    <s v="tier - 1"/>
    <s v="R1012"/>
    <n v="21"/>
  </r>
  <r>
    <x v="1988"/>
    <s v="Hass"/>
    <n v="25.745000000000001"/>
    <n v="4.62"/>
    <s v="yes"/>
    <s v="No"/>
    <x v="0"/>
    <n v="0"/>
    <x v="1"/>
    <s v="OVERWEIGHT"/>
    <s v="NORMAL"/>
    <d v="2001-10-06T00:00:00"/>
    <n v="12268.63"/>
    <s v="tier - 3"/>
    <s v="tier - 2"/>
    <s v="R1011"/>
    <n v="23"/>
  </r>
  <r>
    <x v="1989"/>
    <s v="Cadotte"/>
    <n v="37.1"/>
    <n v="6.24"/>
    <s v="No"/>
    <s v="No"/>
    <x v="0"/>
    <n v="0"/>
    <x v="1"/>
    <s v="OBESITY"/>
    <s v="PREDIABETES"/>
    <d v="1994-07-01T00:00:00"/>
    <n v="12265.51"/>
    <s v="tier - 3"/>
    <s v="tier - 1"/>
    <s v="R1022"/>
    <n v="30"/>
  </r>
  <r>
    <x v="1990"/>
    <s v="Cacciapaglia"/>
    <n v="35.435000000000002"/>
    <n v="5.81"/>
    <s v="No"/>
    <s v="No"/>
    <x v="0"/>
    <n v="0"/>
    <x v="1"/>
    <s v="OBESITY"/>
    <s v="PREDIABETES"/>
    <d v="1994-12-02T00:00:00"/>
    <n v="12255.04"/>
    <s v="tier - 3"/>
    <s v="tier - 1"/>
    <s v="R1012"/>
    <n v="29"/>
  </r>
  <r>
    <x v="1991"/>
    <s v="Mininger"/>
    <n v="20.399999999999999"/>
    <n v="4.83"/>
    <s v="No"/>
    <s v="No"/>
    <x v="0"/>
    <n v="0"/>
    <x v="1"/>
    <s v="NORMAL WEIGHT"/>
    <s v="NORMAL"/>
    <d v="1991-11-13T00:00:00"/>
    <n v="12254.44"/>
    <s v="tier - 3"/>
    <s v="tier - 3"/>
    <s v="R1024"/>
    <n v="33"/>
  </r>
  <r>
    <x v="1992"/>
    <s v="Mayo"/>
    <n v="42.13"/>
    <n v="5.72"/>
    <s v="yes"/>
    <s v="No"/>
    <x v="1"/>
    <n v="1"/>
    <x v="1"/>
    <s v="OBESITY"/>
    <s v="PREDIABETES"/>
    <d v="1997-09-02T00:00:00"/>
    <n v="12245.17"/>
    <s v="tier - 3"/>
    <s v="tier - 2"/>
    <s v="R1019"/>
    <n v="27"/>
  </r>
  <r>
    <x v="1993"/>
    <s v="Zicko"/>
    <n v="33.99"/>
    <n v="4.83"/>
    <s v="yes"/>
    <s v="No"/>
    <x v="1"/>
    <n v="1"/>
    <x v="1"/>
    <s v="OBESITY"/>
    <s v="NORMAL"/>
    <d v="1997-08-02T00:00:00"/>
    <n v="12244.53"/>
    <s v="tier - 3"/>
    <s v="tier - 1"/>
    <s v="R1025"/>
    <n v="27"/>
  </r>
  <r>
    <x v="1994"/>
    <s v="Graham"/>
    <n v="28.594999999999999"/>
    <n v="4.1399999999999997"/>
    <s v="yes"/>
    <s v="No"/>
    <x v="1"/>
    <n v="1"/>
    <x v="1"/>
    <s v="OVERWEIGHT"/>
    <s v="NORMAL"/>
    <d v="1997-07-06T00:00:00"/>
    <n v="12237.73"/>
    <s v="tier - 3"/>
    <s v="tier - 2"/>
    <s v="R1011"/>
    <n v="27"/>
  </r>
  <r>
    <x v="1995"/>
    <s v="Boland"/>
    <n v="20.8"/>
    <n v="4.07"/>
    <s v="yes"/>
    <s v="No"/>
    <x v="1"/>
    <n v="1"/>
    <x v="1"/>
    <s v="NORMAL WEIGHT"/>
    <s v="NORMAL"/>
    <d v="1997-12-22T00:00:00"/>
    <n v="12235.84"/>
    <s v="tier - 3"/>
    <s v="tier - 1"/>
    <s v="R1026"/>
    <n v="26"/>
  </r>
  <r>
    <x v="1996"/>
    <s v="Cupp"/>
    <n v="23.465"/>
    <n v="6.26"/>
    <s v="yes"/>
    <s v="No"/>
    <x v="1"/>
    <n v="1"/>
    <x v="1"/>
    <s v="NORMAL WEIGHT"/>
    <s v="PREDIABETES"/>
    <d v="1997-07-05T00:00:00"/>
    <n v="12233.83"/>
    <s v="tier - 3"/>
    <s v="tier - 1"/>
    <s v="R1011"/>
    <n v="27"/>
  </r>
  <r>
    <x v="1997"/>
    <s v="Shaw"/>
    <n v="40.185000000000002"/>
    <n v="5.88"/>
    <s v="yes"/>
    <s v="No"/>
    <x v="0"/>
    <n v="0"/>
    <x v="1"/>
    <s v="OBESITY"/>
    <s v="PREDIABETES"/>
    <d v="1996-10-11T00:00:00"/>
    <n v="12231.61"/>
    <s v="tier - 3"/>
    <s v="tier - 3"/>
    <s v="R1013"/>
    <n v="28"/>
  </r>
  <r>
    <x v="1998"/>
    <s v="Klassen"/>
    <n v="21.89"/>
    <n v="5.72"/>
    <s v="yes"/>
    <s v="No"/>
    <x v="0"/>
    <n v="0"/>
    <x v="1"/>
    <s v="NORMAL WEIGHT"/>
    <s v="PREDIABETES"/>
    <d v="2001-09-02T00:00:00"/>
    <n v="12224.35"/>
    <s v="tier - 3"/>
    <s v="tier - 3"/>
    <s v="R1013"/>
    <n v="23"/>
  </r>
  <r>
    <x v="1999"/>
    <s v="Musal"/>
    <n v="29.34"/>
    <n v="6.09"/>
    <s v="yes"/>
    <s v="yes"/>
    <x v="0"/>
    <n v="2"/>
    <x v="1"/>
    <s v="OVERWEIGHT"/>
    <s v="PREDIABETES"/>
    <d v="2000-09-23T00:00:00"/>
    <n v="12222.9"/>
    <s v="tier - 3"/>
    <s v="tier - 1"/>
    <s v="R1012"/>
    <n v="24"/>
  </r>
  <r>
    <x v="2000"/>
    <s v="Kitayama"/>
    <n v="22.61"/>
    <n v="4.25"/>
    <s v="yes"/>
    <s v="No"/>
    <x v="0"/>
    <n v="0"/>
    <x v="1"/>
    <s v="NORMAL WEIGHT"/>
    <s v="NORMAL"/>
    <d v="1996-07-03T00:00:00"/>
    <n v="12218.7"/>
    <s v="tier - 3"/>
    <s v="tier - 3"/>
    <s v="R1024"/>
    <n v="28"/>
  </r>
  <r>
    <x v="2001"/>
    <s v="Altman"/>
    <n v="22.23"/>
    <n v="6.09"/>
    <s v="yes"/>
    <s v="No"/>
    <x v="0"/>
    <n v="0"/>
    <x v="1"/>
    <s v="NORMAL WEIGHT"/>
    <s v="PREDIABETES"/>
    <d v="1996-08-14T00:00:00"/>
    <n v="12198.64"/>
    <s v="tier - 3"/>
    <s v="tier - 2"/>
    <s v="R1012"/>
    <n v="28"/>
  </r>
  <r>
    <x v="2002"/>
    <s v="Demchko"/>
    <n v="33.4"/>
    <n v="5.51"/>
    <s v="No"/>
    <s v="No"/>
    <x v="0"/>
    <n v="0"/>
    <x v="1"/>
    <s v="OBESITY"/>
    <s v="NORMAL"/>
    <d v="1994-07-06T00:00:00"/>
    <n v="12148.2"/>
    <s v="tier - 3"/>
    <s v="tier - 3"/>
    <s v="R1011"/>
    <n v="30"/>
  </r>
  <r>
    <x v="2003"/>
    <s v="Wild"/>
    <n v="33.11"/>
    <n v="5.63"/>
    <s v="No"/>
    <s v="No"/>
    <x v="0"/>
    <n v="0"/>
    <x v="1"/>
    <s v="OBESITY"/>
    <s v="NORMAL"/>
    <d v="1994-10-25T00:00:00"/>
    <n v="12146.97"/>
    <s v="tier - 3"/>
    <s v="tier - 3"/>
    <s v="R1011"/>
    <n v="30"/>
  </r>
  <r>
    <x v="2004"/>
    <s v="Betts"/>
    <n v="16.815000000000001"/>
    <n v="5.29"/>
    <s v="yes"/>
    <s v="No"/>
    <x v="0"/>
    <n v="0"/>
    <x v="1"/>
    <s v="UNDERWEIGHT"/>
    <s v="NORMAL"/>
    <d v="2001-08-29T00:00:00"/>
    <n v="12142.58"/>
    <s v="tier - 3"/>
    <s v="tier - 2"/>
    <s v="R1013"/>
    <n v="23"/>
  </r>
  <r>
    <x v="2005"/>
    <s v="Martin"/>
    <n v="25.61"/>
    <n v="4"/>
    <s v="No"/>
    <s v="No"/>
    <x v="1"/>
    <n v="1"/>
    <x v="1"/>
    <s v="OVERWEIGHT"/>
    <s v="NORMAL"/>
    <d v="1993-09-25T00:00:00"/>
    <n v="12137.6"/>
    <s v="tier - 3"/>
    <s v="tier - 2"/>
    <s v="R1013"/>
    <n v="31"/>
  </r>
  <r>
    <x v="2006"/>
    <s v="Vandeventer"/>
    <n v="25.8"/>
    <n v="5.49"/>
    <s v="No"/>
    <s v="No"/>
    <x v="0"/>
    <n v="0"/>
    <x v="1"/>
    <s v="OVERWEIGHT"/>
    <s v="NORMAL"/>
    <d v="1994-07-10T00:00:00"/>
    <n v="12130.8"/>
    <s v="tier - 3"/>
    <e v="#N/A"/>
    <e v="#N/A"/>
    <n v="30"/>
  </r>
  <r>
    <x v="2007"/>
    <s v="Hirano"/>
    <n v="27.39"/>
    <n v="5.34"/>
    <s v="No"/>
    <s v="No"/>
    <x v="0"/>
    <n v="0"/>
    <x v="1"/>
    <s v="OVERWEIGHT"/>
    <s v="NORMAL"/>
    <d v="1999-06-25T00:00:00"/>
    <n v="12129.61"/>
    <s v="tier - 3"/>
    <s v="tier - 1"/>
    <s v="R1011"/>
    <n v="25"/>
  </r>
  <r>
    <x v="2008"/>
    <s v="Davi"/>
    <n v="17.03"/>
    <n v="4.12"/>
    <s v="No"/>
    <s v="No"/>
    <x v="0"/>
    <n v="1"/>
    <x v="1"/>
    <s v="UNDERWEIGHT"/>
    <s v="NORMAL"/>
    <d v="1987-08-01T00:00:00"/>
    <n v="12124.99"/>
    <s v="tier - 3"/>
    <s v="tier - 2"/>
    <s v="R1013"/>
    <n v="37"/>
  </r>
  <r>
    <x v="2009"/>
    <s v="Sloan"/>
    <n v="23.75"/>
    <n v="5.49"/>
    <s v="yes"/>
    <s v="No"/>
    <x v="0"/>
    <n v="0"/>
    <x v="1"/>
    <s v="NORMAL WEIGHT"/>
    <s v="NORMAL"/>
    <d v="2001-10-13T00:00:00"/>
    <n v="12105.32"/>
    <s v="tier - 1"/>
    <s v="tier - 2"/>
    <s v="R1013"/>
    <n v="23"/>
  </r>
  <r>
    <x v="2010"/>
    <s v="Homich"/>
    <n v="26.03"/>
    <n v="5.1100000000000003"/>
    <s v="yes"/>
    <s v="No"/>
    <x v="0"/>
    <n v="1"/>
    <x v="1"/>
    <s v="OVERWEIGHT"/>
    <s v="NORMAL"/>
    <d v="1995-09-10T00:00:00"/>
    <n v="12096.65"/>
    <s v="tier - 2"/>
    <s v="tier - 3"/>
    <s v="R1016"/>
    <n v="29"/>
  </r>
  <r>
    <x v="2011"/>
    <s v="Bell"/>
    <n v="16.079999999999998"/>
    <n v="5.94"/>
    <s v="No"/>
    <s v="No"/>
    <x v="0"/>
    <n v="0"/>
    <x v="1"/>
    <s v="UNDERWEIGHT"/>
    <s v="PREDIABETES"/>
    <d v="1989-10-01T00:00:00"/>
    <n v="12094.48"/>
    <s v="tier - 1"/>
    <s v="tier - 3"/>
    <s v="R1024"/>
    <n v="35"/>
  </r>
  <r>
    <x v="2012"/>
    <s v="Kristjansson"/>
    <n v="30.875"/>
    <n v="5.54"/>
    <s v="No"/>
    <s v="No"/>
    <x v="0"/>
    <n v="0"/>
    <x v="1"/>
    <s v="OBESITY"/>
    <s v="NORMAL"/>
    <d v="1994-09-26T00:00:00"/>
    <n v="12091.34"/>
    <s v="tier - 1"/>
    <s v="tier - 3"/>
    <s v="R1011"/>
    <n v="30"/>
  </r>
  <r>
    <x v="2013"/>
    <s v="Pitman"/>
    <n v="31.79"/>
    <n v="7.09"/>
    <s v="No"/>
    <s v="No"/>
    <x v="0"/>
    <n v="0"/>
    <x v="1"/>
    <s v="OBESITY"/>
    <s v="DIABETES"/>
    <d v="2002-06-21T00:00:00"/>
    <n v="12048.13"/>
    <s v="tier - 1"/>
    <s v="tier - 3"/>
    <s v="R1011"/>
    <n v="22"/>
  </r>
  <r>
    <x v="2014"/>
    <s v="Curley"/>
    <n v="28.48"/>
    <n v="6.22"/>
    <s v="yes"/>
    <s v="No"/>
    <x v="1"/>
    <n v="1"/>
    <x v="1"/>
    <s v="OVERWEIGHT"/>
    <s v="PREDIABETES"/>
    <d v="1997-12-22T00:00:00"/>
    <n v="12044.34"/>
    <s v="tier - 1"/>
    <s v="tier - 3"/>
    <s v="R1024"/>
    <n v="26"/>
  </r>
  <r>
    <x v="2015"/>
    <s v="Zimmer"/>
    <n v="26.6"/>
    <n v="4.33"/>
    <s v="No"/>
    <s v="No"/>
    <x v="0"/>
    <n v="1"/>
    <x v="1"/>
    <s v="OVERWEIGHT"/>
    <s v="NORMAL"/>
    <d v="1998-08-09T00:00:00"/>
    <n v="12035.18"/>
    <s v="tier - 1"/>
    <s v="tier - 3"/>
    <s v="R1012"/>
    <n v="26"/>
  </r>
  <r>
    <x v="2016"/>
    <s v="Granski"/>
    <n v="25.27"/>
    <n v="5.83"/>
    <s v="No"/>
    <s v="No"/>
    <x v="0"/>
    <n v="1"/>
    <x v="1"/>
    <s v="OVERWEIGHT"/>
    <s v="PREDIABETES"/>
    <d v="1998-09-15T00:00:00"/>
    <n v="12032.33"/>
    <s v="tier - 2"/>
    <s v="tier - 2"/>
    <s v="R1013"/>
    <n v="26"/>
  </r>
  <r>
    <x v="2017"/>
    <s v="Dunn"/>
    <n v="34.484999999999999"/>
    <n v="4.7"/>
    <s v="yes"/>
    <s v="No"/>
    <x v="1"/>
    <n v="1"/>
    <x v="1"/>
    <s v="OBESITY"/>
    <s v="NORMAL"/>
    <d v="1997-12-19T00:00:00"/>
    <n v="12029.29"/>
    <s v="tier - 1"/>
    <s v="tier - 3"/>
    <s v="R1011"/>
    <n v="26"/>
  </r>
  <r>
    <x v="2018"/>
    <s v="Regina"/>
    <n v="15.57"/>
    <n v="4.07"/>
    <s v="yes"/>
    <s v="No"/>
    <x v="0"/>
    <n v="1"/>
    <x v="1"/>
    <s v="UNDERWEIGHT"/>
    <s v="NORMAL"/>
    <d v="1988-09-28T00:00:00"/>
    <n v="12001.29"/>
    <e v="#N/A"/>
    <s v="tier - 1"/>
    <s v="R1011"/>
    <n v="36"/>
  </r>
  <r>
    <x v="2019"/>
    <s v="O'Connor"/>
    <n v="30.36"/>
    <n v="9.39"/>
    <s v="No"/>
    <s v="No"/>
    <x v="0"/>
    <n v="0"/>
    <x v="1"/>
    <s v="OBESITY"/>
    <s v="DIABETES"/>
    <d v="2002-12-15T00:00:00"/>
    <n v="11994.89"/>
    <s v="tier - 2"/>
    <s v="tier - 1"/>
    <s v="R1011"/>
    <n v="21"/>
  </r>
  <r>
    <x v="2020"/>
    <s v="Howe"/>
    <n v="19.37"/>
    <n v="4.18"/>
    <s v="No"/>
    <s v="No"/>
    <x v="0"/>
    <n v="0"/>
    <x v="1"/>
    <s v="NORMAL WEIGHT"/>
    <s v="NORMAL"/>
    <d v="1991-11-20T00:00:00"/>
    <n v="11987.68"/>
    <s v="tier - 1"/>
    <s v="tier - 2"/>
    <s v="R1013"/>
    <n v="33"/>
  </r>
  <r>
    <x v="2021"/>
    <s v="Atwater"/>
    <n v="16.71"/>
    <n v="4.18"/>
    <s v="No"/>
    <s v="No"/>
    <x v="0"/>
    <n v="1"/>
    <x v="1"/>
    <s v="UNDERWEIGHT"/>
    <s v="NORMAL"/>
    <d v="1987-06-18T00:00:00"/>
    <n v="11987.17"/>
    <s v="tier - 1"/>
    <s v="tier - 1"/>
    <s v="R1013"/>
    <n v="37"/>
  </r>
  <r>
    <x v="2022"/>
    <s v="Gurganus"/>
    <n v="24.1"/>
    <n v="4.4000000000000004"/>
    <s v="yes"/>
    <s v="No"/>
    <x v="0"/>
    <n v="1"/>
    <x v="1"/>
    <s v="NORMAL WEIGHT"/>
    <s v="NORMAL"/>
    <d v="1995-09-24T00:00:00"/>
    <n v="11946.63"/>
    <s v="tier - 1"/>
    <s v="tier - 3"/>
    <s v="R1013"/>
    <n v="29"/>
  </r>
  <r>
    <x v="2023"/>
    <s v="Holden"/>
    <n v="29.77"/>
    <n v="9.9"/>
    <s v="No"/>
    <s v="No"/>
    <x v="0"/>
    <n v="0"/>
    <x v="1"/>
    <s v="OVERWEIGHT"/>
    <s v="DIABETES"/>
    <d v="2002-09-30T00:00:00"/>
    <n v="11945.13"/>
    <s v="tier - 1"/>
    <s v="tier - 1"/>
    <s v="R1012"/>
    <n v="22"/>
  </r>
  <r>
    <x v="2024"/>
    <s v="Parton"/>
    <n v="46.53"/>
    <n v="4.84"/>
    <s v="yes"/>
    <s v="No"/>
    <x v="0"/>
    <n v="0"/>
    <x v="1"/>
    <s v="OBESITY"/>
    <s v="NORMAL"/>
    <d v="1996-06-30T00:00:00"/>
    <n v="11944.59"/>
    <s v="tier - 1"/>
    <s v="tier - 3"/>
    <s v="R1012"/>
    <n v="28"/>
  </r>
  <r>
    <x v="2025"/>
    <s v="Downs"/>
    <n v="23.4"/>
    <n v="5.53"/>
    <s v="No"/>
    <s v="No"/>
    <x v="1"/>
    <n v="1"/>
    <x v="1"/>
    <s v="NORMAL WEIGHT"/>
    <s v="NORMAL"/>
    <d v="2003-06-05T00:00:00"/>
    <n v="11941.83"/>
    <s v="tier - 2"/>
    <s v="tier - 1"/>
    <s v="R1013"/>
    <n v="21"/>
  </r>
  <r>
    <x v="2026"/>
    <s v="Dent"/>
    <n v="30"/>
    <n v="4.33"/>
    <s v="yes"/>
    <s v="No"/>
    <x v="0"/>
    <n v="0"/>
    <x v="1"/>
    <s v="OBESITY"/>
    <s v="NORMAL"/>
    <d v="1996-06-13T00:00:00"/>
    <n v="11938.26"/>
    <s v="tier - 1"/>
    <s v="tier - 3"/>
    <s v="R1024"/>
    <n v="28"/>
  </r>
  <r>
    <x v="2027"/>
    <s v="Ranti"/>
    <n v="29.15"/>
    <n v="4.91"/>
    <s v="yes"/>
    <s v="No"/>
    <x v="0"/>
    <n v="0"/>
    <x v="1"/>
    <s v="OVERWEIGHT"/>
    <s v="NORMAL"/>
    <d v="1996-10-24T00:00:00"/>
    <n v="11931.13"/>
    <s v="tier - 1"/>
    <s v="tier - 1"/>
    <s v="R1013"/>
    <n v="28"/>
  </r>
  <r>
    <x v="2028"/>
    <s v="Ishaq"/>
    <n v="34.865000000000002"/>
    <n v="4.8"/>
    <s v="No"/>
    <s v="No"/>
    <x v="0"/>
    <n v="0"/>
    <x v="1"/>
    <s v="OBESITY"/>
    <s v="NORMAL"/>
    <d v="1999-11-01T00:00:00"/>
    <n v="11918.2"/>
    <s v="tier - 1"/>
    <s v="tier - 3"/>
    <s v="R1013"/>
    <n v="25"/>
  </r>
  <r>
    <x v="2029"/>
    <s v="Wiles"/>
    <n v="28.12"/>
    <n v="5.55"/>
    <s v="yes"/>
    <s v="yes"/>
    <x v="0"/>
    <n v="2"/>
    <x v="1"/>
    <s v="OVERWEIGHT"/>
    <s v="NORMAL"/>
    <d v="2000-07-14T00:00:00"/>
    <n v="11884.05"/>
    <s v="tier - 1"/>
    <s v="tier - 1"/>
    <s v="R1012"/>
    <n v="24"/>
  </r>
  <r>
    <x v="2030"/>
    <s v="Roberts"/>
    <n v="29.45"/>
    <n v="5.24"/>
    <s v="yes"/>
    <s v="No"/>
    <x v="0"/>
    <n v="0"/>
    <x v="1"/>
    <s v="OVERWEIGHT"/>
    <s v="NORMAL"/>
    <d v="1996-06-21T00:00:00"/>
    <n v="11881.97"/>
    <s v="tier - 2"/>
    <s v="tier - 3"/>
    <s v="R1011"/>
    <n v="28"/>
  </r>
  <r>
    <x v="2031"/>
    <s v="Serafini"/>
    <n v="27.94"/>
    <n v="6.08"/>
    <s v="No"/>
    <s v="No"/>
    <x v="1"/>
    <n v="1"/>
    <x v="1"/>
    <s v="OVERWEIGHT"/>
    <s v="PREDIABETES"/>
    <d v="1993-08-12T00:00:00"/>
    <n v="11881.36"/>
    <s v="tier - 2"/>
    <s v="tier - 1"/>
    <s v="R1013"/>
    <n v="31"/>
  </r>
  <r>
    <x v="2032"/>
    <s v="Button"/>
    <n v="27.2"/>
    <n v="5.83"/>
    <s v="No"/>
    <s v="No"/>
    <x v="1"/>
    <n v="1"/>
    <x v="1"/>
    <s v="OVERWEIGHT"/>
    <s v="PREDIABETES"/>
    <d v="1993-11-01T00:00:00"/>
    <n v="11879.1"/>
    <s v="tier - 1"/>
    <s v="tier - 2"/>
    <s v="R1016"/>
    <n v="31"/>
  </r>
  <r>
    <x v="2033"/>
    <s v="Gaal"/>
    <n v="33.344999999999999"/>
    <n v="4.29"/>
    <s v="No"/>
    <s v="No"/>
    <x v="0"/>
    <n v="1"/>
    <x v="1"/>
    <s v="OBESITY"/>
    <s v="NORMAL"/>
    <d v="1998-09-04T00:00:00"/>
    <n v="11858.56"/>
    <s v="tier - 2"/>
    <s v="tier - 2"/>
    <s v="R1012"/>
    <n v="26"/>
  </r>
  <r>
    <x v="2034"/>
    <s v="Liptak"/>
    <n v="29.925000000000001"/>
    <n v="5.3"/>
    <s v="No"/>
    <s v="No"/>
    <x v="0"/>
    <n v="1"/>
    <x v="1"/>
    <s v="OVERWEIGHT"/>
    <s v="NORMAL"/>
    <d v="1998-06-17T00:00:00"/>
    <n v="11856.41"/>
    <s v="tier - 2"/>
    <s v="tier - 2"/>
    <s v="R1013"/>
    <n v="26"/>
  </r>
  <r>
    <x v="2035"/>
    <s v="Kellam"/>
    <n v="24.225000000000001"/>
    <n v="4.42"/>
    <s v="No"/>
    <s v="No"/>
    <x v="0"/>
    <n v="1"/>
    <x v="1"/>
    <s v="NORMAL WEIGHT"/>
    <s v="NORMAL"/>
    <d v="1998-11-15T00:00:00"/>
    <n v="11848.14"/>
    <s v="tier - 1"/>
    <s v="tier - 3"/>
    <s v="R1024"/>
    <n v="26"/>
  </r>
  <r>
    <x v="2036"/>
    <s v="Gordon"/>
    <n v="29.68"/>
    <n v="5.68"/>
    <s v="No"/>
    <s v="yes"/>
    <x v="0"/>
    <n v="1"/>
    <x v="1"/>
    <s v="OVERWEIGHT"/>
    <s v="NORMAL"/>
    <d v="2000-10-01T00:00:00"/>
    <n v="11842.62"/>
    <s v="tier - 1"/>
    <s v="tier - 2"/>
    <s v="R1011"/>
    <n v="24"/>
  </r>
  <r>
    <x v="2037"/>
    <s v="Hyland"/>
    <n v="20.614999999999998"/>
    <n v="6.05"/>
    <s v="No"/>
    <s v="No"/>
    <x v="1"/>
    <n v="1"/>
    <x v="1"/>
    <s v="NORMAL WEIGHT"/>
    <s v="PREDIABETES"/>
    <d v="2003-09-23T00:00:00"/>
    <n v="11842.44"/>
    <s v="tier - 1"/>
    <s v="tier - 3"/>
    <s v="R1013"/>
    <n v="21"/>
  </r>
  <r>
    <x v="2038"/>
    <s v="Wagoner"/>
    <n v="32.119999999999997"/>
    <n v="5.33"/>
    <s v="No"/>
    <s v="yes"/>
    <x v="0"/>
    <n v="1"/>
    <x v="1"/>
    <s v="OBESITY"/>
    <s v="NORMAL"/>
    <d v="2004-08-04T00:00:00"/>
    <n v="11840.78"/>
    <s v="tier - 1"/>
    <s v="tier - 3"/>
    <s v="R1013"/>
    <n v="20"/>
  </r>
  <r>
    <x v="2039"/>
    <s v="Thomas"/>
    <n v="27.36"/>
    <n v="6.22"/>
    <s v="No"/>
    <s v="No"/>
    <x v="0"/>
    <n v="0"/>
    <x v="1"/>
    <s v="OVERWEIGHT"/>
    <s v="PREDIABETES"/>
    <d v="1999-12-24T00:00:00"/>
    <n v="11837.16"/>
    <s v="tier - 1"/>
    <s v="tier - 2"/>
    <s v="R1013"/>
    <n v="24"/>
  </r>
  <r>
    <x v="2040"/>
    <s v="Goffi"/>
    <n v="17.385000000000002"/>
    <n v="5.84"/>
    <s v="No"/>
    <s v="No"/>
    <x v="0"/>
    <n v="0"/>
    <x v="1"/>
    <s v="UNDERWEIGHT"/>
    <s v="PREDIABETES"/>
    <d v="1999-08-29T00:00:00"/>
    <n v="11833.78"/>
    <s v="tier - 1"/>
    <s v="tier - 1"/>
    <s v="R1013"/>
    <n v="25"/>
  </r>
  <r>
    <x v="2041"/>
    <s v="Salovaara"/>
    <n v="30.13"/>
    <n v="5.71"/>
    <s v="No"/>
    <s v="yes"/>
    <x v="0"/>
    <n v="1"/>
    <x v="1"/>
    <s v="OBESITY"/>
    <s v="PREDIABETES"/>
    <d v="2004-11-14T00:00:00"/>
    <n v="11830.61"/>
    <s v="tier - 1"/>
    <s v="tier - 2"/>
    <s v="R1013"/>
    <n v="20"/>
  </r>
  <r>
    <x v="2042"/>
    <s v="Reid"/>
    <n v="25.44"/>
    <n v="6.04"/>
    <s v="yes"/>
    <s v="No"/>
    <x v="1"/>
    <n v="1"/>
    <x v="1"/>
    <s v="OVERWEIGHT"/>
    <s v="PREDIABETES"/>
    <d v="1997-08-10T00:00:00"/>
    <n v="11773.06"/>
    <s v="tier - 2"/>
    <s v="tier - 1"/>
    <s v="R1012"/>
    <n v="27"/>
  </r>
  <r>
    <x v="2043"/>
    <s v="Allan"/>
    <n v="39.805"/>
    <n v="4.38"/>
    <s v="No"/>
    <s v="yes"/>
    <x v="0"/>
    <n v="1"/>
    <x v="1"/>
    <s v="OBESITY"/>
    <s v="NORMAL"/>
    <d v="2000-10-11T00:00:00"/>
    <n v="11763"/>
    <s v="tier - 2"/>
    <s v="tier - 2"/>
    <s v="R1012"/>
    <n v="24"/>
  </r>
  <r>
    <x v="2044"/>
    <s v="McLaughlin"/>
    <n v="30.4"/>
    <n v="5.56"/>
    <s v="yes"/>
    <s v="yes"/>
    <x v="0"/>
    <n v="1"/>
    <x v="1"/>
    <s v="OBESITY"/>
    <s v="NORMAL"/>
    <d v="2000-10-03T00:00:00"/>
    <n v="11752.68"/>
    <s v="tier - 2"/>
    <s v="tier - 1"/>
    <s v="R1013"/>
    <n v="24"/>
  </r>
  <r>
    <x v="2045"/>
    <s v="Lee"/>
    <n v="23.18"/>
    <n v="4.24"/>
    <s v="No"/>
    <s v="yes"/>
    <x v="0"/>
    <n v="1"/>
    <x v="1"/>
    <s v="NORMAL WEIGHT"/>
    <s v="NORMAL"/>
    <d v="2000-12-17T00:00:00"/>
    <n v="11743.93"/>
    <s v="tier - 2"/>
    <s v="tier - 3"/>
    <s v="R1012"/>
    <n v="23"/>
  </r>
  <r>
    <x v="2046"/>
    <s v="Tang"/>
    <n v="39.615000000000002"/>
    <n v="6.32"/>
    <s v="No"/>
    <s v="No"/>
    <x v="1"/>
    <n v="1"/>
    <x v="1"/>
    <s v="OBESITY"/>
    <s v="PREDIABETES"/>
    <d v="2003-12-03T00:00:00"/>
    <n v="11743.3"/>
    <s v="tier - 2"/>
    <s v="tier - 2"/>
    <s v="R1013"/>
    <n v="20"/>
  </r>
  <r>
    <x v="2047"/>
    <s v="Kennedy"/>
    <n v="30.59"/>
    <n v="6.3"/>
    <s v="yes"/>
    <s v="No"/>
    <x v="1"/>
    <n v="1"/>
    <x v="1"/>
    <s v="OBESITY"/>
    <s v="PREDIABETES"/>
    <d v="1997-10-06T00:00:00"/>
    <n v="11741.73"/>
    <s v="tier - 2"/>
    <s v="tier - 1"/>
    <s v="R1015"/>
    <n v="27"/>
  </r>
  <r>
    <x v="2048"/>
    <s v="Condon"/>
    <n v="16.72"/>
    <n v="4.38"/>
    <s v="yes"/>
    <s v="No"/>
    <x v="0"/>
    <n v="1"/>
    <x v="1"/>
    <s v="UNDERWEIGHT"/>
    <s v="NORMAL"/>
    <d v="1988-08-20T00:00:00"/>
    <n v="11737.85"/>
    <s v="tier - 2"/>
    <s v="tier - 2"/>
    <s v="R1012"/>
    <n v="36"/>
  </r>
  <r>
    <x v="2049"/>
    <s v="Chepkwony"/>
    <n v="26.22"/>
    <n v="4.6500000000000004"/>
    <s v="yes"/>
    <s v="No"/>
    <x v="1"/>
    <n v="1"/>
    <x v="1"/>
    <s v="OVERWEIGHT"/>
    <s v="NORMAL"/>
    <d v="1997-10-30T00:00:00"/>
    <n v="11735.88"/>
    <s v="tier - 2"/>
    <s v="tier - 2"/>
    <s v="R1016"/>
    <n v="27"/>
  </r>
  <r>
    <x v="2050"/>
    <s v="Rodriguez"/>
    <n v="31.824999999999999"/>
    <n v="4.7"/>
    <s v="No"/>
    <s v="No"/>
    <x v="1"/>
    <n v="1"/>
    <x v="1"/>
    <s v="OBESITY"/>
    <s v="NORMAL"/>
    <d v="2003-08-06T00:00:00"/>
    <n v="11730.82"/>
    <s v="tier - 2"/>
    <s v="tier - 2"/>
    <s v="R1011"/>
    <n v="21"/>
  </r>
  <r>
    <x v="2051"/>
    <s v="Szynkarczuk"/>
    <n v="25.745000000000001"/>
    <n v="4.34"/>
    <s v="No"/>
    <s v="No"/>
    <x v="1"/>
    <n v="1"/>
    <x v="1"/>
    <s v="OVERWEIGHT"/>
    <s v="NORMAL"/>
    <d v="2003-12-01T00:00:00"/>
    <n v="11729.68"/>
    <s v="tier - 2"/>
    <s v="tier - 2"/>
    <s v="R1012"/>
    <n v="20"/>
  </r>
  <r>
    <x v="2052"/>
    <s v="Brill"/>
    <n v="24.605"/>
    <n v="5.62"/>
    <s v="No"/>
    <s v="No"/>
    <x v="1"/>
    <n v="1"/>
    <x v="1"/>
    <s v="NORMAL WEIGHT"/>
    <s v="NORMAL"/>
    <d v="2003-11-21T00:00:00"/>
    <n v="11712.97"/>
    <s v="tier - 2"/>
    <s v="tier - 3"/>
    <s v="R1013"/>
    <n v="21"/>
  </r>
  <r>
    <x v="2053"/>
    <s v="Adams"/>
    <n v="24.51"/>
    <n v="4.24"/>
    <s v="No"/>
    <s v="No"/>
    <x v="1"/>
    <n v="1"/>
    <x v="1"/>
    <s v="NORMAL WEIGHT"/>
    <s v="NORMAL"/>
    <d v="2003-07-17T00:00:00"/>
    <n v="11696.52"/>
    <s v="tier - 2"/>
    <s v="tier - 1"/>
    <s v="R1011"/>
    <n v="21"/>
  </r>
  <r>
    <x v="2054"/>
    <s v="Nunn"/>
    <n v="31.065000000000001"/>
    <n v="4.57"/>
    <s v="yes"/>
    <s v="No"/>
    <x v="0"/>
    <n v="0"/>
    <x v="1"/>
    <s v="OBESITY"/>
    <s v="NORMAL"/>
    <d v="1996-06-13T00:00:00"/>
    <n v="11674.13"/>
    <s v="tier - 2"/>
    <s v="tier - 2"/>
    <s v="R1011"/>
    <n v="28"/>
  </r>
  <r>
    <x v="2055"/>
    <s v="Blair"/>
    <n v="28.12"/>
    <n v="5.05"/>
    <s v="No"/>
    <s v="No"/>
    <x v="0"/>
    <n v="0"/>
    <x v="1"/>
    <s v="OVERWEIGHT"/>
    <s v="NORMAL"/>
    <d v="1999-06-11T00:00:00"/>
    <n v="11658.38"/>
    <s v="tier - 2"/>
    <s v="tier - 2"/>
    <s v="R1012"/>
    <n v="25"/>
  </r>
  <r>
    <x v="2056"/>
    <s v="Sharkey"/>
    <n v="38.06"/>
    <n v="6.16"/>
    <s v="No"/>
    <s v="No"/>
    <x v="0"/>
    <n v="0"/>
    <x v="1"/>
    <s v="OBESITY"/>
    <s v="PREDIABETES"/>
    <d v="1994-10-02T00:00:00"/>
    <n v="11658.12"/>
    <s v="tier - 2"/>
    <s v="tier - 3"/>
    <s v="R1011"/>
    <n v="30"/>
  </r>
  <r>
    <x v="2057"/>
    <s v="Scalard"/>
    <n v="24.96"/>
    <n v="4.57"/>
    <s v="No"/>
    <s v="No"/>
    <x v="0"/>
    <n v="0"/>
    <x v="1"/>
    <s v="NORMAL WEIGHT"/>
    <s v="NORMAL"/>
    <d v="1994-09-17T00:00:00"/>
    <n v="11657.81"/>
    <s v="tier - 2"/>
    <s v="tier - 3"/>
    <s v="R1013"/>
    <n v="30"/>
  </r>
  <r>
    <x v="2058"/>
    <s v="Burget"/>
    <n v="17.670000000000002"/>
    <n v="5.53"/>
    <s v="yes"/>
    <s v="No"/>
    <x v="0"/>
    <n v="0"/>
    <x v="1"/>
    <s v="UNDERWEIGHT"/>
    <s v="NORMAL"/>
    <d v="1996-08-05T00:00:00"/>
    <n v="11657.72"/>
    <s v="tier - 2"/>
    <s v="tier - 3"/>
    <s v="R1011"/>
    <n v="28"/>
  </r>
  <r>
    <x v="2059"/>
    <s v="English"/>
    <n v="31.35"/>
    <n v="5.84"/>
    <s v="No"/>
    <s v="yes"/>
    <x v="0"/>
    <n v="1"/>
    <x v="1"/>
    <s v="OBESITY"/>
    <s v="PREDIABETES"/>
    <d v="2000-12-09T00:00:00"/>
    <n v="11625.11"/>
    <s v="tier - 2"/>
    <s v="tier - 2"/>
    <s v="R1011"/>
    <n v="23"/>
  </r>
  <r>
    <x v="2060"/>
    <s v="Hampton"/>
    <n v="28.31"/>
    <n v="6.41"/>
    <s v="No"/>
    <s v="yes"/>
    <x v="0"/>
    <n v="1"/>
    <x v="1"/>
    <s v="OVERWEIGHT"/>
    <s v="DIABETES"/>
    <d v="2000-06-24T00:00:00"/>
    <n v="11602.75"/>
    <s v="tier - 2"/>
    <s v="tier - 2"/>
    <s v="R1016"/>
    <n v="24"/>
  </r>
  <r>
    <x v="2061"/>
    <s v="Flynn"/>
    <n v="30.3"/>
    <n v="4.7300000000000004"/>
    <s v="yes"/>
    <s v="No"/>
    <x v="1"/>
    <n v="1"/>
    <x v="1"/>
    <s v="OBESITY"/>
    <s v="NORMAL"/>
    <d v="1997-08-26T00:00:00"/>
    <n v="11576.13"/>
    <s v="tier - 2"/>
    <s v="tier - 3"/>
    <s v="R1013"/>
    <n v="27"/>
  </r>
  <r>
    <x v="2062"/>
    <s v="Knast"/>
    <n v="26.4"/>
    <n v="6.22"/>
    <s v="yes"/>
    <s v="No"/>
    <x v="0"/>
    <n v="0"/>
    <x v="1"/>
    <s v="OVERWEIGHT"/>
    <s v="PREDIABETES"/>
    <d v="2001-08-26T00:00:00"/>
    <n v="11566.3"/>
    <s v="tier - 2"/>
    <s v="tier - 1"/>
    <s v="R1011"/>
    <n v="23"/>
  </r>
  <r>
    <x v="2063"/>
    <s v="Lucas"/>
    <n v="22.135000000000002"/>
    <n v="4.46"/>
    <s v="yes"/>
    <s v="No"/>
    <x v="0"/>
    <n v="0"/>
    <x v="1"/>
    <s v="NORMAL WEIGHT"/>
    <s v="NORMAL"/>
    <d v="2001-07-28T00:00:00"/>
    <n v="11554.22"/>
    <s v="tier - 1"/>
    <s v="tier - 1"/>
    <s v="R1013"/>
    <n v="23"/>
  </r>
  <r>
    <x v="2064"/>
    <s v="Thomas"/>
    <n v="17.399999999999999"/>
    <n v="4.5"/>
    <s v="yes"/>
    <s v="No"/>
    <x v="0"/>
    <n v="0"/>
    <x v="1"/>
    <s v="UNDERWEIGHT"/>
    <s v="NORMAL"/>
    <d v="2001-10-15T00:00:00"/>
    <n v="11552.9"/>
    <s v="tier - 1"/>
    <s v="tier - 3"/>
    <s v="R1013"/>
    <n v="23"/>
  </r>
  <r>
    <x v="2065"/>
    <s v="Cherewatti"/>
    <n v="28.06"/>
    <n v="8.93"/>
    <s v="No"/>
    <s v="No"/>
    <x v="0"/>
    <n v="0"/>
    <x v="1"/>
    <s v="OVERWEIGHT"/>
    <s v="DIABETES"/>
    <d v="2002-07-20T00:00:00"/>
    <n v="11540.25"/>
    <s v="tier - 1"/>
    <s v="tier - 1"/>
    <s v="R1024"/>
    <n v="22"/>
  </r>
  <r>
    <x v="2066"/>
    <s v="Olle"/>
    <n v="31.13"/>
    <n v="11.02"/>
    <s v="No"/>
    <s v="No"/>
    <x v="0"/>
    <n v="0"/>
    <x v="1"/>
    <s v="OBESITY"/>
    <s v="DIABETES"/>
    <d v="2002-10-11T00:00:00"/>
    <n v="11538.42"/>
    <s v="tier - 1"/>
    <s v="tier - 3"/>
    <s v="R1013"/>
    <n v="22"/>
  </r>
  <r>
    <x v="2067"/>
    <s v="Hamsi"/>
    <n v="18.46"/>
    <n v="5.25"/>
    <s v="No"/>
    <s v="No"/>
    <x v="0"/>
    <n v="0"/>
    <x v="1"/>
    <s v="UNDERWEIGHT"/>
    <s v="NORMAL"/>
    <d v="1991-11-17T00:00:00"/>
    <n v="11534.87"/>
    <s v="tier - 1"/>
    <s v="tier - 1"/>
    <s v="R1013"/>
    <n v="33"/>
  </r>
  <r>
    <x v="2068"/>
    <s v="Finnegan"/>
    <n v="17.3"/>
    <n v="4.75"/>
    <s v="No"/>
    <s v="No"/>
    <x v="0"/>
    <n v="0"/>
    <x v="1"/>
    <s v="UNDERWEIGHT"/>
    <s v="NORMAL"/>
    <d v="1990-10-01T00:00:00"/>
    <n v="11530.12"/>
    <s v="tier - 1"/>
    <s v="tier - 1"/>
    <s v="R1016"/>
    <n v="34"/>
  </r>
  <r>
    <x v="2069"/>
    <s v="Walsh"/>
    <n v="35.625"/>
    <n v="4.68"/>
    <s v="yes"/>
    <s v="No"/>
    <x v="1"/>
    <n v="1"/>
    <x v="1"/>
    <s v="OBESITY"/>
    <s v="NORMAL"/>
    <d v="1997-07-28T00:00:00"/>
    <n v="11524.25"/>
    <s v="tier - 1"/>
    <s v="tier - 3"/>
    <s v="R1011"/>
    <n v="27"/>
  </r>
  <r>
    <x v="2070"/>
    <s v="Villa"/>
    <n v="20.234999999999999"/>
    <n v="6.17"/>
    <s v="yes"/>
    <s v="yes"/>
    <x v="0"/>
    <n v="2"/>
    <x v="1"/>
    <s v="NORMAL WEIGHT"/>
    <s v="PREDIABETES"/>
    <d v="2000-08-25T00:00:00"/>
    <n v="11520.1"/>
    <s v="tier - 1"/>
    <s v="tier - 3"/>
    <s v="R1011"/>
    <n v="24"/>
  </r>
  <r>
    <x v="2071"/>
    <s v="Cable"/>
    <n v="27.55"/>
    <n v="4.5599999999999996"/>
    <s v="yes"/>
    <s v="No"/>
    <x v="1"/>
    <n v="1"/>
    <x v="1"/>
    <s v="OVERWEIGHT"/>
    <s v="NORMAL"/>
    <d v="1997-11-02T00:00:00"/>
    <n v="11512.41"/>
    <s v="tier - 1"/>
    <s v="tier - 1"/>
    <s v="R1011"/>
    <n v="27"/>
  </r>
  <r>
    <x v="2072"/>
    <s v="Eiring"/>
    <n v="17.97"/>
    <n v="6.3"/>
    <s v="No"/>
    <s v="No"/>
    <x v="0"/>
    <n v="0"/>
    <x v="1"/>
    <s v="UNDERWEIGHT"/>
    <s v="PREDIABETES"/>
    <d v="1991-08-05T00:00:00"/>
    <n v="11511.61"/>
    <s v="tier - 1"/>
    <s v="tier - 2"/>
    <s v="R1013"/>
    <n v="33"/>
  </r>
  <r>
    <x v="2073"/>
    <s v="Connor"/>
    <n v="29.98"/>
    <n v="6.03"/>
    <s v="No"/>
    <s v="yes"/>
    <x v="0"/>
    <n v="1"/>
    <x v="1"/>
    <s v="OVERWEIGHT"/>
    <s v="PREDIABETES"/>
    <d v="2004-09-06T00:00:00"/>
    <n v="11497.69"/>
    <s v="tier - 1"/>
    <s v="tier - 3"/>
    <s v="R1011"/>
    <n v="20"/>
  </r>
  <r>
    <x v="2074"/>
    <s v="Friedman"/>
    <n v="33.659999999999997"/>
    <n v="4.2"/>
    <s v="yes"/>
    <s v="No"/>
    <x v="0"/>
    <n v="1"/>
    <x v="1"/>
    <s v="OBESITY"/>
    <s v="NORMAL"/>
    <d v="1995-10-15T00:00:00"/>
    <n v="11492.46"/>
    <s v="tier - 1"/>
    <s v="tier - 1"/>
    <s v="R1011"/>
    <n v="29"/>
  </r>
  <r>
    <x v="2075"/>
    <s v="Croker"/>
    <n v="32.67"/>
    <n v="5.61"/>
    <s v="yes"/>
    <s v="No"/>
    <x v="0"/>
    <n v="1"/>
    <x v="1"/>
    <s v="OBESITY"/>
    <s v="NORMAL"/>
    <d v="1995-07-09T00:00:00"/>
    <n v="11488.32"/>
    <s v="tier - 1"/>
    <s v="tier - 2"/>
    <s v="R1011"/>
    <n v="29"/>
  </r>
  <r>
    <x v="2076"/>
    <s v="Beganics"/>
    <n v="30.5"/>
    <n v="5.88"/>
    <s v="yes"/>
    <s v="No"/>
    <x v="0"/>
    <n v="1"/>
    <x v="1"/>
    <s v="OBESITY"/>
    <s v="PREDIABETES"/>
    <d v="1995-10-14T00:00:00"/>
    <n v="11482.63"/>
    <s v="tier - 1"/>
    <s v="tier - 2"/>
    <s v="R1011"/>
    <n v="29"/>
  </r>
  <r>
    <x v="2077"/>
    <s v="Huberty"/>
    <n v="23.1"/>
    <n v="5.92"/>
    <s v="yes"/>
    <s v="No"/>
    <x v="0"/>
    <n v="1"/>
    <x v="1"/>
    <s v="NORMAL WEIGHT"/>
    <s v="PREDIABETES"/>
    <d v="1995-11-06T00:00:00"/>
    <n v="11478.14"/>
    <s v="tier - 1"/>
    <s v="tier - 2"/>
    <s v="R1011"/>
    <n v="29"/>
  </r>
  <r>
    <x v="2078"/>
    <s v="Jacobs"/>
    <n v="39.49"/>
    <n v="4.8099999999999996"/>
    <s v="No"/>
    <s v="No"/>
    <x v="0"/>
    <n v="1"/>
    <x v="1"/>
    <s v="OBESITY"/>
    <s v="NORMAL"/>
    <d v="1998-06-20T00:00:00"/>
    <n v="11455.28"/>
    <s v="tier - 1"/>
    <s v="tier - 2"/>
    <s v="R1011"/>
    <n v="26"/>
  </r>
  <r>
    <x v="2079"/>
    <s v="Hazlehurst"/>
    <n v="33.99"/>
    <n v="4.55"/>
    <s v="No"/>
    <s v="No"/>
    <x v="0"/>
    <n v="1"/>
    <x v="1"/>
    <s v="OBESITY"/>
    <s v="NORMAL"/>
    <d v="1998-07-02T00:00:00"/>
    <n v="11454.02"/>
    <s v="tier - 1"/>
    <s v="tier - 3"/>
    <s v="R1011"/>
    <n v="26"/>
  </r>
  <r>
    <x v="2080"/>
    <s v="Marin"/>
    <n v="27.72"/>
    <n v="6.43"/>
    <s v="No"/>
    <s v="No"/>
    <x v="0"/>
    <n v="1"/>
    <x v="1"/>
    <s v="OVERWEIGHT"/>
    <s v="DIABETES"/>
    <d v="1998-08-17T00:00:00"/>
    <n v="11436.74"/>
    <s v="tier - 1"/>
    <s v="tier - 2"/>
    <s v="R1011"/>
    <n v="26"/>
  </r>
  <r>
    <x v="2081"/>
    <s v="Dear"/>
    <n v="30.59"/>
    <n v="11.62"/>
    <s v="No"/>
    <s v="No"/>
    <x v="0"/>
    <n v="0"/>
    <x v="1"/>
    <s v="OBESITY"/>
    <s v="DIABETES"/>
    <d v="2002-07-11T00:00:00"/>
    <n v="11435.74"/>
    <s v="tier - 1"/>
    <s v="tier - 3"/>
    <s v="R1016"/>
    <n v="22"/>
  </r>
  <r>
    <x v="2082"/>
    <s v="Lederer"/>
    <n v="22.6"/>
    <n v="6.04"/>
    <s v="No"/>
    <s v="No"/>
    <x v="0"/>
    <n v="1"/>
    <x v="1"/>
    <s v="NORMAL WEIGHT"/>
    <s v="PREDIABETES"/>
    <d v="1998-11-19T00:00:00"/>
    <n v="11419.49"/>
    <s v="tier - 1"/>
    <s v="tier - 2"/>
    <s v="R1011"/>
    <n v="26"/>
  </r>
  <r>
    <x v="2083"/>
    <s v="Robson"/>
    <n v="28.785"/>
    <n v="8.82"/>
    <s v="No"/>
    <s v="No"/>
    <x v="0"/>
    <n v="0"/>
    <x v="1"/>
    <s v="OVERWEIGHT"/>
    <s v="DIABETES"/>
    <d v="2002-07-29T00:00:00"/>
    <n v="11412.02"/>
    <s v="tier - 1"/>
    <s v="tier - 3"/>
    <s v="R1017"/>
    <n v="22"/>
  </r>
  <r>
    <x v="2084"/>
    <s v="Galvan"/>
    <n v="50.38"/>
    <n v="5.8"/>
    <s v="No"/>
    <s v="No"/>
    <x v="0"/>
    <n v="0"/>
    <x v="1"/>
    <s v="OBESITY"/>
    <s v="PREDIABETES"/>
    <d v="1999-11-21T00:00:00"/>
    <n v="11411.69"/>
    <s v="tier - 1"/>
    <s v="tier - 2"/>
    <s v="R1013"/>
    <n v="25"/>
  </r>
  <r>
    <x v="2085"/>
    <s v="Walsh"/>
    <n v="35.200000000000003"/>
    <n v="4.28"/>
    <s v="No"/>
    <s v="No"/>
    <x v="0"/>
    <n v="0"/>
    <x v="1"/>
    <s v="OBESITY"/>
    <s v="NORMAL"/>
    <d v="1999-11-12T00:00:00"/>
    <n v="11396.9"/>
    <s v="tier - 1"/>
    <s v="tier - 2"/>
    <s v="R1011"/>
    <n v="25"/>
  </r>
  <r>
    <x v="2086"/>
    <s v="Teeuwen"/>
    <n v="35.72"/>
    <n v="5.5"/>
    <s v="yes"/>
    <s v="No"/>
    <x v="0"/>
    <n v="0"/>
    <x v="1"/>
    <s v="OBESITY"/>
    <s v="NORMAL"/>
    <d v="2001-06-03T00:00:00"/>
    <n v="11394.07"/>
    <s v="tier - 1"/>
    <s v="tier - 2"/>
    <s v="R1013"/>
    <n v="23"/>
  </r>
  <r>
    <x v="2087"/>
    <s v="List"/>
    <n v="24.51"/>
    <n v="4.6900000000000004"/>
    <s v="No"/>
    <s v="No"/>
    <x v="0"/>
    <n v="0"/>
    <x v="1"/>
    <s v="NORMAL WEIGHT"/>
    <s v="NORMAL"/>
    <d v="1999-08-10T00:00:00"/>
    <n v="11388.27"/>
    <s v="tier - 1"/>
    <s v="tier - 2"/>
    <s v="R1013"/>
    <n v="25"/>
  </r>
  <r>
    <x v="2088"/>
    <s v="Shafar"/>
    <n v="23.844999999999999"/>
    <n v="4.43"/>
    <s v="No"/>
    <s v="No"/>
    <x v="0"/>
    <n v="0"/>
    <x v="1"/>
    <s v="NORMAL WEIGHT"/>
    <s v="NORMAL"/>
    <d v="1999-12-17T00:00:00"/>
    <n v="11381.33"/>
    <s v="tier - 1"/>
    <s v="tier - 1"/>
    <s v="R1024"/>
    <n v="24"/>
  </r>
  <r>
    <x v="2089"/>
    <s v="Copenhaver"/>
    <n v="15.68"/>
    <n v="6.16"/>
    <s v="yes"/>
    <s v="No"/>
    <x v="0"/>
    <n v="1"/>
    <x v="1"/>
    <s v="UNDERWEIGHT"/>
    <s v="PREDIABETES"/>
    <d v="1988-12-12T00:00:00"/>
    <n v="11378.57"/>
    <s v="tier - 1"/>
    <s v="tier - 3"/>
    <s v="R1011"/>
    <n v="35"/>
  </r>
  <r>
    <x v="2090"/>
    <s v="Stump"/>
    <n v="32.395000000000003"/>
    <n v="6.66"/>
    <s v="No"/>
    <s v="No"/>
    <x v="0"/>
    <n v="0"/>
    <x v="1"/>
    <s v="OBESITY"/>
    <s v="DIABETES"/>
    <d v="2002-11-05T00:00:00"/>
    <n v="11369.39"/>
    <s v="tier - 1"/>
    <s v="tier - 3"/>
    <s v="R1012"/>
    <n v="22"/>
  </r>
  <r>
    <x v="2091"/>
    <s v="Wehrman"/>
    <n v="23.655000000000001"/>
    <n v="5.92"/>
    <s v="No"/>
    <s v="No"/>
    <x v="0"/>
    <n v="1"/>
    <x v="1"/>
    <s v="NORMAL WEIGHT"/>
    <s v="PREDIABETES"/>
    <d v="1998-10-21T00:00:00"/>
    <n v="11365.95"/>
    <s v="tier - 1"/>
    <s v="tier - 1"/>
    <s v="R1011"/>
    <n v="26"/>
  </r>
  <r>
    <x v="2092"/>
    <s v="Sischo"/>
    <n v="28.4"/>
    <n v="5.97"/>
    <s v="No"/>
    <s v="No"/>
    <x v="1"/>
    <n v="1"/>
    <x v="1"/>
    <s v="OVERWEIGHT"/>
    <s v="PREDIABETES"/>
    <d v="2003-11-18T00:00:00"/>
    <n v="11363.28"/>
    <s v="tier - 1"/>
    <s v="tier - 3"/>
    <s v="R1012"/>
    <n v="21"/>
  </r>
  <r>
    <x v="2093"/>
    <s v="Fonti"/>
    <n v="35.42"/>
    <n v="4.6399999999999997"/>
    <s v="yes"/>
    <s v="No"/>
    <x v="0"/>
    <n v="0"/>
    <x v="1"/>
    <s v="OBESITY"/>
    <s v="NORMAL"/>
    <d v="1996-12-17T00:00:00"/>
    <n v="11362.76"/>
    <s v="tier - 1"/>
    <s v="tier - 2"/>
    <s v="R1013"/>
    <n v="27"/>
  </r>
  <r>
    <x v="2094"/>
    <s v="Merlis"/>
    <n v="26.18"/>
    <n v="6.12"/>
    <s v="No"/>
    <s v="yes"/>
    <x v="0"/>
    <n v="1"/>
    <x v="1"/>
    <s v="OVERWEIGHT"/>
    <s v="PREDIABETES"/>
    <d v="2004-09-06T00:00:00"/>
    <n v="11356.66"/>
    <s v="tier - 1"/>
    <s v="tier - 3"/>
    <s v="R1011"/>
    <n v="20"/>
  </r>
  <r>
    <x v="2095"/>
    <s v="Hasegawa"/>
    <n v="20.8"/>
    <n v="4.87"/>
    <s v="yes"/>
    <s v="No"/>
    <x v="0"/>
    <n v="0"/>
    <x v="1"/>
    <s v="NORMAL WEIGHT"/>
    <s v="NORMAL"/>
    <d v="1996-11-28T00:00:00"/>
    <n v="11353.23"/>
    <s v="tier - 1"/>
    <s v="tier - 3"/>
    <s v="R1011"/>
    <n v="28"/>
  </r>
  <r>
    <x v="2096"/>
    <s v="Haselden"/>
    <n v="15.82"/>
    <n v="4.5999999999999996"/>
    <s v="No"/>
    <s v="No"/>
    <x v="0"/>
    <n v="0"/>
    <x v="1"/>
    <s v="UNDERWEIGHT"/>
    <s v="NORMAL"/>
    <d v="1989-10-05T00:00:00"/>
    <n v="11345.52"/>
    <s v="tier - 1"/>
    <s v="tier - 3"/>
    <s v="R1013"/>
    <n v="35"/>
  </r>
  <r>
    <x v="2097"/>
    <s v="Simonson"/>
    <n v="17.670000000000002"/>
    <n v="4.78"/>
    <s v="No"/>
    <s v="No"/>
    <x v="0"/>
    <n v="0"/>
    <x v="1"/>
    <s v="UNDERWEIGHT"/>
    <s v="NORMAL"/>
    <d v="1991-06-16T00:00:00"/>
    <n v="11344.32"/>
    <s v="tier - 1"/>
    <s v="tier - 3"/>
    <s v="R1013"/>
    <n v="33"/>
  </r>
  <r>
    <x v="2098"/>
    <s v="Montag"/>
    <n v="31.92"/>
    <n v="11.05"/>
    <s v="No"/>
    <s v="No"/>
    <x v="0"/>
    <n v="0"/>
    <x v="1"/>
    <s v="OBESITY"/>
    <s v="DIABETES"/>
    <d v="2002-11-12T00:00:00"/>
    <n v="11326.71"/>
    <s v="tier - 1"/>
    <s v="tier - 1"/>
    <s v="R1012"/>
    <n v="22"/>
  </r>
  <r>
    <x v="2099"/>
    <s v="Deroian"/>
    <n v="28.975000000000001"/>
    <n v="7.62"/>
    <s v="No"/>
    <s v="No"/>
    <x v="0"/>
    <n v="0"/>
    <x v="1"/>
    <s v="OVERWEIGHT"/>
    <s v="DIABETES"/>
    <d v="2002-07-15T00:00:00"/>
    <n v="11321.49"/>
    <s v="tier - 1"/>
    <s v="tier - 3"/>
    <s v="R1024"/>
    <n v="22"/>
  </r>
  <r>
    <x v="2100"/>
    <s v="Goetz"/>
    <n v="31.73"/>
    <n v="4.78"/>
    <s v="yes"/>
    <s v="yes"/>
    <x v="0"/>
    <n v="2"/>
    <x v="1"/>
    <s v="OBESITY"/>
    <s v="NORMAL"/>
    <d v="2000-12-11T00:00:00"/>
    <n v="11319.12"/>
    <s v="tier - 1"/>
    <s v="tier - 2"/>
    <s v="R1012"/>
    <n v="23"/>
  </r>
  <r>
    <x v="2101"/>
    <s v="Brady"/>
    <n v="28.88"/>
    <n v="6.09"/>
    <s v="yes"/>
    <s v="yes"/>
    <x v="0"/>
    <n v="2"/>
    <x v="1"/>
    <s v="OVERWEIGHT"/>
    <s v="PREDIABETES"/>
    <d v="2000-06-30T00:00:00"/>
    <n v="11318.57"/>
    <s v="tier - 1"/>
    <s v="tier - 3"/>
    <s v="R1011"/>
    <n v="24"/>
  </r>
  <r>
    <x v="2102"/>
    <s v="Moran"/>
    <n v="25.555"/>
    <n v="5.1100000000000003"/>
    <s v="No"/>
    <s v="No"/>
    <x v="1"/>
    <n v="1"/>
    <x v="1"/>
    <s v="OVERWEIGHT"/>
    <s v="NORMAL"/>
    <d v="2003-12-10T00:00:00"/>
    <n v="11312.33"/>
    <s v="tier - 1"/>
    <s v="tier - 3"/>
    <s v="R1011"/>
    <n v="20"/>
  </r>
  <r>
    <x v="2103"/>
    <s v="Strickler"/>
    <n v="37.29"/>
    <n v="4.46"/>
    <s v="No"/>
    <s v="yes"/>
    <x v="0"/>
    <n v="1"/>
    <x v="1"/>
    <s v="OBESITY"/>
    <s v="NORMAL"/>
    <d v="2004-12-12T00:00:00"/>
    <n v="11305.93"/>
    <s v="tier - 1"/>
    <s v="tier - 2"/>
    <s v="R1013"/>
    <n v="19"/>
  </r>
  <r>
    <x v="2104"/>
    <s v="Simone"/>
    <n v="40.28"/>
    <n v="6.11"/>
    <s v="No"/>
    <s v="yes"/>
    <x v="0"/>
    <n v="1"/>
    <x v="1"/>
    <s v="OBESITY"/>
    <s v="PREDIABETES"/>
    <d v="2004-09-25T00:00:00"/>
    <n v="11299.34"/>
    <s v="tier - 1"/>
    <s v="tier - 2"/>
    <s v="R1013"/>
    <n v="20"/>
  </r>
  <r>
    <x v="2105"/>
    <s v="Von Rock"/>
    <n v="40.185000000000002"/>
    <n v="4.66"/>
    <s v="No"/>
    <s v="yes"/>
    <x v="0"/>
    <n v="1"/>
    <x v="1"/>
    <s v="OBESITY"/>
    <s v="NORMAL"/>
    <d v="2004-06-13T00:00:00"/>
    <n v="11294.57"/>
    <s v="tier - 1"/>
    <s v="tier - 3"/>
    <s v="R1013"/>
    <n v="20"/>
  </r>
  <r>
    <x v="2106"/>
    <s v="Woodard"/>
    <n v="23.57"/>
    <n v="6.14"/>
    <s v="No"/>
    <s v="No"/>
    <x v="0"/>
    <n v="0"/>
    <x v="1"/>
    <s v="NORMAL WEIGHT"/>
    <s v="PREDIABETES"/>
    <d v="1994-11-17T00:00:00"/>
    <n v="11289.11"/>
    <s v="tier - 1"/>
    <s v="tier - 2"/>
    <s v="R1011"/>
    <n v="30"/>
  </r>
  <r>
    <x v="2107"/>
    <s v="Li"/>
    <n v="35.625"/>
    <n v="6.21"/>
    <s v="No"/>
    <s v="yes"/>
    <x v="0"/>
    <n v="1"/>
    <x v="1"/>
    <s v="OBESITY"/>
    <s v="PREDIABETES"/>
    <d v="2004-07-27T00:00:00"/>
    <n v="11286.54"/>
    <s v="tier - 1"/>
    <s v="tier - 2"/>
    <s v="R1013"/>
    <n v="20"/>
  </r>
  <r>
    <x v="2108"/>
    <s v="Sinda"/>
    <n v="33.155000000000001"/>
    <n v="4.5999999999999996"/>
    <s v="No"/>
    <s v="yes"/>
    <x v="0"/>
    <n v="1"/>
    <x v="1"/>
    <s v="OBESITY"/>
    <s v="NORMAL"/>
    <d v="2004-08-06T00:00:00"/>
    <n v="11272.33"/>
    <s v="tier - 1"/>
    <s v="tier - 2"/>
    <s v="R1013"/>
    <n v="20"/>
  </r>
  <r>
    <x v="2109"/>
    <s v="Rydland"/>
    <n v="31.92"/>
    <n v="5.04"/>
    <s v="No"/>
    <s v="yes"/>
    <x v="0"/>
    <n v="1"/>
    <x v="1"/>
    <s v="OBESITY"/>
    <s v="NORMAL"/>
    <d v="2004-11-13T00:00:00"/>
    <n v="11265.71"/>
    <s v="tier - 1"/>
    <s v="tier - 1"/>
    <s v="R1016"/>
    <n v="20"/>
  </r>
  <r>
    <x v="2110"/>
    <s v="Vespa"/>
    <n v="30.305"/>
    <n v="5.08"/>
    <s v="No"/>
    <s v="yes"/>
    <x v="0"/>
    <n v="1"/>
    <x v="1"/>
    <s v="OBESITY"/>
    <s v="NORMAL"/>
    <d v="2004-10-28T00:00:00"/>
    <n v="11264.54"/>
    <s v="tier - 1"/>
    <s v="tier - 1"/>
    <s v="R1024"/>
    <n v="20"/>
  </r>
  <r>
    <x v="2111"/>
    <s v="Meadows"/>
    <n v="30.114999999999998"/>
    <n v="4.38"/>
    <s v="No"/>
    <s v="yes"/>
    <x v="0"/>
    <n v="1"/>
    <x v="1"/>
    <s v="OBESITY"/>
    <s v="NORMAL"/>
    <d v="2004-08-06T00:00:00"/>
    <n v="11255.29"/>
    <s v="tier - 1"/>
    <s v="tier - 2"/>
    <s v="R1011"/>
    <n v="20"/>
  </r>
  <r>
    <x v="2112"/>
    <s v="Toppen"/>
    <n v="24.09"/>
    <n v="4.79"/>
    <s v="No"/>
    <s v="yes"/>
    <x v="0"/>
    <n v="1"/>
    <x v="1"/>
    <s v="NORMAL WEIGHT"/>
    <s v="NORMAL"/>
    <d v="2004-07-27T00:00:00"/>
    <n v="11253.42"/>
    <s v="tier - 1"/>
    <s v="tier - 1"/>
    <s v="R1011"/>
    <n v="20"/>
  </r>
  <r>
    <x v="2113"/>
    <s v="Ermer"/>
    <n v="28.215"/>
    <n v="4.21"/>
    <s v="No"/>
    <s v="yes"/>
    <x v="0"/>
    <n v="1"/>
    <x v="1"/>
    <s v="OVERWEIGHT"/>
    <s v="NORMAL"/>
    <d v="2004-09-12T00:00:00"/>
    <n v="63770.43"/>
    <s v="tier - 1"/>
    <s v="tier - 1"/>
    <s v="R1024"/>
    <n v="20"/>
  </r>
  <r>
    <x v="2114"/>
    <s v="Dionne"/>
    <n v="26.315000000000001"/>
    <n v="5.47"/>
    <s v="No"/>
    <s v="yes"/>
    <x v="0"/>
    <n v="1"/>
    <x v="1"/>
    <s v="OVERWEIGHT"/>
    <s v="NORMAL"/>
    <d v="2004-09-03T00:00:00"/>
    <n v="62592.87"/>
    <s v="tier - 1"/>
    <s v="tier - 2"/>
    <s v="R1012"/>
    <n v="20"/>
  </r>
  <r>
    <x v="2115"/>
    <s v="Stasulli"/>
    <n v="25.08"/>
    <n v="5.09"/>
    <s v="No"/>
    <s v="yes"/>
    <x v="0"/>
    <n v="1"/>
    <x v="1"/>
    <s v="OVERWEIGHT"/>
    <s v="NORMAL"/>
    <d v="2004-12-07T00:00:00"/>
    <n v="60021.4"/>
    <s v="tier - 1"/>
    <s v="tier - 1"/>
    <s v="R1013"/>
    <n v="19"/>
  </r>
  <r>
    <x v="2116"/>
    <s v="Duran"/>
    <n v="15.41"/>
    <n v="5.08"/>
    <s v="No"/>
    <s v="No"/>
    <x v="0"/>
    <n v="0"/>
    <x v="1"/>
    <s v="UNDERWEIGHT"/>
    <s v="NORMAL"/>
    <d v="1991-12-16T00:00:00"/>
    <n v="58571.07"/>
    <s v="tier - 1"/>
    <s v="tier - 3"/>
    <s v="R1011"/>
    <n v="32"/>
  </r>
  <r>
    <x v="2117"/>
    <s v="Klundt"/>
    <n v="23.83"/>
    <n v="5.68"/>
    <s v="No"/>
    <s v="No"/>
    <x v="0"/>
    <n v="0"/>
    <x v="1"/>
    <s v="NORMAL WEIGHT"/>
    <s v="NORMAL"/>
    <d v="1994-09-27T00:00:00"/>
    <n v="55135.4"/>
    <s v="tier - 2"/>
    <s v="tier - 2"/>
    <s v="R1011"/>
    <n v="30"/>
  </r>
  <r>
    <x v="2118"/>
    <s v="Waters"/>
    <n v="36"/>
    <n v="4.66"/>
    <s v="No"/>
    <s v="yes"/>
    <x v="0"/>
    <n v="1"/>
    <x v="1"/>
    <s v="OBESITY"/>
    <s v="NORMAL"/>
    <d v="2000-08-23T00:00:00"/>
    <n v="52590.83"/>
    <s v="tier - 2"/>
    <s v="tier - 2"/>
    <s v="R1011"/>
    <n v="24"/>
  </r>
  <r>
    <x v="2119"/>
    <s v="Rusk"/>
    <n v="28.82"/>
    <n v="5.59"/>
    <s v="No"/>
    <s v="yes"/>
    <x v="0"/>
    <n v="1"/>
    <x v="1"/>
    <s v="OVERWEIGHT"/>
    <s v="NORMAL"/>
    <d v="2000-12-10T00:00:00"/>
    <n v="51194.559999999998"/>
    <s v="tier - 1"/>
    <s v="tier - 2"/>
    <s v="R1013"/>
    <n v="23"/>
  </r>
  <r>
    <x v="2120"/>
    <s v="Gersbach"/>
    <n v="28.05"/>
    <n v="6.2"/>
    <s v="No"/>
    <s v="yes"/>
    <x v="0"/>
    <n v="1"/>
    <x v="1"/>
    <s v="OVERWEIGHT"/>
    <s v="PREDIABETES"/>
    <d v="2000-11-29T00:00:00"/>
    <n v="49577.66"/>
    <s v="tier - 2"/>
    <s v="tier - 3"/>
    <s v="R1013"/>
    <n v="24"/>
  </r>
  <r>
    <x v="2121"/>
    <s v="Taylor-Watson"/>
    <n v="27.1"/>
    <n v="4.45"/>
    <s v="No"/>
    <s v="yes"/>
    <x v="0"/>
    <n v="1"/>
    <x v="1"/>
    <s v="OVERWEIGHT"/>
    <s v="NORMAL"/>
    <d v="2000-10-22T00:00:00"/>
    <n v="48970.25"/>
    <s v="tier - 2"/>
    <s v="tier - 3"/>
    <s v="R1013"/>
    <n v="24"/>
  </r>
  <r>
    <x v="2122"/>
    <s v="Crawford"/>
    <n v="24.3"/>
    <n v="6.1"/>
    <s v="yes"/>
    <s v="yes"/>
    <x v="0"/>
    <n v="1"/>
    <x v="1"/>
    <s v="NORMAL WEIGHT"/>
    <s v="PREDIABETES"/>
    <d v="2000-12-27T00:00:00"/>
    <n v="63770.43"/>
    <s v="tier - 1"/>
    <s v="tier - 3"/>
    <s v="R1012"/>
    <n v="23"/>
  </r>
  <r>
    <x v="2123"/>
    <s v="Levitsky"/>
    <n v="30.72"/>
    <n v="6.06"/>
    <s v="No"/>
    <s v="yes"/>
    <x v="0"/>
    <n v="1"/>
    <x v="1"/>
    <s v="OBESITY"/>
    <s v="PREDIABETES"/>
    <d v="2004-10-04T00:00:00"/>
    <n v="48824.45"/>
    <s v="tier - 1"/>
    <s v="tier - 1"/>
    <s v="R1012"/>
    <n v="20"/>
  </r>
  <r>
    <x v="2124"/>
    <s v="Carroll"/>
    <n v="37.43"/>
    <n v="4.5599999999999996"/>
    <s v="No"/>
    <s v="No"/>
    <x v="1"/>
    <n v="1"/>
    <x v="1"/>
    <s v="OBESITY"/>
    <s v="NORMAL"/>
    <d v="2003-08-19T00:00:00"/>
    <n v="48675.519999999997"/>
    <s v="tier - 2"/>
    <s v="tier - 1"/>
    <s v="R1013"/>
    <n v="21"/>
  </r>
  <r>
    <x v="2125"/>
    <s v="Campos"/>
    <n v="25.74"/>
    <n v="6.41"/>
    <s v="yes"/>
    <s v="No"/>
    <x v="1"/>
    <n v="1"/>
    <x v="1"/>
    <s v="OVERWEIGHT"/>
    <s v="DIABETES"/>
    <d v="1997-09-03T00:00:00"/>
    <n v="48673.56"/>
    <s v="tier - 1"/>
    <s v="tier - 3"/>
    <s v="R1024"/>
    <n v="27"/>
  </r>
  <r>
    <x v="2126"/>
    <s v="Flajslik"/>
    <n v="36.575000000000003"/>
    <n v="5.57"/>
    <s v="No"/>
    <s v="No"/>
    <x v="1"/>
    <n v="1"/>
    <x v="1"/>
    <s v="OBESITY"/>
    <s v="NORMAL"/>
    <d v="2003-09-26T00:00:00"/>
    <n v="48549.18"/>
    <s v="tier - 2"/>
    <s v="tier - 1"/>
    <s v="R1013"/>
    <n v="21"/>
  </r>
  <r>
    <x v="2127"/>
    <s v="Chua"/>
    <n v="35.15"/>
    <n v="5.47"/>
    <s v="No"/>
    <s v="No"/>
    <x v="1"/>
    <n v="1"/>
    <x v="1"/>
    <s v="OBESITY"/>
    <s v="NORMAL"/>
    <d v="2003-09-01T00:00:00"/>
    <n v="48517.56"/>
    <s v="tier - 2"/>
    <s v="tier - 3"/>
    <s v="R1013"/>
    <n v="21"/>
  </r>
  <r>
    <x v="2128"/>
    <s v="Wiltse"/>
    <n v="32.11"/>
    <n v="4.43"/>
    <s v="No"/>
    <s v="No"/>
    <x v="1"/>
    <n v="1"/>
    <x v="1"/>
    <s v="OBESITY"/>
    <s v="NORMAL"/>
    <d v="2003-12-22T00:00:00"/>
    <n v="48173.36"/>
    <s v="tier - 1"/>
    <s v="tier - 3"/>
    <s v="R1012"/>
    <n v="20"/>
  </r>
  <r>
    <x v="2129"/>
    <s v="Fisher"/>
    <n v="30.495000000000001"/>
    <n v="4.95"/>
    <s v="No"/>
    <s v="No"/>
    <x v="1"/>
    <n v="1"/>
    <x v="1"/>
    <s v="OBESITY"/>
    <s v="NORMAL"/>
    <d v="2003-08-30T00:00:00"/>
    <n v="47928.03"/>
    <s v="tier - 1"/>
    <s v="tier - 2"/>
    <s v="R1011"/>
    <n v="21"/>
  </r>
  <r>
    <x v="2130"/>
    <s v="Wilzbacher"/>
    <n v="29.24"/>
    <n v="4.04"/>
    <s v="No"/>
    <s v="yes"/>
    <x v="0"/>
    <n v="1"/>
    <x v="1"/>
    <s v="OVERWEIGHT"/>
    <s v="NORMAL"/>
    <d v="2004-11-04T00:00:00"/>
    <n v="47896.79"/>
    <s v="tier - 1"/>
    <s v="tier - 2"/>
    <s v="R1013"/>
    <n v="20"/>
  </r>
  <r>
    <x v="2131"/>
    <s v="Thayer"/>
    <n v="22.515000000000001"/>
    <n v="5.93"/>
    <s v="No"/>
    <s v="No"/>
    <x v="1"/>
    <n v="1"/>
    <x v="1"/>
    <s v="NORMAL WEIGHT"/>
    <s v="PREDIABETES"/>
    <d v="2003-09-30T00:00:00"/>
    <n v="47496.49"/>
    <s v="tier - 2"/>
    <s v="tier - 2"/>
    <s v="R1016"/>
    <n v="21"/>
  </r>
  <r>
    <x v="2132"/>
    <s v="Brosseau"/>
    <n v="15.65"/>
    <n v="4.2300000000000004"/>
    <s v="No"/>
    <s v="No"/>
    <x v="0"/>
    <n v="0"/>
    <x v="1"/>
    <s v="UNDERWEIGHT"/>
    <s v="NORMAL"/>
    <d v="1989-07-21T00:00:00"/>
    <n v="47462.89"/>
    <s v="tier - 2"/>
    <s v="tier - 1"/>
    <s v="R1012"/>
    <n v="35"/>
  </r>
  <r>
    <x v="2133"/>
    <s v="Phares"/>
    <n v="27.36"/>
    <n v="5.59"/>
    <s v="yes"/>
    <s v="No"/>
    <x v="0"/>
    <n v="0"/>
    <x v="1"/>
    <s v="OVERWEIGHT"/>
    <s v="NORMAL"/>
    <d v="2001-11-28T00:00:00"/>
    <n v="47403.88"/>
    <s v="tier - 2"/>
    <s v="tier - 2"/>
    <s v="R1013"/>
    <n v="23"/>
  </r>
  <r>
    <x v="2134"/>
    <s v="Curley"/>
    <n v="22.3"/>
    <n v="4.8899999999999997"/>
    <s v="yes"/>
    <s v="No"/>
    <x v="0"/>
    <n v="0"/>
    <x v="1"/>
    <s v="NORMAL WEIGHT"/>
    <s v="NORMAL"/>
    <d v="2001-06-22T00:00:00"/>
    <n v="47305.31"/>
    <s v="tier - 1"/>
    <s v="tier - 2"/>
    <s v="R1024"/>
    <n v="23"/>
  </r>
  <r>
    <x v="2135"/>
    <s v="Johnston"/>
    <n v="26.03"/>
    <n v="5.81"/>
    <s v="yes"/>
    <s v="No"/>
    <x v="0"/>
    <n v="0"/>
    <x v="1"/>
    <s v="OVERWEIGHT"/>
    <s v="PREDIABETES"/>
    <d v="2001-08-14T00:00:00"/>
    <n v="47291.06"/>
    <s v="tier - 2"/>
    <s v="tier - 2"/>
    <s v="R1011"/>
    <n v="23"/>
  </r>
  <r>
    <x v="2136"/>
    <s v="Padula"/>
    <n v="27.74"/>
    <n v="4.29"/>
    <s v="No"/>
    <s v="yes"/>
    <x v="0"/>
    <n v="1"/>
    <x v="1"/>
    <s v="OVERWEIGHT"/>
    <s v="NORMAL"/>
    <d v="2004-06-12T00:00:00"/>
    <n v="47269.85"/>
    <s v="tier - 1"/>
    <s v="tier - 2"/>
    <s v="R1013"/>
    <n v="20"/>
  </r>
  <r>
    <x v="2137"/>
    <s v="Gamirov"/>
    <n v="32.11"/>
    <n v="4.03"/>
    <s v="yes"/>
    <s v="yes"/>
    <x v="0"/>
    <n v="2"/>
    <x v="1"/>
    <s v="OBESITY"/>
    <s v="NORMAL"/>
    <d v="2000-07-26T00:00:00"/>
    <n v="47055.53"/>
    <s v="tier - 1"/>
    <s v="tier - 3"/>
    <s v="R1013"/>
    <n v="24"/>
  </r>
  <r>
    <x v="2138"/>
    <s v="Briot"/>
    <n v="25.175000000000001"/>
    <n v="6.29"/>
    <s v="yes"/>
    <s v="yes"/>
    <x v="0"/>
    <n v="2"/>
    <x v="1"/>
    <s v="OVERWEIGHT"/>
    <s v="PREDIABETES"/>
    <d v="2000-09-02T00:00:00"/>
    <n v="46889.26"/>
    <s v="tier - 1"/>
    <s v="tier - 2"/>
    <s v="R1013"/>
    <n v="24"/>
  </r>
  <r>
    <x v="2139"/>
    <s v="De Hueck"/>
    <n v="39.49"/>
    <n v="4.4800000000000004"/>
    <s v="yes"/>
    <s v="No"/>
    <x v="0"/>
    <n v="0"/>
    <x v="1"/>
    <s v="OBESITY"/>
    <s v="NORMAL"/>
    <d v="2001-08-04T00:00:00"/>
    <n v="46718.16"/>
    <s v="tier - 2"/>
    <s v="tier - 2"/>
    <s v="R1013"/>
    <n v="23"/>
  </r>
  <r>
    <x v="2140"/>
    <s v="Putt"/>
    <n v="34.869999999999997"/>
    <n v="5.51"/>
    <s v="yes"/>
    <s v="No"/>
    <x v="0"/>
    <n v="0"/>
    <x v="1"/>
    <s v="OBESITY"/>
    <s v="NORMAL"/>
    <d v="2001-09-06T00:00:00"/>
    <n v="46661.440000000002"/>
    <s v="tier - 2"/>
    <s v="tier - 2"/>
    <s v="R1013"/>
    <n v="23"/>
  </r>
  <r>
    <x v="2141"/>
    <s v="Deiman"/>
    <n v="34.6"/>
    <n v="4.5"/>
    <s v="yes"/>
    <s v="No"/>
    <x v="0"/>
    <n v="0"/>
    <x v="1"/>
    <s v="OBESITY"/>
    <s v="NORMAL"/>
    <d v="2001-07-01T00:00:00"/>
    <n v="46599.11"/>
    <s v="tier - 2"/>
    <s v="tier - 1"/>
    <s v="R1012"/>
    <n v="23"/>
  </r>
  <r>
    <x v="2142"/>
    <s v="Bonanni"/>
    <n v="25.8"/>
    <n v="6.29"/>
    <s v="yes"/>
    <s v="No"/>
    <x v="0"/>
    <n v="0"/>
    <x v="1"/>
    <s v="OVERWEIGHT"/>
    <s v="PREDIABETES"/>
    <d v="2001-08-14T00:00:00"/>
    <n v="46255.11"/>
    <s v="tier - 1"/>
    <s v="tier - 3"/>
    <s v="R1012"/>
    <n v="23"/>
  </r>
  <r>
    <x v="2143"/>
    <s v="Stein"/>
    <n v="35.86"/>
    <n v="4.33"/>
    <s v="No"/>
    <s v="No"/>
    <x v="0"/>
    <n v="1"/>
    <x v="1"/>
    <s v="OBESITY"/>
    <s v="NORMAL"/>
    <d v="1998-09-14T00:00:00"/>
    <n v="46200.99"/>
    <s v="tier - 2"/>
    <s v="tier - 3"/>
    <s v="R1013"/>
    <n v="26"/>
  </r>
  <r>
    <x v="2144"/>
    <s v="Laumann"/>
    <n v="40.47"/>
    <n v="11.15"/>
    <s v="No"/>
    <s v="No"/>
    <x v="0"/>
    <n v="0"/>
    <x v="1"/>
    <s v="OBESITY"/>
    <s v="DIABETES"/>
    <d v="2002-09-29T00:00:00"/>
    <n v="46151.12"/>
    <s v="tier - 2"/>
    <s v="tier - 3"/>
    <s v="R1012"/>
    <n v="22"/>
  </r>
  <r>
    <x v="2145"/>
    <s v="Galaviz"/>
    <n v="32.01"/>
    <n v="6.45"/>
    <s v="No"/>
    <s v="No"/>
    <x v="0"/>
    <n v="1"/>
    <x v="1"/>
    <s v="OBESITY"/>
    <s v="DIABETES"/>
    <d v="1998-12-29T00:00:00"/>
    <n v="46130.53"/>
    <s v="tier - 2"/>
    <s v="tier - 2"/>
    <s v="R1013"/>
    <n v="25"/>
  </r>
  <r>
    <x v="2146"/>
    <s v="Piper"/>
    <n v="33"/>
    <n v="9.27"/>
    <s v="No"/>
    <s v="No"/>
    <x v="0"/>
    <n v="0"/>
    <x v="1"/>
    <s v="OBESITY"/>
    <s v="DIABETES"/>
    <d v="2002-07-16T00:00:00"/>
    <n v="46113.51"/>
    <s v="tier - 1"/>
    <s v="tier - 2"/>
    <s v="R1015"/>
    <n v="22"/>
  </r>
  <r>
    <x v="2147"/>
    <s v="Cantini"/>
    <n v="29.3"/>
    <n v="6.15"/>
    <s v="No"/>
    <s v="No"/>
    <x v="0"/>
    <n v="1"/>
    <x v="1"/>
    <s v="OVERWEIGHT"/>
    <s v="PREDIABETES"/>
    <d v="1998-09-29T00:00:00"/>
    <n v="45863.21"/>
    <s v="tier - 2"/>
    <s v="tier - 3"/>
    <s v="R1012"/>
    <n v="26"/>
  </r>
  <r>
    <x v="2148"/>
    <s v="Hartman"/>
    <n v="25.8"/>
    <n v="4.13"/>
    <s v="No"/>
    <s v="No"/>
    <x v="0"/>
    <n v="1"/>
    <x v="1"/>
    <s v="OVERWEIGHT"/>
    <s v="NORMAL"/>
    <d v="1998-10-05T00:00:00"/>
    <n v="45710.21"/>
    <s v="tier - 2"/>
    <s v="tier - 3"/>
    <s v="R1016"/>
    <n v="26"/>
  </r>
  <r>
    <x v="2149"/>
    <s v="Werhane"/>
    <n v="23.4"/>
    <n v="4.24"/>
    <s v="No"/>
    <s v="No"/>
    <x v="0"/>
    <n v="1"/>
    <x v="1"/>
    <s v="NORMAL WEIGHT"/>
    <s v="NORMAL"/>
    <d v="1998-09-28T00:00:00"/>
    <n v="45702.02"/>
    <s v="tier - 1"/>
    <s v="tier - 2"/>
    <s v="R1011"/>
    <n v="26"/>
  </r>
  <r>
    <x v="2150"/>
    <s v="Davies"/>
    <n v="27.93"/>
    <n v="9.8800000000000008"/>
    <s v="No"/>
    <s v="No"/>
    <x v="0"/>
    <n v="0"/>
    <x v="1"/>
    <s v="OVERWEIGHT"/>
    <s v="DIABETES"/>
    <d v="2002-07-29T00:00:00"/>
    <n v="45008.959999999999"/>
    <s v="tier - 2"/>
    <s v="tier - 3"/>
    <s v="R1012"/>
    <n v="22"/>
  </r>
  <r>
    <x v="2151"/>
    <s v="Hummel"/>
    <n v="22"/>
    <n v="9.5"/>
    <s v="No"/>
    <s v="No"/>
    <x v="0"/>
    <n v="0"/>
    <x v="1"/>
    <s v="NORMAL WEIGHT"/>
    <s v="DIABETES"/>
    <d v="2002-09-07T00:00:00"/>
    <n v="44641.2"/>
    <s v="tier - 2"/>
    <s v="tier - 2"/>
    <s v="R1013"/>
    <n v="22"/>
  </r>
  <r>
    <x v="2152"/>
    <s v="Lutz"/>
    <n v="36.86"/>
    <n v="4.97"/>
    <s v="yes"/>
    <s v="No"/>
    <x v="0"/>
    <n v="0"/>
    <x v="1"/>
    <s v="OBESITY"/>
    <s v="NORMAL"/>
    <d v="2001-12-09T00:00:00"/>
    <n v="44585.46"/>
    <s v="tier - 1"/>
    <s v="tier - 2"/>
    <s v="R1011"/>
    <n v="22"/>
  </r>
  <r>
    <x v="2153"/>
    <s v="Waters"/>
    <n v="31.254999999999999"/>
    <n v="5.49"/>
    <s v="yes"/>
    <s v="No"/>
    <x v="0"/>
    <n v="0"/>
    <x v="1"/>
    <s v="OBESITY"/>
    <s v="NORMAL"/>
    <d v="2001-08-03T00:00:00"/>
    <n v="44501.4"/>
    <s v="tier - 2"/>
    <s v="tier - 1"/>
    <s v="R1011"/>
    <n v="23"/>
  </r>
  <r>
    <x v="2154"/>
    <s v="Viglienzoni"/>
    <n v="23.06"/>
    <n v="4.47"/>
    <s v="No"/>
    <s v="No"/>
    <x v="0"/>
    <n v="0"/>
    <x v="1"/>
    <s v="NORMAL WEIGHT"/>
    <s v="NORMAL"/>
    <d v="1994-10-06T00:00:00"/>
    <n v="44423.8"/>
    <s v="tier - 2"/>
    <s v="tier - 2"/>
    <s v="R1012"/>
    <n v="30"/>
  </r>
  <r>
    <x v="2155"/>
    <s v="Rathbun"/>
    <n v="28.975000000000001"/>
    <n v="4.34"/>
    <s v="yes"/>
    <s v="No"/>
    <x v="0"/>
    <n v="0"/>
    <x v="1"/>
    <s v="OVERWEIGHT"/>
    <s v="NORMAL"/>
    <d v="2001-08-10T00:00:00"/>
    <n v="44400.41"/>
    <s v="tier - 1"/>
    <s v="tier - 3"/>
    <s v="R1011"/>
    <n v="23"/>
  </r>
  <r>
    <x v="2156"/>
    <s v="crane"/>
    <n v="33.299999999999997"/>
    <n v="9.49"/>
    <s v="No"/>
    <s v="No"/>
    <x v="0"/>
    <n v="0"/>
    <x v="1"/>
    <s v="OBESITY"/>
    <s v="DIABETES"/>
    <d v="2002-08-21T00:00:00"/>
    <n v="44260.75"/>
    <s v="tier - 1"/>
    <s v="tier - 3"/>
    <s v="R1013"/>
    <n v="22"/>
  </r>
  <r>
    <x v="2157"/>
    <s v="Conant"/>
    <n v="33"/>
    <n v="10.16"/>
    <s v="No"/>
    <s v="No"/>
    <x v="0"/>
    <n v="0"/>
    <x v="1"/>
    <s v="OBESITY"/>
    <s v="DIABETES"/>
    <d v="2002-08-29T00:00:00"/>
    <n v="44202.65"/>
    <s v="tier - 1"/>
    <s v="tier - 2"/>
    <s v="R1011"/>
    <n v="22"/>
  </r>
  <r>
    <x v="2158"/>
    <s v="Huyser-Wierenga"/>
    <n v="31.46"/>
    <n v="11.19"/>
    <s v="No"/>
    <s v="No"/>
    <x v="0"/>
    <n v="0"/>
    <x v="1"/>
    <s v="OBESITY"/>
    <s v="DIABETES"/>
    <d v="2002-10-29T00:00:00"/>
    <n v="43943.88"/>
    <s v="tier - 1"/>
    <s v="tier - 2"/>
    <s v="R1011"/>
    <n v="22"/>
  </r>
  <r>
    <x v="2159"/>
    <s v="Natalini"/>
    <n v="29.6"/>
    <n v="11.03"/>
    <s v="No"/>
    <s v="No"/>
    <x v="0"/>
    <n v="0"/>
    <x v="1"/>
    <s v="OVERWEIGHT"/>
    <s v="DIABETES"/>
    <d v="2002-09-22T00:00:00"/>
    <n v="43921.18"/>
    <s v="tier - 2"/>
    <s v="tier - 1"/>
    <s v="R1016"/>
    <n v="22"/>
  </r>
  <r>
    <x v="2160"/>
    <s v="Robbins"/>
    <n v="22.05"/>
    <n v="4.43"/>
    <s v="yes"/>
    <s v="No"/>
    <x v="0"/>
    <n v="0"/>
    <x v="1"/>
    <s v="NORMAL WEIGHT"/>
    <s v="NORMAL"/>
    <d v="1996-07-02T00:00:00"/>
    <n v="43896.38"/>
    <s v="tier - 2"/>
    <s v="tier - 2"/>
    <s v="R1013"/>
    <n v="28"/>
  </r>
  <r>
    <x v="2161"/>
    <s v="Stanislav"/>
    <n v="27.06"/>
    <n v="6.14"/>
    <s v="No"/>
    <s v="yes"/>
    <x v="0"/>
    <n v="1"/>
    <x v="1"/>
    <s v="OVERWEIGHT"/>
    <s v="PREDIABETES"/>
    <d v="2004-12-27T00:00:00"/>
    <n v="43817.45"/>
    <s v="tier - 2"/>
    <s v="tier - 1"/>
    <s v="R1011"/>
    <n v="19"/>
  </r>
  <r>
    <x v="2162"/>
    <s v="Meyer"/>
    <n v="20.49"/>
    <n v="4.87"/>
    <s v="No"/>
    <s v="No"/>
    <x v="0"/>
    <n v="0"/>
    <x v="1"/>
    <s v="NORMAL WEIGHT"/>
    <s v="NORMAL"/>
    <d v="1994-12-06T00:00:00"/>
    <n v="43813.87"/>
    <s v="tier - 1"/>
    <s v="tier - 3"/>
    <s v="R1013"/>
    <n v="29"/>
  </r>
  <r>
    <x v="2163"/>
    <s v="Mears"/>
    <n v="28.4"/>
    <n v="4.3"/>
    <s v="No"/>
    <s v="No"/>
    <x v="1"/>
    <n v="1"/>
    <x v="1"/>
    <s v="OVERWEIGHT"/>
    <s v="NORMAL"/>
    <d v="2003-07-20T00:00:00"/>
    <n v="43753.34"/>
    <s v="tier - 1"/>
    <s v="tier - 3"/>
    <s v="R1013"/>
    <n v="21"/>
  </r>
  <r>
    <x v="2164"/>
    <s v="Neill"/>
    <n v="41.91"/>
    <n v="6.19"/>
    <s v="No"/>
    <s v="No"/>
    <x v="0"/>
    <n v="0"/>
    <x v="1"/>
    <s v="OBESITY"/>
    <s v="PREDIABETES"/>
    <d v="1999-12-12T00:00:00"/>
    <n v="43578.94"/>
    <s v="tier - 2"/>
    <s v="tier - 1"/>
    <s v="R1024"/>
    <n v="24"/>
  </r>
  <r>
    <x v="2165"/>
    <s v="Tola"/>
    <n v="24.6"/>
    <n v="6.19"/>
    <s v="No"/>
    <s v="No"/>
    <x v="1"/>
    <n v="1"/>
    <x v="1"/>
    <s v="NORMAL WEIGHT"/>
    <s v="PREDIABETES"/>
    <d v="2003-08-04T00:00:00"/>
    <n v="43254.42"/>
    <s v="tier - 1"/>
    <s v="tier - 2"/>
    <s v="R1013"/>
    <n v="21"/>
  </r>
  <r>
    <x v="2166"/>
    <s v="Briskman"/>
    <n v="20.9"/>
    <n v="5.12"/>
    <s v="No"/>
    <s v="No"/>
    <x v="1"/>
    <n v="1"/>
    <x v="1"/>
    <s v="NORMAL WEIGHT"/>
    <s v="NORMAL"/>
    <d v="2003-08-11T00:00:00"/>
    <n v="43073.760000000002"/>
    <s v="tier - 2"/>
    <s v="tier - 3"/>
    <s v="R1013"/>
    <n v="21"/>
  </r>
  <r>
    <x v="2167"/>
    <s v="Ritzenhein"/>
    <n v="34.4"/>
    <n v="4.04"/>
    <s v="No"/>
    <s v="No"/>
    <x v="0"/>
    <n v="0"/>
    <x v="1"/>
    <s v="OBESITY"/>
    <s v="NORMAL"/>
    <d v="1999-10-01T00:00:00"/>
    <n v="42983.46"/>
    <s v="tier - 2"/>
    <s v="tier - 2"/>
    <s v="R1016"/>
    <n v="25"/>
  </r>
  <r>
    <x v="2168"/>
    <s v="Malkowski"/>
    <n v="32.56"/>
    <n v="5.36"/>
    <s v="No"/>
    <s v="No"/>
    <x v="0"/>
    <n v="0"/>
    <x v="1"/>
    <s v="OBESITY"/>
    <s v="NORMAL"/>
    <d v="1999-11-17T00:00:00"/>
    <n v="42969.85"/>
    <s v="tier - 2"/>
    <s v="tier - 3"/>
    <s v="R1011"/>
    <n v="25"/>
  </r>
  <r>
    <x v="2169"/>
    <s v="Andreyko"/>
    <n v="27.98"/>
    <n v="4.38"/>
    <s v="No"/>
    <s v="yes"/>
    <x v="0"/>
    <n v="1"/>
    <x v="1"/>
    <s v="OVERWEIGHT"/>
    <s v="NORMAL"/>
    <d v="2004-08-19T00:00:00"/>
    <n v="42856.84"/>
    <s v="tier - 2"/>
    <s v="tier - 1"/>
    <s v="R1011"/>
    <n v="20"/>
  </r>
  <r>
    <x v="2170"/>
    <s v="Landry"/>
    <n v="26.51"/>
    <n v="4.58"/>
    <s v="No"/>
    <s v="No"/>
    <x v="0"/>
    <n v="0"/>
    <x v="1"/>
    <s v="OVERWEIGHT"/>
    <s v="NORMAL"/>
    <d v="1999-09-25T00:00:00"/>
    <n v="42764.12"/>
    <s v="tier - 1"/>
    <s v="tier - 2"/>
    <s v="R1011"/>
    <n v="25"/>
  </r>
  <r>
    <x v="2171"/>
    <s v="Lozier"/>
    <n v="29.734999999999999"/>
    <n v="11.92"/>
    <s v="No"/>
    <s v="No"/>
    <x v="0"/>
    <n v="0"/>
    <x v="1"/>
    <s v="OVERWEIGHT"/>
    <s v="DIABETES"/>
    <d v="2002-12-13T00:00:00"/>
    <n v="42760.5"/>
    <s v="tier - 1"/>
    <s v="tier - 3"/>
    <s v="R1013"/>
    <n v="21"/>
  </r>
  <r>
    <x v="2172"/>
    <s v="O'Brien"/>
    <n v="40.5"/>
    <n v="5.4"/>
    <s v="No"/>
    <s v="No"/>
    <x v="1"/>
    <n v="1"/>
    <x v="1"/>
    <s v="OBESITY"/>
    <s v="NORMAL"/>
    <d v="2003-11-19T00:00:00"/>
    <n v="42644.2"/>
    <s v="tier - 1"/>
    <s v="tier - 1"/>
    <s v="R1011"/>
    <n v="21"/>
  </r>
  <r>
    <x v="2173"/>
    <s v="Rodas"/>
    <n v="25.64"/>
    <n v="4.76"/>
    <s v="No"/>
    <s v="No"/>
    <x v="0"/>
    <n v="1"/>
    <x v="1"/>
    <s v="OVERWEIGHT"/>
    <s v="NORMAL"/>
    <d v="1998-10-07T00:00:00"/>
    <n v="42560.43"/>
    <s v="tier - 2"/>
    <s v="tier - 1"/>
    <s v="R1011"/>
    <n v="26"/>
  </r>
  <r>
    <x v="2174"/>
    <s v="O'Connor"/>
    <n v="32.9"/>
    <n v="4.78"/>
    <s v="No"/>
    <s v="No"/>
    <x v="1"/>
    <n v="1"/>
    <x v="1"/>
    <s v="OBESITY"/>
    <s v="NORMAL"/>
    <d v="2003-09-26T00:00:00"/>
    <n v="42538.720000000001"/>
    <s v="tier - 1"/>
    <s v="tier - 1"/>
    <s v="R1011"/>
    <n v="21"/>
  </r>
  <r>
    <x v="2175"/>
    <s v="White"/>
    <n v="29.8"/>
    <n v="4.26"/>
    <s v="No"/>
    <s v="No"/>
    <x v="1"/>
    <n v="1"/>
    <x v="1"/>
    <s v="OVERWEIGHT"/>
    <s v="NORMAL"/>
    <d v="2003-07-28T00:00:00"/>
    <n v="42478.6"/>
    <s v="tier - 2"/>
    <s v="tier - 2"/>
    <s v="R1011"/>
    <n v="21"/>
  </r>
  <r>
    <x v="2176"/>
    <s v="Davenport"/>
    <n v="28.9"/>
    <n v="5.85"/>
    <s v="No"/>
    <s v="No"/>
    <x v="1"/>
    <n v="1"/>
    <x v="1"/>
    <s v="OVERWEIGHT"/>
    <s v="PREDIABETES"/>
    <d v="2003-07-25T00:00:00"/>
    <n v="42303.69"/>
    <s v="tier - 2"/>
    <s v="tier - 2"/>
    <s v="R1011"/>
    <n v="21"/>
  </r>
  <r>
    <x v="2177"/>
    <s v="Karmen"/>
    <n v="24.7"/>
    <n v="5.32"/>
    <s v="No"/>
    <s v="No"/>
    <x v="1"/>
    <n v="1"/>
    <x v="1"/>
    <s v="NORMAL WEIGHT"/>
    <s v="NORMAL"/>
    <d v="2003-11-14T00:00:00"/>
    <n v="42211.14"/>
    <s v="tier - 2"/>
    <s v="tier - 1"/>
    <s v="R1011"/>
    <n v="21"/>
  </r>
  <r>
    <x v="2178"/>
    <s v="Miller"/>
    <n v="20.6"/>
    <n v="5.14"/>
    <s v="No"/>
    <s v="No"/>
    <x v="1"/>
    <n v="1"/>
    <x v="1"/>
    <s v="NORMAL WEIGHT"/>
    <s v="NORMAL"/>
    <d v="2003-11-09T00:00:00"/>
    <n v="42188.15"/>
    <s v="tier - 1"/>
    <s v="tier - 3"/>
    <s v="R1011"/>
    <n v="21"/>
  </r>
  <r>
    <x v="2179"/>
    <s v="Lippmann"/>
    <n v="18.600000000000001"/>
    <n v="5"/>
    <s v="No"/>
    <s v="No"/>
    <x v="1"/>
    <n v="1"/>
    <x v="1"/>
    <s v="NORMAL WEIGHT"/>
    <s v="NORMAL"/>
    <d v="2003-09-01T00:00:00"/>
    <n v="42124.52"/>
    <s v="tier - 2"/>
    <s v="tier - 3"/>
    <s v="R1011"/>
    <n v="21"/>
  </r>
  <r>
    <x v="2180"/>
    <s v="Klehm"/>
    <n v="17.8"/>
    <n v="4.55"/>
    <s v="No"/>
    <s v="No"/>
    <x v="1"/>
    <n v="1"/>
    <x v="1"/>
    <s v="UNDERWEIGHT"/>
    <s v="NORMAL"/>
    <d v="2003-11-21T00:00:00"/>
    <n v="42112.24"/>
    <s v="tier - 2"/>
    <s v="tier - 1"/>
    <s v="R1016"/>
    <n v="21"/>
  </r>
  <r>
    <x v="2181"/>
    <s v="Murphy"/>
    <n v="35.200000000000003"/>
    <n v="5.97"/>
    <s v="No"/>
    <s v="yes"/>
    <x v="0"/>
    <n v="1"/>
    <x v="1"/>
    <s v="OBESITY"/>
    <s v="PREDIABETES"/>
    <d v="2004-09-09T00:00:00"/>
    <n v="42111.66"/>
    <s v="tier - 2"/>
    <s v="tier - 1"/>
    <s v="R1011"/>
    <n v="20"/>
  </r>
  <r>
    <x v="2182"/>
    <s v="Desisa"/>
    <n v="33.770000000000003"/>
    <n v="4.0199999999999996"/>
    <s v="No"/>
    <s v="yes"/>
    <x v="0"/>
    <n v="1"/>
    <x v="1"/>
    <s v="OBESITY"/>
    <s v="NORMAL"/>
    <d v="2004-10-21T00:00:00"/>
    <n v="41999.519999999997"/>
    <s v="tier - 2"/>
    <s v="tier - 2"/>
    <s v="R1017"/>
    <n v="20"/>
  </r>
  <r>
    <x v="2183"/>
    <s v="Brooks"/>
    <n v="30.03"/>
    <n v="4.04"/>
    <s v="No"/>
    <s v="yes"/>
    <x v="0"/>
    <n v="1"/>
    <x v="1"/>
    <s v="OBESITY"/>
    <s v="NORMAL"/>
    <d v="2004-09-11T00:00:00"/>
    <n v="41949.24"/>
    <s v="tier - 2"/>
    <s v="tier - 2"/>
    <s v="R1013"/>
    <n v="20"/>
  </r>
  <r>
    <x v="2184"/>
    <s v="Stone"/>
    <n v="29.37"/>
    <n v="5.54"/>
    <s v="No"/>
    <s v="yes"/>
    <x v="0"/>
    <n v="1"/>
    <x v="1"/>
    <s v="OVERWEIGHT"/>
    <s v="NORMAL"/>
    <d v="2004-06-10T00:00:00"/>
    <n v="41919.1"/>
    <s v="tier - 1"/>
    <s v="tier - 3"/>
    <s v="R1011"/>
    <n v="20"/>
  </r>
  <r>
    <x v="2185"/>
    <s v="Weispfennig"/>
    <n v="28.5"/>
    <n v="4.03"/>
    <s v="No"/>
    <s v="yes"/>
    <x v="0"/>
    <n v="1"/>
    <x v="1"/>
    <s v="OVERWEIGHT"/>
    <s v="NORMAL"/>
    <d v="2004-09-21T00:00:00"/>
    <n v="41886.54"/>
    <s v="tier - 2"/>
    <s v="tier - 2"/>
    <s v="R1013"/>
    <n v="20"/>
  </r>
  <r>
    <x v="2186"/>
    <s v="Sorrell"/>
    <n v="23.32"/>
    <n v="5.62"/>
    <s v="No"/>
    <s v="yes"/>
    <x v="0"/>
    <n v="1"/>
    <x v="1"/>
    <s v="NORMAL WEIGHT"/>
    <s v="NORMAL"/>
    <d v="2004-09-19T00:00:00"/>
    <n v="41794.629999999997"/>
    <s v="tier - 2"/>
    <s v="tier - 3"/>
    <s v="R1013"/>
    <n v="20"/>
  </r>
  <r>
    <x v="2187"/>
    <s v="Morris"/>
    <n v="26.125"/>
    <n v="5.27"/>
    <s v="No"/>
    <s v="yes"/>
    <x v="0"/>
    <n v="1"/>
    <x v="1"/>
    <s v="OVERWEIGHT"/>
    <s v="NORMAL"/>
    <d v="2004-12-12T00:00:00"/>
    <n v="41681.86"/>
    <s v="tier - 2"/>
    <s v="tier - 2"/>
    <s v="R1024"/>
    <n v="19"/>
  </r>
  <r>
    <x v="2188"/>
    <s v="Marek"/>
    <n v="25.46"/>
    <n v="5.18"/>
    <s v="No"/>
    <s v="yes"/>
    <x v="0"/>
    <n v="1"/>
    <x v="1"/>
    <s v="OVERWEIGHT"/>
    <s v="NORMAL"/>
    <d v="2004-10-17T00:00:00"/>
    <n v="41676.080000000002"/>
    <s v="tier - 2"/>
    <s v="tier - 3"/>
    <s v="R1011"/>
    <n v="20"/>
  </r>
  <r>
    <x v="2189"/>
    <s v="Armstrong"/>
    <n v="23.75"/>
    <n v="5.27"/>
    <s v="No"/>
    <s v="yes"/>
    <x v="0"/>
    <n v="1"/>
    <x v="1"/>
    <s v="NORMAL WEIGHT"/>
    <s v="NORMAL"/>
    <d v="2004-12-06T00:00:00"/>
    <n v="41661.599999999999"/>
    <s v="tier - 2"/>
    <s v="tier - 2"/>
    <s v="R1012"/>
    <n v="19"/>
  </r>
  <r>
    <x v="2190"/>
    <s v="Werner"/>
    <n v="23.085000000000001"/>
    <n v="5.62"/>
    <s v="No"/>
    <s v="yes"/>
    <x v="0"/>
    <n v="1"/>
    <x v="1"/>
    <s v="NORMAL WEIGHT"/>
    <s v="NORMAL"/>
    <d v="2004-12-14T00:00:00"/>
    <n v="41636.199999999997"/>
    <s v="tier - 1"/>
    <s v="tier - 2"/>
    <s v="R1011"/>
    <n v="19"/>
  </r>
  <r>
    <x v="2191"/>
    <s v="Gries"/>
    <n v="22.99"/>
    <n v="5.0599999999999996"/>
    <s v="No"/>
    <s v="yes"/>
    <x v="0"/>
    <n v="1"/>
    <x v="1"/>
    <s v="NORMAL WEIGHT"/>
    <s v="NORMAL"/>
    <d v="2004-11-07T00:00:00"/>
    <n v="41505.15"/>
    <s v="tier - 2"/>
    <s v="tier - 1"/>
    <s v="R1012"/>
    <n v="20"/>
  </r>
  <r>
    <x v="2192"/>
    <s v="Mills"/>
    <n v="21.47"/>
    <n v="4.6900000000000004"/>
    <s v="No"/>
    <s v="yes"/>
    <x v="0"/>
    <n v="1"/>
    <x v="1"/>
    <s v="NORMAL WEIGHT"/>
    <s v="NORMAL"/>
    <d v="2004-12-10T00:00:00"/>
    <n v="41351.879999999997"/>
    <s v="tier - 2"/>
    <s v="tier - 3"/>
    <s v="R1013"/>
    <n v="19"/>
  </r>
  <r>
    <x v="2193"/>
    <s v="Penny"/>
    <n v="15.96"/>
    <n v="5.44"/>
    <s v="No"/>
    <s v="yes"/>
    <x v="0"/>
    <n v="1"/>
    <x v="1"/>
    <s v="UNDERWEIGHT"/>
    <s v="NORMAL"/>
    <d v="2004-11-17T00:00:00"/>
    <n v="41331.79"/>
    <s v="tier - 1"/>
    <s v="tier - 3"/>
    <s v="R1011"/>
    <n v="20"/>
  </r>
  <r>
    <x v="2194"/>
    <s v="Hicks"/>
    <n v="39.5"/>
    <n v="5.05"/>
    <s v="No"/>
    <s v="yes"/>
    <x v="0"/>
    <n v="1"/>
    <x v="1"/>
    <s v="OBESITY"/>
    <s v="NORMAL"/>
    <d v="2000-10-21T00:00:00"/>
    <n v="41271.5"/>
    <s v="tier - 2"/>
    <s v="tier - 3"/>
    <s v="R1011"/>
    <n v="24"/>
  </r>
  <r>
    <x v="2195"/>
    <s v="Masayesva"/>
    <n v="33.770000000000003"/>
    <n v="6"/>
    <s v="No"/>
    <s v="yes"/>
    <x v="0"/>
    <n v="1"/>
    <x v="1"/>
    <s v="OBESITY"/>
    <s v="PREDIABETES"/>
    <d v="2000-06-10T00:00:00"/>
    <n v="41250.39"/>
    <s v="tier - 1"/>
    <s v="tier - 2"/>
    <s v="R1013"/>
    <n v="24"/>
  </r>
  <r>
    <x v="2196"/>
    <s v="Paavola"/>
    <n v="26.84"/>
    <n v="5.99"/>
    <s v="yes"/>
    <s v="yes"/>
    <x v="0"/>
    <n v="1"/>
    <x v="1"/>
    <s v="OVERWEIGHT"/>
    <s v="PREDIABETES"/>
    <d v="2000-10-23T00:00:00"/>
    <n v="41191.57"/>
    <s v="tier - 2"/>
    <s v="tier - 3"/>
    <s v="R1013"/>
    <n v="24"/>
  </r>
  <r>
    <x v="2197"/>
    <s v="Gehlsen"/>
    <n v="35.53"/>
    <n v="4.3600000000000003"/>
    <s v="No"/>
    <s v="No"/>
    <x v="1"/>
    <n v="1"/>
    <x v="1"/>
    <s v="OBESITY"/>
    <s v="NORMAL"/>
    <d v="2003-12-30T00:00:00"/>
    <n v="41097.160000000003"/>
    <s v="tier - 2"/>
    <s v="tier - 2"/>
    <s v="R1012"/>
    <n v="20"/>
  </r>
  <r>
    <x v="2198"/>
    <s v="Roche"/>
    <n v="30.59"/>
    <n v="4.41"/>
    <s v="No"/>
    <s v="No"/>
    <x v="1"/>
    <n v="1"/>
    <x v="1"/>
    <s v="OBESITY"/>
    <s v="NORMAL"/>
    <d v="2003-08-21T00:00:00"/>
    <n v="41055.29"/>
    <s v="tier - 2"/>
    <s v="tier - 1"/>
    <s v="R1024"/>
    <n v="21"/>
  </r>
  <r>
    <x v="2199"/>
    <s v="Hearn"/>
    <n v="30.59"/>
    <n v="4.17"/>
    <s v="No"/>
    <s v="No"/>
    <x v="1"/>
    <n v="1"/>
    <x v="1"/>
    <s v="OBESITY"/>
    <s v="NORMAL"/>
    <d v="2003-09-16T00:00:00"/>
    <n v="41034.22"/>
    <s v="tier - 1"/>
    <s v="tier - 1"/>
    <s v="R1012"/>
    <n v="21"/>
  </r>
  <r>
    <x v="2200"/>
    <s v="Dimson"/>
    <n v="27.835000000000001"/>
    <n v="4.4400000000000004"/>
    <s v="No"/>
    <s v="No"/>
    <x v="1"/>
    <n v="1"/>
    <x v="1"/>
    <s v="OVERWEIGHT"/>
    <s v="NORMAL"/>
    <d v="2003-12-30T00:00:00"/>
    <n v="40974.160000000003"/>
    <s v="tier - 1"/>
    <s v="tier - 3"/>
    <s v="R1011"/>
    <n v="20"/>
  </r>
  <r>
    <x v="2201"/>
    <s v="Slason"/>
    <n v="40.26"/>
    <n v="5.52"/>
    <s v="No"/>
    <s v="yes"/>
    <x v="0"/>
    <n v="1"/>
    <x v="1"/>
    <s v="OBESITY"/>
    <s v="NORMAL"/>
    <d v="2004-06-13T00:00:00"/>
    <n v="40961.29"/>
    <s v="tier - 2"/>
    <s v="tier - 3"/>
    <s v="R1011"/>
    <n v="20"/>
  </r>
  <r>
    <x v="2202"/>
    <s v="Gibson"/>
    <n v="39.82"/>
    <n v="6.01"/>
    <s v="No"/>
    <s v="yes"/>
    <x v="0"/>
    <n v="1"/>
    <x v="1"/>
    <s v="OBESITY"/>
    <s v="PREDIABETES"/>
    <d v="2004-08-08T00:00:00"/>
    <n v="40941.29"/>
    <s v="tier - 1"/>
    <s v="tier - 1"/>
    <s v="R1013"/>
    <n v="20"/>
  </r>
  <r>
    <x v="2203"/>
    <s v="Erdos"/>
    <n v="39.159999999999997"/>
    <n v="5.81"/>
    <s v="No"/>
    <s v="yes"/>
    <x v="0"/>
    <n v="1"/>
    <x v="1"/>
    <s v="OBESITY"/>
    <s v="PREDIABETES"/>
    <d v="2004-12-13T00:00:00"/>
    <n v="40932.43"/>
    <s v="tier - 1"/>
    <s v="tier - 2"/>
    <s v="R1013"/>
    <n v="19"/>
  </r>
  <r>
    <x v="2204"/>
    <s v="Cushman"/>
    <n v="25.555"/>
    <n v="4.37"/>
    <s v="No"/>
    <s v="No"/>
    <x v="1"/>
    <n v="1"/>
    <x v="1"/>
    <s v="OVERWEIGHT"/>
    <s v="NORMAL"/>
    <d v="2003-09-16T00:00:00"/>
    <n v="40904.199999999997"/>
    <s v="tier - 1"/>
    <s v="tier - 3"/>
    <s v="R1013"/>
    <n v="21"/>
  </r>
  <r>
    <x v="2205"/>
    <s v="Hammel"/>
    <n v="25.175000000000001"/>
    <n v="5.74"/>
    <s v="No"/>
    <s v="No"/>
    <x v="1"/>
    <n v="1"/>
    <x v="1"/>
    <s v="OVERWEIGHT"/>
    <s v="PREDIABETES"/>
    <d v="2003-10-03T00:00:00"/>
    <n v="40817.85"/>
    <s v="tier - 1"/>
    <s v="tier - 1"/>
    <s v="R1011"/>
    <n v="21"/>
  </r>
  <r>
    <x v="2206"/>
    <s v="Ytterstad"/>
    <n v="38.28"/>
    <n v="5.39"/>
    <s v="No"/>
    <s v="yes"/>
    <x v="0"/>
    <n v="1"/>
    <x v="1"/>
    <s v="OBESITY"/>
    <s v="NORMAL"/>
    <d v="2004-07-09T00:00:00"/>
    <n v="40720.550000000003"/>
    <s v="tier - 2"/>
    <s v="tier - 3"/>
    <s v="R1013"/>
    <n v="20"/>
  </r>
  <r>
    <x v="2207"/>
    <s v="Prince"/>
    <n v="38.17"/>
    <n v="4.07"/>
    <s v="No"/>
    <s v="yes"/>
    <x v="0"/>
    <n v="1"/>
    <x v="1"/>
    <s v="OBESITY"/>
    <s v="NORMAL"/>
    <d v="2004-12-05T00:00:00"/>
    <n v="40692.910000000003"/>
    <s v="tier - 2"/>
    <s v="tier - 3"/>
    <s v="R1013"/>
    <n v="19"/>
  </r>
  <r>
    <x v="2208"/>
    <s v="Freeman"/>
    <n v="36.85"/>
    <n v="5.49"/>
    <s v="No"/>
    <s v="yes"/>
    <x v="0"/>
    <n v="1"/>
    <x v="1"/>
    <s v="OBESITY"/>
    <s v="NORMAL"/>
    <d v="2004-10-04T00:00:00"/>
    <n v="40590.550000000003"/>
    <s v="tier - 1"/>
    <s v="tier - 3"/>
    <s v="R1016"/>
    <n v="20"/>
  </r>
  <r>
    <x v="2209"/>
    <s v="Petrulak"/>
    <n v="22.61"/>
    <n v="5.68"/>
    <s v="No"/>
    <s v="No"/>
    <x v="1"/>
    <n v="1"/>
    <x v="1"/>
    <s v="NORMAL WEIGHT"/>
    <s v="NORMAL"/>
    <d v="2003-07-17T00:00:00"/>
    <n v="40419.019999999997"/>
    <s v="tier - 2"/>
    <s v="tier - 1"/>
    <s v="R1024"/>
    <n v="21"/>
  </r>
  <r>
    <x v="2210"/>
    <s v="Lloyd"/>
    <n v="21.754999999999999"/>
    <n v="6.09"/>
    <s v="No"/>
    <s v="No"/>
    <x v="1"/>
    <n v="1"/>
    <x v="1"/>
    <s v="NORMAL WEIGHT"/>
    <s v="PREDIABETES"/>
    <d v="2003-12-04T00:00:00"/>
    <n v="40373.74"/>
    <s v="tier - 1"/>
    <s v="tier - 1"/>
    <s v="R1011"/>
    <n v="20"/>
  </r>
  <r>
    <x v="2211"/>
    <s v="Zablocki"/>
    <n v="20.425000000000001"/>
    <n v="5.53"/>
    <s v="No"/>
    <s v="No"/>
    <x v="1"/>
    <n v="1"/>
    <x v="1"/>
    <s v="NORMAL WEIGHT"/>
    <s v="NORMAL"/>
    <d v="2003-09-09T00:00:00"/>
    <n v="40309.93"/>
    <s v="tier - 2"/>
    <s v="tier - 3"/>
    <s v="R1011"/>
    <n v="21"/>
  </r>
  <r>
    <x v="2212"/>
    <s v="Van Meter"/>
    <n v="31.35"/>
    <n v="4.28"/>
    <s v="No"/>
    <s v="yes"/>
    <x v="0"/>
    <n v="1"/>
    <x v="1"/>
    <s v="OBESITY"/>
    <s v="NORMAL"/>
    <d v="2004-07-25T00:00:00"/>
    <n v="63770.43"/>
    <s v="tier - 2"/>
    <s v="tier - 2"/>
    <s v="R1024"/>
    <n v="20"/>
  </r>
  <r>
    <x v="2213"/>
    <s v="Babay"/>
    <n v="31.13"/>
    <n v="6.01"/>
    <s v="No"/>
    <s v="yes"/>
    <x v="0"/>
    <n v="1"/>
    <x v="1"/>
    <s v="OBESITY"/>
    <s v="PREDIABETES"/>
    <d v="2004-08-21T00:00:00"/>
    <n v="62592.87"/>
    <s v="tier - 1"/>
    <s v="tier - 2"/>
    <s v="R1012"/>
    <n v="20"/>
  </r>
  <r>
    <x v="2214"/>
    <s v="Taylor"/>
    <n v="17.48"/>
    <n v="4.59"/>
    <s v="No"/>
    <s v="No"/>
    <x v="1"/>
    <n v="1"/>
    <x v="1"/>
    <s v="UNDERWEIGHT"/>
    <s v="NORMAL"/>
    <d v="2003-09-14T00:00:00"/>
    <n v="60021.4"/>
    <s v="tier - 2"/>
    <s v="tier - 3"/>
    <s v="R1013"/>
    <n v="21"/>
  </r>
  <r>
    <x v="2215"/>
    <s v="Smith"/>
    <n v="22.57"/>
    <n v="5.8"/>
    <s v="yes"/>
    <s v="No"/>
    <x v="0"/>
    <n v="1"/>
    <x v="1"/>
    <s v="NORMAL WEIGHT"/>
    <s v="PREDIABETES"/>
    <d v="1995-08-05T00:00:00"/>
    <n v="58571.07"/>
    <s v="tier - 2"/>
    <s v="tier - 1"/>
    <s v="R1011"/>
    <n v="29"/>
  </r>
  <r>
    <x v="2216"/>
    <s v="Moody"/>
    <n v="26.73"/>
    <n v="5.08"/>
    <s v="No"/>
    <s v="yes"/>
    <x v="0"/>
    <n v="1"/>
    <x v="1"/>
    <s v="OVERWEIGHT"/>
    <s v="NORMAL"/>
    <d v="2004-07-22T00:00:00"/>
    <n v="55135.4"/>
    <s v="tier - 2"/>
    <s v="tier - 2"/>
    <s v="R1011"/>
    <n v="20"/>
  </r>
  <r>
    <x v="2217"/>
    <s v="Swierzbinski"/>
    <n v="20.79"/>
    <n v="5.84"/>
    <s v="No"/>
    <s v="yes"/>
    <x v="0"/>
    <n v="1"/>
    <x v="1"/>
    <s v="NORMAL WEIGHT"/>
    <s v="PREDIABETES"/>
    <d v="2004-11-19T00:00:00"/>
    <n v="52590.83"/>
    <s v="tier - 2"/>
    <s v="tier - 2"/>
    <s v="R1011"/>
    <n v="20"/>
  </r>
  <r>
    <x v="2218"/>
    <s v="Schwartz"/>
    <n v="20.149999999999999"/>
    <n v="4.1500000000000004"/>
    <s v="No"/>
    <s v="No"/>
    <x v="0"/>
    <n v="1"/>
    <x v="1"/>
    <s v="NORMAL WEIGHT"/>
    <s v="NORMAL"/>
    <d v="1992-09-22T00:00:00"/>
    <n v="51194.559999999998"/>
    <s v="tier - 2"/>
    <s v="tier - 1"/>
    <s v="R1013"/>
    <n v="32"/>
  </r>
  <r>
    <x v="2219"/>
    <s v="Sanseverino"/>
    <n v="36.85"/>
    <n v="4.3600000000000003"/>
    <s v="yes"/>
    <s v="No"/>
    <x v="0"/>
    <n v="0"/>
    <x v="1"/>
    <s v="OBESITY"/>
    <s v="NORMAL"/>
    <d v="2001-12-05T00:00:00"/>
    <n v="49577.66"/>
    <s v="tier - 2"/>
    <s v="tier - 1"/>
    <s v="R1013"/>
    <n v="22"/>
  </r>
  <r>
    <x v="2220"/>
    <s v="Lawder"/>
    <n v="35.53"/>
    <n v="4.55"/>
    <s v="yes"/>
    <s v="No"/>
    <x v="0"/>
    <n v="0"/>
    <x v="1"/>
    <s v="OBESITY"/>
    <s v="NORMAL"/>
    <d v="2001-06-02T00:00:00"/>
    <n v="48970.25"/>
    <s v="tier - 1"/>
    <s v="tier - 1"/>
    <s v="R1013"/>
    <n v="23"/>
  </r>
  <r>
    <x v="2221"/>
    <s v="Young"/>
    <n v="31.1"/>
    <n v="4.37"/>
    <s v="yes"/>
    <s v="No"/>
    <x v="0"/>
    <n v="0"/>
    <x v="1"/>
    <s v="OBESITY"/>
    <s v="NORMAL"/>
    <d v="2001-07-07T00:00:00"/>
    <n v="63770.43"/>
    <s v="tier - 2"/>
    <s v="tier - 3"/>
    <s v="R1012"/>
    <n v="23"/>
  </r>
  <r>
    <x v="2222"/>
    <s v="Hoerner"/>
    <n v="23.21"/>
    <n v="5.24"/>
    <s v="yes"/>
    <s v="No"/>
    <x v="0"/>
    <n v="0"/>
    <x v="1"/>
    <s v="NORMAL WEIGHT"/>
    <s v="NORMAL"/>
    <d v="2001-08-25T00:00:00"/>
    <n v="39963.120000000003"/>
    <s v="tier - 1"/>
    <s v="tier - 2"/>
    <s v="R1012"/>
    <n v="23"/>
  </r>
  <r>
    <x v="2223"/>
    <s v="Benson"/>
    <n v="18.36"/>
    <n v="5.96"/>
    <s v="No"/>
    <s v="No"/>
    <x v="0"/>
    <n v="1"/>
    <x v="1"/>
    <s v="UNDERWEIGHT"/>
    <s v="PREDIABETES"/>
    <d v="1998-06-19T00:00:00"/>
    <n v="39871.699999999997"/>
    <s v="tier - 2"/>
    <s v="tier - 1"/>
    <s v="R1013"/>
    <n v="26"/>
  </r>
  <r>
    <x v="2224"/>
    <s v="Horton"/>
    <n v="15.92"/>
    <n v="4.76"/>
    <s v="yes"/>
    <s v="No"/>
    <x v="0"/>
    <n v="1"/>
    <x v="1"/>
    <s v="UNDERWEIGHT"/>
    <s v="NORMAL"/>
    <d v="1995-10-07T00:00:00"/>
    <n v="39865.699999999997"/>
    <s v="tier - 2"/>
    <s v="tier - 2"/>
    <s v="R1024"/>
    <n v="29"/>
  </r>
  <r>
    <x v="2225"/>
    <s v="McGraw"/>
    <n v="15.17"/>
    <n v="4.3"/>
    <s v="yes"/>
    <s v="No"/>
    <x v="1"/>
    <n v="1"/>
    <x v="1"/>
    <s v="UNDERWEIGHT"/>
    <s v="NORMAL"/>
    <d v="1997-06-09T00:00:00"/>
    <n v="39836.519999999997"/>
    <s v="tier - 1"/>
    <s v="tier - 3"/>
    <s v="R1013"/>
    <n v="27"/>
  </r>
  <r>
    <x v="2226"/>
    <s v="Beaulne"/>
    <n v="16.63"/>
    <n v="4.5"/>
    <s v="No"/>
    <s v="No"/>
    <x v="0"/>
    <n v="1"/>
    <x v="1"/>
    <s v="UNDERWEIGHT"/>
    <s v="NORMAL"/>
    <d v="1998-12-07T00:00:00"/>
    <n v="39774.28"/>
    <s v="tier - 2"/>
    <s v="tier - 3"/>
    <s v="R1013"/>
    <n v="25"/>
  </r>
  <r>
    <x v="2227"/>
    <s v="Lunz"/>
    <n v="19.39"/>
    <n v="5.59"/>
    <s v="No"/>
    <s v="No"/>
    <x v="1"/>
    <n v="1"/>
    <x v="1"/>
    <s v="NORMAL WEIGHT"/>
    <s v="NORMAL"/>
    <d v="2003-06-20T00:00:00"/>
    <n v="39727.61"/>
    <s v="tier - 2"/>
    <s v="tier - 3"/>
    <s v="R1012"/>
    <n v="21"/>
  </r>
  <r>
    <x v="2228"/>
    <s v="Kyle"/>
    <n v="17.34"/>
    <n v="6.29"/>
    <s v="yes"/>
    <s v="No"/>
    <x v="1"/>
    <n v="1"/>
    <x v="1"/>
    <s v="UNDERWEIGHT"/>
    <s v="PREDIABETES"/>
    <d v="1997-06-19T00:00:00"/>
    <n v="39725.519999999997"/>
    <s v="tier - 1"/>
    <s v="tier - 2"/>
    <s v="R1011"/>
    <n v="27"/>
  </r>
  <r>
    <x v="2229"/>
    <s v="Brackenwagen"/>
    <n v="17.940000000000001"/>
    <n v="4.1900000000000004"/>
    <s v="No"/>
    <s v="yes"/>
    <x v="0"/>
    <n v="1"/>
    <x v="1"/>
    <s v="UNDERWEIGHT"/>
    <s v="NORMAL"/>
    <d v="2000-09-01T00:00:00"/>
    <n v="39722.75"/>
    <s v="tier - 2"/>
    <s v="tier - 2"/>
    <s v="R1013"/>
    <n v="24"/>
  </r>
  <r>
    <x v="2230"/>
    <s v="Schmitt"/>
    <n v="16.670000000000002"/>
    <n v="4.7"/>
    <s v="yes"/>
    <s v="No"/>
    <x v="1"/>
    <n v="1"/>
    <x v="1"/>
    <s v="UNDERWEIGHT"/>
    <s v="NORMAL"/>
    <d v="1997-12-05T00:00:00"/>
    <n v="39721.93"/>
    <s v="tier - 1"/>
    <s v="tier - 3"/>
    <s v="R1016"/>
    <n v="26"/>
  </r>
  <r>
    <x v="2231"/>
    <s v="Borden"/>
    <n v="20.58"/>
    <n v="5.64"/>
    <s v="yes"/>
    <s v="No"/>
    <x v="0"/>
    <n v="0"/>
    <x v="1"/>
    <s v="NORMAL WEIGHT"/>
    <s v="NORMAL"/>
    <d v="2001-08-23T00:00:00"/>
    <n v="39670.44"/>
    <s v="tier - 1"/>
    <s v="tier - 3"/>
    <s v="R1012"/>
    <n v="23"/>
  </r>
  <r>
    <x v="2232"/>
    <s v="McLean"/>
    <n v="16.5"/>
    <n v="4.1100000000000003"/>
    <s v="yes"/>
    <s v="No"/>
    <x v="0"/>
    <n v="0"/>
    <x v="1"/>
    <s v="UNDERWEIGHT"/>
    <s v="NORMAL"/>
    <d v="1996-06-23T00:00:00"/>
    <n v="39611.760000000002"/>
    <s v="tier - 2"/>
    <s v="tier - 3"/>
    <s v="R1013"/>
    <n v="28"/>
  </r>
  <r>
    <x v="2233"/>
    <s v="Regan"/>
    <n v="15.41"/>
    <n v="5.43"/>
    <s v="yes"/>
    <s v="No"/>
    <x v="1"/>
    <n v="1"/>
    <x v="1"/>
    <s v="UNDERWEIGHT"/>
    <s v="NORMAL"/>
    <d v="1997-10-27T00:00:00"/>
    <n v="39597.410000000003"/>
    <s v="tier - 2"/>
    <s v="tier - 3"/>
    <s v="R1024"/>
    <n v="27"/>
  </r>
  <r>
    <x v="2234"/>
    <s v="Koenis"/>
    <n v="24.59"/>
    <n v="4.38"/>
    <s v="No"/>
    <s v="No"/>
    <x v="0"/>
    <n v="1"/>
    <x v="1"/>
    <s v="NORMAL WEIGHT"/>
    <s v="NORMAL"/>
    <d v="1998-09-05T00:00:00"/>
    <n v="39556.49"/>
    <s v="tier - 2"/>
    <s v="tier - 2"/>
    <s v="R1011"/>
    <n v="26"/>
  </r>
  <r>
    <x v="2235"/>
    <s v="Kittaka"/>
    <n v="33.33"/>
    <n v="9.7899999999999991"/>
    <s v="No"/>
    <s v="No"/>
    <x v="0"/>
    <n v="0"/>
    <x v="1"/>
    <s v="OBESITY"/>
    <s v="DIABETES"/>
    <d v="2002-12-22T00:00:00"/>
    <n v="39396.86"/>
    <s v="tier - 2"/>
    <s v="tier - 1"/>
    <s v="R1013"/>
    <n v="21"/>
  </r>
  <r>
    <x v="2236"/>
    <s v="Concannon"/>
    <n v="18.5"/>
    <n v="11.84"/>
    <s v="No"/>
    <s v="No"/>
    <x v="0"/>
    <n v="0"/>
    <x v="1"/>
    <s v="NORMAL WEIGHT"/>
    <s v="DIABETES"/>
    <d v="2002-11-14T00:00:00"/>
    <n v="39352.6"/>
    <s v="tier - 2"/>
    <s v="tier - 3"/>
    <s v="R1013"/>
    <n v="22"/>
  </r>
  <r>
    <x v="2237"/>
    <s v="Johnson"/>
    <n v="18.579999999999998"/>
    <n v="6.22"/>
    <s v="No"/>
    <s v="No"/>
    <x v="0"/>
    <n v="0"/>
    <x v="1"/>
    <s v="NORMAL WEIGHT"/>
    <s v="PREDIABETES"/>
    <d v="1999-07-06T00:00:00"/>
    <n v="39315.279999999999"/>
    <s v="tier - 2"/>
    <s v="tier - 2"/>
    <s v="R1013"/>
    <n v="25"/>
  </r>
  <r>
    <x v="2238"/>
    <s v="Schultz"/>
    <n v="16.64"/>
    <n v="10.01"/>
    <s v="No"/>
    <s v="No"/>
    <x v="0"/>
    <n v="0"/>
    <x v="1"/>
    <s v="UNDERWEIGHT"/>
    <s v="DIABETES"/>
    <d v="2002-08-15T00:00:00"/>
    <n v="39241.440000000002"/>
    <s v="tier - 2"/>
    <s v="tier - 2"/>
    <s v="R1013"/>
    <n v="22"/>
  </r>
  <r>
    <x v="2239"/>
    <s v="Brannigan"/>
    <n v="19.329999999999998"/>
    <n v="4.32"/>
    <s v="No"/>
    <s v="No"/>
    <x v="0"/>
    <n v="1"/>
    <x v="1"/>
    <s v="NORMAL WEIGHT"/>
    <s v="NORMAL"/>
    <d v="1998-12-03T00:00:00"/>
    <n v="39221.120000000003"/>
    <s v="tier - 1"/>
    <s v="tier - 1"/>
    <s v="R1013"/>
    <n v="25"/>
  </r>
  <r>
    <x v="2240"/>
    <s v="Cavallo"/>
    <n v="21.26"/>
    <n v="5.65"/>
    <s v="yes"/>
    <s v="No"/>
    <x v="1"/>
    <n v="1"/>
    <x v="1"/>
    <s v="NORMAL WEIGHT"/>
    <s v="NORMAL"/>
    <d v="1997-11-07T00:00:00"/>
    <n v="39125.33"/>
    <s v="tier - 1"/>
    <s v="tier - 3"/>
    <s v="R1012"/>
    <n v="27"/>
  </r>
  <r>
    <x v="2241"/>
    <s v="Chang"/>
    <n v="15.6"/>
    <n v="4.12"/>
    <s v="yes"/>
    <s v="No"/>
    <x v="0"/>
    <n v="1"/>
    <x v="1"/>
    <s v="UNDERWEIGHT"/>
    <s v="NORMAL"/>
    <d v="1995-07-30T00:00:00"/>
    <n v="39047.29"/>
    <s v="tier - 1"/>
    <s v="tier - 1"/>
    <s v="R1012"/>
    <n v="29"/>
  </r>
  <r>
    <x v="2242"/>
    <s v="Axelrod"/>
    <n v="24.39"/>
    <n v="6.24"/>
    <s v="No"/>
    <s v="No"/>
    <x v="0"/>
    <n v="1"/>
    <x v="1"/>
    <s v="NORMAL WEIGHT"/>
    <s v="PREDIABETES"/>
    <d v="1998-07-12T00:00:00"/>
    <n v="38998.550000000003"/>
    <s v="tier - 1"/>
    <s v="tier - 1"/>
    <s v="R1013"/>
    <n v="26"/>
  </r>
  <r>
    <x v="2243"/>
    <s v="Davenport"/>
    <n v="24.75"/>
    <n v="4.83"/>
    <s v="No"/>
    <s v="No"/>
    <x v="0"/>
    <n v="0"/>
    <x v="1"/>
    <s v="NORMAL WEIGHT"/>
    <s v="NORMAL"/>
    <d v="1999-10-14T00:00:00"/>
    <n v="38947.43"/>
    <s v="tier - 1"/>
    <s v="tier - 2"/>
    <s v="R1012"/>
    <n v="25"/>
  </r>
  <r>
    <x v="2244"/>
    <s v="Roberge"/>
    <n v="20.88"/>
    <n v="7.4"/>
    <s v="No"/>
    <s v="No"/>
    <x v="0"/>
    <n v="0"/>
    <x v="1"/>
    <s v="NORMAL WEIGHT"/>
    <s v="DIABETES"/>
    <d v="2002-10-13T00:00:00"/>
    <n v="38932.559999999998"/>
    <s v="tier - 2"/>
    <s v="tier - 3"/>
    <s v="R1013"/>
    <n v="22"/>
  </r>
  <r>
    <x v="2245"/>
    <s v="Schmidt"/>
    <n v="20.43"/>
    <n v="4.54"/>
    <s v="No"/>
    <s v="No"/>
    <x v="0"/>
    <n v="0"/>
    <x v="1"/>
    <s v="NORMAL WEIGHT"/>
    <s v="NORMAL"/>
    <d v="1999-12-02T00:00:00"/>
    <n v="38924.04"/>
    <s v="tier - 1"/>
    <s v="tier - 3"/>
    <s v="R1015"/>
    <n v="24"/>
  </r>
  <r>
    <x v="2246"/>
    <s v="Kosters"/>
    <n v="15.18"/>
    <n v="11.11"/>
    <s v="No"/>
    <s v="No"/>
    <x v="0"/>
    <n v="0"/>
    <x v="1"/>
    <s v="UNDERWEIGHT"/>
    <s v="DIABETES"/>
    <d v="2002-12-10T00:00:00"/>
    <n v="38893.360000000001"/>
    <s v="tier - 1"/>
    <s v="tier - 2"/>
    <s v="R1012"/>
    <n v="21"/>
  </r>
  <r>
    <x v="2247"/>
    <s v="Dykes"/>
    <n v="15.12"/>
    <n v="4.03"/>
    <s v="yes"/>
    <s v="No"/>
    <x v="0"/>
    <n v="0"/>
    <x v="1"/>
    <s v="UNDERWEIGHT"/>
    <s v="NORMAL"/>
    <d v="2001-11-29T00:00:00"/>
    <n v="38869.25"/>
    <s v="tier - 2"/>
    <s v="tier - 2"/>
    <s v="R1016"/>
    <n v="23"/>
  </r>
  <r>
    <x v="2248"/>
    <s v="Velan"/>
    <n v="23.88"/>
    <n v="4.51"/>
    <s v="No"/>
    <s v="No"/>
    <x v="0"/>
    <n v="1"/>
    <x v="1"/>
    <s v="NORMAL WEIGHT"/>
    <s v="NORMAL"/>
    <d v="1998-06-04T00:00:00"/>
    <n v="38836.980000000003"/>
    <s v="tier - 2"/>
    <s v="tier - 2"/>
    <s v="R1011"/>
    <n v="26"/>
  </r>
  <r>
    <x v="2249"/>
    <s v="Goolik"/>
    <n v="16.13"/>
    <n v="5.56"/>
    <s v="No"/>
    <s v="yes"/>
    <x v="0"/>
    <n v="1"/>
    <x v="1"/>
    <s v="UNDERWEIGHT"/>
    <s v="NORMAL"/>
    <d v="2000-06-26T00:00:00"/>
    <n v="38792.69"/>
    <s v="tier - 2"/>
    <s v="tier - 3"/>
    <s v="R1012"/>
    <n v="24"/>
  </r>
  <r>
    <x v="2250"/>
    <s v="Bain"/>
    <n v="24.09"/>
    <n v="4.0999999999999996"/>
    <s v="No"/>
    <s v="yes"/>
    <x v="0"/>
    <n v="1"/>
    <x v="1"/>
    <s v="NORMAL WEIGHT"/>
    <s v="NORMAL"/>
    <d v="2004-07-28T00:00:00"/>
    <n v="38746.36"/>
    <s v="tier - 1"/>
    <s v="tier - 3"/>
    <s v="R1013"/>
    <n v="20"/>
  </r>
  <r>
    <x v="2251"/>
    <s v="Wieck"/>
    <n v="19.43"/>
    <n v="5.85"/>
    <s v="No"/>
    <s v="yes"/>
    <x v="0"/>
    <n v="1"/>
    <x v="1"/>
    <s v="NORMAL WEIGHT"/>
    <s v="PREDIABETES"/>
    <d v="2004-09-30T00:00:00"/>
    <n v="38740.120000000003"/>
    <s v="tier - 1"/>
    <s v="tier - 3"/>
    <s v="R1011"/>
    <n v="20"/>
  </r>
  <r>
    <x v="2252"/>
    <s v="Friel"/>
    <n v="15.22"/>
    <n v="4.92"/>
    <s v="yes"/>
    <s v="No"/>
    <x v="1"/>
    <n v="1"/>
    <x v="1"/>
    <s v="UNDERWEIGHT"/>
    <s v="NORMAL"/>
    <d v="1997-10-26T00:00:00"/>
    <n v="38711"/>
    <s v="tier - 1"/>
    <s v="tier - 3"/>
    <s v="R1011"/>
    <n v="27"/>
  </r>
  <r>
    <x v="2253"/>
    <s v="Santandreu"/>
    <n v="20.72"/>
    <n v="9.4600000000000009"/>
    <s v="No"/>
    <s v="No"/>
    <x v="0"/>
    <n v="0"/>
    <x v="1"/>
    <s v="NORMAL WEIGHT"/>
    <s v="DIABETES"/>
    <d v="2002-12-04T00:00:00"/>
    <n v="38709.18"/>
    <s v="tier - 1"/>
    <s v="tier - 1"/>
    <s v="R1012"/>
    <n v="21"/>
  </r>
  <r>
    <x v="2254"/>
    <s v="Johnson"/>
    <n v="35.4"/>
    <n v="5.94"/>
    <s v="No"/>
    <s v="No"/>
    <x v="1"/>
    <n v="1"/>
    <x v="1"/>
    <s v="OBESITY"/>
    <s v="PREDIABETES"/>
    <d v="2003-11-21T00:00:00"/>
    <n v="38652.089999999997"/>
    <s v="tier - 2"/>
    <s v="tier - 2"/>
    <s v="R1011"/>
    <n v="21"/>
  </r>
  <r>
    <x v="2255"/>
    <s v="Gerber"/>
    <n v="34.4"/>
    <n v="5.7"/>
    <s v="No"/>
    <s v="No"/>
    <x v="1"/>
    <n v="1"/>
    <x v="1"/>
    <s v="OBESITY"/>
    <s v="PREDIABETES"/>
    <d v="2003-08-15T00:00:00"/>
    <n v="38511.629999999997"/>
    <s v="tier - 2"/>
    <s v="tier - 2"/>
    <s v="R1013"/>
    <n v="21"/>
  </r>
  <r>
    <x v="2256"/>
    <s v="Benadum"/>
    <n v="34.1"/>
    <n v="4.13"/>
    <s v="No"/>
    <s v="No"/>
    <x v="1"/>
    <n v="1"/>
    <x v="1"/>
    <s v="OBESITY"/>
    <s v="NORMAL"/>
    <d v="2003-10-30T00:00:00"/>
    <n v="38415.47"/>
    <s v="tier - 2"/>
    <s v="tier - 3"/>
    <s v="R1011"/>
    <n v="21"/>
  </r>
  <r>
    <x v="2257"/>
    <s v="Ragazzini"/>
    <n v="30.4"/>
    <n v="4.7699999999999996"/>
    <s v="No"/>
    <s v="No"/>
    <x v="1"/>
    <n v="1"/>
    <x v="1"/>
    <s v="OBESITY"/>
    <s v="NORMAL"/>
    <d v="2003-10-13T00:00:00"/>
    <n v="38405.26"/>
    <s v="tier - 2"/>
    <s v="tier - 1"/>
    <s v="R1011"/>
    <n v="21"/>
  </r>
  <r>
    <x v="2258"/>
    <s v="Kessinger"/>
    <n v="28.7"/>
    <n v="4.99"/>
    <s v="No"/>
    <s v="No"/>
    <x v="1"/>
    <n v="1"/>
    <x v="1"/>
    <s v="OVERWEIGHT"/>
    <s v="NORMAL"/>
    <d v="2003-12-10T00:00:00"/>
    <n v="38389.79"/>
    <s v="tier - 2"/>
    <s v="tier - 2"/>
    <s v="R1016"/>
    <n v="20"/>
  </r>
  <r>
    <x v="2259"/>
    <s v="Bezgin"/>
    <n v="17.440000000000001"/>
    <n v="4.42"/>
    <s v="yes"/>
    <s v="No"/>
    <x v="1"/>
    <n v="1"/>
    <x v="1"/>
    <s v="UNDERWEIGHT"/>
    <s v="NORMAL"/>
    <d v="1997-11-04T00:00:00"/>
    <n v="38344.57"/>
    <s v="tier - 2"/>
    <s v="tier - 2"/>
    <s v="R1013"/>
    <n v="27"/>
  </r>
  <r>
    <x v="2260"/>
    <s v="Woldesilassie"/>
    <n v="27.6"/>
    <n v="4.01"/>
    <s v="No"/>
    <s v="No"/>
    <x v="1"/>
    <n v="1"/>
    <x v="1"/>
    <s v="OVERWEIGHT"/>
    <s v="NORMAL"/>
    <d v="2003-09-15T00:00:00"/>
    <n v="38313.129999999997"/>
    <s v="tier - 2"/>
    <s v="tier - 3"/>
    <s v="R1011"/>
    <n v="21"/>
  </r>
  <r>
    <x v="2261"/>
    <s v="Ruiz Herrero"/>
    <n v="20.7"/>
    <n v="4.49"/>
    <s v="No"/>
    <s v="No"/>
    <x v="1"/>
    <n v="1"/>
    <x v="1"/>
    <s v="NORMAL WEIGHT"/>
    <s v="NORMAL"/>
    <d v="2003-09-08T00:00:00"/>
    <n v="38282.75"/>
    <s v="tier - 2"/>
    <s v="tier - 3"/>
    <s v="R1013"/>
    <n v="21"/>
  </r>
  <r>
    <x v="2262"/>
    <s v="Bin Alias"/>
    <n v="20.3"/>
    <n v="6.37"/>
    <s v="No"/>
    <s v="No"/>
    <x v="1"/>
    <n v="1"/>
    <x v="1"/>
    <s v="NORMAL WEIGHT"/>
    <s v="PREDIABETES"/>
    <d v="2003-09-15T00:00:00"/>
    <n v="38245.589999999997"/>
    <s v="tier - 2"/>
    <s v="tier - 1"/>
    <s v="R1013"/>
    <n v="21"/>
  </r>
  <r>
    <x v="2263"/>
    <s v="Fischer-Daly"/>
    <n v="19.8"/>
    <n v="5.12"/>
    <s v="No"/>
    <s v="No"/>
    <x v="1"/>
    <n v="1"/>
    <x v="1"/>
    <s v="NORMAL WEIGHT"/>
    <s v="NORMAL"/>
    <d v="2003-08-02T00:00:00"/>
    <n v="38241.74"/>
    <s v="tier - 1"/>
    <s v="tier - 1"/>
    <s v="R1024"/>
    <n v="21"/>
  </r>
  <r>
    <x v="2264"/>
    <s v="Pulliam"/>
    <n v="21.87"/>
    <n v="8.59"/>
    <s v="No"/>
    <s v="No"/>
    <x v="0"/>
    <n v="0"/>
    <x v="1"/>
    <s v="NORMAL WEIGHT"/>
    <s v="DIABETES"/>
    <d v="2002-07-01T00:00:00"/>
    <n v="38237.339999999997"/>
    <s v="tier - 1"/>
    <s v="tier - 2"/>
    <s v="R1013"/>
    <n v="22"/>
  </r>
  <r>
    <x v="2265"/>
    <s v="Guisinger"/>
    <n v="16.600000000000001"/>
    <n v="5.87"/>
    <s v="No"/>
    <s v="No"/>
    <x v="0"/>
    <n v="1"/>
    <x v="1"/>
    <s v="UNDERWEIGHT"/>
    <s v="PREDIABETES"/>
    <d v="1998-10-11T00:00:00"/>
    <n v="38189.1"/>
    <s v="tier - 1"/>
    <s v="tier - 2"/>
    <s v="R1013"/>
    <n v="26"/>
  </r>
  <r>
    <x v="2266"/>
    <s v="Arnerich"/>
    <n v="21.98"/>
    <n v="7.03"/>
    <s v="No"/>
    <s v="No"/>
    <x v="0"/>
    <n v="0"/>
    <x v="1"/>
    <s v="NORMAL WEIGHT"/>
    <s v="DIABETES"/>
    <d v="2002-12-12T00:00:00"/>
    <n v="38126.25"/>
    <s v="tier - 2"/>
    <s v="tier - 2"/>
    <s v="R1016"/>
    <n v="21"/>
  </r>
  <r>
    <x v="2267"/>
    <s v="Lynch"/>
    <n v="19.7"/>
    <n v="5.51"/>
    <s v="No"/>
    <s v="No"/>
    <x v="0"/>
    <n v="1"/>
    <x v="1"/>
    <s v="NORMAL WEIGHT"/>
    <s v="NORMAL"/>
    <d v="1998-07-13T00:00:00"/>
    <n v="37829.72"/>
    <s v="tier - 1"/>
    <s v="tier - 3"/>
    <s v="R1011"/>
    <n v="26"/>
  </r>
  <r>
    <x v="2268"/>
    <s v="Reilly"/>
    <n v="19.21"/>
    <n v="4.76"/>
    <s v="No"/>
    <s v="yes"/>
    <x v="0"/>
    <n v="1"/>
    <x v="1"/>
    <s v="NORMAL WEIGHT"/>
    <s v="NORMAL"/>
    <d v="2004-10-16T00:00:00"/>
    <n v="37800.980000000003"/>
    <s v="tier - 2"/>
    <s v="tier - 1"/>
    <s v="R1011"/>
    <n v="20"/>
  </r>
  <r>
    <x v="2269"/>
    <s v="Nolette"/>
    <n v="19.3"/>
    <n v="4.7"/>
    <s v="No"/>
    <s v="yes"/>
    <x v="0"/>
    <n v="1"/>
    <x v="1"/>
    <s v="NORMAL WEIGHT"/>
    <s v="NORMAL"/>
    <d v="2004-07-09T00:00:00"/>
    <n v="37742.58"/>
    <s v="tier - 1"/>
    <s v="tier - 1"/>
    <s v="R1011"/>
    <n v="20"/>
  </r>
  <r>
    <x v="2270"/>
    <s v="Chabrier"/>
    <n v="16.22"/>
    <n v="6.21"/>
    <s v="yes"/>
    <s v="No"/>
    <x v="0"/>
    <n v="0"/>
    <x v="1"/>
    <s v="UNDERWEIGHT"/>
    <s v="PREDIABETES"/>
    <d v="1996-11-04T00:00:00"/>
    <n v="37735.199999999997"/>
    <s v="tier - 2"/>
    <s v="tier - 3"/>
    <s v="R1013"/>
    <n v="28"/>
  </r>
  <r>
    <x v="2271"/>
    <s v="Lee"/>
    <n v="17.12"/>
    <n v="4.5199999999999996"/>
    <s v="No"/>
    <s v="yes"/>
    <x v="0"/>
    <n v="1"/>
    <x v="1"/>
    <s v="UNDERWEIGHT"/>
    <s v="NORMAL"/>
    <d v="2004-06-02T00:00:00"/>
    <n v="37701.879999999997"/>
    <s v="tier - 2"/>
    <s v="tier - 2"/>
    <s v="R1011"/>
    <n v="20"/>
  </r>
  <r>
    <x v="2272"/>
    <s v="Knotts"/>
    <n v="19.07"/>
    <n v="5.45"/>
    <s v="No"/>
    <s v="No"/>
    <x v="0"/>
    <n v="1"/>
    <x v="1"/>
    <s v="NORMAL WEIGHT"/>
    <s v="NORMAL"/>
    <d v="1992-10-06T00:00:00"/>
    <n v="37675.06"/>
    <s v="tier - 2"/>
    <s v="tier - 3"/>
    <s v="R1011"/>
    <n v="32"/>
  </r>
  <r>
    <x v="2273"/>
    <s v="Pultorak"/>
    <n v="15.56"/>
    <n v="4.42"/>
    <s v="No"/>
    <s v="No"/>
    <x v="0"/>
    <n v="0"/>
    <x v="1"/>
    <s v="UNDERWEIGHT"/>
    <s v="NORMAL"/>
    <d v="1999-06-28T00:00:00"/>
    <n v="37650.74"/>
    <s v="tier - 2"/>
    <s v="tier - 2"/>
    <s v="R1011"/>
    <n v="25"/>
  </r>
  <r>
    <x v="2274"/>
    <s v="Maxon"/>
    <n v="22.76"/>
    <n v="9.44"/>
    <s v="No"/>
    <s v="No"/>
    <x v="0"/>
    <n v="0"/>
    <x v="1"/>
    <s v="NORMAL WEIGHT"/>
    <s v="DIABETES"/>
    <d v="2002-08-26T00:00:00"/>
    <n v="37607.53"/>
    <s v="tier - 2"/>
    <s v="tier - 1"/>
    <s v="R1011"/>
    <n v="22"/>
  </r>
  <r>
    <x v="2275"/>
    <s v="Kraai"/>
    <n v="22.79"/>
    <n v="6.15"/>
    <s v="yes"/>
    <s v="No"/>
    <x v="1"/>
    <n v="1"/>
    <x v="1"/>
    <s v="NORMAL WEIGHT"/>
    <s v="PREDIABETES"/>
    <d v="1997-06-28T00:00:00"/>
    <n v="37484.449999999997"/>
    <s v="tier - 2"/>
    <s v="tier - 1"/>
    <s v="R1011"/>
    <n v="27"/>
  </r>
  <r>
    <x v="2276"/>
    <s v="Larosa"/>
    <n v="17.41"/>
    <n v="5.13"/>
    <s v="yes"/>
    <s v="No"/>
    <x v="0"/>
    <n v="0"/>
    <x v="1"/>
    <s v="UNDERWEIGHT"/>
    <s v="NORMAL"/>
    <d v="1996-08-11T00:00:00"/>
    <n v="37465.339999999997"/>
    <s v="tier - 2"/>
    <s v="tier - 2"/>
    <s v="R1011"/>
    <n v="28"/>
  </r>
  <r>
    <x v="2277"/>
    <s v="King"/>
    <n v="19.32"/>
    <n v="4.96"/>
    <s v="yes"/>
    <s v="No"/>
    <x v="0"/>
    <n v="0"/>
    <x v="1"/>
    <s v="NORMAL WEIGHT"/>
    <s v="NORMAL"/>
    <d v="2001-11-12T00:00:00"/>
    <n v="37425.94"/>
    <s v="tier - 1"/>
    <s v="tier - 3"/>
    <s v="R1011"/>
    <n v="23"/>
  </r>
  <r>
    <x v="2278"/>
    <s v="Haney"/>
    <n v="18.25"/>
    <n v="10.95"/>
    <s v="No"/>
    <s v="No"/>
    <x v="0"/>
    <n v="0"/>
    <x v="1"/>
    <s v="UNDERWEIGHT"/>
    <s v="DIABETES"/>
    <d v="2002-06-11T00:00:00"/>
    <n v="37277.269999999997"/>
    <s v="tier - 1"/>
    <s v="tier - 1"/>
    <s v="R1011"/>
    <n v="22"/>
  </r>
  <r>
    <x v="2279"/>
    <s v="Boulay"/>
    <n v="53.13"/>
    <n v="4.4400000000000004"/>
    <s v="No"/>
    <s v="yes"/>
    <x v="0"/>
    <n v="1"/>
    <x v="1"/>
    <s v="OBESITY"/>
    <s v="NORMAL"/>
    <d v="2004-11-11T00:00:00"/>
    <n v="37272.339999999997"/>
    <s v="tier - 2"/>
    <s v="tier - 2"/>
    <s v="R1016"/>
    <n v="20"/>
  </r>
  <r>
    <x v="2280"/>
    <s v="Peters"/>
    <n v="20.46"/>
    <n v="4.0199999999999996"/>
    <s v="No"/>
    <s v="No"/>
    <x v="0"/>
    <n v="0"/>
    <x v="1"/>
    <s v="NORMAL WEIGHT"/>
    <s v="NORMAL"/>
    <d v="1994-07-26T00:00:00"/>
    <n v="37270.15"/>
    <s v="tier - 1"/>
    <s v="tier - 1"/>
    <s v="R1011"/>
    <n v="30"/>
  </r>
  <r>
    <x v="2281"/>
    <s v="Luy"/>
    <n v="43.01"/>
    <n v="5.44"/>
    <s v="No"/>
    <s v="yes"/>
    <x v="0"/>
    <n v="1"/>
    <x v="1"/>
    <s v="OBESITY"/>
    <s v="NORMAL"/>
    <d v="2004-07-18T00:00:00"/>
    <n v="37251.22"/>
    <s v="tier - 2"/>
    <s v="tier - 2"/>
    <s v="R1017"/>
    <n v="20"/>
  </r>
  <r>
    <x v="2282"/>
    <s v="Fava"/>
    <n v="15.01"/>
    <n v="4.1500000000000004"/>
    <s v="No"/>
    <s v="No"/>
    <x v="1"/>
    <n v="1"/>
    <x v="1"/>
    <s v="UNDERWEIGHT"/>
    <s v="NORMAL"/>
    <d v="2003-06-12T00:00:00"/>
    <n v="37165.160000000003"/>
    <s v="tier - 2"/>
    <s v="tier - 3"/>
    <s v="R1013"/>
    <n v="21"/>
  </r>
  <r>
    <x v="2283"/>
    <s v="Montoya"/>
    <n v="41.14"/>
    <n v="6.02"/>
    <s v="No"/>
    <s v="yes"/>
    <x v="0"/>
    <n v="1"/>
    <x v="1"/>
    <s v="OBESITY"/>
    <s v="PREDIABETES"/>
    <d v="2004-06-10T00:00:00"/>
    <n v="37133.9"/>
    <s v="tier - 1"/>
    <s v="tier - 2"/>
    <s v="R1011"/>
    <n v="20"/>
  </r>
  <r>
    <x v="2284"/>
    <s v="Bain"/>
    <n v="16.55"/>
    <n v="7.73"/>
    <s v="No"/>
    <s v="No"/>
    <x v="0"/>
    <n v="0"/>
    <x v="1"/>
    <s v="UNDERWEIGHT"/>
    <s v="DIABETES"/>
    <d v="2002-10-01T00:00:00"/>
    <n v="37079.370000000003"/>
    <s v="tier - 1"/>
    <s v="tier - 2"/>
    <s v="R1013"/>
    <n v="22"/>
  </r>
  <r>
    <x v="2285"/>
    <s v="Albertson"/>
    <n v="37.29"/>
    <n v="5.03"/>
    <s v="No"/>
    <s v="yes"/>
    <x v="0"/>
    <n v="1"/>
    <x v="1"/>
    <s v="OBESITY"/>
    <s v="NORMAL"/>
    <d v="2004-09-12T00:00:00"/>
    <n v="37076.370000000003"/>
    <s v="tier - 2"/>
    <s v="tier - 3"/>
    <s v="R1013"/>
    <n v="20"/>
  </r>
  <r>
    <x v="2286"/>
    <s v="Barger"/>
    <n v="16.739999999999998"/>
    <n v="4.08"/>
    <s v="yes"/>
    <s v="No"/>
    <x v="0"/>
    <n v="0"/>
    <x v="1"/>
    <s v="UNDERWEIGHT"/>
    <s v="NORMAL"/>
    <d v="2001-10-25T00:00:00"/>
    <n v="37040.879999999997"/>
    <s v="tier - 1"/>
    <s v="tier - 1"/>
    <s v="R1024"/>
    <n v="23"/>
  </r>
  <r>
    <x v="2287"/>
    <s v="Fraioli"/>
    <n v="34.43"/>
    <n v="4.2699999999999996"/>
    <s v="No"/>
    <s v="yes"/>
    <x v="0"/>
    <n v="1"/>
    <x v="1"/>
    <s v="OBESITY"/>
    <s v="NORMAL"/>
    <d v="2004-11-27T00:00:00"/>
    <n v="36976.449999999997"/>
    <s v="tier - 2"/>
    <s v="tier - 2"/>
    <s v="R1011"/>
    <n v="20"/>
  </r>
  <r>
    <x v="2288"/>
    <s v="April"/>
    <n v="34.1"/>
    <n v="4.07"/>
    <s v="No"/>
    <s v="yes"/>
    <x v="0"/>
    <n v="1"/>
    <x v="1"/>
    <s v="OBESITY"/>
    <s v="NORMAL"/>
    <d v="2004-10-15T00:00:00"/>
    <n v="36950.26"/>
    <s v="tier - 1"/>
    <s v="tier - 3"/>
    <s v="R1012"/>
    <n v="20"/>
  </r>
  <r>
    <x v="2289"/>
    <s v="King"/>
    <n v="19.3"/>
    <n v="10.36"/>
    <s v="No"/>
    <s v="No"/>
    <x v="0"/>
    <n v="0"/>
    <x v="1"/>
    <s v="NORMAL WEIGHT"/>
    <s v="DIABETES"/>
    <d v="2002-08-11T00:00:00"/>
    <n v="36935.64"/>
    <s v="tier - 2"/>
    <s v="tier - 3"/>
    <s v="R1011"/>
    <n v="22"/>
  </r>
  <r>
    <x v="2290"/>
    <s v="Talhelm"/>
    <n v="33.659999999999997"/>
    <n v="5.71"/>
    <s v="No"/>
    <s v="yes"/>
    <x v="0"/>
    <n v="1"/>
    <x v="1"/>
    <s v="OBESITY"/>
    <s v="PREDIABETES"/>
    <d v="2004-11-28T00:00:00"/>
    <n v="36922.61"/>
    <s v="tier - 1"/>
    <s v="tier - 1"/>
    <s v="R1012"/>
    <n v="20"/>
  </r>
  <r>
    <x v="2291"/>
    <s v="Regnier"/>
    <n v="33.33"/>
    <n v="6.08"/>
    <s v="No"/>
    <s v="yes"/>
    <x v="0"/>
    <n v="1"/>
    <x v="1"/>
    <s v="OBESITY"/>
    <s v="PREDIABETES"/>
    <d v="2004-06-11T00:00:00"/>
    <n v="36911.99"/>
    <s v="tier - 1"/>
    <s v="tier - 3"/>
    <s v="R1013"/>
    <n v="20"/>
  </r>
  <r>
    <x v="2292"/>
    <s v="Treece"/>
    <n v="21.84"/>
    <n v="5.71"/>
    <s v="No"/>
    <s v="yes"/>
    <x v="0"/>
    <n v="1"/>
    <x v="1"/>
    <s v="NORMAL WEIGHT"/>
    <s v="PREDIABETES"/>
    <d v="2004-10-06T00:00:00"/>
    <n v="36910.61"/>
    <s v="tier - 2"/>
    <s v="tier - 1"/>
    <s v="R1011"/>
    <n v="20"/>
  </r>
  <r>
    <x v="2293"/>
    <s v="Beisel"/>
    <n v="16.87"/>
    <n v="9.1300000000000008"/>
    <s v="No"/>
    <s v="No"/>
    <x v="0"/>
    <n v="0"/>
    <x v="1"/>
    <s v="UNDERWEIGHT"/>
    <s v="DIABETES"/>
    <d v="2002-07-19T00:00:00"/>
    <n v="36898.730000000003"/>
    <s v="tier - 2"/>
    <s v="tier - 2"/>
    <s v="R1011"/>
    <n v="22"/>
  </r>
  <r>
    <x v="2294"/>
    <s v="Enke"/>
    <n v="30.14"/>
    <n v="5.49"/>
    <s v="No"/>
    <s v="yes"/>
    <x v="0"/>
    <n v="1"/>
    <x v="1"/>
    <s v="OBESITY"/>
    <s v="NORMAL"/>
    <d v="2004-06-14T00:00:00"/>
    <n v="36889.99"/>
    <s v="tier - 2"/>
    <s v="tier - 1"/>
    <s v="R1013"/>
    <n v="20"/>
  </r>
  <r>
    <x v="2295"/>
    <s v="Ruiz-Tagle Barros"/>
    <n v="23.21"/>
    <n v="4.37"/>
    <s v="No"/>
    <s v="yes"/>
    <x v="0"/>
    <n v="1"/>
    <x v="1"/>
    <s v="NORMAL WEIGHT"/>
    <s v="NORMAL"/>
    <d v="2004-11-12T00:00:00"/>
    <n v="36837.47"/>
    <s v="tier - 2"/>
    <s v="tier - 1"/>
    <s v="R1013"/>
    <n v="20"/>
  </r>
  <r>
    <x v="2296"/>
    <s v="Ferrell"/>
    <n v="17.170000000000002"/>
    <n v="8.4600000000000009"/>
    <s v="No"/>
    <s v="No"/>
    <x v="0"/>
    <n v="0"/>
    <x v="1"/>
    <s v="UNDERWEIGHT"/>
    <s v="DIABETES"/>
    <d v="2002-08-13T00:00:00"/>
    <n v="36795.29"/>
    <s v="tier - 2"/>
    <s v="tier - 3"/>
    <s v="R1012"/>
    <n v="22"/>
  </r>
  <r>
    <x v="2297"/>
    <s v="Gates"/>
    <n v="15.61"/>
    <n v="5.28"/>
    <s v="No"/>
    <s v="No"/>
    <x v="0"/>
    <n v="1"/>
    <x v="1"/>
    <s v="UNDERWEIGHT"/>
    <s v="NORMAL"/>
    <d v="1998-12-26T00:00:00"/>
    <n v="36786.370000000003"/>
    <s v="tier - 2"/>
    <s v="tier - 2"/>
    <s v="R1024"/>
    <n v="25"/>
  </r>
  <r>
    <x v="2298"/>
    <s v="Jeffers"/>
    <n v="17.98"/>
    <n v="5.33"/>
    <s v="yes"/>
    <s v="No"/>
    <x v="1"/>
    <n v="1"/>
    <x v="1"/>
    <s v="UNDERWEIGHT"/>
    <s v="NORMAL"/>
    <d v="1997-08-13T00:00:00"/>
    <n v="36580.28"/>
    <s v="tier - 2"/>
    <s v="tier - 1"/>
    <s v="R1012"/>
    <n v="27"/>
  </r>
  <r>
    <x v="2299"/>
    <s v="Sulhanek"/>
    <n v="21.64"/>
    <n v="5.5"/>
    <s v="No"/>
    <s v="yes"/>
    <x v="0"/>
    <n v="1"/>
    <x v="1"/>
    <s v="NORMAL WEIGHT"/>
    <s v="NORMAL"/>
    <d v="2004-08-24T00:00:00"/>
    <n v="36572.800000000003"/>
    <s v="tier - 1"/>
    <s v="tier - 1"/>
    <s v="R1011"/>
    <n v="20"/>
  </r>
  <r>
    <x v="2300"/>
    <s v="Ozahowski"/>
    <n v="16.399999999999999"/>
    <n v="5.4"/>
    <s v="No"/>
    <s v="No"/>
    <x v="1"/>
    <n v="1"/>
    <x v="1"/>
    <s v="UNDERWEIGHT"/>
    <s v="NORMAL"/>
    <d v="1993-09-28T00:00:00"/>
    <n v="36541.550000000003"/>
    <s v="tier - 1"/>
    <s v="tier - 1"/>
    <s v="R1011"/>
    <n v="31"/>
  </r>
  <r>
    <x v="2301"/>
    <s v="Caron"/>
    <n v="15.77"/>
    <n v="6.05"/>
    <s v="yes"/>
    <s v="No"/>
    <x v="0"/>
    <n v="1"/>
    <x v="1"/>
    <s v="UNDERWEIGHT"/>
    <s v="PREDIABETES"/>
    <d v="1995-06-01T00:00:00"/>
    <n v="36445.550000000003"/>
    <s v="tier - 1"/>
    <s v="tier - 2"/>
    <s v="R1013"/>
    <n v="29"/>
  </r>
  <r>
    <x v="2302"/>
    <s v="Fullarton"/>
    <n v="18.27"/>
    <n v="11.46"/>
    <s v="No"/>
    <s v="No"/>
    <x v="0"/>
    <n v="0"/>
    <x v="1"/>
    <s v="UNDERWEIGHT"/>
    <s v="DIABETES"/>
    <d v="2002-07-01T00:00:00"/>
    <n v="36397.58"/>
    <s v="tier - 2"/>
    <s v="tier - 1"/>
    <s v="R1013"/>
    <n v="22"/>
  </r>
  <r>
    <x v="2303"/>
    <s v="Lindgren"/>
    <n v="16.489999999999998"/>
    <n v="8.48"/>
    <s v="No"/>
    <s v="No"/>
    <x v="0"/>
    <n v="0"/>
    <x v="1"/>
    <s v="UNDERWEIGHT"/>
    <s v="DIABETES"/>
    <d v="2002-07-20T00:00:00"/>
    <n v="36350.71"/>
    <s v="tier - 2"/>
    <s v="tier - 3"/>
    <s v="R1013"/>
    <n v="22"/>
  </r>
  <r>
    <x v="2304"/>
    <s v="Akiha"/>
    <n v="16.14"/>
    <n v="4.8600000000000003"/>
    <s v="No"/>
    <s v="No"/>
    <x v="0"/>
    <n v="0"/>
    <x v="1"/>
    <s v="UNDERWEIGHT"/>
    <s v="NORMAL"/>
    <d v="1994-11-17T00:00:00"/>
    <n v="36332.449999999997"/>
    <s v="tier - 2"/>
    <s v="tier - 2"/>
    <s v="R1011"/>
    <n v="30"/>
  </r>
  <r>
    <x v="2305"/>
    <s v="Sweny"/>
    <n v="20.85"/>
    <n v="4.45"/>
    <s v="yes"/>
    <s v="No"/>
    <x v="0"/>
    <n v="1"/>
    <x v="1"/>
    <s v="NORMAL WEIGHT"/>
    <s v="NORMAL"/>
    <d v="1995-10-05T00:00:00"/>
    <n v="36314.050000000003"/>
    <s v="tier - 2"/>
    <s v="tier - 3"/>
    <s v="R1013"/>
    <n v="29"/>
  </r>
  <r>
    <x v="2306"/>
    <s v="Tobin"/>
    <n v="15.88"/>
    <n v="4.3600000000000003"/>
    <s v="No"/>
    <s v="No"/>
    <x v="0"/>
    <n v="0"/>
    <x v="1"/>
    <s v="UNDERWEIGHT"/>
    <s v="NORMAL"/>
    <d v="1999-08-05T00:00:00"/>
    <n v="36307.800000000003"/>
    <s v="tier - 2"/>
    <s v="tier - 1"/>
    <s v="R1011"/>
    <n v="25"/>
  </r>
  <r>
    <x v="2307"/>
    <s v="Pedersen"/>
    <n v="20.66"/>
    <n v="5.8"/>
    <s v="No"/>
    <s v="yes"/>
    <x v="0"/>
    <n v="1"/>
    <x v="1"/>
    <s v="NORMAL WEIGHT"/>
    <s v="PREDIABETES"/>
    <d v="2000-10-09T00:00:00"/>
    <n v="36219.410000000003"/>
    <s v="tier - 2"/>
    <s v="tier - 1"/>
    <s v="R1011"/>
    <n v="24"/>
  </r>
  <r>
    <x v="2308"/>
    <s v="Lynch"/>
    <n v="20.399999999999999"/>
    <n v="5.27"/>
    <s v="No"/>
    <s v="No"/>
    <x v="0"/>
    <n v="0"/>
    <x v="1"/>
    <s v="NORMAL WEIGHT"/>
    <s v="NORMAL"/>
    <d v="1994-11-22T00:00:00"/>
    <n v="36197.699999999997"/>
    <s v="tier - 2"/>
    <s v="tier - 3"/>
    <s v="R1014"/>
    <n v="30"/>
  </r>
  <r>
    <x v="2309"/>
    <s v="Keys"/>
    <n v="25.19"/>
    <n v="5.64"/>
    <s v="yes"/>
    <s v="No"/>
    <x v="0"/>
    <n v="0"/>
    <x v="1"/>
    <s v="OVERWEIGHT"/>
    <s v="NORMAL"/>
    <d v="2001-08-19T00:00:00"/>
    <n v="36189.1"/>
    <s v="tier - 2"/>
    <s v="tier - 3"/>
    <s v="R1011"/>
    <n v="23"/>
  </r>
  <r>
    <x v="2310"/>
    <s v="Wilbur"/>
    <n v="20.54"/>
    <n v="4.2"/>
    <s v="yes"/>
    <s v="No"/>
    <x v="0"/>
    <n v="1"/>
    <x v="1"/>
    <s v="NORMAL WEIGHT"/>
    <s v="NORMAL"/>
    <d v="1995-10-28T00:00:00"/>
    <n v="36182.870000000003"/>
    <s v="tier - 2"/>
    <s v="tier - 2"/>
    <s v="R1012"/>
    <n v="29"/>
  </r>
  <r>
    <x v="2311"/>
    <s v="Ditota"/>
    <n v="20.13"/>
    <n v="5.42"/>
    <s v="No"/>
    <s v="No"/>
    <x v="0"/>
    <n v="0"/>
    <x v="1"/>
    <s v="NORMAL WEIGHT"/>
    <s v="NORMAL"/>
    <d v="1994-10-30T00:00:00"/>
    <n v="36149.480000000003"/>
    <s v="tier - 1"/>
    <s v="tier - 2"/>
    <s v="R1013"/>
    <n v="30"/>
  </r>
  <r>
    <x v="2312"/>
    <s v="Horbol"/>
    <n v="18.93"/>
    <n v="6.11"/>
    <s v="No"/>
    <s v="No"/>
    <x v="1"/>
    <n v="1"/>
    <x v="1"/>
    <s v="NORMAL WEIGHT"/>
    <s v="PREDIABETES"/>
    <d v="1993-11-27T00:00:00"/>
    <n v="36124.57"/>
    <s v="tier - 2"/>
    <s v="tier - 1"/>
    <s v="R1011"/>
    <n v="31"/>
  </r>
  <r>
    <x v="2313"/>
    <s v="O'Rourke"/>
    <n v="24.14"/>
    <n v="5.29"/>
    <s v="No"/>
    <s v="yes"/>
    <x v="0"/>
    <n v="1"/>
    <x v="1"/>
    <s v="NORMAL WEIGHT"/>
    <s v="NORMAL"/>
    <d v="2000-11-18T00:00:00"/>
    <n v="36090.49"/>
    <s v="tier - 2"/>
    <s v="tier - 1"/>
    <s v="R1012"/>
    <n v="24"/>
  </r>
  <r>
    <x v="2314"/>
    <s v="Williams"/>
    <n v="25.03"/>
    <n v="5.91"/>
    <s v="No"/>
    <s v="yes"/>
    <x v="0"/>
    <n v="1"/>
    <x v="1"/>
    <s v="OVERWEIGHT"/>
    <s v="PREDIABETES"/>
    <d v="2004-10-07T00:00:00"/>
    <n v="36085.22"/>
    <s v="tier - 2"/>
    <s v="tier - 1"/>
    <s v="R1013"/>
    <n v="20"/>
  </r>
  <r>
    <x v="2315"/>
    <s v="Murakami"/>
    <n v="20.47"/>
    <n v="5.81"/>
    <s v="yes"/>
    <s v="No"/>
    <x v="0"/>
    <n v="1"/>
    <x v="1"/>
    <s v="NORMAL WEIGHT"/>
    <s v="PREDIABETES"/>
    <d v="1995-12-07T00:00:00"/>
    <n v="36074.339999999997"/>
    <s v="tier - 2"/>
    <s v="tier - 3"/>
    <s v="R1017"/>
    <n v="28"/>
  </r>
  <r>
    <x v="2316"/>
    <s v="Gagnon"/>
    <n v="18.82"/>
    <n v="5.51"/>
    <s v="yes"/>
    <s v="No"/>
    <x v="0"/>
    <n v="0"/>
    <x v="1"/>
    <s v="NORMAL WEIGHT"/>
    <s v="NORMAL"/>
    <d v="1996-09-18T00:00:00"/>
    <n v="36021.01"/>
    <s v="tier - 1"/>
    <s v="tier - 3"/>
    <s v="R1015"/>
    <n v="28"/>
  </r>
  <r>
    <x v="2317"/>
    <s v="Petermann"/>
    <n v="17.079999999999998"/>
    <n v="5.73"/>
    <s v="No"/>
    <s v="No"/>
    <x v="1"/>
    <n v="1"/>
    <x v="1"/>
    <s v="UNDERWEIGHT"/>
    <s v="PREDIABETES"/>
    <d v="1993-06-28T00:00:00"/>
    <n v="35952.65"/>
    <s v="tier - 2"/>
    <s v="tier - 3"/>
    <s v="R1011"/>
    <n v="31"/>
  </r>
  <r>
    <x v="2318"/>
    <s v="Graves - Rostro"/>
    <n v="19.21"/>
    <n v="5.53"/>
    <s v="yes"/>
    <s v="No"/>
    <x v="0"/>
    <n v="0"/>
    <x v="1"/>
    <s v="NORMAL WEIGHT"/>
    <s v="NORMAL"/>
    <d v="1996-10-22T00:00:00"/>
    <n v="35883.269999999997"/>
    <s v="tier - 2"/>
    <s v="tier - 1"/>
    <s v="R1011"/>
    <n v="28"/>
  </r>
  <r>
    <x v="2319"/>
    <s v="Danielson"/>
    <n v="17.86"/>
    <n v="5.43"/>
    <s v="No"/>
    <s v="No"/>
    <x v="1"/>
    <n v="1"/>
    <x v="1"/>
    <s v="UNDERWEIGHT"/>
    <s v="NORMAL"/>
    <d v="1993-08-09T00:00:00"/>
    <n v="35733.96"/>
    <s v="tier - 2"/>
    <s v="tier - 3"/>
    <s v="R1011"/>
    <n v="31"/>
  </r>
  <r>
    <x v="2320"/>
    <s v="Street"/>
    <n v="21.38"/>
    <n v="8.01"/>
    <s v="No"/>
    <s v="No"/>
    <x v="0"/>
    <n v="0"/>
    <x v="1"/>
    <s v="NORMAL WEIGHT"/>
    <s v="DIABETES"/>
    <d v="2002-09-19T00:00:00"/>
    <n v="35711.39"/>
    <s v="tier - 2"/>
    <s v="tier - 1"/>
    <s v="R1011"/>
    <n v="22"/>
  </r>
  <r>
    <x v="2321"/>
    <s v="Buss"/>
    <n v="23.35"/>
    <n v="5.94"/>
    <s v="No"/>
    <s v="No"/>
    <x v="0"/>
    <n v="0"/>
    <x v="1"/>
    <s v="NORMAL WEIGHT"/>
    <s v="PREDIABETES"/>
    <d v="1999-12-14T00:00:00"/>
    <n v="35701.9"/>
    <s v="tier - 2"/>
    <s v="tier - 1"/>
    <s v="R1011"/>
    <n v="24"/>
  </r>
  <r>
    <x v="2322"/>
    <s v="Duffy"/>
    <n v="22.24"/>
    <n v="5.04"/>
    <s v="No"/>
    <s v="No"/>
    <x v="0"/>
    <n v="0"/>
    <x v="1"/>
    <s v="NORMAL WEIGHT"/>
    <s v="NORMAL"/>
    <d v="1999-12-26T00:00:00"/>
    <n v="35595.589999999997"/>
    <s v="tier - 2"/>
    <s v="tier - 1"/>
    <s v="R1016"/>
    <n v="24"/>
  </r>
  <r>
    <x v="2323"/>
    <s v="Hines"/>
    <n v="24.76"/>
    <n v="4.54"/>
    <s v="yes"/>
    <s v="No"/>
    <x v="0"/>
    <n v="0"/>
    <x v="1"/>
    <s v="NORMAL WEIGHT"/>
    <s v="NORMAL"/>
    <d v="2001-09-12T00:00:00"/>
    <n v="35585.58"/>
    <s v="tier - 2"/>
    <s v="tier - 3"/>
    <s v="R1017"/>
    <n v="23"/>
  </r>
  <r>
    <x v="2324"/>
    <s v="Castro"/>
    <n v="20.100000000000001"/>
    <n v="5.6"/>
    <s v="yes"/>
    <s v="No"/>
    <x v="1"/>
    <n v="1"/>
    <x v="1"/>
    <s v="NORMAL WEIGHT"/>
    <s v="NORMAL"/>
    <d v="1997-11-09T00:00:00"/>
    <n v="35583.17"/>
    <s v="tier - 1"/>
    <s v="tier - 3"/>
    <s v="R1011"/>
    <n v="27"/>
  </r>
  <r>
    <x v="2325"/>
    <s v="Howell"/>
    <n v="21.77"/>
    <n v="10.67"/>
    <s v="No"/>
    <s v="No"/>
    <x v="0"/>
    <n v="0"/>
    <x v="1"/>
    <s v="NORMAL WEIGHT"/>
    <s v="DIABETES"/>
    <d v="2002-11-29T00:00:00"/>
    <n v="35573.26"/>
    <s v="tier - 1"/>
    <s v="tier - 1"/>
    <s v="R1011"/>
    <n v="22"/>
  </r>
  <r>
    <x v="2326"/>
    <s v="Avery"/>
    <n v="17.82"/>
    <n v="5.26"/>
    <s v="yes"/>
    <s v="No"/>
    <x v="0"/>
    <n v="1"/>
    <x v="1"/>
    <s v="UNDERWEIGHT"/>
    <s v="NORMAL"/>
    <d v="1995-07-04T00:00:00"/>
    <n v="35547.72"/>
    <s v="tier - 1"/>
    <s v="tier - 2"/>
    <s v="R1011"/>
    <n v="29"/>
  </r>
  <r>
    <x v="2327"/>
    <s v="Bohinski"/>
    <n v="17.07"/>
    <n v="5.22"/>
    <s v="No"/>
    <s v="No"/>
    <x v="1"/>
    <n v="1"/>
    <x v="1"/>
    <s v="UNDERWEIGHT"/>
    <s v="NORMAL"/>
    <d v="1993-06-01T00:00:00"/>
    <n v="35547.47"/>
    <s v="tier - 1"/>
    <s v="tier - 2"/>
    <s v="R1011"/>
    <n v="31"/>
  </r>
  <r>
    <x v="2328"/>
    <s v="Kohls"/>
    <n v="22.24"/>
    <n v="4.29"/>
    <s v="yes"/>
    <s v="No"/>
    <x v="0"/>
    <n v="0"/>
    <x v="1"/>
    <s v="NORMAL WEIGHT"/>
    <s v="NORMAL"/>
    <d v="2001-11-20T00:00:00"/>
    <n v="35517.19"/>
    <s v="tier - 2"/>
    <s v="tier - 3"/>
    <s v="R1011"/>
    <n v="23"/>
  </r>
  <r>
    <x v="2329"/>
    <s v="Brietzke"/>
    <n v="22.34"/>
    <n v="5.57"/>
    <s v="No"/>
    <s v="No"/>
    <x v="0"/>
    <n v="1"/>
    <x v="1"/>
    <s v="NORMAL WEIGHT"/>
    <s v="NORMAL"/>
    <d v="1998-07-27T00:00:00"/>
    <n v="35491.64"/>
    <s v="tier - 2"/>
    <s v="tier - 1"/>
    <s v="R1011"/>
    <n v="26"/>
  </r>
  <r>
    <x v="2330"/>
    <s v="Riveros Gonzalez"/>
    <n v="17.7"/>
    <n v="6.28"/>
    <s v="No"/>
    <s v="No"/>
    <x v="0"/>
    <n v="1"/>
    <x v="1"/>
    <s v="UNDERWEIGHT"/>
    <s v="PREDIABETES"/>
    <d v="1992-09-13T00:00:00"/>
    <n v="35345.730000000003"/>
    <s v="tier - 1"/>
    <s v="tier - 1"/>
    <s v="R1011"/>
    <n v="32"/>
  </r>
  <r>
    <x v="2331"/>
    <s v="Albano"/>
    <n v="16.47"/>
    <n v="6.35"/>
    <s v="No"/>
    <s v="No"/>
    <x v="1"/>
    <n v="1"/>
    <x v="1"/>
    <s v="UNDERWEIGHT"/>
    <s v="PREDIABETES"/>
    <d v="1993-06-30T00:00:00"/>
    <n v="35315.96"/>
    <s v="tier - 2"/>
    <s v="tier - 2"/>
    <s v="R1013"/>
    <n v="31"/>
  </r>
  <r>
    <x v="2332"/>
    <s v="Rosendahl"/>
    <n v="17.600000000000001"/>
    <n v="4.3899999999999997"/>
    <s v="No"/>
    <s v="No"/>
    <x v="0"/>
    <n v="1"/>
    <x v="1"/>
    <s v="UNDERWEIGHT"/>
    <s v="NORMAL"/>
    <d v="1992-11-30T00:00:00"/>
    <n v="35302.089999999997"/>
    <s v="tier - 1"/>
    <s v="tier - 1"/>
    <s v="R1012"/>
    <n v="32"/>
  </r>
  <r>
    <x v="2333"/>
    <s v="German"/>
    <n v="17.579999999999998"/>
    <n v="4.51"/>
    <s v="No"/>
    <s v="No"/>
    <x v="0"/>
    <n v="1"/>
    <x v="1"/>
    <s v="UNDERWEIGHT"/>
    <s v="NORMAL"/>
    <d v="1992-07-09T00:00:00"/>
    <n v="35160.129999999997"/>
    <s v="tier - 1"/>
    <s v="tier - 1"/>
    <s v="R1012"/>
    <n v="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Hawks"/>
    <n v="47.41"/>
    <x v="0"/>
    <s v="No"/>
    <x v="0"/>
    <s v="No"/>
    <x v="0"/>
    <s v="yes"/>
    <x v="0"/>
    <x v="0"/>
    <d v="1968-10-12T00:00:00"/>
    <n v="63770.43"/>
    <s v="tier - 1"/>
    <s v="tier - 3"/>
    <s v="R1013"/>
    <n v="56"/>
  </r>
  <r>
    <s v="Id2"/>
    <s v="Lehner"/>
    <n v="30.36"/>
    <x v="1"/>
    <s v="No"/>
    <x v="0"/>
    <s v="No"/>
    <x v="0"/>
    <s v="yes"/>
    <x v="0"/>
    <x v="1"/>
    <d v="1977-06-08T00:00:00"/>
    <n v="62592.87"/>
    <s v="tier - 2"/>
    <s v="tier - 3"/>
    <s v="R1013"/>
    <n v="47"/>
  </r>
  <r>
    <s v="Id3"/>
    <s v="Lu"/>
    <n v="34.484999999999999"/>
    <x v="2"/>
    <s v="yes"/>
    <x v="0"/>
    <s v="No"/>
    <x v="1"/>
    <s v="yes"/>
    <x v="0"/>
    <x v="0"/>
    <d v="1970-09-11T00:00:00"/>
    <n v="60021.4"/>
    <s v="tier - 1"/>
    <s v="tier - 1"/>
    <s v="R1012"/>
    <n v="54"/>
  </r>
  <r>
    <s v="Id4"/>
    <s v="Osborne"/>
    <n v="38.094999999999999"/>
    <x v="3"/>
    <s v="No"/>
    <x v="0"/>
    <s v="No"/>
    <x v="0"/>
    <s v="yes"/>
    <x v="0"/>
    <x v="1"/>
    <d v="1991-06-06T00:00:00"/>
    <n v="58571.07"/>
    <s v="tier - 1"/>
    <s v="tier - 3"/>
    <s v="R1024"/>
    <n v="33"/>
  </r>
  <r>
    <s v="Id5"/>
    <s v="Kadala"/>
    <n v="35.53"/>
    <x v="4"/>
    <s v="No"/>
    <x v="0"/>
    <s v="No"/>
    <x v="0"/>
    <s v="yes"/>
    <x v="0"/>
    <x v="2"/>
    <d v="1989-06-19T00:00:00"/>
    <n v="55135.4"/>
    <s v="tier - 1"/>
    <s v="tier - 2"/>
    <s v="R1012"/>
    <n v="35"/>
  </r>
  <r>
    <s v="Id6"/>
    <s v="Baker"/>
    <n v="32.799999999999997"/>
    <x v="5"/>
    <s v="No"/>
    <x v="0"/>
    <s v="No"/>
    <x v="0"/>
    <s v="yes"/>
    <x v="0"/>
    <x v="0"/>
    <d v="1962-08-04T00:00:00"/>
    <n v="52590.83"/>
    <s v="tier - 1"/>
    <s v="tier - 3"/>
    <s v="R1011"/>
    <n v="62"/>
  </r>
  <r>
    <s v="Id7"/>
    <s v="Macpherson"/>
    <n v="36.4"/>
    <x v="6"/>
    <s v="No"/>
    <x v="0"/>
    <s v="No"/>
    <x v="0"/>
    <s v="yes"/>
    <x v="0"/>
    <x v="1"/>
    <d v="1994-10-27T00:00:00"/>
    <n v="51194.559999999998"/>
    <s v="tier - 1"/>
    <s v="tier - 3"/>
    <s v="R1011"/>
    <n v="30"/>
  </r>
  <r>
    <s v="Id8"/>
    <s v="Hallman"/>
    <n v="36.96"/>
    <x v="7"/>
    <s v="No"/>
    <x v="0"/>
    <s v="No"/>
    <x v="2"/>
    <s v="yes"/>
    <x v="0"/>
    <x v="0"/>
    <d v="1958-06-27T00:00:00"/>
    <n v="49577.66"/>
    <s v="tier - 2"/>
    <s v="tier - 2"/>
    <s v="R1013"/>
    <n v="66"/>
  </r>
  <r>
    <s v="Id9"/>
    <s v="Moran"/>
    <n v="41.14"/>
    <x v="8"/>
    <s v="yes"/>
    <x v="0"/>
    <s v="Yes"/>
    <x v="3"/>
    <s v="yes"/>
    <x v="0"/>
    <x v="0"/>
    <d v="1963-09-04T00:00:00"/>
    <n v="48970.25"/>
    <s v="tier - 1"/>
    <s v="tier - 2"/>
    <s v="R1013"/>
    <n v="61"/>
  </r>
  <r>
    <s v="Id10"/>
    <s v="Benner"/>
    <n v="38.06"/>
    <x v="9"/>
    <s v="No"/>
    <x v="0"/>
    <s v="No"/>
    <x v="0"/>
    <s v="yes"/>
    <x v="0"/>
    <x v="0"/>
    <d v="1978-12-29T00:00:00"/>
    <n v="48885.14"/>
    <s v="tier - 1"/>
    <s v="tier - 3"/>
    <s v="R1013"/>
    <n v="46"/>
  </r>
  <r>
    <s v="Id11"/>
    <s v="Fierro Vargas"/>
    <n v="37.700000000000003"/>
    <x v="10"/>
    <s v="yes"/>
    <x v="0"/>
    <s v="No"/>
    <x v="1"/>
    <s v="yes"/>
    <x v="0"/>
    <x v="1"/>
    <d v="1959-07-22T00:00:00"/>
    <n v="48824.45"/>
    <s v="tier - 1"/>
    <s v="tier - 1"/>
    <s v="R1011"/>
    <n v="65"/>
  </r>
  <r>
    <s v="Id12"/>
    <s v="Franz"/>
    <n v="42.13"/>
    <x v="11"/>
    <s v="No"/>
    <x v="0"/>
    <s v="No"/>
    <x v="0"/>
    <s v="yes"/>
    <x v="0"/>
    <x v="0"/>
    <d v="1965-10-27T00:00:00"/>
    <n v="48675.519999999997"/>
    <s v="tier - 1"/>
    <s v="tier - 2"/>
    <s v="R1013"/>
    <n v="59"/>
  </r>
  <r>
    <s v="Id13"/>
    <s v="Foster"/>
    <n v="40.92"/>
    <x v="12"/>
    <s v="No"/>
    <x v="0"/>
    <s v="No"/>
    <x v="0"/>
    <s v="yes"/>
    <x v="0"/>
    <x v="0"/>
    <d v="1962-10-11T00:00:00"/>
    <n v="48673.56"/>
    <s v="tier - 1"/>
    <s v="tier - 2"/>
    <s v="R1013"/>
    <n v="62"/>
  </r>
  <r>
    <s v="Id14"/>
    <s v="Tenorio"/>
    <n v="40.564999999999998"/>
    <x v="13"/>
    <s v="No"/>
    <x v="0"/>
    <s v="No"/>
    <x v="0"/>
    <s v="yes"/>
    <x v="0"/>
    <x v="0"/>
    <d v="1968-12-01T00:00:00"/>
    <n v="48549.18"/>
    <s v="tier - 1"/>
    <s v="tier - 3"/>
    <s v="R1016"/>
    <n v="56"/>
  </r>
  <r>
    <s v="Id15"/>
    <s v="Rios"/>
    <n v="36.384999999999998"/>
    <x v="14"/>
    <s v="yes"/>
    <x v="0"/>
    <s v="No"/>
    <x v="1"/>
    <s v="yes"/>
    <x v="0"/>
    <x v="0"/>
    <d v="1961-12-21T00:00:00"/>
    <n v="48517.56"/>
    <s v="tier - 1"/>
    <s v="tier - 3"/>
    <s v="R1024"/>
    <n v="63"/>
  </r>
  <r>
    <s v="Id16"/>
    <s v="Viau-Dupuis"/>
    <n v="39.9"/>
    <x v="15"/>
    <s v="No"/>
    <x v="0"/>
    <s v="No"/>
    <x v="0"/>
    <s v="yes"/>
    <x v="0"/>
    <x v="0"/>
    <d v="1962-08-27T00:00:00"/>
    <n v="48173.36"/>
    <s v="tier - 1"/>
    <s v="tier - 3"/>
    <s v="R1011"/>
    <n v="62"/>
  </r>
  <r>
    <s v="Id17"/>
    <s v="Cronin"/>
    <n v="33.799999999999997"/>
    <x v="16"/>
    <s v="No"/>
    <x v="0"/>
    <s v="No"/>
    <x v="2"/>
    <s v="yes"/>
    <x v="0"/>
    <x v="0"/>
    <d v="1958-11-16T00:00:00"/>
    <n v="47928.03"/>
    <s v="tier - 2"/>
    <s v="tier - 3"/>
    <s v="R1011"/>
    <n v="66"/>
  </r>
  <r>
    <s v="Id18"/>
    <s v="Noordstar"/>
    <n v="36.765000000000001"/>
    <x v="17"/>
    <s v="yes"/>
    <x v="0"/>
    <s v="Yes"/>
    <x v="3"/>
    <s v="yes"/>
    <x v="0"/>
    <x v="0"/>
    <d v="1963-08-05T00:00:00"/>
    <n v="47896.79"/>
    <s v="tier - 1"/>
    <s v="tier - 3"/>
    <s v="R1024"/>
    <n v="61"/>
  </r>
  <r>
    <s v="Id19"/>
    <s v="Boudalia"/>
    <n v="36.954999999999998"/>
    <x v="18"/>
    <s v="yes"/>
    <x v="0"/>
    <s v="No"/>
    <x v="3"/>
    <s v="yes"/>
    <x v="0"/>
    <x v="2"/>
    <d v="1964-11-07T00:00:00"/>
    <n v="47496.49"/>
    <s v="tier - 1"/>
    <s v="tier - 3"/>
    <s v="R1012"/>
    <n v="60"/>
  </r>
  <r>
    <s v="Id20"/>
    <s v="Flor"/>
    <n v="42.9"/>
    <x v="19"/>
    <s v="No"/>
    <x v="0"/>
    <s v="No"/>
    <x v="0"/>
    <s v="yes"/>
    <x v="0"/>
    <x v="0"/>
    <d v="1971-09-27T00:00:00"/>
    <n v="47462.89"/>
    <s v="tier - 1"/>
    <s v="tier - 2"/>
    <s v="R1013"/>
    <n v="53"/>
  </r>
  <r>
    <s v="Id21"/>
    <s v="Fennon"/>
    <n v="36.299999999999997"/>
    <x v="20"/>
    <s v="yes"/>
    <x v="0"/>
    <s v="No"/>
    <x v="1"/>
    <s v="yes"/>
    <x v="0"/>
    <x v="0"/>
    <d v="1961-06-13T00:00:00"/>
    <n v="47403.88"/>
    <s v="tier - 1"/>
    <s v="tier - 3"/>
    <s v="R1011"/>
    <n v="63"/>
  </r>
  <r>
    <s v="Id22"/>
    <s v="Hribar"/>
    <n v="32.200000000000003"/>
    <x v="21"/>
    <s v="yes"/>
    <x v="0"/>
    <s v="No"/>
    <x v="1"/>
    <s v="yes"/>
    <x v="0"/>
    <x v="1"/>
    <d v="1959-10-04T00:00:00"/>
    <n v="47305.31"/>
    <s v="tier - 2"/>
    <s v="tier - 1"/>
    <s v="R1011"/>
    <n v="65"/>
  </r>
  <r>
    <s v="Id23"/>
    <s v="Tassello"/>
    <n v="31.3"/>
    <x v="22"/>
    <s v="No"/>
    <x v="0"/>
    <s v="No"/>
    <x v="2"/>
    <s v="yes"/>
    <x v="0"/>
    <x v="0"/>
    <d v="1958-09-03T00:00:00"/>
    <n v="47291.06"/>
    <s v="tier - 2"/>
    <s v="tier - 1"/>
    <s v="R1011"/>
    <n v="66"/>
  </r>
  <r>
    <s v="Id24"/>
    <s v="Mauricette"/>
    <n v="41.8"/>
    <x v="23"/>
    <s v="yes"/>
    <x v="0"/>
    <s v="No"/>
    <x v="1"/>
    <s v="yes"/>
    <x v="0"/>
    <x v="0"/>
    <d v="1970-12-28T00:00:00"/>
    <n v="47269.85"/>
    <s v="tier - 1"/>
    <s v="tier - 2"/>
    <s v="R1013"/>
    <n v="54"/>
  </r>
  <r>
    <s v="Id25"/>
    <s v="Garcia"/>
    <n v="35.090000000000003"/>
    <x v="24"/>
    <s v="yes"/>
    <x v="0"/>
    <s v="No"/>
    <x v="1"/>
    <s v="yes"/>
    <x v="0"/>
    <x v="2"/>
    <d v="1959-07-14T00:00:00"/>
    <n v="47055.53"/>
    <s v="tier - 2"/>
    <s v="tier - 1"/>
    <s v="R1013"/>
    <n v="65"/>
  </r>
  <r>
    <s v="Id26"/>
    <s v="Airoldi"/>
    <n v="33.880000000000003"/>
    <x v="25"/>
    <s v="No"/>
    <x v="0"/>
    <s v="No"/>
    <x v="2"/>
    <s v="yes"/>
    <x v="0"/>
    <x v="0"/>
    <d v="1958-09-15T00:00:00"/>
    <n v="46889.26"/>
    <s v="tier - 2"/>
    <s v="tier - 3"/>
    <s v="R1013"/>
    <n v="66"/>
  </r>
  <r>
    <s v="Id27"/>
    <s v="Cater-Cyker"/>
    <n v="30.875"/>
    <x v="26"/>
    <s v="No"/>
    <x v="0"/>
    <s v="No"/>
    <x v="0"/>
    <s v="yes"/>
    <x v="0"/>
    <x v="0"/>
    <d v="1960-11-17T00:00:00"/>
    <n v="46718.16"/>
    <s v="tier - 1"/>
    <s v="tier - 1"/>
    <s v="R1012"/>
    <n v="64"/>
  </r>
  <r>
    <s v="Id28"/>
    <s v="Hamm"/>
    <n v="36.86"/>
    <x v="27"/>
    <s v="yes"/>
    <x v="0"/>
    <s v="Yes"/>
    <x v="3"/>
    <s v="yes"/>
    <x v="0"/>
    <x v="2"/>
    <d v="1969-06-23T00:00:00"/>
    <n v="46661.440000000002"/>
    <s v="tier - 1"/>
    <s v="tier - 3"/>
    <s v="R1012"/>
    <n v="55"/>
  </r>
  <r>
    <s v="Id29"/>
    <s v="Cox"/>
    <n v="35.86"/>
    <x v="28"/>
    <s v="yes"/>
    <x v="0"/>
    <s v="No"/>
    <x v="1"/>
    <s v="yes"/>
    <x v="0"/>
    <x v="0"/>
    <d v="1961-08-08T00:00:00"/>
    <n v="46599.11"/>
    <s v="tier - 1"/>
    <s v="tier - 1"/>
    <s v="R1013"/>
    <n v="63"/>
  </r>
  <r>
    <s v="Id30"/>
    <s v="Sachrajda"/>
    <n v="37.049999999999997"/>
    <x v="29"/>
    <s v="No"/>
    <x v="0"/>
    <s v="No"/>
    <x v="0"/>
    <s v="yes"/>
    <x v="0"/>
    <x v="0"/>
    <d v="1971-12-06T00:00:00"/>
    <n v="46255.11"/>
    <s v="tier - 1"/>
    <s v="tier - 3"/>
    <s v="R1024"/>
    <n v="53"/>
  </r>
  <r>
    <s v="Id31"/>
    <s v="Gareri"/>
    <n v="43.89"/>
    <x v="30"/>
    <s v="No"/>
    <x v="0"/>
    <s v="No"/>
    <x v="0"/>
    <s v="yes"/>
    <x v="0"/>
    <x v="0"/>
    <d v="1978-08-17T00:00:00"/>
    <n v="46200.99"/>
    <s v="tier - 1"/>
    <s v="tier - 1"/>
    <s v="R1013"/>
    <n v="46"/>
  </r>
  <r>
    <s v="Id32"/>
    <s v="Welch"/>
    <n v="42.35"/>
    <x v="31"/>
    <s v="yes"/>
    <x v="0"/>
    <s v="No"/>
    <x v="0"/>
    <s v="yes"/>
    <x v="0"/>
    <x v="2"/>
    <d v="1976-12-02T00:00:00"/>
    <n v="46151.12"/>
    <s v="tier - 1"/>
    <s v="tier - 3"/>
    <s v="R1013"/>
    <n v="48"/>
  </r>
  <r>
    <s v="Id33"/>
    <s v="Prindiville"/>
    <n v="31.35"/>
    <x v="32"/>
    <s v="No"/>
    <x v="0"/>
    <s v="No"/>
    <x v="0"/>
    <s v="yes"/>
    <x v="0"/>
    <x v="0"/>
    <d v="1962-12-04T00:00:00"/>
    <n v="46130.53"/>
    <s v="tier - 1"/>
    <s v="tier - 1"/>
    <s v="R1012"/>
    <n v="62"/>
  </r>
  <r>
    <s v="Id34"/>
    <s v="Kincaid"/>
    <n v="47.6"/>
    <x v="33"/>
    <s v="yes"/>
    <x v="0"/>
    <s v="No"/>
    <x v="0"/>
    <s v="yes"/>
    <x v="0"/>
    <x v="1"/>
    <d v="1985-09-30T00:00:00"/>
    <n v="46113.51"/>
    <s v="tier - 2"/>
    <s v="tier - 3"/>
    <s v="R1011"/>
    <n v="39"/>
  </r>
  <r>
    <s v="Id35"/>
    <s v="Bruestle"/>
    <n v="46.2"/>
    <x v="34"/>
    <s v="No"/>
    <x v="0"/>
    <s v="Yes"/>
    <x v="3"/>
    <s v="yes"/>
    <x v="0"/>
    <x v="1"/>
    <d v="1979-08-12T00:00:00"/>
    <n v="45863.21"/>
    <s v="tier - 2"/>
    <s v="tier - 1"/>
    <s v="R1013"/>
    <n v="45"/>
  </r>
  <r>
    <s v="Id36"/>
    <s v="Lachance"/>
    <n v="32.015000000000001"/>
    <x v="35"/>
    <s v="No"/>
    <x v="0"/>
    <s v="No"/>
    <x v="0"/>
    <s v="yes"/>
    <x v="0"/>
    <x v="0"/>
    <d v="1960-12-21T00:00:00"/>
    <n v="45710.21"/>
    <s v="tier - 2"/>
    <s v="tier - 2"/>
    <s v="R1016"/>
    <n v="64"/>
  </r>
  <r>
    <s v="Id37"/>
    <s v="Eason"/>
    <n v="40.564999999999998"/>
    <x v="36"/>
    <s v="No"/>
    <x v="0"/>
    <s v="No"/>
    <x v="0"/>
    <s v="yes"/>
    <x v="0"/>
    <x v="0"/>
    <d v="1974-08-09T00:00:00"/>
    <n v="45702.02"/>
    <s v="tier - 2"/>
    <s v="tier - 2"/>
    <s v="R1012"/>
    <n v="50"/>
  </r>
  <r>
    <s v="Id38"/>
    <s v="Grummon"/>
    <n v="32.450000000000003"/>
    <x v="37"/>
    <s v="No"/>
    <x v="0"/>
    <s v="No"/>
    <x v="0"/>
    <s v="yes"/>
    <x v="0"/>
    <x v="0"/>
    <d v="1962-12-17T00:00:00"/>
    <n v="45008.959999999999"/>
    <s v="tier - 2"/>
    <s v="tier - 2"/>
    <s v="R1013"/>
    <n v="62"/>
  </r>
  <r>
    <s v="Id39"/>
    <s v="Vanwechel"/>
    <n v="34.96"/>
    <x v="38"/>
    <s v="No"/>
    <x v="0"/>
    <s v="No"/>
    <x v="0"/>
    <s v="yes"/>
    <x v="0"/>
    <x v="0"/>
    <d v="1971-08-13T00:00:00"/>
    <n v="44641.2"/>
    <s v="tier - 2"/>
    <s v="tier - 3"/>
    <s v="R1024"/>
    <n v="53"/>
  </r>
  <r>
    <s v="Id40"/>
    <s v="Fisher"/>
    <n v="35.5"/>
    <x v="39"/>
    <s v="No"/>
    <x v="0"/>
    <s v="Yes"/>
    <x v="3"/>
    <s v="yes"/>
    <x v="0"/>
    <x v="2"/>
    <d v="1993-10-11T00:00:00"/>
    <n v="44585.46"/>
    <s v="tier - 2"/>
    <s v="tier - 2"/>
    <s v="R1011"/>
    <n v="31"/>
  </r>
  <r>
    <s v="Id41"/>
    <s v="Jenkins"/>
    <n v="52.58"/>
    <x v="40"/>
    <s v="No"/>
    <x v="1"/>
    <s v="No"/>
    <x v="3"/>
    <s v="yes"/>
    <x v="0"/>
    <x v="2"/>
    <d v="2000-08-02T00:00:00"/>
    <n v="44501.4"/>
    <s v="tier - 2"/>
    <s v="tier - 3"/>
    <s v="R1013"/>
    <n v="24"/>
  </r>
  <r>
    <s v="Id42"/>
    <s v="Peters"/>
    <n v="35.200000000000003"/>
    <x v="41"/>
    <s v="yes"/>
    <x v="0"/>
    <s v="No"/>
    <x v="0"/>
    <s v="yes"/>
    <x v="0"/>
    <x v="0"/>
    <d v="1967-09-14T00:00:00"/>
    <n v="44423.8"/>
    <s v="tier - 2"/>
    <s v="tier - 3"/>
    <s v="R1013"/>
    <n v="57"/>
  </r>
  <r>
    <s v="Id43"/>
    <s v="Aha"/>
    <n v="38.06"/>
    <x v="42"/>
    <s v="No"/>
    <x v="0"/>
    <s v="No"/>
    <x v="0"/>
    <s v="yes"/>
    <x v="0"/>
    <x v="0"/>
    <d v="1971-10-29T00:00:00"/>
    <n v="44400.41"/>
    <s v="tier - 2"/>
    <s v="tier - 2"/>
    <s v="R1013"/>
    <n v="53"/>
  </r>
  <r>
    <s v="Id44"/>
    <s v="McElwain"/>
    <n v="34.21"/>
    <x v="43"/>
    <s v="No"/>
    <x v="0"/>
    <s v="No"/>
    <x v="0"/>
    <s v="yes"/>
    <x v="0"/>
    <x v="0"/>
    <d v="1968-11-24T00:00:00"/>
    <n v="44260.75"/>
    <s v="tier - 2"/>
    <s v="tier - 1"/>
    <s v="R1013"/>
    <n v="56"/>
  </r>
  <r>
    <s v="Id45"/>
    <s v="Januszewski"/>
    <n v="38.94"/>
    <x v="44"/>
    <s v="yes"/>
    <x v="0"/>
    <s v="No"/>
    <x v="3"/>
    <s v="yes"/>
    <x v="0"/>
    <x v="0"/>
    <d v="1975-06-01T00:00:00"/>
    <n v="44202.65"/>
    <s v="tier - 2"/>
    <s v="tier - 2"/>
    <s v="R1013"/>
    <n v="49"/>
  </r>
  <r>
    <s v="Id46"/>
    <s v="Rohne"/>
    <n v="30.21"/>
    <x v="45"/>
    <s v="yes"/>
    <x v="0"/>
    <s v="No"/>
    <x v="3"/>
    <s v="yes"/>
    <x v="0"/>
    <x v="2"/>
    <d v="1988-07-16T00:00:00"/>
    <n v="43943.88"/>
    <s v="tier - 2"/>
    <s v="tier - 1"/>
    <s v="R1012"/>
    <n v="36"/>
  </r>
  <r>
    <s v="Id47"/>
    <s v="O'Grady"/>
    <n v="33.630000000000003"/>
    <x v="46"/>
    <s v="yes"/>
    <x v="0"/>
    <s v="No"/>
    <x v="1"/>
    <s v="yes"/>
    <x v="0"/>
    <x v="2"/>
    <d v="1966-10-05T00:00:00"/>
    <n v="43921.18"/>
    <s v="tier - 2"/>
    <s v="tier - 2"/>
    <s v="R1012"/>
    <n v="58"/>
  </r>
  <r>
    <s v="Id48"/>
    <s v="Peters"/>
    <n v="40.369999999999997"/>
    <x v="47"/>
    <s v="No"/>
    <x v="0"/>
    <s v="No"/>
    <x v="0"/>
    <s v="yes"/>
    <x v="0"/>
    <x v="2"/>
    <d v="1980-11-10T00:00:00"/>
    <n v="43896.38"/>
    <s v="tier - 2"/>
    <s v="tier - 1"/>
    <s v="R1013"/>
    <n v="44"/>
  </r>
  <r>
    <s v="Id49"/>
    <s v="De Simone"/>
    <n v="53.09"/>
    <x v="48"/>
    <s v="yes"/>
    <x v="0"/>
    <s v="No"/>
    <x v="1"/>
    <s v="yes"/>
    <x v="0"/>
    <x v="2"/>
    <d v="1966-07-02T00:00:00"/>
    <n v="43817.45"/>
    <s v="tier - 2"/>
    <s v="tier - 3"/>
    <s v="R1012"/>
    <n v="58"/>
  </r>
  <r>
    <s v="Id50"/>
    <s v="Beckett"/>
    <n v="31.79"/>
    <x v="49"/>
    <s v="yes"/>
    <x v="0"/>
    <s v="No"/>
    <x v="1"/>
    <s v="yes"/>
    <x v="0"/>
    <x v="2"/>
    <d v="1966-10-25T00:00:00"/>
    <n v="43813.87"/>
    <s v="tier - 2"/>
    <s v="tier - 2"/>
    <s v="R1013"/>
    <n v="58"/>
  </r>
  <r>
    <s v="Id51"/>
    <s v="Sobrilsky"/>
    <n v="41.895000000000003"/>
    <x v="50"/>
    <s v="yes"/>
    <x v="0"/>
    <s v="No"/>
    <x v="3"/>
    <s v="yes"/>
    <x v="0"/>
    <x v="0"/>
    <d v="1986-12-29T00:00:00"/>
    <n v="43753.34"/>
    <s v="tier - 2"/>
    <s v="tier - 1"/>
    <s v="R1015"/>
    <n v="38"/>
  </r>
  <r>
    <s v="Id52"/>
    <s v="Wang"/>
    <n v="31.16"/>
    <x v="51"/>
    <s v="No"/>
    <x v="0"/>
    <s v="No"/>
    <x v="0"/>
    <s v="yes"/>
    <x v="0"/>
    <x v="0"/>
    <d v="1965-08-22T00:00:00"/>
    <n v="43578.94"/>
    <s v="tier - 2"/>
    <s v="tier - 2"/>
    <s v="R1012"/>
    <n v="59"/>
  </r>
  <r>
    <s v="Id53"/>
    <s v="Campa"/>
    <n v="34.104999999999997"/>
    <x v="52"/>
    <s v="yes"/>
    <x v="0"/>
    <s v="Yes"/>
    <x v="3"/>
    <s v="yes"/>
    <x v="0"/>
    <x v="2"/>
    <d v="1969-12-03T00:00:00"/>
    <n v="43254.42"/>
    <s v="tier - 2"/>
    <s v="tier - 2"/>
    <s v="R1016"/>
    <n v="55"/>
  </r>
  <r>
    <s v="Id54"/>
    <s v="Clifford"/>
    <n v="51.93"/>
    <x v="53"/>
    <s v="No"/>
    <x v="0"/>
    <s v="No"/>
    <x v="0"/>
    <s v="yes"/>
    <x v="0"/>
    <x v="0"/>
    <d v="1965-11-29T00:00:00"/>
    <n v="43073.760000000002"/>
    <s v="tier - 2"/>
    <s v="tier - 2"/>
    <s v="R1011"/>
    <n v="59"/>
  </r>
  <r>
    <s v="Id55"/>
    <s v="Dalmata"/>
    <n v="38.950000000000003"/>
    <x v="54"/>
    <s v="No"/>
    <x v="0"/>
    <s v="No"/>
    <x v="0"/>
    <s v="yes"/>
    <x v="0"/>
    <x v="0"/>
    <d v="1978-11-04T00:00:00"/>
    <n v="42983.46"/>
    <s v="tier - 1"/>
    <s v="tier - 2"/>
    <s v="R1012"/>
    <n v="46"/>
  </r>
  <r>
    <s v="Id56"/>
    <s v="Vishik"/>
    <n v="36.630000000000003"/>
    <x v="55"/>
    <s v="yes"/>
    <x v="0"/>
    <s v="No"/>
    <x v="3"/>
    <s v="yes"/>
    <x v="0"/>
    <x v="0"/>
    <d v="1975-10-23T00:00:00"/>
    <n v="42969.85"/>
    <s v="tier - 1"/>
    <s v="tier - 3"/>
    <s v="R1013"/>
    <n v="49"/>
  </r>
  <r>
    <s v="Id57"/>
    <s v="Schorr"/>
    <n v="34.200000000000003"/>
    <x v="56"/>
    <s v="No"/>
    <x v="0"/>
    <s v="No"/>
    <x v="1"/>
    <s v="yes"/>
    <x v="0"/>
    <x v="1"/>
    <d v="1972-09-10T00:00:00"/>
    <n v="42856.84"/>
    <s v="tier - 1"/>
    <s v="tier - 1"/>
    <s v="R1011"/>
    <n v="52"/>
  </r>
  <r>
    <s v="Id58"/>
    <s v="Lusardi"/>
    <n v="50.63"/>
    <x v="57"/>
    <s v="No"/>
    <x v="0"/>
    <s v="No"/>
    <x v="0"/>
    <s v="yes"/>
    <x v="0"/>
    <x v="0"/>
    <d v="1965-10-29T00:00:00"/>
    <n v="42764.12"/>
    <s v="tier - 1"/>
    <s v="tier - 2"/>
    <s v="R1011"/>
    <n v="59"/>
  </r>
  <r>
    <s v="Id59"/>
    <s v="Rayner"/>
    <n v="36.479999999999997"/>
    <x v="58"/>
    <s v="No"/>
    <x v="0"/>
    <s v="No"/>
    <x v="0"/>
    <s v="yes"/>
    <x v="0"/>
    <x v="1"/>
    <d v="1977-10-21T00:00:00"/>
    <n v="42760.5"/>
    <s v="tier - 1"/>
    <s v="tier - 2"/>
    <s v="R1012"/>
    <n v="47"/>
  </r>
  <r>
    <s v="Id60"/>
    <s v="Voghel"/>
    <n v="54.82"/>
    <x v="59"/>
    <s v="No"/>
    <x v="0"/>
    <s v="No"/>
    <x v="0"/>
    <s v="yes"/>
    <x v="0"/>
    <x v="0"/>
    <d v="1971-11-03T00:00:00"/>
    <n v="42644.2"/>
    <s v="tier - 1"/>
    <s v="tier - 3"/>
    <s v="R1011"/>
    <n v="53"/>
  </r>
  <r>
    <s v="Id61"/>
    <s v="Rieth"/>
    <n v="38.06"/>
    <x v="60"/>
    <s v="No"/>
    <x v="0"/>
    <s v="Yes"/>
    <x v="3"/>
    <s v="yes"/>
    <x v="0"/>
    <x v="1"/>
    <d v="1979-12-27T00:00:00"/>
    <n v="42560.43"/>
    <s v="tier - 1"/>
    <s v="tier - 3"/>
    <s v="R1013"/>
    <n v="45"/>
  </r>
  <r>
    <s v="Id62"/>
    <s v="Gollotto"/>
    <n v="51.48"/>
    <x v="61"/>
    <s v="yes"/>
    <x v="0"/>
    <s v="No"/>
    <x v="0"/>
    <s v="yes"/>
    <x v="0"/>
    <x v="0"/>
    <d v="1967-06-27T00:00:00"/>
    <n v="42538.720000000001"/>
    <s v="tier - 1"/>
    <s v="tier - 3"/>
    <s v="R1011"/>
    <n v="57"/>
  </r>
  <r>
    <s v="Id63"/>
    <s v="Dunn"/>
    <n v="52.06"/>
    <x v="62"/>
    <s v="No"/>
    <x v="0"/>
    <s v="No"/>
    <x v="0"/>
    <s v="yes"/>
    <x v="0"/>
    <x v="0"/>
    <d v="1968-08-03T00:00:00"/>
    <n v="42478.6"/>
    <s v="tier - 1"/>
    <s v="tier - 2"/>
    <s v="R1011"/>
    <n v="56"/>
  </r>
  <r>
    <s v="Id64"/>
    <s v="Blitzer"/>
    <n v="30.684999999999999"/>
    <x v="13"/>
    <s v="yes"/>
    <x v="0"/>
    <s v="No"/>
    <x v="0"/>
    <s v="yes"/>
    <x v="0"/>
    <x v="0"/>
    <d v="1967-06-28T00:00:00"/>
    <n v="42303.69"/>
    <s v="tier - 1"/>
    <s v="tier - 2"/>
    <s v="R1016"/>
    <n v="57"/>
  </r>
  <r>
    <s v="Id65"/>
    <s v="Smith"/>
    <n v="36.08"/>
    <x v="63"/>
    <s v="yes"/>
    <x v="0"/>
    <s v="No"/>
    <x v="3"/>
    <s v="yes"/>
    <x v="0"/>
    <x v="0"/>
    <d v="1975-08-15T00:00:00"/>
    <n v="42211.14"/>
    <s v="tier - 1"/>
    <s v="tier - 3"/>
    <s v="R1013"/>
    <n v="49"/>
  </r>
  <r>
    <s v="Id66"/>
    <s v="Hyland"/>
    <n v="54.99"/>
    <x v="64"/>
    <s v="No"/>
    <x v="0"/>
    <s v="No"/>
    <x v="1"/>
    <s v="yes"/>
    <x v="0"/>
    <x v="0"/>
    <d v="1973-09-18T00:00:00"/>
    <n v="42188.15"/>
    <s v="tier - 1"/>
    <s v="tier - 1"/>
    <s v="R1011"/>
    <n v="51"/>
  </r>
  <r>
    <s v="Id67"/>
    <s v="Ducharme"/>
    <n v="35.97"/>
    <x v="65"/>
    <s v="No"/>
    <x v="0"/>
    <s v="Yes"/>
    <x v="3"/>
    <s v="yes"/>
    <x v="0"/>
    <x v="1"/>
    <d v="1979-07-03T00:00:00"/>
    <n v="42124.52"/>
    <s v="tier - 1"/>
    <s v="tier - 1"/>
    <s v="R1013"/>
    <n v="45"/>
  </r>
  <r>
    <s v="Id68"/>
    <s v="Johnson"/>
    <n v="45.54"/>
    <x v="66"/>
    <s v="yes"/>
    <x v="0"/>
    <s v="Yes"/>
    <x v="3"/>
    <s v="yes"/>
    <x v="0"/>
    <x v="2"/>
    <d v="1997-12-09T00:00:00"/>
    <n v="42112.24"/>
    <s v="tier - 1"/>
    <s v="tier - 3"/>
    <s v="R1013"/>
    <n v="27"/>
  </r>
  <r>
    <s v="Id69"/>
    <s v="Mutz"/>
    <n v="35.53"/>
    <x v="67"/>
    <s v="yes"/>
    <x v="0"/>
    <s v="No"/>
    <x v="0"/>
    <s v="yes"/>
    <x v="0"/>
    <x v="2"/>
    <d v="1976-11-28T00:00:00"/>
    <n v="42111.66"/>
    <s v="tier - 1"/>
    <s v="tier - 1"/>
    <s v="R1024"/>
    <n v="48"/>
  </r>
  <r>
    <s v="Id70"/>
    <s v="Lee"/>
    <n v="30.8"/>
    <x v="68"/>
    <s v="No"/>
    <x v="0"/>
    <s v="No"/>
    <x v="0"/>
    <s v="yes"/>
    <x v="0"/>
    <x v="0"/>
    <d v="1968-12-19T00:00:00"/>
    <n v="41999.519999999997"/>
    <s v="tier - 1"/>
    <s v="tier - 3"/>
    <s v="R1013"/>
    <n v="56"/>
  </r>
  <r>
    <s v="Id71"/>
    <s v="Turner"/>
    <n v="38.39"/>
    <x v="69"/>
    <s v="No"/>
    <x v="0"/>
    <s v="No"/>
    <x v="3"/>
    <s v="yes"/>
    <x v="0"/>
    <x v="2"/>
    <d v="1984-11-10T00:00:00"/>
    <n v="41949.24"/>
    <s v="tier - 1"/>
    <s v="tier - 1"/>
    <s v="R1013"/>
    <n v="40"/>
  </r>
  <r>
    <s v="Id72"/>
    <s v="Rangel"/>
    <n v="32.299999999999997"/>
    <x v="70"/>
    <s v="No"/>
    <x v="0"/>
    <s v="No"/>
    <x v="1"/>
    <s v="yes"/>
    <x v="0"/>
    <x v="2"/>
    <d v="1972-06-08T00:00:00"/>
    <n v="41919.1"/>
    <s v="tier - 1"/>
    <s v="tier - 1"/>
    <s v="R1016"/>
    <n v="52"/>
  </r>
  <r>
    <s v="Id73"/>
    <s v="Lacey"/>
    <n v="48.8"/>
    <x v="21"/>
    <s v="yes"/>
    <x v="0"/>
    <s v="No"/>
    <x v="1"/>
    <s v="yes"/>
    <x v="0"/>
    <x v="1"/>
    <d v="1966-09-21T00:00:00"/>
    <n v="41886.54"/>
    <s v="tier - 1"/>
    <s v="tier - 3"/>
    <s v="R1011"/>
    <n v="58"/>
  </r>
  <r>
    <s v="Id74"/>
    <s v="Stiger"/>
    <n v="45.5"/>
    <x v="71"/>
    <s v="No"/>
    <x v="0"/>
    <s v="No"/>
    <x v="0"/>
    <s v="yes"/>
    <x v="0"/>
    <x v="0"/>
    <d v="1962-09-22T00:00:00"/>
    <n v="41794.629999999997"/>
    <s v="tier - 1"/>
    <s v="tier - 3"/>
    <s v="R1011"/>
    <n v="62"/>
  </r>
  <r>
    <s v="Id75"/>
    <s v="Caldwell"/>
    <n v="53.61"/>
    <x v="72"/>
    <s v="yes"/>
    <x v="0"/>
    <s v="No"/>
    <x v="3"/>
    <s v="yes"/>
    <x v="0"/>
    <x v="0"/>
    <d v="1975-09-29T00:00:00"/>
    <n v="41681.86"/>
    <s v="tier - 1"/>
    <s v="tier - 1"/>
    <s v="R1011"/>
    <n v="49"/>
  </r>
  <r>
    <s v="Id76"/>
    <s v="Marmillod"/>
    <n v="36.19"/>
    <x v="73"/>
    <s v="yes"/>
    <x v="0"/>
    <s v="No"/>
    <x v="3"/>
    <s v="yes"/>
    <x v="0"/>
    <x v="0"/>
    <d v="1975-11-14T00:00:00"/>
    <n v="41676.080000000002"/>
    <s v="tier - 1"/>
    <s v="tier - 2"/>
    <s v="R1013"/>
    <n v="49"/>
  </r>
  <r>
    <s v="Id77"/>
    <s v="Cloutier-Simons"/>
    <n v="34.6"/>
    <x v="74"/>
    <s v="yes"/>
    <x v="0"/>
    <s v="No"/>
    <x v="0"/>
    <s v="yes"/>
    <x v="0"/>
    <x v="1"/>
    <d v="1976-10-29T00:00:00"/>
    <n v="41661.599999999999"/>
    <s v="tier - 1"/>
    <s v="tier - 3"/>
    <s v="R1011"/>
    <n v="48"/>
  </r>
  <r>
    <s v="Id78"/>
    <s v="Vegas"/>
    <n v="54.12"/>
    <x v="75"/>
    <s v="No"/>
    <x v="0"/>
    <s v="No"/>
    <x v="0"/>
    <s v="yes"/>
    <x v="0"/>
    <x v="0"/>
    <d v="1974-11-24T00:00:00"/>
    <n v="41636.199999999997"/>
    <s v="tier - 1"/>
    <s v="tier - 1"/>
    <s v="R1011"/>
    <n v="50"/>
  </r>
  <r>
    <s v="Id79"/>
    <s v="Cochran"/>
    <n v="48.82"/>
    <x v="76"/>
    <s v="yes"/>
    <x v="0"/>
    <s v="No"/>
    <x v="0"/>
    <s v="yes"/>
    <x v="0"/>
    <x v="0"/>
    <d v="1967-12-22T00:00:00"/>
    <n v="41505.15"/>
    <s v="tier - 1"/>
    <s v="tier - 2"/>
    <s v="R1011"/>
    <n v="57"/>
  </r>
  <r>
    <s v="Id80"/>
    <s v="Holtzapple"/>
    <n v="51.01"/>
    <x v="77"/>
    <s v="No"/>
    <x v="0"/>
    <s v="No"/>
    <x v="0"/>
    <s v="yes"/>
    <x v="0"/>
    <x v="0"/>
    <d v="1971-10-16T00:00:00"/>
    <n v="41351.879999999997"/>
    <s v="tier - 1"/>
    <s v="tier - 2"/>
    <s v="R1011"/>
    <n v="53"/>
  </r>
  <r>
    <s v="Id81"/>
    <s v="Meyer"/>
    <n v="45.65"/>
    <x v="78"/>
    <s v="yes"/>
    <x v="0"/>
    <s v="No"/>
    <x v="3"/>
    <s v="yes"/>
    <x v="0"/>
    <x v="2"/>
    <d v="1964-10-07T00:00:00"/>
    <n v="41331.79"/>
    <s v="tier - 1"/>
    <s v="tier - 2"/>
    <s v="R1011"/>
    <n v="60"/>
  </r>
  <r>
    <s v="Id82"/>
    <s v="Brickley"/>
    <n v="52.9"/>
    <x v="45"/>
    <s v="No"/>
    <x v="0"/>
    <s v="No"/>
    <x v="0"/>
    <s v="yes"/>
    <x v="0"/>
    <x v="2"/>
    <d v="1977-08-27T00:00:00"/>
    <n v="41271.5"/>
    <s v="tier - 1"/>
    <s v="tier - 2"/>
    <s v="R1011"/>
    <n v="47"/>
  </r>
  <r>
    <s v="Id83"/>
    <s v="Magee"/>
    <n v="45.41"/>
    <x v="79"/>
    <s v="yes"/>
    <x v="0"/>
    <s v="No"/>
    <x v="3"/>
    <s v="yes"/>
    <x v="0"/>
    <x v="2"/>
    <d v="1964-06-06T00:00:00"/>
    <n v="41250.39"/>
    <s v="tier - 1"/>
    <s v="tier - 3"/>
    <s v="R1011"/>
    <n v="60"/>
  </r>
  <r>
    <s v="Id84"/>
    <s v="Thoma"/>
    <n v="49.41"/>
    <x v="80"/>
    <s v="yes"/>
    <x v="0"/>
    <s v="Yes"/>
    <x v="3"/>
    <s v="yes"/>
    <x v="0"/>
    <x v="2"/>
    <d v="1969-08-08T00:00:00"/>
    <n v="41191.57"/>
    <s v="tier - 1"/>
    <s v="tier - 2"/>
    <s v="R1011"/>
    <n v="55"/>
  </r>
  <r>
    <s v="Id85"/>
    <s v="Heagy"/>
    <n v="31.824999999999999"/>
    <x v="81"/>
    <s v="No"/>
    <x v="0"/>
    <s v="No"/>
    <x v="1"/>
    <s v="yes"/>
    <x v="0"/>
    <x v="2"/>
    <d v="1972-09-06T00:00:00"/>
    <n v="41097.160000000003"/>
    <s v="tier - 1"/>
    <s v="tier - 3"/>
    <s v="R1016"/>
    <n v="52"/>
  </r>
  <r>
    <s v="Id86"/>
    <s v="Regnier"/>
    <n v="51.28"/>
    <x v="82"/>
    <s v="No"/>
    <x v="0"/>
    <s v="No"/>
    <x v="1"/>
    <s v="yes"/>
    <x v="0"/>
    <x v="2"/>
    <d v="1972-08-12T00:00:00"/>
    <n v="41055.29"/>
    <s v="tier - 1"/>
    <s v="tier - 2"/>
    <s v="R1011"/>
    <n v="52"/>
  </r>
  <r>
    <s v="Id87"/>
    <s v="Parendo"/>
    <n v="34.96"/>
    <x v="83"/>
    <s v="No"/>
    <x v="0"/>
    <s v="Yes"/>
    <x v="3"/>
    <s v="yes"/>
    <x v="0"/>
    <x v="2"/>
    <d v="1979-10-11T00:00:00"/>
    <n v="41034.22"/>
    <s v="tier - 1"/>
    <s v="tier - 3"/>
    <s v="R1017"/>
    <n v="45"/>
  </r>
  <r>
    <s v="Id88"/>
    <s v="Schell"/>
    <n v="33.11"/>
    <x v="84"/>
    <s v="No"/>
    <x v="0"/>
    <s v="No"/>
    <x v="0"/>
    <s v="yes"/>
    <x v="0"/>
    <x v="0"/>
    <d v="1974-06-05T00:00:00"/>
    <n v="40974.160000000003"/>
    <s v="tier - 1"/>
    <s v="tier - 2"/>
    <s v="R1013"/>
    <n v="50"/>
  </r>
  <r>
    <s v="Id89"/>
    <s v="Driscoll"/>
    <n v="54.74"/>
    <x v="85"/>
    <s v="yes"/>
    <x v="0"/>
    <s v="Yes"/>
    <x v="3"/>
    <s v="yes"/>
    <x v="0"/>
    <x v="1"/>
    <d v="1983-09-08T00:00:00"/>
    <n v="40961.29"/>
    <s v="tier - 1"/>
    <s v="tier - 2"/>
    <s v="R1011"/>
    <n v="41"/>
  </r>
  <r>
    <s v="Id90"/>
    <s v="Mitchell"/>
    <n v="32.56"/>
    <x v="86"/>
    <s v="No"/>
    <x v="0"/>
    <s v="Yes"/>
    <x v="3"/>
    <s v="yes"/>
    <x v="0"/>
    <x v="2"/>
    <d v="1979-09-16T00:00:00"/>
    <n v="40941.29"/>
    <s v="tier - 1"/>
    <s v="tier - 2"/>
    <s v="R1013"/>
    <n v="45"/>
  </r>
  <r>
    <s v="Id91"/>
    <s v="Cutler"/>
    <n v="39.049999999999997"/>
    <x v="87"/>
    <s v="No"/>
    <x v="0"/>
    <s v="No"/>
    <x v="3"/>
    <s v="yes"/>
    <x v="0"/>
    <x v="1"/>
    <d v="1992-08-04T00:00:00"/>
    <n v="40932.43"/>
    <s v="tier - 1"/>
    <s v="tier - 2"/>
    <s v="R1013"/>
    <n v="32"/>
  </r>
  <r>
    <s v="Id92"/>
    <s v="Derian"/>
    <n v="42.75"/>
    <x v="88"/>
    <s v="No"/>
    <x v="0"/>
    <s v="No"/>
    <x v="0"/>
    <s v="yes"/>
    <x v="0"/>
    <x v="2"/>
    <d v="1999-07-02T00:00:00"/>
    <n v="40904.199999999997"/>
    <s v="tier - 1"/>
    <s v="tier - 1"/>
    <s v="R1024"/>
    <n v="25"/>
  </r>
  <r>
    <s v="Id93"/>
    <s v="Farina"/>
    <n v="50.58"/>
    <x v="89"/>
    <s v="No"/>
    <x v="0"/>
    <s v="No"/>
    <x v="1"/>
    <s v="yes"/>
    <x v="0"/>
    <x v="2"/>
    <d v="1972-06-10T00:00:00"/>
    <n v="40817.85"/>
    <s v="tier - 1"/>
    <s v="tier - 3"/>
    <s v="R1011"/>
    <n v="52"/>
  </r>
  <r>
    <s v="Id94"/>
    <s v="Saunders"/>
    <n v="30.495000000000001"/>
    <x v="90"/>
    <s v="yes"/>
    <x v="0"/>
    <s v="No"/>
    <x v="0"/>
    <s v="yes"/>
    <x v="0"/>
    <x v="2"/>
    <d v="1976-12-26T00:00:00"/>
    <n v="40720.550000000003"/>
    <s v="tier - 1"/>
    <s v="tier - 3"/>
    <s v="R1012"/>
    <n v="48"/>
  </r>
  <r>
    <s v="Id95"/>
    <s v="Kratz"/>
    <n v="48.31"/>
    <x v="8"/>
    <s v="yes"/>
    <x v="0"/>
    <s v="No"/>
    <x v="1"/>
    <s v="yes"/>
    <x v="0"/>
    <x v="0"/>
    <d v="1970-09-25T00:00:00"/>
    <n v="40692.910000000003"/>
    <s v="tier - 1"/>
    <s v="tier - 1"/>
    <s v="R1011"/>
    <n v="54"/>
  </r>
  <r>
    <s v="Id96"/>
    <s v="Boland"/>
    <n v="48.99"/>
    <x v="91"/>
    <s v="yes"/>
    <x v="0"/>
    <s v="No"/>
    <x v="3"/>
    <s v="yes"/>
    <x v="0"/>
    <x v="0"/>
    <d v="1975-07-10T00:00:00"/>
    <n v="40590.550000000003"/>
    <s v="tier - 1"/>
    <s v="tier - 3"/>
    <s v="R1012"/>
    <n v="49"/>
  </r>
  <r>
    <s v="Id97"/>
    <s v="Van Hout"/>
    <n v="38.39"/>
    <x v="92"/>
    <s v="yes"/>
    <x v="0"/>
    <s v="No"/>
    <x v="0"/>
    <s v="yes"/>
    <x v="0"/>
    <x v="2"/>
    <d v="1985-11-03T00:00:00"/>
    <n v="40419.019999999997"/>
    <s v="tier - 1"/>
    <s v="tier - 2"/>
    <s v="R1013"/>
    <n v="39"/>
  </r>
  <r>
    <s v="Id98"/>
    <s v="Ramsey"/>
    <n v="44.34"/>
    <x v="93"/>
    <s v="yes"/>
    <x v="0"/>
    <s v="No"/>
    <x v="1"/>
    <s v="yes"/>
    <x v="0"/>
    <x v="2"/>
    <d v="1966-08-12T00:00:00"/>
    <n v="40373.74"/>
    <s v="tier - 1"/>
    <s v="tier - 3"/>
    <s v="R1011"/>
    <n v="58"/>
  </r>
  <r>
    <s v="Id99"/>
    <s v="Gage"/>
    <n v="41.51"/>
    <x v="94"/>
    <s v="No"/>
    <x v="0"/>
    <s v="No"/>
    <x v="0"/>
    <s v="yes"/>
    <x v="0"/>
    <x v="0"/>
    <d v="1962-09-04T00:00:00"/>
    <n v="40309.93"/>
    <s v="tier - 1"/>
    <s v="tier - 3"/>
    <s v="R1011"/>
    <n v="62"/>
  </r>
  <r>
    <s v="Id100"/>
    <s v="Gollins"/>
    <n v="48.2"/>
    <x v="95"/>
    <s v="No"/>
    <x v="0"/>
    <s v="No"/>
    <x v="0"/>
    <s v="yes"/>
    <x v="0"/>
    <x v="2"/>
    <d v="1977-06-27T00:00:00"/>
    <n v="63770.43"/>
    <s v="tier - 1"/>
    <s v="tier - 3"/>
    <s v="R1013"/>
    <n v="47"/>
  </r>
  <r>
    <s v="Id101"/>
    <s v="Benestad"/>
    <n v="35.75"/>
    <x v="96"/>
    <s v="yes"/>
    <x v="0"/>
    <s v="No"/>
    <x v="0"/>
    <s v="yes"/>
    <x v="0"/>
    <x v="0"/>
    <d v="1981-10-04T00:00:00"/>
    <n v="62592.87"/>
    <s v="tier - 2"/>
    <s v="tier - 3"/>
    <s v="R1013"/>
    <n v="43"/>
  </r>
  <r>
    <s v="Id102"/>
    <s v="Aviv"/>
    <n v="53.81"/>
    <x v="97"/>
    <s v="yes"/>
    <x v="0"/>
    <s v="No"/>
    <x v="0"/>
    <s v="yes"/>
    <x v="0"/>
    <x v="0"/>
    <d v="1981-07-28T00:00:00"/>
    <n v="60021.4"/>
    <s v="tier - 1"/>
    <s v="tier - 1"/>
    <s v="R1012"/>
    <n v="43"/>
  </r>
  <r>
    <s v="Id103"/>
    <s v="Burns"/>
    <n v="49.48"/>
    <x v="98"/>
    <s v="No"/>
    <x v="0"/>
    <s v="Yes"/>
    <x v="3"/>
    <s v="yes"/>
    <x v="0"/>
    <x v="2"/>
    <d v="1979-08-18T00:00:00"/>
    <n v="58571.07"/>
    <s v="tier - 1"/>
    <s v="tier - 3"/>
    <s v="R1024"/>
    <n v="45"/>
  </r>
  <r>
    <s v="Id104"/>
    <s v="Maldonado"/>
    <n v="34.1"/>
    <x v="46"/>
    <s v="yes"/>
    <x v="0"/>
    <s v="No"/>
    <x v="0"/>
    <s v="yes"/>
    <x v="0"/>
    <x v="2"/>
    <d v="1985-10-21T00:00:00"/>
    <n v="55135.4"/>
    <s v="tier - 1"/>
    <s v="tier - 2"/>
    <s v="R1012"/>
    <n v="39"/>
  </r>
  <r>
    <s v="Id105"/>
    <s v="Yitref"/>
    <n v="35.299999999999997"/>
    <x v="99"/>
    <s v="yes"/>
    <x v="0"/>
    <s v="Yes"/>
    <x v="3"/>
    <s v="yes"/>
    <x v="0"/>
    <x v="1"/>
    <d v="1983-10-14T00:00:00"/>
    <n v="52590.83"/>
    <s v="tier - 1"/>
    <s v="tier - 3"/>
    <s v="R1011"/>
    <n v="41"/>
  </r>
  <r>
    <s v="Id106"/>
    <s v="Loudon-Brown"/>
    <n v="43.83"/>
    <x v="100"/>
    <s v="yes"/>
    <x v="0"/>
    <s v="No"/>
    <x v="1"/>
    <s v="yes"/>
    <x v="0"/>
    <x v="1"/>
    <d v="1966-08-12T00:00:00"/>
    <n v="51194.559999999998"/>
    <s v="tier - 1"/>
    <s v="tier - 3"/>
    <s v="R1011"/>
    <n v="58"/>
  </r>
  <r>
    <s v="Id107"/>
    <s v="Sugathadasa"/>
    <n v="50.07"/>
    <x v="101"/>
    <s v="No"/>
    <x v="0"/>
    <s v="No"/>
    <x v="0"/>
    <s v="yes"/>
    <x v="0"/>
    <x v="0"/>
    <d v="1978-12-20T00:00:00"/>
    <n v="49577.66"/>
    <s v="tier - 2"/>
    <s v="tier - 2"/>
    <s v="R1013"/>
    <n v="46"/>
  </r>
  <r>
    <s v="Id108"/>
    <s v="Ganley"/>
    <n v="32.774999999999999"/>
    <x v="102"/>
    <s v="No"/>
    <x v="0"/>
    <s v="No"/>
    <x v="0"/>
    <s v="yes"/>
    <x v="0"/>
    <x v="2"/>
    <d v="1982-12-25T00:00:00"/>
    <n v="48970.25"/>
    <s v="tier - 1"/>
    <s v="tier - 2"/>
    <s v="R1013"/>
    <n v="42"/>
  </r>
  <r>
    <s v="Id109"/>
    <s v="Potter"/>
    <n v="34.104999999999997"/>
    <x v="103"/>
    <s v="No"/>
    <x v="0"/>
    <s v="No"/>
    <x v="3"/>
    <s v="yes"/>
    <x v="0"/>
    <x v="2"/>
    <d v="1987-08-08T00:00:00"/>
    <n v="39983.43"/>
    <s v="tier - 1"/>
    <s v="tier - 3"/>
    <s v="R1013"/>
    <n v="37"/>
  </r>
  <r>
    <s v="Id110"/>
    <s v="Rasmussen"/>
    <n v="48.93"/>
    <x v="104"/>
    <s v="yes"/>
    <x v="0"/>
    <s v="No"/>
    <x v="3"/>
    <s v="yes"/>
    <x v="0"/>
    <x v="0"/>
    <d v="1975-12-02T00:00:00"/>
    <n v="39963.120000000003"/>
    <s v="tier - 2"/>
    <s v="tier - 2"/>
    <s v="R1011"/>
    <n v="49"/>
  </r>
  <r>
    <s v="Id111"/>
    <s v="Robinson"/>
    <n v="37.07"/>
    <x v="105"/>
    <s v="yes"/>
    <x v="0"/>
    <s v="No"/>
    <x v="0"/>
    <s v="yes"/>
    <x v="0"/>
    <x v="1"/>
    <d v="1985-08-22T00:00:00"/>
    <n v="39871.699999999997"/>
    <s v="tier - 1"/>
    <s v="tier - 2"/>
    <s v="R1013"/>
    <n v="39"/>
  </r>
  <r>
    <s v="Id112"/>
    <s v="Antonopoulos"/>
    <n v="51.51"/>
    <x v="106"/>
    <s v="yes"/>
    <x v="0"/>
    <s v="Yes"/>
    <x v="3"/>
    <s v="yes"/>
    <x v="0"/>
    <x v="1"/>
    <d v="1983-06-01T00:00:00"/>
    <n v="39865.699999999997"/>
    <s v="tier - 2"/>
    <s v="tier - 2"/>
    <s v="R1011"/>
    <n v="41"/>
  </r>
  <r>
    <s v="Id113"/>
    <s v="Groner"/>
    <n v="34.799999999999997"/>
    <x v="18"/>
    <s v="yes"/>
    <x v="0"/>
    <s v="No"/>
    <x v="0"/>
    <s v="yes"/>
    <x v="0"/>
    <x v="2"/>
    <d v="1985-07-17T00:00:00"/>
    <n v="39836.519999999997"/>
    <s v="tier - 2"/>
    <s v="tier - 1"/>
    <s v="R1011"/>
    <n v="39"/>
  </r>
  <r>
    <s v="Id114"/>
    <s v="Zywicki"/>
    <n v="36.67"/>
    <x v="107"/>
    <s v="No"/>
    <x v="0"/>
    <s v="No"/>
    <x v="3"/>
    <s v="yes"/>
    <x v="0"/>
    <x v="2"/>
    <d v="1987-07-24T00:00:00"/>
    <n v="39774.28"/>
    <s v="tier - 1"/>
    <s v="tier - 1"/>
    <s v="R1014"/>
    <n v="37"/>
  </r>
  <r>
    <s v="Id115"/>
    <s v="Cardinal"/>
    <n v="30.9"/>
    <x v="108"/>
    <s v="No"/>
    <x v="0"/>
    <s v="No"/>
    <x v="1"/>
    <s v="yes"/>
    <x v="0"/>
    <x v="0"/>
    <d v="1973-12-17T00:00:00"/>
    <n v="39727.61"/>
    <s v="tier - 1"/>
    <s v="tier - 2"/>
    <s v="R1011"/>
    <n v="51"/>
  </r>
  <r>
    <s v="Id116"/>
    <s v="Alleman"/>
    <n v="30.495000000000001"/>
    <x v="109"/>
    <s v="No"/>
    <x v="0"/>
    <s v="No"/>
    <x v="0"/>
    <s v="yes"/>
    <x v="0"/>
    <x v="1"/>
    <d v="1977-08-12T00:00:00"/>
    <n v="39725.519999999997"/>
    <s v="tier - 2"/>
    <s v="tier - 1"/>
    <s v="R1012"/>
    <n v="47"/>
  </r>
  <r>
    <s v="Id117"/>
    <s v="Stroffolino"/>
    <n v="44.88"/>
    <x v="60"/>
    <s v="No"/>
    <x v="0"/>
    <s v="Yes"/>
    <x v="3"/>
    <s v="yes"/>
    <x v="0"/>
    <x v="1"/>
    <d v="2003-07-16T00:00:00"/>
    <n v="39722.75"/>
    <s v="tier - 1"/>
    <s v="tier - 1"/>
    <s v="R1013"/>
    <n v="21"/>
  </r>
  <r>
    <s v="Id118"/>
    <s v="Clubb"/>
    <n v="44.32"/>
    <x v="110"/>
    <s v="No"/>
    <x v="0"/>
    <s v="No"/>
    <x v="0"/>
    <s v="yes"/>
    <x v="0"/>
    <x v="0"/>
    <d v="1968-09-29T00:00:00"/>
    <n v="39721.93"/>
    <s v="tier - 2"/>
    <s v="tier - 2"/>
    <s v="R1011"/>
    <n v="56"/>
  </r>
  <r>
    <s v="Id119"/>
    <s v="McGoogan"/>
    <n v="46.39"/>
    <x v="111"/>
    <s v="No"/>
    <x v="0"/>
    <s v="No"/>
    <x v="0"/>
    <s v="yes"/>
    <x v="0"/>
    <x v="2"/>
    <d v="1977-12-17T00:00:00"/>
    <n v="39670.44"/>
    <s v="tier - 2"/>
    <s v="tier - 1"/>
    <s v="R1012"/>
    <n v="47"/>
  </r>
  <r>
    <s v="Id120"/>
    <s v="Keflezighi"/>
    <n v="42.13"/>
    <x v="112"/>
    <s v="yes"/>
    <x v="0"/>
    <s v="No"/>
    <x v="3"/>
    <s v="yes"/>
    <x v="0"/>
    <x v="2"/>
    <d v="1995-08-07T00:00:00"/>
    <n v="39611.760000000002"/>
    <s v="tier - 1"/>
    <s v="tier - 3"/>
    <s v="R1013"/>
    <n v="29"/>
  </r>
  <r>
    <s v="Id121"/>
    <s v="Syed"/>
    <n v="30.78"/>
    <x v="113"/>
    <s v="yes"/>
    <x v="0"/>
    <s v="No"/>
    <x v="0"/>
    <s v="yes"/>
    <x v="0"/>
    <x v="0"/>
    <d v="1981-07-05T00:00:00"/>
    <n v="39597.410000000003"/>
    <s v="tier - 1"/>
    <s v="tier - 2"/>
    <s v="R1017"/>
    <n v="43"/>
  </r>
  <r>
    <s v="Id122"/>
    <s v="Segal"/>
    <n v="31.35"/>
    <x v="114"/>
    <s v="No"/>
    <x v="0"/>
    <s v="No"/>
    <x v="0"/>
    <s v="yes"/>
    <x v="0"/>
    <x v="0"/>
    <d v="1978-07-12T00:00:00"/>
    <n v="39556.49"/>
    <s v="tier - 1"/>
    <s v="tier - 2"/>
    <s v="R1015"/>
    <n v="46"/>
  </r>
  <r>
    <s v="Id123"/>
    <s v="Defranco"/>
    <n v="41.46"/>
    <x v="115"/>
    <s v="yes"/>
    <x v="0"/>
    <s v="No"/>
    <x v="1"/>
    <s v="yes"/>
    <x v="0"/>
    <x v="2"/>
    <d v="1966-06-24T00:00:00"/>
    <n v="39396.86"/>
    <s v="tier - 2"/>
    <s v="tier - 2"/>
    <s v="R1011"/>
    <n v="58"/>
  </r>
  <r>
    <s v="Id124"/>
    <s v="Kells"/>
    <n v="48"/>
    <x v="116"/>
    <s v="No"/>
    <x v="0"/>
    <s v="No"/>
    <x v="0"/>
    <s v="yes"/>
    <x v="0"/>
    <x v="0"/>
    <d v="1978-08-05T00:00:00"/>
    <n v="39352.6"/>
    <s v="tier - 2"/>
    <s v="tier - 3"/>
    <s v="R1011"/>
    <n v="46"/>
  </r>
  <r>
    <s v="Id125"/>
    <s v="Lawton"/>
    <n v="49.13"/>
    <x v="117"/>
    <s v="No"/>
    <x v="0"/>
    <s v="No"/>
    <x v="0"/>
    <s v="yes"/>
    <x v="0"/>
    <x v="2"/>
    <d v="1982-08-16T00:00:00"/>
    <n v="39315.279999999999"/>
    <s v="tier - 2"/>
    <s v="tier - 3"/>
    <s v="R1011"/>
    <n v="42"/>
  </r>
  <r>
    <s v="Id126"/>
    <s v="Bejar"/>
    <n v="37.799999999999997"/>
    <x v="109"/>
    <s v="No"/>
    <x v="0"/>
    <s v="No"/>
    <x v="3"/>
    <s v="yes"/>
    <x v="0"/>
    <x v="1"/>
    <d v="1992-11-30T00:00:00"/>
    <n v="39241.440000000002"/>
    <s v="tier - 1"/>
    <s v="tier - 3"/>
    <s v="R1011"/>
    <n v="32"/>
  </r>
  <r>
    <s v="Id127"/>
    <s v="Navarro Castro"/>
    <n v="38.299999999999997"/>
    <x v="118"/>
    <s v="No"/>
    <x v="0"/>
    <s v="No"/>
    <x v="0"/>
    <s v="yes"/>
    <x v="0"/>
    <x v="0"/>
    <d v="1962-07-07T00:00:00"/>
    <n v="39221.120000000003"/>
    <s v="tier - 2"/>
    <s v="tier - 1"/>
    <s v="R1011"/>
    <n v="62"/>
  </r>
  <r>
    <s v="Id128"/>
    <s v="Tice"/>
    <n v="32.774999999999999"/>
    <x v="18"/>
    <s v="No"/>
    <x v="0"/>
    <s v="No"/>
    <x v="0"/>
    <s v="yes"/>
    <x v="0"/>
    <x v="2"/>
    <d v="1982-08-04T00:00:00"/>
    <n v="39125.33"/>
    <s v="tier - 1"/>
    <s v="tier - 1"/>
    <s v="R1016"/>
    <n v="42"/>
  </r>
  <r>
    <s v="Id129"/>
    <s v="Wolf"/>
    <n v="34.200000000000003"/>
    <x v="119"/>
    <s v="yes"/>
    <x v="0"/>
    <s v="No"/>
    <x v="0"/>
    <s v="yes"/>
    <x v="0"/>
    <x v="1"/>
    <d v="1985-09-20T00:00:00"/>
    <n v="39047.29"/>
    <s v="tier - 1"/>
    <s v="tier - 3"/>
    <s v="R1017"/>
    <n v="39"/>
  </r>
  <r>
    <s v="Id130"/>
    <s v="Oppedal"/>
    <n v="30.2"/>
    <x v="8"/>
    <s v="No"/>
    <x v="0"/>
    <s v="No"/>
    <x v="0"/>
    <s v="yes"/>
    <x v="0"/>
    <x v="0"/>
    <d v="1978-10-12T00:00:00"/>
    <n v="38998.550000000003"/>
    <s v="tier - 1"/>
    <s v="tier - 1"/>
    <s v="R1011"/>
    <n v="46"/>
  </r>
  <r>
    <s v="Id131"/>
    <s v="Wright"/>
    <n v="48.32"/>
    <x v="1"/>
    <s v="No"/>
    <x v="0"/>
    <s v="No"/>
    <x v="0"/>
    <s v="yes"/>
    <x v="0"/>
    <x v="1"/>
    <d v="1980-09-24T00:00:00"/>
    <n v="38947.43"/>
    <s v="tier - 2"/>
    <s v="tier - 3"/>
    <s v="R1011"/>
    <n v="44"/>
  </r>
  <r>
    <s v="Id132"/>
    <s v="Ellis"/>
    <n v="44.86"/>
    <x v="24"/>
    <s v="yes"/>
    <x v="0"/>
    <s v="No"/>
    <x v="0"/>
    <s v="yes"/>
    <x v="0"/>
    <x v="2"/>
    <d v="1976-12-15T00:00:00"/>
    <n v="38932.559999999998"/>
    <s v="tier - 2"/>
    <s v="tier - 3"/>
    <s v="R1011"/>
    <n v="48"/>
  </r>
  <r>
    <s v="Id133"/>
    <s v="Taormina"/>
    <n v="52.15"/>
    <x v="120"/>
    <s v="No"/>
    <x v="0"/>
    <s v="No"/>
    <x v="3"/>
    <s v="yes"/>
    <x v="0"/>
    <x v="2"/>
    <d v="1987-06-16T00:00:00"/>
    <n v="38924.04"/>
    <s v="tier - 2"/>
    <s v="tier - 2"/>
    <s v="R1011"/>
    <n v="37"/>
  </r>
  <r>
    <s v="Id134"/>
    <s v="Lynch"/>
    <n v="41.12"/>
    <x v="121"/>
    <s v="yes"/>
    <x v="0"/>
    <s v="No"/>
    <x v="0"/>
    <s v="yes"/>
    <x v="0"/>
    <x v="0"/>
    <d v="1967-07-30T00:00:00"/>
    <n v="38893.360000000001"/>
    <s v="tier - 1"/>
    <s v="tier - 2"/>
    <s v="R1011"/>
    <n v="57"/>
  </r>
  <r>
    <s v="Id135"/>
    <s v="Tavella"/>
    <n v="38.39"/>
    <x v="78"/>
    <s v="yes"/>
    <x v="0"/>
    <s v="No"/>
    <x v="3"/>
    <s v="yes"/>
    <x v="0"/>
    <x v="2"/>
    <d v="1964-06-06T00:00:00"/>
    <n v="38869.25"/>
    <s v="tier - 2"/>
    <s v="tier - 2"/>
    <s v="R1011"/>
    <n v="60"/>
  </r>
  <r>
    <s v="Id136"/>
    <s v="Neufeld"/>
    <n v="46.85"/>
    <x v="69"/>
    <s v="No"/>
    <x v="0"/>
    <s v="Yes"/>
    <x v="3"/>
    <s v="yes"/>
    <x v="0"/>
    <x v="2"/>
    <d v="1979-12-03T00:00:00"/>
    <n v="38836.980000000003"/>
    <s v="tier - 2"/>
    <s v="tier - 1"/>
    <s v="R1011"/>
    <n v="45"/>
  </r>
  <r>
    <s v="Id137"/>
    <s v="Walhovd"/>
    <n v="42.24"/>
    <x v="122"/>
    <s v="No"/>
    <x v="1"/>
    <s v="No"/>
    <x v="3"/>
    <s v="yes"/>
    <x v="0"/>
    <x v="2"/>
    <d v="2004-12-05T00:00:00"/>
    <n v="38792.69"/>
    <s v="tier - 2"/>
    <s v="tier - 2"/>
    <s v="R1013"/>
    <n v="20"/>
  </r>
  <r>
    <s v="Id138"/>
    <s v="Washburn"/>
    <n v="34.39"/>
    <x v="123"/>
    <s v="No"/>
    <x v="0"/>
    <s v="No"/>
    <x v="0"/>
    <s v="yes"/>
    <x v="0"/>
    <x v="1"/>
    <d v="1991-11-08T00:00:00"/>
    <n v="38746.36"/>
    <s v="tier - 1"/>
    <s v="tier - 2"/>
    <s v="R1012"/>
    <n v="33"/>
  </r>
  <r>
    <s v="Id139"/>
    <s v="Mroz"/>
    <n v="42.89"/>
    <x v="124"/>
    <s v="yes"/>
    <x v="0"/>
    <s v="No"/>
    <x v="0"/>
    <s v="yes"/>
    <x v="0"/>
    <x v="2"/>
    <d v="1976-06-15T00:00:00"/>
    <n v="38740.120000000003"/>
    <s v="tier - 2"/>
    <s v="tier - 2"/>
    <s v="R1012"/>
    <n v="48"/>
  </r>
  <r>
    <s v="Id140"/>
    <s v="Canaday"/>
    <n v="36.299999999999997"/>
    <x v="125"/>
    <s v="No"/>
    <x v="0"/>
    <s v="No"/>
    <x v="0"/>
    <s v="yes"/>
    <x v="0"/>
    <x v="2"/>
    <d v="1991-11-02T00:00:00"/>
    <n v="38711"/>
    <s v="tier - 2"/>
    <s v="tier - 2"/>
    <s v="R1011"/>
    <n v="33"/>
  </r>
  <r>
    <s v="Id141"/>
    <s v="Atkins"/>
    <n v="35.200000000000003"/>
    <x v="126"/>
    <s v="yes"/>
    <x v="0"/>
    <s v="No"/>
    <x v="3"/>
    <s v="yes"/>
    <x v="0"/>
    <x v="0"/>
    <d v="1986-07-20T00:00:00"/>
    <n v="38709.18"/>
    <s v="tier - 1"/>
    <s v="tier - 3"/>
    <s v="R1013"/>
    <n v="38"/>
  </r>
  <r>
    <s v="Id142"/>
    <s v="Kropelnicki"/>
    <n v="53.62"/>
    <x v="127"/>
    <s v="No"/>
    <x v="0"/>
    <s v="No"/>
    <x v="0"/>
    <s v="yes"/>
    <x v="0"/>
    <x v="2"/>
    <d v="1990-07-13T00:00:00"/>
    <n v="38652.089999999997"/>
    <s v="tier - 2"/>
    <s v="tier - 2"/>
    <s v="R1011"/>
    <n v="34"/>
  </r>
  <r>
    <s v="Id143"/>
    <s v="Braund"/>
    <n v="36.67"/>
    <x v="128"/>
    <s v="No"/>
    <x v="0"/>
    <s v="No"/>
    <x v="0"/>
    <s v="yes"/>
    <x v="0"/>
    <x v="1"/>
    <d v="1999-11-12T00:00:00"/>
    <n v="38511.629999999997"/>
    <s v="tier - 2"/>
    <s v="tier - 2"/>
    <s v="R1024"/>
    <n v="25"/>
  </r>
  <r>
    <s v="Id144"/>
    <s v="Anderson"/>
    <n v="33.4"/>
    <x v="129"/>
    <s v="yes"/>
    <x v="0"/>
    <s v="No"/>
    <x v="3"/>
    <s v="yes"/>
    <x v="0"/>
    <x v="0"/>
    <d v="1986-06-21T00:00:00"/>
    <n v="38415.47"/>
    <s v="tier - 1"/>
    <s v="tier - 2"/>
    <s v="R1011"/>
    <n v="38"/>
  </r>
  <r>
    <s v="Id145"/>
    <s v="Bilbrey"/>
    <n v="42.71"/>
    <x v="130"/>
    <s v="No"/>
    <x v="0"/>
    <s v="No"/>
    <x v="0"/>
    <s v="yes"/>
    <x v="0"/>
    <x v="0"/>
    <d v="1971-12-23T00:00:00"/>
    <n v="38405.26"/>
    <s v="tier - 2"/>
    <s v="tier - 1"/>
    <s v="R1011"/>
    <n v="53"/>
  </r>
  <r>
    <s v="Id146"/>
    <s v="Curtis"/>
    <n v="41.52"/>
    <x v="131"/>
    <s v="yes"/>
    <x v="0"/>
    <s v="No"/>
    <x v="1"/>
    <s v="yes"/>
    <x v="0"/>
    <x v="0"/>
    <d v="1970-08-22T00:00:00"/>
    <n v="38389.79"/>
    <s v="tier - 2"/>
    <s v="tier - 3"/>
    <s v="R1011"/>
    <n v="54"/>
  </r>
  <r>
    <s v="Id147"/>
    <s v="Meyer"/>
    <n v="39.4"/>
    <x v="132"/>
    <s v="No"/>
    <x v="0"/>
    <s v="No"/>
    <x v="0"/>
    <s v="yes"/>
    <x v="0"/>
    <x v="0"/>
    <d v="2002-09-17T00:00:00"/>
    <n v="38344.57"/>
    <s v="tier - 1"/>
    <s v="tier - 3"/>
    <s v="R1011"/>
    <n v="22"/>
  </r>
  <r>
    <s v="Id148"/>
    <s v="Bardeesy"/>
    <n v="46.45"/>
    <x v="133"/>
    <s v="No"/>
    <x v="0"/>
    <s v="No"/>
    <x v="0"/>
    <s v="yes"/>
    <x v="0"/>
    <x v="2"/>
    <d v="1980-06-12T00:00:00"/>
    <n v="38313.129999999997"/>
    <s v="tier - 1"/>
    <s v="tier - 3"/>
    <s v="R1011"/>
    <n v="44"/>
  </r>
  <r>
    <s v="Id149"/>
    <s v="Shanahan"/>
    <n v="35.75"/>
    <x v="40"/>
    <s v="No"/>
    <x v="0"/>
    <s v="No"/>
    <x v="0"/>
    <s v="yes"/>
    <x v="0"/>
    <x v="2"/>
    <d v="1989-10-30T00:00:00"/>
    <n v="38282.75"/>
    <s v="tier - 1"/>
    <s v="tier - 2"/>
    <s v="R1013"/>
    <n v="35"/>
  </r>
  <r>
    <s v="Id150"/>
    <s v="Sutter"/>
    <n v="26.07"/>
    <x v="134"/>
    <s v="No"/>
    <x v="0"/>
    <s v="No"/>
    <x v="0"/>
    <s v="yes"/>
    <x v="1"/>
    <x v="2"/>
    <d v="1980-08-16T00:00:00"/>
    <n v="38245.589999999997"/>
    <s v="tier - 1"/>
    <s v="tier - 2"/>
    <s v="R1013"/>
    <n v="44"/>
  </r>
  <r>
    <s v="Id151"/>
    <s v="Yesian"/>
    <n v="36.54"/>
    <x v="135"/>
    <s v="yes"/>
    <x v="0"/>
    <s v="No"/>
    <x v="3"/>
    <s v="yes"/>
    <x v="0"/>
    <x v="2"/>
    <d v="1964-06-16T00:00:00"/>
    <n v="38241.74"/>
    <s v="tier - 2"/>
    <s v="tier - 3"/>
    <s v="R1011"/>
    <n v="60"/>
  </r>
  <r>
    <s v="Id152"/>
    <s v="Meers"/>
    <n v="51.64"/>
    <x v="120"/>
    <s v="No"/>
    <x v="0"/>
    <s v="No"/>
    <x v="0"/>
    <s v="yes"/>
    <x v="0"/>
    <x v="2"/>
    <d v="1989-09-08T00:00:00"/>
    <n v="38237.339999999997"/>
    <s v="tier - 2"/>
    <s v="tier - 3"/>
    <s v="R1011"/>
    <n v="35"/>
  </r>
  <r>
    <s v="Id153"/>
    <s v="Conlon"/>
    <n v="42.83"/>
    <x v="60"/>
    <s v="No"/>
    <x v="0"/>
    <s v="No"/>
    <x v="1"/>
    <s v="yes"/>
    <x v="0"/>
    <x v="1"/>
    <d v="1972-11-19T00:00:00"/>
    <n v="38189.1"/>
    <s v="tier - 2"/>
    <s v="tier - 2"/>
    <s v="R1011"/>
    <n v="52"/>
  </r>
  <r>
    <s v="Id154"/>
    <s v="Arnstein"/>
    <n v="40.15"/>
    <x v="136"/>
    <s v="No"/>
    <x v="0"/>
    <s v="No"/>
    <x v="3"/>
    <s v="yes"/>
    <x v="0"/>
    <x v="1"/>
    <d v="1998-07-29T00:00:00"/>
    <n v="38126.25"/>
    <s v="tier - 1"/>
    <s v="tier - 3"/>
    <s v="R1013"/>
    <n v="26"/>
  </r>
  <r>
    <s v="Id155"/>
    <s v="Jurek"/>
    <n v="27.8"/>
    <x v="67"/>
    <s v="No"/>
    <x v="0"/>
    <s v="Yes"/>
    <x v="3"/>
    <s v="yes"/>
    <x v="1"/>
    <x v="2"/>
    <d v="1979-09-09T00:00:00"/>
    <n v="37829.72"/>
    <s v="tier - 1"/>
    <s v="tier - 2"/>
    <s v="R1011"/>
    <n v="45"/>
  </r>
  <r>
    <s v="Id156"/>
    <s v="Thill"/>
    <n v="45.81"/>
    <x v="70"/>
    <s v="yes"/>
    <x v="0"/>
    <s v="Yes"/>
    <x v="3"/>
    <s v="yes"/>
    <x v="0"/>
    <x v="2"/>
    <d v="1983-07-26T00:00:00"/>
    <n v="37800.980000000003"/>
    <s v="tier - 2"/>
    <s v="tier - 2"/>
    <s v="R1011"/>
    <n v="41"/>
  </r>
  <r>
    <s v="Id157"/>
    <s v="Glaz"/>
    <n v="34.43"/>
    <x v="137"/>
    <s v="yes"/>
    <x v="0"/>
    <s v="No"/>
    <x v="3"/>
    <s v="yes"/>
    <x v="0"/>
    <x v="0"/>
    <d v="1986-08-15T00:00:00"/>
    <n v="37742.58"/>
    <s v="tier - 1"/>
    <s v="tier - 1"/>
    <s v="R1013"/>
    <n v="38"/>
  </r>
  <r>
    <s v="Id158"/>
    <s v="Sampson"/>
    <n v="41.33"/>
    <x v="138"/>
    <s v="yes"/>
    <x v="0"/>
    <s v="No"/>
    <x v="0"/>
    <s v="yes"/>
    <x v="0"/>
    <x v="2"/>
    <d v="1976-09-18T00:00:00"/>
    <n v="37735.199999999997"/>
    <s v="tier - 2"/>
    <s v="tier - 2"/>
    <s v="R1011"/>
    <n v="48"/>
  </r>
  <r>
    <s v="Id159"/>
    <s v="Duliba"/>
    <n v="31.92"/>
    <x v="89"/>
    <s v="yes"/>
    <x v="0"/>
    <s v="No"/>
    <x v="3"/>
    <s v="yes"/>
    <x v="0"/>
    <x v="2"/>
    <d v="1988-10-10T00:00:00"/>
    <n v="37701.879999999997"/>
    <s v="tier - 2"/>
    <s v="tier - 3"/>
    <s v="R1023"/>
    <n v="36"/>
  </r>
  <r>
    <s v="Id160"/>
    <s v="Tanguay"/>
    <n v="39.799999999999997"/>
    <x v="116"/>
    <s v="yes"/>
    <x v="0"/>
    <s v="No"/>
    <x v="1"/>
    <s v="yes"/>
    <x v="0"/>
    <x v="0"/>
    <d v="1970-10-28T00:00:00"/>
    <n v="37675.06"/>
    <s v="tier - 2"/>
    <s v="tier - 3"/>
    <s v="R1011"/>
    <n v="54"/>
  </r>
  <r>
    <s v="Id161"/>
    <s v="McClelland"/>
    <n v="42.82"/>
    <x v="139"/>
    <s v="No"/>
    <x v="0"/>
    <s v="No"/>
    <x v="0"/>
    <s v="yes"/>
    <x v="0"/>
    <x v="2"/>
    <d v="1982-06-20T00:00:00"/>
    <n v="37650.74"/>
    <s v="tier - 2"/>
    <s v="tier - 2"/>
    <s v="R1012"/>
    <n v="42"/>
  </r>
  <r>
    <s v="Id162"/>
    <s v="Gorman"/>
    <n v="33.630000000000003"/>
    <x v="140"/>
    <s v="No"/>
    <x v="0"/>
    <s v="No"/>
    <x v="0"/>
    <s v="yes"/>
    <x v="0"/>
    <x v="2"/>
    <d v="1990-11-16T00:00:00"/>
    <n v="37607.53"/>
    <s v="tier - 1"/>
    <s v="tier - 2"/>
    <s v="R1019"/>
    <n v="34"/>
  </r>
  <r>
    <s v="Id163"/>
    <s v="Nishimura"/>
    <n v="37.07"/>
    <x v="141"/>
    <s v="No"/>
    <x v="1"/>
    <s v="No"/>
    <x v="3"/>
    <s v="yes"/>
    <x v="0"/>
    <x v="2"/>
    <d v="2000-10-12T00:00:00"/>
    <n v="37484.449999999997"/>
    <s v="tier - 1"/>
    <s v="tier - 1"/>
    <s v="R1013"/>
    <n v="24"/>
  </r>
  <r>
    <s v="Id164"/>
    <s v="Brimble"/>
    <n v="35.625"/>
    <x v="142"/>
    <s v="No"/>
    <x v="0"/>
    <s v="No"/>
    <x v="0"/>
    <s v="yes"/>
    <x v="0"/>
    <x v="0"/>
    <d v="2002-09-27T00:00:00"/>
    <n v="37465.339999999997"/>
    <s v="tier - 1"/>
    <s v="tier - 2"/>
    <s v="R1012"/>
    <n v="22"/>
  </r>
  <r>
    <s v="Id165"/>
    <s v="Trenk"/>
    <n v="42.69"/>
    <x v="143"/>
    <s v="No"/>
    <x v="0"/>
    <s v="Yes"/>
    <x v="3"/>
    <s v="yes"/>
    <x v="0"/>
    <x v="2"/>
    <d v="1979-08-03T00:00:00"/>
    <n v="37425.94"/>
    <s v="tier - 2"/>
    <s v="tier - 1"/>
    <s v="R1011"/>
    <n v="45"/>
  </r>
  <r>
    <s v="Id166"/>
    <s v="Wittmann"/>
    <n v="37.869999999999997"/>
    <x v="144"/>
    <s v="yes"/>
    <x v="0"/>
    <s v="Yes"/>
    <x v="3"/>
    <s v="yes"/>
    <x v="0"/>
    <x v="2"/>
    <d v="1969-10-30T00:00:00"/>
    <n v="37277.269999999997"/>
    <s v="tier - 1"/>
    <s v="tier - 3"/>
    <s v="R1011"/>
    <n v="55"/>
  </r>
  <r>
    <s v="Id167"/>
    <s v="Tremblay"/>
    <n v="40.61"/>
    <x v="96"/>
    <s v="yes"/>
    <x v="0"/>
    <s v="No"/>
    <x v="3"/>
    <s v="yes"/>
    <x v="0"/>
    <x v="0"/>
    <d v="1975-11-09T00:00:00"/>
    <n v="37272.339999999997"/>
    <s v="tier - 2"/>
    <s v="tier - 3"/>
    <s v="R1011"/>
    <n v="49"/>
  </r>
  <r>
    <s v="Id168"/>
    <s v="Scofield"/>
    <n v="30.78"/>
    <x v="145"/>
    <s v="yes"/>
    <x v="0"/>
    <s v="No"/>
    <x v="0"/>
    <s v="yes"/>
    <x v="0"/>
    <x v="2"/>
    <d v="1985-11-17T00:00:00"/>
    <n v="37270.15"/>
    <s v="tier - 2"/>
    <s v="tier - 1"/>
    <s v="R1024"/>
    <n v="39"/>
  </r>
  <r>
    <s v="Id169"/>
    <s v="Yost"/>
    <n v="49.49"/>
    <x v="146"/>
    <s v="No"/>
    <x v="0"/>
    <s v="No"/>
    <x v="0"/>
    <s v="yes"/>
    <x v="0"/>
    <x v="2"/>
    <d v="1990-10-17T00:00:00"/>
    <n v="37251.22"/>
    <s v="tier - 2"/>
    <s v="tier - 2"/>
    <s v="R1011"/>
    <n v="34"/>
  </r>
  <r>
    <s v="Id170"/>
    <s v="Torphy"/>
    <n v="37.619999999999997"/>
    <x v="147"/>
    <s v="yes"/>
    <x v="1"/>
    <s v="No"/>
    <x v="1"/>
    <s v="yes"/>
    <x v="0"/>
    <x v="1"/>
    <d v="2000-09-05T00:00:00"/>
    <n v="37165.160000000003"/>
    <s v="tier - 1"/>
    <s v="tier - 3"/>
    <s v="UNKNOWN"/>
    <n v="24"/>
  </r>
  <r>
    <s v="Id171"/>
    <s v="Busby"/>
    <n v="36.08"/>
    <x v="148"/>
    <s v="yes"/>
    <x v="0"/>
    <s v="No"/>
    <x v="3"/>
    <s v="yes"/>
    <x v="0"/>
    <x v="1"/>
    <d v="1995-10-30T00:00:00"/>
    <n v="37133.9"/>
    <s v="tier - 2"/>
    <s v="tier - 2"/>
    <s v="R1013"/>
    <n v="29"/>
  </r>
  <r>
    <s v="Id172"/>
    <s v="Nguyen"/>
    <n v="33.5"/>
    <x v="66"/>
    <s v="No"/>
    <x v="0"/>
    <s v="No"/>
    <x v="0"/>
    <s v="yes"/>
    <x v="0"/>
    <x v="2"/>
    <d v="1989-06-10T00:00:00"/>
    <n v="37079.370000000003"/>
    <s v="tier - 2"/>
    <s v="tier - 3"/>
    <s v="R1011"/>
    <n v="35"/>
  </r>
  <r>
    <s v="Id173"/>
    <s v="Hanley"/>
    <n v="47.46"/>
    <x v="149"/>
    <s v="yes"/>
    <x v="0"/>
    <s v="No"/>
    <x v="3"/>
    <s v="yes"/>
    <x v="0"/>
    <x v="1"/>
    <d v="1988-12-17T00:00:00"/>
    <n v="37076.370000000003"/>
    <s v="tier - 2"/>
    <s v="tier - 1"/>
    <s v="R1011"/>
    <n v="36"/>
  </r>
  <r>
    <s v="Id174"/>
    <s v="Scheer"/>
    <n v="49.24"/>
    <x v="150"/>
    <s v="No"/>
    <x v="0"/>
    <s v="No"/>
    <x v="0"/>
    <s v="yes"/>
    <x v="0"/>
    <x v="2"/>
    <d v="1991-11-01T00:00:00"/>
    <n v="37040.879999999997"/>
    <s v="tier - 2"/>
    <s v="tier - 2"/>
    <s v="R1011"/>
    <n v="33"/>
  </r>
  <r>
    <s v="Id175"/>
    <s v="Rankin"/>
    <n v="54.4"/>
    <x v="151"/>
    <s v="No"/>
    <x v="0"/>
    <s v="No"/>
    <x v="3"/>
    <s v="yes"/>
    <x v="0"/>
    <x v="2"/>
    <d v="1992-09-13T00:00:00"/>
    <n v="36976.449999999997"/>
    <s v="tier - 2"/>
    <s v="tier - 3"/>
    <s v="R1011"/>
    <n v="32"/>
  </r>
  <r>
    <s v="Id176"/>
    <s v="Ricardi"/>
    <n v="35.53"/>
    <x v="152"/>
    <s v="No"/>
    <x v="0"/>
    <s v="No"/>
    <x v="3"/>
    <s v="yes"/>
    <x v="0"/>
    <x v="2"/>
    <d v="1992-08-25T00:00:00"/>
    <n v="36950.26"/>
    <s v="tier - 1"/>
    <s v="tier - 1"/>
    <s v="R1013"/>
    <n v="32"/>
  </r>
  <r>
    <s v="Id177"/>
    <s v="Karkos"/>
    <n v="39.729999999999997"/>
    <x v="149"/>
    <s v="No"/>
    <x v="0"/>
    <s v="No"/>
    <x v="0"/>
    <s v="yes"/>
    <x v="0"/>
    <x v="1"/>
    <d v="1977-08-13T00:00:00"/>
    <n v="36935.64"/>
    <s v="tier - 2"/>
    <s v="tier - 1"/>
    <s v="R1011"/>
    <n v="47"/>
  </r>
  <r>
    <s v="Id178"/>
    <s v="Price-Dierksen"/>
    <n v="35.68"/>
    <x v="153"/>
    <s v="No"/>
    <x v="0"/>
    <s v="No"/>
    <x v="0"/>
    <s v="yes"/>
    <x v="0"/>
    <x v="0"/>
    <d v="1968-10-22T00:00:00"/>
    <n v="36922.61"/>
    <s v="tier - 2"/>
    <s v="tier - 1"/>
    <s v="R1011"/>
    <n v="56"/>
  </r>
  <r>
    <s v="Id179"/>
    <s v="Knispel"/>
    <n v="48.86"/>
    <x v="34"/>
    <s v="No"/>
    <x v="0"/>
    <s v="No"/>
    <x v="0"/>
    <s v="yes"/>
    <x v="0"/>
    <x v="1"/>
    <d v="1991-06-10T00:00:00"/>
    <n v="36911.99"/>
    <s v="tier - 2"/>
    <s v="tier - 2"/>
    <s v="R1011"/>
    <n v="33"/>
  </r>
  <r>
    <s v="Id180"/>
    <s v="King"/>
    <n v="34.799999999999997"/>
    <x v="154"/>
    <s v="yes"/>
    <x v="0"/>
    <s v="Yes"/>
    <x v="3"/>
    <s v="No"/>
    <x v="0"/>
    <x v="0"/>
    <d v="1963-07-24T00:00:00"/>
    <n v="36910.61"/>
    <s v="tier - 2"/>
    <s v="tier - 2"/>
    <s v="R1011"/>
    <n v="61"/>
  </r>
  <r>
    <s v="Id181"/>
    <s v="Samuelson"/>
    <n v="32.49"/>
    <x v="144"/>
    <s v="No"/>
    <x v="0"/>
    <s v="Yes"/>
    <x v="3"/>
    <s v="yes"/>
    <x v="0"/>
    <x v="2"/>
    <d v="2003-06-21T00:00:00"/>
    <n v="36898.730000000003"/>
    <s v="tier - 2"/>
    <s v="tier - 1"/>
    <s v="R1012"/>
    <n v="21"/>
  </r>
  <r>
    <s v="Id182"/>
    <s v="Fredsall"/>
    <n v="39"/>
    <x v="155"/>
    <s v="No"/>
    <x v="0"/>
    <s v="No"/>
    <x v="1"/>
    <s v="yes"/>
    <x v="0"/>
    <x v="1"/>
    <d v="1972-12-05T00:00:00"/>
    <n v="36889.99"/>
    <s v="tier - 1"/>
    <s v="tier - 3"/>
    <s v="R1011"/>
    <n v="52"/>
  </r>
  <r>
    <s v="Id183"/>
    <s v="Eggleston"/>
    <n v="35.299999999999997"/>
    <x v="34"/>
    <s v="No"/>
    <x v="0"/>
    <s v="No"/>
    <x v="3"/>
    <s v="yes"/>
    <x v="0"/>
    <x v="1"/>
    <d v="1992-07-04T00:00:00"/>
    <n v="36837.47"/>
    <s v="tier - 2"/>
    <s v="tier - 3"/>
    <s v="R1011"/>
    <n v="32"/>
  </r>
  <r>
    <s v="Id184"/>
    <s v="Palombaro"/>
    <n v="33.42"/>
    <x v="156"/>
    <s v="No"/>
    <x v="0"/>
    <s v="No"/>
    <x v="0"/>
    <s v="yes"/>
    <x v="0"/>
    <x v="0"/>
    <d v="1965-12-28T00:00:00"/>
    <n v="36795.29"/>
    <s v="tier - 2"/>
    <s v="tier - 1"/>
    <s v="R1011"/>
    <n v="59"/>
  </r>
  <r>
    <s v="Id185"/>
    <s v="Silva"/>
    <n v="37.18"/>
    <x v="157"/>
    <s v="yes"/>
    <x v="0"/>
    <s v="No"/>
    <x v="1"/>
    <s v="yes"/>
    <x v="0"/>
    <x v="0"/>
    <d v="1970-07-14T00:00:00"/>
    <n v="36786.370000000003"/>
    <s v="tier - 1"/>
    <s v="tier - 1"/>
    <s v="R1011"/>
    <n v="54"/>
  </r>
  <r>
    <s v="Id186"/>
    <s v="Bugala"/>
    <n v="33.33"/>
    <x v="158"/>
    <s v="yes"/>
    <x v="0"/>
    <s v="No"/>
    <x v="1"/>
    <s v="No"/>
    <x v="0"/>
    <x v="0"/>
    <d v="1961-07-29T00:00:00"/>
    <n v="36580.28"/>
    <s v="tier - 2"/>
    <s v="tier - 2"/>
    <s v="R1013"/>
    <n v="63"/>
  </r>
  <r>
    <s v="Id187"/>
    <s v="Dublin"/>
    <n v="53.21"/>
    <x v="159"/>
    <s v="No"/>
    <x v="0"/>
    <s v="No"/>
    <x v="3"/>
    <s v="yes"/>
    <x v="0"/>
    <x v="2"/>
    <d v="1992-10-09T00:00:00"/>
    <n v="36572.800000000003"/>
    <s v="tier - 1"/>
    <s v="tier - 2"/>
    <s v="R1011"/>
    <n v="32"/>
  </r>
  <r>
    <s v="Id188"/>
    <s v="Cleland"/>
    <n v="38.729999999999997"/>
    <x v="73"/>
    <s v="No"/>
    <x v="0"/>
    <s v="No"/>
    <x v="1"/>
    <s v="yes"/>
    <x v="0"/>
    <x v="0"/>
    <d v="1973-08-09T00:00:00"/>
    <n v="36541.550000000003"/>
    <s v="tier - 2"/>
    <s v="tier - 3"/>
    <s v="R1011"/>
    <n v="51"/>
  </r>
  <r>
    <s v="Id189"/>
    <s v="Evans"/>
    <n v="29.73"/>
    <x v="160"/>
    <s v="No"/>
    <x v="0"/>
    <s v="No"/>
    <x v="0"/>
    <s v="yes"/>
    <x v="1"/>
    <x v="0"/>
    <d v="1962-11-19T00:00:00"/>
    <n v="36445.550000000003"/>
    <s v="tier - 2"/>
    <s v="tier - 2"/>
    <s v="R1011"/>
    <n v="62"/>
  </r>
  <r>
    <s v="Id190"/>
    <s v="Boyd"/>
    <n v="34.700000000000003"/>
    <x v="161"/>
    <s v="No"/>
    <x v="0"/>
    <s v="Yes"/>
    <x v="3"/>
    <s v="yes"/>
    <x v="0"/>
    <x v="2"/>
    <d v="2003-12-09T00:00:00"/>
    <n v="36397.58"/>
    <s v="tier - 2"/>
    <s v="tier - 3"/>
    <s v="R1011"/>
    <n v="21"/>
  </r>
  <r>
    <s v="Id191"/>
    <s v="Roulier"/>
    <n v="38.28"/>
    <x v="162"/>
    <s v="yes"/>
    <x v="0"/>
    <s v="No"/>
    <x v="3"/>
    <s v="yes"/>
    <x v="0"/>
    <x v="0"/>
    <d v="1975-06-05T00:00:00"/>
    <n v="36350.71"/>
    <s v="tier - 1"/>
    <s v="tier - 2"/>
    <s v="R1011"/>
    <n v="49"/>
  </r>
  <r>
    <s v="Id192"/>
    <s v="Mullins"/>
    <n v="33.57"/>
    <x v="163"/>
    <s v="yes"/>
    <x v="0"/>
    <s v="No"/>
    <x v="0"/>
    <s v="yes"/>
    <x v="0"/>
    <x v="0"/>
    <d v="1967-10-18T00:00:00"/>
    <n v="36332.449999999997"/>
    <s v="tier - 1"/>
    <s v="tier - 3"/>
    <s v="R1011"/>
    <n v="57"/>
  </r>
  <r>
    <s v="Id193"/>
    <s v="Hofmann"/>
    <n v="52.06"/>
    <x v="164"/>
    <s v="No"/>
    <x v="0"/>
    <s v="No"/>
    <x v="3"/>
    <s v="yes"/>
    <x v="0"/>
    <x v="2"/>
    <d v="1992-06-16T00:00:00"/>
    <n v="36314.050000000003"/>
    <s v="tier - 2"/>
    <s v="tier - 2"/>
    <s v="R1011"/>
    <n v="32"/>
  </r>
  <r>
    <s v="Id194"/>
    <s v="Garcia Garcia"/>
    <n v="38.17"/>
    <x v="165"/>
    <s v="No"/>
    <x v="1"/>
    <s v="No"/>
    <x v="3"/>
    <s v="yes"/>
    <x v="0"/>
    <x v="2"/>
    <d v="2004-12-25T00:00:00"/>
    <n v="36307.800000000003"/>
    <s v="tier - 1"/>
    <s v="tier - 2"/>
    <s v="R1013"/>
    <n v="20"/>
  </r>
  <r>
    <s v="Id195"/>
    <s v="Klecker"/>
    <n v="36.954999999999998"/>
    <x v="85"/>
    <s v="No"/>
    <x v="0"/>
    <s v="Yes"/>
    <x v="3"/>
    <s v="yes"/>
    <x v="0"/>
    <x v="1"/>
    <d v="2003-09-05T00:00:00"/>
    <n v="36219.410000000003"/>
    <s v="tier - 1"/>
    <s v="tier - 1"/>
    <s v="R1012"/>
    <n v="21"/>
  </r>
  <r>
    <s v="Id196"/>
    <s v="Cancre"/>
    <n v="34.4"/>
    <x v="166"/>
    <s v="No"/>
    <x v="0"/>
    <s v="Yes"/>
    <x v="3"/>
    <s v="yes"/>
    <x v="0"/>
    <x v="2"/>
    <d v="1993-12-28T00:00:00"/>
    <n v="36197.699999999997"/>
    <s v="tier - 1"/>
    <s v="tier - 3"/>
    <s v="R1011"/>
    <n v="31"/>
  </r>
  <r>
    <s v="Id197"/>
    <s v="Denucci"/>
    <n v="31.73"/>
    <x v="167"/>
    <s v="No"/>
    <x v="0"/>
    <s v="No"/>
    <x v="0"/>
    <s v="yes"/>
    <x v="0"/>
    <x v="2"/>
    <d v="1999-10-01T00:00:00"/>
    <n v="36189.1"/>
    <s v="tier - 1"/>
    <s v="tier - 3"/>
    <s v="R1016"/>
    <n v="25"/>
  </r>
  <r>
    <s v="Id198"/>
    <s v="Saldana"/>
    <n v="36.64"/>
    <x v="168"/>
    <s v="No"/>
    <x v="0"/>
    <s v="No"/>
    <x v="0"/>
    <s v="yes"/>
    <x v="0"/>
    <x v="0"/>
    <d v="1974-12-06T00:00:00"/>
    <n v="36182.870000000003"/>
    <s v="tier - 2"/>
    <s v="tier - 3"/>
    <s v="R1012"/>
    <n v="50"/>
  </r>
  <r>
    <s v="Id199"/>
    <s v="Weinberg"/>
    <n v="36.85"/>
    <x v="169"/>
    <s v="No"/>
    <x v="1"/>
    <s v="No"/>
    <x v="3"/>
    <s v="yes"/>
    <x v="0"/>
    <x v="1"/>
    <d v="2004-08-30T00:00:00"/>
    <n v="36149.480000000003"/>
    <s v="tier - 2"/>
    <s v="tier - 2"/>
    <s v="R1013"/>
    <n v="20"/>
  </r>
  <r>
    <s v="Id200"/>
    <s v="Walsh"/>
    <n v="33.33"/>
    <x v="170"/>
    <s v="yes"/>
    <x v="0"/>
    <s v="Yes"/>
    <x v="3"/>
    <s v="yes"/>
    <x v="0"/>
    <x v="2"/>
    <d v="1997-06-12T00:00:00"/>
    <n v="36124.57"/>
    <s v="tier - 1"/>
    <s v="tier - 3"/>
    <s v="R1013"/>
    <n v="27"/>
  </r>
  <r>
    <s v="Id201"/>
    <s v="Pasten"/>
    <n v="39.14"/>
    <x v="171"/>
    <s v="No"/>
    <x v="0"/>
    <s v="Yes"/>
    <x v="3"/>
    <s v="yes"/>
    <x v="0"/>
    <x v="2"/>
    <d v="1979-11-04T00:00:00"/>
    <n v="36090.49"/>
    <s v="tier - 2"/>
    <s v="tier - 2"/>
    <s v="R1011"/>
    <n v="45"/>
  </r>
  <r>
    <s v="Id202"/>
    <s v="LaBelle"/>
    <n v="32.9"/>
    <x v="106"/>
    <s v="yes"/>
    <x v="0"/>
    <s v="No"/>
    <x v="0"/>
    <s v="yes"/>
    <x v="0"/>
    <x v="1"/>
    <d v="1996-08-20T00:00:00"/>
    <n v="36085.22"/>
    <s v="tier - 1"/>
    <s v="tier - 1"/>
    <s v="R1011"/>
    <n v="28"/>
  </r>
  <r>
    <s v="Id203"/>
    <s v="Guzman"/>
    <n v="29.78"/>
    <x v="172"/>
    <s v="yes"/>
    <x v="0"/>
    <s v="Yes"/>
    <x v="3"/>
    <s v="yes"/>
    <x v="1"/>
    <x v="0"/>
    <d v="1963-07-22T00:00:00"/>
    <n v="36074.339999999997"/>
    <s v="tier - 2"/>
    <s v="tier - 1"/>
    <s v="R1011"/>
    <n v="61"/>
  </r>
  <r>
    <s v="Id204"/>
    <s v="Turnbull"/>
    <n v="32.78"/>
    <x v="173"/>
    <s v="No"/>
    <x v="0"/>
    <s v="No"/>
    <x v="0"/>
    <s v="yes"/>
    <x v="0"/>
    <x v="2"/>
    <d v="1999-09-04T00:00:00"/>
    <n v="36021.01"/>
    <s v="tier - 2"/>
    <s v="tier - 3"/>
    <s v="R1013"/>
    <n v="25"/>
  </r>
  <r>
    <s v="Id205"/>
    <s v="Aguero"/>
    <n v="41.65"/>
    <x v="129"/>
    <s v="yes"/>
    <x v="0"/>
    <s v="No"/>
    <x v="0"/>
    <s v="yes"/>
    <x v="0"/>
    <x v="0"/>
    <d v="1981-11-22T00:00:00"/>
    <n v="35952.65"/>
    <s v="tier - 1"/>
    <s v="tier - 3"/>
    <s v="R1011"/>
    <n v="43"/>
  </r>
  <r>
    <s v="Id206"/>
    <s v="Woodward"/>
    <n v="50.79"/>
    <x v="150"/>
    <s v="No"/>
    <x v="0"/>
    <s v="No"/>
    <x v="3"/>
    <s v="yes"/>
    <x v="0"/>
    <x v="2"/>
    <d v="1992-06-18T00:00:00"/>
    <n v="35883.269999999997"/>
    <s v="tier - 2"/>
    <s v="tier - 1"/>
    <s v="R1011"/>
    <n v="32"/>
  </r>
  <r>
    <s v="Id207"/>
    <s v="McElroy"/>
    <n v="35.43"/>
    <x v="174"/>
    <s v="yes"/>
    <x v="0"/>
    <s v="No"/>
    <x v="0"/>
    <s v="yes"/>
    <x v="0"/>
    <x v="2"/>
    <d v="1976-10-04T00:00:00"/>
    <n v="35733.96"/>
    <s v="tier - 2"/>
    <s v="tier - 2"/>
    <s v="R1011"/>
    <n v="48"/>
  </r>
  <r>
    <s v="Id208"/>
    <s v="Lopez"/>
    <n v="35.25"/>
    <x v="118"/>
    <s v="No"/>
    <x v="0"/>
    <s v="No"/>
    <x v="0"/>
    <s v="yes"/>
    <x v="0"/>
    <x v="0"/>
    <d v="1974-07-15T00:00:00"/>
    <n v="35711.39"/>
    <s v="tier - 2"/>
    <s v="tier - 3"/>
    <s v="R1012"/>
    <n v="50"/>
  </r>
  <r>
    <s v="Id209"/>
    <s v="Cardosi"/>
    <n v="36.85"/>
    <x v="175"/>
    <s v="No"/>
    <x v="0"/>
    <s v="No"/>
    <x v="0"/>
    <s v="yes"/>
    <x v="0"/>
    <x v="0"/>
    <d v="1978-12-19T00:00:00"/>
    <n v="35701.9"/>
    <s v="tier - 2"/>
    <s v="tier - 1"/>
    <s v="R1011"/>
    <n v="46"/>
  </r>
  <r>
    <s v="Id210"/>
    <s v="Looney"/>
    <n v="31.02"/>
    <x v="176"/>
    <s v="No"/>
    <x v="1"/>
    <s v="No"/>
    <x v="3"/>
    <s v="yes"/>
    <x v="0"/>
    <x v="2"/>
    <d v="2000-12-17T00:00:00"/>
    <n v="35595.589999999997"/>
    <s v="tier - 2"/>
    <s v="tier - 3"/>
    <s v="R1013"/>
    <n v="24"/>
  </r>
  <r>
    <s v="Id211"/>
    <s v="Zyryanov"/>
    <n v="35.6"/>
    <x v="93"/>
    <s v="yes"/>
    <x v="1"/>
    <s v="No"/>
    <x v="1"/>
    <s v="yes"/>
    <x v="0"/>
    <x v="2"/>
    <d v="2000-11-19T00:00:00"/>
    <n v="35585.58"/>
    <s v="tier - 2"/>
    <s v="tier - 3"/>
    <s v="R1011"/>
    <n v="24"/>
  </r>
  <r>
    <s v="Id212"/>
    <s v="Gavin"/>
    <n v="34.39"/>
    <x v="177"/>
    <s v="No"/>
    <x v="0"/>
    <s v="No"/>
    <x v="0"/>
    <s v="yes"/>
    <x v="0"/>
    <x v="0"/>
    <d v="1971-08-10T00:00:00"/>
    <n v="35583.17"/>
    <s v="tier - 1"/>
    <s v="tier - 3"/>
    <s v="R1011"/>
    <n v="53"/>
  </r>
  <r>
    <s v="Id213"/>
    <s v="Littlefield"/>
    <n v="29.06"/>
    <x v="178"/>
    <s v="yes"/>
    <x v="0"/>
    <s v="No"/>
    <x v="3"/>
    <s v="yes"/>
    <x v="1"/>
    <x v="1"/>
    <d v="1964-08-29T00:00:00"/>
    <n v="35573.26"/>
    <s v="tier - 2"/>
    <s v="tier - 1"/>
    <s v="R1011"/>
    <n v="60"/>
  </r>
  <r>
    <s v="Id214"/>
    <s v="Shearer"/>
    <n v="35.799999999999997"/>
    <x v="179"/>
    <s v="No"/>
    <x v="0"/>
    <s v="No"/>
    <x v="1"/>
    <s v="yes"/>
    <x v="0"/>
    <x v="0"/>
    <d v="1973-10-27T00:00:00"/>
    <n v="35547.72"/>
    <s v="tier - 1"/>
    <s v="tier - 1"/>
    <s v="R1011"/>
    <n v="51"/>
  </r>
  <r>
    <s v="Id215"/>
    <s v="Armstrong"/>
    <n v="49.8"/>
    <x v="180"/>
    <s v="No"/>
    <x v="0"/>
    <s v="No"/>
    <x v="3"/>
    <s v="yes"/>
    <x v="0"/>
    <x v="2"/>
    <d v="1992-09-13T00:00:00"/>
    <n v="35547.47"/>
    <s v="tier - 2"/>
    <s v="tier - 3"/>
    <s v="R1011"/>
    <n v="32"/>
  </r>
  <r>
    <s v="Id216"/>
    <s v="Warriner"/>
    <n v="35.71"/>
    <x v="181"/>
    <s v="No"/>
    <x v="0"/>
    <s v="No"/>
    <x v="1"/>
    <s v="yes"/>
    <x v="0"/>
    <x v="0"/>
    <d v="1973-12-16T00:00:00"/>
    <n v="35517.19"/>
    <s v="tier - 2"/>
    <s v="tier - 2"/>
    <s v="R1011"/>
    <n v="51"/>
  </r>
  <r>
    <s v="Id217"/>
    <s v="White"/>
    <n v="30.8"/>
    <x v="182"/>
    <s v="yes"/>
    <x v="0"/>
    <s v="No"/>
    <x v="3"/>
    <s v="yes"/>
    <x v="0"/>
    <x v="2"/>
    <d v="1988-11-20T00:00:00"/>
    <n v="35491.64"/>
    <s v="tier - 1"/>
    <s v="tier - 2"/>
    <s v="R1011"/>
    <n v="36"/>
  </r>
  <r>
    <s v="Id218"/>
    <s v="Cordaro"/>
    <n v="33.69"/>
    <x v="183"/>
    <s v="No"/>
    <x v="0"/>
    <s v="No"/>
    <x v="0"/>
    <s v="yes"/>
    <x v="0"/>
    <x v="0"/>
    <d v="1971-09-22T00:00:00"/>
    <n v="35345.730000000003"/>
    <s v="tier - 2"/>
    <s v="tier - 3"/>
    <s v="R1011"/>
    <n v="53"/>
  </r>
  <r>
    <s v="Id219"/>
    <s v="Hamilton"/>
    <n v="42.27"/>
    <x v="3"/>
    <s v="yes"/>
    <x v="0"/>
    <s v="No"/>
    <x v="3"/>
    <s v="yes"/>
    <x v="0"/>
    <x v="1"/>
    <d v="1988-09-19T00:00:00"/>
    <n v="35315.96"/>
    <s v="tier - 2"/>
    <s v="tier - 1"/>
    <s v="R1011"/>
    <n v="36"/>
  </r>
  <r>
    <s v="Id220"/>
    <s v="Meyer"/>
    <n v="53.25"/>
    <x v="184"/>
    <s v="yes"/>
    <x v="0"/>
    <s v="Yes"/>
    <x v="3"/>
    <s v="yes"/>
    <x v="0"/>
    <x v="1"/>
    <d v="1997-07-09T00:00:00"/>
    <n v="35302.089999999997"/>
    <s v="tier - 1"/>
    <s v="tier - 2"/>
    <s v="R1011"/>
    <n v="27"/>
  </r>
  <r>
    <s v="Id221"/>
    <s v="Duke"/>
    <n v="26.8"/>
    <x v="185"/>
    <s v="yes"/>
    <x v="0"/>
    <s v="No"/>
    <x v="0"/>
    <s v="No"/>
    <x v="1"/>
    <x v="0"/>
    <d v="1967-12-30T00:00:00"/>
    <n v="35160.129999999997"/>
    <s v="tier - 2"/>
    <s v="tier - 2"/>
    <s v="R1011"/>
    <n v="57"/>
  </r>
  <r>
    <s v="Id222"/>
    <s v="Malatesta"/>
    <n v="28.5"/>
    <x v="89"/>
    <s v="No"/>
    <x v="0"/>
    <s v="No"/>
    <x v="3"/>
    <s v="yes"/>
    <x v="1"/>
    <x v="2"/>
    <d v="1998-12-22T00:00:00"/>
    <n v="35147.53"/>
    <s v="tier - 1"/>
    <s v="tier - 1"/>
    <s v="R1016"/>
    <n v="26"/>
  </r>
  <r>
    <s v="Id223"/>
    <s v="Hinrichsen"/>
    <n v="22.895"/>
    <x v="186"/>
    <s v="No"/>
    <x v="0"/>
    <s v="No"/>
    <x v="0"/>
    <s v="yes"/>
    <x v="2"/>
    <x v="1"/>
    <d v="1977-06-29T00:00:00"/>
    <n v="35069.370000000003"/>
    <s v="tier - 1"/>
    <s v="tier - 1"/>
    <s v="R1017"/>
    <n v="47"/>
  </r>
  <r>
    <s v="Id224"/>
    <s v="Lucan"/>
    <n v="34.06"/>
    <x v="187"/>
    <s v="yes"/>
    <x v="0"/>
    <s v="No"/>
    <x v="3"/>
    <s v="yes"/>
    <x v="0"/>
    <x v="0"/>
    <d v="1975-08-29T00:00:00"/>
    <n v="35050.620000000003"/>
    <s v="tier - 2"/>
    <s v="tier - 1"/>
    <s v="R1011"/>
    <n v="49"/>
  </r>
  <r>
    <s v="Id225"/>
    <s v="Koch"/>
    <n v="36.409999999999997"/>
    <x v="188"/>
    <s v="No"/>
    <x v="0"/>
    <s v="No"/>
    <x v="0"/>
    <s v="yes"/>
    <x v="0"/>
    <x v="2"/>
    <d v="1982-07-05T00:00:00"/>
    <n v="35000.730000000003"/>
    <s v="tier - 2"/>
    <s v="tier - 3"/>
    <s v="R1011"/>
    <n v="42"/>
  </r>
  <r>
    <s v="Id226"/>
    <s v="Smith"/>
    <n v="52.3"/>
    <x v="189"/>
    <s v="yes"/>
    <x v="0"/>
    <s v="Yes"/>
    <x v="3"/>
    <s v="yes"/>
    <x v="0"/>
    <x v="2"/>
    <d v="1997-08-22T00:00:00"/>
    <n v="34979.86"/>
    <s v="tier - 2"/>
    <s v="tier - 2"/>
    <s v="R1011"/>
    <n v="27"/>
  </r>
  <r>
    <s v="Id227"/>
    <s v="O'Connor"/>
    <n v="52.66"/>
    <x v="150"/>
    <s v="No"/>
    <x v="0"/>
    <s v="No"/>
    <x v="3"/>
    <s v="yes"/>
    <x v="0"/>
    <x v="2"/>
    <d v="1998-08-22T00:00:00"/>
    <n v="34976.42"/>
    <s v="tier - 2"/>
    <s v="tier - 1"/>
    <s v="R1011"/>
    <n v="26"/>
  </r>
  <r>
    <s v="Id228"/>
    <s v="Kampwerth"/>
    <n v="29.57"/>
    <x v="190"/>
    <s v="yes"/>
    <x v="0"/>
    <s v="No"/>
    <x v="0"/>
    <s v="yes"/>
    <x v="1"/>
    <x v="0"/>
    <d v="1967-10-07T00:00:00"/>
    <n v="34975.68"/>
    <s v="tier - 2"/>
    <s v="tier - 2"/>
    <s v="R1011"/>
    <n v="57"/>
  </r>
  <r>
    <s v="Id229"/>
    <s v="Federoff"/>
    <n v="36.99"/>
    <x v="191"/>
    <s v="yes"/>
    <x v="0"/>
    <s v="Yes"/>
    <x v="3"/>
    <s v="yes"/>
    <x v="0"/>
    <x v="2"/>
    <d v="1983-07-29T00:00:00"/>
    <n v="34940.61"/>
    <s v="tier - 2"/>
    <s v="tier - 3"/>
    <s v="R1011"/>
    <n v="41"/>
  </r>
  <r>
    <s v="Id230"/>
    <s v="Goya"/>
    <n v="31.4"/>
    <x v="192"/>
    <s v="yes"/>
    <x v="0"/>
    <s v="No"/>
    <x v="3"/>
    <s v="yes"/>
    <x v="0"/>
    <x v="2"/>
    <d v="1995-10-17T00:00:00"/>
    <n v="34838.870000000003"/>
    <s v="tier - 2"/>
    <s v="tier - 3"/>
    <s v="R1011"/>
    <n v="29"/>
  </r>
  <r>
    <s v="Id231"/>
    <s v="Hodges"/>
    <n v="34.9"/>
    <x v="21"/>
    <s v="No"/>
    <x v="0"/>
    <s v="Yes"/>
    <x v="3"/>
    <s v="yes"/>
    <x v="0"/>
    <x v="1"/>
    <d v="2003-09-17T00:00:00"/>
    <n v="34828.65"/>
    <s v="tier - 1"/>
    <s v="tier - 3"/>
    <s v="R1011"/>
    <n v="21"/>
  </r>
  <r>
    <s v="Id232"/>
    <s v="Erickson"/>
    <n v="31.13"/>
    <x v="193"/>
    <s v="yes"/>
    <x v="0"/>
    <s v="No"/>
    <x v="3"/>
    <s v="yes"/>
    <x v="0"/>
    <x v="2"/>
    <d v="1995-12-27T00:00:00"/>
    <n v="34806.47"/>
    <s v="tier - 1"/>
    <s v="tier - 2"/>
    <s v="R1013"/>
    <n v="29"/>
  </r>
  <r>
    <s v="Id233"/>
    <s v="Welleck"/>
    <n v="34.799999999999997"/>
    <x v="194"/>
    <s v="No"/>
    <x v="0"/>
    <s v="Yes"/>
    <x v="3"/>
    <s v="yes"/>
    <x v="0"/>
    <x v="1"/>
    <d v="2003-07-03T00:00:00"/>
    <n v="34779.620000000003"/>
    <s v="tier - 1"/>
    <s v="tier - 2"/>
    <s v="R1011"/>
    <n v="21"/>
  </r>
  <r>
    <s v="Id234"/>
    <s v="Polen"/>
    <n v="31.68"/>
    <x v="171"/>
    <s v="No"/>
    <x v="0"/>
    <s v="No"/>
    <x v="0"/>
    <s v="yes"/>
    <x v="0"/>
    <x v="2"/>
    <d v="1994-07-07T00:00:00"/>
    <n v="34672.15"/>
    <s v="tier - 1"/>
    <s v="tier - 3"/>
    <s v="R1013"/>
    <n v="30"/>
  </r>
  <r>
    <s v="Id235"/>
    <s v="Lynch"/>
    <n v="33.534999999999997"/>
    <x v="195"/>
    <s v="No"/>
    <x v="1"/>
    <s v="No"/>
    <x v="3"/>
    <s v="yes"/>
    <x v="0"/>
    <x v="1"/>
    <d v="2004-10-09T00:00:00"/>
    <n v="34617.839999999997"/>
    <s v="tier - 1"/>
    <s v="tier - 3"/>
    <s v="R1016"/>
    <n v="20"/>
  </r>
  <r>
    <s v="Id236"/>
    <s v="Hufstader"/>
    <n v="31.92"/>
    <x v="196"/>
    <s v="yes"/>
    <x v="0"/>
    <s v="No"/>
    <x v="0"/>
    <s v="yes"/>
    <x v="0"/>
    <x v="2"/>
    <d v="1976-11-25T00:00:00"/>
    <n v="34543.39"/>
    <s v="tier - 2"/>
    <s v="tier - 3"/>
    <s v="R1011"/>
    <n v="48"/>
  </r>
  <r>
    <s v="Id237"/>
    <s v="Doak"/>
    <n v="32.700000000000003"/>
    <x v="197"/>
    <s v="No"/>
    <x v="0"/>
    <s v="No"/>
    <x v="3"/>
    <s v="yes"/>
    <x v="0"/>
    <x v="2"/>
    <d v="1998-06-24T00:00:00"/>
    <n v="34472.839999999997"/>
    <s v="tier - 1"/>
    <s v="tier - 3"/>
    <s v="R1011"/>
    <n v="26"/>
  </r>
  <r>
    <s v="Id238"/>
    <s v="Noya"/>
    <n v="41.25"/>
    <x v="27"/>
    <s v="No"/>
    <x v="0"/>
    <s v="No"/>
    <x v="0"/>
    <s v="yes"/>
    <x v="0"/>
    <x v="2"/>
    <d v="1990-09-24T00:00:00"/>
    <n v="34456.269999999997"/>
    <s v="tier - 1"/>
    <s v="tier - 2"/>
    <s v="R1011"/>
    <n v="34"/>
  </r>
  <r>
    <s v="Id239"/>
    <s v="Heninger"/>
    <n v="33.11"/>
    <x v="198"/>
    <s v="No"/>
    <x v="0"/>
    <s v="Yes"/>
    <x v="3"/>
    <s v="yes"/>
    <x v="0"/>
    <x v="2"/>
    <d v="2003-10-05T00:00:00"/>
    <n v="34439.86"/>
    <s v="tier - 2"/>
    <s v="tier - 1"/>
    <s v="R1013"/>
    <n v="21"/>
  </r>
  <r>
    <s v="Id240"/>
    <s v="Richardson"/>
    <n v="36.159999999999997"/>
    <x v="199"/>
    <s v="No"/>
    <x v="0"/>
    <s v="No"/>
    <x v="3"/>
    <s v="yes"/>
    <x v="0"/>
    <x v="2"/>
    <d v="1984-10-01T00:00:00"/>
    <n v="34402.22"/>
    <s v="tier - 2"/>
    <s v="tier - 3"/>
    <s v="R1011"/>
    <n v="40"/>
  </r>
  <r>
    <s v="Id241"/>
    <s v="Deucher"/>
    <n v="33.72"/>
    <x v="200"/>
    <s v="yes"/>
    <x v="0"/>
    <s v="Yes"/>
    <x v="3"/>
    <s v="yes"/>
    <x v="0"/>
    <x v="1"/>
    <d v="1983-10-02T00:00:00"/>
    <n v="34307.22"/>
    <s v="tier - 2"/>
    <s v="tier - 2"/>
    <s v="R1012"/>
    <n v="41"/>
  </r>
  <r>
    <s v="Id242"/>
    <s v="Wilson"/>
    <n v="37.74"/>
    <x v="201"/>
    <s v="yes"/>
    <x v="0"/>
    <s v="No"/>
    <x v="3"/>
    <s v="yes"/>
    <x v="0"/>
    <x v="0"/>
    <d v="1986-10-11T00:00:00"/>
    <n v="34293.120000000003"/>
    <s v="tier - 1"/>
    <s v="tier - 2"/>
    <s v="R1011"/>
    <n v="38"/>
  </r>
  <r>
    <s v="Id243"/>
    <s v="Hall"/>
    <n v="48.75"/>
    <x v="202"/>
    <s v="yes"/>
    <x v="0"/>
    <s v="No"/>
    <x v="3"/>
    <s v="yes"/>
    <x v="0"/>
    <x v="2"/>
    <d v="1995-10-30T00:00:00"/>
    <n v="34289.43"/>
    <s v="tier - 1"/>
    <s v="tier - 1"/>
    <s v="R1011"/>
    <n v="29"/>
  </r>
  <r>
    <s v="Id244"/>
    <s v="Reed"/>
    <n v="31.065000000000001"/>
    <x v="203"/>
    <s v="No"/>
    <x v="0"/>
    <s v="No"/>
    <x v="3"/>
    <s v="yes"/>
    <x v="0"/>
    <x v="2"/>
    <d v="1998-06-11T00:00:00"/>
    <n v="34254.050000000003"/>
    <s v="tier - 1"/>
    <s v="tier - 3"/>
    <s v="R1019"/>
    <n v="26"/>
  </r>
  <r>
    <s v="Id245"/>
    <s v="Frome"/>
    <n v="23.55"/>
    <x v="204"/>
    <s v="No"/>
    <x v="0"/>
    <s v="No"/>
    <x v="0"/>
    <s v="yes"/>
    <x v="2"/>
    <x v="0"/>
    <d v="1962-07-05T00:00:00"/>
    <n v="34218.019999999997"/>
    <s v="tier - 1"/>
    <s v="tier - 1"/>
    <s v="R1011"/>
    <n v="62"/>
  </r>
  <r>
    <s v="Id246"/>
    <s v="Creasy"/>
    <n v="30.18"/>
    <x v="205"/>
    <s v="yes"/>
    <x v="0"/>
    <s v="No"/>
    <x v="3"/>
    <s v="yes"/>
    <x v="0"/>
    <x v="0"/>
    <d v="1975-07-21T00:00:00"/>
    <n v="34210.33"/>
    <s v="tier - 2"/>
    <s v="tier - 1"/>
    <s v="R1012"/>
    <n v="49"/>
  </r>
  <r>
    <s v="Id247"/>
    <s v="Latimer"/>
    <n v="29.94"/>
    <x v="14"/>
    <s v="No"/>
    <x v="0"/>
    <s v="No"/>
    <x v="0"/>
    <s v="yes"/>
    <x v="1"/>
    <x v="0"/>
    <d v="1971-08-25T00:00:00"/>
    <n v="34205.07"/>
    <s v="tier - 2"/>
    <s v="tier - 2"/>
    <s v="R1011"/>
    <n v="53"/>
  </r>
  <r>
    <s v="Id248"/>
    <s v="Wei"/>
    <n v="31.4"/>
    <x v="206"/>
    <s v="No"/>
    <x v="0"/>
    <s v="No"/>
    <x v="0"/>
    <s v="yes"/>
    <x v="0"/>
    <x v="2"/>
    <d v="1999-11-06T00:00:00"/>
    <n v="34166.269999999997"/>
    <s v="tier - 2"/>
    <s v="tier - 3"/>
    <s v="R1011"/>
    <n v="25"/>
  </r>
  <r>
    <s v="Id249"/>
    <s v="Hayes"/>
    <n v="53.06"/>
    <x v="41"/>
    <s v="No"/>
    <x v="0"/>
    <s v="No"/>
    <x v="0"/>
    <s v="yes"/>
    <x v="0"/>
    <x v="0"/>
    <d v="2002-12-26T00:00:00"/>
    <n v="34084.68"/>
    <s v="tier - 2"/>
    <s v="tier - 3"/>
    <s v="R1011"/>
    <n v="22"/>
  </r>
  <r>
    <s v="Id250"/>
    <s v="Velardo"/>
    <n v="30.25"/>
    <x v="40"/>
    <s v="No"/>
    <x v="0"/>
    <s v="No"/>
    <x v="1"/>
    <s v="yes"/>
    <x v="0"/>
    <x v="2"/>
    <d v="1972-07-26T00:00:00"/>
    <n v="34053.360000000001"/>
    <s v="tier - 2"/>
    <s v="tier - 2"/>
    <s v="R1011"/>
    <n v="52"/>
  </r>
  <r>
    <s v="Id251"/>
    <s v="Kastes"/>
    <n v="46.68"/>
    <x v="138"/>
    <s v="No"/>
    <x v="0"/>
    <s v="No"/>
    <x v="0"/>
    <s v="yes"/>
    <x v="0"/>
    <x v="2"/>
    <d v="1994-09-25T00:00:00"/>
    <n v="33975.47"/>
    <s v="tier - 2"/>
    <s v="tier - 2"/>
    <s v="R1011"/>
    <n v="30"/>
  </r>
  <r>
    <s v="Id252"/>
    <s v="Escorcia"/>
    <n v="30.4"/>
    <x v="119"/>
    <s v="No"/>
    <x v="1"/>
    <s v="No"/>
    <x v="1"/>
    <s v="yes"/>
    <x v="0"/>
    <x v="1"/>
    <d v="2000-12-27T00:00:00"/>
    <n v="33907.550000000003"/>
    <s v="tier - 2"/>
    <s v="tier - 2"/>
    <s v="R1012"/>
    <n v="24"/>
  </r>
  <r>
    <s v="Id253"/>
    <s v="Larscheid"/>
    <n v="30.2"/>
    <x v="47"/>
    <s v="yes"/>
    <x v="0"/>
    <s v="Yes"/>
    <x v="3"/>
    <s v="yes"/>
    <x v="0"/>
    <x v="2"/>
    <d v="1997-08-09T00:00:00"/>
    <n v="33900.65"/>
    <s v="tier - 2"/>
    <s v="tier - 3"/>
    <s v="R1011"/>
    <n v="27"/>
  </r>
  <r>
    <s v="Id254"/>
    <s v="O'Bannon"/>
    <n v="51.18"/>
    <x v="176"/>
    <s v="yes"/>
    <x v="1"/>
    <s v="No"/>
    <x v="1"/>
    <s v="yes"/>
    <x v="0"/>
    <x v="2"/>
    <d v="2000-10-26T00:00:00"/>
    <n v="33829.39"/>
    <s v="tier - 2"/>
    <s v="tier - 3"/>
    <s v="R1011"/>
    <n v="24"/>
  </r>
  <r>
    <s v="Id255"/>
    <s v="Ridgway"/>
    <n v="22.18"/>
    <x v="207"/>
    <s v="No"/>
    <x v="0"/>
    <s v="No"/>
    <x v="0"/>
    <s v="yes"/>
    <x v="2"/>
    <x v="0"/>
    <d v="1962-12-11T00:00:00"/>
    <n v="33753.32"/>
    <s v="tier - 1"/>
    <s v="tier - 3"/>
    <s v="R1011"/>
    <n v="62"/>
  </r>
  <r>
    <s v="Id256"/>
    <s v="Black"/>
    <n v="31.92"/>
    <x v="78"/>
    <s v="No"/>
    <x v="0"/>
    <s v="Yes"/>
    <x v="3"/>
    <s v="yes"/>
    <x v="0"/>
    <x v="2"/>
    <d v="2003-09-12T00:00:00"/>
    <n v="33750.29"/>
    <s v="tier - 1"/>
    <s v="tier - 3"/>
    <s v="R1012"/>
    <n v="21"/>
  </r>
  <r>
    <s v="Id257"/>
    <s v="Canton"/>
    <n v="31.73"/>
    <x v="208"/>
    <s v="No"/>
    <x v="1"/>
    <s v="No"/>
    <x v="3"/>
    <s v="yes"/>
    <x v="0"/>
    <x v="1"/>
    <d v="2004-11-01T00:00:00"/>
    <n v="33732.69"/>
    <s v="tier - 1"/>
    <s v="tier - 1"/>
    <s v="R1017"/>
    <n v="20"/>
  </r>
  <r>
    <s v="Id258"/>
    <s v="Fine"/>
    <n v="45.52"/>
    <x v="60"/>
    <s v="No"/>
    <x v="0"/>
    <s v="Yes"/>
    <x v="3"/>
    <s v="yes"/>
    <x v="0"/>
    <x v="1"/>
    <d v="1993-11-28T00:00:00"/>
    <n v="33707.550000000003"/>
    <s v="tier - 2"/>
    <s v="tier - 2"/>
    <s v="R1011"/>
    <n v="31"/>
  </r>
  <r>
    <s v="Id259"/>
    <s v="Bui"/>
    <n v="52.81"/>
    <x v="27"/>
    <s v="No"/>
    <x v="0"/>
    <s v="Yes"/>
    <x v="3"/>
    <s v="yes"/>
    <x v="0"/>
    <x v="2"/>
    <d v="2003-09-09T00:00:00"/>
    <n v="33611.71"/>
    <s v="tier - 1"/>
    <s v="tier - 2"/>
    <s v="R1011"/>
    <n v="21"/>
  </r>
  <r>
    <s v="Id260"/>
    <s v="Riepma"/>
    <n v="33.58"/>
    <x v="209"/>
    <s v="No"/>
    <x v="0"/>
    <s v="No"/>
    <x v="3"/>
    <s v="yes"/>
    <x v="0"/>
    <x v="2"/>
    <d v="1984-07-22T00:00:00"/>
    <n v="33527.1"/>
    <s v="tier - 2"/>
    <s v="tier - 3"/>
    <s v="R1011"/>
    <n v="40"/>
  </r>
  <r>
    <s v="Id261"/>
    <s v="Inman"/>
    <n v="30.684999999999999"/>
    <x v="210"/>
    <s v="No"/>
    <x v="0"/>
    <s v="No"/>
    <x v="0"/>
    <s v="yes"/>
    <x v="0"/>
    <x v="0"/>
    <d v="2002-08-25T00:00:00"/>
    <n v="33475.82"/>
    <s v="tier - 1"/>
    <s v="tier - 1"/>
    <s v="R1018"/>
    <n v="22"/>
  </r>
  <r>
    <s v="Id262"/>
    <s v="Kruzel"/>
    <n v="37.524999999999999"/>
    <x v="211"/>
    <s v="yes"/>
    <x v="0"/>
    <s v="No"/>
    <x v="1"/>
    <s v="No"/>
    <x v="0"/>
    <x v="0"/>
    <d v="1970-06-18T00:00:00"/>
    <n v="33471.97"/>
    <s v="tier - 2"/>
    <s v="tier - 2"/>
    <s v="R1012"/>
    <n v="54"/>
  </r>
  <r>
    <s v="Id263"/>
    <s v="Lindsay"/>
    <n v="34.5"/>
    <x v="212"/>
    <s v="yes"/>
    <x v="0"/>
    <s v="No"/>
    <x v="0"/>
    <s v="yes"/>
    <x v="0"/>
    <x v="2"/>
    <d v="1985-12-07T00:00:00"/>
    <n v="33450.99"/>
    <s v="tier - 2"/>
    <s v="tier - 2"/>
    <s v="R1011"/>
    <n v="39"/>
  </r>
  <r>
    <s v="Id264"/>
    <s v="Land"/>
    <n v="28.16"/>
    <x v="1"/>
    <s v="No"/>
    <x v="0"/>
    <s v="No"/>
    <x v="1"/>
    <s v="yes"/>
    <x v="1"/>
    <x v="1"/>
    <d v="1972-09-05T00:00:00"/>
    <n v="33344.449999999997"/>
    <s v="tier - 2"/>
    <s v="tier - 3"/>
    <s v="R1011"/>
    <n v="52"/>
  </r>
  <r>
    <s v="Id265"/>
    <s v="Brecher"/>
    <n v="30.02"/>
    <x v="213"/>
    <s v="No"/>
    <x v="0"/>
    <s v="Yes"/>
    <x v="3"/>
    <s v="yes"/>
    <x v="0"/>
    <x v="1"/>
    <d v="2003-11-28T00:00:00"/>
    <n v="33307.550000000003"/>
    <s v="tier - 2"/>
    <s v="tier - 3"/>
    <s v="R1012"/>
    <n v="21"/>
  </r>
  <r>
    <s v="Id266"/>
    <s v="Debolt"/>
    <n v="37.82"/>
    <x v="214"/>
    <s v="No"/>
    <x v="0"/>
    <s v="No"/>
    <x v="0"/>
    <s v="yes"/>
    <x v="0"/>
    <x v="1"/>
    <d v="1990-10-12T00:00:00"/>
    <n v="33292.83"/>
    <s v="tier - 2"/>
    <s v="tier - 1"/>
    <s v="R1011"/>
    <n v="34"/>
  </r>
  <r>
    <s v="Id267"/>
    <s v="Oswalt"/>
    <n v="33.14"/>
    <x v="215"/>
    <s v="yes"/>
    <x v="0"/>
    <s v="No"/>
    <x v="0"/>
    <s v="yes"/>
    <x v="0"/>
    <x v="2"/>
    <d v="1985-07-15T00:00:00"/>
    <n v="33121"/>
    <s v="tier - 2"/>
    <s v="tier - 1"/>
    <s v="R1011"/>
    <n v="39"/>
  </r>
  <r>
    <s v="Id268"/>
    <s v="Boyd"/>
    <n v="25.14"/>
    <x v="216"/>
    <s v="yes"/>
    <x v="0"/>
    <s v="Yes"/>
    <x v="3"/>
    <s v="yes"/>
    <x v="1"/>
    <x v="1"/>
    <d v="1969-10-30T00:00:00"/>
    <n v="33090.660000000003"/>
    <s v="tier - 2"/>
    <s v="tier - 2"/>
    <s v="R1011"/>
    <n v="55"/>
  </r>
  <r>
    <s v="Id269"/>
    <s v="Bulewich"/>
    <n v="20.18"/>
    <x v="217"/>
    <s v="No"/>
    <x v="0"/>
    <s v="No"/>
    <x v="0"/>
    <s v="yes"/>
    <x v="2"/>
    <x v="0"/>
    <d v="1962-07-01T00:00:00"/>
    <n v="33074.94"/>
    <s v="tier - 1"/>
    <s v="tier - 2"/>
    <s v="R1011"/>
    <n v="62"/>
  </r>
  <r>
    <s v="Id270"/>
    <s v="Fukuda"/>
    <n v="44.36"/>
    <x v="78"/>
    <s v="No"/>
    <x v="0"/>
    <s v="No"/>
    <x v="0"/>
    <s v="yes"/>
    <x v="0"/>
    <x v="2"/>
    <d v="1994-07-28T00:00:00"/>
    <n v="33057.230000000003"/>
    <s v="tier - 1"/>
    <s v="tier - 2"/>
    <s v="R1011"/>
    <n v="30"/>
  </r>
  <r>
    <s v="Id271"/>
    <s v="Phillips"/>
    <n v="23.82"/>
    <x v="218"/>
    <s v="yes"/>
    <x v="0"/>
    <s v="No"/>
    <x v="0"/>
    <s v="yes"/>
    <x v="2"/>
    <x v="0"/>
    <d v="1967-07-10T00:00:00"/>
    <n v="33025.32"/>
    <s v="tier - 2"/>
    <s v="tier - 3"/>
    <s v="R1011"/>
    <n v="57"/>
  </r>
  <r>
    <s v="Id272"/>
    <s v="Maddison"/>
    <n v="45"/>
    <x v="219"/>
    <s v="yes"/>
    <x v="0"/>
    <s v="No"/>
    <x v="3"/>
    <s v="yes"/>
    <x v="0"/>
    <x v="2"/>
    <d v="1995-07-08T00:00:00"/>
    <n v="33017.46"/>
    <s v="tier - 1"/>
    <s v="tier - 1"/>
    <s v="R1011"/>
    <n v="29"/>
  </r>
  <r>
    <s v="Id273"/>
    <s v="Lockwood"/>
    <n v="26.62"/>
    <x v="220"/>
    <s v="No"/>
    <x v="0"/>
    <s v="No"/>
    <x v="0"/>
    <s v="yes"/>
    <x v="1"/>
    <x v="0"/>
    <d v="1971-08-24T00:00:00"/>
    <n v="32947.629999999997"/>
    <s v="tier - 2"/>
    <s v="tier - 1"/>
    <s v="R1011"/>
    <n v="53"/>
  </r>
  <r>
    <s v="Id274"/>
    <s v="Defilippi"/>
    <n v="32.67"/>
    <x v="221"/>
    <s v="yes"/>
    <x v="0"/>
    <s v="No"/>
    <x v="0"/>
    <s v="yes"/>
    <x v="0"/>
    <x v="0"/>
    <d v="1981-11-17T00:00:00"/>
    <n v="32906.69"/>
    <s v="tier - 2"/>
    <s v="tier - 3"/>
    <s v="R1011"/>
    <n v="43"/>
  </r>
  <r>
    <s v="Id275"/>
    <s v="Jackson"/>
    <n v="44.44"/>
    <x v="166"/>
    <s v="yes"/>
    <x v="0"/>
    <s v="No"/>
    <x v="3"/>
    <s v="yes"/>
    <x v="0"/>
    <x v="2"/>
    <d v="1995-12-04T00:00:00"/>
    <n v="32827.51"/>
    <s v="tier - 1"/>
    <s v="tier - 2"/>
    <s v="R1011"/>
    <n v="29"/>
  </r>
  <r>
    <s v="Id276"/>
    <s v="Ozahowski"/>
    <n v="28.31"/>
    <x v="196"/>
    <s v="No"/>
    <x v="0"/>
    <s v="No"/>
    <x v="0"/>
    <s v="yes"/>
    <x v="1"/>
    <x v="2"/>
    <d v="1980-12-12T00:00:00"/>
    <n v="32787.46"/>
    <s v="tier - 1"/>
    <s v="tier - 3"/>
    <s v="R1012"/>
    <n v="44"/>
  </r>
  <r>
    <s v="Id277"/>
    <s v="Guthals"/>
    <n v="25.05"/>
    <x v="152"/>
    <s v="No"/>
    <x v="0"/>
    <s v="No"/>
    <x v="1"/>
    <s v="yes"/>
    <x v="1"/>
    <x v="2"/>
    <d v="1972-11-07T00:00:00"/>
    <n v="32765.33"/>
    <s v="tier - 2"/>
    <s v="tier - 2"/>
    <s v="R1012"/>
    <n v="52"/>
  </r>
  <r>
    <s v="Id278"/>
    <s v="Yates"/>
    <n v="28.34"/>
    <x v="222"/>
    <s v="No"/>
    <x v="0"/>
    <s v="No"/>
    <x v="0"/>
    <s v="yes"/>
    <x v="1"/>
    <x v="0"/>
    <d v="1974-12-06T00:00:00"/>
    <n v="32760.48"/>
    <s v="tier - 1"/>
    <s v="tier - 1"/>
    <s v="R1011"/>
    <n v="50"/>
  </r>
  <r>
    <s v="Id279"/>
    <s v="Samuelson"/>
    <n v="17.765000000000001"/>
    <x v="133"/>
    <s v="No"/>
    <x v="0"/>
    <s v="No"/>
    <x v="0"/>
    <s v="yes"/>
    <x v="3"/>
    <x v="2"/>
    <d v="1990-07-09T00:00:00"/>
    <n v="32734.19"/>
    <s v="tier - 2"/>
    <s v="tier - 1"/>
    <s v="R1012"/>
    <n v="34"/>
  </r>
  <r>
    <s v="Id280"/>
    <s v="Lemos"/>
    <n v="36.119999999999997"/>
    <x v="99"/>
    <s v="No"/>
    <x v="0"/>
    <s v="No"/>
    <x v="0"/>
    <s v="yes"/>
    <x v="0"/>
    <x v="1"/>
    <d v="1990-09-30T00:00:00"/>
    <n v="32716.2"/>
    <s v="tier - 1"/>
    <s v="tier - 2"/>
    <s v="R1011"/>
    <n v="34"/>
  </r>
  <r>
    <s v="Id281"/>
    <s v="Seynders"/>
    <n v="23.19"/>
    <x v="223"/>
    <s v="No"/>
    <x v="0"/>
    <s v="No"/>
    <x v="0"/>
    <s v="yes"/>
    <x v="2"/>
    <x v="0"/>
    <d v="1968-11-01T00:00:00"/>
    <n v="32686.080000000002"/>
    <s v="tier - 2"/>
    <s v="tier - 3"/>
    <s v="R1011"/>
    <n v="56"/>
  </r>
  <r>
    <s v="Id282"/>
    <s v="Saunders"/>
    <n v="35.99"/>
    <x v="80"/>
    <s v="No"/>
    <x v="0"/>
    <s v="No"/>
    <x v="0"/>
    <s v="yes"/>
    <x v="0"/>
    <x v="2"/>
    <d v="1990-07-13T00:00:00"/>
    <n v="32672.11"/>
    <s v="tier - 1"/>
    <s v="tier - 1"/>
    <s v="R1011"/>
    <n v="34"/>
  </r>
  <r>
    <s v="Id283"/>
    <s v="Walker"/>
    <n v="30.25"/>
    <x v="224"/>
    <s v="No"/>
    <x v="0"/>
    <s v="Yes"/>
    <x v="3"/>
    <s v="yes"/>
    <x v="0"/>
    <x v="2"/>
    <d v="2003-10-08T00:00:00"/>
    <n v="32548.34"/>
    <s v="tier - 1"/>
    <s v="tier - 2"/>
    <s v="R1013"/>
    <n v="21"/>
  </r>
  <r>
    <s v="Id284"/>
    <s v="Lam"/>
    <n v="26.24"/>
    <x v="106"/>
    <s v="yes"/>
    <x v="0"/>
    <s v="No"/>
    <x v="0"/>
    <s v="yes"/>
    <x v="1"/>
    <x v="1"/>
    <d v="1976-09-19T00:00:00"/>
    <n v="32485.46"/>
    <s v="tier - 2"/>
    <s v="tier - 1"/>
    <s v="R1011"/>
    <n v="48"/>
  </r>
  <r>
    <s v="Id285"/>
    <s v="Sweigart"/>
    <n v="31.36"/>
    <x v="225"/>
    <s v="yes"/>
    <x v="0"/>
    <s v="No"/>
    <x v="0"/>
    <s v="yes"/>
    <x v="0"/>
    <x v="0"/>
    <d v="1981-09-27T00:00:00"/>
    <n v="32462.35"/>
    <s v="tier - 2"/>
    <s v="tier - 2"/>
    <s v="R1011"/>
    <n v="43"/>
  </r>
  <r>
    <s v="Id286"/>
    <s v="Sieczkowski"/>
    <n v="25.69"/>
    <x v="226"/>
    <s v="yes"/>
    <x v="0"/>
    <s v="No"/>
    <x v="0"/>
    <s v="yes"/>
    <x v="1"/>
    <x v="2"/>
    <d v="1976-08-09T00:00:00"/>
    <n v="32430.22"/>
    <s v="tier - 2"/>
    <s v="tier - 3"/>
    <s v="R1011"/>
    <n v="48"/>
  </r>
  <r>
    <s v="Id287"/>
    <s v="Jurgens"/>
    <n v="25.46"/>
    <x v="100"/>
    <s v="No"/>
    <x v="0"/>
    <s v="No"/>
    <x v="1"/>
    <s v="yes"/>
    <x v="1"/>
    <x v="1"/>
    <d v="1972-10-19T00:00:00"/>
    <n v="32428.63"/>
    <s v="tier - 2"/>
    <s v="tier - 2"/>
    <s v="R1011"/>
    <n v="52"/>
  </r>
  <r>
    <s v="Id288"/>
    <s v="Hackman"/>
    <n v="31.83"/>
    <x v="227"/>
    <s v="yes"/>
    <x v="0"/>
    <s v="No"/>
    <x v="3"/>
    <s v="yes"/>
    <x v="0"/>
    <x v="0"/>
    <d v="1986-12-02T00:00:00"/>
    <n v="32288.49"/>
    <s v="tier - 2"/>
    <s v="tier - 2"/>
    <s v="R1011"/>
    <n v="38"/>
  </r>
  <r>
    <s v="Id289"/>
    <s v="Klarich"/>
    <n v="24.43"/>
    <x v="14"/>
    <s v="yes"/>
    <x v="0"/>
    <s v="No"/>
    <x v="3"/>
    <s v="yes"/>
    <x v="2"/>
    <x v="0"/>
    <d v="1975-12-17T00:00:00"/>
    <n v="32259.96"/>
    <s v="tier - 2"/>
    <s v="tier - 3"/>
    <s v="R1012"/>
    <n v="49"/>
  </r>
  <r>
    <s v="Id290"/>
    <s v="Schulten"/>
    <n v="41.9"/>
    <x v="228"/>
    <s v="No"/>
    <x v="0"/>
    <s v="No"/>
    <x v="0"/>
    <s v="yes"/>
    <x v="0"/>
    <x v="2"/>
    <d v="1994-09-08T00:00:00"/>
    <n v="32222.81"/>
    <s v="tier - 2"/>
    <s v="tier - 1"/>
    <s v="R1011"/>
    <n v="30"/>
  </r>
  <r>
    <s v="Id291"/>
    <s v="Fagerstrom"/>
    <n v="22.88"/>
    <x v="229"/>
    <s v="yes"/>
    <x v="0"/>
    <s v="Yes"/>
    <x v="3"/>
    <s v="yes"/>
    <x v="2"/>
    <x v="1"/>
    <d v="1969-09-11T00:00:00"/>
    <n v="32192.76"/>
    <s v="tier - 1"/>
    <s v="tier - 2"/>
    <s v="R1011"/>
    <n v="55"/>
  </r>
  <r>
    <s v="Id292"/>
    <s v="Bien"/>
    <n v="29.734999999999999"/>
    <x v="230"/>
    <s v="No"/>
    <x v="0"/>
    <s v="No"/>
    <x v="0"/>
    <s v="No"/>
    <x v="1"/>
    <x v="0"/>
    <d v="1978-11-10T00:00:00"/>
    <n v="32108.66"/>
    <s v="tier - 1"/>
    <s v="tier - 3"/>
    <s v="R1017"/>
    <n v="46"/>
  </r>
  <r>
    <s v="Id293"/>
    <s v="Hess"/>
    <n v="40.74"/>
    <x v="124"/>
    <s v="No"/>
    <x v="0"/>
    <s v="Yes"/>
    <x v="3"/>
    <s v="yes"/>
    <x v="0"/>
    <x v="2"/>
    <d v="1993-09-13T00:00:00"/>
    <n v="32086.21"/>
    <s v="tier - 1"/>
    <s v="tier - 3"/>
    <s v="R1011"/>
    <n v="31"/>
  </r>
  <r>
    <s v="Id294"/>
    <s v="Shaw"/>
    <n v="24.14"/>
    <x v="231"/>
    <s v="No"/>
    <x v="0"/>
    <s v="No"/>
    <x v="1"/>
    <s v="yes"/>
    <x v="2"/>
    <x v="1"/>
    <d v="1972-09-21T00:00:00"/>
    <n v="31980.89"/>
    <s v="tier - 2"/>
    <s v="tier - 1"/>
    <s v="R1011"/>
    <n v="52"/>
  </r>
  <r>
    <s v="Id295"/>
    <s v="Williams"/>
    <n v="25.15"/>
    <x v="232"/>
    <s v="yes"/>
    <x v="0"/>
    <s v="No"/>
    <x v="3"/>
    <s v="yes"/>
    <x v="1"/>
    <x v="0"/>
    <d v="1975-09-25T00:00:00"/>
    <n v="31897.1"/>
    <s v="tier - 2"/>
    <s v="tier - 3"/>
    <s v="R1011"/>
    <n v="49"/>
  </r>
  <r>
    <s v="Id296"/>
    <s v="Menzies"/>
    <n v="28.71"/>
    <x v="112"/>
    <s v="No"/>
    <x v="0"/>
    <s v="No"/>
    <x v="3"/>
    <s v="yes"/>
    <x v="1"/>
    <x v="2"/>
    <d v="1984-09-10T00:00:00"/>
    <n v="31743.919999999998"/>
    <s v="tier - 2"/>
    <s v="tier - 1"/>
    <s v="R1011"/>
    <n v="40"/>
  </r>
  <r>
    <s v="Id297"/>
    <s v="Buehler"/>
    <n v="23"/>
    <x v="233"/>
    <s v="No"/>
    <x v="0"/>
    <s v="No"/>
    <x v="0"/>
    <s v="yes"/>
    <x v="2"/>
    <x v="2"/>
    <d v="1977-10-14T00:00:00"/>
    <n v="31736.7"/>
    <s v="tier - 2"/>
    <s v="tier - 2"/>
    <s v="R1012"/>
    <n v="47"/>
  </r>
  <r>
    <s v="Id298"/>
    <s v="Degen"/>
    <n v="36.86"/>
    <x v="54"/>
    <s v="No"/>
    <x v="0"/>
    <s v="No"/>
    <x v="0"/>
    <s v="No"/>
    <x v="0"/>
    <x v="0"/>
    <d v="1960-12-13T00:00:00"/>
    <n v="31620"/>
    <s v="tier - 2"/>
    <s v="tier - 1"/>
    <s v="R1024"/>
    <n v="64"/>
  </r>
  <r>
    <s v="Id299"/>
    <s v="Arsenault"/>
    <n v="24.25"/>
    <x v="234"/>
    <s v="yes"/>
    <x v="0"/>
    <s v="No"/>
    <x v="3"/>
    <s v="yes"/>
    <x v="2"/>
    <x v="0"/>
    <d v="1975-10-29T00:00:00"/>
    <n v="31591.82"/>
    <s v="tier - 2"/>
    <s v="tier - 1"/>
    <s v="R1011"/>
    <n v="49"/>
  </r>
  <r>
    <s v="Id300"/>
    <s v="Hoff"/>
    <n v="23.85"/>
    <x v="235"/>
    <s v="No"/>
    <x v="0"/>
    <s v="No"/>
    <x v="0"/>
    <s v="yes"/>
    <x v="2"/>
    <x v="0"/>
    <d v="1974-10-08T00:00:00"/>
    <n v="31368.81"/>
    <s v="tier - 2"/>
    <s v="tier - 3"/>
    <s v="R1011"/>
    <n v="50"/>
  </r>
  <r>
    <s v="Id301"/>
    <s v="Hall"/>
    <n v="40.020000000000003"/>
    <x v="27"/>
    <s v="yes"/>
    <x v="0"/>
    <s v="No"/>
    <x v="3"/>
    <s v="yes"/>
    <x v="0"/>
    <x v="2"/>
    <d v="1995-09-27T00:00:00"/>
    <n v="31328.27"/>
    <s v="tier - 2"/>
    <s v="tier - 2"/>
    <s v="R1011"/>
    <n v="29"/>
  </r>
  <r>
    <s v="Id302"/>
    <s v="Ashley"/>
    <n v="19.170000000000002"/>
    <x v="12"/>
    <s v="No"/>
    <x v="0"/>
    <s v="No"/>
    <x v="0"/>
    <s v="yes"/>
    <x v="2"/>
    <x v="0"/>
    <d v="1968-07-09T00:00:00"/>
    <n v="31322.53"/>
    <s v="tier - 2"/>
    <s v="tier - 1"/>
    <s v="R1011"/>
    <n v="56"/>
  </r>
  <r>
    <s v="Id303"/>
    <s v="Rindahl"/>
    <n v="43.53"/>
    <x v="236"/>
    <s v="yes"/>
    <x v="1"/>
    <s v="No"/>
    <x v="1"/>
    <s v="yes"/>
    <x v="0"/>
    <x v="1"/>
    <d v="2000-07-22T00:00:00"/>
    <n v="31234.560000000001"/>
    <s v="tier - 1"/>
    <s v="tier - 1"/>
    <s v="R1011"/>
    <n v="24"/>
  </r>
  <r>
    <s v="Id304"/>
    <s v="Clark"/>
    <n v="46.06"/>
    <x v="237"/>
    <s v="No"/>
    <x v="1"/>
    <s v="No"/>
    <x v="3"/>
    <s v="yes"/>
    <x v="0"/>
    <x v="2"/>
    <d v="2004-11-09T00:00:00"/>
    <n v="31196.61"/>
    <s v="tier - 2"/>
    <s v="tier - 1"/>
    <s v="R1011"/>
    <n v="20"/>
  </r>
  <r>
    <s v="Id305"/>
    <s v="Irish"/>
    <n v="29.92"/>
    <x v="238"/>
    <s v="yes"/>
    <x v="0"/>
    <s v="No"/>
    <x v="1"/>
    <s v="yes"/>
    <x v="1"/>
    <x v="0"/>
    <d v="1961-09-09T00:00:00"/>
    <n v="30942.19"/>
    <s v="tier - 2"/>
    <s v="tier - 2"/>
    <s v="R1013"/>
    <n v="63"/>
  </r>
  <r>
    <s v="Id306"/>
    <s v="Richardson"/>
    <n v="28.46"/>
    <x v="239"/>
    <s v="yes"/>
    <x v="0"/>
    <s v="No"/>
    <x v="3"/>
    <s v="yes"/>
    <x v="1"/>
    <x v="2"/>
    <d v="1988-09-05T00:00:00"/>
    <n v="30763.01"/>
    <s v="tier - 2"/>
    <s v="tier - 1"/>
    <s v="R1011"/>
    <n v="36"/>
  </r>
  <r>
    <s v="Id307"/>
    <s v="Dewitt"/>
    <n v="24.56"/>
    <x v="194"/>
    <s v="yes"/>
    <x v="0"/>
    <s v="Yes"/>
    <x v="3"/>
    <s v="yes"/>
    <x v="2"/>
    <x v="1"/>
    <d v="1983-12-21T00:00:00"/>
    <n v="30724.44"/>
    <s v="tier - 2"/>
    <s v="tier - 3"/>
    <s v="R1011"/>
    <n v="41"/>
  </r>
  <r>
    <s v="Id308"/>
    <s v="Hickman"/>
    <n v="41.19"/>
    <x v="240"/>
    <s v="No"/>
    <x v="0"/>
    <s v="No"/>
    <x v="0"/>
    <s v="yes"/>
    <x v="0"/>
    <x v="1"/>
    <d v="1999-09-21T00:00:00"/>
    <n v="30697.71"/>
    <s v="tier - 1"/>
    <s v="tier - 2"/>
    <s v="R1011"/>
    <n v="25"/>
  </r>
  <r>
    <s v="Id309"/>
    <s v="Gonzalez"/>
    <n v="18.63"/>
    <x v="241"/>
    <s v="yes"/>
    <x v="0"/>
    <s v="No"/>
    <x v="1"/>
    <s v="yes"/>
    <x v="2"/>
    <x v="0"/>
    <d v="1970-11-11T00:00:00"/>
    <n v="30625.65"/>
    <s v="tier - 2"/>
    <s v="tier - 3"/>
    <s v="R1011"/>
    <n v="54"/>
  </r>
  <r>
    <s v="Id310"/>
    <s v="Difani"/>
    <n v="26.26"/>
    <x v="242"/>
    <s v="yes"/>
    <x v="0"/>
    <s v="No"/>
    <x v="3"/>
    <s v="yes"/>
    <x v="1"/>
    <x v="0"/>
    <d v="1986-08-10T00:00:00"/>
    <n v="30530.5"/>
    <s v="tier - 2"/>
    <s v="tier - 1"/>
    <s v="R1011"/>
    <n v="38"/>
  </r>
  <r>
    <s v="Id311"/>
    <s v="Turner"/>
    <n v="22.37"/>
    <x v="236"/>
    <s v="yes"/>
    <x v="0"/>
    <s v="Yes"/>
    <x v="3"/>
    <s v="yes"/>
    <x v="2"/>
    <x v="1"/>
    <d v="1983-09-03T00:00:00"/>
    <n v="30457.37"/>
    <s v="tier - 2"/>
    <s v="tier - 1"/>
    <s v="R1012"/>
    <n v="41"/>
  </r>
  <r>
    <s v="Id312"/>
    <s v="Widmann"/>
    <n v="39.619999999999997"/>
    <x v="141"/>
    <s v="No"/>
    <x v="0"/>
    <s v="No"/>
    <x v="3"/>
    <s v="yes"/>
    <x v="0"/>
    <x v="2"/>
    <d v="1998-10-28T00:00:00"/>
    <n v="30422.03"/>
    <s v="tier - 2"/>
    <s v="tier - 3"/>
    <s v="R1011"/>
    <n v="26"/>
  </r>
  <r>
    <s v="Id313"/>
    <s v="Tunney"/>
    <n v="18.329999999999998"/>
    <x v="243"/>
    <s v="yes"/>
    <x v="0"/>
    <s v="No"/>
    <x v="0"/>
    <s v="yes"/>
    <x v="3"/>
    <x v="2"/>
    <d v="1976-09-03T00:00:00"/>
    <n v="30409.53"/>
    <s v="tier - 2"/>
    <s v="tier - 3"/>
    <s v="R1012"/>
    <n v="48"/>
  </r>
  <r>
    <s v="Id314"/>
    <s v="San Juan"/>
    <n v="17.11"/>
    <x v="244"/>
    <s v="yes"/>
    <x v="0"/>
    <s v="Yes"/>
    <x v="3"/>
    <s v="yes"/>
    <x v="3"/>
    <x v="2"/>
    <d v="1969-07-30T00:00:00"/>
    <n v="30366.93"/>
    <s v="tier - 2"/>
    <s v="tier - 2"/>
    <s v="R1011"/>
    <n v="55"/>
  </r>
  <r>
    <s v="Id315"/>
    <s v="Croll"/>
    <n v="43.5"/>
    <x v="245"/>
    <s v="No"/>
    <x v="1"/>
    <s v="No"/>
    <x v="3"/>
    <s v="yes"/>
    <x v="0"/>
    <x v="1"/>
    <d v="2004-06-01T00:00:00"/>
    <n v="30328.27"/>
    <s v="tier - 2"/>
    <s v="tier - 2"/>
    <s v="R1011"/>
    <n v="20"/>
  </r>
  <r>
    <s v="Id316"/>
    <s v="Rolfes"/>
    <n v="25.364999999999998"/>
    <x v="27"/>
    <s v="No"/>
    <x v="0"/>
    <s v="No"/>
    <x v="1"/>
    <s v="No"/>
    <x v="1"/>
    <x v="2"/>
    <d v="1972-07-24T00:00:00"/>
    <n v="30284.639999999999"/>
    <s v="tier - 1"/>
    <s v="tier - 1"/>
    <s v="R1012"/>
    <n v="52"/>
  </r>
  <r>
    <s v="Id317"/>
    <s v="Hinkle"/>
    <n v="28.594999999999999"/>
    <x v="246"/>
    <s v="No"/>
    <x v="0"/>
    <s v="No"/>
    <x v="0"/>
    <s v="No"/>
    <x v="1"/>
    <x v="0"/>
    <d v="1962-09-15T00:00:00"/>
    <n v="30260"/>
    <s v="tier - 1"/>
    <s v="tier - 1"/>
    <s v="R1014"/>
    <n v="62"/>
  </r>
  <r>
    <s v="Id318"/>
    <s v="Leuchanka"/>
    <n v="29.83"/>
    <x v="247"/>
    <s v="yes"/>
    <x v="0"/>
    <s v="Yes"/>
    <x v="3"/>
    <s v="yes"/>
    <x v="1"/>
    <x v="0"/>
    <d v="1963-09-13T00:00:00"/>
    <n v="30184.94"/>
    <s v="tier - 1"/>
    <s v="tier - 1"/>
    <s v="R1014"/>
    <n v="61"/>
  </r>
  <r>
    <s v="Id319"/>
    <s v="Ayr"/>
    <n v="24.7"/>
    <x v="248"/>
    <s v="No"/>
    <x v="0"/>
    <s v="No"/>
    <x v="2"/>
    <s v="No"/>
    <x v="2"/>
    <x v="0"/>
    <d v="1958-08-11T00:00:00"/>
    <n v="30166.62"/>
    <s v="tier - 1"/>
    <s v="tier - 3"/>
    <s v="R1012"/>
    <n v="66"/>
  </r>
  <r>
    <s v="Id320"/>
    <s v="Siegel"/>
    <n v="17.940000000000001"/>
    <x v="68"/>
    <s v="No"/>
    <x v="0"/>
    <s v="No"/>
    <x v="0"/>
    <s v="yes"/>
    <x v="3"/>
    <x v="0"/>
    <d v="1971-12-25T00:00:00"/>
    <n v="30134.75"/>
    <s v="tier - 2"/>
    <s v="tier - 3"/>
    <s v="R1011"/>
    <n v="53"/>
  </r>
  <r>
    <s v="Id321"/>
    <s v="Penrose"/>
    <n v="21.08"/>
    <x v="249"/>
    <s v="No"/>
    <x v="0"/>
    <s v="Yes"/>
    <x v="3"/>
    <s v="yes"/>
    <x v="2"/>
    <x v="2"/>
    <d v="1979-09-02T00:00:00"/>
    <n v="30095.97"/>
    <s v="tier - 2"/>
    <s v="tier - 3"/>
    <s v="R1011"/>
    <n v="45"/>
  </r>
  <r>
    <s v="Id322"/>
    <s v="Schuler"/>
    <n v="37.715000000000003"/>
    <x v="250"/>
    <s v="yes"/>
    <x v="0"/>
    <s v="No"/>
    <x v="0"/>
    <s v="No"/>
    <x v="0"/>
    <x v="0"/>
    <d v="1967-06-16T00:00:00"/>
    <n v="30063.58"/>
    <s v="tier - 1"/>
    <s v="tier - 1"/>
    <s v="R1012"/>
    <n v="57"/>
  </r>
  <r>
    <s v="Id323"/>
    <s v="Walker"/>
    <n v="22.39"/>
    <x v="201"/>
    <s v="yes"/>
    <x v="0"/>
    <s v="No"/>
    <x v="0"/>
    <s v="yes"/>
    <x v="2"/>
    <x v="0"/>
    <d v="1981-08-04T00:00:00"/>
    <n v="30026.87"/>
    <s v="tier - 2"/>
    <s v="tier - 3"/>
    <s v="R1012"/>
    <n v="43"/>
  </r>
  <r>
    <s v="Id324"/>
    <s v="Stange"/>
    <n v="28.78"/>
    <x v="251"/>
    <s v="No"/>
    <x v="0"/>
    <s v="No"/>
    <x v="0"/>
    <s v="yes"/>
    <x v="1"/>
    <x v="2"/>
    <d v="1991-10-05T00:00:00"/>
    <n v="29969.67"/>
    <s v="tier - 1"/>
    <s v="tier - 1"/>
    <s v="R1011"/>
    <n v="33"/>
  </r>
  <r>
    <s v="Id325"/>
    <s v="Roy"/>
    <n v="18.329999999999998"/>
    <x v="252"/>
    <s v="yes"/>
    <x v="0"/>
    <s v="No"/>
    <x v="0"/>
    <s v="yes"/>
    <x v="3"/>
    <x v="2"/>
    <d v="1976-06-12T00:00:00"/>
    <n v="29933.75"/>
    <s v="tier - 1"/>
    <s v="tier - 1"/>
    <s v="R1011"/>
    <n v="48"/>
  </r>
  <r>
    <s v="Id326"/>
    <s v="Potere"/>
    <n v="26.39"/>
    <x v="253"/>
    <s v="yes"/>
    <x v="0"/>
    <s v="No"/>
    <x v="3"/>
    <s v="yes"/>
    <x v="1"/>
    <x v="2"/>
    <d v="1988-12-30T00:00:00"/>
    <n v="29929.56"/>
    <s v="tier - 1"/>
    <s v="tier - 1"/>
    <s v="R1011"/>
    <n v="36"/>
  </r>
  <r>
    <s v="Id327"/>
    <s v="Podgurski"/>
    <n v="19.260000000000002"/>
    <x v="254"/>
    <s v="yes"/>
    <x v="0"/>
    <s v="No"/>
    <x v="3"/>
    <s v="yes"/>
    <x v="2"/>
    <x v="0"/>
    <d v="1975-08-19T00:00:00"/>
    <n v="29899.25"/>
    <s v="tier - 1"/>
    <s v="tier - 3"/>
    <s v="R1011"/>
    <n v="49"/>
  </r>
  <r>
    <s v="Id328"/>
    <s v="Diamond"/>
    <n v="26.92"/>
    <x v="34"/>
    <s v="No"/>
    <x v="0"/>
    <s v="No"/>
    <x v="0"/>
    <s v="yes"/>
    <x v="1"/>
    <x v="1"/>
    <d v="1989-12-30T00:00:00"/>
    <n v="29852.48"/>
    <s v="tier - 1"/>
    <s v="tier - 3"/>
    <s v="R1011"/>
    <n v="35"/>
  </r>
  <r>
    <s v="Id329"/>
    <s v="Sallade"/>
    <n v="19.73"/>
    <x v="67"/>
    <s v="No"/>
    <x v="0"/>
    <s v="No"/>
    <x v="0"/>
    <s v="yes"/>
    <x v="2"/>
    <x v="2"/>
    <d v="1982-10-29T00:00:00"/>
    <n v="29818.76"/>
    <s v="tier - 1"/>
    <s v="tier - 1"/>
    <s v="R1012"/>
    <n v="42"/>
  </r>
  <r>
    <s v="Id330"/>
    <s v="Zhang"/>
    <n v="23.56"/>
    <x v="255"/>
    <s v="yes"/>
    <x v="0"/>
    <s v="No"/>
    <x v="0"/>
    <s v="yes"/>
    <x v="2"/>
    <x v="0"/>
    <d v="1981-08-13T00:00:00"/>
    <n v="29816.639999999999"/>
    <s v="tier - 1"/>
    <s v="tier - 2"/>
    <s v="R1011"/>
    <n v="43"/>
  </r>
  <r>
    <s v="Id331"/>
    <s v="Chatfield"/>
    <n v="37.67"/>
    <x v="256"/>
    <s v="No"/>
    <x v="0"/>
    <s v="No"/>
    <x v="3"/>
    <s v="yes"/>
    <x v="0"/>
    <x v="1"/>
    <d v="1998-06-20T00:00:00"/>
    <n v="29760.6"/>
    <s v="tier - 1"/>
    <s v="tier - 2"/>
    <s v="R1011"/>
    <n v="26"/>
  </r>
  <r>
    <s v="Id332"/>
    <s v="Bruns"/>
    <n v="18.73"/>
    <x v="257"/>
    <s v="No"/>
    <x v="0"/>
    <s v="No"/>
    <x v="1"/>
    <s v="yes"/>
    <x v="2"/>
    <x v="0"/>
    <d v="1973-08-23T00:00:00"/>
    <n v="29757.69"/>
    <s v="tier - 1"/>
    <s v="tier - 3"/>
    <s v="R1011"/>
    <n v="51"/>
  </r>
  <r>
    <s v="Id333"/>
    <s v="Yochum"/>
    <n v="33.090000000000003"/>
    <x v="87"/>
    <s v="No"/>
    <x v="0"/>
    <s v="Yes"/>
    <x v="3"/>
    <s v="yes"/>
    <x v="0"/>
    <x v="1"/>
    <d v="1993-07-27T00:00:00"/>
    <n v="29622.69"/>
    <s v="tier - 1"/>
    <s v="tier - 1"/>
    <s v="R1011"/>
    <n v="31"/>
  </r>
  <r>
    <s v="Id334"/>
    <s v="Freeburn"/>
    <n v="18.329999999999998"/>
    <x v="258"/>
    <s v="yes"/>
    <x v="0"/>
    <s v="No"/>
    <x v="3"/>
    <s v="yes"/>
    <x v="3"/>
    <x v="0"/>
    <d v="1975-11-03T00:00:00"/>
    <n v="29583.8"/>
    <s v="tier - 1"/>
    <s v="tier - 1"/>
    <s v="R1011"/>
    <n v="49"/>
  </r>
  <r>
    <s v="Id335"/>
    <s v="Spencer"/>
    <n v="27.74"/>
    <x v="82"/>
    <s v="yes"/>
    <x v="0"/>
    <s v="No"/>
    <x v="1"/>
    <s v="yes"/>
    <x v="1"/>
    <x v="2"/>
    <d v="1959-10-20T00:00:00"/>
    <n v="29523.17"/>
    <s v="tier - 1"/>
    <s v="tier - 2"/>
    <s v="R1024"/>
    <n v="65"/>
  </r>
  <r>
    <s v="Id336"/>
    <s v="Jarosik"/>
    <n v="24.2"/>
    <x v="259"/>
    <s v="No"/>
    <x v="0"/>
    <s v="No"/>
    <x v="3"/>
    <s v="yes"/>
    <x v="2"/>
    <x v="1"/>
    <d v="1987-07-16T00:00:00"/>
    <n v="29443.59"/>
    <s v="tier - 1"/>
    <s v="tier - 1"/>
    <s v="R1011"/>
    <n v="37"/>
  </r>
  <r>
    <s v="Id337"/>
    <s v="Heinzen"/>
    <n v="22.03"/>
    <x v="141"/>
    <s v="yes"/>
    <x v="0"/>
    <s v="No"/>
    <x v="0"/>
    <s v="yes"/>
    <x v="2"/>
    <x v="2"/>
    <d v="1985-11-07T00:00:00"/>
    <n v="29352.560000000001"/>
    <s v="tier - 1"/>
    <s v="tier - 1"/>
    <s v="R1011"/>
    <n v="39"/>
  </r>
  <r>
    <s v="Id338"/>
    <s v="Kelley"/>
    <n v="26.885000000000002"/>
    <x v="260"/>
    <s v="No"/>
    <x v="0"/>
    <s v="No"/>
    <x v="2"/>
    <s v="yes"/>
    <x v="1"/>
    <x v="0"/>
    <d v="1958-06-05T00:00:00"/>
    <n v="29330.98"/>
    <s v="tier - 1"/>
    <s v="tier - 2"/>
    <s v="R1012"/>
    <n v="66"/>
  </r>
  <r>
    <s v="Id339"/>
    <s v="Thacker"/>
    <n v="16.36"/>
    <x v="217"/>
    <s v="No"/>
    <x v="0"/>
    <s v="No"/>
    <x v="0"/>
    <s v="yes"/>
    <x v="3"/>
    <x v="0"/>
    <d v="1978-07-21T00:00:00"/>
    <n v="29227.599999999999"/>
    <s v="tier - 1"/>
    <s v="tier - 3"/>
    <s v="R1012"/>
    <n v="46"/>
  </r>
  <r>
    <s v="Id340"/>
    <s v="Jeseritz"/>
    <n v="32.299999999999997"/>
    <x v="143"/>
    <s v="yes"/>
    <x v="0"/>
    <s v="Yes"/>
    <x v="3"/>
    <s v="No"/>
    <x v="0"/>
    <x v="2"/>
    <d v="1969-07-09T00:00:00"/>
    <n v="29186.48"/>
    <s v="tier - 1"/>
    <s v="tier - 3"/>
    <s v="R1024"/>
    <n v="55"/>
  </r>
  <r>
    <s v="Id341"/>
    <s v="Hohman"/>
    <n v="16.05"/>
    <x v="261"/>
    <s v="yes"/>
    <x v="0"/>
    <s v="No"/>
    <x v="0"/>
    <s v="yes"/>
    <x v="3"/>
    <x v="2"/>
    <d v="1976-11-08T00:00:00"/>
    <n v="29160.39"/>
    <s v="tier - 1"/>
    <s v="tier - 2"/>
    <s v="R1011"/>
    <n v="48"/>
  </r>
  <r>
    <s v="Id342"/>
    <s v="Hill"/>
    <n v="29.07"/>
    <x v="262"/>
    <s v="yes"/>
    <x v="0"/>
    <s v="No"/>
    <x v="1"/>
    <s v="yes"/>
    <x v="1"/>
    <x v="0"/>
    <d v="1961-12-24T00:00:00"/>
    <n v="29141.360000000001"/>
    <s v="tier - 1"/>
    <s v="tier - 3"/>
    <s v="R1012"/>
    <n v="63"/>
  </r>
  <r>
    <s v="Id343"/>
    <s v="Kuepfer"/>
    <n v="17.43"/>
    <x v="263"/>
    <s v="No"/>
    <x v="0"/>
    <s v="No"/>
    <x v="0"/>
    <s v="yes"/>
    <x v="3"/>
    <x v="0"/>
    <d v="1978-11-29T00:00:00"/>
    <n v="29114.77"/>
    <s v="tier - 1"/>
    <s v="tier - 1"/>
    <s v="R1011"/>
    <n v="46"/>
  </r>
  <r>
    <s v="Id344"/>
    <s v="Kaczmarek"/>
    <n v="19.329999999999998"/>
    <x v="159"/>
    <s v="No"/>
    <x v="0"/>
    <s v="No"/>
    <x v="0"/>
    <s v="yes"/>
    <x v="2"/>
    <x v="2"/>
    <d v="1980-07-14T00:00:00"/>
    <n v="29114.21"/>
    <s v="tier - 1"/>
    <s v="tier - 3"/>
    <s v="R1011"/>
    <n v="44"/>
  </r>
  <r>
    <s v="Id345"/>
    <s v="Pitt"/>
    <n v="30.52"/>
    <x v="139"/>
    <s v="No"/>
    <x v="0"/>
    <s v="No"/>
    <x v="3"/>
    <s v="yes"/>
    <x v="0"/>
    <x v="2"/>
    <d v="1992-07-07T00:00:00"/>
    <n v="29007.82"/>
    <s v="tier - 1"/>
    <s v="tier - 3"/>
    <s v="R1011"/>
    <n v="32"/>
  </r>
  <r>
    <s v="Id346"/>
    <s v="Lorton"/>
    <n v="39.21"/>
    <x v="264"/>
    <s v="No"/>
    <x v="0"/>
    <s v="Yes"/>
    <x v="3"/>
    <s v="yes"/>
    <x v="0"/>
    <x v="2"/>
    <d v="2003-09-01T00:00:00"/>
    <n v="28998.68"/>
    <s v="tier - 1"/>
    <s v="tier - 3"/>
    <s v="R1011"/>
    <n v="21"/>
  </r>
  <r>
    <s v="Id347"/>
    <s v="Castaneda"/>
    <n v="26.98"/>
    <x v="127"/>
    <s v="yes"/>
    <x v="0"/>
    <s v="No"/>
    <x v="1"/>
    <s v="yes"/>
    <x v="1"/>
    <x v="2"/>
    <d v="1959-12-05T00:00:00"/>
    <n v="28950.47"/>
    <s v="tier - 1"/>
    <s v="tier - 1"/>
    <s v="R1012"/>
    <n v="65"/>
  </r>
  <r>
    <s v="Id348"/>
    <s v="Cherop"/>
    <n v="25.84"/>
    <x v="265"/>
    <s v="No"/>
    <x v="0"/>
    <s v="No"/>
    <x v="0"/>
    <s v="No"/>
    <x v="1"/>
    <x v="0"/>
    <d v="1962-07-25T00:00:00"/>
    <n v="28923.14"/>
    <s v="tier - 1"/>
    <s v="tier - 1"/>
    <s v="R1012"/>
    <n v="62"/>
  </r>
  <r>
    <s v="Id349"/>
    <s v="Howell"/>
    <n v="28.31"/>
    <x v="266"/>
    <s v="yes"/>
    <x v="0"/>
    <s v="No"/>
    <x v="1"/>
    <s v="yes"/>
    <x v="1"/>
    <x v="0"/>
    <d v="1961-08-03T00:00:00"/>
    <n v="28868.66"/>
    <s v="tier - 1"/>
    <s v="tier - 2"/>
    <s v="R1012"/>
    <n v="63"/>
  </r>
  <r>
    <s v="Id350"/>
    <s v="Palmer"/>
    <n v="23.94"/>
    <x v="267"/>
    <s v="No"/>
    <x v="0"/>
    <s v="No"/>
    <x v="0"/>
    <s v="yes"/>
    <x v="2"/>
    <x v="2"/>
    <d v="1990-12-05T00:00:00"/>
    <n v="28716.14"/>
    <s v="tier - 1"/>
    <s v="tier - 3"/>
    <s v="R1011"/>
    <n v="34"/>
  </r>
  <r>
    <s v="Id351"/>
    <s v="Olson"/>
    <n v="20.03"/>
    <x v="105"/>
    <s v="yes"/>
    <x v="0"/>
    <s v="No"/>
    <x v="0"/>
    <s v="yes"/>
    <x v="2"/>
    <x v="1"/>
    <d v="1985-09-27T00:00:00"/>
    <n v="28542.86"/>
    <s v="tier - 1"/>
    <s v="tier - 3"/>
    <s v="R1011"/>
    <n v="39"/>
  </r>
  <r>
    <s v="Id352"/>
    <s v="Waldron"/>
    <n v="41.42"/>
    <x v="6"/>
    <s v="No"/>
    <x v="0"/>
    <s v="No"/>
    <x v="0"/>
    <s v="No"/>
    <x v="0"/>
    <x v="1"/>
    <d v="1982-12-11T00:00:00"/>
    <n v="28476.73"/>
    <s v="tier - 1"/>
    <s v="tier - 2"/>
    <s v="R1012"/>
    <n v="42"/>
  </r>
  <r>
    <s v="Id353"/>
    <s v="Meyer"/>
    <n v="36.67"/>
    <x v="246"/>
    <s v="No"/>
    <x v="0"/>
    <s v="No"/>
    <x v="0"/>
    <s v="No"/>
    <x v="0"/>
    <x v="0"/>
    <d v="1974-09-16T00:00:00"/>
    <n v="28468.92"/>
    <s v="tier - 1"/>
    <s v="tier - 1"/>
    <s v="R1012"/>
    <n v="50"/>
  </r>
  <r>
    <s v="Id354"/>
    <s v="Stack"/>
    <n v="27.645"/>
    <x v="164"/>
    <s v="No"/>
    <x v="0"/>
    <s v="No"/>
    <x v="0"/>
    <s v="No"/>
    <x v="1"/>
    <x v="2"/>
    <d v="1977-12-02T00:00:00"/>
    <n v="28340.19"/>
    <s v="tier - 1"/>
    <s v="tier - 2"/>
    <s v="R1012"/>
    <n v="47"/>
  </r>
  <r>
    <s v="Id355"/>
    <s v="Sanchez Y Torres"/>
    <n v="22.72"/>
    <x v="268"/>
    <s v="No"/>
    <x v="0"/>
    <s v="No"/>
    <x v="0"/>
    <s v="yes"/>
    <x v="2"/>
    <x v="1"/>
    <d v="1990-12-24T00:00:00"/>
    <n v="28302.33"/>
    <s v="tier - 1"/>
    <s v="tier - 2"/>
    <s v="R1011"/>
    <n v="34"/>
  </r>
  <r>
    <s v="Id356"/>
    <s v="Daniels"/>
    <n v="36.520000000000003"/>
    <x v="269"/>
    <s v="yes"/>
    <x v="0"/>
    <s v="Yes"/>
    <x v="3"/>
    <s v="No"/>
    <x v="0"/>
    <x v="0"/>
    <d v="1963-11-25T00:00:00"/>
    <n v="28287.9"/>
    <s v="tier - 1"/>
    <s v="tier - 1"/>
    <s v="R1013"/>
    <n v="61"/>
  </r>
  <r>
    <s v="Id357"/>
    <s v="Pepp"/>
    <n v="33.96"/>
    <x v="115"/>
    <s v="No"/>
    <x v="0"/>
    <s v="No"/>
    <x v="0"/>
    <s v="yes"/>
    <x v="0"/>
    <x v="2"/>
    <d v="1999-09-06T00:00:00"/>
    <n v="28245.34"/>
    <s v="tier - 1"/>
    <s v="tier - 3"/>
    <s v="R1011"/>
    <n v="25"/>
  </r>
  <r>
    <s v="Id358"/>
    <s v="Buechler"/>
    <n v="26.695"/>
    <x v="205"/>
    <s v="No"/>
    <x v="0"/>
    <s v="No"/>
    <x v="0"/>
    <s v="yes"/>
    <x v="1"/>
    <x v="0"/>
    <d v="1960-11-22T00:00:00"/>
    <n v="28101.33"/>
    <s v="tier - 1"/>
    <s v="tier - 2"/>
    <s v="R1019"/>
    <n v="64"/>
  </r>
  <r>
    <s v="Id359"/>
    <s v="Buenting"/>
    <n v="18.45"/>
    <x v="103"/>
    <s v="yes"/>
    <x v="0"/>
    <s v="No"/>
    <x v="0"/>
    <s v="yes"/>
    <x v="3"/>
    <x v="2"/>
    <d v="1985-11-29T00:00:00"/>
    <n v="28006.94"/>
    <s v="tier - 1"/>
    <s v="tier - 2"/>
    <s v="R1011"/>
    <n v="39"/>
  </r>
  <r>
    <s v="Id360"/>
    <s v="Evans"/>
    <n v="33.18"/>
    <x v="270"/>
    <s v="No"/>
    <x v="0"/>
    <s v="No"/>
    <x v="0"/>
    <s v="yes"/>
    <x v="0"/>
    <x v="2"/>
    <d v="1999-12-21T00:00:00"/>
    <n v="27980.77"/>
    <s v="tier - 1"/>
    <s v="tier - 1"/>
    <s v="R1011"/>
    <n v="25"/>
  </r>
  <r>
    <s v="Id361"/>
    <s v="Arcand"/>
    <n v="36.1"/>
    <x v="271"/>
    <s v="yes"/>
    <x v="0"/>
    <s v="No"/>
    <x v="1"/>
    <s v="No"/>
    <x v="0"/>
    <x v="0"/>
    <d v="1961-07-28T00:00:00"/>
    <n v="27941.29"/>
    <s v="tier - 1"/>
    <s v="tier - 3"/>
    <s v="R1011"/>
    <n v="63"/>
  </r>
  <r>
    <s v="Id362"/>
    <s v="Kesack"/>
    <n v="22.77"/>
    <x v="272"/>
    <s v="No"/>
    <x v="0"/>
    <s v="No"/>
    <x v="0"/>
    <s v="yes"/>
    <x v="2"/>
    <x v="1"/>
    <d v="1991-06-04T00:00:00"/>
    <n v="27931.11"/>
    <s v="tier - 1"/>
    <s v="tier - 3"/>
    <s v="R1011"/>
    <n v="33"/>
  </r>
  <r>
    <s v="Id363"/>
    <s v="Post"/>
    <n v="21.24"/>
    <x v="273"/>
    <s v="No"/>
    <x v="0"/>
    <s v="No"/>
    <x v="0"/>
    <s v="yes"/>
    <x v="2"/>
    <x v="2"/>
    <d v="1989-11-21T00:00:00"/>
    <n v="27925.86"/>
    <s v="tier - 1"/>
    <s v="tier - 2"/>
    <s v="R1011"/>
    <n v="35"/>
  </r>
  <r>
    <s v="Id364"/>
    <s v="Dunne"/>
    <n v="17.600000000000001"/>
    <x v="274"/>
    <s v="yes"/>
    <x v="0"/>
    <s v="No"/>
    <x v="0"/>
    <s v="yes"/>
    <x v="3"/>
    <x v="2"/>
    <d v="1985-12-04T00:00:00"/>
    <n v="27849.94"/>
    <s v="tier - 1"/>
    <s v="tier - 1"/>
    <s v="R1011"/>
    <n v="39"/>
  </r>
  <r>
    <s v="Id365"/>
    <s v="Kilel"/>
    <n v="26.29"/>
    <x v="181"/>
    <s v="No"/>
    <x v="0"/>
    <s v="No"/>
    <x v="0"/>
    <s v="yes"/>
    <x v="1"/>
    <x v="0"/>
    <d v="1960-07-06T00:00:00"/>
    <n v="27808.73"/>
    <s v="tier - 1"/>
    <s v="tier - 1"/>
    <s v="R1013"/>
    <n v="64"/>
  </r>
  <r>
    <s v="Id366"/>
    <s v="Nicholson"/>
    <n v="35.31"/>
    <x v="275"/>
    <s v="No"/>
    <x v="0"/>
    <s v="No"/>
    <x v="0"/>
    <s v="No"/>
    <x v="0"/>
    <x v="0"/>
    <d v="2002-12-06T00:00:00"/>
    <n v="27724.29"/>
    <s v="tier - 1"/>
    <s v="tier - 3"/>
    <s v="R1013"/>
    <n v="22"/>
  </r>
  <r>
    <s v="Id367"/>
    <s v="Susmann"/>
    <n v="27.04"/>
    <x v="276"/>
    <s v="No"/>
    <x v="0"/>
    <s v="No"/>
    <x v="3"/>
    <s v="yes"/>
    <x v="1"/>
    <x v="2"/>
    <d v="1992-07-03T00:00:00"/>
    <n v="27696.11"/>
    <s v="tier - 1"/>
    <s v="tier - 2"/>
    <s v="R1011"/>
    <n v="32"/>
  </r>
  <r>
    <s v="Id368"/>
    <s v="Harsh"/>
    <n v="30.23"/>
    <x v="80"/>
    <s v="yes"/>
    <x v="0"/>
    <s v="Yes"/>
    <x v="3"/>
    <s v="yes"/>
    <x v="0"/>
    <x v="2"/>
    <d v="1997-10-07T00:00:00"/>
    <n v="27625.17"/>
    <s v="tier - 1"/>
    <s v="tier - 1"/>
    <s v="R1011"/>
    <n v="27"/>
  </r>
  <r>
    <s v="Id369"/>
    <s v="Pocasangre"/>
    <n v="30.6"/>
    <x v="277"/>
    <s v="yes"/>
    <x v="0"/>
    <s v="Yes"/>
    <x v="3"/>
    <s v="yes"/>
    <x v="0"/>
    <x v="0"/>
    <d v="1997-09-09T00:00:00"/>
    <n v="27619.360000000001"/>
    <s v="tier - 2"/>
    <s v="tier - 3"/>
    <s v="R1011"/>
    <n v="27"/>
  </r>
  <r>
    <s v="Id370"/>
    <s v="Martinez Lopez"/>
    <n v="26.8"/>
    <x v="102"/>
    <s v="No"/>
    <x v="0"/>
    <s v="No"/>
    <x v="3"/>
    <s v="yes"/>
    <x v="1"/>
    <x v="2"/>
    <d v="1992-06-11T00:00:00"/>
    <n v="27614.71"/>
    <s v="tier - 2"/>
    <s v="tier - 3"/>
    <s v="R1011"/>
    <n v="32"/>
  </r>
  <r>
    <s v="Id371"/>
    <s v="Riegel"/>
    <n v="16.86"/>
    <x v="212"/>
    <s v="yes"/>
    <x v="0"/>
    <s v="No"/>
    <x v="0"/>
    <s v="yes"/>
    <x v="3"/>
    <x v="2"/>
    <d v="1985-11-06T00:00:00"/>
    <n v="27598.93"/>
    <s v="tier - 2"/>
    <s v="tier - 1"/>
    <s v="R1011"/>
    <n v="39"/>
  </r>
  <r>
    <s v="Id372"/>
    <s v="Monson"/>
    <n v="16.3"/>
    <x v="49"/>
    <s v="No"/>
    <x v="0"/>
    <s v="No"/>
    <x v="3"/>
    <s v="yes"/>
    <x v="3"/>
    <x v="2"/>
    <d v="1984-07-22T00:00:00"/>
    <n v="27534.53"/>
    <s v="tier - 2"/>
    <s v="tier - 2"/>
    <s v="R1011"/>
    <n v="40"/>
  </r>
  <r>
    <s v="Id373"/>
    <s v="Klubben"/>
    <n v="29.81"/>
    <x v="278"/>
    <s v="No"/>
    <x v="0"/>
    <s v="No"/>
    <x v="0"/>
    <s v="yes"/>
    <x v="1"/>
    <x v="0"/>
    <d v="1965-10-19T00:00:00"/>
    <n v="27533.91"/>
    <s v="tier - 2"/>
    <s v="tier - 3"/>
    <s v="R1013"/>
    <n v="59"/>
  </r>
  <r>
    <s v="Id374"/>
    <s v="Mascaro"/>
    <n v="16.329999999999998"/>
    <x v="279"/>
    <s v="yes"/>
    <x v="0"/>
    <s v="No"/>
    <x v="0"/>
    <s v="yes"/>
    <x v="3"/>
    <x v="0"/>
    <d v="1981-10-03T00:00:00"/>
    <n v="27495.59"/>
    <s v="tier - 2"/>
    <s v="tier - 1"/>
    <s v="R1011"/>
    <n v="43"/>
  </r>
  <r>
    <s v="Id375"/>
    <s v="Norvell"/>
    <n v="16.37"/>
    <x v="270"/>
    <s v="yes"/>
    <x v="0"/>
    <s v="No"/>
    <x v="0"/>
    <s v="yes"/>
    <x v="3"/>
    <x v="2"/>
    <d v="1985-12-05T00:00:00"/>
    <n v="27432.73"/>
    <s v="tier - 2"/>
    <s v="tier - 1"/>
    <s v="R1011"/>
    <n v="39"/>
  </r>
  <r>
    <s v="Id376"/>
    <s v="Ornelas"/>
    <n v="22.42"/>
    <x v="82"/>
    <s v="yes"/>
    <x v="0"/>
    <s v="No"/>
    <x v="3"/>
    <s v="No"/>
    <x v="2"/>
    <x v="2"/>
    <d v="1988-09-15T00:00:00"/>
    <n v="27375.9"/>
    <s v="tier - 2"/>
    <s v="tier - 3"/>
    <s v="R1015"/>
    <n v="36"/>
  </r>
  <r>
    <s v="Id377"/>
    <s v="Fitzpatrick"/>
    <n v="31.35"/>
    <x v="280"/>
    <s v="yes"/>
    <x v="0"/>
    <s v="Yes"/>
    <x v="3"/>
    <s v="No"/>
    <x v="0"/>
    <x v="2"/>
    <d v="1969-10-16T00:00:00"/>
    <n v="27346.04"/>
    <s v="tier - 2"/>
    <s v="tier - 2"/>
    <s v="R1013"/>
    <n v="55"/>
  </r>
  <r>
    <s v="Id378"/>
    <s v="Bloomquist"/>
    <n v="31.9"/>
    <x v="57"/>
    <s v="No"/>
    <x v="0"/>
    <s v="No"/>
    <x v="0"/>
    <s v="No"/>
    <x v="0"/>
    <x v="0"/>
    <d v="1968-06-06T00:00:00"/>
    <n v="27322.73"/>
    <s v="tier - 2"/>
    <s v="tier - 2"/>
    <s v="R1013"/>
    <n v="56"/>
  </r>
  <r>
    <s v="Id379"/>
    <s v="Wick"/>
    <n v="30.6"/>
    <x v="219"/>
    <s v="No"/>
    <x v="0"/>
    <s v="No"/>
    <x v="0"/>
    <s v="yes"/>
    <x v="0"/>
    <x v="2"/>
    <d v="1999-12-02T00:00:00"/>
    <n v="27236.959999999999"/>
    <s v="tier - 2"/>
    <s v="tier - 1"/>
    <s v="R1011"/>
    <n v="25"/>
  </r>
  <r>
    <s v="Id380"/>
    <s v="Zappala"/>
    <n v="28.975000000000001"/>
    <x v="281"/>
    <s v="No"/>
    <x v="0"/>
    <s v="No"/>
    <x v="0"/>
    <s v="yes"/>
    <x v="1"/>
    <x v="0"/>
    <d v="1965-12-21T00:00:00"/>
    <n v="27218.44"/>
    <s v="tier - 2"/>
    <s v="tier - 1"/>
    <s v="R1017"/>
    <n v="59"/>
  </r>
  <r>
    <s v="Id381"/>
    <s v="Earle"/>
    <n v="24.86"/>
    <x v="282"/>
    <s v="yes"/>
    <x v="0"/>
    <s v="No"/>
    <x v="1"/>
    <s v="No"/>
    <x v="2"/>
    <x v="0"/>
    <d v="1970-10-02T00:00:00"/>
    <n v="27117.99"/>
    <s v="tier - 2"/>
    <s v="tier - 2"/>
    <s v="R1013"/>
    <n v="54"/>
  </r>
  <r>
    <s v="Id382"/>
    <s v="Majewski"/>
    <n v="19.54"/>
    <x v="191"/>
    <s v="No"/>
    <x v="0"/>
    <s v="No"/>
    <x v="0"/>
    <s v="yes"/>
    <x v="2"/>
    <x v="2"/>
    <d v="1990-12-13T00:00:00"/>
    <n v="27092.38"/>
    <s v="tier - 2"/>
    <s v="tier - 3"/>
    <s v="R1011"/>
    <n v="34"/>
  </r>
  <r>
    <s v="Id383"/>
    <s v="Apfelbaum"/>
    <n v="26.74"/>
    <x v="283"/>
    <s v="No"/>
    <x v="0"/>
    <s v="No"/>
    <x v="0"/>
    <s v="yes"/>
    <x v="1"/>
    <x v="2"/>
    <d v="1994-07-02T00:00:00"/>
    <n v="27080.639999999999"/>
    <s v="tier - 2"/>
    <s v="tier - 2"/>
    <s v="R1011"/>
    <n v="30"/>
  </r>
  <r>
    <s v="Id384"/>
    <s v="Graham"/>
    <n v="22.99"/>
    <x v="284"/>
    <s v="No"/>
    <x v="0"/>
    <s v="No"/>
    <x v="2"/>
    <s v="yes"/>
    <x v="2"/>
    <x v="0"/>
    <d v="1958-06-30T00:00:00"/>
    <n v="27037.91"/>
    <s v="tier - 2"/>
    <s v="tier - 2"/>
    <s v="R1013"/>
    <n v="66"/>
  </r>
  <r>
    <s v="Id385"/>
    <s v="Whitacre"/>
    <n v="31.46"/>
    <x v="285"/>
    <s v="No"/>
    <x v="0"/>
    <s v="No"/>
    <x v="0"/>
    <s v="No"/>
    <x v="0"/>
    <x v="0"/>
    <d v="1960-07-09T00:00:00"/>
    <n v="27000.98"/>
    <s v="tier - 2"/>
    <s v="tier - 2"/>
    <s v="R1013"/>
    <n v="64"/>
  </r>
  <r>
    <s v="Id386"/>
    <s v="Wegener"/>
    <n v="30.86"/>
    <x v="194"/>
    <s v="No"/>
    <x v="1"/>
    <s v="No"/>
    <x v="1"/>
    <s v="yes"/>
    <x v="0"/>
    <x v="1"/>
    <d v="2000-11-09T00:00:00"/>
    <n v="26936.98"/>
    <s v="tier - 2"/>
    <s v="tier - 3"/>
    <s v="R1011"/>
    <n v="24"/>
  </r>
  <r>
    <s v="Id387"/>
    <s v="Collie"/>
    <n v="31.96"/>
    <x v="286"/>
    <s v="No"/>
    <x v="0"/>
    <s v="No"/>
    <x v="0"/>
    <s v="yes"/>
    <x v="0"/>
    <x v="0"/>
    <d v="2002-06-17T00:00:00"/>
    <n v="26927.69"/>
    <s v="tier - 2"/>
    <s v="tier - 2"/>
    <s v="R1011"/>
    <n v="22"/>
  </r>
  <r>
    <s v="Id388"/>
    <s v="Murphy"/>
    <n v="23.76"/>
    <x v="287"/>
    <s v="No"/>
    <x v="0"/>
    <s v="No"/>
    <x v="2"/>
    <s v="yes"/>
    <x v="2"/>
    <x v="0"/>
    <d v="1958-12-25T00:00:00"/>
    <n v="26926.51"/>
    <s v="tier - 2"/>
    <s v="tier - 1"/>
    <s v="R1013"/>
    <n v="66"/>
  </r>
  <r>
    <s v="Id389"/>
    <s v="Butters"/>
    <n v="19.38"/>
    <x v="288"/>
    <s v="No"/>
    <x v="0"/>
    <s v="No"/>
    <x v="0"/>
    <s v="yes"/>
    <x v="2"/>
    <x v="1"/>
    <d v="1991-08-22T00:00:00"/>
    <n v="26912.560000000001"/>
    <s v="tier - 2"/>
    <s v="tier - 2"/>
    <s v="R1011"/>
    <n v="33"/>
  </r>
  <r>
    <s v="Id390"/>
    <s v="Cook"/>
    <n v="16.21"/>
    <x v="109"/>
    <s v="yes"/>
    <x v="0"/>
    <s v="No"/>
    <x v="3"/>
    <s v="yes"/>
    <x v="3"/>
    <x v="1"/>
    <d v="1988-07-22T00:00:00"/>
    <n v="26607.89"/>
    <s v="tier - 2"/>
    <s v="tier - 1"/>
    <s v="R1011"/>
    <n v="36"/>
  </r>
  <r>
    <s v="Id391"/>
    <s v="Breen"/>
    <n v="32.54"/>
    <x v="93"/>
    <s v="No"/>
    <x v="1"/>
    <s v="No"/>
    <x v="3"/>
    <s v="yes"/>
    <x v="0"/>
    <x v="2"/>
    <d v="2004-09-05T00:00:00"/>
    <n v="26479.4"/>
    <s v="tier - 2"/>
    <s v="tier - 2"/>
    <s v="R1011"/>
    <n v="20"/>
  </r>
  <r>
    <s v="Id392"/>
    <s v="Fitzsimons"/>
    <n v="36.765000000000001"/>
    <x v="54"/>
    <s v="yes"/>
    <x v="0"/>
    <s v="No"/>
    <x v="1"/>
    <s v="No"/>
    <x v="0"/>
    <x v="0"/>
    <d v="1970-08-27T00:00:00"/>
    <n v="26467.1"/>
    <s v="tier - 2"/>
    <s v="tier - 3"/>
    <s v="R1012"/>
    <n v="54"/>
  </r>
  <r>
    <s v="Id393"/>
    <s v="Houle"/>
    <n v="35.909999999999997"/>
    <x v="30"/>
    <s v="No"/>
    <x v="0"/>
    <s v="No"/>
    <x v="0"/>
    <s v="No"/>
    <x v="0"/>
    <x v="0"/>
    <d v="1974-09-21T00:00:00"/>
    <n v="26392.26"/>
    <s v="tier - 2"/>
    <s v="tier - 2"/>
    <s v="R1024"/>
    <n v="50"/>
  </r>
  <r>
    <s v="Id394"/>
    <s v="Woodward"/>
    <n v="32.06"/>
    <x v="145"/>
    <s v="No"/>
    <x v="1"/>
    <s v="No"/>
    <x v="3"/>
    <s v="yes"/>
    <x v="0"/>
    <x v="2"/>
    <d v="2004-12-05T00:00:00"/>
    <n v="26316.59"/>
    <s v="tier - 2"/>
    <s v="tier - 3"/>
    <s v="R1011"/>
    <n v="20"/>
  </r>
  <r>
    <s v="Id395"/>
    <s v="Ray"/>
    <n v="24.1"/>
    <x v="289"/>
    <s v="yes"/>
    <x v="0"/>
    <s v="No"/>
    <x v="3"/>
    <s v="No"/>
    <x v="2"/>
    <x v="0"/>
    <d v="1975-06-04T00:00:00"/>
    <n v="26236.58"/>
    <s v="tier - 2"/>
    <s v="tier - 1"/>
    <s v="R1011"/>
    <n v="49"/>
  </r>
  <r>
    <s v="Id396"/>
    <s v="Jennings"/>
    <n v="27.1"/>
    <x v="290"/>
    <s v="No"/>
    <x v="0"/>
    <s v="No"/>
    <x v="1"/>
    <s v="No"/>
    <x v="1"/>
    <x v="0"/>
    <d v="1973-07-07T00:00:00"/>
    <n v="26140.36"/>
    <s v="tier - 2"/>
    <s v="tier - 3"/>
    <s v="R1011"/>
    <n v="51"/>
  </r>
  <r>
    <s v="Id397"/>
    <s v="Fuller"/>
    <n v="24.42"/>
    <x v="291"/>
    <s v="No"/>
    <x v="0"/>
    <s v="No"/>
    <x v="0"/>
    <s v="yes"/>
    <x v="2"/>
    <x v="0"/>
    <d v="2002-10-11T00:00:00"/>
    <n v="26125.67"/>
    <s v="tier - 2"/>
    <s v="tier - 1"/>
    <s v="R1013"/>
    <n v="22"/>
  </r>
  <r>
    <s v="Id398"/>
    <s v="Lovisek"/>
    <n v="26.695"/>
    <x v="82"/>
    <s v="yes"/>
    <x v="0"/>
    <s v="No"/>
    <x v="1"/>
    <s v="yes"/>
    <x v="1"/>
    <x v="2"/>
    <d v="1966-07-09T00:00:00"/>
    <n v="26109.33"/>
    <s v="tier - 2"/>
    <s v="tier - 3"/>
    <s v="R1012"/>
    <n v="58"/>
  </r>
  <r>
    <s v="Id399"/>
    <s v="Painter"/>
    <n v="27.79"/>
    <x v="3"/>
    <s v="yes"/>
    <x v="1"/>
    <s v="No"/>
    <x v="3"/>
    <s v="yes"/>
    <x v="1"/>
    <x v="1"/>
    <d v="2000-12-26T00:00:00"/>
    <n v="26026.97"/>
    <s v="tier - 2"/>
    <s v="tier - 3"/>
    <s v="R1011"/>
    <n v="24"/>
  </r>
  <r>
    <s v="Id400"/>
    <s v="Edwards"/>
    <n v="32.68"/>
    <x v="82"/>
    <s v="yes"/>
    <x v="0"/>
    <s v="No"/>
    <x v="0"/>
    <s v="No"/>
    <x v="0"/>
    <x v="2"/>
    <d v="2001-06-05T00:00:00"/>
    <n v="26018.95"/>
    <s v="tier - 2"/>
    <s v="tier - 2"/>
    <s v="R1012"/>
    <n v="23"/>
  </r>
  <r>
    <s v="Id401"/>
    <s v="Liebl"/>
    <n v="26.4"/>
    <x v="292"/>
    <s v="yes"/>
    <x v="0"/>
    <s v="No"/>
    <x v="1"/>
    <s v="No"/>
    <x v="1"/>
    <x v="0"/>
    <d v="1970-12-03T00:00:00"/>
    <n v="25992.82"/>
    <s v="tier - 2"/>
    <s v="tier - 2"/>
    <s v="R1013"/>
    <n v="54"/>
  </r>
  <r>
    <s v="Id402"/>
    <s v="Kasabian-Larson"/>
    <n v="23.655000000000001"/>
    <x v="293"/>
    <s v="yes"/>
    <x v="0"/>
    <s v="Yes"/>
    <x v="3"/>
    <s v="yes"/>
    <x v="2"/>
    <x v="0"/>
    <d v="1963-08-21T00:00:00"/>
    <n v="25678.78"/>
    <s v="tier - 2"/>
    <s v="tier - 3"/>
    <s v="R1012"/>
    <n v="61"/>
  </r>
  <r>
    <s v="Id403"/>
    <s v="Creamer"/>
    <n v="27.36"/>
    <x v="169"/>
    <s v="No"/>
    <x v="0"/>
    <s v="No"/>
    <x v="1"/>
    <s v="No"/>
    <x v="1"/>
    <x v="1"/>
    <d v="1972-07-17T00:00:00"/>
    <n v="25656.58"/>
    <s v="tier - 2"/>
    <s v="tier - 3"/>
    <s v="R1024"/>
    <n v="52"/>
  </r>
  <r>
    <s v="Id404"/>
    <s v="Kimbel"/>
    <n v="27.82"/>
    <x v="219"/>
    <s v="yes"/>
    <x v="0"/>
    <s v="No"/>
    <x v="0"/>
    <s v="yes"/>
    <x v="1"/>
    <x v="2"/>
    <d v="2001-08-02T00:00:00"/>
    <n v="25648.98"/>
    <s v="tier - 2"/>
    <s v="tier - 1"/>
    <s v="R1011"/>
    <n v="23"/>
  </r>
  <r>
    <s v="Id405"/>
    <s v="Livensparger"/>
    <n v="25.46"/>
    <x v="35"/>
    <s v="No"/>
    <x v="0"/>
    <s v="No"/>
    <x v="0"/>
    <s v="No"/>
    <x v="1"/>
    <x v="0"/>
    <d v="1968-12-11T00:00:00"/>
    <n v="25517.11"/>
    <s v="tier - 2"/>
    <s v="tier - 3"/>
    <s v="R1017"/>
    <n v="56"/>
  </r>
  <r>
    <s v="Id406"/>
    <s v="Grange"/>
    <n v="25.1"/>
    <x v="294"/>
    <s v="No"/>
    <x v="0"/>
    <s v="No"/>
    <x v="0"/>
    <s v="yes"/>
    <x v="1"/>
    <x v="0"/>
    <d v="1968-08-22T00:00:00"/>
    <n v="25382.3"/>
    <s v="tier - 2"/>
    <s v="tier - 2"/>
    <s v="R1011"/>
    <n v="56"/>
  </r>
  <r>
    <s v="Id407"/>
    <s v="Nunlist"/>
    <n v="32.11"/>
    <x v="70"/>
    <s v="No"/>
    <x v="0"/>
    <s v="No"/>
    <x v="1"/>
    <s v="No"/>
    <x v="0"/>
    <x v="2"/>
    <d v="1972-09-26T00:00:00"/>
    <n v="25333.33"/>
    <s v="tier - 2"/>
    <s v="tier - 2"/>
    <s v="R1017"/>
    <n v="52"/>
  </r>
  <r>
    <s v="Id408"/>
    <s v="Cutter"/>
    <n v="29.8"/>
    <x v="295"/>
    <s v="yes"/>
    <x v="0"/>
    <s v="No"/>
    <x v="3"/>
    <s v="yes"/>
    <x v="1"/>
    <x v="0"/>
    <d v="1975-12-14T00:00:00"/>
    <n v="25309.49"/>
    <s v="tier - 2"/>
    <s v="tier - 1"/>
    <s v="R1011"/>
    <n v="49"/>
  </r>
  <r>
    <s v="Id409"/>
    <s v="Martin"/>
    <n v="24.01"/>
    <x v="70"/>
    <s v="No"/>
    <x v="0"/>
    <s v="No"/>
    <x v="3"/>
    <s v="yes"/>
    <x v="2"/>
    <x v="2"/>
    <d v="1998-11-24T00:00:00"/>
    <n v="25127.22"/>
    <s v="tier - 2"/>
    <s v="tier - 3"/>
    <s v="R1011"/>
    <n v="26"/>
  </r>
  <r>
    <s v="Id410"/>
    <s v="Cooney"/>
    <n v="23.21"/>
    <x v="100"/>
    <s v="No"/>
    <x v="0"/>
    <s v="No"/>
    <x v="3"/>
    <s v="No"/>
    <x v="2"/>
    <x v="1"/>
    <d v="1998-06-14T00:00:00"/>
    <n v="25081.77"/>
    <s v="tier - 2"/>
    <s v="tier - 2"/>
    <s v="R1013"/>
    <n v="26"/>
  </r>
  <r>
    <s v="Id411"/>
    <s v="Bier"/>
    <n v="21.2"/>
    <x v="212"/>
    <s v="yes"/>
    <x v="0"/>
    <s v="No"/>
    <x v="3"/>
    <s v="yes"/>
    <x v="2"/>
    <x v="2"/>
    <d v="1995-12-04T00:00:00"/>
    <n v="25075.97"/>
    <s v="tier - 2"/>
    <s v="tier - 2"/>
    <s v="R1011"/>
    <n v="29"/>
  </r>
  <r>
    <s v="Id412"/>
    <s v="Muskopf"/>
    <n v="28.215"/>
    <x v="296"/>
    <s v="yes"/>
    <x v="0"/>
    <s v="No"/>
    <x v="3"/>
    <s v="yes"/>
    <x v="1"/>
    <x v="0"/>
    <d v="1975-11-14T00:00:00"/>
    <n v="24915.22"/>
    <s v="tier - 2"/>
    <s v="tier - 3"/>
    <s v="R1012"/>
    <n v="49"/>
  </r>
  <r>
    <s v="Id413"/>
    <s v="Sirak"/>
    <n v="38.094999999999999"/>
    <x v="70"/>
    <s v="No"/>
    <x v="0"/>
    <s v="No"/>
    <x v="3"/>
    <s v="No"/>
    <x v="0"/>
    <x v="2"/>
    <d v="1987-06-14T00:00:00"/>
    <n v="24915.05"/>
    <s v="tier - 2"/>
    <s v="tier - 1"/>
    <s v="R1024"/>
    <n v="37"/>
  </r>
  <r>
    <s v="Id414"/>
    <s v="Nelsen"/>
    <n v="22.61"/>
    <x v="297"/>
    <s v="yes"/>
    <x v="0"/>
    <s v="Yes"/>
    <x v="3"/>
    <s v="yes"/>
    <x v="2"/>
    <x v="1"/>
    <d v="1969-07-23T00:00:00"/>
    <n v="24873.38"/>
    <s v="tier - 2"/>
    <s v="tier - 1"/>
    <s v="R1024"/>
    <n v="55"/>
  </r>
  <r>
    <s v="Id415"/>
    <s v="Schallner"/>
    <n v="24.32"/>
    <x v="298"/>
    <s v="yes"/>
    <x v="0"/>
    <s v="No"/>
    <x v="1"/>
    <s v="yes"/>
    <x v="2"/>
    <x v="0"/>
    <d v="1970-11-26T00:00:00"/>
    <n v="24869.84"/>
    <s v="tier - 2"/>
    <s v="tier - 2"/>
    <s v="R1016"/>
    <n v="54"/>
  </r>
  <r>
    <s v="Id416"/>
    <s v="Dunlap"/>
    <n v="20.96"/>
    <x v="299"/>
    <s v="yes"/>
    <x v="0"/>
    <s v="No"/>
    <x v="3"/>
    <s v="yes"/>
    <x v="2"/>
    <x v="2"/>
    <d v="1995-06-10T00:00:00"/>
    <n v="24863.25"/>
    <s v="tier - 2"/>
    <s v="tier - 3"/>
    <s v="R1011"/>
    <n v="29"/>
  </r>
  <r>
    <s v="Id417"/>
    <s v="Messing"/>
    <n v="19.68"/>
    <x v="300"/>
    <s v="No"/>
    <x v="0"/>
    <s v="No"/>
    <x v="0"/>
    <s v="yes"/>
    <x v="2"/>
    <x v="1"/>
    <d v="1994-09-09T00:00:00"/>
    <n v="24817.25"/>
    <s v="tier - 2"/>
    <s v="tier - 2"/>
    <s v="R1011"/>
    <n v="30"/>
  </r>
  <r>
    <s v="Id418"/>
    <s v="Bondell"/>
    <n v="18.100000000000001"/>
    <x v="301"/>
    <s v="No"/>
    <x v="0"/>
    <s v="No"/>
    <x v="3"/>
    <s v="yes"/>
    <x v="3"/>
    <x v="1"/>
    <d v="1992-10-11T00:00:00"/>
    <n v="24795.040000000001"/>
    <s v="tier - 2"/>
    <s v="tier - 3"/>
    <s v="R1011"/>
    <n v="32"/>
  </r>
  <r>
    <s v="Id419"/>
    <s v="Gaughan"/>
    <n v="29.64"/>
    <x v="141"/>
    <s v="yes"/>
    <x v="0"/>
    <s v="No"/>
    <x v="0"/>
    <s v="No"/>
    <x v="1"/>
    <x v="2"/>
    <d v="1996-08-28T00:00:00"/>
    <n v="24671.66"/>
    <s v="tier - 2"/>
    <s v="tier - 1"/>
    <s v="R1024"/>
    <n v="28"/>
  </r>
  <r>
    <s v="Id420"/>
    <s v="Gruman"/>
    <n v="25.3"/>
    <x v="302"/>
    <s v="yes"/>
    <x v="0"/>
    <s v="No"/>
    <x v="1"/>
    <s v="yes"/>
    <x v="1"/>
    <x v="0"/>
    <d v="1970-06-12T00:00:00"/>
    <n v="24667.42"/>
    <s v="tier - 2"/>
    <s v="tier - 3"/>
    <s v="R1013"/>
    <n v="54"/>
  </r>
  <r>
    <s v="Id421"/>
    <s v="Whitlow"/>
    <n v="27.6"/>
    <x v="239"/>
    <s v="yes"/>
    <x v="0"/>
    <s v="No"/>
    <x v="0"/>
    <s v="No"/>
    <x v="1"/>
    <x v="2"/>
    <d v="1976-10-12T00:00:00"/>
    <n v="24603.05"/>
    <s v="tier - 2"/>
    <s v="tier - 2"/>
    <s v="R1011"/>
    <n v="48"/>
  </r>
  <r>
    <s v="Id422"/>
    <s v="Robinson"/>
    <n v="27.645"/>
    <x v="303"/>
    <s v="yes"/>
    <x v="0"/>
    <s v="No"/>
    <x v="3"/>
    <s v="yes"/>
    <x v="1"/>
    <x v="0"/>
    <d v="1975-06-13T00:00:00"/>
    <n v="24535.7"/>
    <s v="tier - 2"/>
    <s v="tier - 2"/>
    <s v="R1012"/>
    <n v="49"/>
  </r>
  <r>
    <s v="Id423"/>
    <s v="Sabo"/>
    <n v="27.6"/>
    <x v="151"/>
    <s v="No"/>
    <x v="0"/>
    <s v="No"/>
    <x v="1"/>
    <s v="yes"/>
    <x v="1"/>
    <x v="2"/>
    <d v="1972-09-14T00:00:00"/>
    <n v="24520.26"/>
    <s v="tier - 2"/>
    <s v="tier - 3"/>
    <s v="R1011"/>
    <n v="52"/>
  </r>
  <r>
    <s v="Id424"/>
    <s v="Nazarian"/>
    <n v="25.08"/>
    <x v="304"/>
    <s v="yes"/>
    <x v="0"/>
    <s v="No"/>
    <x v="1"/>
    <s v="No"/>
    <x v="1"/>
    <x v="0"/>
    <d v="1961-10-21T00:00:00"/>
    <n v="24513.09"/>
    <s v="tier - 2"/>
    <s v="tier - 2"/>
    <s v="R1013"/>
    <n v="63"/>
  </r>
  <r>
    <s v="Id425"/>
    <s v="Lerma"/>
    <n v="30.02"/>
    <x v="305"/>
    <s v="No"/>
    <x v="0"/>
    <s v="No"/>
    <x v="0"/>
    <s v="No"/>
    <x v="0"/>
    <x v="0"/>
    <d v="1968-07-06T00:00:00"/>
    <n v="24476.48"/>
    <s v="tier - 2"/>
    <s v="tier - 2"/>
    <s v="R1012"/>
    <n v="56"/>
  </r>
  <r>
    <s v="Id426"/>
    <s v="Dahl"/>
    <n v="27.36"/>
    <x v="306"/>
    <s v="yes"/>
    <x v="0"/>
    <s v="No"/>
    <x v="1"/>
    <s v="yes"/>
    <x v="1"/>
    <x v="0"/>
    <d v="1970-11-30T00:00:00"/>
    <n v="24393.62"/>
    <s v="tier - 2"/>
    <s v="tier - 3"/>
    <s v="R1012"/>
    <n v="54"/>
  </r>
  <r>
    <s v="Id427"/>
    <s v="Surtees"/>
    <n v="22.2"/>
    <x v="49"/>
    <s v="No"/>
    <x v="0"/>
    <s v="No"/>
    <x v="0"/>
    <s v="yes"/>
    <x v="2"/>
    <x v="2"/>
    <d v="1999-10-07T00:00:00"/>
    <n v="24387.74"/>
    <s v="tier - 2"/>
    <s v="tier - 1"/>
    <s v="R1011"/>
    <n v="25"/>
  </r>
  <r>
    <s v="Id428"/>
    <s v="Spetner"/>
    <n v="25.71"/>
    <x v="237"/>
    <s v="No"/>
    <x v="1"/>
    <s v="No"/>
    <x v="3"/>
    <s v="yes"/>
    <x v="1"/>
    <x v="2"/>
    <d v="2004-08-03T00:00:00"/>
    <n v="24294.02"/>
    <s v="tier - 2"/>
    <s v="tier - 1"/>
    <s v="R1011"/>
    <n v="20"/>
  </r>
  <r>
    <s v="Id429"/>
    <s v="Brandon"/>
    <n v="41.91"/>
    <x v="213"/>
    <s v="yes"/>
    <x v="0"/>
    <s v="No"/>
    <x v="3"/>
    <s v="No"/>
    <x v="0"/>
    <x v="1"/>
    <d v="1964-12-16T00:00:00"/>
    <n v="24227.34"/>
    <s v="tier - 2"/>
    <s v="tier - 1"/>
    <s v="R1013"/>
    <n v="60"/>
  </r>
  <r>
    <s v="Id430"/>
    <s v="Eley"/>
    <n v="25.85"/>
    <x v="307"/>
    <s v="No"/>
    <x v="0"/>
    <s v="No"/>
    <x v="0"/>
    <s v="yes"/>
    <x v="1"/>
    <x v="0"/>
    <d v="1974-09-10T00:00:00"/>
    <n v="24180.93"/>
    <s v="tier - 2"/>
    <s v="tier - 1"/>
    <s v="R1013"/>
    <n v="50"/>
  </r>
  <r>
    <s v="Id431"/>
    <s v="Sedicum"/>
    <n v="23.844999999999999"/>
    <x v="308"/>
    <s v="No"/>
    <x v="0"/>
    <s v="No"/>
    <x v="1"/>
    <s v="yes"/>
    <x v="2"/>
    <x v="0"/>
    <d v="1973-06-13T00:00:00"/>
    <n v="24106.91"/>
    <s v="tier - 2"/>
    <s v="tier - 2"/>
    <s v="R1024"/>
    <n v="51"/>
  </r>
  <r>
    <s v="Id432"/>
    <s v="Markle"/>
    <n v="30.59"/>
    <x v="182"/>
    <s v="No"/>
    <x v="0"/>
    <s v="Yes"/>
    <x v="3"/>
    <s v="No"/>
    <x v="0"/>
    <x v="2"/>
    <d v="2003-12-30T00:00:00"/>
    <n v="24059.68"/>
    <s v="tier - 2"/>
    <s v="tier - 2"/>
    <s v="R1012"/>
    <n v="21"/>
  </r>
  <r>
    <s v="Id433"/>
    <s v="Kunz"/>
    <n v="24.795000000000002"/>
    <x v="309"/>
    <s v="No"/>
    <x v="0"/>
    <s v="No"/>
    <x v="0"/>
    <s v="yes"/>
    <x v="2"/>
    <x v="0"/>
    <d v="1971-07-10T00:00:00"/>
    <n v="23967.38"/>
    <s v="tier - 2"/>
    <s v="tier - 2"/>
    <s v="R1012"/>
    <n v="53"/>
  </r>
  <r>
    <s v="Id434"/>
    <s v="Wimert"/>
    <n v="24.13"/>
    <x v="310"/>
    <s v="yes"/>
    <x v="0"/>
    <s v="No"/>
    <x v="1"/>
    <s v="yes"/>
    <x v="2"/>
    <x v="0"/>
    <d v="1970-08-08T00:00:00"/>
    <n v="23887.66"/>
    <s v="tier - 2"/>
    <s v="tier - 3"/>
    <s v="R1012"/>
    <n v="54"/>
  </r>
  <r>
    <s v="Id435"/>
    <s v="Peterson"/>
    <n v="25.84"/>
    <x v="311"/>
    <s v="No"/>
    <x v="0"/>
    <s v="No"/>
    <x v="1"/>
    <s v="yes"/>
    <x v="1"/>
    <x v="0"/>
    <d v="1973-06-27T00:00:00"/>
    <n v="23807.24"/>
    <s v="tier - 2"/>
    <s v="tier - 3"/>
    <s v="R1012"/>
    <n v="51"/>
  </r>
  <r>
    <s v="Id436"/>
    <s v="Mercier"/>
    <n v="28"/>
    <x v="130"/>
    <s v="No"/>
    <x v="0"/>
    <s v="No"/>
    <x v="0"/>
    <s v="yes"/>
    <x v="1"/>
    <x v="0"/>
    <d v="1974-06-02T00:00:00"/>
    <n v="23568.27"/>
    <s v="tier - 2"/>
    <s v="tier - 2"/>
    <s v="R1011"/>
    <n v="50"/>
  </r>
  <r>
    <s v="Id437"/>
    <s v="Laurie"/>
    <n v="34.1"/>
    <x v="138"/>
    <s v="yes"/>
    <x v="0"/>
    <s v="Yes"/>
    <x v="3"/>
    <s v="No"/>
    <x v="0"/>
    <x v="2"/>
    <d v="1983-08-26T00:00:00"/>
    <n v="23563.02"/>
    <s v="tier - 2"/>
    <s v="tier - 2"/>
    <s v="R1013"/>
    <n v="41"/>
  </r>
  <r>
    <s v="Id438"/>
    <s v="Sekaquaptewa"/>
    <n v="26.125"/>
    <x v="312"/>
    <s v="yes"/>
    <x v="0"/>
    <s v="No"/>
    <x v="3"/>
    <s v="yes"/>
    <x v="1"/>
    <x v="0"/>
    <d v="1975-11-13T00:00:00"/>
    <n v="23401.31"/>
    <s v="tier - 2"/>
    <s v="tier - 3"/>
    <s v="R1024"/>
    <n v="49"/>
  </r>
  <r>
    <s v="Id439"/>
    <s v="Frash"/>
    <n v="25.6"/>
    <x v="313"/>
    <s v="No"/>
    <x v="0"/>
    <s v="No"/>
    <x v="1"/>
    <s v="yes"/>
    <x v="1"/>
    <x v="0"/>
    <d v="1973-10-22T00:00:00"/>
    <n v="23306.55"/>
    <s v="tier - 2"/>
    <s v="tier - 2"/>
    <s v="R1011"/>
    <n v="51"/>
  </r>
  <r>
    <s v="Id440"/>
    <s v="Bukowski"/>
    <n v="24.32"/>
    <x v="314"/>
    <s v="No"/>
    <x v="0"/>
    <s v="No"/>
    <x v="0"/>
    <s v="No"/>
    <x v="2"/>
    <x v="1"/>
    <d v="1994-10-03T00:00:00"/>
    <n v="23288.93"/>
    <s v="tier - 2"/>
    <s v="tier - 3"/>
    <s v="R1024"/>
    <n v="30"/>
  </r>
  <r>
    <s v="Id441"/>
    <s v="Sandahl"/>
    <n v="22.88"/>
    <x v="268"/>
    <s v="yes"/>
    <x v="0"/>
    <s v="Yes"/>
    <x v="3"/>
    <s v="yes"/>
    <x v="2"/>
    <x v="1"/>
    <d v="1969-11-14T00:00:00"/>
    <n v="23244.79"/>
    <s v="tier - 2"/>
    <s v="tier - 3"/>
    <s v="R1013"/>
    <n v="55"/>
  </r>
  <r>
    <s v="Id442"/>
    <s v="Speight"/>
    <n v="24.984999999999999"/>
    <x v="46"/>
    <s v="yes"/>
    <x v="0"/>
    <s v="Yes"/>
    <x v="3"/>
    <s v="No"/>
    <x v="2"/>
    <x v="2"/>
    <d v="1997-08-07T00:00:00"/>
    <n v="23241.47"/>
    <s v="tier - 2"/>
    <s v="tier - 3"/>
    <s v="R1018"/>
    <n v="27"/>
  </r>
  <r>
    <s v="Id443"/>
    <s v="Lee"/>
    <n v="33.1"/>
    <x v="315"/>
    <s v="No"/>
    <x v="0"/>
    <s v="Yes"/>
    <x v="3"/>
    <s v="No"/>
    <x v="0"/>
    <x v="2"/>
    <d v="2003-12-14T00:00:00"/>
    <n v="23082.959999999999"/>
    <s v="tier - 2"/>
    <s v="tier - 2"/>
    <s v="R1011"/>
    <n v="21"/>
  </r>
  <r>
    <s v="Id444"/>
    <s v="Nielsen"/>
    <n v="27.83"/>
    <x v="77"/>
    <s v="yes"/>
    <x v="0"/>
    <s v="No"/>
    <x v="3"/>
    <s v="yes"/>
    <x v="1"/>
    <x v="0"/>
    <d v="1975-09-09T00:00:00"/>
    <n v="23065.42"/>
    <s v="tier - 2"/>
    <s v="tier - 2"/>
    <s v="R1013"/>
    <n v="49"/>
  </r>
  <r>
    <s v="Id445"/>
    <s v="Zirdok"/>
    <n v="30.875"/>
    <x v="221"/>
    <s v="yes"/>
    <x v="0"/>
    <s v="No"/>
    <x v="1"/>
    <s v="No"/>
    <x v="0"/>
    <x v="0"/>
    <d v="1970-11-09T00:00:00"/>
    <n v="23045.57"/>
    <s v="tier - 2"/>
    <s v="tier - 2"/>
    <s v="R1024"/>
    <n v="54"/>
  </r>
  <r>
    <s v="Id446"/>
    <s v="Crudale"/>
    <n v="27.265000000000001"/>
    <x v="69"/>
    <s v="No"/>
    <x v="0"/>
    <s v="Yes"/>
    <x v="3"/>
    <s v="No"/>
    <x v="1"/>
    <x v="2"/>
    <d v="2003-07-25T00:00:00"/>
    <n v="22493.66"/>
    <s v="tier - 2"/>
    <s v="tier - 1"/>
    <s v="R1012"/>
    <n v="21"/>
  </r>
  <r>
    <s v="Id447"/>
    <s v="Koopmans"/>
    <n v="26.7"/>
    <x v="182"/>
    <s v="No"/>
    <x v="0"/>
    <s v="Yes"/>
    <x v="3"/>
    <s v="yes"/>
    <x v="1"/>
    <x v="2"/>
    <d v="1979-11-14T00:00:00"/>
    <n v="22478.6"/>
    <s v="tier - 3"/>
    <s v="tier - 2"/>
    <s v="R1011"/>
    <n v="45"/>
  </r>
  <r>
    <s v="Id448"/>
    <s v="Milani"/>
    <n v="29.925000000000001"/>
    <x v="10"/>
    <s v="yes"/>
    <x v="0"/>
    <s v="Yes"/>
    <x v="3"/>
    <s v="yes"/>
    <x v="1"/>
    <x v="1"/>
    <d v="1983-12-21T00:00:00"/>
    <n v="22462.04"/>
    <s v="tier - 3"/>
    <s v="tier - 1"/>
    <s v="R1019"/>
    <n v="41"/>
  </r>
  <r>
    <s v="Id449"/>
    <s v="Kelly"/>
    <n v="19.95"/>
    <x v="144"/>
    <s v="yes"/>
    <x v="0"/>
    <s v="No"/>
    <x v="1"/>
    <s v="yes"/>
    <x v="2"/>
    <x v="2"/>
    <d v="1966-08-18T00:00:00"/>
    <n v="22412.65"/>
    <s v="tier - 3"/>
    <s v="tier - 3"/>
    <s v="R1014"/>
    <n v="58"/>
  </r>
  <r>
    <s v="Id450"/>
    <s v="Finelli"/>
    <n v="24.225000000000001"/>
    <x v="197"/>
    <s v="No"/>
    <x v="0"/>
    <s v="No"/>
    <x v="0"/>
    <s v="No"/>
    <x v="2"/>
    <x v="2"/>
    <d v="1999-08-26T00:00:00"/>
    <n v="22395.74"/>
    <s v="tier - 3"/>
    <s v="tier - 2"/>
    <s v="R1024"/>
    <n v="25"/>
  </r>
  <r>
    <s v="Id451"/>
    <s v="Palmer"/>
    <n v="28.12"/>
    <x v="316"/>
    <s v="No"/>
    <x v="0"/>
    <s v="No"/>
    <x v="0"/>
    <s v="yes"/>
    <x v="1"/>
    <x v="2"/>
    <d v="1982-12-27T00:00:00"/>
    <n v="22331.57"/>
    <s v="tier - 2"/>
    <s v="tier - 3"/>
    <s v="R1024"/>
    <n v="42"/>
  </r>
  <r>
    <s v="Id452"/>
    <s v="Wang"/>
    <n v="23.21"/>
    <x v="132"/>
    <s v="No"/>
    <x v="0"/>
    <s v="No"/>
    <x v="0"/>
    <s v="yes"/>
    <x v="2"/>
    <x v="0"/>
    <d v="1971-06-16T00:00:00"/>
    <n v="22218.11"/>
    <s v="tier - 2"/>
    <s v="tier - 3"/>
    <s v="R1013"/>
    <n v="53"/>
  </r>
  <r>
    <s v="Id453"/>
    <s v="Beasley"/>
    <n v="23.98"/>
    <x v="156"/>
    <s v="No"/>
    <x v="0"/>
    <s v="No"/>
    <x v="0"/>
    <s v="No"/>
    <x v="2"/>
    <x v="0"/>
    <d v="1965-08-24T00:00:00"/>
    <n v="22192.44"/>
    <s v="tier - 3"/>
    <s v="tier - 1"/>
    <s v="R1013"/>
    <n v="59"/>
  </r>
  <r>
    <s v="Id454"/>
    <s v="Bedbury"/>
    <n v="30"/>
    <x v="200"/>
    <s v="No"/>
    <x v="0"/>
    <s v="No"/>
    <x v="0"/>
    <s v="yes"/>
    <x v="0"/>
    <x v="1"/>
    <d v="1980-09-12T00:00:00"/>
    <n v="22144.03"/>
    <s v="tier - 2"/>
    <s v="tier - 2"/>
    <s v="R1011"/>
    <n v="44"/>
  </r>
  <r>
    <s v="Id455"/>
    <s v="Stemberger"/>
    <n v="17.350000000000001"/>
    <x v="52"/>
    <s v="yes"/>
    <x v="0"/>
    <s v="No"/>
    <x v="0"/>
    <s v="yes"/>
    <x v="3"/>
    <x v="2"/>
    <d v="2001-08-28T00:00:00"/>
    <n v="22097.62"/>
    <s v="tier - 3"/>
    <s v="tier - 1"/>
    <s v="R1011"/>
    <n v="23"/>
  </r>
  <r>
    <s v="Id456"/>
    <s v="Chebet"/>
    <n v="22.704999999999998"/>
    <x v="173"/>
    <s v="No"/>
    <x v="0"/>
    <s v="No"/>
    <x v="0"/>
    <s v="No"/>
    <x v="2"/>
    <x v="2"/>
    <d v="1989-10-14T00:00:00"/>
    <n v="21984.47"/>
    <s v="tier - 3"/>
    <s v="tier - 1"/>
    <s v="R1012"/>
    <n v="35"/>
  </r>
  <r>
    <s v="Id457"/>
    <s v="Muir"/>
    <n v="25.41"/>
    <x v="317"/>
    <s v="yes"/>
    <x v="0"/>
    <s v="No"/>
    <x v="3"/>
    <s v="yes"/>
    <x v="1"/>
    <x v="0"/>
    <d v="1975-12-19T00:00:00"/>
    <n v="21978.68"/>
    <s v="tier - 3"/>
    <s v="tier - 3"/>
    <s v="R1013"/>
    <n v="49"/>
  </r>
  <r>
    <s v="Id458"/>
    <s v="Yang"/>
    <n v="18.23"/>
    <x v="123"/>
    <s v="No"/>
    <x v="0"/>
    <s v="Yes"/>
    <x v="3"/>
    <s v="yes"/>
    <x v="3"/>
    <x v="1"/>
    <d v="2003-09-28T00:00:00"/>
    <n v="21882.400000000001"/>
    <s v="tier - 2"/>
    <s v="tier - 1"/>
    <s v="R1011"/>
    <n v="21"/>
  </r>
  <r>
    <s v="Id459"/>
    <s v="Gravel"/>
    <n v="24.7"/>
    <x v="67"/>
    <s v="No"/>
    <x v="0"/>
    <s v="Yes"/>
    <x v="3"/>
    <s v="yes"/>
    <x v="2"/>
    <x v="2"/>
    <d v="1979-08-17T00:00:00"/>
    <n v="21880.82"/>
    <s v="tier - 3"/>
    <s v="tier - 1"/>
    <s v="R1012"/>
    <n v="45"/>
  </r>
  <r>
    <s v="Id460"/>
    <s v="Smith"/>
    <n v="37.4"/>
    <x v="318"/>
    <s v="yes"/>
    <x v="0"/>
    <s v="Yes"/>
    <x v="3"/>
    <s v="No"/>
    <x v="0"/>
    <x v="0"/>
    <d v="1963-08-27T00:00:00"/>
    <n v="21797"/>
    <s v="tier - 3"/>
    <s v="tier - 1"/>
    <s v="R1011"/>
    <n v="61"/>
  </r>
  <r>
    <s v="Id461"/>
    <s v="Williams"/>
    <n v="26.885000000000002"/>
    <x v="107"/>
    <s v="No"/>
    <x v="0"/>
    <s v="Yes"/>
    <x v="3"/>
    <s v="yes"/>
    <x v="1"/>
    <x v="2"/>
    <d v="1979-09-28T00:00:00"/>
    <n v="21774.32"/>
    <s v="tier - 3"/>
    <s v="tier - 2"/>
    <s v="R1012"/>
    <n v="45"/>
  </r>
  <r>
    <s v="Id462"/>
    <s v="Meyer"/>
    <n v="25.27"/>
    <x v="319"/>
    <s v="No"/>
    <x v="0"/>
    <s v="Yes"/>
    <x v="3"/>
    <s v="yes"/>
    <x v="1"/>
    <x v="2"/>
    <d v="1979-09-20T00:00:00"/>
    <n v="21771.34"/>
    <s v="tier - 3"/>
    <s v="tier - 1"/>
    <s v="R1024"/>
    <n v="45"/>
  </r>
  <r>
    <s v="Id463"/>
    <s v="Jamieson"/>
    <n v="23.655000000000001"/>
    <x v="320"/>
    <s v="yes"/>
    <x v="0"/>
    <s v="No"/>
    <x v="0"/>
    <s v="yes"/>
    <x v="2"/>
    <x v="2"/>
    <d v="1976-07-18T00:00:00"/>
    <n v="21677.279999999999"/>
    <s v="tier - 3"/>
    <s v="tier - 1"/>
    <s v="R1012"/>
    <n v="48"/>
  </r>
  <r>
    <s v="Id464"/>
    <s v="Dufeal"/>
    <n v="55.05"/>
    <x v="223"/>
    <s v="No"/>
    <x v="0"/>
    <s v="No"/>
    <x v="0"/>
    <s v="No"/>
    <x v="0"/>
    <x v="0"/>
    <d v="1962-11-16T00:00:00"/>
    <n v="21661.16"/>
    <s v="tier - 2"/>
    <s v="tier - 2"/>
    <s v="R1012"/>
    <n v="62"/>
  </r>
  <r>
    <s v="Id465"/>
    <s v="Sansonetti"/>
    <n v="24.89"/>
    <x v="148"/>
    <s v="yes"/>
    <x v="0"/>
    <s v="Yes"/>
    <x v="3"/>
    <s v="yes"/>
    <x v="2"/>
    <x v="1"/>
    <d v="1983-12-25T00:00:00"/>
    <n v="21659.93"/>
    <s v="tier - 3"/>
    <s v="tier - 3"/>
    <s v="R1024"/>
    <n v="41"/>
  </r>
  <r>
    <s v="Id466"/>
    <s v="Koneazny"/>
    <n v="18.715"/>
    <x v="321"/>
    <s v="No"/>
    <x v="0"/>
    <s v="No"/>
    <x v="0"/>
    <s v="No"/>
    <x v="2"/>
    <x v="2"/>
    <d v="1999-06-12T00:00:00"/>
    <n v="21595.38"/>
    <s v="tier - 2"/>
    <s v="tier - 3"/>
    <s v="R1012"/>
    <n v="25"/>
  </r>
  <r>
    <s v="Id467"/>
    <s v="Johnson"/>
    <n v="28.12"/>
    <x v="259"/>
    <s v="No"/>
    <x v="0"/>
    <s v="No"/>
    <x v="0"/>
    <s v="yes"/>
    <x v="1"/>
    <x v="1"/>
    <d v="1990-11-21T00:00:00"/>
    <n v="21472.48"/>
    <s v="tier - 2"/>
    <s v="tier - 2"/>
    <s v="R1012"/>
    <n v="34"/>
  </r>
  <r>
    <s v="Id468"/>
    <s v="Glasson"/>
    <n v="26.6"/>
    <x v="165"/>
    <s v="No"/>
    <x v="0"/>
    <s v="No"/>
    <x v="0"/>
    <s v="yes"/>
    <x v="1"/>
    <x v="2"/>
    <d v="1980-09-04T00:00:00"/>
    <n v="21348.71"/>
    <s v="tier - 2"/>
    <s v="tier - 1"/>
    <s v="R1012"/>
    <n v="44"/>
  </r>
  <r>
    <s v="Id469"/>
    <s v="Canitz"/>
    <n v="30.114999999999998"/>
    <x v="233"/>
    <s v="No"/>
    <x v="1"/>
    <s v="No"/>
    <x v="3"/>
    <s v="No"/>
    <x v="0"/>
    <x v="2"/>
    <d v="2004-08-04T00:00:00"/>
    <n v="21344.85"/>
    <s v="tier - 3"/>
    <s v="tier - 1"/>
    <s v="R1024"/>
    <n v="20"/>
  </r>
  <r>
    <s v="Id470"/>
    <s v="Li"/>
    <n v="24.605"/>
    <x v="233"/>
    <s v="No"/>
    <x v="0"/>
    <s v="No"/>
    <x v="0"/>
    <s v="yes"/>
    <x v="2"/>
    <x v="2"/>
    <d v="1980-12-10T00:00:00"/>
    <n v="21259.38"/>
    <s v="tier - 3"/>
    <s v="tier - 3"/>
    <s v="R1019"/>
    <n v="44"/>
  </r>
  <r>
    <s v="Id471"/>
    <s v="Parsons"/>
    <n v="29.6"/>
    <x v="322"/>
    <s v="No"/>
    <x v="0"/>
    <s v="No"/>
    <x v="0"/>
    <s v="No"/>
    <x v="1"/>
    <x v="0"/>
    <d v="1974-09-03T00:00:00"/>
    <n v="21232.18"/>
    <s v="tier - 3"/>
    <s v="tier - 2"/>
    <s v="R1011"/>
    <n v="50"/>
  </r>
  <r>
    <s v="Id472"/>
    <s v="Raulli"/>
    <n v="24.42"/>
    <x v="323"/>
    <s v="No"/>
    <x v="0"/>
    <s v="No"/>
    <x v="0"/>
    <s v="yes"/>
    <x v="2"/>
    <x v="0"/>
    <d v="1974-10-14T00:00:00"/>
    <n v="21223.68"/>
    <s v="tier - 3"/>
    <s v="tier - 2"/>
    <s v="R1013"/>
    <n v="50"/>
  </r>
  <r>
    <s v="Id473"/>
    <s v="Frome"/>
    <n v="20.9"/>
    <x v="188"/>
    <s v="yes"/>
    <x v="0"/>
    <s v="Yes"/>
    <x v="3"/>
    <s v="yes"/>
    <x v="2"/>
    <x v="2"/>
    <d v="1969-08-26T00:00:00"/>
    <n v="21195.82"/>
    <s v="tier - 3"/>
    <s v="tier - 1"/>
    <s v="R1013"/>
    <n v="55"/>
  </r>
  <r>
    <s v="Id474"/>
    <s v="Sevcik"/>
    <n v="22.895"/>
    <x v="100"/>
    <s v="No"/>
    <x v="0"/>
    <s v="No"/>
    <x v="0"/>
    <s v="yes"/>
    <x v="2"/>
    <x v="1"/>
    <d v="1977-11-23T00:00:00"/>
    <n v="21098.55"/>
    <s v="tier - 3"/>
    <s v="tier - 3"/>
    <s v="R1012"/>
    <n v="47"/>
  </r>
  <r>
    <s v="Id475"/>
    <s v="Narang"/>
    <n v="28.3"/>
    <x v="324"/>
    <s v="yes"/>
    <x v="0"/>
    <s v="Yes"/>
    <x v="3"/>
    <s v="yes"/>
    <x v="1"/>
    <x v="2"/>
    <d v="1983-07-02T00:00:00"/>
    <n v="21082.16"/>
    <s v="tier - 3"/>
    <s v="tier - 2"/>
    <s v="R1011"/>
    <n v="41"/>
  </r>
  <r>
    <s v="Id476"/>
    <s v="Royston"/>
    <n v="54.3"/>
    <x v="325"/>
    <s v="yes"/>
    <x v="0"/>
    <s v="No"/>
    <x v="3"/>
    <s v="No"/>
    <x v="0"/>
    <x v="2"/>
    <d v="1964-11-19T00:00:00"/>
    <n v="20893.060000000001"/>
    <s v="tier - 2"/>
    <s v="tier - 3"/>
    <s v="R1012"/>
    <n v="60"/>
  </r>
  <r>
    <s v="Id477"/>
    <s v="Tieri"/>
    <n v="33.344999999999999"/>
    <x v="15"/>
    <s v="yes"/>
    <x v="0"/>
    <s v="No"/>
    <x v="3"/>
    <s v="No"/>
    <x v="0"/>
    <x v="0"/>
    <d v="1975-12-08T00:00:00"/>
    <n v="20878.78"/>
    <s v="tier - 2"/>
    <s v="tier - 1"/>
    <s v="R1024"/>
    <n v="49"/>
  </r>
  <r>
    <s v="Id478"/>
    <s v="Whitney"/>
    <n v="33"/>
    <x v="118"/>
    <s v="yes"/>
    <x v="0"/>
    <s v="No"/>
    <x v="0"/>
    <s v="No"/>
    <x v="0"/>
    <x v="0"/>
    <d v="1967-09-08T00:00:00"/>
    <n v="20781.490000000002"/>
    <s v="tier - 2"/>
    <s v="tier - 3"/>
    <s v="R1013"/>
    <n v="57"/>
  </r>
  <r>
    <s v="Id479"/>
    <s v="Wandzilak"/>
    <n v="28.024999999999999"/>
    <x v="16"/>
    <s v="yes"/>
    <x v="0"/>
    <s v="No"/>
    <x v="3"/>
    <s v="yes"/>
    <x v="1"/>
    <x v="0"/>
    <d v="1986-08-04T00:00:00"/>
    <n v="20773.63"/>
    <s v="tier - 2"/>
    <s v="tier - 3"/>
    <s v="R1017"/>
    <n v="38"/>
  </r>
  <r>
    <s v="Id480"/>
    <s v="Valenzona"/>
    <n v="28.69"/>
    <x v="195"/>
    <s v="No"/>
    <x v="0"/>
    <s v="No"/>
    <x v="3"/>
    <s v="yes"/>
    <x v="1"/>
    <x v="1"/>
    <d v="1992-09-14T00:00:00"/>
    <n v="20745.990000000002"/>
    <s v="tier - 3"/>
    <s v="tier - 1"/>
    <s v="R1012"/>
    <n v="32"/>
  </r>
  <r>
    <s v="Id481"/>
    <s v="Young"/>
    <n v="40.28"/>
    <x v="142"/>
    <s v="No"/>
    <x v="0"/>
    <s v="No"/>
    <x v="0"/>
    <s v="No"/>
    <x v="0"/>
    <x v="0"/>
    <d v="1965-08-01T00:00:00"/>
    <n v="20709.02"/>
    <s v="tier - 3"/>
    <s v="tier - 2"/>
    <s v="R1019"/>
    <n v="59"/>
  </r>
  <r>
    <s v="Id482"/>
    <s v="Richards"/>
    <n v="37.299999999999997"/>
    <x v="230"/>
    <s v="yes"/>
    <x v="0"/>
    <s v="No"/>
    <x v="0"/>
    <s v="No"/>
    <x v="0"/>
    <x v="0"/>
    <d v="1967-12-17T00:00:00"/>
    <n v="20630.28"/>
    <s v="tier - 2"/>
    <s v="tier - 3"/>
    <s v="R1011"/>
    <n v="57"/>
  </r>
  <r>
    <s v="Id483"/>
    <s v="Alexson"/>
    <n v="54.47"/>
    <x v="326"/>
    <s v="yes"/>
    <x v="0"/>
    <s v="No"/>
    <x v="1"/>
    <s v="No"/>
    <x v="0"/>
    <x v="2"/>
    <d v="1966-07-09T00:00:00"/>
    <n v="20568.32"/>
    <s v="tier - 3"/>
    <s v="tier - 2"/>
    <s v="R1012"/>
    <n v="58"/>
  </r>
  <r>
    <s v="Id484"/>
    <s v="Wright"/>
    <n v="38.06"/>
    <x v="219"/>
    <s v="yes"/>
    <x v="0"/>
    <s v="Yes"/>
    <x v="3"/>
    <s v="No"/>
    <x v="0"/>
    <x v="2"/>
    <d v="1969-10-13T00:00:00"/>
    <n v="20463"/>
    <s v="tier - 2"/>
    <s v="tier - 2"/>
    <s v="R1013"/>
    <n v="55"/>
  </r>
  <r>
    <s v="Id485"/>
    <s v="McKenna"/>
    <n v="51.47"/>
    <x v="327"/>
    <s v="No"/>
    <x v="0"/>
    <s v="No"/>
    <x v="0"/>
    <s v="No"/>
    <x v="0"/>
    <x v="0"/>
    <d v="1962-10-18T00:00:00"/>
    <n v="20446.849999999999"/>
    <s v="tier - 2"/>
    <s v="tier - 1"/>
    <s v="R1012"/>
    <n v="62"/>
  </r>
  <r>
    <s v="Id486"/>
    <s v="Sallade"/>
    <n v="29.8"/>
    <x v="123"/>
    <s v="yes"/>
    <x v="0"/>
    <s v="No"/>
    <x v="0"/>
    <s v="No"/>
    <x v="1"/>
    <x v="1"/>
    <d v="1985-07-12T00:00:00"/>
    <n v="20420.599999999999"/>
    <s v="tier - 3"/>
    <s v="tier - 2"/>
    <s v="R1011"/>
    <n v="39"/>
  </r>
  <r>
    <s v="Id487"/>
    <s v="Argall"/>
    <n v="49.77"/>
    <x v="13"/>
    <s v="No"/>
    <x v="0"/>
    <s v="No"/>
    <x v="0"/>
    <s v="No"/>
    <x v="0"/>
    <x v="0"/>
    <d v="1962-07-02T00:00:00"/>
    <n v="20354.5"/>
    <s v="tier - 3"/>
    <s v="tier - 2"/>
    <s v="R1026"/>
    <n v="62"/>
  </r>
  <r>
    <s v="Id488"/>
    <s v="Patchell"/>
    <n v="25.555"/>
    <x v="197"/>
    <s v="yes"/>
    <x v="0"/>
    <s v="No"/>
    <x v="0"/>
    <s v="yes"/>
    <x v="1"/>
    <x v="2"/>
    <d v="1985-09-17T00:00:00"/>
    <n v="20296.86"/>
    <s v="tier - 3"/>
    <s v="tier - 1"/>
    <s v="R1024"/>
    <n v="39"/>
  </r>
  <r>
    <s v="Id489"/>
    <s v="Catoggio"/>
    <n v="29.64"/>
    <x v="328"/>
    <s v="No"/>
    <x v="0"/>
    <s v="Yes"/>
    <x v="3"/>
    <s v="No"/>
    <x v="1"/>
    <x v="2"/>
    <d v="1993-09-07T00:00:00"/>
    <n v="20277.810000000001"/>
    <s v="tier - 3"/>
    <s v="tier - 3"/>
    <s v="R1016"/>
    <n v="31"/>
  </r>
  <r>
    <s v="Id490"/>
    <s v="Adams"/>
    <n v="53.93"/>
    <x v="45"/>
    <s v="yes"/>
    <x v="0"/>
    <s v="No"/>
    <x v="1"/>
    <s v="No"/>
    <x v="0"/>
    <x v="2"/>
    <d v="1966-08-22T00:00:00"/>
    <n v="20253.84"/>
    <s v="tier - 2"/>
    <s v="tier - 3"/>
    <s v="R1012"/>
    <n v="58"/>
  </r>
  <r>
    <s v="Id491"/>
    <s v="Windt"/>
    <n v="28.024999999999999"/>
    <x v="120"/>
    <s v="No"/>
    <x v="0"/>
    <s v="No"/>
    <x v="3"/>
    <s v="yes"/>
    <x v="1"/>
    <x v="2"/>
    <d v="1987-10-17T00:00:00"/>
    <n v="20234.849999999999"/>
    <s v="tier - 2"/>
    <s v="tier - 3"/>
    <s v="R1012"/>
    <n v="37"/>
  </r>
  <r>
    <s v="Id492"/>
    <s v="Ryan"/>
    <n v="27.5"/>
    <x v="326"/>
    <s v="No"/>
    <x v="0"/>
    <s v="No"/>
    <x v="0"/>
    <s v="No"/>
    <x v="1"/>
    <x v="2"/>
    <d v="1994-06-08T00:00:00"/>
    <n v="20177.669999999998"/>
    <s v="tier - 2"/>
    <s v="tier - 1"/>
    <s v="R1011"/>
    <n v="30"/>
  </r>
  <r>
    <s v="Id493"/>
    <s v="Marion"/>
    <n v="21.8"/>
    <x v="110"/>
    <s v="No"/>
    <x v="0"/>
    <s v="No"/>
    <x v="0"/>
    <s v="yes"/>
    <x v="2"/>
    <x v="0"/>
    <d v="2002-07-09T00:00:00"/>
    <n v="20167.34"/>
    <s v="tier - 3"/>
    <s v="tier - 3"/>
    <s v="R1011"/>
    <n v="22"/>
  </r>
  <r>
    <s v="Id494"/>
    <s v="Raffetto"/>
    <n v="26.41"/>
    <x v="329"/>
    <s v="yes"/>
    <x v="0"/>
    <s v="Yes"/>
    <x v="3"/>
    <s v="yes"/>
    <x v="1"/>
    <x v="2"/>
    <d v="1983-10-06T00:00:00"/>
    <n v="20149.32"/>
    <s v="tier - 2"/>
    <s v="tier - 1"/>
    <s v="R1016"/>
    <n v="41"/>
  </r>
  <r>
    <s v="Id495"/>
    <s v="Young"/>
    <n v="27.835000000000001"/>
    <x v="229"/>
    <s v="yes"/>
    <x v="0"/>
    <s v="No"/>
    <x v="3"/>
    <s v="yes"/>
    <x v="1"/>
    <x v="1"/>
    <d v="1988-07-25T00:00:00"/>
    <n v="20009.63"/>
    <s v="tier - 2"/>
    <s v="tier - 1"/>
    <s v="R1012"/>
    <n v="36"/>
  </r>
  <r>
    <s v="Id496"/>
    <s v="Oehlke"/>
    <n v="51.74"/>
    <x v="244"/>
    <s v="yes"/>
    <x v="0"/>
    <s v="No"/>
    <x v="1"/>
    <s v="No"/>
    <x v="0"/>
    <x v="2"/>
    <d v="1966-08-10T00:00:00"/>
    <n v="19995.29"/>
    <s v="tier - 1"/>
    <s v="tier - 3"/>
    <s v="R1026"/>
    <n v="58"/>
  </r>
  <r>
    <s v="Id497"/>
    <s v="Sudol"/>
    <n v="23.37"/>
    <x v="330"/>
    <s v="No"/>
    <x v="0"/>
    <s v="No"/>
    <x v="0"/>
    <s v="yes"/>
    <x v="2"/>
    <x v="1"/>
    <d v="1980-10-09T00:00:00"/>
    <n v="19964.75"/>
    <s v="tier - 1"/>
    <s v="tier - 2"/>
    <s v="R1024"/>
    <n v="44"/>
  </r>
  <r>
    <s v="Id498"/>
    <s v="Van Es"/>
    <n v="29.7"/>
    <x v="200"/>
    <s v="yes"/>
    <x v="0"/>
    <s v="Yes"/>
    <x v="3"/>
    <s v="yes"/>
    <x v="1"/>
    <x v="1"/>
    <d v="1997-10-18T00:00:00"/>
    <n v="19933.46"/>
    <s v="tier - 1"/>
    <s v="tier - 3"/>
    <s v="R1011"/>
    <n v="27"/>
  </r>
  <r>
    <s v="Id499"/>
    <s v="Dolge"/>
    <n v="20.045000000000002"/>
    <x v="331"/>
    <s v="No"/>
    <x v="0"/>
    <s v="Yes"/>
    <x v="3"/>
    <s v="yes"/>
    <x v="2"/>
    <x v="1"/>
    <d v="1979-10-30T00:00:00"/>
    <n v="19798.05"/>
    <s v="tier - 1"/>
    <s v="tier - 1"/>
    <s v="R1024"/>
    <n v="45"/>
  </r>
  <r>
    <s v="Id500"/>
    <s v="Marlier"/>
    <n v="27.83"/>
    <x v="332"/>
    <s v="No"/>
    <x v="0"/>
    <s v="No"/>
    <x v="1"/>
    <s v="No"/>
    <x v="1"/>
    <x v="2"/>
    <d v="1972-06-14T00:00:00"/>
    <n v="19749.38"/>
    <s v="tier - 1"/>
    <s v="tier - 3"/>
    <s v="R1013"/>
    <n v="52"/>
  </r>
  <r>
    <s v="Id501"/>
    <s v="Girard"/>
    <n v="28.93"/>
    <x v="112"/>
    <s v="No"/>
    <x v="0"/>
    <s v="No"/>
    <x v="0"/>
    <s v="yes"/>
    <x v="1"/>
    <x v="2"/>
    <d v="1990-08-08T00:00:00"/>
    <n v="19719.689999999999"/>
    <s v="tier - 1"/>
    <s v="tier - 2"/>
    <s v="R1013"/>
    <n v="34"/>
  </r>
  <r>
    <s v="Id502"/>
    <s v="Lee"/>
    <n v="33.82"/>
    <x v="140"/>
    <s v="No"/>
    <x v="0"/>
    <s v="No"/>
    <x v="0"/>
    <s v="No"/>
    <x v="0"/>
    <x v="2"/>
    <d v="1994-08-27T00:00:00"/>
    <n v="19673.34"/>
    <s v="tier - 1"/>
    <s v="tier - 2"/>
    <s v="R1012"/>
    <n v="30"/>
  </r>
  <r>
    <s v="Id503"/>
    <s v="Hubbard"/>
    <n v="20.234999999999999"/>
    <x v="181"/>
    <s v="No"/>
    <x v="0"/>
    <s v="No"/>
    <x v="0"/>
    <s v="yes"/>
    <x v="2"/>
    <x v="0"/>
    <d v="1978-09-24T00:00:00"/>
    <n v="19594.810000000001"/>
    <s v="tier - 1"/>
    <s v="tier - 1"/>
    <s v="R1024"/>
    <n v="46"/>
  </r>
  <r>
    <s v="Id504"/>
    <s v="Koester"/>
    <n v="49.2"/>
    <x v="333"/>
    <s v="yes"/>
    <x v="0"/>
    <s v="Yes"/>
    <x v="3"/>
    <s v="No"/>
    <x v="0"/>
    <x v="0"/>
    <d v="1963-07-14T00:00:00"/>
    <n v="19551.34"/>
    <s v="tier - 1"/>
    <s v="tier - 3"/>
    <s v="R1012"/>
    <n v="61"/>
  </r>
  <r>
    <s v="Id505"/>
    <s v="Matthews"/>
    <n v="26.4"/>
    <x v="189"/>
    <s v="yes"/>
    <x v="0"/>
    <s v="No"/>
    <x v="0"/>
    <s v="yes"/>
    <x v="1"/>
    <x v="2"/>
    <d v="1985-09-17T00:00:00"/>
    <n v="19539.240000000002"/>
    <s v="tier - 1"/>
    <s v="tier - 1"/>
    <s v="R1013"/>
    <n v="39"/>
  </r>
  <r>
    <s v="Id506"/>
    <s v="Rubinich"/>
    <n v="28.38"/>
    <x v="6"/>
    <s v="No"/>
    <x v="0"/>
    <s v="No"/>
    <x v="3"/>
    <s v="yes"/>
    <x v="1"/>
    <x v="1"/>
    <d v="1992-08-19T00:00:00"/>
    <n v="19521.97"/>
    <s v="tier - 1"/>
    <s v="tier - 2"/>
    <s v="R1013"/>
    <n v="32"/>
  </r>
  <r>
    <s v="Id507"/>
    <s v="Alban"/>
    <n v="24.64"/>
    <x v="280"/>
    <s v="No"/>
    <x v="0"/>
    <s v="No"/>
    <x v="0"/>
    <s v="yes"/>
    <x v="2"/>
    <x v="2"/>
    <d v="1980-11-08T00:00:00"/>
    <n v="19515.54"/>
    <s v="tier - 1"/>
    <s v="tier - 1"/>
    <s v="R1013"/>
    <n v="44"/>
  </r>
  <r>
    <s v="Id508"/>
    <s v="Corcoran"/>
    <n v="39.71"/>
    <x v="334"/>
    <s v="No"/>
    <x v="0"/>
    <s v="No"/>
    <x v="3"/>
    <s v="No"/>
    <x v="0"/>
    <x v="1"/>
    <d v="1987-11-30T00:00:00"/>
    <n v="19496.72"/>
    <s v="tier - 1"/>
    <s v="tier - 3"/>
    <s v="R1019"/>
    <n v="37"/>
  </r>
  <r>
    <s v="Id509"/>
    <s v="Sargent"/>
    <n v="22.22"/>
    <x v="335"/>
    <s v="No"/>
    <x v="0"/>
    <s v="No"/>
    <x v="0"/>
    <s v="yes"/>
    <x v="2"/>
    <x v="2"/>
    <d v="1982-12-15T00:00:00"/>
    <n v="19444.27"/>
    <s v="tier - 1"/>
    <s v="tier - 1"/>
    <s v="R1013"/>
    <n v="42"/>
  </r>
  <r>
    <s v="Id510"/>
    <s v="Watson"/>
    <n v="33.344999999999999"/>
    <x v="270"/>
    <s v="No"/>
    <x v="0"/>
    <s v="Yes"/>
    <x v="3"/>
    <s v="No"/>
    <x v="0"/>
    <x v="2"/>
    <d v="1993-09-06T00:00:00"/>
    <n v="19442.349999999999"/>
    <s v="tier - 1"/>
    <s v="tier - 3"/>
    <s v="R1012"/>
    <n v="31"/>
  </r>
  <r>
    <s v="Id511"/>
    <s v="Esponda"/>
    <n v="24.42"/>
    <x v="336"/>
    <s v="No"/>
    <x v="0"/>
    <s v="No"/>
    <x v="3"/>
    <s v="yes"/>
    <x v="2"/>
    <x v="1"/>
    <d v="1987-06-30T00:00:00"/>
    <n v="19362"/>
    <s v="tier - 1"/>
    <s v="tier - 3"/>
    <s v="R1013"/>
    <n v="37"/>
  </r>
  <r>
    <s v="Id512"/>
    <s v="Krall"/>
    <n v="29.81"/>
    <x v="224"/>
    <s v="No"/>
    <x v="0"/>
    <s v="No"/>
    <x v="0"/>
    <s v="yes"/>
    <x v="1"/>
    <x v="2"/>
    <d v="1991-08-24T00:00:00"/>
    <n v="19350.37"/>
    <s v="tier - 1"/>
    <s v="tier - 3"/>
    <s v="R1013"/>
    <n v="33"/>
  </r>
  <r>
    <s v="Id513"/>
    <s v="Poskin"/>
    <n v="51.18"/>
    <x v="171"/>
    <s v="yes"/>
    <x v="0"/>
    <s v="No"/>
    <x v="1"/>
    <s v="No"/>
    <x v="0"/>
    <x v="2"/>
    <d v="1966-11-15T00:00:00"/>
    <n v="19321.060000000001"/>
    <s v="tier - 1"/>
    <s v="tier - 1"/>
    <s v="R1012"/>
    <n v="58"/>
  </r>
  <r>
    <s v="Id514"/>
    <s v="Halfmann"/>
    <n v="51.37"/>
    <x v="222"/>
    <s v="yes"/>
    <x v="0"/>
    <s v="No"/>
    <x v="0"/>
    <s v="No"/>
    <x v="0"/>
    <x v="0"/>
    <d v="1967-07-29T00:00:00"/>
    <n v="19259.96"/>
    <s v="tier - 1"/>
    <s v="tier - 1"/>
    <s v="R1012"/>
    <n v="57"/>
  </r>
  <r>
    <s v="Id515"/>
    <s v="Klapper"/>
    <n v="36.19"/>
    <x v="315"/>
    <s v="yes"/>
    <x v="0"/>
    <s v="No"/>
    <x v="0"/>
    <s v="No"/>
    <x v="0"/>
    <x v="2"/>
    <d v="1985-12-28T00:00:00"/>
    <n v="19214.71"/>
    <s v="tier - 1"/>
    <s v="tier - 3"/>
    <s v="R1013"/>
    <n v="39"/>
  </r>
  <r>
    <s v="Id516"/>
    <s v="George"/>
    <n v="25.9"/>
    <x v="95"/>
    <s v="No"/>
    <x v="0"/>
    <s v="No"/>
    <x v="0"/>
    <s v="yes"/>
    <x v="1"/>
    <x v="2"/>
    <d v="1991-09-16T00:00:00"/>
    <n v="19199.939999999999"/>
    <s v="tier - 1"/>
    <s v="tier - 3"/>
    <s v="R1011"/>
    <n v="33"/>
  </r>
  <r>
    <s v="Id517"/>
    <s v="Hicks"/>
    <n v="35.72"/>
    <x v="337"/>
    <s v="No"/>
    <x v="0"/>
    <s v="Yes"/>
    <x v="3"/>
    <s v="No"/>
    <x v="0"/>
    <x v="2"/>
    <d v="1979-07-02T00:00:00"/>
    <n v="19144.580000000002"/>
    <s v="tier - 1"/>
    <s v="tier - 1"/>
    <s v="R1024"/>
    <n v="45"/>
  </r>
  <r>
    <s v="Id518"/>
    <s v="Lockyer"/>
    <n v="27.94"/>
    <x v="338"/>
    <s v="No"/>
    <x v="0"/>
    <s v="Yes"/>
    <x v="3"/>
    <s v="yes"/>
    <x v="1"/>
    <x v="2"/>
    <d v="1993-09-28T00:00:00"/>
    <n v="19107.78"/>
    <s v="tier - 1"/>
    <s v="tier - 2"/>
    <s v="R1013"/>
    <n v="31"/>
  </r>
  <r>
    <s v="Id519"/>
    <s v="Byrnes"/>
    <n v="27.1"/>
    <x v="208"/>
    <s v="No"/>
    <x v="0"/>
    <s v="No"/>
    <x v="0"/>
    <s v="yes"/>
    <x v="1"/>
    <x v="1"/>
    <d v="1989-06-05T00:00:00"/>
    <n v="19040.88"/>
    <s v="tier - 1"/>
    <s v="tier - 3"/>
    <s v="R1011"/>
    <n v="35"/>
  </r>
  <r>
    <s v="Id520"/>
    <s v="Norris"/>
    <n v="18.3"/>
    <x v="339"/>
    <s v="yes"/>
    <x v="0"/>
    <s v="Yes"/>
    <x v="3"/>
    <s v="yes"/>
    <x v="3"/>
    <x v="2"/>
    <d v="1983-12-19T00:00:00"/>
    <n v="19023.259999999998"/>
    <s v="tier - 1"/>
    <s v="tier - 3"/>
    <s v="R1011"/>
    <n v="41"/>
  </r>
  <r>
    <s v="Id521"/>
    <s v="Darda"/>
    <n v="25.3"/>
    <x v="340"/>
    <s v="yes"/>
    <x v="0"/>
    <s v="No"/>
    <x v="3"/>
    <s v="yes"/>
    <x v="1"/>
    <x v="2"/>
    <d v="1988-10-24T00:00:00"/>
    <n v="18972.5"/>
    <s v="tier - 1"/>
    <s v="tier - 3"/>
    <s v="R1013"/>
    <n v="36"/>
  </r>
  <r>
    <s v="Id522"/>
    <s v="Otstot"/>
    <n v="38.83"/>
    <x v="341"/>
    <s v="No"/>
    <x v="0"/>
    <s v="No"/>
    <x v="3"/>
    <s v="No"/>
    <x v="0"/>
    <x v="1"/>
    <d v="1992-11-30T00:00:00"/>
    <n v="18963.169999999998"/>
    <s v="tier - 1"/>
    <s v="tier - 1"/>
    <s v="R1013"/>
    <n v="32"/>
  </r>
  <r>
    <s v="Id523"/>
    <s v="Bowley"/>
    <n v="27.6"/>
    <x v="332"/>
    <s v="No"/>
    <x v="0"/>
    <s v="No"/>
    <x v="3"/>
    <s v="No"/>
    <x v="1"/>
    <x v="2"/>
    <d v="1998-08-06T00:00:00"/>
    <n v="18955.22"/>
    <s v="tier - 1"/>
    <s v="tier - 3"/>
    <s v="R1011"/>
    <n v="26"/>
  </r>
  <r>
    <s v="Id524"/>
    <s v="Rogers"/>
    <n v="46.4"/>
    <x v="342"/>
    <s v="yes"/>
    <x v="0"/>
    <s v="Yes"/>
    <x v="3"/>
    <s v="No"/>
    <x v="0"/>
    <x v="0"/>
    <d v="1963-10-20T00:00:00"/>
    <n v="18954.560000000001"/>
    <s v="tier - 1"/>
    <s v="tier - 1"/>
    <s v="R1026"/>
    <n v="61"/>
  </r>
  <r>
    <s v="Id525"/>
    <s v="Mclaughlin"/>
    <n v="51.92"/>
    <x v="107"/>
    <s v="yes"/>
    <x v="0"/>
    <s v="Yes"/>
    <x v="3"/>
    <s v="No"/>
    <x v="0"/>
    <x v="2"/>
    <d v="1969-08-03T00:00:00"/>
    <n v="18932.810000000001"/>
    <s v="tier - 1"/>
    <s v="tier - 3"/>
    <s v="R1012"/>
    <n v="55"/>
  </r>
  <r>
    <s v="Id526"/>
    <s v="Ziegler"/>
    <n v="32.395000000000003"/>
    <x v="251"/>
    <s v="yes"/>
    <x v="0"/>
    <s v="No"/>
    <x v="3"/>
    <s v="No"/>
    <x v="0"/>
    <x v="2"/>
    <d v="1995-09-27T00:00:00"/>
    <n v="18903.490000000002"/>
    <s v="tier - 1"/>
    <s v="tier - 2"/>
    <s v="R1024"/>
    <n v="29"/>
  </r>
  <r>
    <s v="Id527"/>
    <s v="Hughey"/>
    <n v="46.19"/>
    <x v="343"/>
    <s v="yes"/>
    <x v="0"/>
    <s v="Yes"/>
    <x v="3"/>
    <s v="No"/>
    <x v="0"/>
    <x v="0"/>
    <d v="1963-12-06T00:00:00"/>
    <n v="18883.330000000002"/>
    <s v="tier - 1"/>
    <s v="tier - 1"/>
    <s v="R1026"/>
    <n v="61"/>
  </r>
  <r>
    <s v="Id528"/>
    <s v="Knast"/>
    <n v="27.93"/>
    <x v="145"/>
    <s v="No"/>
    <x v="0"/>
    <s v="Yes"/>
    <x v="3"/>
    <s v="No"/>
    <x v="1"/>
    <x v="2"/>
    <d v="2003-07-24T00:00:00"/>
    <n v="18838.7"/>
    <s v="tier - 1"/>
    <s v="tier - 3"/>
    <s v="R1012"/>
    <n v="21"/>
  </r>
  <r>
    <s v="Id529"/>
    <s v="Stob"/>
    <n v="45.62"/>
    <x v="344"/>
    <s v="No"/>
    <x v="0"/>
    <s v="No"/>
    <x v="0"/>
    <s v="No"/>
    <x v="0"/>
    <x v="0"/>
    <d v="1962-12-18T00:00:00"/>
    <n v="18815.53"/>
    <s v="tier - 1"/>
    <s v="tier - 1"/>
    <s v="R1023"/>
    <n v="62"/>
  </r>
  <r>
    <s v="Id530"/>
    <s v="Jensen"/>
    <n v="35.31"/>
    <x v="231"/>
    <s v="No"/>
    <x v="0"/>
    <s v="Yes"/>
    <x v="3"/>
    <s v="No"/>
    <x v="0"/>
    <x v="1"/>
    <d v="1979-10-15T00:00:00"/>
    <n v="18806.150000000001"/>
    <s v="tier - 1"/>
    <s v="tier - 2"/>
    <s v="R1013"/>
    <n v="45"/>
  </r>
  <r>
    <s v="Id531"/>
    <s v="Mutter"/>
    <n v="30.4"/>
    <x v="212"/>
    <s v="yes"/>
    <x v="0"/>
    <s v="No"/>
    <x v="3"/>
    <s v="No"/>
    <x v="0"/>
    <x v="2"/>
    <d v="1995-11-28T00:00:00"/>
    <n v="18804.75"/>
    <s v="tier - 1"/>
    <s v="tier - 1"/>
    <s v="R1012"/>
    <n v="29"/>
  </r>
  <r>
    <s v="Id532"/>
    <s v="Ahern"/>
    <n v="20.13"/>
    <x v="345"/>
    <s v="No"/>
    <x v="0"/>
    <s v="Yes"/>
    <x v="3"/>
    <s v="yes"/>
    <x v="2"/>
    <x v="0"/>
    <d v="1979-11-19T00:00:00"/>
    <n v="18767.740000000002"/>
    <s v="tier - 1"/>
    <s v="tier - 1"/>
    <s v="R1013"/>
    <n v="45"/>
  </r>
  <r>
    <s v="Id533"/>
    <s v="Chviruk"/>
    <n v="23.655000000000001"/>
    <x v="39"/>
    <s v="No"/>
    <x v="0"/>
    <s v="No"/>
    <x v="3"/>
    <s v="yes"/>
    <x v="2"/>
    <x v="2"/>
    <d v="1992-12-27T00:00:00"/>
    <n v="18765.88"/>
    <s v="tier - 1"/>
    <s v="tier - 2"/>
    <s v="R1012"/>
    <n v="32"/>
  </r>
  <r>
    <s v="Id534"/>
    <s v="Meehan"/>
    <n v="49.05"/>
    <x v="68"/>
    <s v="yes"/>
    <x v="0"/>
    <s v="No"/>
    <x v="0"/>
    <s v="No"/>
    <x v="0"/>
    <x v="0"/>
    <d v="1967-08-30T00:00:00"/>
    <n v="18694.689999999999"/>
    <s v="tier - 1"/>
    <s v="tier - 1"/>
    <s v="R1023"/>
    <n v="57"/>
  </r>
  <r>
    <s v="Id535"/>
    <s v="Gammon"/>
    <n v="51.94"/>
    <x v="63"/>
    <s v="yes"/>
    <x v="0"/>
    <s v="No"/>
    <x v="1"/>
    <s v="No"/>
    <x v="0"/>
    <x v="0"/>
    <d v="1970-10-17T00:00:00"/>
    <n v="18682.740000000002"/>
    <s v="tier - 1"/>
    <s v="tier - 3"/>
    <s v="R1012"/>
    <n v="54"/>
  </r>
  <r>
    <s v="Id536"/>
    <s v="Lee"/>
    <n v="29.83"/>
    <x v="85"/>
    <s v="No"/>
    <x v="0"/>
    <s v="No"/>
    <x v="3"/>
    <s v="yes"/>
    <x v="1"/>
    <x v="1"/>
    <d v="1998-09-23T00:00:00"/>
    <n v="18648.419999999998"/>
    <s v="tier - 1"/>
    <s v="tier - 1"/>
    <s v="R1019"/>
    <n v="26"/>
  </r>
  <r>
    <s v="Id537"/>
    <s v="Franco"/>
    <n v="22.6"/>
    <x v="346"/>
    <s v="yes"/>
    <x v="0"/>
    <s v="No"/>
    <x v="3"/>
    <s v="yes"/>
    <x v="2"/>
    <x v="0"/>
    <d v="1986-08-12T00:00:00"/>
    <n v="18608.259999999998"/>
    <s v="tier - 1"/>
    <s v="tier - 3"/>
    <s v="R1011"/>
    <n v="38"/>
  </r>
  <r>
    <s v="Id538"/>
    <s v="Patterson"/>
    <n v="46.69"/>
    <x v="69"/>
    <s v="yes"/>
    <x v="0"/>
    <s v="No"/>
    <x v="3"/>
    <s v="No"/>
    <x v="0"/>
    <x v="2"/>
    <d v="1964-09-26T00:00:00"/>
    <n v="18443.11"/>
    <s v="tier - 1"/>
    <s v="tier - 2"/>
    <s v="R1012"/>
    <n v="60"/>
  </r>
  <r>
    <s v="Id539"/>
    <s v="Valdes"/>
    <n v="28.49"/>
    <x v="143"/>
    <s v="No"/>
    <x v="0"/>
    <s v="No"/>
    <x v="0"/>
    <s v="yes"/>
    <x v="1"/>
    <x v="2"/>
    <d v="1999-12-15T00:00:00"/>
    <n v="18328.240000000002"/>
    <s v="tier - 1"/>
    <s v="tier - 2"/>
    <s v="R1013"/>
    <n v="25"/>
  </r>
  <r>
    <s v="Id540"/>
    <s v="Craig"/>
    <n v="28.5"/>
    <x v="122"/>
    <s v="yes"/>
    <x v="0"/>
    <s v="No"/>
    <x v="3"/>
    <s v="yes"/>
    <x v="1"/>
    <x v="2"/>
    <d v="1995-07-04T00:00:00"/>
    <n v="18310.740000000002"/>
    <s v="tier - 1"/>
    <s v="tier - 3"/>
    <s v="R1012"/>
    <n v="29"/>
  </r>
  <r>
    <s v="Id541"/>
    <s v="Whipple"/>
    <n v="24.4"/>
    <x v="193"/>
    <s v="No"/>
    <x v="0"/>
    <s v="No"/>
    <x v="3"/>
    <s v="yes"/>
    <x v="2"/>
    <x v="2"/>
    <d v="1992-12-25T00:00:00"/>
    <n v="18259.22"/>
    <s v="tier - 1"/>
    <s v="tier - 3"/>
    <s v="R1011"/>
    <n v="32"/>
  </r>
  <r>
    <s v="Id542"/>
    <s v="Marton"/>
    <n v="29.15"/>
    <x v="150"/>
    <s v="yes"/>
    <x v="0"/>
    <s v="No"/>
    <x v="3"/>
    <s v="yes"/>
    <x v="1"/>
    <x v="2"/>
    <d v="1995-08-03T00:00:00"/>
    <n v="18246.5"/>
    <s v="tier - 1"/>
    <s v="tier - 1"/>
    <s v="R1013"/>
    <n v="29"/>
  </r>
  <r>
    <s v="Id543"/>
    <s v="Hildebrandt"/>
    <n v="27.28"/>
    <x v="18"/>
    <s v="No"/>
    <x v="1"/>
    <s v="No"/>
    <x v="3"/>
    <s v="yes"/>
    <x v="1"/>
    <x v="2"/>
    <d v="2004-09-10T00:00:00"/>
    <n v="18223.45"/>
    <s v="tier - 1"/>
    <s v="tier - 3"/>
    <s v="R1013"/>
    <n v="20"/>
  </r>
  <r>
    <s v="Id544"/>
    <s v="Biggs"/>
    <n v="32.229999999999997"/>
    <x v="347"/>
    <s v="yes"/>
    <x v="0"/>
    <s v="Yes"/>
    <x v="3"/>
    <s v="No"/>
    <x v="0"/>
    <x v="2"/>
    <d v="1997-06-15T00:00:00"/>
    <n v="18218.16"/>
    <s v="tier - 1"/>
    <s v="tier - 1"/>
    <s v="R1013"/>
    <n v="27"/>
  </r>
  <r>
    <s v="Id545"/>
    <s v="Shigezumi"/>
    <n v="44.2"/>
    <x v="168"/>
    <s v="yes"/>
    <x v="0"/>
    <s v="Yes"/>
    <x v="3"/>
    <s v="No"/>
    <x v="0"/>
    <x v="0"/>
    <d v="1963-07-04T00:00:00"/>
    <n v="18208.34"/>
    <s v="tier - 1"/>
    <s v="tier - 2"/>
    <s v="R1026"/>
    <n v="61"/>
  </r>
  <r>
    <s v="Id546"/>
    <s v="Meineke"/>
    <n v="29.734999999999999"/>
    <x v="165"/>
    <s v="No"/>
    <x v="0"/>
    <s v="Yes"/>
    <x v="3"/>
    <s v="No"/>
    <x v="1"/>
    <x v="2"/>
    <d v="1993-07-12T00:00:00"/>
    <n v="18157.88"/>
    <s v="tier - 1"/>
    <s v="tier - 1"/>
    <s v="R1012"/>
    <n v="31"/>
  </r>
  <r>
    <s v="Id547"/>
    <s v="Ludington"/>
    <n v="28.31"/>
    <x v="348"/>
    <s v="No"/>
    <x v="0"/>
    <s v="No"/>
    <x v="0"/>
    <s v="yes"/>
    <x v="1"/>
    <x v="1"/>
    <d v="1999-10-24T00:00:00"/>
    <n v="18033.97"/>
    <s v="tier - 1"/>
    <s v="tier - 1"/>
    <s v="R1012"/>
    <n v="25"/>
  </r>
  <r>
    <s v="Id548"/>
    <s v="Perrich"/>
    <n v="46.62"/>
    <x v="349"/>
    <s v="No"/>
    <x v="0"/>
    <s v="No"/>
    <x v="0"/>
    <s v="No"/>
    <x v="0"/>
    <x v="0"/>
    <d v="1965-10-17T00:00:00"/>
    <n v="18031.189999999999"/>
    <s v="tier - 1"/>
    <s v="tier - 2"/>
    <s v="R1012"/>
    <n v="59"/>
  </r>
  <r>
    <s v="Id549"/>
    <s v="Cervantes"/>
    <n v="51.75"/>
    <x v="350"/>
    <s v="yes"/>
    <x v="0"/>
    <s v="No"/>
    <x v="3"/>
    <s v="No"/>
    <x v="0"/>
    <x v="0"/>
    <d v="1975-06-27T00:00:00"/>
    <n v="18031.16"/>
    <s v="tier - 1"/>
    <s v="tier - 3"/>
    <s v="R1023"/>
    <n v="49"/>
  </r>
  <r>
    <s v="Id550"/>
    <s v="Andrews"/>
    <n v="25.7"/>
    <x v="351"/>
    <s v="yes"/>
    <x v="0"/>
    <s v="No"/>
    <x v="0"/>
    <s v="yes"/>
    <x v="1"/>
    <x v="2"/>
    <d v="2001-09-28T00:00:00"/>
    <n v="17942.11"/>
    <s v="tier - 1"/>
    <s v="tier - 2"/>
    <s v="R1011"/>
    <n v="23"/>
  </r>
  <r>
    <s v="Id551"/>
    <s v="Ruvalcaba"/>
    <n v="31.79"/>
    <x v="188"/>
    <s v="No"/>
    <x v="0"/>
    <s v="No"/>
    <x v="0"/>
    <s v="No"/>
    <x v="0"/>
    <x v="2"/>
    <d v="1977-10-17T00:00:00"/>
    <n v="17929.3"/>
    <s v="tier - 1"/>
    <s v="tier - 2"/>
    <s v="R1013"/>
    <n v="47"/>
  </r>
  <r>
    <s v="Id552"/>
    <s v="King"/>
    <n v="24.795000000000002"/>
    <x v="193"/>
    <s v="No"/>
    <x v="0"/>
    <s v="No"/>
    <x v="0"/>
    <s v="yes"/>
    <x v="2"/>
    <x v="2"/>
    <d v="1989-12-04T00:00:00"/>
    <n v="17904.53"/>
    <s v="tier - 1"/>
    <s v="tier - 2"/>
    <s v="R1017"/>
    <n v="35"/>
  </r>
  <r>
    <s v="Id553"/>
    <s v="Stone"/>
    <n v="53.98"/>
    <x v="103"/>
    <s v="No"/>
    <x v="0"/>
    <s v="Yes"/>
    <x v="3"/>
    <s v="No"/>
    <x v="0"/>
    <x v="2"/>
    <d v="1979-11-12T00:00:00"/>
    <n v="17882.669999999998"/>
    <s v="tier - 1"/>
    <s v="tier - 3"/>
    <s v="R1012"/>
    <n v="45"/>
  </r>
  <r>
    <s v="Id554"/>
    <s v="Campbell"/>
    <n v="41.325000000000003"/>
    <x v="299"/>
    <s v="yes"/>
    <x v="0"/>
    <s v="Yes"/>
    <x v="3"/>
    <s v="No"/>
    <x v="0"/>
    <x v="2"/>
    <d v="1997-08-26T00:00:00"/>
    <n v="17878.900000000001"/>
    <s v="tier - 1"/>
    <s v="tier - 2"/>
    <s v="R1024"/>
    <n v="27"/>
  </r>
  <r>
    <s v="Id555"/>
    <s v="Asher"/>
    <n v="51.65"/>
    <x v="352"/>
    <s v="yes"/>
    <x v="0"/>
    <s v="No"/>
    <x v="0"/>
    <s v="No"/>
    <x v="0"/>
    <x v="2"/>
    <d v="1976-12-12T00:00:00"/>
    <n v="17862.919999999998"/>
    <s v="tier - 1"/>
    <s v="tier - 2"/>
    <s v="R1012"/>
    <n v="48"/>
  </r>
  <r>
    <s v="Id556"/>
    <s v="Mazzotta"/>
    <n v="44.52"/>
    <x v="263"/>
    <s v="yes"/>
    <x v="0"/>
    <s v="Yes"/>
    <x v="3"/>
    <s v="No"/>
    <x v="0"/>
    <x v="0"/>
    <d v="1963-12-08T00:00:00"/>
    <n v="17832.599999999999"/>
    <s v="tier - 1"/>
    <s v="tier - 2"/>
    <s v="R1012"/>
    <n v="61"/>
  </r>
  <r>
    <s v="Id557"/>
    <s v="Huttl"/>
    <n v="53.29"/>
    <x v="79"/>
    <s v="No"/>
    <x v="0"/>
    <s v="Yes"/>
    <x v="3"/>
    <s v="No"/>
    <x v="0"/>
    <x v="2"/>
    <d v="1979-10-10T00:00:00"/>
    <n v="17779.939999999999"/>
    <s v="tier - 1"/>
    <s v="tier - 2"/>
    <s v="R1012"/>
    <n v="45"/>
  </r>
  <r>
    <s v="Id558"/>
    <s v="Ferron"/>
    <n v="46.63"/>
    <x v="228"/>
    <s v="yes"/>
    <x v="0"/>
    <s v="No"/>
    <x v="1"/>
    <s v="No"/>
    <x v="0"/>
    <x v="2"/>
    <d v="1966-06-21T00:00:00"/>
    <n v="17777.73"/>
    <s v="tier - 1"/>
    <s v="tier - 3"/>
    <s v="R1012"/>
    <n v="58"/>
  </r>
  <r>
    <s v="Id559"/>
    <s v="Colarusso"/>
    <n v="28.88"/>
    <x v="353"/>
    <s v="No"/>
    <x v="0"/>
    <s v="Yes"/>
    <x v="3"/>
    <s v="yes"/>
    <x v="1"/>
    <x v="2"/>
    <d v="2003-07-14T00:00:00"/>
    <n v="17748.509999999998"/>
    <s v="tier - 1"/>
    <s v="tier - 1"/>
    <s v="R1012"/>
    <n v="21"/>
  </r>
  <r>
    <s v="Id560"/>
    <s v="Pearlman"/>
    <n v="23.98"/>
    <x v="166"/>
    <s v="No"/>
    <x v="0"/>
    <s v="No"/>
    <x v="0"/>
    <s v="No"/>
    <x v="2"/>
    <x v="2"/>
    <d v="1994-07-01T00:00:00"/>
    <n v="17663.14"/>
    <s v="tier - 1"/>
    <s v="tier - 3"/>
    <s v="R1013"/>
    <n v="30"/>
  </r>
  <r>
    <s v="Id561"/>
    <s v="O'Mara"/>
    <n v="23.65"/>
    <x v="146"/>
    <s v="No"/>
    <x v="0"/>
    <s v="No"/>
    <x v="0"/>
    <s v="No"/>
    <x v="2"/>
    <x v="2"/>
    <d v="1990-10-25T00:00:00"/>
    <n v="17626.240000000002"/>
    <s v="tier - 1"/>
    <s v="tier - 3"/>
    <s v="R1013"/>
    <n v="34"/>
  </r>
  <r>
    <s v="Id562"/>
    <s v="Niska"/>
    <n v="49.09"/>
    <x v="354"/>
    <s v="yes"/>
    <x v="0"/>
    <s v="No"/>
    <x v="1"/>
    <s v="No"/>
    <x v="0"/>
    <x v="0"/>
    <d v="1970-07-26T00:00:00"/>
    <n v="17584.72"/>
    <s v="tier - 1"/>
    <s v="tier - 3"/>
    <s v="R1012"/>
    <n v="54"/>
  </r>
  <r>
    <s v="Id563"/>
    <s v="Schlich"/>
    <n v="28.024999999999999"/>
    <x v="355"/>
    <s v="No"/>
    <x v="0"/>
    <s v="No"/>
    <x v="0"/>
    <s v="yes"/>
    <x v="1"/>
    <x v="0"/>
    <d v="2002-08-25T00:00:00"/>
    <n v="17560.38"/>
    <s v="tier - 1"/>
    <s v="tier - 1"/>
    <s v="R1012"/>
    <n v="22"/>
  </r>
  <r>
    <s v="Id564"/>
    <s v="Zidek"/>
    <n v="43.32"/>
    <x v="356"/>
    <s v="yes"/>
    <x v="0"/>
    <s v="Yes"/>
    <x v="3"/>
    <s v="No"/>
    <x v="0"/>
    <x v="0"/>
    <d v="1963-11-16T00:00:00"/>
    <n v="17556.88"/>
    <s v="tier - 1"/>
    <s v="tier - 2"/>
    <s v="R1012"/>
    <n v="61"/>
  </r>
  <r>
    <s v="Id565"/>
    <s v="Ellgass"/>
    <n v="45.92"/>
    <x v="118"/>
    <s v="No"/>
    <x v="0"/>
    <s v="No"/>
    <x v="0"/>
    <s v="No"/>
    <x v="0"/>
    <x v="0"/>
    <d v="1968-07-12T00:00:00"/>
    <n v="17507.47"/>
    <s v="tier - 1"/>
    <s v="tier - 1"/>
    <s v="R1026"/>
    <n v="56"/>
  </r>
  <r>
    <s v="Id566"/>
    <s v="Lowe"/>
    <n v="44.03"/>
    <x v="357"/>
    <s v="No"/>
    <x v="0"/>
    <s v="No"/>
    <x v="0"/>
    <s v="No"/>
    <x v="0"/>
    <x v="0"/>
    <d v="1965-06-16T00:00:00"/>
    <n v="17505.650000000001"/>
    <s v="tier - 1"/>
    <s v="tier - 2"/>
    <s v="R1023"/>
    <n v="59"/>
  </r>
  <r>
    <s v="Id567"/>
    <s v="Malone"/>
    <n v="24.6"/>
    <x v="358"/>
    <s v="No"/>
    <x v="0"/>
    <s v="No"/>
    <x v="0"/>
    <s v="yes"/>
    <x v="2"/>
    <x v="2"/>
    <d v="1990-12-29T00:00:00"/>
    <n v="17496.310000000001"/>
    <s v="tier - 1"/>
    <s v="tier - 2"/>
    <s v="R1011"/>
    <n v="34"/>
  </r>
  <r>
    <s v="Id568"/>
    <s v="Dumke"/>
    <n v="49.15"/>
    <x v="359"/>
    <s v="No"/>
    <x v="0"/>
    <s v="No"/>
    <x v="0"/>
    <s v="No"/>
    <x v="0"/>
    <x v="0"/>
    <d v="1971-06-08T00:00:00"/>
    <n v="17479.53"/>
    <s v="tier - 1"/>
    <s v="tier - 1"/>
    <s v="R1012"/>
    <n v="53"/>
  </r>
  <r>
    <s v="Id569"/>
    <s v="Strong"/>
    <n v="28.31"/>
    <x v="109"/>
    <s v="No"/>
    <x v="0"/>
    <s v="Yes"/>
    <x v="3"/>
    <s v="yes"/>
    <x v="1"/>
    <x v="1"/>
    <d v="2003-11-02T00:00:00"/>
    <n v="17468.98"/>
    <s v="tier - 2"/>
    <s v="tier - 1"/>
    <s v="R1012"/>
    <n v="21"/>
  </r>
  <r>
    <s v="Id570"/>
    <s v="Ferguson"/>
    <n v="22.99"/>
    <x v="109"/>
    <s v="No"/>
    <x v="0"/>
    <s v="No"/>
    <x v="3"/>
    <s v="yes"/>
    <x v="2"/>
    <x v="1"/>
    <d v="1992-10-18T00:00:00"/>
    <n v="17361.77"/>
    <s v="tier - 2"/>
    <s v="tier - 1"/>
    <s v="R1012"/>
    <n v="32"/>
  </r>
  <r>
    <s v="Id571"/>
    <s v="Klein"/>
    <n v="29.07"/>
    <x v="89"/>
    <s v="No"/>
    <x v="0"/>
    <s v="Yes"/>
    <x v="3"/>
    <s v="yes"/>
    <x v="1"/>
    <x v="2"/>
    <d v="2003-11-01T00:00:00"/>
    <n v="17352.68"/>
    <s v="tier - 2"/>
    <s v="tier - 3"/>
    <s v="R1012"/>
    <n v="21"/>
  </r>
  <r>
    <s v="Id572"/>
    <s v="Eusebio"/>
    <n v="42.02"/>
    <x v="360"/>
    <s v="yes"/>
    <x v="0"/>
    <s v="Yes"/>
    <x v="3"/>
    <s v="No"/>
    <x v="0"/>
    <x v="0"/>
    <d v="1963-07-12T00:00:00"/>
    <n v="17337.580000000002"/>
    <s v="tier - 2"/>
    <s v="tier - 3"/>
    <s v="R1023"/>
    <n v="61"/>
  </r>
  <r>
    <s v="Id573"/>
    <s v="Szolosi"/>
    <n v="49.07"/>
    <x v="232"/>
    <s v="yes"/>
    <x v="0"/>
    <s v="No"/>
    <x v="3"/>
    <s v="No"/>
    <x v="0"/>
    <x v="0"/>
    <d v="1975-08-25T00:00:00"/>
    <n v="17253.43"/>
    <s v="tier - 2"/>
    <s v="tier - 3"/>
    <s v="R1026"/>
    <n v="49"/>
  </r>
  <r>
    <s v="Id574"/>
    <s v="Butler"/>
    <n v="19.8"/>
    <x v="48"/>
    <s v="No"/>
    <x v="0"/>
    <s v="No"/>
    <x v="0"/>
    <s v="yes"/>
    <x v="2"/>
    <x v="2"/>
    <d v="1982-10-22T00:00:00"/>
    <n v="17179.52"/>
    <s v="tier - 2"/>
    <s v="tier - 1"/>
    <s v="R1013"/>
    <n v="42"/>
  </r>
  <r>
    <s v="Id575"/>
    <s v="Fukuchi"/>
    <n v="27.36"/>
    <x v="347"/>
    <s v="No"/>
    <x v="1"/>
    <s v="No"/>
    <x v="3"/>
    <s v="yes"/>
    <x v="1"/>
    <x v="2"/>
    <d v="2004-08-18T00:00:00"/>
    <n v="17178.68"/>
    <s v="tier - 2"/>
    <s v="tier - 2"/>
    <s v="R1019"/>
    <n v="20"/>
  </r>
  <r>
    <s v="Id576"/>
    <s v="Drucker"/>
    <n v="42.95"/>
    <x v="361"/>
    <s v="yes"/>
    <x v="0"/>
    <s v="No"/>
    <x v="3"/>
    <s v="No"/>
    <x v="0"/>
    <x v="2"/>
    <d v="1964-06-07T00:00:00"/>
    <n v="17174.52"/>
    <s v="tier - 2"/>
    <s v="tier - 2"/>
    <s v="R1012"/>
    <n v="60"/>
  </r>
  <r>
    <s v="Id577"/>
    <s v="Aziz"/>
    <n v="42.66"/>
    <x v="362"/>
    <s v="No"/>
    <x v="0"/>
    <s v="No"/>
    <x v="0"/>
    <s v="No"/>
    <x v="0"/>
    <x v="0"/>
    <d v="1965-09-16T00:00:00"/>
    <n v="17172.27"/>
    <s v="tier - 2"/>
    <s v="tier - 2"/>
    <s v="R1026"/>
    <n v="59"/>
  </r>
  <r>
    <s v="Id578"/>
    <s v="Pak"/>
    <n v="33.630000000000003"/>
    <x v="363"/>
    <s v="No"/>
    <x v="0"/>
    <s v="No"/>
    <x v="3"/>
    <s v="No"/>
    <x v="0"/>
    <x v="2"/>
    <d v="1998-06-03T00:00:00"/>
    <n v="17128.43"/>
    <s v="tier - 2"/>
    <s v="tier - 3"/>
    <s v="R1016"/>
    <n v="26"/>
  </r>
  <r>
    <s v="Id579"/>
    <s v="Kieta"/>
    <n v="26.84"/>
    <x v="364"/>
    <s v="No"/>
    <x v="0"/>
    <s v="No"/>
    <x v="0"/>
    <s v="yes"/>
    <x v="1"/>
    <x v="0"/>
    <d v="2002-06-28T00:00:00"/>
    <n v="17085.27"/>
    <s v="tier - 2"/>
    <s v="tier - 3"/>
    <s v="R1013"/>
    <n v="22"/>
  </r>
  <r>
    <s v="Id580"/>
    <s v="Velez"/>
    <n v="28.3"/>
    <x v="208"/>
    <s v="No"/>
    <x v="0"/>
    <s v="Yes"/>
    <x v="3"/>
    <s v="yes"/>
    <x v="1"/>
    <x v="1"/>
    <d v="2003-12-26T00:00:00"/>
    <n v="17081.080000000002"/>
    <s v="tier - 2"/>
    <s v="tier - 2"/>
    <s v="R1011"/>
    <n v="21"/>
  </r>
  <r>
    <s v="Id581"/>
    <s v="Bussiere"/>
    <n v="27.06"/>
    <x v="300"/>
    <s v="yes"/>
    <x v="0"/>
    <s v="No"/>
    <x v="0"/>
    <s v="yes"/>
    <x v="1"/>
    <x v="1"/>
    <d v="1996-06-10T00:00:00"/>
    <n v="17043.34"/>
    <s v="tier - 2"/>
    <s v="tier - 3"/>
    <s v="R1013"/>
    <n v="28"/>
  </r>
  <r>
    <s v="Id582"/>
    <s v="McCartney"/>
    <n v="47.13"/>
    <x v="234"/>
    <s v="No"/>
    <x v="0"/>
    <s v="No"/>
    <x v="0"/>
    <s v="No"/>
    <x v="0"/>
    <x v="0"/>
    <d v="1971-08-22T00:00:00"/>
    <n v="17016.009999999998"/>
    <s v="tier - 2"/>
    <s v="tier - 2"/>
    <s v="R1023"/>
    <n v="53"/>
  </r>
  <r>
    <s v="Id583"/>
    <s v="Bambauer"/>
    <n v="51.72"/>
    <x v="111"/>
    <s v="No"/>
    <x v="0"/>
    <s v="No"/>
    <x v="0"/>
    <s v="No"/>
    <x v="0"/>
    <x v="2"/>
    <d v="1980-07-16T00:00:00"/>
    <n v="16990.55"/>
    <s v="tier - 2"/>
    <s v="tier - 3"/>
    <s v="R1012"/>
    <n v="44"/>
  </r>
  <r>
    <s v="Id584"/>
    <s v="Mertz"/>
    <n v="48.59"/>
    <x v="252"/>
    <s v="No"/>
    <x v="0"/>
    <s v="No"/>
    <x v="0"/>
    <s v="No"/>
    <x v="0"/>
    <x v="2"/>
    <d v="1977-08-25T00:00:00"/>
    <n v="16921.09"/>
    <s v="tier - 2"/>
    <s v="tier - 3"/>
    <s v="R1023"/>
    <n v="47"/>
  </r>
  <r>
    <s v="Id585"/>
    <s v="Mason"/>
    <n v="45.18"/>
    <x v="50"/>
    <s v="No"/>
    <x v="0"/>
    <s v="No"/>
    <x v="0"/>
    <s v="No"/>
    <x v="0"/>
    <x v="0"/>
    <d v="1968-10-21T00:00:00"/>
    <n v="16903.5"/>
    <s v="tier - 2"/>
    <s v="tier - 3"/>
    <s v="R1012"/>
    <n v="56"/>
  </r>
  <r>
    <s v="Id586"/>
    <s v="Rotich"/>
    <n v="27.9"/>
    <x v="216"/>
    <s v="No"/>
    <x v="0"/>
    <s v="Yes"/>
    <x v="3"/>
    <s v="yes"/>
    <x v="1"/>
    <x v="1"/>
    <d v="2003-09-10T00:00:00"/>
    <n v="16884.919999999998"/>
    <s v="tier - 2"/>
    <s v="tier - 2"/>
    <s v="R1011"/>
    <n v="21"/>
  </r>
  <r>
    <s v="Id587"/>
    <s v="Fetzer"/>
    <n v="51.33"/>
    <x v="365"/>
    <s v="No"/>
    <x v="0"/>
    <s v="No"/>
    <x v="0"/>
    <s v="No"/>
    <x v="0"/>
    <x v="0"/>
    <d v="1974-08-08T00:00:00"/>
    <n v="16841.32"/>
    <s v="tier - 2"/>
    <s v="tier - 3"/>
    <s v="R1011"/>
    <n v="50"/>
  </r>
  <r>
    <s v="Id588"/>
    <s v="Mattis"/>
    <n v="30.59"/>
    <x v="209"/>
    <s v="yes"/>
    <x v="0"/>
    <s v="No"/>
    <x v="3"/>
    <s v="No"/>
    <x v="0"/>
    <x v="2"/>
    <d v="1995-10-19T00:00:00"/>
    <n v="16796.41"/>
    <s v="tier - 2"/>
    <s v="tier - 3"/>
    <s v="R1024"/>
    <n v="29"/>
  </r>
  <r>
    <s v="Id589"/>
    <s v="Cochran"/>
    <n v="39.229999999999997"/>
    <x v="113"/>
    <s v="No"/>
    <x v="0"/>
    <s v="No"/>
    <x v="0"/>
    <s v="No"/>
    <x v="0"/>
    <x v="0"/>
    <d v="1962-07-29T00:00:00"/>
    <n v="16779.400000000001"/>
    <s v="tier - 2"/>
    <s v="tier - 2"/>
    <s v="R1026"/>
    <n v="62"/>
  </r>
  <r>
    <s v="Id590"/>
    <s v="Balinsky"/>
    <n v="19.094999999999999"/>
    <x v="366"/>
    <s v="No"/>
    <x v="0"/>
    <s v="No"/>
    <x v="0"/>
    <s v="yes"/>
    <x v="2"/>
    <x v="1"/>
    <d v="1989-09-23T00:00:00"/>
    <n v="16776.3"/>
    <s v="tier - 2"/>
    <s v="tier - 2"/>
    <s v="R1024"/>
    <n v="35"/>
  </r>
  <r>
    <s v="Id591"/>
    <s v="Reilly"/>
    <n v="49.72"/>
    <x v="367"/>
    <s v="No"/>
    <x v="0"/>
    <s v="No"/>
    <x v="0"/>
    <s v="No"/>
    <x v="0"/>
    <x v="0"/>
    <d v="1974-08-28T00:00:00"/>
    <n v="16770.990000000002"/>
    <s v="tier - 2"/>
    <s v="tier - 1"/>
    <s v="R1012"/>
    <n v="50"/>
  </r>
  <r>
    <s v="Id592"/>
    <s v="Johnson"/>
    <n v="21.754999999999999"/>
    <x v="368"/>
    <s v="No"/>
    <x v="0"/>
    <s v="Yes"/>
    <x v="3"/>
    <s v="yes"/>
    <x v="2"/>
    <x v="2"/>
    <d v="1993-11-05T00:00:00"/>
    <n v="16657.72"/>
    <s v="tier - 2"/>
    <s v="tier - 1"/>
    <s v="R1024"/>
    <n v="31"/>
  </r>
  <r>
    <s v="Id593"/>
    <s v="Petry"/>
    <n v="48.39"/>
    <x v="152"/>
    <s v="No"/>
    <x v="0"/>
    <s v="No"/>
    <x v="0"/>
    <s v="No"/>
    <x v="0"/>
    <x v="2"/>
    <d v="1977-09-25T00:00:00"/>
    <n v="16631.61"/>
    <s v="tier - 2"/>
    <s v="tier - 1"/>
    <s v="R1012"/>
    <n v="47"/>
  </r>
  <r>
    <s v="Id594"/>
    <s v="Laleman"/>
    <n v="47.15"/>
    <x v="201"/>
    <s v="yes"/>
    <x v="0"/>
    <s v="No"/>
    <x v="3"/>
    <s v="No"/>
    <x v="0"/>
    <x v="0"/>
    <d v="1975-07-24T00:00:00"/>
    <n v="16602.18"/>
    <s v="tier - 2"/>
    <s v="tier - 1"/>
    <s v="R1026"/>
    <n v="49"/>
  </r>
  <r>
    <s v="Id595"/>
    <s v="Colby"/>
    <n v="47.59"/>
    <x v="369"/>
    <s v="yes"/>
    <x v="0"/>
    <s v="No"/>
    <x v="1"/>
    <s v="No"/>
    <x v="0"/>
    <x v="0"/>
    <d v="1970-07-10T00:00:00"/>
    <n v="16600.16"/>
    <s v="tier - 2"/>
    <s v="tier - 2"/>
    <s v="R1011"/>
    <n v="54"/>
  </r>
  <r>
    <s v="Id596"/>
    <s v="Wathke"/>
    <n v="39.81"/>
    <x v="370"/>
    <s v="yes"/>
    <x v="0"/>
    <s v="Yes"/>
    <x v="3"/>
    <s v="No"/>
    <x v="0"/>
    <x v="0"/>
    <d v="1963-06-25T00:00:00"/>
    <n v="16587.96"/>
    <s v="tier - 2"/>
    <s v="tier - 2"/>
    <s v="R1023"/>
    <n v="61"/>
  </r>
  <r>
    <s v="Id597"/>
    <s v="Daly"/>
    <n v="31.02"/>
    <x v="231"/>
    <s v="yes"/>
    <x v="0"/>
    <s v="No"/>
    <x v="0"/>
    <s v="No"/>
    <x v="0"/>
    <x v="1"/>
    <d v="2001-06-25T00:00:00"/>
    <n v="16586.5"/>
    <s v="tier - 2"/>
    <s v="tier - 1"/>
    <s v="R1013"/>
    <n v="23"/>
  </r>
  <r>
    <s v="Id598"/>
    <s v="Dillon"/>
    <n v="24.75"/>
    <x v="67"/>
    <s v="yes"/>
    <x v="0"/>
    <s v="No"/>
    <x v="3"/>
    <s v="yes"/>
    <x v="2"/>
    <x v="2"/>
    <d v="1995-12-23T00:00:00"/>
    <n v="16577.78"/>
    <s v="tier - 2"/>
    <s v="tier - 1"/>
    <s v="R1013"/>
    <n v="29"/>
  </r>
  <r>
    <s v="Id599"/>
    <s v="Pontes"/>
    <n v="30.114999999999998"/>
    <x v="371"/>
    <s v="No"/>
    <x v="0"/>
    <s v="No"/>
    <x v="2"/>
    <s v="No"/>
    <x v="0"/>
    <x v="0"/>
    <d v="1958-10-10T00:00:00"/>
    <n v="16455.71"/>
    <s v="tier - 2"/>
    <s v="tier - 2"/>
    <s v="R1012"/>
    <n v="66"/>
  </r>
  <r>
    <s v="Id600"/>
    <s v="Spies"/>
    <n v="26.03"/>
    <x v="138"/>
    <s v="No"/>
    <x v="0"/>
    <s v="Yes"/>
    <x v="3"/>
    <s v="yes"/>
    <x v="1"/>
    <x v="2"/>
    <d v="2003-12-20T00:00:00"/>
    <n v="16450.89"/>
    <s v="tier - 2"/>
    <s v="tier - 1"/>
    <s v="R1012"/>
    <n v="21"/>
  </r>
  <r>
    <s v="Id601"/>
    <s v="Greig"/>
    <n v="20.045000000000002"/>
    <x v="372"/>
    <s v="yes"/>
    <x v="0"/>
    <s v="No"/>
    <x v="3"/>
    <s v="yes"/>
    <x v="2"/>
    <x v="2"/>
    <d v="1995-09-28T00:00:00"/>
    <n v="16420.490000000002"/>
    <s v="tier - 2"/>
    <s v="tier - 3"/>
    <s v="R1012"/>
    <n v="29"/>
  </r>
  <r>
    <s v="Id602"/>
    <s v="Scott"/>
    <n v="40.24"/>
    <x v="373"/>
    <s v="No"/>
    <x v="0"/>
    <s v="No"/>
    <x v="0"/>
    <s v="No"/>
    <x v="0"/>
    <x v="0"/>
    <d v="1965-12-05T00:00:00"/>
    <n v="16351.42"/>
    <s v="tier - 2"/>
    <s v="tier - 3"/>
    <s v="R1026"/>
    <n v="59"/>
  </r>
  <r>
    <s v="Id603"/>
    <s v="Erlandson"/>
    <n v="43.15"/>
    <x v="105"/>
    <s v="yes"/>
    <x v="0"/>
    <s v="Yes"/>
    <x v="3"/>
    <s v="No"/>
    <x v="0"/>
    <x v="1"/>
    <d v="1969-08-08T00:00:00"/>
    <n v="16311.05"/>
    <s v="tier - 2"/>
    <s v="tier - 3"/>
    <s v="R1026"/>
    <n v="55"/>
  </r>
  <r>
    <s v="Id604"/>
    <s v="Autrey"/>
    <n v="27.7"/>
    <x v="374"/>
    <s v="No"/>
    <x v="0"/>
    <s v="Yes"/>
    <x v="3"/>
    <s v="yes"/>
    <x v="1"/>
    <x v="2"/>
    <d v="2003-08-24T00:00:00"/>
    <n v="16297.85"/>
    <s v="tier - 2"/>
    <s v="tier - 3"/>
    <s v="R1011"/>
    <n v="21"/>
  </r>
  <r>
    <s v="Id605"/>
    <s v="Alleman"/>
    <n v="45.68"/>
    <x v="375"/>
    <s v="No"/>
    <x v="0"/>
    <s v="No"/>
    <x v="1"/>
    <s v="No"/>
    <x v="0"/>
    <x v="2"/>
    <d v="1972-07-30T00:00:00"/>
    <n v="16267.32"/>
    <s v="tier - 2"/>
    <s v="tier - 2"/>
    <s v="R1023"/>
    <n v="52"/>
  </r>
  <r>
    <s v="Id606"/>
    <s v="Michalski"/>
    <n v="27.3"/>
    <x v="57"/>
    <s v="No"/>
    <x v="0"/>
    <s v="No"/>
    <x v="0"/>
    <s v="yes"/>
    <x v="1"/>
    <x v="0"/>
    <d v="2002-09-08T00:00:00"/>
    <n v="16232.85"/>
    <s v="tier - 2"/>
    <s v="tier - 1"/>
    <s v="R1011"/>
    <n v="22"/>
  </r>
  <r>
    <s v="Id607"/>
    <s v="Grillo"/>
    <n v="54.45"/>
    <x v="376"/>
    <s v="yes"/>
    <x v="0"/>
    <s v="No"/>
    <x v="3"/>
    <s v="No"/>
    <x v="0"/>
    <x v="2"/>
    <d v="1988-08-21T00:00:00"/>
    <n v="16205.88"/>
    <s v="tier - 2"/>
    <s v="tier - 1"/>
    <s v="R1012"/>
    <n v="36"/>
  </r>
  <r>
    <s v="Id608"/>
    <s v="Coronado"/>
    <n v="54.43"/>
    <x v="152"/>
    <s v="yes"/>
    <x v="0"/>
    <s v="No"/>
    <x v="3"/>
    <s v="No"/>
    <x v="0"/>
    <x v="2"/>
    <d v="1988-08-06T00:00:00"/>
    <n v="16199.1"/>
    <s v="tier - 2"/>
    <s v="tier - 2"/>
    <s v="R1012"/>
    <n v="36"/>
  </r>
  <r>
    <s v="Id609"/>
    <s v="Dewine"/>
    <n v="48.01"/>
    <x v="377"/>
    <s v="No"/>
    <x v="0"/>
    <s v="No"/>
    <x v="0"/>
    <s v="No"/>
    <x v="0"/>
    <x v="0"/>
    <d v="1974-09-11T00:00:00"/>
    <n v="16190.97"/>
    <s v="tier - 2"/>
    <s v="tier - 3"/>
    <s v="R1012"/>
    <n v="50"/>
  </r>
  <r>
    <s v="Id610"/>
    <s v="Carman"/>
    <n v="48.32"/>
    <x v="169"/>
    <s v="No"/>
    <x v="0"/>
    <s v="No"/>
    <x v="0"/>
    <s v="No"/>
    <x v="0"/>
    <x v="1"/>
    <d v="1982-07-06T00:00:00"/>
    <n v="16152.04"/>
    <s v="tier - 2"/>
    <s v="tier - 1"/>
    <s v="R1026"/>
    <n v="42"/>
  </r>
  <r>
    <s v="Id611"/>
    <s v="Neems"/>
    <n v="22.895"/>
    <x v="81"/>
    <s v="No"/>
    <x v="0"/>
    <s v="Yes"/>
    <x v="3"/>
    <s v="yes"/>
    <x v="2"/>
    <x v="2"/>
    <d v="1993-12-12T00:00:00"/>
    <n v="16138.76"/>
    <s v="tier - 2"/>
    <s v="tier - 3"/>
    <s v="R1017"/>
    <n v="31"/>
  </r>
  <r>
    <s v="Id612"/>
    <s v="Pesyna"/>
    <n v="54.85"/>
    <x v="166"/>
    <s v="No"/>
    <x v="0"/>
    <s v="No"/>
    <x v="3"/>
    <s v="No"/>
    <x v="0"/>
    <x v="2"/>
    <d v="1987-10-06T00:00:00"/>
    <n v="16122.65"/>
    <s v="tier - 2"/>
    <s v="tier - 1"/>
    <s v="R1011"/>
    <n v="37"/>
  </r>
  <r>
    <s v="Id613"/>
    <s v="Meling"/>
    <n v="21.85"/>
    <x v="315"/>
    <s v="No"/>
    <x v="0"/>
    <s v="Yes"/>
    <x v="3"/>
    <s v="yes"/>
    <x v="2"/>
    <x v="2"/>
    <d v="1993-08-08T00:00:00"/>
    <n v="16115.3"/>
    <s v="tier - 2"/>
    <s v="tier - 1"/>
    <s v="R1024"/>
    <n v="31"/>
  </r>
  <r>
    <s v="Id614"/>
    <s v="Widlowski"/>
    <n v="51.86"/>
    <x v="112"/>
    <s v="yes"/>
    <x v="0"/>
    <s v="No"/>
    <x v="0"/>
    <s v="No"/>
    <x v="0"/>
    <x v="2"/>
    <d v="1985-08-27T00:00:00"/>
    <n v="16097.94"/>
    <s v="tier - 2"/>
    <s v="tier - 3"/>
    <s v="R1012"/>
    <n v="39"/>
  </r>
  <r>
    <s v="Id615"/>
    <s v="Nadar"/>
    <n v="39.049999999999997"/>
    <x v="14"/>
    <s v="No"/>
    <x v="0"/>
    <s v="No"/>
    <x v="2"/>
    <s v="No"/>
    <x v="0"/>
    <x v="0"/>
    <d v="1958-06-21T00:00:00"/>
    <n v="16085.13"/>
    <s v="tier - 2"/>
    <s v="tier - 2"/>
    <s v="R1013"/>
    <n v="66"/>
  </r>
  <r>
    <s v="Id616"/>
    <s v="Turner"/>
    <n v="31.824999999999999"/>
    <x v="378"/>
    <s v="No"/>
    <x v="0"/>
    <s v="No"/>
    <x v="2"/>
    <s v="No"/>
    <x v="0"/>
    <x v="0"/>
    <d v="1958-10-22T00:00:00"/>
    <n v="16069.08"/>
    <s v="tier - 2"/>
    <s v="tier - 2"/>
    <s v="R1024"/>
    <n v="66"/>
  </r>
  <r>
    <s v="Id617"/>
    <s v="Walker"/>
    <n v="46.43"/>
    <x v="379"/>
    <s v="No"/>
    <x v="0"/>
    <s v="No"/>
    <x v="0"/>
    <s v="No"/>
    <x v="0"/>
    <x v="0"/>
    <d v="1978-09-16T00:00:00"/>
    <n v="16062.89"/>
    <s v="tier - 2"/>
    <s v="tier - 2"/>
    <s v="R1026"/>
    <n v="46"/>
  </r>
  <r>
    <s v="Id618"/>
    <s v="Leedham"/>
    <n v="53.63"/>
    <x v="324"/>
    <s v="yes"/>
    <x v="0"/>
    <s v="No"/>
    <x v="3"/>
    <s v="No"/>
    <x v="0"/>
    <x v="2"/>
    <d v="1988-12-05T00:00:00"/>
    <n v="16059.06"/>
    <s v="tier - 2"/>
    <s v="tier - 3"/>
    <s v="R1012"/>
    <n v="36"/>
  </r>
  <r>
    <s v="Id619"/>
    <s v="Haglund"/>
    <n v="48.7"/>
    <x v="380"/>
    <s v="No"/>
    <x v="0"/>
    <s v="No"/>
    <x v="0"/>
    <s v="No"/>
    <x v="0"/>
    <x v="2"/>
    <d v="1980-09-19T00:00:00"/>
    <n v="15966.19"/>
    <s v="tier - 2"/>
    <s v="tier - 2"/>
    <s v="R1012"/>
    <n v="44"/>
  </r>
  <r>
    <s v="Id620"/>
    <s v="Mills"/>
    <n v="48.81"/>
    <x v="206"/>
    <s v="No"/>
    <x v="0"/>
    <s v="No"/>
    <x v="0"/>
    <s v="No"/>
    <x v="0"/>
    <x v="2"/>
    <d v="1982-07-24T00:00:00"/>
    <n v="15965.29"/>
    <s v="tier - 2"/>
    <s v="tier - 1"/>
    <s v="R1012"/>
    <n v="42"/>
  </r>
  <r>
    <s v="Id621"/>
    <s v="Drnjevich"/>
    <n v="47.53"/>
    <x v="18"/>
    <s v="No"/>
    <x v="0"/>
    <s v="No"/>
    <x v="0"/>
    <s v="No"/>
    <x v="0"/>
    <x v="2"/>
    <d v="1980-10-12T00:00:00"/>
    <n v="15922.29"/>
    <s v="tier - 2"/>
    <s v="tier - 3"/>
    <s v="R1026"/>
    <n v="44"/>
  </r>
  <r>
    <s v="Id622"/>
    <s v="Clay"/>
    <n v="36.85"/>
    <x v="381"/>
    <s v="No"/>
    <x v="0"/>
    <s v="No"/>
    <x v="0"/>
    <s v="No"/>
    <x v="0"/>
    <x v="0"/>
    <d v="1962-12-25T00:00:00"/>
    <n v="15840.81"/>
    <s v="tier - 2"/>
    <s v="tier - 1"/>
    <s v="R1022"/>
    <n v="62"/>
  </r>
  <r>
    <s v="Id623"/>
    <s v="Marbury"/>
    <n v="29.3"/>
    <x v="335"/>
    <s v="No"/>
    <x v="0"/>
    <s v="No"/>
    <x v="0"/>
    <s v="No"/>
    <x v="1"/>
    <x v="2"/>
    <d v="1982-11-11T00:00:00"/>
    <n v="15828.82"/>
    <s v="tier - 2"/>
    <s v="tier - 3"/>
    <s v="R1011"/>
    <n v="42"/>
  </r>
  <r>
    <s v="Id624"/>
    <s v="Coon"/>
    <n v="19.3"/>
    <x v="135"/>
    <s v="No"/>
    <x v="0"/>
    <s v="No"/>
    <x v="3"/>
    <s v="yes"/>
    <x v="2"/>
    <x v="2"/>
    <d v="1984-06-26T00:00:00"/>
    <n v="15820.7"/>
    <s v="tier - 2"/>
    <s v="tier - 3"/>
    <s v="R1011"/>
    <n v="40"/>
  </r>
  <r>
    <s v="Id625"/>
    <s v="Vanttinen"/>
    <n v="24.13"/>
    <x v="319"/>
    <s v="yes"/>
    <x v="0"/>
    <s v="Yes"/>
    <x v="3"/>
    <s v="yes"/>
    <x v="2"/>
    <x v="2"/>
    <d v="1997-10-09T00:00:00"/>
    <n v="15817.99"/>
    <s v="tier - 2"/>
    <s v="tier - 2"/>
    <s v="R1012"/>
    <n v="27"/>
  </r>
  <r>
    <s v="Id626"/>
    <s v="Garges"/>
    <n v="46.7"/>
    <x v="382"/>
    <s v="No"/>
    <x v="0"/>
    <s v="No"/>
    <x v="0"/>
    <s v="No"/>
    <x v="0"/>
    <x v="0"/>
    <d v="1974-08-29T00:00:00"/>
    <n v="15746.62"/>
    <s v="tier - 2"/>
    <s v="tier - 1"/>
    <s v="R1012"/>
    <n v="50"/>
  </r>
  <r>
    <s v="Id627"/>
    <s v="Rivel"/>
    <n v="45.27"/>
    <x v="112"/>
    <s v="yes"/>
    <x v="0"/>
    <s v="No"/>
    <x v="0"/>
    <s v="No"/>
    <x v="0"/>
    <x v="2"/>
    <d v="1976-09-20T00:00:00"/>
    <n v="15698.86"/>
    <s v="tier - 2"/>
    <s v="tier - 2"/>
    <s v="R1012"/>
    <n v="48"/>
  </r>
  <r>
    <s v="Id628"/>
    <s v="Lawson"/>
    <n v="44.29"/>
    <x v="383"/>
    <s v="No"/>
    <x v="0"/>
    <s v="No"/>
    <x v="1"/>
    <s v="No"/>
    <x v="0"/>
    <x v="0"/>
    <d v="1973-06-26T00:00:00"/>
    <n v="15670.3"/>
    <s v="tier - 2"/>
    <s v="tier - 2"/>
    <s v="R1026"/>
    <n v="51"/>
  </r>
  <r>
    <s v="Id629"/>
    <s v="Cale"/>
    <n v="54.59"/>
    <x v="88"/>
    <s v="yes"/>
    <x v="0"/>
    <s v="No"/>
    <x v="3"/>
    <s v="No"/>
    <x v="0"/>
    <x v="2"/>
    <d v="1988-12-22T00:00:00"/>
    <n v="15646.28"/>
    <s v="tier - 2"/>
    <s v="tier - 2"/>
    <s v="R1011"/>
    <n v="36"/>
  </r>
  <r>
    <s v="Id630"/>
    <s v="Phillips"/>
    <n v="32.965000000000003"/>
    <x v="384"/>
    <s v="No"/>
    <x v="0"/>
    <s v="No"/>
    <x v="0"/>
    <s v="No"/>
    <x v="0"/>
    <x v="0"/>
    <d v="1960-06-06T00:00:00"/>
    <n v="15612.19"/>
    <s v="tier - 2"/>
    <s v="tier - 2"/>
    <s v="R1012"/>
    <n v="64"/>
  </r>
  <r>
    <s v="Id631"/>
    <s v="Stewart"/>
    <n v="38.049999999999997"/>
    <x v="385"/>
    <s v="No"/>
    <x v="0"/>
    <s v="No"/>
    <x v="0"/>
    <s v="No"/>
    <x v="0"/>
    <x v="0"/>
    <d v="1965-10-28T00:00:00"/>
    <n v="15608.58"/>
    <s v="tier - 2"/>
    <s v="tier - 2"/>
    <s v="R1026"/>
    <n v="59"/>
  </r>
  <r>
    <s v="Id632"/>
    <s v="Drotz"/>
    <n v="46.14"/>
    <x v="386"/>
    <s v="No"/>
    <x v="0"/>
    <s v="No"/>
    <x v="0"/>
    <s v="No"/>
    <x v="0"/>
    <x v="0"/>
    <d v="1974-07-30T00:00:00"/>
    <n v="15556.67"/>
    <s v="tier - 2"/>
    <s v="tier - 2"/>
    <s v="R1012"/>
    <n v="50"/>
  </r>
  <r>
    <s v="Id633"/>
    <s v="Mutai"/>
    <n v="41.325000000000003"/>
    <x v="78"/>
    <s v="yes"/>
    <x v="0"/>
    <s v="No"/>
    <x v="1"/>
    <s v="No"/>
    <x v="0"/>
    <x v="2"/>
    <d v="1959-10-02T00:00:00"/>
    <n v="15555.19"/>
    <s v="tier - 2"/>
    <s v="tier - 3"/>
    <s v="R1012"/>
    <n v="65"/>
  </r>
  <r>
    <s v="Id634"/>
    <s v="Lovlien"/>
    <n v="44.64"/>
    <x v="387"/>
    <s v="No"/>
    <x v="0"/>
    <s v="No"/>
    <x v="0"/>
    <s v="No"/>
    <x v="0"/>
    <x v="0"/>
    <d v="1974-06-28T00:00:00"/>
    <n v="15532.16"/>
    <s v="tier - 2"/>
    <s v="tier - 2"/>
    <s v="R1026"/>
    <n v="50"/>
  </r>
  <r>
    <s v="Id635"/>
    <s v="Bruns"/>
    <n v="25.175000000000001"/>
    <x v="98"/>
    <s v="No"/>
    <x v="1"/>
    <s v="No"/>
    <x v="3"/>
    <s v="No"/>
    <x v="1"/>
    <x v="2"/>
    <d v="2004-07-17T00:00:00"/>
    <n v="15518.18"/>
    <s v="tier - 2"/>
    <s v="tier - 3"/>
    <s v="R1015"/>
    <n v="20"/>
  </r>
  <r>
    <s v="Id636"/>
    <s v="Stoney"/>
    <n v="43.11"/>
    <x v="145"/>
    <s v="yes"/>
    <x v="0"/>
    <s v="No"/>
    <x v="0"/>
    <s v="No"/>
    <x v="0"/>
    <x v="2"/>
    <d v="1976-07-20T00:00:00"/>
    <n v="15450.48"/>
    <s v="tier - 2"/>
    <s v="tier - 1"/>
    <s v="R1026"/>
    <n v="48"/>
  </r>
  <r>
    <s v="Id637"/>
    <s v="Markert"/>
    <n v="53.32"/>
    <x v="388"/>
    <s v="No"/>
    <x v="0"/>
    <s v="No"/>
    <x v="0"/>
    <s v="No"/>
    <x v="0"/>
    <x v="2"/>
    <d v="1990-10-25T00:00:00"/>
    <n v="15440.2"/>
    <s v="tier - 2"/>
    <s v="tier - 1"/>
    <s v="R1012"/>
    <n v="34"/>
  </r>
  <r>
    <s v="Id638"/>
    <s v="McLucas"/>
    <n v="38.04"/>
    <x v="340"/>
    <s v="yes"/>
    <x v="0"/>
    <s v="No"/>
    <x v="3"/>
    <s v="No"/>
    <x v="0"/>
    <x v="2"/>
    <d v="1964-09-04T00:00:00"/>
    <n v="15377.77"/>
    <s v="tier - 2"/>
    <s v="tier - 2"/>
    <s v="R1012"/>
    <n v="60"/>
  </r>
  <r>
    <s v="Id639"/>
    <s v="Erwin"/>
    <n v="37.9"/>
    <x v="389"/>
    <s v="No"/>
    <x v="0"/>
    <s v="No"/>
    <x v="0"/>
    <s v="No"/>
    <x v="0"/>
    <x v="0"/>
    <d v="1962-09-06T00:00:00"/>
    <n v="15368.22"/>
    <s v="tier - 2"/>
    <s v="tier - 2"/>
    <s v="R1011"/>
    <n v="62"/>
  </r>
  <r>
    <s v="Id640"/>
    <s v="Osborne"/>
    <n v="39.6"/>
    <x v="390"/>
    <s v="No"/>
    <x v="0"/>
    <s v="No"/>
    <x v="0"/>
    <s v="No"/>
    <x v="0"/>
    <x v="0"/>
    <d v="1968-07-18T00:00:00"/>
    <n v="15363.77"/>
    <s v="tier - 2"/>
    <s v="tier - 1"/>
    <s v="R1026"/>
    <n v="56"/>
  </r>
  <r>
    <s v="Id641"/>
    <s v="Otsuka"/>
    <n v="50.92"/>
    <x v="391"/>
    <s v="yes"/>
    <x v="0"/>
    <s v="No"/>
    <x v="3"/>
    <s v="No"/>
    <x v="0"/>
    <x v="2"/>
    <d v="1988-12-17T00:00:00"/>
    <n v="15361.5"/>
    <s v="tier - 2"/>
    <s v="tier - 3"/>
    <s v="R1023"/>
    <n v="36"/>
  </r>
  <r>
    <s v="Id642"/>
    <s v="Smith"/>
    <n v="21.85"/>
    <x v="209"/>
    <s v="yes"/>
    <x v="0"/>
    <s v="No"/>
    <x v="0"/>
    <s v="yes"/>
    <x v="2"/>
    <x v="2"/>
    <d v="2001-07-14T00:00:00"/>
    <n v="15359.1"/>
    <s v="tier - 2"/>
    <s v="tier - 3"/>
    <s v="R1024"/>
    <n v="23"/>
  </r>
  <r>
    <s v="Id643"/>
    <s v="Myers"/>
    <n v="36.08"/>
    <x v="392"/>
    <s v="yes"/>
    <x v="0"/>
    <s v="Yes"/>
    <x v="3"/>
    <s v="No"/>
    <x v="0"/>
    <x v="0"/>
    <d v="1963-12-13T00:00:00"/>
    <n v="15322.77"/>
    <s v="tier - 2"/>
    <s v="tier - 3"/>
    <s v="R1021"/>
    <n v="61"/>
  </r>
  <r>
    <s v="Id644"/>
    <s v="Cote"/>
    <n v="40.44"/>
    <x v="273"/>
    <s v="yes"/>
    <x v="0"/>
    <s v="Yes"/>
    <x v="3"/>
    <s v="No"/>
    <x v="0"/>
    <x v="2"/>
    <d v="1969-09-16T00:00:00"/>
    <n v="15260.52"/>
    <s v="tier - 2"/>
    <s v="tier - 2"/>
    <s v="R1023"/>
    <n v="55"/>
  </r>
  <r>
    <s v="Id645"/>
    <s v="Ehrhardt"/>
    <n v="38.094999999999999"/>
    <x v="393"/>
    <s v="No"/>
    <x v="0"/>
    <s v="No"/>
    <x v="0"/>
    <s v="No"/>
    <x v="0"/>
    <x v="0"/>
    <d v="1960-07-25T00:00:00"/>
    <n v="15230.32"/>
    <s v="tier - 2"/>
    <s v="tier - 2"/>
    <s v="R1024"/>
    <n v="64"/>
  </r>
  <r>
    <s v="Id646"/>
    <s v="Petersen"/>
    <n v="44.95"/>
    <x v="394"/>
    <s v="No"/>
    <x v="0"/>
    <s v="No"/>
    <x v="0"/>
    <s v="No"/>
    <x v="0"/>
    <x v="0"/>
    <d v="1978-11-23T00:00:00"/>
    <n v="15207.92"/>
    <s v="tier - 2"/>
    <s v="tier - 1"/>
    <s v="R1012"/>
    <n v="46"/>
  </r>
  <r>
    <s v="Id647"/>
    <s v="Ertel"/>
    <n v="35.54"/>
    <x v="156"/>
    <s v="No"/>
    <x v="0"/>
    <s v="No"/>
    <x v="0"/>
    <s v="No"/>
    <x v="0"/>
    <x v="0"/>
    <d v="1962-06-17T00:00:00"/>
    <n v="15174.81"/>
    <s v="tier - 2"/>
    <s v="tier - 1"/>
    <s v="R1012"/>
    <n v="62"/>
  </r>
  <r>
    <s v="Id648"/>
    <s v="Lanza"/>
    <n v="39.799999999999997"/>
    <x v="347"/>
    <s v="yes"/>
    <x v="0"/>
    <s v="No"/>
    <x v="1"/>
    <s v="No"/>
    <x v="0"/>
    <x v="2"/>
    <d v="1959-12-03T00:00:00"/>
    <n v="15170.07"/>
    <s v="tier - 2"/>
    <s v="tier - 3"/>
    <s v="R1011"/>
    <n v="65"/>
  </r>
  <r>
    <s v="Id649"/>
    <s v="Picklesimer"/>
    <n v="33.659999999999997"/>
    <x v="120"/>
    <s v="yes"/>
    <x v="0"/>
    <s v="No"/>
    <x v="1"/>
    <s v="No"/>
    <x v="0"/>
    <x v="2"/>
    <d v="1959-06-04T00:00:00"/>
    <n v="15161.53"/>
    <s v="tier - 2"/>
    <s v="tier - 1"/>
    <s v="R1013"/>
    <n v="65"/>
  </r>
  <r>
    <s v="Id650"/>
    <s v="Giles"/>
    <n v="35.5"/>
    <x v="395"/>
    <s v="No"/>
    <x v="0"/>
    <s v="No"/>
    <x v="0"/>
    <s v="No"/>
    <x v="0"/>
    <x v="0"/>
    <d v="1962-10-25T00:00:00"/>
    <n v="15161.25"/>
    <s v="tier - 2"/>
    <s v="tier - 2"/>
    <s v="R1012"/>
    <n v="62"/>
  </r>
  <r>
    <s v="Id651"/>
    <s v="Harmon"/>
    <n v="41.63"/>
    <x v="396"/>
    <s v="No"/>
    <x v="0"/>
    <s v="No"/>
    <x v="0"/>
    <s v="No"/>
    <x v="0"/>
    <x v="0"/>
    <d v="1971-11-25T00:00:00"/>
    <n v="15150.44"/>
    <s v="tier - 2"/>
    <s v="tier - 1"/>
    <s v="R1023"/>
    <n v="53"/>
  </r>
  <r>
    <s v="Id652"/>
    <s v="Pennings"/>
    <n v="46.49"/>
    <x v="397"/>
    <s v="No"/>
    <x v="0"/>
    <s v="No"/>
    <x v="0"/>
    <s v="No"/>
    <x v="0"/>
    <x v="0"/>
    <d v="1978-09-05T00:00:00"/>
    <n v="15123.19"/>
    <s v="tier - 2"/>
    <s v="tier - 1"/>
    <s v="R1011"/>
    <n v="46"/>
  </r>
  <r>
    <s v="Id653"/>
    <s v="Tseronis"/>
    <n v="43.29"/>
    <x v="353"/>
    <s v="No"/>
    <x v="0"/>
    <s v="No"/>
    <x v="1"/>
    <s v="No"/>
    <x v="0"/>
    <x v="2"/>
    <d v="1972-11-07T00:00:00"/>
    <n v="15103.69"/>
    <s v="tier - 2"/>
    <s v="tier - 1"/>
    <s v="R1012"/>
    <n v="52"/>
  </r>
  <r>
    <s v="Id654"/>
    <s v="Aliff"/>
    <n v="43.08"/>
    <x v="254"/>
    <s v="yes"/>
    <x v="0"/>
    <s v="No"/>
    <x v="3"/>
    <s v="No"/>
    <x v="0"/>
    <x v="0"/>
    <d v="1975-10-26T00:00:00"/>
    <n v="15090.35"/>
    <s v="tier - 2"/>
    <s v="tier - 1"/>
    <s v="R1023"/>
    <n v="49"/>
  </r>
  <r>
    <s v="Id655"/>
    <s v="Willenberg"/>
    <n v="39.07"/>
    <x v="398"/>
    <s v="No"/>
    <x v="0"/>
    <s v="No"/>
    <x v="0"/>
    <s v="No"/>
    <x v="0"/>
    <x v="0"/>
    <d v="1968-06-12T00:00:00"/>
    <n v="15052.68"/>
    <s v="tier - 2"/>
    <s v="tier - 2"/>
    <s v="R1022"/>
    <n v="56"/>
  </r>
  <r>
    <s v="Id656"/>
    <s v="Millett"/>
    <n v="41.3"/>
    <x v="399"/>
    <s v="No"/>
    <x v="0"/>
    <s v="No"/>
    <x v="0"/>
    <s v="No"/>
    <x v="0"/>
    <x v="0"/>
    <d v="1971-08-15T00:00:00"/>
    <n v="15038.51"/>
    <s v="tier - 2"/>
    <s v="tier - 3"/>
    <s v="R1023"/>
    <n v="53"/>
  </r>
  <r>
    <s v="Id657"/>
    <s v="Haley"/>
    <n v="42.95"/>
    <x v="26"/>
    <s v="yes"/>
    <x v="0"/>
    <s v="No"/>
    <x v="1"/>
    <s v="No"/>
    <x v="0"/>
    <x v="0"/>
    <d v="1970-09-11T00:00:00"/>
    <n v="15026.3"/>
    <s v="tier - 2"/>
    <s v="tier - 3"/>
    <s v="R1011"/>
    <n v="54"/>
  </r>
  <r>
    <s v="Id658"/>
    <s v="Ackerman"/>
    <n v="46.96"/>
    <x v="202"/>
    <s v="No"/>
    <x v="0"/>
    <s v="Yes"/>
    <x v="3"/>
    <s v="No"/>
    <x v="0"/>
    <x v="2"/>
    <d v="1979-11-25T00:00:00"/>
    <n v="15025.76"/>
    <s v="tier - 2"/>
    <s v="tier - 1"/>
    <s v="R1011"/>
    <n v="45"/>
  </r>
  <r>
    <s v="Id659"/>
    <s v="Valdez"/>
    <n v="30.495000000000001"/>
    <x v="201"/>
    <s v="No"/>
    <x v="0"/>
    <s v="No"/>
    <x v="0"/>
    <s v="No"/>
    <x v="0"/>
    <x v="0"/>
    <d v="1960-08-08T00:00:00"/>
    <n v="15019.76"/>
    <s v="tier - 2"/>
    <s v="tier - 2"/>
    <s v="R1012"/>
    <n v="64"/>
  </r>
  <r>
    <s v="Id660"/>
    <s v="Michaud"/>
    <n v="17.954999999999998"/>
    <x v="319"/>
    <s v="yes"/>
    <x v="0"/>
    <s v="No"/>
    <x v="3"/>
    <s v="yes"/>
    <x v="3"/>
    <x v="2"/>
    <d v="1995-08-02T00:00:00"/>
    <n v="15006.58"/>
    <s v="tier - 2"/>
    <s v="tier - 2"/>
    <s v="R1024"/>
    <n v="29"/>
  </r>
  <r>
    <s v="Id661"/>
    <s v="Gunnink"/>
    <n v="25.6"/>
    <x v="400"/>
    <s v="No"/>
    <x v="0"/>
    <s v="No"/>
    <x v="2"/>
    <s v="No"/>
    <x v="1"/>
    <x v="0"/>
    <d v="1958-07-29T00:00:00"/>
    <n v="14988.43"/>
    <s v="tier - 2"/>
    <s v="tier - 3"/>
    <s v="R1011"/>
    <n v="66"/>
  </r>
  <r>
    <s v="Id662"/>
    <s v="Knight"/>
    <n v="34.21"/>
    <x v="401"/>
    <s v="No"/>
    <x v="0"/>
    <s v="No"/>
    <x v="0"/>
    <s v="No"/>
    <x v="0"/>
    <x v="0"/>
    <d v="1962-11-29T00:00:00"/>
    <n v="14945.34"/>
    <s v="tier - 2"/>
    <s v="tier - 1"/>
    <s v="R1021"/>
    <n v="62"/>
  </r>
  <r>
    <s v="Id663"/>
    <s v="Grosscup"/>
    <n v="39.74"/>
    <x v="285"/>
    <s v="No"/>
    <x v="0"/>
    <s v="No"/>
    <x v="0"/>
    <s v="No"/>
    <x v="0"/>
    <x v="0"/>
    <d v="1968-11-08T00:00:00"/>
    <n v="14926.97"/>
    <s v="tier - 2"/>
    <s v="tier - 2"/>
    <s v="R1012"/>
    <n v="56"/>
  </r>
  <r>
    <s v="Id664"/>
    <s v="Koniuch"/>
    <n v="49.53"/>
    <x v="402"/>
    <s v="yes"/>
    <x v="0"/>
    <s v="No"/>
    <x v="0"/>
    <s v="No"/>
    <x v="0"/>
    <x v="0"/>
    <d v="1981-07-04T00:00:00"/>
    <n v="14908.27"/>
    <s v="tier - 2"/>
    <s v="tier - 1"/>
    <s v="R1011"/>
    <n v="43"/>
  </r>
  <r>
    <s v="Id665"/>
    <s v="Heitzman"/>
    <n v="39.33"/>
    <x v="394"/>
    <s v="No"/>
    <x v="0"/>
    <s v="No"/>
    <x v="2"/>
    <s v="No"/>
    <x v="0"/>
    <x v="0"/>
    <d v="1958-10-17T00:00:00"/>
    <n v="14901.52"/>
    <s v="tier - 2"/>
    <s v="tier - 2"/>
    <s v="R1024"/>
    <n v="66"/>
  </r>
  <r>
    <s v="Id666"/>
    <s v="Tatton"/>
    <n v="39.979999999999997"/>
    <x v="403"/>
    <s v="yes"/>
    <x v="0"/>
    <s v="No"/>
    <x v="1"/>
    <s v="No"/>
    <x v="0"/>
    <x v="0"/>
    <d v="1970-11-11T00:00:00"/>
    <n v="14847.63"/>
    <s v="tier - 2"/>
    <s v="tier - 2"/>
    <s v="R1023"/>
    <n v="54"/>
  </r>
  <r>
    <s v="Id667"/>
    <s v="Flanagan"/>
    <n v="46.51"/>
    <x v="404"/>
    <s v="yes"/>
    <x v="0"/>
    <s v="No"/>
    <x v="0"/>
    <s v="No"/>
    <x v="0"/>
    <x v="0"/>
    <d v="1981-06-05T00:00:00"/>
    <n v="14843.96"/>
    <s v="tier - 2"/>
    <s v="tier - 3"/>
    <s v="R1026"/>
    <n v="43"/>
  </r>
  <r>
    <s v="Id668"/>
    <s v="Funk"/>
    <n v="43.58"/>
    <x v="80"/>
    <s v="No"/>
    <x v="0"/>
    <s v="Yes"/>
    <x v="3"/>
    <s v="No"/>
    <x v="0"/>
    <x v="2"/>
    <d v="1979-10-18T00:00:00"/>
    <n v="14839.34"/>
    <s v="tier - 2"/>
    <s v="tier - 3"/>
    <s v="R1026"/>
    <n v="45"/>
  </r>
  <r>
    <s v="Id669"/>
    <s v="Davenport"/>
    <n v="42.28"/>
    <x v="405"/>
    <s v="yes"/>
    <x v="0"/>
    <s v="No"/>
    <x v="3"/>
    <s v="No"/>
    <x v="0"/>
    <x v="0"/>
    <d v="1975-12-10T00:00:00"/>
    <n v="14819"/>
    <s v="tier - 2"/>
    <s v="tier - 3"/>
    <s v="R1023"/>
    <n v="49"/>
  </r>
  <r>
    <s v="Id670"/>
    <s v="Nicholson"/>
    <n v="35.520000000000003"/>
    <x v="296"/>
    <s v="No"/>
    <x v="0"/>
    <s v="No"/>
    <x v="0"/>
    <s v="No"/>
    <x v="0"/>
    <x v="0"/>
    <d v="1965-07-27T00:00:00"/>
    <n v="14750.42"/>
    <s v="tier - 2"/>
    <s v="tier - 2"/>
    <s v="R1026"/>
    <n v="59"/>
  </r>
  <r>
    <s v="Id671"/>
    <s v="Lindbloom"/>
    <n v="33.6"/>
    <x v="406"/>
    <s v="No"/>
    <x v="0"/>
    <s v="No"/>
    <x v="0"/>
    <s v="No"/>
    <x v="0"/>
    <x v="0"/>
    <d v="1962-07-29T00:00:00"/>
    <n v="14738.43"/>
    <s v="tier - 2"/>
    <s v="tier - 3"/>
    <s v="R1021"/>
    <n v="62"/>
  </r>
  <r>
    <s v="Id672"/>
    <s v="Wijayaratne"/>
    <n v="22.42"/>
    <x v="28"/>
    <s v="No"/>
    <x v="0"/>
    <s v="No"/>
    <x v="0"/>
    <s v="yes"/>
    <x v="2"/>
    <x v="0"/>
    <d v="2002-09-24T00:00:00"/>
    <n v="14711.74"/>
    <s v="tier - 2"/>
    <s v="tier - 2"/>
    <s v="R1012"/>
    <n v="22"/>
  </r>
  <r>
    <s v="Id673"/>
    <s v="Ainsworth"/>
    <n v="46.86"/>
    <x v="189"/>
    <s v="No"/>
    <x v="0"/>
    <s v="No"/>
    <x v="0"/>
    <s v="No"/>
    <x v="0"/>
    <x v="2"/>
    <d v="1982-09-04T00:00:00"/>
    <n v="14696.77"/>
    <s v="tier - 2"/>
    <s v="tier - 2"/>
    <s v="R1011"/>
    <n v="42"/>
  </r>
  <r>
    <s v="Id674"/>
    <s v="Gayagoy"/>
    <n v="32.965000000000003"/>
    <x v="407"/>
    <s v="No"/>
    <x v="0"/>
    <s v="No"/>
    <x v="2"/>
    <s v="No"/>
    <x v="0"/>
    <x v="0"/>
    <d v="1958-07-23T00:00:00"/>
    <n v="14692.67"/>
    <s v="tier - 2"/>
    <s v="tier - 1"/>
    <s v="R1012"/>
    <n v="66"/>
  </r>
  <r>
    <s v="Id675"/>
    <s v="Fitzmaurice"/>
    <n v="39.340000000000003"/>
    <x v="340"/>
    <s v="yes"/>
    <x v="0"/>
    <s v="Yes"/>
    <x v="3"/>
    <s v="No"/>
    <x v="0"/>
    <x v="2"/>
    <d v="1969-10-20T00:00:00"/>
    <n v="14665.75"/>
    <s v="tier - 2"/>
    <s v="tier - 1"/>
    <s v="R1012"/>
    <n v="55"/>
  </r>
  <r>
    <s v="Id676"/>
    <s v="Rodriguez"/>
    <n v="47"/>
    <x v="257"/>
    <s v="yes"/>
    <x v="0"/>
    <s v="No"/>
    <x v="0"/>
    <s v="No"/>
    <x v="0"/>
    <x v="0"/>
    <d v="1981-11-13T00:00:00"/>
    <n v="14657.2"/>
    <s v="tier - 2"/>
    <s v="tier - 1"/>
    <s v="R1012"/>
    <n v="43"/>
  </r>
  <r>
    <s v="Id677"/>
    <s v="Tsoucas"/>
    <n v="36.71"/>
    <x v="408"/>
    <s v="yes"/>
    <x v="0"/>
    <s v="No"/>
    <x v="0"/>
    <s v="No"/>
    <x v="0"/>
    <x v="0"/>
    <d v="1967-09-01T00:00:00"/>
    <n v="14640.35"/>
    <s v="tier - 2"/>
    <s v="tier - 3"/>
    <s v="R1026"/>
    <n v="57"/>
  </r>
  <r>
    <s v="Id678"/>
    <s v="Muhly"/>
    <n v="53.48"/>
    <x v="409"/>
    <s v="No"/>
    <x v="0"/>
    <s v="No"/>
    <x v="0"/>
    <s v="No"/>
    <x v="0"/>
    <x v="2"/>
    <d v="1991-08-21T00:00:00"/>
    <n v="14630.52"/>
    <s v="tier - 2"/>
    <s v="tier - 3"/>
    <s v="R1011"/>
    <n v="33"/>
  </r>
  <r>
    <s v="Id679"/>
    <s v="Lund"/>
    <n v="35.5"/>
    <x v="410"/>
    <s v="No"/>
    <x v="0"/>
    <s v="No"/>
    <x v="0"/>
    <s v="No"/>
    <x v="0"/>
    <x v="0"/>
    <d v="1965-11-08T00:00:00"/>
    <n v="14612.33"/>
    <s v="tier - 2"/>
    <s v="tier - 3"/>
    <s v="R1021"/>
    <n v="59"/>
  </r>
  <r>
    <s v="Id680"/>
    <s v="Battaglino"/>
    <n v="36.979999999999997"/>
    <x v="411"/>
    <s v="yes"/>
    <x v="0"/>
    <s v="No"/>
    <x v="0"/>
    <s v="No"/>
    <x v="0"/>
    <x v="0"/>
    <d v="1967-07-18T00:00:00"/>
    <n v="14600.62"/>
    <s v="tier - 2"/>
    <s v="tier - 3"/>
    <s v="R1022"/>
    <n v="57"/>
  </r>
  <r>
    <s v="Id681"/>
    <s v="Pena"/>
    <n v="32.395000000000003"/>
    <x v="210"/>
    <s v="yes"/>
    <x v="0"/>
    <s v="Yes"/>
    <x v="3"/>
    <s v="No"/>
    <x v="0"/>
    <x v="0"/>
    <d v="1963-10-14T00:00:00"/>
    <n v="14590.63"/>
    <s v="tier - 2"/>
    <s v="tier - 1"/>
    <s v="R1024"/>
    <n v="61"/>
  </r>
  <r>
    <s v="Id682"/>
    <s v="Thomason"/>
    <n v="32.729999999999997"/>
    <x v="355"/>
    <s v="No"/>
    <x v="0"/>
    <s v="No"/>
    <x v="0"/>
    <s v="No"/>
    <x v="0"/>
    <x v="0"/>
    <d v="1962-12-03T00:00:00"/>
    <n v="14574.64"/>
    <s v="tier - 2"/>
    <s v="tier - 1"/>
    <s v="R1025"/>
    <n v="62"/>
  </r>
  <r>
    <s v="Id683"/>
    <s v="Hancox"/>
    <n v="20.52"/>
    <x v="4"/>
    <s v="No"/>
    <x v="0"/>
    <s v="No"/>
    <x v="3"/>
    <s v="yes"/>
    <x v="2"/>
    <x v="2"/>
    <d v="1998-09-12T00:00:00"/>
    <n v="14571.89"/>
    <s v="tier - 2"/>
    <s v="tier - 1"/>
    <s v="R1024"/>
    <n v="26"/>
  </r>
  <r>
    <s v="Id684"/>
    <s v="Canarecci"/>
    <n v="51.72"/>
    <x v="136"/>
    <s v="No"/>
    <x v="0"/>
    <s v="No"/>
    <x v="0"/>
    <s v="No"/>
    <x v="0"/>
    <x v="1"/>
    <d v="1989-07-14T00:00:00"/>
    <n v="14547.26"/>
    <s v="tier - 2"/>
    <s v="tier - 3"/>
    <s v="R1011"/>
    <n v="35"/>
  </r>
  <r>
    <s v="Id685"/>
    <s v="Toupin"/>
    <n v="50.2"/>
    <x v="66"/>
    <s v="No"/>
    <x v="0"/>
    <s v="No"/>
    <x v="0"/>
    <s v="No"/>
    <x v="0"/>
    <x v="2"/>
    <d v="1989-07-22T00:00:00"/>
    <n v="14507.46"/>
    <s v="tier - 2"/>
    <s v="tier - 3"/>
    <s v="R1012"/>
    <n v="35"/>
  </r>
  <r>
    <s v="Id686"/>
    <s v="Mulley"/>
    <n v="25.52"/>
    <x v="348"/>
    <s v="No"/>
    <x v="0"/>
    <s v="Yes"/>
    <x v="3"/>
    <s v="No"/>
    <x v="1"/>
    <x v="1"/>
    <d v="1979-10-20T00:00:00"/>
    <n v="14478.33"/>
    <s v="tier - 2"/>
    <s v="tier - 2"/>
    <s v="R1013"/>
    <n v="45"/>
  </r>
  <r>
    <s v="Id687"/>
    <s v="Parry"/>
    <n v="35.200000000000003"/>
    <x v="106"/>
    <s v="yes"/>
    <x v="0"/>
    <s v="No"/>
    <x v="1"/>
    <s v="No"/>
    <x v="0"/>
    <x v="1"/>
    <d v="1959-11-20T00:00:00"/>
    <n v="14474.68"/>
    <s v="tier - 2"/>
    <s v="tier - 2"/>
    <s v="R1013"/>
    <n v="65"/>
  </r>
  <r>
    <s v="Id688"/>
    <s v="Mason Cox"/>
    <n v="41.26"/>
    <x v="412"/>
    <s v="yes"/>
    <x v="0"/>
    <s v="No"/>
    <x v="0"/>
    <s v="No"/>
    <x v="0"/>
    <x v="1"/>
    <d v="1976-11-27T00:00:00"/>
    <n v="14470.01"/>
    <s v="tier - 2"/>
    <s v="tier - 3"/>
    <s v="R1012"/>
    <n v="48"/>
  </r>
  <r>
    <s v="Id689"/>
    <s v="Thompson"/>
    <n v="17.195"/>
    <x v="319"/>
    <s v="yes"/>
    <x v="0"/>
    <s v="No"/>
    <x v="0"/>
    <s v="yes"/>
    <x v="3"/>
    <x v="2"/>
    <d v="1996-11-10T00:00:00"/>
    <n v="14455.64"/>
    <s v="tier - 2"/>
    <s v="tier - 3"/>
    <s v="R1024"/>
    <n v="28"/>
  </r>
  <r>
    <s v="Id690"/>
    <s v="Nelson"/>
    <n v="23.085000000000001"/>
    <x v="159"/>
    <s v="yes"/>
    <x v="0"/>
    <s v="No"/>
    <x v="1"/>
    <s v="No"/>
    <x v="2"/>
    <x v="2"/>
    <d v="1959-08-03T00:00:00"/>
    <n v="14451.84"/>
    <s v="tier - 2"/>
    <s v="tier - 3"/>
    <s v="R1023"/>
    <n v="65"/>
  </r>
  <r>
    <s v="Id691"/>
    <s v="Forte"/>
    <n v="21.66"/>
    <x v="112"/>
    <s v="yes"/>
    <x v="0"/>
    <s v="No"/>
    <x v="1"/>
    <s v="No"/>
    <x v="2"/>
    <x v="2"/>
    <d v="1959-06-29T00:00:00"/>
    <n v="14449.85"/>
    <s v="tier - 2"/>
    <s v="tier - 1"/>
    <s v="R1024"/>
    <n v="65"/>
  </r>
  <r>
    <s v="Id692"/>
    <s v="Corona Iturriaga"/>
    <n v="36.47"/>
    <x v="210"/>
    <s v="yes"/>
    <x v="0"/>
    <s v="No"/>
    <x v="0"/>
    <s v="No"/>
    <x v="0"/>
    <x v="0"/>
    <d v="1967-11-04T00:00:00"/>
    <n v="14427.63"/>
    <s v="tier - 2"/>
    <s v="tier - 2"/>
    <s v="R1021"/>
    <n v="57"/>
  </r>
  <r>
    <s v="Id693"/>
    <s v="McCollum"/>
    <n v="36.08"/>
    <x v="413"/>
    <s v="yes"/>
    <x v="0"/>
    <s v="No"/>
    <x v="0"/>
    <s v="No"/>
    <x v="0"/>
    <x v="0"/>
    <d v="1967-08-15T00:00:00"/>
    <n v="14426.66"/>
    <s v="tier - 2"/>
    <s v="tier - 2"/>
    <s v="R1026"/>
    <n v="57"/>
  </r>
  <r>
    <s v="Id694"/>
    <s v="Hevner"/>
    <n v="23.18"/>
    <x v="297"/>
    <s v="No"/>
    <x v="0"/>
    <s v="No"/>
    <x v="0"/>
    <s v="No"/>
    <x v="2"/>
    <x v="1"/>
    <d v="1999-08-10T00:00:00"/>
    <n v="14426.07"/>
    <s v="tier - 2"/>
    <s v="tier - 1"/>
    <s v="R1012"/>
    <n v="25"/>
  </r>
  <r>
    <s v="Id695"/>
    <s v="Looi"/>
    <n v="39.159999999999997"/>
    <x v="359"/>
    <s v="No"/>
    <x v="0"/>
    <s v="No"/>
    <x v="2"/>
    <s v="No"/>
    <x v="0"/>
    <x v="0"/>
    <d v="1958-09-20T00:00:00"/>
    <n v="14418.28"/>
    <s v="tier - 2"/>
    <s v="tier - 3"/>
    <s v="R1013"/>
    <n v="66"/>
  </r>
  <r>
    <s v="Id696"/>
    <s v="Power"/>
    <n v="38.19"/>
    <x v="414"/>
    <s v="No"/>
    <x v="0"/>
    <s v="No"/>
    <x v="2"/>
    <s v="No"/>
    <x v="0"/>
    <x v="0"/>
    <d v="1958-07-29T00:00:00"/>
    <n v="14410.93"/>
    <s v="tier - 2"/>
    <s v="tier - 2"/>
    <s v="R1016"/>
    <n v="66"/>
  </r>
  <r>
    <s v="Id697"/>
    <s v="Routon"/>
    <n v="26.41"/>
    <x v="415"/>
    <s v="No"/>
    <x v="0"/>
    <s v="No"/>
    <x v="2"/>
    <s v="No"/>
    <x v="1"/>
    <x v="0"/>
    <d v="1958-09-14T00:00:00"/>
    <n v="14394.56"/>
    <s v="tier - 2"/>
    <s v="tier - 1"/>
    <s v="R1018"/>
    <n v="66"/>
  </r>
  <r>
    <s v="Id698"/>
    <s v="Dochelli"/>
    <n v="28.785"/>
    <x v="416"/>
    <s v="No"/>
    <x v="0"/>
    <s v="No"/>
    <x v="0"/>
    <s v="No"/>
    <x v="1"/>
    <x v="0"/>
    <d v="1965-06-22T00:00:00"/>
    <n v="14394.4"/>
    <s v="tier - 2"/>
    <s v="tier - 3"/>
    <s v="R1024"/>
    <n v="59"/>
  </r>
  <r>
    <s v="Id699"/>
    <s v="Gillespie"/>
    <n v="26.695"/>
    <x v="417"/>
    <s v="yes"/>
    <x v="0"/>
    <s v="Yes"/>
    <x v="3"/>
    <s v="No"/>
    <x v="1"/>
    <x v="0"/>
    <d v="1963-07-16T00:00:00"/>
    <n v="14382.71"/>
    <s v="tier - 2"/>
    <s v="tier - 2"/>
    <s v="R1012"/>
    <n v="61"/>
  </r>
  <r>
    <s v="Id700"/>
    <s v="Oskvig"/>
    <n v="32.799999999999997"/>
    <x v="87"/>
    <s v="yes"/>
    <x v="0"/>
    <s v="No"/>
    <x v="3"/>
    <s v="No"/>
    <x v="0"/>
    <x v="1"/>
    <d v="1988-11-16T00:00:00"/>
    <n v="14358.36"/>
    <s v="tier - 2"/>
    <s v="tier - 2"/>
    <s v="R1011"/>
    <n v="36"/>
  </r>
  <r>
    <s v="Id701"/>
    <s v="Holland-Stergar"/>
    <n v="35.869999999999997"/>
    <x v="418"/>
    <s v="yes"/>
    <x v="0"/>
    <s v="No"/>
    <x v="0"/>
    <s v="No"/>
    <x v="0"/>
    <x v="0"/>
    <d v="1967-10-10T00:00:00"/>
    <n v="14355.43"/>
    <s v="tier - 2"/>
    <s v="tier - 1"/>
    <s v="R1026"/>
    <n v="57"/>
  </r>
  <r>
    <s v="Id702"/>
    <s v="Arai"/>
    <n v="21.66"/>
    <x v="419"/>
    <s v="yes"/>
    <x v="0"/>
    <s v="No"/>
    <x v="1"/>
    <s v="No"/>
    <x v="2"/>
    <x v="2"/>
    <d v="1959-12-24T00:00:00"/>
    <n v="14349.85"/>
    <s v="tier - 2"/>
    <s v="tier - 2"/>
    <s v="R1012"/>
    <n v="65"/>
  </r>
  <r>
    <s v="Id703"/>
    <s v="Olausson"/>
    <n v="37.72"/>
    <x v="24"/>
    <s v="yes"/>
    <x v="0"/>
    <s v="Yes"/>
    <x v="3"/>
    <s v="No"/>
    <x v="0"/>
    <x v="2"/>
    <d v="1969-09-26T00:00:00"/>
    <n v="14337.91"/>
    <s v="tier - 2"/>
    <s v="tier - 3"/>
    <s v="R1022"/>
    <n v="55"/>
  </r>
  <r>
    <s v="Id704"/>
    <s v="Wagner"/>
    <n v="39.700000000000003"/>
    <x v="420"/>
    <s v="No"/>
    <x v="0"/>
    <s v="No"/>
    <x v="2"/>
    <s v="No"/>
    <x v="0"/>
    <x v="0"/>
    <d v="1958-07-10T00:00:00"/>
    <n v="14319.03"/>
    <s v="tier - 2"/>
    <s v="tier - 2"/>
    <s v="R1011"/>
    <n v="66"/>
  </r>
  <r>
    <s v="Id705"/>
    <s v="Delong"/>
    <n v="35.97"/>
    <x v="421"/>
    <s v="No"/>
    <x v="0"/>
    <s v="No"/>
    <x v="2"/>
    <s v="No"/>
    <x v="0"/>
    <x v="0"/>
    <d v="1958-10-15T00:00:00"/>
    <n v="14313.85"/>
    <s v="tier - 2"/>
    <s v="tier - 3"/>
    <s v="R1013"/>
    <n v="66"/>
  </r>
  <r>
    <s v="Id706"/>
    <s v="Mehech"/>
    <n v="37.85"/>
    <x v="422"/>
    <s v="No"/>
    <x v="0"/>
    <s v="No"/>
    <x v="0"/>
    <s v="No"/>
    <x v="0"/>
    <x v="0"/>
    <d v="1968-12-15T00:00:00"/>
    <n v="14285.9"/>
    <s v="tier - 2"/>
    <s v="tier - 3"/>
    <s v="R1012"/>
    <n v="56"/>
  </r>
  <r>
    <s v="Id707"/>
    <s v="Machiela"/>
    <n v="21.66"/>
    <x v="161"/>
    <s v="No"/>
    <x v="1"/>
    <s v="No"/>
    <x v="3"/>
    <s v="yes"/>
    <x v="2"/>
    <x v="2"/>
    <d v="2004-09-06T00:00:00"/>
    <n v="14283.46"/>
    <s v="tier - 2"/>
    <s v="tier - 2"/>
    <s v="R1024"/>
    <n v="20"/>
  </r>
  <r>
    <s v="Id708"/>
    <s v="Young"/>
    <n v="39.369999999999997"/>
    <x v="119"/>
    <s v="No"/>
    <x v="0"/>
    <s v="No"/>
    <x v="1"/>
    <s v="No"/>
    <x v="0"/>
    <x v="1"/>
    <d v="1972-07-13T00:00:00"/>
    <n v="14258.33"/>
    <s v="tier - 2"/>
    <s v="tier - 2"/>
    <s v="R1026"/>
    <n v="52"/>
  </r>
  <r>
    <s v="Id709"/>
    <s v="Dupere"/>
    <n v="40.880000000000003"/>
    <x v="370"/>
    <s v="No"/>
    <x v="0"/>
    <s v="No"/>
    <x v="0"/>
    <s v="No"/>
    <x v="0"/>
    <x v="0"/>
    <d v="1974-12-26T00:00:00"/>
    <n v="14256.79"/>
    <s v="tier - 2"/>
    <s v="tier - 2"/>
    <s v="R1026"/>
    <n v="50"/>
  </r>
  <r>
    <s v="Id710"/>
    <s v="Iandolo"/>
    <n v="26.22"/>
    <x v="191"/>
    <s v="yes"/>
    <x v="0"/>
    <s v="No"/>
    <x v="1"/>
    <s v="No"/>
    <x v="1"/>
    <x v="2"/>
    <d v="1959-11-08T00:00:00"/>
    <n v="14256.19"/>
    <s v="tier - 2"/>
    <s v="tier - 3"/>
    <s v="R1012"/>
    <n v="65"/>
  </r>
  <r>
    <s v="Id711"/>
    <s v="Ito"/>
    <n v="25.08"/>
    <x v="56"/>
    <s v="yes"/>
    <x v="0"/>
    <s v="No"/>
    <x v="1"/>
    <s v="No"/>
    <x v="1"/>
    <x v="1"/>
    <d v="1959-10-10T00:00:00"/>
    <n v="14254.61"/>
    <s v="tier - 2"/>
    <s v="tier - 1"/>
    <s v="R1012"/>
    <n v="65"/>
  </r>
  <r>
    <s v="Id712"/>
    <s v="Barry"/>
    <n v="39.1"/>
    <x v="423"/>
    <s v="yes"/>
    <x v="0"/>
    <s v="No"/>
    <x v="1"/>
    <s v="No"/>
    <x v="0"/>
    <x v="0"/>
    <d v="1961-09-25T00:00:00"/>
    <n v="14235.07"/>
    <s v="tier - 2"/>
    <s v="tier - 1"/>
    <s v="R1011"/>
    <n v="63"/>
  </r>
  <r>
    <s v="Id713"/>
    <s v="Boyce"/>
    <n v="37.905000000000001"/>
    <x v="355"/>
    <s v="No"/>
    <x v="0"/>
    <s v="No"/>
    <x v="2"/>
    <s v="No"/>
    <x v="0"/>
    <x v="0"/>
    <d v="1958-09-21T00:00:00"/>
    <n v="14210.54"/>
    <s v="tier - 2"/>
    <s v="tier - 2"/>
    <s v="R1012"/>
    <n v="66"/>
  </r>
  <r>
    <s v="Id714"/>
    <s v="Lin"/>
    <n v="43.35"/>
    <x v="86"/>
    <s v="yes"/>
    <x v="0"/>
    <s v="Yes"/>
    <x v="3"/>
    <s v="No"/>
    <x v="0"/>
    <x v="2"/>
    <d v="1983-11-17T00:00:00"/>
    <n v="14209.4"/>
    <s v="tier - 2"/>
    <s v="tier - 1"/>
    <s v="R1026"/>
    <n v="41"/>
  </r>
  <r>
    <s v="Id715"/>
    <s v="Smith"/>
    <n v="36.15"/>
    <x v="424"/>
    <s v="No"/>
    <x v="0"/>
    <s v="No"/>
    <x v="0"/>
    <s v="No"/>
    <x v="0"/>
    <x v="0"/>
    <d v="1968-12-25T00:00:00"/>
    <n v="14193.55"/>
    <s v="tier - 2"/>
    <s v="tier - 1"/>
    <s v="R1026"/>
    <n v="56"/>
  </r>
  <r>
    <s v="Id716"/>
    <s v="Nalven"/>
    <n v="44.98"/>
    <x v="425"/>
    <s v="No"/>
    <x v="0"/>
    <s v="No"/>
    <x v="3"/>
    <s v="No"/>
    <x v="0"/>
    <x v="1"/>
    <d v="1984-07-07T00:00:00"/>
    <n v="14152.46"/>
    <s v="tier - 2"/>
    <s v="tier - 1"/>
    <s v="R1012"/>
    <n v="40"/>
  </r>
  <r>
    <s v="Id717"/>
    <s v="Bourgeois"/>
    <n v="38.28"/>
    <x v="49"/>
    <s v="No"/>
    <x v="1"/>
    <s v="No"/>
    <x v="3"/>
    <s v="No"/>
    <x v="0"/>
    <x v="2"/>
    <d v="2004-07-06T00:00:00"/>
    <n v="14133.04"/>
    <s v="tier - 2"/>
    <s v="tier - 3"/>
    <s v="R1013"/>
    <n v="20"/>
  </r>
  <r>
    <s v="Id718"/>
    <s v="Orloff"/>
    <n v="32.299999999999997"/>
    <x v="426"/>
    <s v="yes"/>
    <x v="0"/>
    <s v="No"/>
    <x v="1"/>
    <s v="No"/>
    <x v="0"/>
    <x v="0"/>
    <d v="1961-06-14T00:00:00"/>
    <n v="14119.62"/>
    <s v="tier - 2"/>
    <s v="tier - 1"/>
    <s v="R1012"/>
    <n v="63"/>
  </r>
  <r>
    <s v="Id719"/>
    <s v="Ramirez"/>
    <n v="39.51"/>
    <x v="427"/>
    <s v="yes"/>
    <x v="0"/>
    <s v="No"/>
    <x v="0"/>
    <s v="No"/>
    <x v="0"/>
    <x v="1"/>
    <d v="1976-09-26T00:00:00"/>
    <n v="14098.07"/>
    <s v="tier - 2"/>
    <s v="tier - 3"/>
    <s v="R1023"/>
    <n v="48"/>
  </r>
  <r>
    <s v="Id720"/>
    <s v="Fouquet"/>
    <n v="50.46"/>
    <x v="176"/>
    <s v="No"/>
    <x v="0"/>
    <s v="No"/>
    <x v="0"/>
    <s v="No"/>
    <x v="0"/>
    <x v="2"/>
    <d v="1991-09-12T00:00:00"/>
    <n v="14081.93"/>
    <s v="tier - 2"/>
    <s v="tier - 3"/>
    <s v="R1012"/>
    <n v="33"/>
  </r>
  <r>
    <s v="Id721"/>
    <s v="McPhillips"/>
    <n v="31.73"/>
    <x v="365"/>
    <s v="No"/>
    <x v="0"/>
    <s v="No"/>
    <x v="0"/>
    <s v="No"/>
    <x v="0"/>
    <x v="0"/>
    <d v="1960-11-08T00:00:00"/>
    <n v="14043.48"/>
    <s v="tier - 2"/>
    <s v="tier - 3"/>
    <s v="R1024"/>
    <n v="64"/>
  </r>
  <r>
    <s v="Id722"/>
    <s v="Burgin"/>
    <n v="32.1"/>
    <x v="428"/>
    <s v="yes"/>
    <x v="0"/>
    <s v="Yes"/>
    <x v="3"/>
    <s v="No"/>
    <x v="0"/>
    <x v="0"/>
    <d v="1963-07-08T00:00:00"/>
    <n v="14007.22"/>
    <s v="tier - 2"/>
    <s v="tier - 3"/>
    <s v="R1011"/>
    <n v="61"/>
  </r>
  <r>
    <s v="Id723"/>
    <s v="Roberts"/>
    <n v="27.83"/>
    <x v="429"/>
    <s v="yes"/>
    <x v="0"/>
    <s v="Yes"/>
    <x v="3"/>
    <s v="No"/>
    <x v="1"/>
    <x v="0"/>
    <d v="1963-07-06T00:00:00"/>
    <n v="14001.29"/>
    <s v="tier - 2"/>
    <s v="tier - 2"/>
    <s v="R1013"/>
    <n v="61"/>
  </r>
  <r>
    <s v="Id724"/>
    <s v="Nemec"/>
    <n v="27.72"/>
    <x v="430"/>
    <s v="yes"/>
    <x v="0"/>
    <s v="Yes"/>
    <x v="3"/>
    <s v="No"/>
    <x v="1"/>
    <x v="0"/>
    <d v="1963-12-23T00:00:00"/>
    <n v="14001.13"/>
    <s v="tier - 2"/>
    <s v="tier - 1"/>
    <s v="R1013"/>
    <n v="61"/>
  </r>
  <r>
    <s v="Id725"/>
    <s v="Appman"/>
    <n v="36.765000000000001"/>
    <x v="338"/>
    <s v="yes"/>
    <x v="0"/>
    <s v="No"/>
    <x v="1"/>
    <s v="No"/>
    <x v="0"/>
    <x v="2"/>
    <d v="1959-09-06T00:00:00"/>
    <n v="13981.85"/>
    <s v="tier - 2"/>
    <s v="tier - 1"/>
    <s v="R1016"/>
    <n v="65"/>
  </r>
  <r>
    <s v="Id726"/>
    <s v="Driscoll"/>
    <n v="48.36"/>
    <x v="337"/>
    <s v="No"/>
    <x v="0"/>
    <s v="No"/>
    <x v="0"/>
    <s v="No"/>
    <x v="0"/>
    <x v="2"/>
    <d v="1990-07-13T00:00:00"/>
    <n v="13979.45"/>
    <s v="tier - 2"/>
    <s v="tier - 1"/>
    <s v="R1023"/>
    <n v="34"/>
  </r>
  <r>
    <s v="Id727"/>
    <s v="Glotzbach"/>
    <n v="31.445"/>
    <x v="171"/>
    <s v="yes"/>
    <x v="0"/>
    <s v="No"/>
    <x v="1"/>
    <s v="No"/>
    <x v="0"/>
    <x v="2"/>
    <d v="1959-08-29T00:00:00"/>
    <n v="13974.46"/>
    <s v="tier - 2"/>
    <s v="tier - 2"/>
    <s v="R1019"/>
    <n v="65"/>
  </r>
  <r>
    <s v="Id728"/>
    <s v="Tenforde"/>
    <n v="27.55"/>
    <x v="431"/>
    <s v="No"/>
    <x v="0"/>
    <s v="No"/>
    <x v="0"/>
    <s v="No"/>
    <x v="1"/>
    <x v="0"/>
    <d v="1960-06-18T00:00:00"/>
    <n v="13937.67"/>
    <s v="tier - 2"/>
    <s v="tier - 1"/>
    <s v="R1012"/>
    <n v="64"/>
  </r>
  <r>
    <s v="Id729"/>
    <s v="Ramirez"/>
    <n v="33.11"/>
    <x v="432"/>
    <s v="No"/>
    <x v="0"/>
    <s v="No"/>
    <x v="0"/>
    <s v="No"/>
    <x v="0"/>
    <x v="0"/>
    <d v="1962-07-27T00:00:00"/>
    <n v="13919.82"/>
    <s v="tier - 2"/>
    <s v="tier - 2"/>
    <s v="R1013"/>
    <n v="62"/>
  </r>
  <r>
    <s v="Id730"/>
    <s v="Stanley Torres"/>
    <n v="36.85"/>
    <x v="200"/>
    <s v="yes"/>
    <x v="0"/>
    <s v="No"/>
    <x v="1"/>
    <s v="No"/>
    <x v="0"/>
    <x v="1"/>
    <d v="1959-07-07T00:00:00"/>
    <n v="13887.97"/>
    <s v="tier - 2"/>
    <s v="tier - 2"/>
    <s v="R1013"/>
    <n v="65"/>
  </r>
  <r>
    <s v="Id731"/>
    <s v="Vandongen"/>
    <n v="36.299999999999997"/>
    <x v="427"/>
    <s v="yes"/>
    <x v="0"/>
    <s v="No"/>
    <x v="1"/>
    <s v="No"/>
    <x v="0"/>
    <x v="1"/>
    <d v="1959-12-29T00:00:00"/>
    <n v="13887.2"/>
    <s v="tier - 2"/>
    <s v="tier - 3"/>
    <s v="R1013"/>
    <n v="65"/>
  </r>
  <r>
    <s v="Id732"/>
    <s v="Liebald"/>
    <n v="45.34"/>
    <x v="363"/>
    <s v="yes"/>
    <x v="0"/>
    <s v="No"/>
    <x v="0"/>
    <s v="No"/>
    <x v="0"/>
    <x v="2"/>
    <d v="1985-09-25T00:00:00"/>
    <n v="13886.4"/>
    <s v="tier - 2"/>
    <s v="tier - 2"/>
    <s v="R1012"/>
    <n v="39"/>
  </r>
  <r>
    <s v="Id733"/>
    <s v="Holte"/>
    <n v="31.8"/>
    <x v="332"/>
    <s v="yes"/>
    <x v="0"/>
    <s v="No"/>
    <x v="1"/>
    <s v="No"/>
    <x v="0"/>
    <x v="2"/>
    <d v="1959-10-05T00:00:00"/>
    <n v="13880.95"/>
    <s v="tier - 2"/>
    <s v="tier - 2"/>
    <s v="R1011"/>
    <n v="65"/>
  </r>
  <r>
    <s v="Id734"/>
    <s v="Johnson"/>
    <n v="41.02"/>
    <x v="433"/>
    <s v="No"/>
    <x v="0"/>
    <s v="No"/>
    <x v="0"/>
    <s v="No"/>
    <x v="0"/>
    <x v="0"/>
    <d v="1978-12-19T00:00:00"/>
    <n v="13874.89"/>
    <s v="tier - 2"/>
    <s v="tier - 1"/>
    <s v="R1012"/>
    <n v="46"/>
  </r>
  <r>
    <s v="Id735"/>
    <s v="Bartlett"/>
    <n v="32.68"/>
    <x v="2"/>
    <s v="No"/>
    <x v="0"/>
    <s v="No"/>
    <x v="0"/>
    <s v="No"/>
    <x v="0"/>
    <x v="0"/>
    <d v="1960-07-21T00:00:00"/>
    <n v="13844.8"/>
    <s v="tier - 2"/>
    <s v="tier - 2"/>
    <s v="R1012"/>
    <n v="64"/>
  </r>
  <r>
    <s v="Id736"/>
    <s v="Bergman"/>
    <n v="21.7"/>
    <x v="166"/>
    <s v="No"/>
    <x v="0"/>
    <s v="Yes"/>
    <x v="3"/>
    <s v="yes"/>
    <x v="2"/>
    <x v="2"/>
    <d v="2003-06-07T00:00:00"/>
    <n v="13844.51"/>
    <s v="tier - 2"/>
    <s v="tier - 1"/>
    <s v="R1011"/>
    <n v="21"/>
  </r>
  <r>
    <s v="Id737"/>
    <s v="Aitken"/>
    <n v="40.479999999999997"/>
    <x v="381"/>
    <s v="No"/>
    <x v="0"/>
    <s v="No"/>
    <x v="2"/>
    <s v="No"/>
    <x v="0"/>
    <x v="0"/>
    <d v="1958-12-10T00:00:00"/>
    <n v="13831.12"/>
    <s v="tier - 3"/>
    <s v="tier - 1"/>
    <s v="R1013"/>
    <n v="66"/>
  </r>
  <r>
    <s v="Id738"/>
    <s v="Berger"/>
    <n v="34.5"/>
    <x v="434"/>
    <s v="No"/>
    <x v="0"/>
    <s v="No"/>
    <x v="2"/>
    <s v="No"/>
    <x v="0"/>
    <x v="0"/>
    <d v="1958-11-25T00:00:00"/>
    <n v="13822.8"/>
    <s v="tier - 3"/>
    <s v="tier - 3"/>
    <s v="R1011"/>
    <n v="66"/>
  </r>
  <r>
    <s v="Id739"/>
    <s v="Richey"/>
    <n v="45.9"/>
    <x v="289"/>
    <s v="yes"/>
    <x v="0"/>
    <s v="No"/>
    <x v="3"/>
    <s v="No"/>
    <x v="0"/>
    <x v="0"/>
    <d v="1986-12-08T00:00:00"/>
    <n v="13819.49"/>
    <s v="tier - 3"/>
    <s v="tier - 2"/>
    <s v="R1012"/>
    <n v="38"/>
  </r>
  <r>
    <s v="Id740"/>
    <s v="Trotter"/>
    <n v="33.479999999999997"/>
    <x v="435"/>
    <s v="yes"/>
    <x v="0"/>
    <s v="No"/>
    <x v="1"/>
    <s v="No"/>
    <x v="0"/>
    <x v="2"/>
    <d v="1966-11-10T00:00:00"/>
    <n v="13801.61"/>
    <s v="tier - 3"/>
    <s v="tier - 3"/>
    <s v="R1026"/>
    <n v="58"/>
  </r>
  <r>
    <s v="Id741"/>
    <s v="Chavez"/>
    <n v="28.31"/>
    <x v="10"/>
    <s v="yes"/>
    <x v="0"/>
    <s v="No"/>
    <x v="1"/>
    <s v="No"/>
    <x v="1"/>
    <x v="1"/>
    <d v="1959-08-06T00:00:00"/>
    <n v="13770.1"/>
    <s v="tier - 3"/>
    <s v="tier - 1"/>
    <s v="R1012"/>
    <n v="65"/>
  </r>
  <r>
    <s v="Id742"/>
    <s v="Orifice"/>
    <n v="21.565000000000001"/>
    <x v="436"/>
    <s v="No"/>
    <x v="1"/>
    <s v="No"/>
    <x v="3"/>
    <s v="yes"/>
    <x v="2"/>
    <x v="2"/>
    <d v="2004-07-16T00:00:00"/>
    <n v="13747.87"/>
    <s v="tier - 3"/>
    <s v="tier - 2"/>
    <s v="R1018"/>
    <n v="20"/>
  </r>
  <r>
    <s v="Id743"/>
    <s v="Farkash"/>
    <n v="35.590000000000003"/>
    <x v="127"/>
    <s v="yes"/>
    <x v="0"/>
    <s v="Yes"/>
    <x v="3"/>
    <s v="No"/>
    <x v="0"/>
    <x v="2"/>
    <d v="1969-10-23T00:00:00"/>
    <n v="13746.74"/>
    <s v="tier - 3"/>
    <s v="tier - 2"/>
    <s v="R1026"/>
    <n v="55"/>
  </r>
  <r>
    <s v="Id744"/>
    <s v="Hribar"/>
    <n v="43.44"/>
    <x v="320"/>
    <s v="yes"/>
    <x v="0"/>
    <s v="No"/>
    <x v="0"/>
    <s v="No"/>
    <x v="0"/>
    <x v="2"/>
    <d v="1985-08-29T00:00:00"/>
    <n v="13726.21"/>
    <s v="tier - 3"/>
    <s v="tier - 3"/>
    <s v="R1026"/>
    <n v="39"/>
  </r>
  <r>
    <s v="Id745"/>
    <s v="Crawford"/>
    <n v="21.754999999999999"/>
    <x v="230"/>
    <s v="yes"/>
    <x v="0"/>
    <s v="No"/>
    <x v="0"/>
    <s v="No"/>
    <x v="2"/>
    <x v="0"/>
    <d v="1981-08-02T00:00:00"/>
    <n v="13725.47"/>
    <s v="tier - 3"/>
    <s v="tier - 2"/>
    <s v="R1024"/>
    <n v="43"/>
  </r>
  <r>
    <s v="Id746"/>
    <s v="Sittlington"/>
    <n v="44.55"/>
    <x v="437"/>
    <s v="yes"/>
    <x v="0"/>
    <s v="No"/>
    <x v="3"/>
    <s v="No"/>
    <x v="0"/>
    <x v="0"/>
    <d v="1986-11-24T00:00:00"/>
    <n v="13714.55"/>
    <s v="tier - 3"/>
    <s v="tier - 2"/>
    <s v="R1023"/>
    <n v="38"/>
  </r>
  <r>
    <s v="Id747"/>
    <s v="Silbert"/>
    <n v="43.32"/>
    <x v="145"/>
    <s v="yes"/>
    <x v="0"/>
    <s v="No"/>
    <x v="0"/>
    <s v="No"/>
    <x v="0"/>
    <x v="2"/>
    <d v="1985-09-14T00:00:00"/>
    <n v="13685.51"/>
    <s v="tier - 3"/>
    <s v="tier - 1"/>
    <s v="R1026"/>
    <n v="39"/>
  </r>
  <r>
    <s v="Id748"/>
    <s v="Carrique"/>
    <n v="31.23"/>
    <x v="438"/>
    <s v="yes"/>
    <x v="0"/>
    <s v="Yes"/>
    <x v="3"/>
    <s v="No"/>
    <x v="0"/>
    <x v="0"/>
    <d v="1963-08-04T00:00:00"/>
    <n v="13677.68"/>
    <s v="tier - 3"/>
    <s v="tier - 2"/>
    <s v="R1021"/>
    <n v="61"/>
  </r>
  <r>
    <s v="Id749"/>
    <s v="Kosla"/>
    <n v="42.81"/>
    <x v="325"/>
    <s v="No"/>
    <x v="0"/>
    <s v="No"/>
    <x v="3"/>
    <s v="No"/>
    <x v="0"/>
    <x v="2"/>
    <d v="1984-07-20T00:00:00"/>
    <n v="13638.06"/>
    <s v="tier - 3"/>
    <s v="tier - 3"/>
    <s v="R1023"/>
    <n v="40"/>
  </r>
  <r>
    <s v="Id750"/>
    <s v="Parker"/>
    <n v="35.909999999999997"/>
    <x v="379"/>
    <s v="yes"/>
    <x v="0"/>
    <s v="No"/>
    <x v="1"/>
    <s v="No"/>
    <x v="0"/>
    <x v="0"/>
    <d v="1961-12-24T00:00:00"/>
    <n v="13635.64"/>
    <s v="tier - 3"/>
    <s v="tier - 3"/>
    <s v="R1024"/>
    <n v="63"/>
  </r>
  <r>
    <s v="Id751"/>
    <s v="Horton"/>
    <n v="36.65"/>
    <x v="170"/>
    <s v="yes"/>
    <x v="0"/>
    <s v="Yes"/>
    <x v="3"/>
    <s v="No"/>
    <x v="0"/>
    <x v="2"/>
    <d v="1969-07-26T00:00:00"/>
    <n v="13622.01"/>
    <s v="tier - 3"/>
    <s v="tier - 3"/>
    <s v="R1012"/>
    <n v="55"/>
  </r>
  <r>
    <s v="Id752"/>
    <s v="Boller"/>
    <n v="22.04"/>
    <x v="333"/>
    <s v="yes"/>
    <x v="0"/>
    <s v="No"/>
    <x v="1"/>
    <s v="No"/>
    <x v="2"/>
    <x v="0"/>
    <d v="1961-11-18T00:00:00"/>
    <n v="13616.36"/>
    <s v="tier - 3"/>
    <s v="tier - 3"/>
    <s v="R1024"/>
    <n v="63"/>
  </r>
  <r>
    <s v="Id753"/>
    <s v="Olaru"/>
    <n v="31.824999999999999"/>
    <x v="315"/>
    <s v="yes"/>
    <x v="0"/>
    <s v="No"/>
    <x v="3"/>
    <s v="No"/>
    <x v="0"/>
    <x v="2"/>
    <d v="1964-09-10T00:00:00"/>
    <n v="13607.37"/>
    <s v="tier - 3"/>
    <s v="tier - 1"/>
    <s v="R1024"/>
    <n v="60"/>
  </r>
  <r>
    <s v="Id754"/>
    <s v="Prescott"/>
    <n v="53.58"/>
    <x v="188"/>
    <s v="No"/>
    <x v="0"/>
    <s v="No"/>
    <x v="3"/>
    <s v="No"/>
    <x v="0"/>
    <x v="2"/>
    <d v="1992-08-14T00:00:00"/>
    <n v="13588.17"/>
    <s v="tier - 3"/>
    <s v="tier - 1"/>
    <s v="R1012"/>
    <n v="32"/>
  </r>
  <r>
    <s v="Id755"/>
    <s v="Hines"/>
    <n v="34.299999999999997"/>
    <x v="439"/>
    <s v="No"/>
    <x v="0"/>
    <s v="No"/>
    <x v="0"/>
    <s v="No"/>
    <x v="0"/>
    <x v="0"/>
    <d v="1968-07-15T00:00:00"/>
    <n v="13566.04"/>
    <s v="tier - 3"/>
    <s v="tier - 3"/>
    <s v="R1026"/>
    <n v="56"/>
  </r>
  <r>
    <s v="Id756"/>
    <s v="Blanton"/>
    <n v="32.11"/>
    <x v="440"/>
    <s v="No"/>
    <x v="0"/>
    <s v="No"/>
    <x v="0"/>
    <s v="No"/>
    <x v="0"/>
    <x v="0"/>
    <d v="1960-07-11T00:00:00"/>
    <n v="13555"/>
    <s v="tier - 3"/>
    <s v="tier - 3"/>
    <s v="R1017"/>
    <n v="64"/>
  </r>
  <r>
    <s v="Id757"/>
    <s v="Bustamante"/>
    <n v="31.78"/>
    <x v="441"/>
    <s v="yes"/>
    <x v="0"/>
    <s v="Yes"/>
    <x v="3"/>
    <s v="No"/>
    <x v="0"/>
    <x v="0"/>
    <d v="1963-10-14T00:00:00"/>
    <n v="13511.28"/>
    <s v="tier - 3"/>
    <s v="tier - 1"/>
    <s v="R1012"/>
    <n v="61"/>
  </r>
  <r>
    <s v="Id758"/>
    <s v="McCann"/>
    <n v="46.89"/>
    <x v="315"/>
    <s v="No"/>
    <x v="0"/>
    <s v="No"/>
    <x v="0"/>
    <s v="No"/>
    <x v="0"/>
    <x v="2"/>
    <d v="1990-08-30T00:00:00"/>
    <n v="13480.83"/>
    <s v="tier - 3"/>
    <s v="tier - 2"/>
    <s v="R1023"/>
    <n v="34"/>
  </r>
  <r>
    <s v="Id759"/>
    <s v="Schmole"/>
    <n v="39.35"/>
    <x v="442"/>
    <s v="yes"/>
    <x v="0"/>
    <s v="No"/>
    <x v="3"/>
    <s v="No"/>
    <x v="0"/>
    <x v="0"/>
    <d v="1975-08-07T00:00:00"/>
    <n v="13472.19"/>
    <s v="tier - 3"/>
    <s v="tier - 2"/>
    <s v="R1012"/>
    <n v="49"/>
  </r>
  <r>
    <s v="Id760"/>
    <s v="Barber"/>
    <n v="39.200000000000003"/>
    <x v="22"/>
    <s v="No"/>
    <x v="0"/>
    <s v="No"/>
    <x v="0"/>
    <s v="No"/>
    <x v="0"/>
    <x v="0"/>
    <d v="1960-07-24T00:00:00"/>
    <n v="13470.86"/>
    <s v="tier - 3"/>
    <s v="tier - 3"/>
    <s v="R1011"/>
    <n v="64"/>
  </r>
  <r>
    <s v="Id761"/>
    <s v="Reichmann"/>
    <n v="39.159999999999997"/>
    <x v="443"/>
    <s v="No"/>
    <x v="0"/>
    <s v="No"/>
    <x v="0"/>
    <s v="No"/>
    <x v="0"/>
    <x v="0"/>
    <d v="1960-07-28T00:00:00"/>
    <n v="13470.8"/>
    <s v="tier - 3"/>
    <s v="tier - 2"/>
    <s v="R1013"/>
    <n v="64"/>
  </r>
  <r>
    <s v="Id762"/>
    <s v="Cavatorta"/>
    <n v="44.1"/>
    <x v="264"/>
    <s v="yes"/>
    <x v="0"/>
    <s v="No"/>
    <x v="0"/>
    <s v="No"/>
    <x v="0"/>
    <x v="2"/>
    <d v="1985-08-19T00:00:00"/>
    <n v="13465.8"/>
    <s v="tier - 3"/>
    <s v="tier - 1"/>
    <s v="R1012"/>
    <n v="39"/>
  </r>
  <r>
    <s v="Id763"/>
    <s v="Yaeger"/>
    <n v="33.200000000000003"/>
    <x v="444"/>
    <s v="No"/>
    <x v="0"/>
    <s v="No"/>
    <x v="0"/>
    <s v="No"/>
    <x v="0"/>
    <x v="0"/>
    <d v="1960-12-16T00:00:00"/>
    <n v="13462.52"/>
    <s v="tier - 3"/>
    <s v="tier - 2"/>
    <s v="R1011"/>
    <n v="64"/>
  </r>
  <r>
    <s v="Id764"/>
    <s v="Hughes"/>
    <n v="29.92"/>
    <x v="445"/>
    <s v="No"/>
    <x v="0"/>
    <s v="No"/>
    <x v="0"/>
    <s v="No"/>
    <x v="1"/>
    <x v="0"/>
    <d v="1960-07-11T00:00:00"/>
    <n v="13457.96"/>
    <s v="tier - 3"/>
    <s v="tier - 1"/>
    <s v="R1013"/>
    <n v="64"/>
  </r>
  <r>
    <s v="Id765"/>
    <s v="Donahue"/>
    <n v="25"/>
    <x v="446"/>
    <s v="No"/>
    <x v="0"/>
    <s v="No"/>
    <x v="0"/>
    <s v="No"/>
    <x v="1"/>
    <x v="0"/>
    <d v="1960-08-13T00:00:00"/>
    <n v="13451.12"/>
    <s v="tier - 3"/>
    <s v="tier - 1"/>
    <s v="R1011"/>
    <n v="64"/>
  </r>
  <r>
    <s v="Id766"/>
    <s v="Greenwell"/>
    <n v="38.869999999999997"/>
    <x v="447"/>
    <s v="yes"/>
    <x v="0"/>
    <s v="No"/>
    <x v="3"/>
    <s v="No"/>
    <x v="0"/>
    <x v="0"/>
    <d v="1975-06-29T00:00:00"/>
    <n v="13440.7"/>
    <s v="tier - 3"/>
    <s v="tier - 2"/>
    <s v="R1012"/>
    <n v="49"/>
  </r>
  <r>
    <s v="Id767"/>
    <s v="Steele"/>
    <n v="32.299999999999997"/>
    <x v="124"/>
    <s v="yes"/>
    <x v="0"/>
    <s v="No"/>
    <x v="1"/>
    <s v="No"/>
    <x v="0"/>
    <x v="2"/>
    <d v="1966-11-14T00:00:00"/>
    <n v="13430.27"/>
    <s v="tier - 3"/>
    <s v="tier - 3"/>
    <s v="R1024"/>
    <n v="58"/>
  </r>
  <r>
    <s v="Id768"/>
    <s v="Gunter"/>
    <n v="31.16"/>
    <x v="448"/>
    <s v="yes"/>
    <x v="0"/>
    <s v="No"/>
    <x v="1"/>
    <s v="No"/>
    <x v="0"/>
    <x v="0"/>
    <d v="1961-11-03T00:00:00"/>
    <n v="13429.04"/>
    <s v="tier - 3"/>
    <s v="tier - 3"/>
    <s v="R1012"/>
    <n v="63"/>
  </r>
  <r>
    <s v="Id769"/>
    <s v="McDonough"/>
    <n v="54.59"/>
    <x v="159"/>
    <s v="No"/>
    <x v="0"/>
    <s v="No"/>
    <x v="0"/>
    <s v="No"/>
    <x v="0"/>
    <x v="2"/>
    <d v="1994-06-17T00:00:00"/>
    <n v="13417.05"/>
    <s v="tier - 3"/>
    <s v="tier - 3"/>
    <s v="R1012"/>
    <n v="30"/>
  </r>
  <r>
    <s v="Id770"/>
    <s v="Sweetland"/>
    <n v="21.09"/>
    <x v="449"/>
    <s v="yes"/>
    <x v="0"/>
    <s v="No"/>
    <x v="1"/>
    <s v="No"/>
    <x v="2"/>
    <x v="0"/>
    <d v="1961-07-22T00:00:00"/>
    <n v="13415.04"/>
    <s v="tier - 3"/>
    <s v="tier - 2"/>
    <s v="R1012"/>
    <n v="63"/>
  </r>
  <r>
    <s v="Id771"/>
    <s v="Hammersmith"/>
    <n v="52.41"/>
    <x v="74"/>
    <s v="No"/>
    <x v="0"/>
    <s v="No"/>
    <x v="3"/>
    <s v="No"/>
    <x v="0"/>
    <x v="1"/>
    <d v="1992-12-19T00:00:00"/>
    <n v="13412.97"/>
    <s v="tier - 3"/>
    <s v="tier - 3"/>
    <s v="R1023"/>
    <n v="32"/>
  </r>
  <r>
    <s v="Id772"/>
    <s v="French"/>
    <n v="41.47"/>
    <x v="236"/>
    <s v="yes"/>
    <x v="0"/>
    <s v="No"/>
    <x v="1"/>
    <s v="No"/>
    <x v="0"/>
    <x v="1"/>
    <d v="1959-12-20T00:00:00"/>
    <n v="13405.39"/>
    <s v="tier - 3"/>
    <s v="tier - 3"/>
    <s v="R1013"/>
    <n v="65"/>
  </r>
  <r>
    <s v="Id773"/>
    <s v="Garbe"/>
    <n v="33.1"/>
    <x v="27"/>
    <s v="yes"/>
    <x v="0"/>
    <s v="No"/>
    <x v="1"/>
    <s v="No"/>
    <x v="0"/>
    <x v="2"/>
    <d v="1959-11-25T00:00:00"/>
    <n v="13393.76"/>
    <s v="tier - 3"/>
    <s v="tier - 1"/>
    <s v="R1011"/>
    <n v="65"/>
  </r>
  <r>
    <s v="Id774"/>
    <s v="Duncan"/>
    <n v="30.8"/>
    <x v="161"/>
    <s v="yes"/>
    <x v="0"/>
    <s v="No"/>
    <x v="1"/>
    <s v="No"/>
    <x v="0"/>
    <x v="2"/>
    <d v="1959-12-09T00:00:00"/>
    <n v="13390.56"/>
    <s v="tier - 3"/>
    <s v="tier - 3"/>
    <s v="R1011"/>
    <n v="65"/>
  </r>
  <r>
    <s v="Id775"/>
    <s v="Wallace"/>
    <n v="42.06"/>
    <x v="134"/>
    <s v="No"/>
    <x v="0"/>
    <s v="No"/>
    <x v="3"/>
    <s v="No"/>
    <x v="0"/>
    <x v="2"/>
    <d v="1984-06-06T00:00:00"/>
    <n v="13383.67"/>
    <s v="tier - 3"/>
    <s v="tier - 2"/>
    <s v="R1023"/>
    <n v="40"/>
  </r>
  <r>
    <s v="Id776"/>
    <s v="Tillman"/>
    <n v="39.270000000000003"/>
    <x v="409"/>
    <s v="No"/>
    <x v="0"/>
    <s v="Yes"/>
    <x v="3"/>
    <s v="No"/>
    <x v="0"/>
    <x v="2"/>
    <d v="1979-09-30T00:00:00"/>
    <n v="13377.41"/>
    <s v="tier - 3"/>
    <s v="tier - 3"/>
    <s v="R1026"/>
    <n v="45"/>
  </r>
  <r>
    <s v="Id777"/>
    <s v="Lee"/>
    <n v="30.71"/>
    <x v="450"/>
    <s v="yes"/>
    <x v="0"/>
    <s v="No"/>
    <x v="3"/>
    <s v="No"/>
    <x v="0"/>
    <x v="2"/>
    <d v="1964-09-24T00:00:00"/>
    <n v="13375.76"/>
    <s v="tier - 3"/>
    <s v="tier - 2"/>
    <s v="R1025"/>
    <n v="60"/>
  </r>
  <r>
    <s v="Id778"/>
    <s v="Taylor"/>
    <n v="47.19"/>
    <x v="319"/>
    <s v="No"/>
    <x v="0"/>
    <s v="No"/>
    <x v="0"/>
    <s v="No"/>
    <x v="0"/>
    <x v="2"/>
    <d v="1990-10-02T00:00:00"/>
    <n v="13360.94"/>
    <s v="tier - 3"/>
    <s v="tier - 1"/>
    <s v="R1012"/>
    <n v="34"/>
  </r>
  <r>
    <s v="Id779"/>
    <s v="McSween"/>
    <n v="30.02"/>
    <x v="451"/>
    <s v="No"/>
    <x v="0"/>
    <s v="No"/>
    <x v="0"/>
    <s v="No"/>
    <x v="0"/>
    <x v="0"/>
    <d v="1960-11-11T00:00:00"/>
    <n v="13352.1"/>
    <s v="tier - 3"/>
    <s v="tier - 1"/>
    <s v="R1012"/>
    <n v="64"/>
  </r>
  <r>
    <s v="Id780"/>
    <s v="Schubert"/>
    <n v="37.909999999999997"/>
    <x v="251"/>
    <s v="yes"/>
    <x v="0"/>
    <s v="No"/>
    <x v="0"/>
    <s v="No"/>
    <x v="0"/>
    <x v="2"/>
    <d v="1976-08-23T00:00:00"/>
    <n v="13333.71"/>
    <s v="tier - 3"/>
    <s v="tier - 2"/>
    <s v="R1012"/>
    <n v="48"/>
  </r>
  <r>
    <s v="Id781"/>
    <s v="Lalanne"/>
    <n v="54.61"/>
    <x v="326"/>
    <s v="No"/>
    <x v="0"/>
    <s v="No"/>
    <x v="0"/>
    <s v="No"/>
    <x v="0"/>
    <x v="2"/>
    <d v="1994-07-01T00:00:00"/>
    <n v="13292.52"/>
    <s v="tier - 3"/>
    <s v="tier - 3"/>
    <s v="R1012"/>
    <n v="30"/>
  </r>
  <r>
    <s v="Id782"/>
    <s v="Flanagan"/>
    <n v="36.005000000000003"/>
    <x v="452"/>
    <s v="No"/>
    <x v="0"/>
    <s v="No"/>
    <x v="0"/>
    <s v="No"/>
    <x v="0"/>
    <x v="0"/>
    <d v="1962-10-11T00:00:00"/>
    <n v="13228.85"/>
    <s v="tier - 3"/>
    <s v="tier - 3"/>
    <s v="R1023"/>
    <n v="62"/>
  </r>
  <r>
    <s v="Id783"/>
    <s v="Arellano"/>
    <n v="28.7"/>
    <x v="453"/>
    <s v="No"/>
    <x v="0"/>
    <s v="No"/>
    <x v="0"/>
    <s v="No"/>
    <x v="1"/>
    <x v="0"/>
    <d v="1962-11-24T00:00:00"/>
    <n v="13224.69"/>
    <s v="tier - 3"/>
    <s v="tier - 2"/>
    <s v="R1011"/>
    <n v="62"/>
  </r>
  <r>
    <s v="Id784"/>
    <s v="Charette"/>
    <n v="34.295000000000002"/>
    <x v="454"/>
    <s v="No"/>
    <x v="0"/>
    <s v="No"/>
    <x v="0"/>
    <s v="No"/>
    <x v="0"/>
    <x v="0"/>
    <d v="1965-11-13T00:00:00"/>
    <n v="13224.06"/>
    <s v="tier - 3"/>
    <s v="tier - 3"/>
    <s v="R1024"/>
    <n v="59"/>
  </r>
  <r>
    <s v="Id785"/>
    <s v="Pena Reyes"/>
    <n v="27.55"/>
    <x v="455"/>
    <s v="No"/>
    <x v="0"/>
    <s v="No"/>
    <x v="0"/>
    <s v="No"/>
    <x v="1"/>
    <x v="0"/>
    <d v="1962-12-07T00:00:00"/>
    <n v="13217.09"/>
    <s v="tier - 3"/>
    <s v="tier - 1"/>
    <s v="R1024"/>
    <n v="62"/>
  </r>
  <r>
    <s v="Id786"/>
    <s v="Broderick"/>
    <n v="40.700000000000003"/>
    <x v="140"/>
    <s v="No"/>
    <x v="0"/>
    <s v="No"/>
    <x v="0"/>
    <s v="No"/>
    <x v="0"/>
    <x v="2"/>
    <d v="1982-10-15T00:00:00"/>
    <n v="13214.43"/>
    <s v="tier - 3"/>
    <s v="tier - 2"/>
    <s v="R1012"/>
    <n v="42"/>
  </r>
  <r>
    <s v="Id787"/>
    <s v="Summers"/>
    <n v="18.335000000000001"/>
    <x v="221"/>
    <s v="No"/>
    <x v="0"/>
    <s v="No"/>
    <x v="0"/>
    <s v="No"/>
    <x v="3"/>
    <x v="0"/>
    <d v="1962-08-05T00:00:00"/>
    <n v="13204.29"/>
    <s v="tier - 3"/>
    <s v="tier - 1"/>
    <s v="R1024"/>
    <n v="62"/>
  </r>
  <r>
    <s v="Id788"/>
    <s v="Fisher"/>
    <n v="33.914999999999999"/>
    <x v="411"/>
    <s v="yes"/>
    <x v="0"/>
    <s v="No"/>
    <x v="1"/>
    <s v="No"/>
    <x v="0"/>
    <x v="0"/>
    <d v="1961-12-06T00:00:00"/>
    <n v="13143.86"/>
    <s v="tier - 3"/>
    <s v="tier - 2"/>
    <s v="R1016"/>
    <n v="63"/>
  </r>
  <r>
    <s v="Id789"/>
    <s v="Zhou"/>
    <n v="33.534999999999997"/>
    <x v="108"/>
    <s v="yes"/>
    <x v="0"/>
    <s v="No"/>
    <x v="1"/>
    <s v="No"/>
    <x v="0"/>
    <x v="0"/>
    <d v="1961-12-06T00:00:00"/>
    <n v="13143.34"/>
    <s v="tier - 3"/>
    <s v="tier - 2"/>
    <s v="R1020"/>
    <n v="63"/>
  </r>
  <r>
    <s v="Id790"/>
    <s v="Clarke-Ames"/>
    <n v="23.655000000000001"/>
    <x v="456"/>
    <s v="yes"/>
    <x v="0"/>
    <s v="No"/>
    <x v="1"/>
    <s v="No"/>
    <x v="2"/>
    <x v="0"/>
    <d v="1961-09-07T00:00:00"/>
    <n v="13129.6"/>
    <s v="tier - 3"/>
    <s v="tier - 2"/>
    <s v="R1017"/>
    <n v="63"/>
  </r>
  <r>
    <s v="Id791"/>
    <s v="Staton"/>
    <n v="28"/>
    <x v="252"/>
    <s v="No"/>
    <x v="0"/>
    <s v="No"/>
    <x v="0"/>
    <s v="No"/>
    <x v="1"/>
    <x v="2"/>
    <d v="1999-08-16T00:00:00"/>
    <n v="13126.68"/>
    <s v="tier - 3"/>
    <s v="tier - 3"/>
    <s v="R1011"/>
    <n v="25"/>
  </r>
  <r>
    <s v="Id792"/>
    <s v="Forster"/>
    <n v="30.23"/>
    <x v="457"/>
    <s v="yes"/>
    <x v="0"/>
    <s v="Yes"/>
    <x v="3"/>
    <s v="No"/>
    <x v="0"/>
    <x v="0"/>
    <d v="1963-09-14T00:00:00"/>
    <n v="13116.84"/>
    <s v="tier - 3"/>
    <s v="tier - 1"/>
    <s v="R1012"/>
    <n v="61"/>
  </r>
  <r>
    <s v="Id793"/>
    <s v="Monaghan"/>
    <n v="51.14"/>
    <x v="458"/>
    <s v="No"/>
    <x v="0"/>
    <s v="No"/>
    <x v="3"/>
    <s v="No"/>
    <x v="0"/>
    <x v="2"/>
    <d v="1992-08-12T00:00:00"/>
    <n v="13113.51"/>
    <s v="tier - 3"/>
    <s v="tier - 2"/>
    <s v="R1026"/>
    <n v="32"/>
  </r>
  <r>
    <s v="Id794"/>
    <s v="Kawamoto"/>
    <n v="24.32"/>
    <x v="459"/>
    <s v="No"/>
    <x v="0"/>
    <s v="No"/>
    <x v="0"/>
    <s v="No"/>
    <x v="2"/>
    <x v="0"/>
    <d v="1962-08-02T00:00:00"/>
    <n v="13112.6"/>
    <s v="tier - 3"/>
    <s v="tier - 3"/>
    <s v="R1012"/>
    <n v="62"/>
  </r>
  <r>
    <s v="Id795"/>
    <s v="Dicharry"/>
    <n v="38.06"/>
    <x v="460"/>
    <s v="No"/>
    <x v="0"/>
    <s v="No"/>
    <x v="0"/>
    <s v="No"/>
    <x v="0"/>
    <x v="0"/>
    <d v="1971-10-30T00:00:00"/>
    <n v="13110.79"/>
    <s v="tier - 3"/>
    <s v="tier - 2"/>
    <s v="R1011"/>
    <n v="53"/>
  </r>
  <r>
    <s v="Id796"/>
    <s v="Berry"/>
    <n v="37.700000000000003"/>
    <x v="461"/>
    <s v="No"/>
    <x v="0"/>
    <s v="No"/>
    <x v="0"/>
    <s v="No"/>
    <x v="0"/>
    <x v="0"/>
    <d v="1978-07-17T00:00:00"/>
    <n v="13101.74"/>
    <s v="tier - 3"/>
    <s v="tier - 2"/>
    <s v="R1026"/>
    <n v="46"/>
  </r>
  <r>
    <s v="Id797"/>
    <s v="Porfirio"/>
    <n v="44"/>
    <x v="390"/>
    <s v="yes"/>
    <x v="0"/>
    <s v="No"/>
    <x v="1"/>
    <s v="No"/>
    <x v="0"/>
    <x v="0"/>
    <d v="1961-11-06T00:00:00"/>
    <n v="13063.88"/>
    <s v="tier - 3"/>
    <s v="tier - 2"/>
    <s v="R1011"/>
    <n v="63"/>
  </r>
  <r>
    <s v="Id798"/>
    <s v="Thind"/>
    <n v="41.45"/>
    <x v="65"/>
    <s v="yes"/>
    <x v="0"/>
    <s v="No"/>
    <x v="0"/>
    <s v="No"/>
    <x v="0"/>
    <x v="1"/>
    <d v="1985-10-26T00:00:00"/>
    <n v="13051.22"/>
    <s v="tier - 3"/>
    <s v="tier - 1"/>
    <s v="R1026"/>
    <n v="39"/>
  </r>
  <r>
    <s v="Id799"/>
    <s v="Ryan"/>
    <n v="25.364999999999998"/>
    <x v="462"/>
    <s v="yes"/>
    <x v="0"/>
    <s v="No"/>
    <x v="0"/>
    <s v="No"/>
    <x v="1"/>
    <x v="0"/>
    <d v="1967-08-06T00:00:00"/>
    <n v="13047.33"/>
    <s v="tier - 3"/>
    <s v="tier - 3"/>
    <s v="R1024"/>
    <n v="57"/>
  </r>
  <r>
    <s v="Id800"/>
    <s v="Horn"/>
    <n v="34.56"/>
    <x v="85"/>
    <s v="yes"/>
    <x v="0"/>
    <s v="Yes"/>
    <x v="3"/>
    <s v="No"/>
    <x v="0"/>
    <x v="1"/>
    <d v="1969-09-23T00:00:00"/>
    <n v="13044.41"/>
    <s v="tier - 3"/>
    <s v="tier - 1"/>
    <s v="R1012"/>
    <n v="55"/>
  </r>
  <r>
    <s v="Id801"/>
    <s v="Sabadosa"/>
    <n v="28.2"/>
    <x v="463"/>
    <s v="yes"/>
    <x v="0"/>
    <s v="No"/>
    <x v="1"/>
    <s v="No"/>
    <x v="1"/>
    <x v="0"/>
    <d v="1961-11-09T00:00:00"/>
    <n v="13041.92"/>
    <s v="tier - 3"/>
    <s v="tier - 1"/>
    <s v="R1011"/>
    <n v="63"/>
  </r>
  <r>
    <s v="Id802"/>
    <s v="Casady"/>
    <n v="30.43"/>
    <x v="464"/>
    <s v="No"/>
    <x v="0"/>
    <s v="No"/>
    <x v="0"/>
    <s v="No"/>
    <x v="0"/>
    <x v="0"/>
    <d v="1965-11-04T00:00:00"/>
    <n v="13023.93"/>
    <s v="tier - 3"/>
    <s v="tier - 2"/>
    <s v="R1025"/>
    <n v="59"/>
  </r>
  <r>
    <s v="Id803"/>
    <s v="Phillips"/>
    <n v="32.395000000000003"/>
    <x v="159"/>
    <s v="yes"/>
    <x v="0"/>
    <s v="No"/>
    <x v="3"/>
    <s v="No"/>
    <x v="0"/>
    <x v="2"/>
    <d v="1964-09-23T00:00:00"/>
    <n v="13019.16"/>
    <s v="tier - 3"/>
    <s v="tier - 1"/>
    <s v="R1024"/>
    <n v="60"/>
  </r>
  <r>
    <s v="Id804"/>
    <s v="Ahokas"/>
    <n v="24.035"/>
    <x v="308"/>
    <s v="No"/>
    <x v="0"/>
    <s v="No"/>
    <x v="0"/>
    <s v="No"/>
    <x v="2"/>
    <x v="0"/>
    <d v="1962-07-20T00:00:00"/>
    <n v="13012.21"/>
    <s v="tier - 3"/>
    <s v="tier - 1"/>
    <s v="R1012"/>
    <n v="62"/>
  </r>
  <r>
    <s v="Id805"/>
    <s v="Hebert"/>
    <n v="37.119999999999997"/>
    <x v="319"/>
    <s v="No"/>
    <x v="0"/>
    <s v="No"/>
    <x v="1"/>
    <s v="No"/>
    <x v="0"/>
    <x v="2"/>
    <d v="1972-09-27T00:00:00"/>
    <n v="13010.86"/>
    <s v="tier - 3"/>
    <s v="tier - 2"/>
    <s v="R1012"/>
    <n v="52"/>
  </r>
  <r>
    <s v="Id806"/>
    <s v="Fair"/>
    <n v="34.840000000000003"/>
    <x v="272"/>
    <s v="yes"/>
    <x v="0"/>
    <s v="Yes"/>
    <x v="3"/>
    <s v="No"/>
    <x v="0"/>
    <x v="1"/>
    <d v="1969-12-13T00:00:00"/>
    <n v="13008.07"/>
    <s v="tier - 3"/>
    <s v="tier - 3"/>
    <s v="R1012"/>
    <n v="55"/>
  </r>
  <r>
    <s v="Id807"/>
    <s v="Swenson"/>
    <n v="29.53"/>
    <x v="257"/>
    <s v="No"/>
    <x v="0"/>
    <s v="No"/>
    <x v="0"/>
    <s v="No"/>
    <x v="1"/>
    <x v="0"/>
    <d v="1962-06-24T00:00:00"/>
    <n v="13004.95"/>
    <s v="tier - 3"/>
    <s v="tier - 1"/>
    <s v="R1012"/>
    <n v="62"/>
  </r>
  <r>
    <s v="Id808"/>
    <s v="Revenis"/>
    <n v="42.51"/>
    <x v="465"/>
    <s v="yes"/>
    <x v="0"/>
    <s v="No"/>
    <x v="0"/>
    <s v="No"/>
    <x v="0"/>
    <x v="0"/>
    <d v="1981-10-30T00:00:00"/>
    <n v="13002.91"/>
    <s v="tier - 3"/>
    <s v="tier - 1"/>
    <s v="R1012"/>
    <n v="43"/>
  </r>
  <r>
    <s v="Id809"/>
    <s v="Engnes"/>
    <n v="38.14"/>
    <x v="224"/>
    <s v="No"/>
    <x v="0"/>
    <s v="Yes"/>
    <x v="3"/>
    <s v="No"/>
    <x v="0"/>
    <x v="2"/>
    <d v="1979-11-27T00:00:00"/>
    <n v="12994.12"/>
    <s v="tier - 3"/>
    <s v="tier - 2"/>
    <s v="R1026"/>
    <n v="45"/>
  </r>
  <r>
    <s v="Id810"/>
    <s v="Wiltse"/>
    <n v="39.93"/>
    <x v="356"/>
    <s v="No"/>
    <x v="0"/>
    <s v="No"/>
    <x v="0"/>
    <s v="No"/>
    <x v="0"/>
    <x v="0"/>
    <d v="1960-11-28T00:00:00"/>
    <n v="12982.87"/>
    <s v="tier - 3"/>
    <s v="tier - 1"/>
    <s v="R1013"/>
    <n v="64"/>
  </r>
  <r>
    <s v="Id811"/>
    <s v="Fernandez"/>
    <n v="38.83"/>
    <x v="466"/>
    <s v="No"/>
    <x v="0"/>
    <s v="No"/>
    <x v="0"/>
    <s v="No"/>
    <x v="0"/>
    <x v="0"/>
    <d v="1960-09-23T00:00:00"/>
    <n v="12981.35"/>
    <s v="tier - 3"/>
    <s v="tier - 3"/>
    <s v="R1013"/>
    <n v="64"/>
  </r>
  <r>
    <s v="Id812"/>
    <s v="Edwards"/>
    <n v="37.4"/>
    <x v="467"/>
    <s v="No"/>
    <x v="0"/>
    <s v="No"/>
    <x v="0"/>
    <s v="No"/>
    <x v="0"/>
    <x v="0"/>
    <d v="1960-06-22T00:00:00"/>
    <n v="12979.36"/>
    <s v="tier - 3"/>
    <s v="tier - 1"/>
    <s v="R1011"/>
    <n v="64"/>
  </r>
  <r>
    <s v="Id813"/>
    <s v="Pinney"/>
    <n v="21.4"/>
    <x v="211"/>
    <s v="No"/>
    <x v="0"/>
    <s v="No"/>
    <x v="0"/>
    <s v="No"/>
    <x v="2"/>
    <x v="0"/>
    <d v="1960-11-04T00:00:00"/>
    <n v="12957.12"/>
    <s v="tier - 3"/>
    <s v="tier - 1"/>
    <s v="R1011"/>
    <n v="64"/>
  </r>
  <r>
    <s v="Id814"/>
    <s v="Levy"/>
    <n v="38.380000000000003"/>
    <x v="296"/>
    <s v="yes"/>
    <x v="0"/>
    <s v="No"/>
    <x v="1"/>
    <s v="No"/>
    <x v="0"/>
    <x v="0"/>
    <d v="1961-08-20T00:00:00"/>
    <n v="12950.07"/>
    <s v="tier - 3"/>
    <s v="tier - 1"/>
    <s v="R1012"/>
    <n v="63"/>
  </r>
  <r>
    <s v="Id815"/>
    <s v="Takeda"/>
    <n v="33.659999999999997"/>
    <x v="140"/>
    <s v="yes"/>
    <x v="0"/>
    <s v="No"/>
    <x v="1"/>
    <s v="No"/>
    <x v="0"/>
    <x v="2"/>
    <d v="1966-12-22T00:00:00"/>
    <n v="12949.16"/>
    <s v="tier - 3"/>
    <s v="tier - 3"/>
    <s v="R1013"/>
    <n v="58"/>
  </r>
  <r>
    <s v="Id816"/>
    <s v="Burke"/>
    <n v="31.79"/>
    <x v="468"/>
    <s v="yes"/>
    <x v="0"/>
    <s v="Yes"/>
    <x v="3"/>
    <s v="No"/>
    <x v="0"/>
    <x v="0"/>
    <d v="1963-08-14T00:00:00"/>
    <n v="12928.79"/>
    <s v="tier - 3"/>
    <s v="tier - 2"/>
    <s v="R1013"/>
    <n v="61"/>
  </r>
  <r>
    <s v="Id817"/>
    <s v="Duarte"/>
    <n v="29.7"/>
    <x v="469"/>
    <s v="yes"/>
    <x v="0"/>
    <s v="Yes"/>
    <x v="3"/>
    <s v="No"/>
    <x v="1"/>
    <x v="0"/>
    <d v="1963-09-01T00:00:00"/>
    <n v="12925.89"/>
    <s v="tier - 3"/>
    <s v="tier - 2"/>
    <s v="R1013"/>
    <n v="61"/>
  </r>
  <r>
    <s v="Id818"/>
    <s v="Clark"/>
    <n v="25.46"/>
    <x v="97"/>
    <s v="yes"/>
    <x v="0"/>
    <s v="Yes"/>
    <x v="3"/>
    <s v="No"/>
    <x v="1"/>
    <x v="0"/>
    <d v="1963-08-16T00:00:00"/>
    <n v="12913.99"/>
    <s v="tier - 3"/>
    <s v="tier - 2"/>
    <s v="R1016"/>
    <n v="61"/>
  </r>
  <r>
    <s v="Id819"/>
    <s v="Nice"/>
    <n v="39.14"/>
    <x v="470"/>
    <s v="No"/>
    <x v="1"/>
    <s v="No"/>
    <x v="3"/>
    <s v="No"/>
    <x v="0"/>
    <x v="2"/>
    <d v="2004-07-09T00:00:00"/>
    <n v="12890.06"/>
    <s v="tier - 3"/>
    <s v="tier - 1"/>
    <s v="R1019"/>
    <n v="20"/>
  </r>
  <r>
    <s v="Id820"/>
    <s v="Windler"/>
    <n v="41.2"/>
    <x v="436"/>
    <s v="No"/>
    <x v="0"/>
    <s v="No"/>
    <x v="3"/>
    <s v="No"/>
    <x v="0"/>
    <x v="2"/>
    <d v="1984-08-06T00:00:00"/>
    <n v="12870.31"/>
    <s v="tier - 3"/>
    <s v="tier - 3"/>
    <s v="R1012"/>
    <n v="40"/>
  </r>
  <r>
    <s v="Id821"/>
    <s v="Jones"/>
    <n v="28.81"/>
    <x v="471"/>
    <s v="yes"/>
    <x v="0"/>
    <s v="Yes"/>
    <x v="3"/>
    <s v="No"/>
    <x v="1"/>
    <x v="0"/>
    <d v="1963-09-27T00:00:00"/>
    <n v="12856.84"/>
    <s v="tier - 3"/>
    <s v="tier - 3"/>
    <s v="R1021"/>
    <n v="61"/>
  </r>
  <r>
    <s v="Id822"/>
    <s v="Stevenson"/>
    <n v="37.409999999999997"/>
    <x v="472"/>
    <s v="No"/>
    <x v="0"/>
    <s v="No"/>
    <x v="1"/>
    <s v="No"/>
    <x v="0"/>
    <x v="0"/>
    <d v="1973-09-22T00:00:00"/>
    <n v="12852.37"/>
    <s v="tier - 3"/>
    <s v="tier - 1"/>
    <s v="R1012"/>
    <n v="51"/>
  </r>
  <r>
    <s v="Id823"/>
    <s v="Humphrey"/>
    <n v="52.54"/>
    <x v="89"/>
    <s v="No"/>
    <x v="0"/>
    <s v="Yes"/>
    <x v="3"/>
    <s v="No"/>
    <x v="0"/>
    <x v="2"/>
    <d v="1993-09-27T00:00:00"/>
    <n v="12847.24"/>
    <s v="tier - 3"/>
    <s v="tier - 2"/>
    <s v="R1012"/>
    <n v="31"/>
  </r>
  <r>
    <s v="Id824"/>
    <s v="Nelson"/>
    <n v="17.29"/>
    <x v="473"/>
    <s v="No"/>
    <x v="1"/>
    <s v="No"/>
    <x v="3"/>
    <s v="yes"/>
    <x v="3"/>
    <x v="2"/>
    <d v="2004-11-09T00:00:00"/>
    <n v="12829.46"/>
    <s v="tier - 3"/>
    <s v="tier - 3"/>
    <s v="R1016"/>
    <n v="20"/>
  </r>
  <r>
    <s v="Id825"/>
    <s v="Payne"/>
    <n v="31.74"/>
    <x v="474"/>
    <s v="yes"/>
    <x v="0"/>
    <s v="No"/>
    <x v="0"/>
    <s v="No"/>
    <x v="0"/>
    <x v="0"/>
    <d v="1967-09-25T00:00:00"/>
    <n v="12823.25"/>
    <s v="tier - 3"/>
    <s v="tier - 3"/>
    <s v="R1021"/>
    <n v="57"/>
  </r>
  <r>
    <s v="Id826"/>
    <s v="Hails"/>
    <n v="26.504999999999999"/>
    <x v="423"/>
    <s v="yes"/>
    <x v="0"/>
    <s v="Yes"/>
    <x v="3"/>
    <s v="No"/>
    <x v="1"/>
    <x v="0"/>
    <d v="1963-07-20T00:00:00"/>
    <n v="12815.44"/>
    <s v="tier - 3"/>
    <s v="tier - 3"/>
    <s v="R1024"/>
    <n v="61"/>
  </r>
  <r>
    <s v="Id827"/>
    <s v="Proctor"/>
    <n v="36.479999999999997"/>
    <x v="305"/>
    <s v="No"/>
    <x v="0"/>
    <s v="No"/>
    <x v="0"/>
    <s v="No"/>
    <x v="0"/>
    <x v="0"/>
    <d v="1978-07-24T00:00:00"/>
    <n v="12797.21"/>
    <s v="tier - 3"/>
    <s v="tier - 1"/>
    <s v="R1024"/>
    <n v="46"/>
  </r>
  <r>
    <s v="Id828"/>
    <s v="Ryan"/>
    <n v="39.159999999999997"/>
    <x v="219"/>
    <s v="yes"/>
    <x v="0"/>
    <s v="Yes"/>
    <x v="3"/>
    <s v="No"/>
    <x v="0"/>
    <x v="2"/>
    <d v="1983-10-29T00:00:00"/>
    <n v="12788.18"/>
    <s v="tier - 3"/>
    <s v="tier - 1"/>
    <s v="R1026"/>
    <n v="41"/>
  </r>
  <r>
    <s v="Id829"/>
    <s v="Watson"/>
    <n v="28.22"/>
    <x v="475"/>
    <s v="yes"/>
    <x v="0"/>
    <s v="Yes"/>
    <x v="3"/>
    <s v="No"/>
    <x v="1"/>
    <x v="0"/>
    <d v="1963-12-05T00:00:00"/>
    <n v="12788.03"/>
    <s v="tier - 3"/>
    <s v="tier - 3"/>
    <s v="R1025"/>
    <n v="61"/>
  </r>
  <r>
    <s v="Id830"/>
    <s v="Gresh"/>
    <n v="35"/>
    <x v="351"/>
    <s v="No"/>
    <x v="0"/>
    <s v="No"/>
    <x v="1"/>
    <s v="No"/>
    <x v="0"/>
    <x v="2"/>
    <d v="1972-10-07T00:00:00"/>
    <n v="12776.05"/>
    <s v="tier - 3"/>
    <s v="tier - 3"/>
    <s v="R1026"/>
    <n v="52"/>
  </r>
  <r>
    <s v="Id831"/>
    <s v="Anis"/>
    <n v="36.24"/>
    <x v="354"/>
    <s v="yes"/>
    <x v="0"/>
    <s v="No"/>
    <x v="3"/>
    <s v="No"/>
    <x v="0"/>
    <x v="0"/>
    <d v="1975-09-25T00:00:00"/>
    <n v="12770.27"/>
    <s v="tier - 3"/>
    <s v="tier - 3"/>
    <s v="R1021"/>
    <n v="49"/>
  </r>
  <r>
    <s v="Id832"/>
    <s v="Swartz"/>
    <n v="36.954999999999998"/>
    <x v="476"/>
    <s v="No"/>
    <x v="0"/>
    <s v="No"/>
    <x v="0"/>
    <s v="No"/>
    <x v="0"/>
    <x v="0"/>
    <d v="1962-10-01T00:00:00"/>
    <n v="12741.17"/>
    <s v="tier - 3"/>
    <s v="tier - 1"/>
    <s v="R1017"/>
    <n v="62"/>
  </r>
  <r>
    <s v="Id833"/>
    <s v="Schluneker"/>
    <n v="29.64"/>
    <x v="477"/>
    <s v="No"/>
    <x v="0"/>
    <s v="No"/>
    <x v="0"/>
    <s v="No"/>
    <x v="1"/>
    <x v="0"/>
    <d v="1962-09-02T00:00:00"/>
    <n v="12731"/>
    <s v="tier - 3"/>
    <s v="tier - 3"/>
    <s v="R1016"/>
    <n v="62"/>
  </r>
  <r>
    <s v="Id834"/>
    <s v="Bellemare"/>
    <n v="42.74"/>
    <x v="478"/>
    <s v="yes"/>
    <x v="0"/>
    <s v="No"/>
    <x v="3"/>
    <s v="No"/>
    <x v="0"/>
    <x v="1"/>
    <d v="1988-07-17T00:00:00"/>
    <n v="12718.21"/>
    <s v="tier - 3"/>
    <s v="tier - 1"/>
    <s v="R1026"/>
    <n v="36"/>
  </r>
  <r>
    <s v="Id835"/>
    <s v="Vitalo"/>
    <n v="36.130000000000003"/>
    <x v="463"/>
    <s v="yes"/>
    <x v="0"/>
    <s v="No"/>
    <x v="1"/>
    <s v="No"/>
    <x v="0"/>
    <x v="0"/>
    <d v="1970-07-08T00:00:00"/>
    <n v="12713"/>
    <s v="tier - 3"/>
    <s v="tier - 1"/>
    <s v="R1011"/>
    <n v="54"/>
  </r>
  <r>
    <s v="Id836"/>
    <s v="Hamilton"/>
    <n v="31.55"/>
    <x v="184"/>
    <s v="yes"/>
    <x v="0"/>
    <s v="No"/>
    <x v="3"/>
    <s v="No"/>
    <x v="0"/>
    <x v="1"/>
    <d v="1964-11-28T00:00:00"/>
    <n v="12700.63"/>
    <s v="tier - 3"/>
    <s v="tier - 3"/>
    <s v="R1011"/>
    <n v="60"/>
  </r>
  <r>
    <s v="Id837"/>
    <s v="Marshall"/>
    <n v="52.75"/>
    <x v="216"/>
    <s v="No"/>
    <x v="0"/>
    <s v="No"/>
    <x v="3"/>
    <s v="No"/>
    <x v="0"/>
    <x v="1"/>
    <d v="1992-07-07T00:00:00"/>
    <n v="12699.56"/>
    <s v="tier - 3"/>
    <s v="tier - 2"/>
    <s v="R1011"/>
    <n v="32"/>
  </r>
  <r>
    <s v="Id838"/>
    <s v="Cale"/>
    <n v="36.67"/>
    <x v="466"/>
    <s v="No"/>
    <x v="0"/>
    <s v="No"/>
    <x v="0"/>
    <s v="No"/>
    <x v="0"/>
    <x v="0"/>
    <d v="1974-09-24T00:00:00"/>
    <n v="12697.48"/>
    <s v="tier - 3"/>
    <s v="tier - 3"/>
    <s v="R1021"/>
    <n v="50"/>
  </r>
  <r>
    <s v="Id839"/>
    <s v="Pittaway"/>
    <n v="38.06"/>
    <x v="479"/>
    <s v="No"/>
    <x v="0"/>
    <s v="No"/>
    <x v="0"/>
    <s v="No"/>
    <x v="0"/>
    <x v="0"/>
    <d v="1962-08-27T00:00:00"/>
    <n v="12648.7"/>
    <s v="tier - 3"/>
    <s v="tier - 2"/>
    <s v="R1013"/>
    <n v="62"/>
  </r>
  <r>
    <s v="Id840"/>
    <s v="Bill"/>
    <n v="38"/>
    <x v="480"/>
    <s v="No"/>
    <x v="0"/>
    <s v="No"/>
    <x v="0"/>
    <s v="No"/>
    <x v="0"/>
    <x v="0"/>
    <d v="1965-09-14T00:00:00"/>
    <n v="12646.21"/>
    <s v="tier - 3"/>
    <s v="tier - 2"/>
    <s v="R1011"/>
    <n v="59"/>
  </r>
  <r>
    <s v="Id841"/>
    <s v="Antrim"/>
    <n v="35.1"/>
    <x v="481"/>
    <s v="No"/>
    <x v="0"/>
    <s v="No"/>
    <x v="0"/>
    <s v="No"/>
    <x v="0"/>
    <x v="0"/>
    <d v="1962-07-11T00:00:00"/>
    <n v="12644.59"/>
    <s v="tier - 3"/>
    <s v="tier - 2"/>
    <s v="R1011"/>
    <n v="62"/>
  </r>
  <r>
    <s v="Id842"/>
    <s v="Doolittle-Crider"/>
    <n v="33.82"/>
    <x v="256"/>
    <s v="yes"/>
    <x v="0"/>
    <s v="No"/>
    <x v="1"/>
    <s v="No"/>
    <x v="0"/>
    <x v="1"/>
    <d v="1966-12-17T00:00:00"/>
    <n v="12643.38"/>
    <s v="tier - 3"/>
    <s v="tier - 1"/>
    <s v="R1012"/>
    <n v="58"/>
  </r>
  <r>
    <s v="Id843"/>
    <s v="Ruhlman"/>
    <n v="37.43"/>
    <x v="482"/>
    <s v="No"/>
    <x v="0"/>
    <s v="No"/>
    <x v="1"/>
    <s v="No"/>
    <x v="0"/>
    <x v="2"/>
    <d v="1972-09-05T00:00:00"/>
    <n v="12640.24"/>
    <s v="tier - 3"/>
    <s v="tier - 1"/>
    <s v="R1011"/>
    <n v="52"/>
  </r>
  <r>
    <s v="Id844"/>
    <s v="Anderson"/>
    <n v="30.5"/>
    <x v="207"/>
    <s v="No"/>
    <x v="0"/>
    <s v="No"/>
    <x v="0"/>
    <s v="No"/>
    <x v="0"/>
    <x v="0"/>
    <d v="1962-07-22T00:00:00"/>
    <n v="12638.2"/>
    <s v="tier - 3"/>
    <s v="tier - 1"/>
    <s v="R1011"/>
    <n v="62"/>
  </r>
  <r>
    <s v="Id845"/>
    <s v="Uchiyama"/>
    <n v="24.53"/>
    <x v="290"/>
    <s v="No"/>
    <x v="0"/>
    <s v="No"/>
    <x v="0"/>
    <s v="No"/>
    <x v="2"/>
    <x v="0"/>
    <d v="1962-11-22T00:00:00"/>
    <n v="12629.9"/>
    <s v="tier - 3"/>
    <s v="tier - 3"/>
    <s v="R1013"/>
    <n v="62"/>
  </r>
  <r>
    <s v="Id846"/>
    <s v="Desota"/>
    <n v="25.74"/>
    <x v="185"/>
    <s v="No"/>
    <x v="0"/>
    <s v="No"/>
    <x v="0"/>
    <s v="No"/>
    <x v="1"/>
    <x v="0"/>
    <d v="1965-10-04T00:00:00"/>
    <n v="12629.17"/>
    <s v="tier - 3"/>
    <s v="tier - 1"/>
    <s v="R1013"/>
    <n v="59"/>
  </r>
  <r>
    <s v="Id847"/>
    <s v="Edmonds"/>
    <n v="34.08"/>
    <x v="483"/>
    <s v="yes"/>
    <x v="0"/>
    <s v="No"/>
    <x v="1"/>
    <s v="No"/>
    <x v="0"/>
    <x v="0"/>
    <d v="1970-12-28T00:00:00"/>
    <n v="12624.74"/>
    <s v="tier - 3"/>
    <s v="tier - 1"/>
    <s v="R1012"/>
    <n v="54"/>
  </r>
  <r>
    <s v="Id848"/>
    <s v="Otto"/>
    <n v="31.35"/>
    <x v="484"/>
    <s v="yes"/>
    <x v="0"/>
    <s v="Yes"/>
    <x v="3"/>
    <s v="No"/>
    <x v="0"/>
    <x v="0"/>
    <d v="1963-08-19T00:00:00"/>
    <n v="12622.18"/>
    <s v="tier - 3"/>
    <s v="tier - 1"/>
    <s v="R1012"/>
    <n v="61"/>
  </r>
  <r>
    <s v="Id849"/>
    <s v="Kurt"/>
    <n v="26.79"/>
    <x v="388"/>
    <s v="No"/>
    <x v="0"/>
    <s v="No"/>
    <x v="3"/>
    <s v="No"/>
    <x v="1"/>
    <x v="2"/>
    <d v="1998-11-18T00:00:00"/>
    <n v="12609.89"/>
    <s v="tier - 3"/>
    <s v="tier - 3"/>
    <s v="R1012"/>
    <n v="26"/>
  </r>
  <r>
    <s v="Id850"/>
    <s v="Duhaime"/>
    <n v="42.78"/>
    <x v="184"/>
    <s v="yes"/>
    <x v="0"/>
    <s v="No"/>
    <x v="3"/>
    <s v="No"/>
    <x v="0"/>
    <x v="1"/>
    <d v="1988-08-11T00:00:00"/>
    <n v="12600.46"/>
    <s v="tier - 3"/>
    <s v="tier - 1"/>
    <s v="R1023"/>
    <n v="36"/>
  </r>
  <r>
    <s v="Id851"/>
    <s v="Swann"/>
    <n v="46.75"/>
    <x v="485"/>
    <s v="yes"/>
    <x v="0"/>
    <s v="No"/>
    <x v="1"/>
    <s v="No"/>
    <x v="0"/>
    <x v="0"/>
    <d v="1970-06-18T00:00:00"/>
    <n v="12592.53"/>
    <s v="tier - 3"/>
    <s v="tier - 2"/>
    <s v="R1013"/>
    <n v="54"/>
  </r>
  <r>
    <s v="Id852"/>
    <s v="Burton"/>
    <n v="32.15"/>
    <x v="93"/>
    <s v="yes"/>
    <x v="0"/>
    <s v="Yes"/>
    <x v="3"/>
    <s v="No"/>
    <x v="0"/>
    <x v="2"/>
    <d v="1969-11-26T00:00:00"/>
    <n v="12579.92"/>
    <s v="tier - 3"/>
    <s v="tier - 1"/>
    <s v="R1025"/>
    <n v="55"/>
  </r>
  <r>
    <s v="Id853"/>
    <s v="Ricardi"/>
    <n v="43.4"/>
    <x v="486"/>
    <s v="yes"/>
    <x v="0"/>
    <s v="No"/>
    <x v="1"/>
    <s v="No"/>
    <x v="0"/>
    <x v="0"/>
    <d v="1961-11-28T00:00:00"/>
    <n v="12574.05"/>
    <s v="tier - 3"/>
    <s v="tier - 1"/>
    <s v="R1011"/>
    <n v="63"/>
  </r>
  <r>
    <s v="Id854"/>
    <s v="Joslyn"/>
    <n v="31.57"/>
    <x v="487"/>
    <s v="yes"/>
    <x v="0"/>
    <s v="No"/>
    <x v="1"/>
    <s v="No"/>
    <x v="0"/>
    <x v="0"/>
    <d v="1961-11-28T00:00:00"/>
    <n v="12557.61"/>
    <s v="tier - 3"/>
    <s v="tier - 3"/>
    <s v="R1013"/>
    <n v="63"/>
  </r>
  <r>
    <s v="Id855"/>
    <s v="Bennie"/>
    <n v="24.32"/>
    <x v="488"/>
    <s v="No"/>
    <x v="0"/>
    <s v="No"/>
    <x v="0"/>
    <s v="No"/>
    <x v="2"/>
    <x v="0"/>
    <d v="1962-10-16T00:00:00"/>
    <n v="12523.6"/>
    <s v="tier - 3"/>
    <s v="tier - 3"/>
    <s v="R1012"/>
    <n v="62"/>
  </r>
  <r>
    <s v="Id856"/>
    <s v="Kanyane"/>
    <n v="31.07"/>
    <x v="473"/>
    <s v="yes"/>
    <x v="0"/>
    <s v="No"/>
    <x v="1"/>
    <s v="No"/>
    <x v="0"/>
    <x v="2"/>
    <d v="1966-07-12T00:00:00"/>
    <n v="12499.88"/>
    <s v="tier - 3"/>
    <s v="tier - 2"/>
    <s v="R1012"/>
    <n v="58"/>
  </r>
  <r>
    <s v="Id857"/>
    <s v="McFadden"/>
    <n v="35.814999999999998"/>
    <x v="266"/>
    <s v="No"/>
    <x v="0"/>
    <s v="No"/>
    <x v="0"/>
    <s v="No"/>
    <x v="0"/>
    <x v="0"/>
    <d v="1968-12-03T00:00:00"/>
    <n v="12495.29"/>
    <s v="tier - 3"/>
    <s v="tier - 3"/>
    <s v="R1012"/>
    <n v="56"/>
  </r>
  <r>
    <s v="Id858"/>
    <s v="Connolly"/>
    <n v="40.81"/>
    <x v="489"/>
    <s v="yes"/>
    <x v="0"/>
    <s v="No"/>
    <x v="0"/>
    <s v="No"/>
    <x v="0"/>
    <x v="0"/>
    <d v="1967-09-01T00:00:00"/>
    <n v="12485.8"/>
    <s v="tier - 3"/>
    <s v="tier - 3"/>
    <s v="R1013"/>
    <n v="57"/>
  </r>
  <r>
    <s v="Id859"/>
    <s v="Merino"/>
    <n v="24.605"/>
    <x v="488"/>
    <s v="No"/>
    <x v="0"/>
    <s v="No"/>
    <x v="0"/>
    <s v="No"/>
    <x v="2"/>
    <x v="0"/>
    <d v="1968-11-12T00:00:00"/>
    <n v="12479.71"/>
    <s v="tier - 3"/>
    <s v="tier - 3"/>
    <s v="R1012"/>
    <n v="56"/>
  </r>
  <r>
    <s v="Id860"/>
    <s v="Baird"/>
    <n v="21.47"/>
    <x v="490"/>
    <s v="No"/>
    <x v="0"/>
    <s v="No"/>
    <x v="0"/>
    <s v="No"/>
    <x v="2"/>
    <x v="0"/>
    <d v="1968-11-26T00:00:00"/>
    <n v="12475.35"/>
    <s v="tier - 3"/>
    <s v="tier - 1"/>
    <s v="R1012"/>
    <n v="56"/>
  </r>
  <r>
    <s v="Id861"/>
    <s v="Locatelli"/>
    <n v="52.89"/>
    <x v="98"/>
    <s v="yes"/>
    <x v="0"/>
    <s v="No"/>
    <x v="3"/>
    <s v="No"/>
    <x v="0"/>
    <x v="2"/>
    <d v="1995-08-09T00:00:00"/>
    <n v="12452.25"/>
    <s v="tier - 3"/>
    <s v="tier - 3"/>
    <s v="R1012"/>
    <n v="29"/>
  </r>
  <r>
    <s v="Id862"/>
    <s v="Brake"/>
    <n v="32.965000000000003"/>
    <x v="259"/>
    <s v="yes"/>
    <x v="0"/>
    <s v="No"/>
    <x v="3"/>
    <s v="No"/>
    <x v="0"/>
    <x v="1"/>
    <d v="1964-08-04T00:00:00"/>
    <n v="12430.95"/>
    <s v="tier - 3"/>
    <s v="tier - 3"/>
    <s v="R1024"/>
    <n v="60"/>
  </r>
  <r>
    <s v="Id863"/>
    <s v="Jacobs"/>
    <n v="36.799999999999997"/>
    <x v="473"/>
    <s v="No"/>
    <x v="0"/>
    <s v="Yes"/>
    <x v="3"/>
    <s v="No"/>
    <x v="0"/>
    <x v="2"/>
    <d v="1979-07-14T00:00:00"/>
    <n v="12408.29"/>
    <s v="tier - 3"/>
    <s v="tier - 1"/>
    <s v="R1022"/>
    <n v="45"/>
  </r>
  <r>
    <s v="Id864"/>
    <s v="Vaught"/>
    <n v="34.299999999999997"/>
    <x v="189"/>
    <s v="No"/>
    <x v="0"/>
    <s v="No"/>
    <x v="1"/>
    <s v="No"/>
    <x v="0"/>
    <x v="2"/>
    <d v="1972-08-21T00:00:00"/>
    <n v="12407.3"/>
    <s v="tier - 3"/>
    <s v="tier - 2"/>
    <s v="R1021"/>
    <n v="52"/>
  </r>
  <r>
    <s v="Id865"/>
    <s v="Monteleone"/>
    <n v="35.244999999999997"/>
    <x v="368"/>
    <s v="No"/>
    <x v="0"/>
    <s v="No"/>
    <x v="0"/>
    <s v="No"/>
    <x v="0"/>
    <x v="2"/>
    <d v="1989-12-29T00:00:00"/>
    <n v="12404.88"/>
    <s v="tier - 3"/>
    <s v="tier - 3"/>
    <s v="R1016"/>
    <n v="35"/>
  </r>
  <r>
    <s v="Id866"/>
    <s v="Verdugo"/>
    <n v="26.23"/>
    <x v="398"/>
    <s v="No"/>
    <x v="0"/>
    <s v="No"/>
    <x v="0"/>
    <s v="No"/>
    <x v="1"/>
    <x v="0"/>
    <d v="1962-09-26T00:00:00"/>
    <n v="12369.89"/>
    <s v="tier - 3"/>
    <s v="tier - 2"/>
    <s v="R1024"/>
    <n v="62"/>
  </r>
  <r>
    <s v="Id867"/>
    <s v="Sellers"/>
    <n v="36.1"/>
    <x v="120"/>
    <s v="yes"/>
    <x v="0"/>
    <s v="No"/>
    <x v="1"/>
    <s v="No"/>
    <x v="0"/>
    <x v="2"/>
    <d v="1966-12-29T00:00:00"/>
    <n v="12363.55"/>
    <s v="tier - 3"/>
    <s v="tier - 3"/>
    <s v="R1011"/>
    <n v="58"/>
  </r>
  <r>
    <s v="Id868"/>
    <s v="Bowman"/>
    <n v="37.1"/>
    <x v="491"/>
    <s v="yes"/>
    <x v="0"/>
    <s v="Yes"/>
    <x v="3"/>
    <s v="No"/>
    <x v="0"/>
    <x v="0"/>
    <d v="1963-09-22T00:00:00"/>
    <n v="12347.17"/>
    <s v="tier - 3"/>
    <s v="tier - 3"/>
    <s v="R1011"/>
    <n v="61"/>
  </r>
  <r>
    <s v="Id869"/>
    <s v="Marley"/>
    <n v="27.5"/>
    <x v="492"/>
    <s v="yes"/>
    <x v="0"/>
    <s v="Yes"/>
    <x v="3"/>
    <s v="No"/>
    <x v="1"/>
    <x v="0"/>
    <d v="1963-08-02T00:00:00"/>
    <n v="12333.83"/>
    <s v="tier - 3"/>
    <s v="tier - 2"/>
    <s v="R1011"/>
    <n v="61"/>
  </r>
  <r>
    <s v="Id870"/>
    <s v="Grey"/>
    <n v="24.7"/>
    <x v="493"/>
    <s v="yes"/>
    <x v="0"/>
    <s v="Yes"/>
    <x v="3"/>
    <s v="No"/>
    <x v="2"/>
    <x v="0"/>
    <d v="1963-08-29T00:00:00"/>
    <n v="12323.94"/>
    <s v="tier - 3"/>
    <s v="tier - 3"/>
    <s v="R1017"/>
    <n v="61"/>
  </r>
  <r>
    <s v="Id871"/>
    <s v="O'Rourke"/>
    <n v="26.78"/>
    <x v="494"/>
    <s v="yes"/>
    <x v="0"/>
    <s v="Yes"/>
    <x v="3"/>
    <s v="No"/>
    <x v="1"/>
    <x v="0"/>
    <d v="1963-10-28T00:00:00"/>
    <n v="12299.59"/>
    <s v="tier - 3"/>
    <s v="tier - 1"/>
    <s v="R1025"/>
    <n v="61"/>
  </r>
  <r>
    <s v="Id872"/>
    <s v="Fatehali"/>
    <n v="45.8"/>
    <x v="239"/>
    <s v="No"/>
    <x v="0"/>
    <s v="No"/>
    <x v="0"/>
    <s v="No"/>
    <x v="0"/>
    <x v="2"/>
    <d v="1990-10-29T00:00:00"/>
    <n v="12282.38"/>
    <s v="tier - 3"/>
    <s v="tier - 1"/>
    <s v="R1011"/>
    <n v="34"/>
  </r>
  <r>
    <s v="Id873"/>
    <s v="Piza-Taylor"/>
    <n v="29"/>
    <x v="495"/>
    <s v="yes"/>
    <x v="0"/>
    <s v="No"/>
    <x v="1"/>
    <s v="No"/>
    <x v="1"/>
    <x v="2"/>
    <d v="1966-11-16T00:00:00"/>
    <n v="12282.03"/>
    <s v="tier - 3"/>
    <s v="tier - 1"/>
    <s v="R1025"/>
    <n v="58"/>
  </r>
  <r>
    <s v="Id874"/>
    <s v="Cavanaugh"/>
    <n v="33.534999999999997"/>
    <x v="295"/>
    <s v="yes"/>
    <x v="0"/>
    <s v="No"/>
    <x v="0"/>
    <s v="No"/>
    <x v="0"/>
    <x v="0"/>
    <d v="1967-08-28T00:00:00"/>
    <n v="12269.69"/>
    <s v="tier - 3"/>
    <s v="tier - 2"/>
    <s v="R1012"/>
    <n v="57"/>
  </r>
  <r>
    <s v="Id875"/>
    <s v="Amako"/>
    <n v="32.774999999999999"/>
    <x v="68"/>
    <s v="yes"/>
    <x v="0"/>
    <s v="No"/>
    <x v="0"/>
    <s v="No"/>
    <x v="0"/>
    <x v="0"/>
    <d v="1967-12-30T00:00:00"/>
    <n v="12268.63"/>
    <s v="tier - 3"/>
    <s v="tier - 1"/>
    <s v="R1012"/>
    <n v="57"/>
  </r>
  <r>
    <s v="Id876"/>
    <s v="Musa"/>
    <n v="37.51"/>
    <x v="335"/>
    <s v="yes"/>
    <x v="0"/>
    <s v="No"/>
    <x v="1"/>
    <s v="No"/>
    <x v="0"/>
    <x v="2"/>
    <d v="1966-12-06T00:00:00"/>
    <n v="12265.51"/>
    <s v="tier - 3"/>
    <s v="tier - 3"/>
    <s v="R1013"/>
    <n v="58"/>
  </r>
  <r>
    <s v="Id877"/>
    <s v="Phillippi"/>
    <n v="39.86"/>
    <x v="496"/>
    <s v="yes"/>
    <x v="0"/>
    <s v="No"/>
    <x v="3"/>
    <s v="No"/>
    <x v="0"/>
    <x v="0"/>
    <d v="1986-08-13T00:00:00"/>
    <n v="12255.04"/>
    <s v="tier - 3"/>
    <s v="tier - 2"/>
    <s v="R1026"/>
    <n v="38"/>
  </r>
  <r>
    <s v="Id878"/>
    <s v="Hoskins"/>
    <n v="42.13"/>
    <x v="497"/>
    <s v="No"/>
    <x v="0"/>
    <s v="No"/>
    <x v="0"/>
    <s v="No"/>
    <x v="0"/>
    <x v="2"/>
    <d v="1989-11-23T00:00:00"/>
    <n v="12254.44"/>
    <s v="tier - 3"/>
    <s v="tier - 3"/>
    <s v="R1026"/>
    <n v="35"/>
  </r>
  <r>
    <s v="Id879"/>
    <s v="Imbalzano Zegar"/>
    <n v="35.99"/>
    <x v="498"/>
    <s v="No"/>
    <x v="0"/>
    <s v="No"/>
    <x v="0"/>
    <s v="No"/>
    <x v="0"/>
    <x v="0"/>
    <d v="1974-06-23T00:00:00"/>
    <n v="12245.17"/>
    <s v="tier - 3"/>
    <s v="tier - 1"/>
    <s v="R1012"/>
    <n v="50"/>
  </r>
  <r>
    <s v="Id880"/>
    <s v="Triedman"/>
    <n v="35.200000000000003"/>
    <x v="55"/>
    <s v="yes"/>
    <x v="0"/>
    <s v="Yes"/>
    <x v="3"/>
    <s v="No"/>
    <x v="0"/>
    <x v="0"/>
    <d v="1963-07-17T00:00:00"/>
    <n v="12244.53"/>
    <s v="tier - 3"/>
    <s v="tier - 1"/>
    <s v="R1013"/>
    <n v="61"/>
  </r>
  <r>
    <s v="Id881"/>
    <s v="Lovuolo"/>
    <n v="29.91"/>
    <x v="122"/>
    <s v="yes"/>
    <x v="0"/>
    <s v="No"/>
    <x v="1"/>
    <s v="No"/>
    <x v="1"/>
    <x v="2"/>
    <d v="1966-07-29T00:00:00"/>
    <n v="12237.73"/>
    <s v="tier - 3"/>
    <s v="tier - 3"/>
    <s v="R1012"/>
    <n v="58"/>
  </r>
  <r>
    <s v="Id882"/>
    <s v="Chung"/>
    <n v="36.479999999999997"/>
    <x v="203"/>
    <s v="yes"/>
    <x v="0"/>
    <s v="No"/>
    <x v="3"/>
    <s v="No"/>
    <x v="0"/>
    <x v="2"/>
    <d v="1964-10-15T00:00:00"/>
    <n v="12235.84"/>
    <s v="tier - 3"/>
    <s v="tier - 3"/>
    <s v="R1012"/>
    <n v="60"/>
  </r>
  <r>
    <s v="Id883"/>
    <s v="Newsom"/>
    <n v="27.5"/>
    <x v="404"/>
    <s v="yes"/>
    <x v="0"/>
    <s v="Yes"/>
    <x v="3"/>
    <s v="No"/>
    <x v="1"/>
    <x v="0"/>
    <d v="1963-07-19T00:00:00"/>
    <n v="12233.83"/>
    <s v="tier - 3"/>
    <s v="tier - 1"/>
    <s v="R1011"/>
    <n v="61"/>
  </r>
  <r>
    <s v="Id884"/>
    <s v="Harrington"/>
    <n v="33.44"/>
    <x v="229"/>
    <s v="yes"/>
    <x v="0"/>
    <s v="No"/>
    <x v="3"/>
    <s v="No"/>
    <x v="0"/>
    <x v="1"/>
    <d v="1964-06-24T00:00:00"/>
    <n v="12231.61"/>
    <s v="tier - 3"/>
    <s v="tier - 3"/>
    <s v="R1012"/>
    <n v="60"/>
  </r>
  <r>
    <s v="Id885"/>
    <s v="Hoffman"/>
    <n v="28.215"/>
    <x v="109"/>
    <s v="yes"/>
    <x v="0"/>
    <s v="No"/>
    <x v="3"/>
    <s v="No"/>
    <x v="1"/>
    <x v="1"/>
    <d v="1964-07-02T00:00:00"/>
    <n v="12224.35"/>
    <s v="tier - 3"/>
    <s v="tier - 1"/>
    <s v="R1012"/>
    <n v="60"/>
  </r>
  <r>
    <s v="Id886"/>
    <s v="Van Vugt"/>
    <n v="27.17"/>
    <x v="85"/>
    <s v="yes"/>
    <x v="0"/>
    <s v="No"/>
    <x v="3"/>
    <s v="No"/>
    <x v="1"/>
    <x v="1"/>
    <d v="1964-07-20T00:00:00"/>
    <n v="12222.9"/>
    <s v="tier - 3"/>
    <s v="tier - 2"/>
    <s v="R1012"/>
    <n v="60"/>
  </r>
  <r>
    <s v="Id887"/>
    <s v="Feehley"/>
    <n v="35.380000000000003"/>
    <x v="65"/>
    <s v="No"/>
    <x v="0"/>
    <s v="No"/>
    <x v="0"/>
    <s v="No"/>
    <x v="0"/>
    <x v="1"/>
    <d v="1977-08-14T00:00:00"/>
    <n v="12218.7"/>
    <s v="tier - 3"/>
    <s v="tier - 1"/>
    <s v="R1012"/>
    <n v="47"/>
  </r>
  <r>
    <s v="Id888"/>
    <s v="Ashworth"/>
    <n v="43.48"/>
    <x v="149"/>
    <s v="No"/>
    <x v="0"/>
    <s v="No"/>
    <x v="0"/>
    <s v="No"/>
    <x v="0"/>
    <x v="1"/>
    <d v="1991-08-29T00:00:00"/>
    <n v="12198.64"/>
    <s v="tier - 3"/>
    <s v="tier - 3"/>
    <s v="R1026"/>
    <n v="33"/>
  </r>
  <r>
    <s v="Id889"/>
    <s v="Hansen"/>
    <n v="41.73"/>
    <x v="178"/>
    <s v="No"/>
    <x v="0"/>
    <s v="No"/>
    <x v="3"/>
    <s v="No"/>
    <x v="0"/>
    <x v="1"/>
    <d v="1987-10-05T00:00:00"/>
    <n v="12148.2"/>
    <s v="tier - 3"/>
    <s v="tier - 3"/>
    <s v="R1012"/>
    <n v="37"/>
  </r>
  <r>
    <s v="Id890"/>
    <s v="Czyz"/>
    <n v="28.9"/>
    <x v="499"/>
    <s v="No"/>
    <x v="0"/>
    <s v="No"/>
    <x v="0"/>
    <s v="No"/>
    <x v="1"/>
    <x v="0"/>
    <d v="1962-09-15T00:00:00"/>
    <n v="12146.97"/>
    <s v="tier - 3"/>
    <s v="tier - 3"/>
    <s v="R1011"/>
    <n v="62"/>
  </r>
  <r>
    <s v="Id891"/>
    <s v="Bauder"/>
    <n v="25.74"/>
    <x v="469"/>
    <s v="No"/>
    <x v="0"/>
    <s v="No"/>
    <x v="0"/>
    <s v="No"/>
    <x v="1"/>
    <x v="0"/>
    <d v="1962-11-04T00:00:00"/>
    <n v="12142.58"/>
    <s v="tier - 3"/>
    <s v="tier - 2"/>
    <s v="R1013"/>
    <n v="62"/>
  </r>
  <r>
    <s v="Id892"/>
    <s v="Mendoza"/>
    <n v="36.06"/>
    <x v="265"/>
    <s v="No"/>
    <x v="0"/>
    <s v="No"/>
    <x v="0"/>
    <s v="No"/>
    <x v="0"/>
    <x v="0"/>
    <d v="1974-09-16T00:00:00"/>
    <n v="12137.6"/>
    <s v="tier - 3"/>
    <s v="tier - 3"/>
    <s v="R1012"/>
    <n v="50"/>
  </r>
  <r>
    <s v="Id893"/>
    <s v="Glass"/>
    <n v="43.28"/>
    <x v="500"/>
    <s v="No"/>
    <x v="0"/>
    <s v="No"/>
    <x v="0"/>
    <s v="No"/>
    <x v="0"/>
    <x v="2"/>
    <d v="1991-11-06T00:00:00"/>
    <n v="12130.8"/>
    <s v="tier - 3"/>
    <s v="tier - 3"/>
    <s v="R1026"/>
    <n v="33"/>
  </r>
  <r>
    <s v="Id894"/>
    <s v="Butcher"/>
    <n v="28.785"/>
    <x v="501"/>
    <s v="yes"/>
    <x v="0"/>
    <s v="Yes"/>
    <x v="3"/>
    <s v="No"/>
    <x v="1"/>
    <x v="0"/>
    <d v="1963-06-04T00:00:00"/>
    <n v="12129.61"/>
    <s v="tier - 3"/>
    <s v="tier - 1"/>
    <s v="R1012"/>
    <n v="61"/>
  </r>
  <r>
    <s v="Id895"/>
    <s v="Traiser"/>
    <n v="25.46"/>
    <x v="453"/>
    <s v="yes"/>
    <x v="0"/>
    <s v="Yes"/>
    <x v="3"/>
    <s v="No"/>
    <x v="1"/>
    <x v="0"/>
    <d v="1963-07-20T00:00:00"/>
    <n v="12124.99"/>
    <s v="tier - 3"/>
    <s v="tier - 1"/>
    <s v="R1012"/>
    <n v="61"/>
  </r>
  <r>
    <s v="Id896"/>
    <s v="Mudy-Mader"/>
    <n v="30.8"/>
    <x v="400"/>
    <s v="No"/>
    <x v="0"/>
    <s v="No"/>
    <x v="0"/>
    <s v="No"/>
    <x v="0"/>
    <x v="0"/>
    <d v="1968-10-25T00:00:00"/>
    <n v="12105.32"/>
    <s v="tier - 3"/>
    <s v="tier - 3"/>
    <s v="R1011"/>
    <n v="56"/>
  </r>
  <r>
    <s v="Id897"/>
    <s v="Rogers"/>
    <n v="28.88"/>
    <x v="20"/>
    <s v="No"/>
    <x v="0"/>
    <s v="No"/>
    <x v="0"/>
    <s v="No"/>
    <x v="1"/>
    <x v="0"/>
    <d v="1968-12-09T00:00:00"/>
    <n v="12096.65"/>
    <s v="tier - 3"/>
    <s v="tier - 1"/>
    <s v="R1024"/>
    <n v="56"/>
  </r>
  <r>
    <s v="Id898"/>
    <s v="Woo"/>
    <n v="23"/>
    <x v="502"/>
    <s v="No"/>
    <x v="0"/>
    <s v="No"/>
    <x v="0"/>
    <s v="No"/>
    <x v="2"/>
    <x v="0"/>
    <d v="1968-06-21T00:00:00"/>
    <n v="12094.48"/>
    <s v="tier - 3"/>
    <s v="tier - 3"/>
    <s v="R1011"/>
    <n v="56"/>
  </r>
  <r>
    <s v="Id899"/>
    <s v="Walsh"/>
    <n v="38.25"/>
    <x v="58"/>
    <s v="No"/>
    <x v="0"/>
    <s v="No"/>
    <x v="3"/>
    <s v="No"/>
    <x v="0"/>
    <x v="1"/>
    <d v="1984-09-02T00:00:00"/>
    <n v="12091.34"/>
    <s v="tier - 3"/>
    <s v="tier - 2"/>
    <s v="R1022"/>
    <n v="40"/>
  </r>
  <r>
    <s v="Id900"/>
    <s v="White"/>
    <n v="39.25"/>
    <x v="12"/>
    <s v="yes"/>
    <x v="0"/>
    <s v="No"/>
    <x v="3"/>
    <s v="No"/>
    <x v="0"/>
    <x v="0"/>
    <d v="1986-09-07T00:00:00"/>
    <n v="12048.13"/>
    <s v="tier - 3"/>
    <s v="tier - 2"/>
    <s v="R1026"/>
    <n v="38"/>
  </r>
  <r>
    <s v="Id901"/>
    <s v="Sheppard"/>
    <n v="26.6"/>
    <x v="103"/>
    <s v="yes"/>
    <x v="0"/>
    <s v="No"/>
    <x v="1"/>
    <s v="No"/>
    <x v="1"/>
    <x v="2"/>
    <d v="1966-11-24T00:00:00"/>
    <n v="12044.34"/>
    <s v="tier - 3"/>
    <s v="tier - 1"/>
    <s v="R1012"/>
    <n v="58"/>
  </r>
  <r>
    <s v="Id902"/>
    <s v="Doran"/>
    <n v="35.700000000000003"/>
    <x v="81"/>
    <s v="No"/>
    <x v="0"/>
    <s v="Yes"/>
    <x v="3"/>
    <s v="No"/>
    <x v="0"/>
    <x v="2"/>
    <d v="1979-10-16T00:00:00"/>
    <n v="12035.18"/>
    <s v="tier - 3"/>
    <s v="tier - 3"/>
    <s v="R1021"/>
    <n v="45"/>
  </r>
  <r>
    <s v="Id903"/>
    <s v="Labrosse"/>
    <n v="20.100000000000001"/>
    <x v="130"/>
    <s v="No"/>
    <x v="0"/>
    <s v="No"/>
    <x v="0"/>
    <s v="No"/>
    <x v="2"/>
    <x v="0"/>
    <d v="1965-10-29T00:00:00"/>
    <n v="12032.33"/>
    <s v="tier - 3"/>
    <s v="tier - 1"/>
    <s v="R1011"/>
    <n v="59"/>
  </r>
  <r>
    <s v="Id904"/>
    <s v="Thomas"/>
    <n v="22.23"/>
    <x v="503"/>
    <s v="No"/>
    <x v="0"/>
    <s v="No"/>
    <x v="0"/>
    <s v="No"/>
    <x v="2"/>
    <x v="0"/>
    <d v="1965-06-09T00:00:00"/>
    <n v="12029.29"/>
    <s v="tier - 3"/>
    <s v="tier - 2"/>
    <s v="R1024"/>
    <n v="59"/>
  </r>
  <r>
    <s v="Id905"/>
    <s v="Lesniak"/>
    <n v="36.47"/>
    <x v="200"/>
    <s v="No"/>
    <x v="0"/>
    <s v="No"/>
    <x v="0"/>
    <s v="No"/>
    <x v="0"/>
    <x v="1"/>
    <d v="1982-10-17T00:00:00"/>
    <n v="12001.29"/>
    <s v="tier - 3"/>
    <s v="tier - 3"/>
    <s v="R1021"/>
    <n v="42"/>
  </r>
  <r>
    <s v="Id906"/>
    <s v="Prowse"/>
    <n v="49.64"/>
    <x v="70"/>
    <s v="No"/>
    <x v="0"/>
    <s v="Yes"/>
    <x v="3"/>
    <s v="No"/>
    <x v="0"/>
    <x v="2"/>
    <d v="1993-12-12T00:00:00"/>
    <n v="11994.89"/>
    <s v="tier - 3"/>
    <s v="tier - 2"/>
    <s v="R1012"/>
    <n v="31"/>
  </r>
  <r>
    <s v="Id907"/>
    <s v="Seigel"/>
    <n v="36.799999999999997"/>
    <x v="208"/>
    <s v="yes"/>
    <x v="0"/>
    <s v="Yes"/>
    <x v="3"/>
    <s v="No"/>
    <x v="0"/>
    <x v="1"/>
    <d v="1983-07-04T00:00:00"/>
    <n v="11987.68"/>
    <s v="tier - 3"/>
    <s v="tier - 2"/>
    <s v="R1026"/>
    <n v="41"/>
  </r>
  <r>
    <s v="Id908"/>
    <s v="Blas"/>
    <n v="33.880000000000003"/>
    <x v="386"/>
    <s v="yes"/>
    <x v="0"/>
    <s v="No"/>
    <x v="0"/>
    <s v="No"/>
    <x v="0"/>
    <x v="0"/>
    <d v="1967-12-22T00:00:00"/>
    <n v="11987.17"/>
    <s v="tier - 3"/>
    <s v="tier - 3"/>
    <s v="R1013"/>
    <n v="57"/>
  </r>
  <r>
    <s v="Id909"/>
    <s v="Simpson"/>
    <n v="32.01"/>
    <x v="31"/>
    <s v="yes"/>
    <x v="0"/>
    <s v="No"/>
    <x v="3"/>
    <s v="No"/>
    <x v="0"/>
    <x v="2"/>
    <d v="1964-09-29T00:00:00"/>
    <n v="11946.63"/>
    <s v="tier - 3"/>
    <s v="tier - 2"/>
    <s v="R1013"/>
    <n v="60"/>
  </r>
  <r>
    <s v="Id910"/>
    <s v="Gierman"/>
    <n v="33.630000000000003"/>
    <x v="271"/>
    <s v="No"/>
    <x v="0"/>
    <s v="No"/>
    <x v="0"/>
    <s v="No"/>
    <x v="0"/>
    <x v="0"/>
    <d v="1965-11-01T00:00:00"/>
    <n v="11945.13"/>
    <s v="tier - 3"/>
    <s v="tier - 2"/>
    <s v="R1012"/>
    <n v="59"/>
  </r>
  <r>
    <s v="Id911"/>
    <s v="Jeuland"/>
    <n v="34.865000000000002"/>
    <x v="353"/>
    <s v="yes"/>
    <x v="0"/>
    <s v="No"/>
    <x v="3"/>
    <s v="No"/>
    <x v="0"/>
    <x v="2"/>
    <d v="1964-12-25T00:00:00"/>
    <n v="11944.59"/>
    <s v="tier - 3"/>
    <s v="tier - 2"/>
    <s v="R1016"/>
    <n v="60"/>
  </r>
  <r>
    <s v="Id912"/>
    <s v="Chorney"/>
    <n v="43.11"/>
    <x v="374"/>
    <s v="No"/>
    <x v="0"/>
    <s v="No"/>
    <x v="0"/>
    <s v="No"/>
    <x v="0"/>
    <x v="2"/>
    <d v="1991-10-19T00:00:00"/>
    <n v="11941.83"/>
    <s v="tier - 3"/>
    <s v="tier - 1"/>
    <s v="R1023"/>
    <n v="33"/>
  </r>
  <r>
    <s v="Id913"/>
    <s v="Rook"/>
    <n v="30.305"/>
    <x v="159"/>
    <s v="yes"/>
    <x v="0"/>
    <s v="No"/>
    <x v="3"/>
    <s v="No"/>
    <x v="0"/>
    <x v="2"/>
    <d v="1964-08-02T00:00:00"/>
    <n v="11938.26"/>
    <s v="tier - 3"/>
    <s v="tier - 3"/>
    <s v="R1019"/>
    <n v="60"/>
  </r>
  <r>
    <s v="Id914"/>
    <s v="Wright"/>
    <n v="25.175000000000001"/>
    <x v="252"/>
    <s v="yes"/>
    <x v="0"/>
    <s v="No"/>
    <x v="3"/>
    <s v="No"/>
    <x v="1"/>
    <x v="2"/>
    <d v="1964-12-20T00:00:00"/>
    <n v="11931.13"/>
    <s v="tier - 3"/>
    <s v="tier - 1"/>
    <s v="R1019"/>
    <n v="60"/>
  </r>
  <r>
    <s v="Id915"/>
    <s v="Chin"/>
    <n v="26.8"/>
    <x v="251"/>
    <s v="yes"/>
    <x v="0"/>
    <s v="No"/>
    <x v="3"/>
    <s v="No"/>
    <x v="1"/>
    <x v="2"/>
    <d v="1964-11-19T00:00:00"/>
    <n v="11918.2"/>
    <s v="tier - 3"/>
    <s v="tier - 1"/>
    <s v="R1021"/>
    <n v="60"/>
  </r>
  <r>
    <s v="Id916"/>
    <s v="White"/>
    <n v="21.78"/>
    <x v="352"/>
    <s v="No"/>
    <x v="1"/>
    <s v="No"/>
    <x v="3"/>
    <s v="No"/>
    <x v="2"/>
    <x v="2"/>
    <d v="2004-06-02T00:00:00"/>
    <n v="11884.05"/>
    <s v="tier - 3"/>
    <s v="tier - 3"/>
    <s v="R1013"/>
    <n v="20"/>
  </r>
  <r>
    <s v="Id917"/>
    <s v="Savage"/>
    <n v="30.14"/>
    <x v="306"/>
    <s v="yes"/>
    <x v="0"/>
    <s v="No"/>
    <x v="0"/>
    <s v="No"/>
    <x v="0"/>
    <x v="0"/>
    <d v="1967-10-29T00:00:00"/>
    <n v="11881.97"/>
    <s v="tier - 3"/>
    <s v="tier - 1"/>
    <s v="R1013"/>
    <n v="57"/>
  </r>
  <r>
    <s v="Id918"/>
    <s v="Hitchings"/>
    <n v="29.7"/>
    <x v="423"/>
    <s v="yes"/>
    <x v="0"/>
    <s v="No"/>
    <x v="0"/>
    <s v="No"/>
    <x v="1"/>
    <x v="0"/>
    <d v="1967-07-14T00:00:00"/>
    <n v="11881.36"/>
    <s v="tier - 3"/>
    <s v="tier - 2"/>
    <s v="R1011"/>
    <n v="57"/>
  </r>
  <r>
    <s v="Id919"/>
    <s v="Truitt"/>
    <n v="32.395000000000003"/>
    <x v="504"/>
    <s v="yes"/>
    <x v="0"/>
    <s v="No"/>
    <x v="0"/>
    <s v="No"/>
    <x v="0"/>
    <x v="0"/>
    <d v="1967-08-24T00:00:00"/>
    <n v="11879.1"/>
    <s v="tier - 3"/>
    <s v="tier - 3"/>
    <s v="R1024"/>
    <n v="57"/>
  </r>
  <r>
    <s v="Id920"/>
    <s v="Chang"/>
    <n v="36.64"/>
    <x v="279"/>
    <s v="No"/>
    <x v="0"/>
    <s v="No"/>
    <x v="0"/>
    <s v="No"/>
    <x v="0"/>
    <x v="0"/>
    <d v="1974-07-07T00:00:00"/>
    <n v="11858.56"/>
    <s v="tier - 3"/>
    <s v="tier - 3"/>
    <s v="R1011"/>
    <n v="50"/>
  </r>
  <r>
    <s v="Id921"/>
    <s v="Frey"/>
    <n v="39.049999999999997"/>
    <x v="173"/>
    <s v="yes"/>
    <x v="0"/>
    <s v="No"/>
    <x v="3"/>
    <s v="No"/>
    <x v="0"/>
    <x v="2"/>
    <d v="1964-09-29T00:00:00"/>
    <n v="11856.41"/>
    <s v="tier - 3"/>
    <s v="tier - 2"/>
    <s v="R1013"/>
    <n v="60"/>
  </r>
  <r>
    <s v="Id922"/>
    <s v="Krishna"/>
    <n v="33.1"/>
    <x v="339"/>
    <s v="yes"/>
    <x v="0"/>
    <s v="No"/>
    <x v="3"/>
    <s v="No"/>
    <x v="0"/>
    <x v="2"/>
    <d v="1964-06-27T00:00:00"/>
    <n v="11848.14"/>
    <s v="tier - 3"/>
    <s v="tier - 2"/>
    <s v="R1011"/>
    <n v="60"/>
  </r>
  <r>
    <s v="Id923"/>
    <s v="Maher"/>
    <n v="31.824999999999999"/>
    <x v="480"/>
    <s v="No"/>
    <x v="0"/>
    <s v="No"/>
    <x v="0"/>
    <s v="No"/>
    <x v="0"/>
    <x v="0"/>
    <d v="1965-11-10T00:00:00"/>
    <n v="11842.62"/>
    <s v="tier - 3"/>
    <s v="tier - 3"/>
    <s v="R1012"/>
    <n v="59"/>
  </r>
  <r>
    <s v="Id924"/>
    <s v="Boivin"/>
    <n v="29"/>
    <x v="69"/>
    <s v="yes"/>
    <x v="0"/>
    <s v="No"/>
    <x v="3"/>
    <s v="No"/>
    <x v="1"/>
    <x v="2"/>
    <d v="1964-07-11T00:00:00"/>
    <n v="11842.44"/>
    <s v="tier - 3"/>
    <s v="tier - 2"/>
    <s v="R1011"/>
    <n v="60"/>
  </r>
  <r>
    <s v="Id925"/>
    <s v="McAlister"/>
    <n v="30.495000000000001"/>
    <x v="64"/>
    <s v="No"/>
    <x v="0"/>
    <s v="No"/>
    <x v="0"/>
    <s v="No"/>
    <x v="0"/>
    <x v="0"/>
    <d v="1965-09-25T00:00:00"/>
    <n v="11840.78"/>
    <s v="tier - 3"/>
    <s v="tier - 2"/>
    <s v="R1012"/>
    <n v="59"/>
  </r>
  <r>
    <s v="Id926"/>
    <s v="Akhmedova"/>
    <n v="25.2"/>
    <x v="178"/>
    <s v="yes"/>
    <x v="0"/>
    <s v="No"/>
    <x v="3"/>
    <s v="No"/>
    <x v="1"/>
    <x v="1"/>
    <d v="1964-09-11T00:00:00"/>
    <n v="11837.16"/>
    <s v="tier - 3"/>
    <s v="tier - 3"/>
    <s v="R1011"/>
    <n v="60"/>
  </r>
  <r>
    <s v="Id927"/>
    <s v="Tucker"/>
    <n v="22.77"/>
    <x v="47"/>
    <s v="yes"/>
    <x v="0"/>
    <s v="No"/>
    <x v="3"/>
    <s v="No"/>
    <x v="2"/>
    <x v="2"/>
    <d v="1964-06-27T00:00:00"/>
    <n v="11833.78"/>
    <s v="tier - 3"/>
    <s v="tier - 3"/>
    <s v="R1013"/>
    <n v="60"/>
  </r>
  <r>
    <s v="Id928"/>
    <s v="Gramelspacher"/>
    <n v="23.18"/>
    <x v="205"/>
    <s v="No"/>
    <x v="0"/>
    <s v="No"/>
    <x v="0"/>
    <s v="No"/>
    <x v="2"/>
    <x v="0"/>
    <d v="1965-10-03T00:00:00"/>
    <n v="11830.61"/>
    <s v="tier - 3"/>
    <s v="tier - 1"/>
    <s v="R1012"/>
    <n v="59"/>
  </r>
  <r>
    <s v="Id929"/>
    <s v="Goldsmith"/>
    <n v="35.409999999999997"/>
    <x v="251"/>
    <s v="No"/>
    <x v="0"/>
    <s v="No"/>
    <x v="0"/>
    <s v="No"/>
    <x v="0"/>
    <x v="2"/>
    <d v="1982-11-20T00:00:00"/>
    <n v="11773.06"/>
    <s v="tier - 3"/>
    <s v="tier - 3"/>
    <s v="R1026"/>
    <n v="42"/>
  </r>
  <r>
    <s v="Id930"/>
    <s v="Tranter"/>
    <n v="32.11"/>
    <x v="505"/>
    <s v="yes"/>
    <x v="0"/>
    <s v="No"/>
    <x v="1"/>
    <s v="No"/>
    <x v="0"/>
    <x v="2"/>
    <d v="1966-07-25T00:00:00"/>
    <n v="11763"/>
    <s v="tier - 3"/>
    <s v="tier - 3"/>
    <s v="R1016"/>
    <n v="58"/>
  </r>
  <r>
    <s v="Id931"/>
    <s v="Tu"/>
    <n v="34.479999999999997"/>
    <x v="478"/>
    <s v="No"/>
    <x v="0"/>
    <s v="Yes"/>
    <x v="3"/>
    <s v="No"/>
    <x v="0"/>
    <x v="1"/>
    <d v="1979-11-06T00:00:00"/>
    <n v="11752.68"/>
    <s v="tier - 3"/>
    <s v="tier - 1"/>
    <s v="R1026"/>
    <n v="45"/>
  </r>
  <r>
    <s v="Id932"/>
    <s v="Kaczka"/>
    <n v="34.39"/>
    <x v="288"/>
    <s v="yes"/>
    <x v="0"/>
    <s v="No"/>
    <x v="3"/>
    <s v="No"/>
    <x v="0"/>
    <x v="1"/>
    <d v="1964-12-02T00:00:00"/>
    <n v="11743.93"/>
    <s v="tier - 3"/>
    <s v="tier - 1"/>
    <s v="R1012"/>
    <n v="60"/>
  </r>
  <r>
    <s v="Id933"/>
    <s v="Hunter"/>
    <n v="26.4"/>
    <x v="506"/>
    <s v="yes"/>
    <x v="0"/>
    <s v="Yes"/>
    <x v="3"/>
    <s v="No"/>
    <x v="1"/>
    <x v="0"/>
    <d v="1963-06-09T00:00:00"/>
    <n v="11743.3"/>
    <s v="tier - 3"/>
    <s v="tier - 3"/>
    <s v="R1013"/>
    <n v="61"/>
  </r>
  <r>
    <s v="Id934"/>
    <s v="Moran"/>
    <n v="28.1"/>
    <x v="427"/>
    <s v="yes"/>
    <x v="0"/>
    <s v="Yes"/>
    <x v="3"/>
    <s v="No"/>
    <x v="1"/>
    <x v="1"/>
    <d v="1969-11-12T00:00:00"/>
    <n v="11741.73"/>
    <s v="tier - 3"/>
    <s v="tier - 1"/>
    <s v="R1011"/>
    <n v="55"/>
  </r>
  <r>
    <s v="Id935"/>
    <s v="Ashby"/>
    <n v="27"/>
    <x v="117"/>
    <s v="yes"/>
    <x v="0"/>
    <s v="No"/>
    <x v="3"/>
    <s v="No"/>
    <x v="1"/>
    <x v="2"/>
    <d v="1988-09-05T00:00:00"/>
    <n v="11737.85"/>
    <s v="tier - 3"/>
    <s v="tier - 1"/>
    <s v="R1011"/>
    <n v="36"/>
  </r>
  <r>
    <s v="Id936"/>
    <s v="Ausen"/>
    <n v="28.594999999999999"/>
    <x v="82"/>
    <s v="yes"/>
    <x v="0"/>
    <s v="No"/>
    <x v="3"/>
    <s v="No"/>
    <x v="1"/>
    <x v="2"/>
    <d v="1964-11-09T00:00:00"/>
    <n v="11735.88"/>
    <s v="tier - 3"/>
    <s v="tier - 1"/>
    <s v="R1012"/>
    <n v="60"/>
  </r>
  <r>
    <s v="Id937"/>
    <s v="Savage"/>
    <n v="36.799999999999997"/>
    <x v="169"/>
    <s v="No"/>
    <x v="0"/>
    <s v="No"/>
    <x v="3"/>
    <s v="No"/>
    <x v="0"/>
    <x v="1"/>
    <d v="1984-11-26T00:00:00"/>
    <n v="11730.82"/>
    <s v="tier - 3"/>
    <s v="tier - 3"/>
    <s v="R1026"/>
    <n v="40"/>
  </r>
  <r>
    <s v="Id938"/>
    <s v="O'Leary"/>
    <n v="23.75"/>
    <x v="140"/>
    <s v="yes"/>
    <x v="0"/>
    <s v="Yes"/>
    <x v="3"/>
    <s v="No"/>
    <x v="2"/>
    <x v="2"/>
    <d v="1969-10-12T00:00:00"/>
    <n v="11729.68"/>
    <s v="tier - 3"/>
    <s v="tier - 1"/>
    <s v="R1024"/>
    <n v="55"/>
  </r>
  <r>
    <s v="Id939"/>
    <s v="Scoville"/>
    <n v="35.619999999999997"/>
    <x v="243"/>
    <s v="No"/>
    <x v="0"/>
    <s v="No"/>
    <x v="0"/>
    <s v="No"/>
    <x v="0"/>
    <x v="2"/>
    <d v="1982-10-21T00:00:00"/>
    <n v="11712.97"/>
    <s v="tier - 3"/>
    <s v="tier - 2"/>
    <s v="R1021"/>
    <n v="42"/>
  </r>
  <r>
    <s v="Id940"/>
    <s v="Kaus"/>
    <n v="30.69"/>
    <x v="310"/>
    <s v="yes"/>
    <x v="0"/>
    <s v="No"/>
    <x v="1"/>
    <s v="No"/>
    <x v="0"/>
    <x v="0"/>
    <d v="1970-12-01T00:00:00"/>
    <n v="11696.52"/>
    <s v="tier - 3"/>
    <s v="tier - 1"/>
    <s v="R1021"/>
    <n v="54"/>
  </r>
  <r>
    <s v="Id941"/>
    <s v="Rainey"/>
    <n v="35.799999999999997"/>
    <x v="507"/>
    <s v="yes"/>
    <x v="0"/>
    <s v="No"/>
    <x v="1"/>
    <s v="No"/>
    <x v="0"/>
    <x v="2"/>
    <d v="1966-11-09T00:00:00"/>
    <n v="11674.13"/>
    <s v="tier - 3"/>
    <s v="tier - 1"/>
    <s v="R1011"/>
    <n v="58"/>
  </r>
  <r>
    <s v="Id942"/>
    <s v="Rasch"/>
    <n v="28.785"/>
    <x v="180"/>
    <s v="yes"/>
    <x v="0"/>
    <s v="No"/>
    <x v="1"/>
    <s v="No"/>
    <x v="1"/>
    <x v="2"/>
    <d v="1966-08-23T00:00:00"/>
    <n v="11658.38"/>
    <s v="tier - 3"/>
    <s v="tier - 3"/>
    <s v="R1024"/>
    <n v="58"/>
  </r>
  <r>
    <s v="Id943"/>
    <s v="Plunkett"/>
    <n v="28.594999999999999"/>
    <x v="98"/>
    <s v="yes"/>
    <x v="0"/>
    <s v="No"/>
    <x v="1"/>
    <s v="No"/>
    <x v="1"/>
    <x v="2"/>
    <d v="1966-07-06T00:00:00"/>
    <n v="11658.12"/>
    <s v="tier - 3"/>
    <s v="tier - 1"/>
    <s v="R1024"/>
    <n v="58"/>
  </r>
  <r>
    <s v="Id944"/>
    <s v="Murphy"/>
    <n v="48.75"/>
    <x v="83"/>
    <s v="No"/>
    <x v="0"/>
    <s v="No"/>
    <x v="0"/>
    <s v="No"/>
    <x v="0"/>
    <x v="2"/>
    <d v="1994-07-20T00:00:00"/>
    <n v="11657.81"/>
    <s v="tier - 3"/>
    <s v="tier - 2"/>
    <s v="R1023"/>
    <n v="30"/>
  </r>
  <r>
    <s v="Id945"/>
    <s v="Gusmer"/>
    <n v="28.31"/>
    <x v="508"/>
    <s v="yes"/>
    <x v="0"/>
    <s v="No"/>
    <x v="1"/>
    <s v="No"/>
    <x v="1"/>
    <x v="2"/>
    <d v="1966-10-04T00:00:00"/>
    <n v="11657.72"/>
    <s v="tier - 3"/>
    <s v="tier - 2"/>
    <s v="R1024"/>
    <n v="58"/>
  </r>
  <r>
    <s v="Id946"/>
    <s v="Loftus"/>
    <n v="38.39"/>
    <x v="509"/>
    <s v="yes"/>
    <x v="0"/>
    <s v="No"/>
    <x v="3"/>
    <s v="No"/>
    <x v="0"/>
    <x v="0"/>
    <d v="1986-07-17T00:00:00"/>
    <n v="11625.11"/>
    <s v="tier - 3"/>
    <s v="tier - 3"/>
    <s v="R1022"/>
    <n v="38"/>
  </r>
  <r>
    <s v="Id947"/>
    <s v="Scott"/>
    <n v="25.87"/>
    <x v="507"/>
    <s v="yes"/>
    <x v="0"/>
    <s v="No"/>
    <x v="3"/>
    <s v="No"/>
    <x v="1"/>
    <x v="2"/>
    <d v="1964-06-20T00:00:00"/>
    <n v="11602.75"/>
    <s v="tier - 3"/>
    <s v="tier - 1"/>
    <s v="R1020"/>
    <n v="60"/>
  </r>
  <r>
    <s v="Id948"/>
    <s v="Alvarez"/>
    <n v="43.7"/>
    <x v="510"/>
    <s v="No"/>
    <x v="0"/>
    <s v="No"/>
    <x v="0"/>
    <s v="No"/>
    <x v="0"/>
    <x v="0"/>
    <d v="1965-11-06T00:00:00"/>
    <n v="11576.13"/>
    <s v="tier - 3"/>
    <s v="tier - 3"/>
    <s v="R1011"/>
    <n v="59"/>
  </r>
  <r>
    <s v="Id949"/>
    <s v="Petersson"/>
    <n v="40.945"/>
    <x v="511"/>
    <s v="No"/>
    <x v="0"/>
    <s v="No"/>
    <x v="0"/>
    <s v="No"/>
    <x v="0"/>
    <x v="0"/>
    <d v="1965-12-25T00:00:00"/>
    <n v="11566.3"/>
    <s v="tier - 3"/>
    <s v="tier - 3"/>
    <s v="R1016"/>
    <n v="59"/>
  </r>
  <r>
    <s v="Id950"/>
    <s v="Liaw"/>
    <n v="27.94"/>
    <x v="487"/>
    <s v="No"/>
    <x v="0"/>
    <s v="No"/>
    <x v="0"/>
    <s v="No"/>
    <x v="1"/>
    <x v="0"/>
    <d v="1965-10-27T00:00:00"/>
    <n v="11554.22"/>
    <s v="tier - 3"/>
    <s v="tier - 1"/>
    <s v="R1013"/>
    <n v="59"/>
  </r>
  <r>
    <s v="Id951"/>
    <s v="Tripaldi"/>
    <n v="31.9"/>
    <x v="371"/>
    <s v="No"/>
    <x v="0"/>
    <s v="No"/>
    <x v="1"/>
    <s v="No"/>
    <x v="0"/>
    <x v="0"/>
    <d v="1973-07-23T00:00:00"/>
    <n v="11552.9"/>
    <s v="tier - 3"/>
    <s v="tier - 2"/>
    <s v="R1011"/>
    <n v="51"/>
  </r>
  <r>
    <s v="Id952"/>
    <s v="Kelley"/>
    <n v="31.64"/>
    <x v="512"/>
    <s v="No"/>
    <x v="0"/>
    <s v="No"/>
    <x v="0"/>
    <s v="No"/>
    <x v="0"/>
    <x v="0"/>
    <d v="1971-12-01T00:00:00"/>
    <n v="11540.25"/>
    <s v="tier - 3"/>
    <s v="tier - 1"/>
    <s v="R1012"/>
    <n v="53"/>
  </r>
  <r>
    <s v="Id953"/>
    <s v="Endara"/>
    <n v="46.7"/>
    <x v="333"/>
    <s v="No"/>
    <x v="0"/>
    <s v="No"/>
    <x v="0"/>
    <s v="No"/>
    <x v="0"/>
    <x v="0"/>
    <d v="1968-11-14T00:00:00"/>
    <n v="11538.42"/>
    <s v="tier - 3"/>
    <s v="tier - 1"/>
    <s v="R1011"/>
    <n v="56"/>
  </r>
  <r>
    <s v="Id954"/>
    <s v="Valle"/>
    <n v="18.335000000000001"/>
    <x v="187"/>
    <s v="No"/>
    <x v="0"/>
    <s v="No"/>
    <x v="0"/>
    <s v="No"/>
    <x v="3"/>
    <x v="0"/>
    <d v="1965-10-03T00:00:00"/>
    <n v="11534.87"/>
    <s v="tier - 3"/>
    <s v="tier - 1"/>
    <s v="R1017"/>
    <n v="59"/>
  </r>
  <r>
    <s v="Id955"/>
    <s v="Germain"/>
    <n v="31.24"/>
    <x v="513"/>
    <s v="yes"/>
    <x v="0"/>
    <s v="No"/>
    <x v="1"/>
    <s v="No"/>
    <x v="0"/>
    <x v="0"/>
    <d v="1970-07-23T00:00:00"/>
    <n v="11530.12"/>
    <s v="tier - 3"/>
    <s v="tier - 1"/>
    <s v="R1012"/>
    <n v="54"/>
  </r>
  <r>
    <s v="Id956"/>
    <s v="Finecey"/>
    <n v="39.22"/>
    <x v="133"/>
    <s v="yes"/>
    <x v="0"/>
    <s v="No"/>
    <x v="3"/>
    <s v="No"/>
    <x v="0"/>
    <x v="2"/>
    <d v="1988-06-12T00:00:00"/>
    <n v="11524.25"/>
    <s v="tier - 3"/>
    <s v="tier - 1"/>
    <s v="R1026"/>
    <n v="36"/>
  </r>
  <r>
    <s v="Id957"/>
    <s v="Mendoza"/>
    <n v="24.414999999999999"/>
    <x v="323"/>
    <s v="No"/>
    <x v="0"/>
    <s v="No"/>
    <x v="0"/>
    <s v="No"/>
    <x v="2"/>
    <x v="0"/>
    <d v="1971-12-19T00:00:00"/>
    <n v="11520.1"/>
    <s v="tier - 3"/>
    <s v="tier - 1"/>
    <s v="R1012"/>
    <n v="53"/>
  </r>
  <r>
    <s v="Id958"/>
    <s v="Roe"/>
    <n v="32.299999999999997"/>
    <x v="514"/>
    <s v="No"/>
    <x v="0"/>
    <s v="No"/>
    <x v="0"/>
    <s v="No"/>
    <x v="0"/>
    <x v="0"/>
    <d v="1968-06-24T00:00:00"/>
    <n v="11512.41"/>
    <s v="tier - 3"/>
    <s v="tier - 1"/>
    <s v="R1024"/>
    <n v="56"/>
  </r>
  <r>
    <s v="Id959"/>
    <s v="Webb"/>
    <n v="39.94"/>
    <x v="39"/>
    <s v="No"/>
    <x v="0"/>
    <s v="No"/>
    <x v="0"/>
    <s v="No"/>
    <x v="0"/>
    <x v="2"/>
    <d v="1989-10-06T00:00:00"/>
    <n v="11511.61"/>
    <s v="tier - 3"/>
    <s v="tier - 3"/>
    <s v="R1026"/>
    <n v="35"/>
  </r>
  <r>
    <s v="Id960"/>
    <s v="Stocker"/>
    <n v="30"/>
    <x v="515"/>
    <s v="yes"/>
    <x v="0"/>
    <s v="Yes"/>
    <x v="3"/>
    <s v="No"/>
    <x v="0"/>
    <x v="2"/>
    <d v="1969-08-11T00:00:00"/>
    <n v="11497.69"/>
    <s v="tier - 3"/>
    <s v="tier - 1"/>
    <s v="R1012"/>
    <n v="55"/>
  </r>
  <r>
    <s v="Id961"/>
    <s v="Jacobson"/>
    <n v="35.340000000000003"/>
    <x v="49"/>
    <s v="yes"/>
    <x v="0"/>
    <s v="Yes"/>
    <x v="3"/>
    <s v="No"/>
    <x v="0"/>
    <x v="2"/>
    <d v="1983-06-07T00:00:00"/>
    <n v="11492.46"/>
    <s v="tier - 3"/>
    <s v="tier - 3"/>
    <s v="R1026"/>
    <n v="41"/>
  </r>
  <r>
    <s v="Id962"/>
    <s v="Shaw"/>
    <n v="32.204999999999998"/>
    <x v="354"/>
    <s v="yes"/>
    <x v="0"/>
    <s v="No"/>
    <x v="1"/>
    <s v="No"/>
    <x v="0"/>
    <x v="0"/>
    <d v="1970-10-13T00:00:00"/>
    <n v="11488.32"/>
    <s v="tier - 3"/>
    <s v="tier - 1"/>
    <s v="R1014"/>
    <n v="54"/>
  </r>
  <r>
    <s v="Id963"/>
    <s v="Goodwin"/>
    <n v="33.880000000000003"/>
    <x v="82"/>
    <s v="No"/>
    <x v="1"/>
    <s v="No"/>
    <x v="3"/>
    <s v="No"/>
    <x v="0"/>
    <x v="2"/>
    <d v="2004-09-10T00:00:00"/>
    <n v="11482.63"/>
    <s v="tier - 3"/>
    <s v="tier - 2"/>
    <s v="R1013"/>
    <n v="20"/>
  </r>
  <r>
    <s v="Id964"/>
    <s v="Brock"/>
    <n v="26.63"/>
    <x v="67"/>
    <s v="yes"/>
    <x v="0"/>
    <s v="No"/>
    <x v="1"/>
    <s v="No"/>
    <x v="1"/>
    <x v="2"/>
    <d v="1966-09-07T00:00:00"/>
    <n v="11478.14"/>
    <s v="tier - 3"/>
    <s v="tier - 2"/>
    <s v="R1025"/>
    <n v="58"/>
  </r>
  <r>
    <s v="Id965"/>
    <s v="Papp"/>
    <n v="28.7"/>
    <x v="516"/>
    <s v="No"/>
    <x v="0"/>
    <s v="No"/>
    <x v="0"/>
    <s v="No"/>
    <x v="1"/>
    <x v="0"/>
    <d v="1965-06-23T00:00:00"/>
    <n v="11455.28"/>
    <s v="tier - 3"/>
    <s v="tier - 2"/>
    <s v="R1011"/>
    <n v="59"/>
  </r>
  <r>
    <s v="Id966"/>
    <s v="Siragusa"/>
    <n v="25.65"/>
    <x v="458"/>
    <s v="yes"/>
    <x v="0"/>
    <s v="No"/>
    <x v="1"/>
    <s v="No"/>
    <x v="1"/>
    <x v="2"/>
    <d v="1966-06-14T00:00:00"/>
    <n v="11454.02"/>
    <s v="tier - 3"/>
    <s v="tier - 1"/>
    <s v="R1012"/>
    <n v="58"/>
  </r>
  <r>
    <s v="Id967"/>
    <s v="Pizarro"/>
    <n v="36.384999999999998"/>
    <x v="517"/>
    <s v="No"/>
    <x v="0"/>
    <s v="No"/>
    <x v="0"/>
    <s v="No"/>
    <x v="0"/>
    <x v="0"/>
    <d v="1971-09-12T00:00:00"/>
    <n v="11436.74"/>
    <s v="tier - 3"/>
    <s v="tier - 3"/>
    <s v="R1012"/>
    <n v="53"/>
  </r>
  <r>
    <s v="Id968"/>
    <s v="Strange"/>
    <n v="34.69"/>
    <x v="120"/>
    <s v="No"/>
    <x v="0"/>
    <s v="No"/>
    <x v="0"/>
    <s v="No"/>
    <x v="0"/>
    <x v="2"/>
    <d v="1980-07-17T00:00:00"/>
    <n v="11435.74"/>
    <s v="tier - 3"/>
    <s v="tier - 3"/>
    <s v="R1021"/>
    <n v="44"/>
  </r>
  <r>
    <s v="Id969"/>
    <s v="Eidinger"/>
    <n v="37.68"/>
    <x v="144"/>
    <s v="yes"/>
    <x v="0"/>
    <s v="No"/>
    <x v="0"/>
    <s v="No"/>
    <x v="0"/>
    <x v="2"/>
    <d v="1985-06-09T00:00:00"/>
    <n v="11419.49"/>
    <s v="tier - 3"/>
    <s v="tier - 1"/>
    <s v="R1012"/>
    <n v="39"/>
  </r>
  <r>
    <s v="Id970"/>
    <s v="Ginsburg"/>
    <n v="35.49"/>
    <x v="435"/>
    <s v="yes"/>
    <x v="0"/>
    <s v="Yes"/>
    <x v="3"/>
    <s v="No"/>
    <x v="0"/>
    <x v="2"/>
    <d v="1983-10-23T00:00:00"/>
    <n v="11412.02"/>
    <s v="tier - 3"/>
    <s v="tier - 1"/>
    <s v="R1021"/>
    <n v="41"/>
  </r>
  <r>
    <s v="Id971"/>
    <s v="Truex"/>
    <n v="44.7"/>
    <x v="518"/>
    <s v="yes"/>
    <x v="0"/>
    <s v="No"/>
    <x v="1"/>
    <s v="No"/>
    <x v="0"/>
    <x v="0"/>
    <d v="1970-10-07T00:00:00"/>
    <n v="11411.69"/>
    <s v="tier - 3"/>
    <s v="tier - 2"/>
    <s v="R1011"/>
    <n v="54"/>
  </r>
  <r>
    <s v="Id972"/>
    <s v="Higgins"/>
    <n v="38.380000000000003"/>
    <x v="519"/>
    <s v="yes"/>
    <x v="0"/>
    <s v="No"/>
    <x v="1"/>
    <s v="No"/>
    <x v="0"/>
    <x v="0"/>
    <d v="1970-10-02T00:00:00"/>
    <n v="11396.9"/>
    <s v="tier - 3"/>
    <s v="tier - 3"/>
    <s v="R1024"/>
    <n v="54"/>
  </r>
  <r>
    <s v="Id973"/>
    <s v="McCurdy"/>
    <n v="35.244999999999997"/>
    <x v="520"/>
    <s v="yes"/>
    <x v="0"/>
    <s v="No"/>
    <x v="0"/>
    <s v="No"/>
    <x v="0"/>
    <x v="0"/>
    <d v="1967-12-19T00:00:00"/>
    <n v="11394.07"/>
    <s v="tier - 3"/>
    <s v="tier - 1"/>
    <s v="R1018"/>
    <n v="57"/>
  </r>
  <r>
    <s v="Id974"/>
    <s v="Hughes"/>
    <n v="49.84"/>
    <x v="199"/>
    <s v="yes"/>
    <x v="0"/>
    <s v="Yes"/>
    <x v="3"/>
    <s v="No"/>
    <x v="0"/>
    <x v="2"/>
    <d v="1997-07-28T00:00:00"/>
    <n v="11388.27"/>
    <s v="tier - 3"/>
    <s v="tier - 2"/>
    <s v="R1026"/>
    <n v="27"/>
  </r>
  <r>
    <s v="Id975"/>
    <s v="Varner"/>
    <n v="49.06"/>
    <x v="508"/>
    <s v="yes"/>
    <x v="0"/>
    <s v="No"/>
    <x v="3"/>
    <s v="No"/>
    <x v="0"/>
    <x v="2"/>
    <d v="1964-06-13T00:00:00"/>
    <n v="11381.33"/>
    <s v="tier - 3"/>
    <s v="tier - 2"/>
    <s v="R1013"/>
    <n v="60"/>
  </r>
  <r>
    <s v="Id976"/>
    <s v="Dahmen"/>
    <n v="30.88"/>
    <x v="99"/>
    <s v="No"/>
    <x v="0"/>
    <s v="No"/>
    <x v="1"/>
    <s v="No"/>
    <x v="0"/>
    <x v="1"/>
    <d v="1972-12-06T00:00:00"/>
    <n v="11378.57"/>
    <s v="tier - 3"/>
    <s v="tier - 2"/>
    <s v="R1025"/>
    <n v="52"/>
  </r>
  <r>
    <s v="Id977"/>
    <s v="Young"/>
    <n v="33.35"/>
    <x v="3"/>
    <s v="No"/>
    <x v="0"/>
    <s v="Yes"/>
    <x v="3"/>
    <s v="No"/>
    <x v="0"/>
    <x v="1"/>
    <d v="1979-06-07T00:00:00"/>
    <n v="11369.39"/>
    <s v="tier - 3"/>
    <s v="tier - 1"/>
    <s v="R1026"/>
    <n v="45"/>
  </r>
  <r>
    <s v="Id978"/>
    <s v="Fraser"/>
    <n v="38"/>
    <x v="245"/>
    <s v="yes"/>
    <x v="0"/>
    <s v="No"/>
    <x v="3"/>
    <s v="No"/>
    <x v="0"/>
    <x v="1"/>
    <d v="1964-12-13T00:00:00"/>
    <n v="11365.95"/>
    <s v="tier - 3"/>
    <s v="tier - 2"/>
    <s v="R1011"/>
    <n v="60"/>
  </r>
  <r>
    <s v="Id979"/>
    <s v="Deeg"/>
    <n v="36.08"/>
    <x v="208"/>
    <s v="yes"/>
    <x v="0"/>
    <s v="No"/>
    <x v="3"/>
    <s v="No"/>
    <x v="0"/>
    <x v="1"/>
    <d v="1964-07-03T00:00:00"/>
    <n v="11363.28"/>
    <s v="tier - 3"/>
    <s v="tier - 1"/>
    <s v="R1013"/>
    <n v="60"/>
  </r>
  <r>
    <s v="Id980"/>
    <s v="Robertson"/>
    <n v="35.700000000000003"/>
    <x v="324"/>
    <s v="yes"/>
    <x v="0"/>
    <s v="No"/>
    <x v="3"/>
    <s v="No"/>
    <x v="0"/>
    <x v="2"/>
    <d v="1964-07-04T00:00:00"/>
    <n v="11362.76"/>
    <s v="tier - 3"/>
    <s v="tier - 1"/>
    <s v="R1011"/>
    <n v="60"/>
  </r>
  <r>
    <s v="Id981"/>
    <s v="Peck"/>
    <n v="34.01"/>
    <x v="521"/>
    <s v="No"/>
    <x v="0"/>
    <s v="No"/>
    <x v="0"/>
    <s v="No"/>
    <x v="0"/>
    <x v="0"/>
    <d v="1965-09-26T00:00:00"/>
    <n v="11356.66"/>
    <s v="tier - 3"/>
    <s v="tier - 3"/>
    <s v="R1012"/>
    <n v="59"/>
  </r>
  <r>
    <s v="Id982"/>
    <s v="Burger"/>
    <n v="31.54"/>
    <x v="379"/>
    <s v="No"/>
    <x v="0"/>
    <s v="No"/>
    <x v="0"/>
    <s v="No"/>
    <x v="0"/>
    <x v="0"/>
    <d v="1965-11-29T00:00:00"/>
    <n v="11353.23"/>
    <s v="tier - 3"/>
    <s v="tier - 1"/>
    <s v="R1012"/>
    <n v="59"/>
  </r>
  <r>
    <s v="Id983"/>
    <s v="Blain"/>
    <n v="23.3"/>
    <x v="332"/>
    <s v="yes"/>
    <x v="0"/>
    <s v="No"/>
    <x v="3"/>
    <s v="No"/>
    <x v="2"/>
    <x v="2"/>
    <d v="1964-07-12T00:00:00"/>
    <n v="11345.52"/>
    <s v="tier - 3"/>
    <s v="tier - 3"/>
    <s v="R1011"/>
    <n v="60"/>
  </r>
  <r>
    <s v="Id984"/>
    <s v="Winters"/>
    <n v="27.75"/>
    <x v="502"/>
    <s v="No"/>
    <x v="0"/>
    <s v="No"/>
    <x v="0"/>
    <s v="No"/>
    <x v="1"/>
    <x v="0"/>
    <d v="1968-11-02T00:00:00"/>
    <n v="11344.32"/>
    <s v="tier - 3"/>
    <s v="tier - 2"/>
    <s v="R1025"/>
    <n v="56"/>
  </r>
  <r>
    <s v="Id985"/>
    <s v="McCue"/>
    <n v="42.46"/>
    <x v="92"/>
    <s v="No"/>
    <x v="0"/>
    <s v="No"/>
    <x v="0"/>
    <s v="No"/>
    <x v="0"/>
    <x v="2"/>
    <d v="1989-08-19T00:00:00"/>
    <n v="11326.71"/>
    <s v="tier - 3"/>
    <s v="tier - 3"/>
    <s v="R1013"/>
    <n v="35"/>
  </r>
  <r>
    <s v="Id986"/>
    <s v="Webster"/>
    <n v="54.47"/>
    <x v="488"/>
    <s v="No"/>
    <x v="0"/>
    <s v="No"/>
    <x v="0"/>
    <s v="No"/>
    <x v="0"/>
    <x v="0"/>
    <d v="2002-09-20T00:00:00"/>
    <n v="11321.49"/>
    <s v="tier - 3"/>
    <s v="tier - 3"/>
    <s v="R1012"/>
    <n v="22"/>
  </r>
  <r>
    <s v="Id987"/>
    <s v="Anderson"/>
    <n v="24.93"/>
    <x v="522"/>
    <s v="yes"/>
    <x v="0"/>
    <s v="Yes"/>
    <x v="3"/>
    <s v="No"/>
    <x v="2"/>
    <x v="0"/>
    <d v="1963-07-11T00:00:00"/>
    <n v="11319.12"/>
    <s v="tier - 3"/>
    <s v="tier - 1"/>
    <s v="R1012"/>
    <n v="61"/>
  </r>
  <r>
    <s v="Id988"/>
    <s v="Chiappone"/>
    <n v="48.12"/>
    <x v="523"/>
    <s v="yes"/>
    <x v="0"/>
    <s v="No"/>
    <x v="3"/>
    <s v="No"/>
    <x v="0"/>
    <x v="2"/>
    <d v="1995-12-10T00:00:00"/>
    <n v="11318.57"/>
    <s v="tier - 3"/>
    <s v="tier - 2"/>
    <s v="R1026"/>
    <n v="29"/>
  </r>
  <r>
    <s v="Id989"/>
    <s v="Opie"/>
    <n v="24.91"/>
    <x v="524"/>
    <s v="yes"/>
    <x v="0"/>
    <s v="Yes"/>
    <x v="3"/>
    <s v="No"/>
    <x v="2"/>
    <x v="0"/>
    <d v="1963-11-22T00:00:00"/>
    <n v="11312.33"/>
    <s v="tier - 3"/>
    <s v="tier - 3"/>
    <s v="R1012"/>
    <n v="61"/>
  </r>
  <r>
    <s v="Id990"/>
    <s v="Donnelly"/>
    <n v="27.645"/>
    <x v="525"/>
    <s v="No"/>
    <x v="0"/>
    <s v="No"/>
    <x v="0"/>
    <s v="No"/>
    <x v="1"/>
    <x v="0"/>
    <d v="1968-10-06T00:00:00"/>
    <n v="11305.93"/>
    <s v="tier - 3"/>
    <s v="tier - 1"/>
    <s v="R1012"/>
    <n v="56"/>
  </r>
  <r>
    <s v="Id991"/>
    <s v="Rall"/>
    <n v="33.700000000000003"/>
    <x v="138"/>
    <s v="No"/>
    <x v="0"/>
    <s v="No"/>
    <x v="1"/>
    <s v="No"/>
    <x v="0"/>
    <x v="2"/>
    <d v="1972-09-25T00:00:00"/>
    <n v="11299.34"/>
    <s v="tier - 3"/>
    <s v="tier - 2"/>
    <s v="R1011"/>
    <n v="52"/>
  </r>
  <r>
    <s v="Id992"/>
    <s v="Mitchell"/>
    <n v="38.93"/>
    <x v="409"/>
    <s v="yes"/>
    <x v="0"/>
    <s v="No"/>
    <x v="3"/>
    <s v="No"/>
    <x v="0"/>
    <x v="2"/>
    <d v="1988-11-14T00:00:00"/>
    <n v="11294.57"/>
    <s v="tier - 3"/>
    <s v="tier - 1"/>
    <s v="R1022"/>
    <n v="36"/>
  </r>
  <r>
    <s v="Id993"/>
    <s v="Chen"/>
    <n v="32.774999999999999"/>
    <x v="526"/>
    <s v="yes"/>
    <x v="0"/>
    <s v="No"/>
    <x v="1"/>
    <s v="No"/>
    <x v="0"/>
    <x v="0"/>
    <d v="1970-06-22T00:00:00"/>
    <n v="11289.11"/>
    <s v="tier - 3"/>
    <s v="tier - 1"/>
    <s v="R1012"/>
    <n v="54"/>
  </r>
  <r>
    <s v="Id994"/>
    <s v="Tufaro"/>
    <n v="29.83"/>
    <x v="527"/>
    <s v="yes"/>
    <x v="0"/>
    <s v="No"/>
    <x v="0"/>
    <s v="No"/>
    <x v="1"/>
    <x v="0"/>
    <d v="1967-06-14T00:00:00"/>
    <n v="11286.54"/>
    <s v="tier - 3"/>
    <s v="tier - 3"/>
    <s v="R1024"/>
    <n v="57"/>
  </r>
  <r>
    <s v="Id995"/>
    <s v="Peters"/>
    <n v="28.31"/>
    <x v="188"/>
    <s v="No"/>
    <x v="1"/>
    <s v="No"/>
    <x v="3"/>
    <s v="No"/>
    <x v="1"/>
    <x v="2"/>
    <d v="2004-10-04T00:00:00"/>
    <n v="11272.33"/>
    <s v="tier - 3"/>
    <s v="tier - 2"/>
    <s v="R1019"/>
    <n v="20"/>
  </r>
  <r>
    <s v="Id996"/>
    <s v="Susedik"/>
    <n v="29.79"/>
    <x v="211"/>
    <s v="No"/>
    <x v="0"/>
    <s v="No"/>
    <x v="0"/>
    <s v="No"/>
    <x v="1"/>
    <x v="0"/>
    <d v="1971-12-26T00:00:00"/>
    <n v="11265.71"/>
    <s v="tier - 3"/>
    <s v="tier - 1"/>
    <s v="R1025"/>
    <n v="53"/>
  </r>
  <r>
    <s v="Id997"/>
    <s v="Garcia"/>
    <n v="36.6"/>
    <x v="112"/>
    <s v="yes"/>
    <x v="0"/>
    <s v="Yes"/>
    <x v="3"/>
    <s v="No"/>
    <x v="0"/>
    <x v="2"/>
    <d v="1969-10-11T00:00:00"/>
    <n v="11264.54"/>
    <s v="tier - 3"/>
    <s v="tier - 2"/>
    <s v="R1011"/>
    <n v="55"/>
  </r>
  <r>
    <s v="Id998"/>
    <s v="Deady"/>
    <n v="35.93"/>
    <x v="528"/>
    <s v="yes"/>
    <x v="0"/>
    <s v="No"/>
    <x v="0"/>
    <s v="No"/>
    <x v="0"/>
    <x v="0"/>
    <d v="1981-10-02T00:00:00"/>
    <n v="11255.29"/>
    <s v="tier - 3"/>
    <s v="tier - 1"/>
    <s v="R1026"/>
    <n v="43"/>
  </r>
  <r>
    <s v="Id999"/>
    <s v="Campbell"/>
    <n v="28.6"/>
    <x v="209"/>
    <s v="yes"/>
    <x v="0"/>
    <s v="Yes"/>
    <x v="3"/>
    <s v="No"/>
    <x v="1"/>
    <x v="2"/>
    <d v="1969-08-20T00:00:00"/>
    <n v="11253.42"/>
    <s v="tier - 3"/>
    <s v="tier - 1"/>
    <s v="R1013"/>
    <n v="55"/>
  </r>
  <r>
    <s v="Id1000"/>
    <s v="Schaefer"/>
    <n v="39.17"/>
    <x v="325"/>
    <s v="No"/>
    <x v="0"/>
    <s v="No"/>
    <x v="0"/>
    <s v="No"/>
    <x v="0"/>
    <x v="2"/>
    <d v="1989-12-17T00:00:00"/>
    <n v="63770.43"/>
    <s v="tier - 1"/>
    <s v="tier - 3"/>
    <s v="R1013"/>
    <n v="35"/>
  </r>
  <r>
    <s v="Id1001"/>
    <s v="D'Alessandro"/>
    <n v="26.41"/>
    <x v="74"/>
    <s v="yes"/>
    <x v="0"/>
    <s v="Yes"/>
    <x v="3"/>
    <s v="No"/>
    <x v="1"/>
    <x v="1"/>
    <d v="1969-12-30T00:00:00"/>
    <n v="62592.87"/>
    <s v="tier - 2"/>
    <s v="tier - 3"/>
    <s v="R1013"/>
    <n v="55"/>
  </r>
  <r>
    <s v="Id1002"/>
    <s v="Wyss"/>
    <n v="30.63"/>
    <x v="330"/>
    <s v="yes"/>
    <x v="0"/>
    <s v="No"/>
    <x v="0"/>
    <s v="No"/>
    <x v="0"/>
    <x v="1"/>
    <d v="1976-06-28T00:00:00"/>
    <n v="60021.4"/>
    <s v="tier - 1"/>
    <s v="tier - 1"/>
    <s v="R1012"/>
    <n v="48"/>
  </r>
  <r>
    <s v="Id1003"/>
    <s v="Rose"/>
    <n v="31.73"/>
    <x v="179"/>
    <s v="yes"/>
    <x v="0"/>
    <s v="No"/>
    <x v="1"/>
    <s v="No"/>
    <x v="0"/>
    <x v="0"/>
    <d v="1970-06-14T00:00:00"/>
    <n v="58571.07"/>
    <s v="tier - 1"/>
    <s v="tier - 3"/>
    <s v="R1024"/>
    <n v="54"/>
  </r>
  <r>
    <s v="Id1004"/>
    <s v="Hopper"/>
    <n v="30.7"/>
    <x v="361"/>
    <s v="No"/>
    <x v="0"/>
    <s v="No"/>
    <x v="1"/>
    <s v="No"/>
    <x v="0"/>
    <x v="2"/>
    <d v="1972-09-03T00:00:00"/>
    <n v="55135.4"/>
    <s v="tier - 1"/>
    <s v="tier - 2"/>
    <s v="R1012"/>
    <n v="52"/>
  </r>
  <r>
    <s v="Id1005"/>
    <s v="Finneran"/>
    <n v="25.934999999999999"/>
    <x v="10"/>
    <s v="yes"/>
    <x v="0"/>
    <s v="No"/>
    <x v="1"/>
    <s v="No"/>
    <x v="1"/>
    <x v="1"/>
    <d v="1966-08-06T00:00:00"/>
    <n v="52590.83"/>
    <s v="tier - 1"/>
    <s v="tier - 3"/>
    <s v="R1011"/>
    <n v="58"/>
  </r>
  <r>
    <s v="Id1006"/>
    <s v="Basham"/>
    <n v="35.9"/>
    <x v="239"/>
    <s v="yes"/>
    <x v="0"/>
    <s v="Yes"/>
    <x v="3"/>
    <s v="No"/>
    <x v="0"/>
    <x v="2"/>
    <d v="1969-06-25T00:00:00"/>
    <n v="51194.559999999998"/>
    <s v="tier - 1"/>
    <s v="tier - 3"/>
    <s v="R1011"/>
    <n v="55"/>
  </r>
  <r>
    <s v="Id1007"/>
    <s v="Inman"/>
    <n v="26.7"/>
    <x v="111"/>
    <s v="yes"/>
    <x v="0"/>
    <s v="Yes"/>
    <x v="3"/>
    <s v="No"/>
    <x v="1"/>
    <x v="2"/>
    <d v="1969-11-30T00:00:00"/>
    <n v="49577.66"/>
    <s v="tier - 2"/>
    <s v="tier - 2"/>
    <s v="R1013"/>
    <n v="55"/>
  </r>
  <r>
    <s v="Id1008"/>
    <s v="Oscal"/>
    <n v="33.71"/>
    <x v="529"/>
    <s v="No"/>
    <x v="0"/>
    <s v="No"/>
    <x v="0"/>
    <s v="No"/>
    <x v="0"/>
    <x v="2"/>
    <d v="1980-08-20T00:00:00"/>
    <n v="48970.25"/>
    <s v="tier - 1"/>
    <s v="tier - 2"/>
    <s v="R1013"/>
    <n v="44"/>
  </r>
  <r>
    <s v="Id1009"/>
    <s v="Craft"/>
    <n v="41.91"/>
    <x v="329"/>
    <s v="yes"/>
    <x v="0"/>
    <s v="No"/>
    <x v="1"/>
    <s v="No"/>
    <x v="0"/>
    <x v="2"/>
    <d v="1966-07-05T00:00:00"/>
    <n v="63770.43"/>
    <s v="tier - 1"/>
    <s v="tier - 3"/>
    <s v="R1013"/>
    <n v="58"/>
  </r>
  <r>
    <s v="Id1010"/>
    <s v="Kebede"/>
    <n v="39.82"/>
    <x v="3"/>
    <s v="yes"/>
    <x v="0"/>
    <s v="No"/>
    <x v="1"/>
    <s v="No"/>
    <x v="0"/>
    <x v="1"/>
    <d v="1966-09-09T00:00:00"/>
    <n v="48824.45"/>
    <s v="tier - 2"/>
    <s v="tier - 1"/>
    <s v="R1011"/>
    <n v="58"/>
  </r>
  <r>
    <s v="Id1011"/>
    <s v="Strobel"/>
    <n v="28.12"/>
    <x v="145"/>
    <s v="No"/>
    <x v="0"/>
    <s v="No"/>
    <x v="1"/>
    <s v="No"/>
    <x v="1"/>
    <x v="2"/>
    <d v="1972-10-07T00:00:00"/>
    <n v="48675.519999999997"/>
    <s v="tier - 1"/>
    <s v="tier - 2"/>
    <s v="R1013"/>
    <n v="52"/>
  </r>
  <r>
    <s v="Id1012"/>
    <s v="Dalton"/>
    <n v="26.98"/>
    <x v="241"/>
    <s v="yes"/>
    <x v="0"/>
    <s v="No"/>
    <x v="0"/>
    <s v="No"/>
    <x v="1"/>
    <x v="0"/>
    <d v="1967-09-04T00:00:00"/>
    <n v="48673.56"/>
    <s v="tier - 1"/>
    <s v="tier - 2"/>
    <s v="R1013"/>
    <n v="57"/>
  </r>
  <r>
    <s v="Id1013"/>
    <s v="Morimoto"/>
    <n v="27.2"/>
    <x v="87"/>
    <s v="yes"/>
    <x v="0"/>
    <s v="No"/>
    <x v="1"/>
    <s v="No"/>
    <x v="1"/>
    <x v="1"/>
    <d v="1966-11-20T00:00:00"/>
    <n v="48549.18"/>
    <s v="tier - 2"/>
    <s v="tier - 3"/>
    <s v="R1016"/>
    <n v="58"/>
  </r>
  <r>
    <s v="Id1014"/>
    <s v="Manlove"/>
    <n v="25.3"/>
    <x v="27"/>
    <s v="yes"/>
    <x v="0"/>
    <s v="No"/>
    <x v="1"/>
    <s v="No"/>
    <x v="1"/>
    <x v="2"/>
    <d v="1966-11-07T00:00:00"/>
    <n v="48517.56"/>
    <s v="tier - 1"/>
    <s v="tier - 3"/>
    <s v="R1024"/>
    <n v="58"/>
  </r>
  <r>
    <s v="Id1015"/>
    <s v="Madzik"/>
    <n v="30.25"/>
    <x v="307"/>
    <s v="No"/>
    <x v="0"/>
    <s v="No"/>
    <x v="0"/>
    <s v="No"/>
    <x v="0"/>
    <x v="0"/>
    <d v="1971-11-09T00:00:00"/>
    <n v="48173.36"/>
    <s v="tier - 1"/>
    <s v="tier - 3"/>
    <s v="R1011"/>
    <n v="53"/>
  </r>
  <r>
    <s v="Id1016"/>
    <s v="Hobson"/>
    <n v="54"/>
    <x v="82"/>
    <s v="yes"/>
    <x v="1"/>
    <s v="No"/>
    <x v="1"/>
    <s v="No"/>
    <x v="0"/>
    <x v="2"/>
    <d v="2000-09-18T00:00:00"/>
    <n v="47928.03"/>
    <s v="tier - 1"/>
    <s v="tier - 3"/>
    <s v="R1011"/>
    <n v="24"/>
  </r>
  <r>
    <s v="Id1017"/>
    <s v="Reyes"/>
    <n v="51.86"/>
    <x v="134"/>
    <s v="yes"/>
    <x v="0"/>
    <s v="No"/>
    <x v="0"/>
    <s v="No"/>
    <x v="0"/>
    <x v="2"/>
    <d v="2001-12-17T00:00:00"/>
    <n v="63770.43"/>
    <s v="tier - 1"/>
    <s v="tier - 3"/>
    <s v="R1024"/>
    <n v="23"/>
  </r>
  <r>
    <s v="Id1018"/>
    <s v="Tierney"/>
    <n v="31.39"/>
    <x v="530"/>
    <s v="No"/>
    <x v="0"/>
    <s v="No"/>
    <x v="0"/>
    <s v="No"/>
    <x v="0"/>
    <x v="0"/>
    <d v="1974-08-30T00:00:00"/>
    <n v="62592.87"/>
    <s v="tier - 1"/>
    <s v="tier - 3"/>
    <s v="R1012"/>
    <n v="50"/>
  </r>
  <r>
    <s v="Id1019"/>
    <s v="Gabris"/>
    <n v="39.97"/>
    <x v="122"/>
    <s v="No"/>
    <x v="0"/>
    <s v="No"/>
    <x v="0"/>
    <s v="No"/>
    <x v="0"/>
    <x v="2"/>
    <d v="1989-10-25T00:00:00"/>
    <n v="60021.4"/>
    <s v="tier - 2"/>
    <s v="tier - 2"/>
    <s v="R1013"/>
    <n v="35"/>
  </r>
  <r>
    <s v="Id1020"/>
    <s v="Howard"/>
    <n v="41.23"/>
    <x v="457"/>
    <s v="No"/>
    <x v="0"/>
    <s v="No"/>
    <x v="0"/>
    <s v="No"/>
    <x v="0"/>
    <x v="0"/>
    <d v="1974-12-10T00:00:00"/>
    <n v="58571.07"/>
    <s v="tier - 1"/>
    <s v="tier - 3"/>
    <s v="R1011"/>
    <n v="50"/>
  </r>
  <r>
    <s v="Id1021"/>
    <s v="Kallay"/>
    <n v="49.45"/>
    <x v="267"/>
    <s v="yes"/>
    <x v="0"/>
    <s v="No"/>
    <x v="0"/>
    <s v="No"/>
    <x v="0"/>
    <x v="2"/>
    <d v="1996-07-21T00:00:00"/>
    <n v="55135.4"/>
    <e v="#N/A"/>
    <s v="tier - 1"/>
    <s v="R1011"/>
    <n v="28"/>
  </r>
  <r>
    <s v="Id1022"/>
    <s v="Leguizamo"/>
    <n v="41.04"/>
    <x v="450"/>
    <s v="No"/>
    <x v="0"/>
    <s v="No"/>
    <x v="0"/>
    <s v="No"/>
    <x v="0"/>
    <x v="2"/>
    <d v="1991-06-26T00:00:00"/>
    <n v="52590.83"/>
    <s v="tier - 2"/>
    <s v="tier - 1"/>
    <s v="R1011"/>
    <n v="33"/>
  </r>
  <r>
    <s v="Id1023"/>
    <s v="Escartin"/>
    <n v="27.93"/>
    <x v="531"/>
    <s v="No"/>
    <x v="0"/>
    <s v="No"/>
    <x v="0"/>
    <s v="No"/>
    <x v="1"/>
    <x v="0"/>
    <d v="1974-12-15T00:00:00"/>
    <n v="51194.559999999998"/>
    <s v="tier - 1"/>
    <s v="tier - 2"/>
    <s v="R1013"/>
    <n v="50"/>
  </r>
  <r>
    <s v="Id1024"/>
    <s v="Chorey"/>
    <n v="21.01"/>
    <x v="36"/>
    <s v="No"/>
    <x v="0"/>
    <s v="No"/>
    <x v="0"/>
    <s v="No"/>
    <x v="2"/>
    <x v="0"/>
    <d v="1968-10-24T00:00:00"/>
    <n v="49577.66"/>
    <s v="tier - 1"/>
    <s v="tier - 1"/>
    <s v="R1013"/>
    <n v="56"/>
  </r>
  <r>
    <s v="Id1025"/>
    <s v="McVay"/>
    <n v="52.37"/>
    <x v="388"/>
    <s v="yes"/>
    <x v="1"/>
    <s v="No"/>
    <x v="1"/>
    <s v="No"/>
    <x v="0"/>
    <x v="2"/>
    <d v="2000-09-17T00:00:00"/>
    <n v="48970.25"/>
    <s v="tier - 1"/>
    <s v="tier - 3"/>
    <s v="R1013"/>
    <n v="24"/>
  </r>
  <r>
    <s v="Id1026"/>
    <s v="Vinson"/>
    <n v="40.369999999999997"/>
    <x v="465"/>
    <s v="No"/>
    <x v="0"/>
    <s v="No"/>
    <x v="0"/>
    <s v="No"/>
    <x v="0"/>
    <x v="0"/>
    <d v="1965-12-18T00:00:00"/>
    <n v="63770.43"/>
    <s v="tier - 1"/>
    <s v="tier - 1"/>
    <s v="R1012"/>
    <n v="59"/>
  </r>
  <r>
    <s v="Id1027"/>
    <s v="Astrike-Davis"/>
    <n v="41.47"/>
    <x v="532"/>
    <s v="No"/>
    <x v="0"/>
    <s v="No"/>
    <x v="1"/>
    <s v="No"/>
    <x v="0"/>
    <x v="0"/>
    <d v="1973-10-21T00:00:00"/>
    <n v="48824.45"/>
    <s v="tier - 1"/>
    <s v="tier - 3"/>
    <s v="R1012"/>
    <n v="51"/>
  </r>
  <r>
    <s v="Id1028"/>
    <s v="Harder"/>
    <n v="33.725000000000001"/>
    <x v="49"/>
    <s v="yes"/>
    <x v="0"/>
    <s v="No"/>
    <x v="1"/>
    <s v="No"/>
    <x v="0"/>
    <x v="2"/>
    <d v="1966-07-09T00:00:00"/>
    <n v="48675.519999999997"/>
    <s v="tier - 2"/>
    <s v="tier - 1"/>
    <s v="R1013"/>
    <n v="58"/>
  </r>
  <r>
    <s v="Id1029"/>
    <s v="Bell"/>
    <n v="28.1"/>
    <x v="533"/>
    <s v="No"/>
    <x v="0"/>
    <s v="No"/>
    <x v="0"/>
    <s v="No"/>
    <x v="1"/>
    <x v="0"/>
    <d v="1965-06-19T00:00:00"/>
    <n v="48673.56"/>
    <s v="tier - 1"/>
    <s v="tier - 3"/>
    <s v="R1024"/>
    <n v="59"/>
  </r>
  <r>
    <s v="Id1030"/>
    <s v="Dawes"/>
    <n v="37.43"/>
    <x v="261"/>
    <s v="yes"/>
    <x v="0"/>
    <s v="Yes"/>
    <x v="3"/>
    <s v="No"/>
    <x v="0"/>
    <x v="2"/>
    <d v="1969-08-14T00:00:00"/>
    <n v="48549.18"/>
    <s v="tier - 1"/>
    <s v="tier - 1"/>
    <s v="R1013"/>
    <n v="55"/>
  </r>
  <r>
    <s v="Id1031"/>
    <s v="Larios"/>
    <n v="23.7"/>
    <x v="446"/>
    <s v="No"/>
    <x v="0"/>
    <s v="No"/>
    <x v="0"/>
    <s v="No"/>
    <x v="2"/>
    <x v="0"/>
    <d v="1965-12-04T00:00:00"/>
    <n v="48517.56"/>
    <s v="tier - 1"/>
    <s v="tier - 3"/>
    <s v="R1013"/>
    <n v="59"/>
  </r>
  <r>
    <s v="Id1032"/>
    <s v="Yaremczuk"/>
    <n v="24.795000000000002"/>
    <x v="212"/>
    <s v="yes"/>
    <x v="0"/>
    <s v="Yes"/>
    <x v="3"/>
    <s v="No"/>
    <x v="2"/>
    <x v="2"/>
    <d v="1969-11-10T00:00:00"/>
    <n v="48173.36"/>
    <s v="tier - 1"/>
    <s v="tier - 1"/>
    <s v="R1012"/>
    <n v="55"/>
  </r>
  <r>
    <s v="Id1033"/>
    <s v="Knight"/>
    <n v="31.9"/>
    <x v="43"/>
    <s v="No"/>
    <x v="0"/>
    <s v="No"/>
    <x v="0"/>
    <s v="No"/>
    <x v="0"/>
    <x v="0"/>
    <d v="1968-11-12T00:00:00"/>
    <n v="47928.03"/>
    <s v="tier - 2"/>
    <s v="tier - 3"/>
    <s v="R1011"/>
    <n v="56"/>
  </r>
  <r>
    <s v="Id1034"/>
    <s v="Eversman"/>
    <n v="32.68"/>
    <x v="534"/>
    <s v="No"/>
    <x v="0"/>
    <s v="No"/>
    <x v="0"/>
    <s v="No"/>
    <x v="0"/>
    <x v="0"/>
    <d v="1968-11-13T00:00:00"/>
    <n v="47896.79"/>
    <s v="tier - 2"/>
    <s v="tier - 1"/>
    <s v="R1013"/>
    <n v="56"/>
  </r>
  <r>
    <s v="Id1035"/>
    <s v="Hickory"/>
    <n v="47.13"/>
    <x v="283"/>
    <s v="No"/>
    <x v="0"/>
    <s v="No"/>
    <x v="0"/>
    <s v="No"/>
    <x v="0"/>
    <x v="2"/>
    <d v="1994-09-06T00:00:00"/>
    <n v="47496.49"/>
    <s v="tier - 1"/>
    <s v="tier - 2"/>
    <s v="R1016"/>
    <n v="30"/>
  </r>
  <r>
    <s v="Id1036"/>
    <s v="Mooney"/>
    <n v="36.67"/>
    <x v="535"/>
    <s v="No"/>
    <x v="0"/>
    <s v="No"/>
    <x v="0"/>
    <s v="No"/>
    <x v="0"/>
    <x v="0"/>
    <d v="1971-12-20T00:00:00"/>
    <n v="47462.89"/>
    <s v="tier - 2"/>
    <s v="tier - 2"/>
    <s v="R1012"/>
    <n v="53"/>
  </r>
  <r>
    <s v="Id1037"/>
    <s v="Craighead"/>
    <n v="33.630000000000003"/>
    <x v="291"/>
    <s v="No"/>
    <x v="0"/>
    <s v="No"/>
    <x v="0"/>
    <s v="No"/>
    <x v="0"/>
    <x v="0"/>
    <d v="1968-07-28T00:00:00"/>
    <n v="47403.88"/>
    <s v="tier - 2"/>
    <s v="tier - 2"/>
    <s v="R1013"/>
    <n v="56"/>
  </r>
  <r>
    <s v="Id1038"/>
    <s v="Gardner"/>
    <n v="32.67"/>
    <x v="536"/>
    <s v="yes"/>
    <x v="0"/>
    <s v="No"/>
    <x v="0"/>
    <s v="No"/>
    <x v="0"/>
    <x v="0"/>
    <d v="1967-10-02T00:00:00"/>
    <n v="47305.31"/>
    <s v="tier - 1"/>
    <s v="tier - 3"/>
    <s v="R1024"/>
    <n v="57"/>
  </r>
  <r>
    <s v="Id1039"/>
    <s v="Lohrenz"/>
    <n v="33.299999999999997"/>
    <x v="296"/>
    <s v="yes"/>
    <x v="0"/>
    <s v="No"/>
    <x v="1"/>
    <s v="No"/>
    <x v="0"/>
    <x v="0"/>
    <d v="1970-12-18T00:00:00"/>
    <n v="47291.06"/>
    <s v="tier - 1"/>
    <s v="tier - 2"/>
    <s v="R1011"/>
    <n v="54"/>
  </r>
  <r>
    <s v="Id1040"/>
    <s v="Demise"/>
    <n v="30.78"/>
    <x v="537"/>
    <s v="yes"/>
    <x v="0"/>
    <s v="No"/>
    <x v="1"/>
    <s v="No"/>
    <x v="0"/>
    <x v="0"/>
    <d v="1970-10-28T00:00:00"/>
    <n v="47269.85"/>
    <s v="tier - 1"/>
    <s v="tier - 3"/>
    <s v="R1013"/>
    <n v="54"/>
  </r>
  <r>
    <s v="Id1041"/>
    <s v="Nelson"/>
    <n v="28.975000000000001"/>
    <x v="469"/>
    <s v="yes"/>
    <x v="0"/>
    <s v="No"/>
    <x v="0"/>
    <s v="No"/>
    <x v="1"/>
    <x v="0"/>
    <d v="1967-10-23T00:00:00"/>
    <n v="47055.53"/>
    <s v="tier - 1"/>
    <s v="tier - 3"/>
    <s v="R1013"/>
    <n v="57"/>
  </r>
  <r>
    <s v="Id1042"/>
    <s v="Guitard"/>
    <n v="33.4"/>
    <x v="95"/>
    <s v="No"/>
    <x v="0"/>
    <s v="No"/>
    <x v="0"/>
    <s v="No"/>
    <x v="0"/>
    <x v="2"/>
    <d v="1999-12-24T00:00:00"/>
    <n v="46889.26"/>
    <s v="tier - 1"/>
    <s v="tier - 2"/>
    <s v="R1013"/>
    <n v="25"/>
  </r>
  <r>
    <s v="Id1043"/>
    <s v="Navas"/>
    <n v="21.5"/>
    <x v="68"/>
    <s v="yes"/>
    <x v="0"/>
    <s v="No"/>
    <x v="0"/>
    <s v="No"/>
    <x v="2"/>
    <x v="0"/>
    <d v="1967-11-11T00:00:00"/>
    <n v="46718.16"/>
    <s v="tier - 1"/>
    <s v="tier - 1"/>
    <s v="R1013"/>
    <n v="57"/>
  </r>
  <r>
    <s v="Id1044"/>
    <s v="Ptucha"/>
    <n v="38.14"/>
    <x v="85"/>
    <s v="No"/>
    <x v="0"/>
    <s v="No"/>
    <x v="0"/>
    <s v="No"/>
    <x v="0"/>
    <x v="1"/>
    <d v="1989-11-25T00:00:00"/>
    <n v="46661.440000000002"/>
    <s v="tier - 1"/>
    <s v="tier - 2"/>
    <s v="R1013"/>
    <n v="35"/>
  </r>
  <r>
    <s v="Id1045"/>
    <s v="Kirouac"/>
    <n v="35.42"/>
    <x v="234"/>
    <s v="yes"/>
    <x v="0"/>
    <s v="No"/>
    <x v="3"/>
    <s v="No"/>
    <x v="0"/>
    <x v="0"/>
    <d v="1986-08-29T00:00:00"/>
    <n v="46599.11"/>
    <s v="tier - 2"/>
    <s v="tier - 1"/>
    <s v="R1012"/>
    <n v="38"/>
  </r>
  <r>
    <s v="Id1046"/>
    <s v="Toews"/>
    <n v="35.625"/>
    <x v="9"/>
    <s v="No"/>
    <x v="0"/>
    <s v="No"/>
    <x v="0"/>
    <s v="No"/>
    <x v="0"/>
    <x v="0"/>
    <d v="1974-12-09T00:00:00"/>
    <n v="46255.11"/>
    <s v="tier - 2"/>
    <s v="tier - 2"/>
    <s v="R1012"/>
    <n v="50"/>
  </r>
  <r>
    <s v="Id1047"/>
    <s v="Perry"/>
    <n v="45.51"/>
    <x v="538"/>
    <s v="No"/>
    <x v="0"/>
    <s v="No"/>
    <x v="3"/>
    <s v="No"/>
    <x v="0"/>
    <x v="2"/>
    <d v="1992-06-25T00:00:00"/>
    <n v="46200.99"/>
    <s v="tier - 2"/>
    <s v="tier - 1"/>
    <s v="R1013"/>
    <n v="32"/>
  </r>
  <r>
    <s v="Id1048"/>
    <s v="Kretz"/>
    <n v="37.1"/>
    <x v="463"/>
    <s v="yes"/>
    <x v="0"/>
    <s v="No"/>
    <x v="0"/>
    <s v="No"/>
    <x v="0"/>
    <x v="0"/>
    <d v="1967-10-05T00:00:00"/>
    <n v="46151.12"/>
    <s v="tier - 2"/>
    <s v="tier - 3"/>
    <s v="R1012"/>
    <n v="57"/>
  </r>
  <r>
    <s v="Id1049"/>
    <s v="Hempel"/>
    <n v="30.5"/>
    <x v="539"/>
    <s v="yes"/>
    <x v="0"/>
    <s v="No"/>
    <x v="0"/>
    <s v="No"/>
    <x v="0"/>
    <x v="0"/>
    <d v="1967-07-30T00:00:00"/>
    <n v="46130.53"/>
    <s v="tier - 2"/>
    <s v="tier - 2"/>
    <s v="R1013"/>
    <n v="57"/>
  </r>
  <r>
    <s v="Id1050"/>
    <s v="McBroom"/>
    <n v="28.16"/>
    <x v="209"/>
    <s v="No"/>
    <x v="0"/>
    <s v="No"/>
    <x v="1"/>
    <s v="No"/>
    <x v="1"/>
    <x v="2"/>
    <d v="1972-10-24T00:00:00"/>
    <n v="46113.51"/>
    <s v="tier - 2"/>
    <s v="tier - 1"/>
    <s v="R1015"/>
    <n v="52"/>
  </r>
  <r>
    <s v="Id1051"/>
    <s v="Yoo"/>
    <n v="29.1"/>
    <x v="409"/>
    <s v="yes"/>
    <x v="0"/>
    <s v="No"/>
    <x v="0"/>
    <s v="No"/>
    <x v="1"/>
    <x v="2"/>
    <d v="1976-09-30T00:00:00"/>
    <n v="45863.21"/>
    <s v="tier - 2"/>
    <s v="tier - 2"/>
    <s v="R1012"/>
    <n v="48"/>
  </r>
  <r>
    <s v="Id1052"/>
    <s v="Rand"/>
    <n v="30.22"/>
    <x v="347"/>
    <s v="No"/>
    <x v="0"/>
    <s v="No"/>
    <x v="0"/>
    <s v="No"/>
    <x v="0"/>
    <x v="2"/>
    <d v="1977-08-02T00:00:00"/>
    <n v="45710.21"/>
    <s v="tier - 2"/>
    <s v="tier - 2"/>
    <s v="R1016"/>
    <n v="47"/>
  </r>
  <r>
    <s v="Id1053"/>
    <s v="Wolfe"/>
    <n v="24.29"/>
    <x v="290"/>
    <s v="No"/>
    <x v="0"/>
    <s v="No"/>
    <x v="0"/>
    <s v="No"/>
    <x v="2"/>
    <x v="0"/>
    <d v="1962-09-07T00:00:00"/>
    <n v="45702.02"/>
    <s v="tier - 2"/>
    <s v="tier - 2"/>
    <s v="R1011"/>
    <n v="62"/>
  </r>
  <r>
    <s v="Id1054"/>
    <s v="Vance"/>
    <n v="29.39"/>
    <x v="193"/>
    <s v="yes"/>
    <x v="0"/>
    <s v="No"/>
    <x v="0"/>
    <s v="No"/>
    <x v="1"/>
    <x v="2"/>
    <d v="1976-11-22T00:00:00"/>
    <n v="45008.959999999999"/>
    <s v="tier - 2"/>
    <s v="tier - 2"/>
    <s v="R1012"/>
    <n v="48"/>
  </r>
  <r>
    <s v="Id1055"/>
    <s v="Burnett"/>
    <n v="25.66"/>
    <x v="473"/>
    <s v="yes"/>
    <x v="0"/>
    <s v="No"/>
    <x v="3"/>
    <s v="No"/>
    <x v="1"/>
    <x v="2"/>
    <d v="1964-08-08T00:00:00"/>
    <n v="44641.2"/>
    <s v="tier - 2"/>
    <s v="tier - 3"/>
    <s v="R1013"/>
    <n v="60"/>
  </r>
  <r>
    <s v="Id1056"/>
    <s v="Clason"/>
    <n v="39.11"/>
    <x v="231"/>
    <s v="No"/>
    <x v="0"/>
    <s v="No"/>
    <x v="0"/>
    <s v="No"/>
    <x v="0"/>
    <x v="1"/>
    <d v="1990-07-06T00:00:00"/>
    <n v="44585.46"/>
    <s v="tier - 2"/>
    <s v="tier - 1"/>
    <s v="R1011"/>
    <n v="34"/>
  </r>
  <r>
    <s v="Id1057"/>
    <s v="Donnelly"/>
    <n v="43.78"/>
    <x v="268"/>
    <s v="No"/>
    <x v="0"/>
    <s v="No"/>
    <x v="3"/>
    <s v="No"/>
    <x v="0"/>
    <x v="1"/>
    <d v="1992-07-23T00:00:00"/>
    <n v="44501.4"/>
    <s v="tier - 2"/>
    <s v="tier - 2"/>
    <s v="R1011"/>
    <n v="32"/>
  </r>
  <r>
    <s v="Id1058"/>
    <s v="Pietz"/>
    <n v="24.35"/>
    <x v="232"/>
    <s v="No"/>
    <x v="0"/>
    <s v="No"/>
    <x v="0"/>
    <s v="No"/>
    <x v="2"/>
    <x v="0"/>
    <d v="1965-06-27T00:00:00"/>
    <n v="44423.8"/>
    <s v="tier - 2"/>
    <s v="tier - 2"/>
    <s v="R1012"/>
    <n v="59"/>
  </r>
  <r>
    <s v="Id1059"/>
    <s v="Tegenkamp"/>
    <n v="40.299999999999997"/>
    <x v="352"/>
    <s v="yes"/>
    <x v="0"/>
    <s v="No"/>
    <x v="1"/>
    <s v="No"/>
    <x v="0"/>
    <x v="2"/>
    <d v="1966-07-02T00:00:00"/>
    <n v="44400.41"/>
    <s v="tier - 2"/>
    <s v="tier - 3"/>
    <s v="R1011"/>
    <n v="58"/>
  </r>
  <r>
    <s v="Id1060"/>
    <s v="Dover"/>
    <n v="32.774999999999999"/>
    <x v="439"/>
    <s v="yes"/>
    <x v="0"/>
    <s v="No"/>
    <x v="0"/>
    <s v="No"/>
    <x v="0"/>
    <x v="0"/>
    <d v="1967-06-23T00:00:00"/>
    <n v="44260.75"/>
    <s v="tier - 2"/>
    <s v="tier - 3"/>
    <s v="R1013"/>
    <n v="57"/>
  </r>
  <r>
    <s v="Id1061"/>
    <s v="Dockemeyer"/>
    <n v="39.6"/>
    <x v="78"/>
    <s v="yes"/>
    <x v="0"/>
    <s v="No"/>
    <x v="1"/>
    <s v="No"/>
    <x v="0"/>
    <x v="2"/>
    <d v="1966-07-20T00:00:00"/>
    <n v="44202.65"/>
    <s v="tier - 2"/>
    <s v="tier - 3"/>
    <s v="R1011"/>
    <n v="58"/>
  </r>
  <r>
    <s v="Id1062"/>
    <s v="Steele"/>
    <n v="30.97"/>
    <x v="540"/>
    <s v="No"/>
    <x v="0"/>
    <s v="No"/>
    <x v="1"/>
    <s v="No"/>
    <x v="0"/>
    <x v="2"/>
    <d v="1972-12-14T00:00:00"/>
    <n v="43943.88"/>
    <s v="tier - 2"/>
    <s v="tier - 2"/>
    <s v="R1011"/>
    <n v="52"/>
  </r>
  <r>
    <s v="Id1063"/>
    <s v="Harel"/>
    <n v="27.645"/>
    <x v="541"/>
    <s v="yes"/>
    <x v="0"/>
    <s v="No"/>
    <x v="0"/>
    <s v="No"/>
    <x v="1"/>
    <x v="0"/>
    <d v="1967-11-29T00:00:00"/>
    <n v="43921.18"/>
    <s v="tier - 2"/>
    <s v="tier - 2"/>
    <s v="R1016"/>
    <n v="57"/>
  </r>
  <r>
    <s v="Id1064"/>
    <s v="Aguila"/>
    <n v="34.43"/>
    <x v="10"/>
    <s v="yes"/>
    <x v="0"/>
    <s v="No"/>
    <x v="1"/>
    <s v="No"/>
    <x v="0"/>
    <x v="1"/>
    <d v="1966-11-03T00:00:00"/>
    <n v="43896.38"/>
    <s v="tier - 2"/>
    <s v="tier - 3"/>
    <s v="R1013"/>
    <n v="58"/>
  </r>
  <r>
    <s v="Id1065"/>
    <s v="Vallejo Sarmiento"/>
    <n v="39.6"/>
    <x v="321"/>
    <s v="yes"/>
    <x v="0"/>
    <s v="Yes"/>
    <x v="3"/>
    <s v="No"/>
    <x v="0"/>
    <x v="2"/>
    <d v="1969-12-25T00:00:00"/>
    <n v="43817.45"/>
    <s v="tier - 2"/>
    <s v="tier - 1"/>
    <s v="R1011"/>
    <n v="55"/>
  </r>
  <r>
    <s v="Id1066"/>
    <s v="Beisheim"/>
    <n v="22.1"/>
    <x v="347"/>
    <s v="yes"/>
    <x v="0"/>
    <s v="No"/>
    <x v="1"/>
    <s v="No"/>
    <x v="2"/>
    <x v="2"/>
    <d v="1966-12-11T00:00:00"/>
    <n v="43813.87"/>
    <s v="tier - 1"/>
    <s v="tier - 1"/>
    <s v="R1013"/>
    <n v="58"/>
  </r>
  <r>
    <s v="Id1067"/>
    <s v="Lenhoff"/>
    <n v="33.25"/>
    <x v="409"/>
    <s v="yes"/>
    <x v="0"/>
    <s v="Yes"/>
    <x v="3"/>
    <s v="No"/>
    <x v="0"/>
    <x v="2"/>
    <d v="1969-07-17T00:00:00"/>
    <n v="43753.34"/>
    <s v="tier - 1"/>
    <s v="tier - 3"/>
    <s v="R1013"/>
    <n v="55"/>
  </r>
  <r>
    <s v="Id1068"/>
    <s v="Wehrwein"/>
    <n v="33.33"/>
    <x v="542"/>
    <s v="No"/>
    <x v="0"/>
    <s v="No"/>
    <x v="0"/>
    <s v="No"/>
    <x v="0"/>
    <x v="0"/>
    <d v="1971-06-29T00:00:00"/>
    <n v="43578.94"/>
    <s v="tier - 1"/>
    <s v="tier - 1"/>
    <s v="R1024"/>
    <n v="53"/>
  </r>
  <r>
    <s v="Id1069"/>
    <s v="Wallace"/>
    <n v="30.5"/>
    <x v="9"/>
    <s v="No"/>
    <x v="0"/>
    <s v="No"/>
    <x v="0"/>
    <s v="No"/>
    <x v="0"/>
    <x v="0"/>
    <d v="1971-09-26T00:00:00"/>
    <n v="43254.42"/>
    <s v="tier - 1"/>
    <s v="tier - 3"/>
    <s v="R1013"/>
    <n v="53"/>
  </r>
  <r>
    <s v="Id1070"/>
    <s v="Markowitz"/>
    <n v="30.3"/>
    <x v="180"/>
    <s v="No"/>
    <x v="0"/>
    <s v="No"/>
    <x v="0"/>
    <s v="No"/>
    <x v="0"/>
    <x v="2"/>
    <d v="1977-10-25T00:00:00"/>
    <n v="43073.760000000002"/>
    <s v="tier - 1"/>
    <s v="tier - 1"/>
    <s v="R1013"/>
    <n v="47"/>
  </r>
  <r>
    <s v="Id1071"/>
    <s v="Vos"/>
    <n v="26.22"/>
    <x v="334"/>
    <s v="No"/>
    <x v="0"/>
    <s v="No"/>
    <x v="1"/>
    <s v="No"/>
    <x v="1"/>
    <x v="1"/>
    <d v="1972-10-19T00:00:00"/>
    <n v="42983.46"/>
    <s v="tier - 1"/>
    <s v="tier - 1"/>
    <s v="R1016"/>
    <n v="52"/>
  </r>
  <r>
    <s v="Id1072"/>
    <s v="McLeod"/>
    <n v="29.99"/>
    <x v="543"/>
    <s v="No"/>
    <x v="0"/>
    <s v="No"/>
    <x v="0"/>
    <s v="No"/>
    <x v="1"/>
    <x v="0"/>
    <d v="1978-08-21T00:00:00"/>
    <n v="42969.85"/>
    <s v="tier - 1"/>
    <s v="tier - 3"/>
    <s v="R1011"/>
    <n v="46"/>
  </r>
  <r>
    <s v="Id1073"/>
    <s v="Balcom"/>
    <n v="36.380000000000003"/>
    <x v="213"/>
    <s v="No"/>
    <x v="0"/>
    <s v="No"/>
    <x v="3"/>
    <s v="No"/>
    <x v="0"/>
    <x v="1"/>
    <d v="1987-06-28T00:00:00"/>
    <n v="42856.84"/>
    <s v="tier - 1"/>
    <s v="tier - 3"/>
    <s v="R1011"/>
    <n v="37"/>
  </r>
  <r>
    <s v="Id1074"/>
    <s v="Dirth"/>
    <n v="31.16"/>
    <x v="228"/>
    <s v="yes"/>
    <x v="0"/>
    <s v="Yes"/>
    <x v="3"/>
    <s v="No"/>
    <x v="0"/>
    <x v="2"/>
    <d v="1969-09-22T00:00:00"/>
    <n v="42764.12"/>
    <s v="tier - 1"/>
    <s v="tier - 1"/>
    <s v="R1011"/>
    <n v="55"/>
  </r>
  <r>
    <s v="Id1075"/>
    <s v="Inglish"/>
    <n v="25.55"/>
    <x v="98"/>
    <s v="yes"/>
    <x v="0"/>
    <s v="No"/>
    <x v="3"/>
    <s v="No"/>
    <x v="1"/>
    <x v="2"/>
    <d v="1964-07-27T00:00:00"/>
    <n v="42760.5"/>
    <s v="tier - 1"/>
    <s v="tier - 2"/>
    <s v="R1013"/>
    <n v="60"/>
  </r>
  <r>
    <s v="Id1076"/>
    <s v="Matthews"/>
    <n v="28.77"/>
    <x v="544"/>
    <s v="yes"/>
    <x v="0"/>
    <s v="No"/>
    <x v="0"/>
    <s v="No"/>
    <x v="1"/>
    <x v="2"/>
    <d v="1976-08-03T00:00:00"/>
    <n v="42644.2"/>
    <s v="tier - 1"/>
    <s v="tier - 3"/>
    <s v="R1011"/>
    <n v="48"/>
  </r>
  <r>
    <s v="Id1077"/>
    <s v="Massa-Musiak"/>
    <n v="23.14"/>
    <x v="325"/>
    <s v="yes"/>
    <x v="0"/>
    <s v="No"/>
    <x v="3"/>
    <s v="No"/>
    <x v="2"/>
    <x v="2"/>
    <d v="1964-10-14T00:00:00"/>
    <n v="42560.43"/>
    <s v="tier - 1"/>
    <s v="tier - 1"/>
    <s v="R1011"/>
    <n v="60"/>
  </r>
  <r>
    <s v="Id1078"/>
    <s v="Bailey"/>
    <n v="39.6"/>
    <x v="545"/>
    <s v="No"/>
    <x v="0"/>
    <s v="No"/>
    <x v="0"/>
    <s v="No"/>
    <x v="0"/>
    <x v="0"/>
    <d v="1968-11-08T00:00:00"/>
    <n v="42538.720000000001"/>
    <s v="tier - 1"/>
    <s v="tier - 2"/>
    <s v="R1011"/>
    <n v="56"/>
  </r>
  <r>
    <s v="Id1079"/>
    <s v="Jacoby"/>
    <n v="29.2"/>
    <x v="546"/>
    <s v="No"/>
    <x v="0"/>
    <s v="No"/>
    <x v="0"/>
    <s v="No"/>
    <x v="1"/>
    <x v="0"/>
    <d v="1968-08-29T00:00:00"/>
    <n v="42478.6"/>
    <s v="tier - 1"/>
    <s v="tier - 2"/>
    <s v="R1011"/>
    <n v="56"/>
  </r>
  <r>
    <s v="Id1080"/>
    <s v="Crimmings"/>
    <n v="32.774999999999999"/>
    <x v="547"/>
    <s v="No"/>
    <x v="0"/>
    <s v="No"/>
    <x v="0"/>
    <s v="No"/>
    <x v="0"/>
    <x v="0"/>
    <d v="1968-08-23T00:00:00"/>
    <n v="42303.69"/>
    <s v="tier - 1"/>
    <s v="tier - 2"/>
    <s v="R1011"/>
    <n v="56"/>
  </r>
  <r>
    <s v="Id1081"/>
    <s v="Crane"/>
    <n v="24.035"/>
    <x v="519"/>
    <s v="No"/>
    <x v="0"/>
    <s v="No"/>
    <x v="0"/>
    <s v="No"/>
    <x v="2"/>
    <x v="0"/>
    <d v="1968-12-27T00:00:00"/>
    <n v="42211.14"/>
    <s v="tier - 1"/>
    <s v="tier - 2"/>
    <s v="R1011"/>
    <n v="56"/>
  </r>
  <r>
    <s v="Id1082"/>
    <s v="Swartzfager"/>
    <n v="30.55"/>
    <x v="256"/>
    <s v="No"/>
    <x v="0"/>
    <s v="Yes"/>
    <x v="3"/>
    <s v="No"/>
    <x v="0"/>
    <x v="1"/>
    <d v="1979-11-25T00:00:00"/>
    <n v="42188.15"/>
    <s v="tier - 1"/>
    <s v="tier - 3"/>
    <s v="R1011"/>
    <n v="45"/>
  </r>
  <r>
    <s v="Id1083"/>
    <s v="Clevenger"/>
    <n v="28.81"/>
    <x v="548"/>
    <s v="No"/>
    <x v="0"/>
    <s v="No"/>
    <x v="1"/>
    <s v="No"/>
    <x v="1"/>
    <x v="0"/>
    <d v="1973-10-11T00:00:00"/>
    <n v="42124.52"/>
    <s v="tier - 1"/>
    <s v="tier - 2"/>
    <s v="R1011"/>
    <n v="51"/>
  </r>
  <r>
    <s v="Id1084"/>
    <s v="Reichardt"/>
    <n v="31.66"/>
    <x v="92"/>
    <s v="No"/>
    <x v="0"/>
    <s v="No"/>
    <x v="0"/>
    <s v="No"/>
    <x v="0"/>
    <x v="2"/>
    <d v="1980-10-24T00:00:00"/>
    <n v="42112.24"/>
    <s v="tier - 1"/>
    <s v="tier - 3"/>
    <s v="R1016"/>
    <n v="44"/>
  </r>
  <r>
    <s v="Id1085"/>
    <s v="Morton"/>
    <n v="28.215"/>
    <x v="549"/>
    <s v="yes"/>
    <x v="0"/>
    <s v="No"/>
    <x v="3"/>
    <s v="No"/>
    <x v="1"/>
    <x v="0"/>
    <d v="1975-06-05T00:00:00"/>
    <n v="42111.66"/>
    <s v="tier - 1"/>
    <s v="tier - 2"/>
    <s v="R1011"/>
    <n v="49"/>
  </r>
  <r>
    <s v="Id1086"/>
    <s v="Sunstrum"/>
    <n v="26.12"/>
    <x v="550"/>
    <s v="yes"/>
    <x v="0"/>
    <s v="Yes"/>
    <x v="3"/>
    <s v="No"/>
    <x v="1"/>
    <x v="2"/>
    <d v="1969-07-07T00:00:00"/>
    <n v="41999.519999999997"/>
    <s v="tier - 1"/>
    <s v="tier - 3"/>
    <s v="R1017"/>
    <n v="55"/>
  </r>
  <r>
    <s v="Id1087"/>
    <s v="Frownfelter"/>
    <n v="36.630000000000003"/>
    <x v="551"/>
    <s v="No"/>
    <x v="0"/>
    <s v="No"/>
    <x v="1"/>
    <s v="No"/>
    <x v="0"/>
    <x v="0"/>
    <d v="1973-09-19T00:00:00"/>
    <n v="41949.24"/>
    <s v="tier - 1"/>
    <s v="tier - 2"/>
    <s v="R1013"/>
    <n v="51"/>
  </r>
  <r>
    <s v="Id1088"/>
    <s v="Richter"/>
    <n v="33.344999999999999"/>
    <x v="524"/>
    <s v="No"/>
    <x v="0"/>
    <s v="No"/>
    <x v="1"/>
    <s v="No"/>
    <x v="0"/>
    <x v="0"/>
    <d v="1973-09-29T00:00:00"/>
    <n v="41919.1"/>
    <s v="tier - 1"/>
    <s v="tier - 2"/>
    <s v="R1011"/>
    <n v="51"/>
  </r>
  <r>
    <s v="Id1089"/>
    <s v="England"/>
    <n v="27.11"/>
    <x v="381"/>
    <s v="No"/>
    <x v="0"/>
    <s v="No"/>
    <x v="0"/>
    <s v="No"/>
    <x v="1"/>
    <x v="0"/>
    <d v="1971-09-06T00:00:00"/>
    <n v="41886.54"/>
    <s v="tier - 1"/>
    <s v="tier - 2"/>
    <s v="R1013"/>
    <n v="53"/>
  </r>
  <r>
    <s v="Id1090"/>
    <s v="McLean"/>
    <n v="26.6"/>
    <x v="173"/>
    <s v="yes"/>
    <x v="0"/>
    <s v="Yes"/>
    <x v="3"/>
    <s v="No"/>
    <x v="1"/>
    <x v="2"/>
    <d v="1969-06-17T00:00:00"/>
    <n v="41794.629999999997"/>
    <s v="tier - 1"/>
    <s v="tier - 2"/>
    <s v="R1013"/>
    <n v="55"/>
  </r>
  <r>
    <s v="Id1091"/>
    <s v="Gardner"/>
    <n v="30.41"/>
    <x v="55"/>
    <s v="No"/>
    <x v="0"/>
    <s v="No"/>
    <x v="0"/>
    <s v="No"/>
    <x v="0"/>
    <x v="0"/>
    <d v="1974-09-29T00:00:00"/>
    <n v="41681.86"/>
    <s v="tier - 1"/>
    <s v="tier - 1"/>
    <s v="R1024"/>
    <n v="50"/>
  </r>
  <r>
    <s v="Id1092"/>
    <s v="Lane"/>
    <n v="28.98"/>
    <x v="64"/>
    <s v="No"/>
    <x v="0"/>
    <s v="No"/>
    <x v="1"/>
    <s v="No"/>
    <x v="1"/>
    <x v="0"/>
    <d v="1973-08-08T00:00:00"/>
    <n v="41676.080000000002"/>
    <s v="tier - 1"/>
    <s v="tier - 3"/>
    <s v="R1011"/>
    <n v="51"/>
  </r>
  <r>
    <s v="Id1093"/>
    <s v="Vonachen"/>
    <n v="31.24"/>
    <x v="552"/>
    <s v="No"/>
    <x v="0"/>
    <s v="No"/>
    <x v="0"/>
    <s v="No"/>
    <x v="0"/>
    <x v="0"/>
    <d v="1968-07-19T00:00:00"/>
    <n v="41661.599999999999"/>
    <s v="tier - 1"/>
    <s v="tier - 3"/>
    <s v="R1012"/>
    <n v="56"/>
  </r>
  <r>
    <s v="Id1094"/>
    <s v="Smith"/>
    <n v="31.54"/>
    <x v="321"/>
    <s v="No"/>
    <x v="0"/>
    <s v="No"/>
    <x v="0"/>
    <s v="No"/>
    <x v="0"/>
    <x v="2"/>
    <d v="1982-07-21T00:00:00"/>
    <n v="41636.199999999997"/>
    <s v="tier - 1"/>
    <s v="tier - 1"/>
    <s v="R1011"/>
    <n v="42"/>
  </r>
  <r>
    <s v="Id1095"/>
    <s v="Kidwell"/>
    <n v="38.6"/>
    <x v="463"/>
    <s v="yes"/>
    <x v="0"/>
    <s v="No"/>
    <x v="1"/>
    <s v="No"/>
    <x v="0"/>
    <x v="0"/>
    <d v="1970-12-01T00:00:00"/>
    <n v="41505.15"/>
    <s v="tier - 1"/>
    <s v="tier - 3"/>
    <s v="R1012"/>
    <n v="54"/>
  </r>
  <r>
    <s v="Id1096"/>
    <s v="Betancourth"/>
    <n v="37.950000000000003"/>
    <x v="87"/>
    <s v="No"/>
    <x v="0"/>
    <s v="No"/>
    <x v="0"/>
    <s v="No"/>
    <x v="0"/>
    <x v="1"/>
    <d v="1991-08-21T00:00:00"/>
    <n v="41351.879999999997"/>
    <s v="tier - 1"/>
    <s v="tier - 2"/>
    <s v="R1013"/>
    <n v="33"/>
  </r>
  <r>
    <s v="Id1097"/>
    <s v="Henstrom"/>
    <n v="38.97"/>
    <x v="89"/>
    <s v="No"/>
    <x v="0"/>
    <s v="No"/>
    <x v="0"/>
    <s v="No"/>
    <x v="0"/>
    <x v="2"/>
    <d v="1991-11-17T00:00:00"/>
    <n v="41331.79"/>
    <s v="tier - 1"/>
    <s v="tier - 3"/>
    <s v="R1011"/>
    <n v="33"/>
  </r>
  <r>
    <s v="Id1098"/>
    <s v="Pereira"/>
    <n v="21.2"/>
    <x v="553"/>
    <s v="No"/>
    <x v="0"/>
    <s v="No"/>
    <x v="0"/>
    <s v="No"/>
    <x v="2"/>
    <x v="0"/>
    <d v="1962-07-12T00:00:00"/>
    <n v="41271.5"/>
    <s v="tier - 1"/>
    <s v="tier - 3"/>
    <s v="R1011"/>
    <n v="62"/>
  </r>
  <r>
    <s v="Id1099"/>
    <s v="Black"/>
    <n v="23.96"/>
    <x v="8"/>
    <s v="yes"/>
    <x v="0"/>
    <s v="Yes"/>
    <x v="3"/>
    <s v="No"/>
    <x v="2"/>
    <x v="0"/>
    <d v="1963-09-24T00:00:00"/>
    <n v="41250.39"/>
    <s v="tier - 1"/>
    <s v="tier - 3"/>
    <s v="R1013"/>
    <n v="61"/>
  </r>
  <r>
    <s v="Id1100"/>
    <s v="Brown"/>
    <n v="35.93"/>
    <x v="554"/>
    <s v="yes"/>
    <x v="0"/>
    <s v="No"/>
    <x v="3"/>
    <s v="No"/>
    <x v="0"/>
    <x v="0"/>
    <d v="1988-09-14T00:00:00"/>
    <n v="41191.57"/>
    <s v="tier - 1"/>
    <s v="tier - 3"/>
    <s v="R1013"/>
    <n v="36"/>
  </r>
  <r>
    <s v="Id1101"/>
    <s v="Reasoner"/>
    <n v="26.11"/>
    <x v="555"/>
    <s v="yes"/>
    <x v="0"/>
    <s v="No"/>
    <x v="1"/>
    <s v="No"/>
    <x v="1"/>
    <x v="0"/>
    <d v="1970-06-21T00:00:00"/>
    <n v="41097.160000000003"/>
    <s v="tier - 1"/>
    <s v="tier - 1"/>
    <s v="R1012"/>
    <n v="54"/>
  </r>
  <r>
    <s v="Id1102"/>
    <s v="Wandzilak"/>
    <n v="32.299999999999997"/>
    <x v="556"/>
    <s v="No"/>
    <x v="0"/>
    <s v="No"/>
    <x v="1"/>
    <s v="No"/>
    <x v="0"/>
    <x v="0"/>
    <d v="1973-11-27T00:00:00"/>
    <n v="41055.29"/>
    <s v="tier - 1"/>
    <s v="tier - 3"/>
    <s v="R1024"/>
    <n v="51"/>
  </r>
  <r>
    <s v="Id1103"/>
    <s v="Carver"/>
    <n v="28.69"/>
    <x v="557"/>
    <s v="No"/>
    <x v="0"/>
    <s v="No"/>
    <x v="1"/>
    <s v="No"/>
    <x v="1"/>
    <x v="0"/>
    <d v="1973-09-05T00:00:00"/>
    <n v="41034.22"/>
    <s v="tier - 1"/>
    <s v="tier - 2"/>
    <s v="R1012"/>
    <n v="51"/>
  </r>
  <r>
    <s v="Id1104"/>
    <s v="Borror"/>
    <n v="31.28"/>
    <x v="457"/>
    <s v="yes"/>
    <x v="0"/>
    <s v="No"/>
    <x v="3"/>
    <s v="No"/>
    <x v="0"/>
    <x v="0"/>
    <d v="1975-08-15T00:00:00"/>
    <n v="40974.160000000003"/>
    <s v="tier - 1"/>
    <s v="tier - 3"/>
    <s v="R1011"/>
    <n v="49"/>
  </r>
  <r>
    <s v="Id1105"/>
    <s v="Saad"/>
    <n v="30.21"/>
    <x v="558"/>
    <s v="No"/>
    <x v="0"/>
    <s v="No"/>
    <x v="0"/>
    <s v="No"/>
    <x v="0"/>
    <x v="0"/>
    <d v="1968-09-23T00:00:00"/>
    <n v="40961.29"/>
    <s v="tier - 1"/>
    <s v="tier - 3"/>
    <s v="R1011"/>
    <n v="56"/>
  </r>
  <r>
    <s v="Id1106"/>
    <s v="Paul"/>
    <n v="38.28"/>
    <x v="559"/>
    <s v="yes"/>
    <x v="0"/>
    <s v="No"/>
    <x v="0"/>
    <s v="No"/>
    <x v="0"/>
    <x v="0"/>
    <d v="1967-06-28T00:00:00"/>
    <n v="40941.29"/>
    <s v="tier - 1"/>
    <s v="tier - 2"/>
    <s v="R1013"/>
    <n v="57"/>
  </r>
  <r>
    <s v="Id1107"/>
    <s v="Trail"/>
    <n v="29.9"/>
    <x v="254"/>
    <s v="yes"/>
    <x v="0"/>
    <s v="No"/>
    <x v="0"/>
    <s v="No"/>
    <x v="1"/>
    <x v="0"/>
    <d v="1967-09-26T00:00:00"/>
    <n v="40932.43"/>
    <s v="tier - 1"/>
    <s v="tier - 2"/>
    <s v="R1013"/>
    <n v="57"/>
  </r>
  <r>
    <s v="Id1108"/>
    <s v="Benton"/>
    <n v="23.18"/>
    <x v="560"/>
    <s v="yes"/>
    <x v="0"/>
    <s v="No"/>
    <x v="1"/>
    <s v="No"/>
    <x v="2"/>
    <x v="0"/>
    <d v="1970-12-24T00:00:00"/>
    <n v="40904.199999999997"/>
    <s v="tier - 1"/>
    <s v="tier - 3"/>
    <s v="R1013"/>
    <n v="54"/>
  </r>
  <r>
    <s v="Id1109"/>
    <s v="Bauman"/>
    <n v="33.020000000000003"/>
    <x v="103"/>
    <s v="yes"/>
    <x v="0"/>
    <s v="No"/>
    <x v="0"/>
    <s v="No"/>
    <x v="0"/>
    <x v="2"/>
    <d v="1985-10-16T00:00:00"/>
    <n v="40817.85"/>
    <s v="tier - 1"/>
    <s v="tier - 2"/>
    <s v="R1011"/>
    <n v="39"/>
  </r>
  <r>
    <s v="Id1110"/>
    <s v="Bakula"/>
    <n v="27.29"/>
    <x v="561"/>
    <s v="No"/>
    <x v="0"/>
    <s v="No"/>
    <x v="1"/>
    <s v="No"/>
    <x v="1"/>
    <x v="1"/>
    <d v="1972-07-10T00:00:00"/>
    <n v="40720.550000000003"/>
    <s v="tier - 1"/>
    <s v="tier - 2"/>
    <s v="R1013"/>
    <n v="52"/>
  </r>
  <r>
    <s v="Id1111"/>
    <s v="Edwards"/>
    <n v="23.18"/>
    <x v="525"/>
    <s v="No"/>
    <x v="0"/>
    <s v="No"/>
    <x v="1"/>
    <s v="No"/>
    <x v="2"/>
    <x v="0"/>
    <d v="1973-10-13T00:00:00"/>
    <n v="40692.910000000003"/>
    <s v="tier - 1"/>
    <s v="tier - 2"/>
    <s v="R1011"/>
    <n v="51"/>
  </r>
  <r>
    <s v="Id1112"/>
    <s v="Davis"/>
    <n v="32.659999999999997"/>
    <x v="282"/>
    <s v="yes"/>
    <x v="0"/>
    <s v="No"/>
    <x v="0"/>
    <s v="No"/>
    <x v="0"/>
    <x v="0"/>
    <d v="1981-06-12T00:00:00"/>
    <n v="40590.550000000003"/>
    <s v="tier - 2"/>
    <s v="tier - 1"/>
    <s v="R1011"/>
    <n v="43"/>
  </r>
  <r>
    <s v="Id1113"/>
    <s v="Weiler"/>
    <n v="30.78"/>
    <x v="447"/>
    <s v="No"/>
    <x v="0"/>
    <s v="No"/>
    <x v="0"/>
    <s v="No"/>
    <x v="0"/>
    <x v="0"/>
    <d v="1974-12-30T00:00:00"/>
    <n v="40419.019999999997"/>
    <s v="tier - 1"/>
    <s v="tier - 1"/>
    <s v="R1014"/>
    <n v="50"/>
  </r>
  <r>
    <s v="Id1114"/>
    <s v="Schaaf"/>
    <n v="47.2"/>
    <x v="109"/>
    <s v="yes"/>
    <x v="0"/>
    <s v="Yes"/>
    <x v="3"/>
    <s v="No"/>
    <x v="0"/>
    <x v="1"/>
    <d v="1997-09-05T00:00:00"/>
    <n v="40373.74"/>
    <s v="tier - 1"/>
    <s v="tier - 2"/>
    <s v="R1011"/>
    <n v="27"/>
  </r>
  <r>
    <s v="Id1115"/>
    <s v="Sack"/>
    <n v="31.6"/>
    <x v="56"/>
    <s v="No"/>
    <x v="0"/>
    <s v="No"/>
    <x v="1"/>
    <s v="No"/>
    <x v="0"/>
    <x v="1"/>
    <d v="1972-11-16T00:00:00"/>
    <n v="40309.93"/>
    <s v="tier - 1"/>
    <s v="tier - 1"/>
    <s v="R1012"/>
    <n v="52"/>
  </r>
  <r>
    <s v="Id1116"/>
    <s v="Chenard"/>
    <n v="33.914999999999999"/>
    <x v="485"/>
    <s v="yes"/>
    <x v="0"/>
    <s v="No"/>
    <x v="3"/>
    <s v="No"/>
    <x v="0"/>
    <x v="0"/>
    <d v="1975-07-02T00:00:00"/>
    <n v="63770.43"/>
    <s v="tier - 1"/>
    <s v="tier - 1"/>
    <s v="R1013"/>
    <n v="49"/>
  </r>
  <r>
    <s v="Id1117"/>
    <s v="Williamson"/>
    <n v="23.54"/>
    <x v="199"/>
    <s v="No"/>
    <x v="0"/>
    <s v="No"/>
    <x v="1"/>
    <s v="No"/>
    <x v="2"/>
    <x v="2"/>
    <d v="1972-08-08T00:00:00"/>
    <n v="62592.87"/>
    <s v="tier - 1"/>
    <s v="tier - 2"/>
    <s v="R1011"/>
    <n v="52"/>
  </r>
  <r>
    <s v="Id1118"/>
    <s v="Dollas"/>
    <n v="27.074999999999999"/>
    <x v="500"/>
    <s v="No"/>
    <x v="0"/>
    <s v="No"/>
    <x v="1"/>
    <s v="No"/>
    <x v="1"/>
    <x v="2"/>
    <d v="1972-10-19T00:00:00"/>
    <n v="60021.4"/>
    <s v="tier - 2"/>
    <s v="tier - 1"/>
    <s v="R1012"/>
    <n v="52"/>
  </r>
  <r>
    <s v="Id1119"/>
    <s v="Sprague"/>
    <n v="25.8"/>
    <x v="315"/>
    <s v="yes"/>
    <x v="0"/>
    <s v="No"/>
    <x v="0"/>
    <s v="No"/>
    <x v="1"/>
    <x v="2"/>
    <d v="1976-12-19T00:00:00"/>
    <n v="58571.07"/>
    <s v="tier - 1"/>
    <s v="tier - 3"/>
    <s v="R1013"/>
    <n v="48"/>
  </r>
  <r>
    <s v="Id1120"/>
    <s v="Michell"/>
    <n v="36.1"/>
    <x v="473"/>
    <s v="yes"/>
    <x v="0"/>
    <s v="Yes"/>
    <x v="3"/>
    <s v="No"/>
    <x v="0"/>
    <x v="2"/>
    <d v="1969-07-03T00:00:00"/>
    <n v="55135.4"/>
    <s v="tier - 1"/>
    <s v="tier - 2"/>
    <s v="R1017"/>
    <n v="55"/>
  </r>
  <r>
    <s v="Id1121"/>
    <s v="Datwyler"/>
    <n v="30.495000000000001"/>
    <x v="300"/>
    <s v="yes"/>
    <x v="0"/>
    <s v="Yes"/>
    <x v="3"/>
    <s v="No"/>
    <x v="0"/>
    <x v="1"/>
    <d v="1969-10-27T00:00:00"/>
    <n v="52590.83"/>
    <s v="tier - 2"/>
    <s v="tier - 2"/>
    <s v="R1015"/>
    <n v="55"/>
  </r>
  <r>
    <s v="Id1122"/>
    <s v="Mead"/>
    <n v="21.4"/>
    <x v="562"/>
    <s v="yes"/>
    <x v="0"/>
    <s v="Yes"/>
    <x v="3"/>
    <s v="No"/>
    <x v="2"/>
    <x v="1"/>
    <d v="1969-08-22T00:00:00"/>
    <n v="51194.559999999998"/>
    <s v="tier - 1"/>
    <s v="tier - 2"/>
    <s v="R1011"/>
    <n v="55"/>
  </r>
  <r>
    <s v="Id1123"/>
    <s v="Kennedy"/>
    <n v="32.299999999999997"/>
    <x v="172"/>
    <s v="No"/>
    <x v="0"/>
    <s v="No"/>
    <x v="0"/>
    <s v="No"/>
    <x v="0"/>
    <x v="0"/>
    <d v="1974-08-30T00:00:00"/>
    <n v="49577.66"/>
    <s v="tier - 2"/>
    <s v="tier - 3"/>
    <s v="R1011"/>
    <n v="50"/>
  </r>
  <r>
    <s v="Id1124"/>
    <s v="Czech"/>
    <n v="29.78"/>
    <x v="561"/>
    <s v="No"/>
    <x v="0"/>
    <s v="Yes"/>
    <x v="3"/>
    <s v="No"/>
    <x v="1"/>
    <x v="1"/>
    <d v="1979-12-28T00:00:00"/>
    <n v="48970.25"/>
    <s v="tier - 2"/>
    <s v="tier - 3"/>
    <s v="R1011"/>
    <n v="45"/>
  </r>
  <r>
    <s v="Id1125"/>
    <s v="O'Brien"/>
    <n v="34.76"/>
    <x v="563"/>
    <s v="yes"/>
    <x v="0"/>
    <s v="No"/>
    <x v="3"/>
    <s v="No"/>
    <x v="0"/>
    <x v="1"/>
    <d v="1988-07-03T00:00:00"/>
    <n v="63770.43"/>
    <s v="tier - 1"/>
    <s v="tier - 3"/>
    <s v="R1011"/>
    <n v="36"/>
  </r>
  <r>
    <s v="Id1126"/>
    <s v="Bachman"/>
    <n v="18.335000000000001"/>
    <x v="564"/>
    <s v="yes"/>
    <x v="0"/>
    <s v="No"/>
    <x v="1"/>
    <s v="No"/>
    <x v="3"/>
    <x v="0"/>
    <d v="1970-08-11T00:00:00"/>
    <n v="48824.45"/>
    <s v="tier - 1"/>
    <s v="tier - 1"/>
    <s v="R1011"/>
    <n v="54"/>
  </r>
  <r>
    <s v="Id1127"/>
    <s v="Bednar"/>
    <n v="32.299999999999997"/>
    <x v="399"/>
    <s v="No"/>
    <x v="0"/>
    <s v="No"/>
    <x v="0"/>
    <s v="No"/>
    <x v="0"/>
    <x v="0"/>
    <d v="1971-10-06T00:00:00"/>
    <n v="48675.519999999997"/>
    <s v="tier - 2"/>
    <s v="tier - 1"/>
    <s v="R1016"/>
    <n v="53"/>
  </r>
  <r>
    <s v="Id1128"/>
    <s v="Daye"/>
    <n v="27.74"/>
    <x v="410"/>
    <s v="No"/>
    <x v="0"/>
    <s v="No"/>
    <x v="0"/>
    <s v="No"/>
    <x v="1"/>
    <x v="0"/>
    <d v="1971-12-26T00:00:00"/>
    <n v="48673.56"/>
    <s v="tier - 1"/>
    <s v="tier - 3"/>
    <s v="R1017"/>
    <n v="53"/>
  </r>
  <r>
    <s v="Id1129"/>
    <s v="Clarke"/>
    <n v="24"/>
    <x v="138"/>
    <s v="yes"/>
    <x v="0"/>
    <s v="No"/>
    <x v="3"/>
    <s v="No"/>
    <x v="2"/>
    <x v="2"/>
    <d v="1964-09-11T00:00:00"/>
    <n v="48549.18"/>
    <s v="tier - 2"/>
    <s v="tier - 1"/>
    <s v="R1011"/>
    <n v="60"/>
  </r>
  <r>
    <s v="Id1130"/>
    <s v="Koren"/>
    <n v="31.78"/>
    <x v="180"/>
    <s v="yes"/>
    <x v="0"/>
    <s v="Yes"/>
    <x v="3"/>
    <s v="No"/>
    <x v="0"/>
    <x v="2"/>
    <d v="1983-12-03T00:00:00"/>
    <n v="48517.56"/>
    <s v="tier - 2"/>
    <s v="tier - 3"/>
    <s v="R1011"/>
    <n v="41"/>
  </r>
  <r>
    <s v="Id1131"/>
    <s v="Kuramoto"/>
    <n v="32.25"/>
    <x v="332"/>
    <s v="yes"/>
    <x v="0"/>
    <s v="No"/>
    <x v="0"/>
    <s v="No"/>
    <x v="0"/>
    <x v="2"/>
    <d v="1985-08-19T00:00:00"/>
    <n v="48173.36"/>
    <s v="tier - 1"/>
    <s v="tier - 3"/>
    <s v="R1011"/>
    <n v="39"/>
  </r>
  <r>
    <s v="Id1132"/>
    <s v="Lynn"/>
    <n v="30.114999999999998"/>
    <x v="115"/>
    <s v="No"/>
    <x v="0"/>
    <s v="No"/>
    <x v="1"/>
    <s v="No"/>
    <x v="0"/>
    <x v="2"/>
    <d v="1972-09-14T00:00:00"/>
    <n v="47928.03"/>
    <s v="tier - 1"/>
    <s v="tier - 2"/>
    <s v="R1011"/>
    <n v="52"/>
  </r>
  <r>
    <s v="Id1133"/>
    <s v="Dierksen"/>
    <n v="22.41"/>
    <x v="64"/>
    <s v="No"/>
    <x v="0"/>
    <s v="No"/>
    <x v="0"/>
    <s v="No"/>
    <x v="2"/>
    <x v="0"/>
    <d v="1962-08-17T00:00:00"/>
    <n v="47896.79"/>
    <s v="tier - 1"/>
    <s v="tier - 2"/>
    <s v="R1011"/>
    <n v="62"/>
  </r>
  <r>
    <s v="Id1134"/>
    <s v="Zoeller"/>
    <n v="45.72"/>
    <x v="80"/>
    <s v="yes"/>
    <x v="0"/>
    <s v="No"/>
    <x v="0"/>
    <s v="No"/>
    <x v="0"/>
    <x v="2"/>
    <d v="1996-07-08T00:00:00"/>
    <n v="47496.49"/>
    <s v="tier - 2"/>
    <s v="tier - 2"/>
    <s v="R1011"/>
    <n v="28"/>
  </r>
  <r>
    <s v="Id1135"/>
    <s v="Flesch"/>
    <n v="25"/>
    <x v="134"/>
    <s v="yes"/>
    <x v="0"/>
    <s v="No"/>
    <x v="1"/>
    <s v="No"/>
    <x v="1"/>
    <x v="2"/>
    <d v="1966-11-05T00:00:00"/>
    <n v="47462.89"/>
    <s v="tier - 2"/>
    <s v="tier - 1"/>
    <s v="R1011"/>
    <n v="58"/>
  </r>
  <r>
    <s v="Id1136"/>
    <s v="Maltby"/>
    <n v="39.5"/>
    <x v="485"/>
    <s v="No"/>
    <x v="0"/>
    <s v="No"/>
    <x v="0"/>
    <s v="No"/>
    <x v="0"/>
    <x v="0"/>
    <d v="1971-11-08T00:00:00"/>
    <n v="47403.88"/>
    <s v="tier - 2"/>
    <s v="tier - 2"/>
    <s v="R1013"/>
    <n v="53"/>
  </r>
  <r>
    <s v="Id1137"/>
    <s v="Custance"/>
    <n v="37.729999999999997"/>
    <x v="565"/>
    <s v="No"/>
    <x v="0"/>
    <s v="No"/>
    <x v="0"/>
    <s v="No"/>
    <x v="0"/>
    <x v="0"/>
    <d v="1971-10-03T00:00:00"/>
    <n v="47305.31"/>
    <s v="tier - 1"/>
    <s v="tier - 2"/>
    <s v="R1012"/>
    <n v="53"/>
  </r>
  <r>
    <s v="Id1138"/>
    <s v="Choi"/>
    <n v="40.659999999999997"/>
    <x v="220"/>
    <s v="No"/>
    <x v="0"/>
    <s v="No"/>
    <x v="0"/>
    <s v="No"/>
    <x v="0"/>
    <x v="0"/>
    <d v="1971-07-03T00:00:00"/>
    <n v="47291.06"/>
    <s v="tier - 2"/>
    <s v="tier - 2"/>
    <s v="R1012"/>
    <n v="53"/>
  </r>
  <r>
    <s v="Id1139"/>
    <s v="Barnett"/>
    <n v="34.200000000000003"/>
    <x v="566"/>
    <s v="No"/>
    <x v="0"/>
    <s v="No"/>
    <x v="0"/>
    <s v="No"/>
    <x v="0"/>
    <x v="0"/>
    <d v="1971-12-22T00:00:00"/>
    <n v="47269.85"/>
    <s v="tier - 1"/>
    <s v="tier - 2"/>
    <s v="R1011"/>
    <n v="53"/>
  </r>
  <r>
    <s v="Id1140"/>
    <s v="Proulx"/>
    <n v="46.51"/>
    <x v="85"/>
    <s v="No"/>
    <x v="0"/>
    <s v="No"/>
    <x v="3"/>
    <s v="No"/>
    <x v="0"/>
    <x v="1"/>
    <d v="1998-07-06T00:00:00"/>
    <n v="47055.53"/>
    <s v="tier - 1"/>
    <s v="tier - 3"/>
    <s v="R1013"/>
    <n v="26"/>
  </r>
  <r>
    <s v="Id1141"/>
    <s v="Hamilton"/>
    <n v="28.88"/>
    <x v="320"/>
    <s v="yes"/>
    <x v="0"/>
    <s v="Yes"/>
    <x v="3"/>
    <s v="No"/>
    <x v="1"/>
    <x v="2"/>
    <d v="1969-08-13T00:00:00"/>
    <n v="46889.26"/>
    <s v="tier - 1"/>
    <s v="tier - 2"/>
    <s v="R1011"/>
    <n v="55"/>
  </r>
  <r>
    <s v="Id1142"/>
    <s v="Lundine"/>
    <n v="33.914999999999999"/>
    <x v="453"/>
    <s v="No"/>
    <x v="0"/>
    <s v="No"/>
    <x v="0"/>
    <s v="No"/>
    <x v="0"/>
    <x v="0"/>
    <d v="1971-11-09T00:00:00"/>
    <n v="46718.16"/>
    <s v="tier - 2"/>
    <s v="tier - 2"/>
    <s v="R1024"/>
    <n v="53"/>
  </r>
  <r>
    <s v="Id1143"/>
    <s v="Paullin"/>
    <n v="24.32"/>
    <x v="259"/>
    <s v="yes"/>
    <x v="0"/>
    <s v="Yes"/>
    <x v="3"/>
    <s v="No"/>
    <x v="2"/>
    <x v="1"/>
    <d v="1969-10-20T00:00:00"/>
    <n v="46661.440000000002"/>
    <s v="tier - 2"/>
    <s v="tier - 2"/>
    <s v="R1011"/>
    <n v="55"/>
  </r>
  <r>
    <s v="Id1144"/>
    <s v="Delucia"/>
    <n v="25.8"/>
    <x v="567"/>
    <s v="No"/>
    <x v="0"/>
    <s v="No"/>
    <x v="0"/>
    <s v="No"/>
    <x v="1"/>
    <x v="0"/>
    <d v="1971-07-17T00:00:00"/>
    <n v="46599.11"/>
    <s v="tier - 2"/>
    <s v="tier - 1"/>
    <s v="R1011"/>
    <n v="53"/>
  </r>
  <r>
    <s v="Id1145"/>
    <s v="Valentine"/>
    <n v="21.56"/>
    <x v="525"/>
    <s v="No"/>
    <x v="0"/>
    <s v="No"/>
    <x v="0"/>
    <s v="No"/>
    <x v="2"/>
    <x v="0"/>
    <d v="1971-10-23T00:00:00"/>
    <n v="46255.11"/>
    <s v="tier - 1"/>
    <s v="tier - 3"/>
    <s v="R1011"/>
    <n v="53"/>
  </r>
  <r>
    <s v="Id1146"/>
    <s v="Mohara"/>
    <n v="31.6"/>
    <x v="423"/>
    <s v="No"/>
    <x v="0"/>
    <s v="No"/>
    <x v="0"/>
    <s v="No"/>
    <x v="0"/>
    <x v="0"/>
    <d v="1968-11-04T00:00:00"/>
    <n v="46200.99"/>
    <s v="tier - 2"/>
    <s v="tier - 3"/>
    <s v="R1011"/>
    <n v="56"/>
  </r>
  <r>
    <s v="Id1147"/>
    <s v="Fairbrother"/>
    <n v="42.93"/>
    <x v="375"/>
    <s v="No"/>
    <x v="0"/>
    <s v="No"/>
    <x v="3"/>
    <s v="No"/>
    <x v="0"/>
    <x v="2"/>
    <d v="1992-08-13T00:00:00"/>
    <n v="46151.12"/>
    <s v="tier - 2"/>
    <s v="tier - 3"/>
    <s v="R1011"/>
    <n v="32"/>
  </r>
  <r>
    <s v="Id1148"/>
    <s v="Fagan"/>
    <n v="26.72"/>
    <x v="56"/>
    <s v="No"/>
    <x v="0"/>
    <s v="No"/>
    <x v="1"/>
    <s v="No"/>
    <x v="1"/>
    <x v="1"/>
    <d v="1972-09-26T00:00:00"/>
    <n v="46130.53"/>
    <s v="tier - 2"/>
    <s v="tier - 2"/>
    <s v="R1013"/>
    <n v="52"/>
  </r>
  <r>
    <s v="Id1149"/>
    <s v="Toth"/>
    <n v="26.67"/>
    <x v="336"/>
    <s v="No"/>
    <x v="0"/>
    <s v="No"/>
    <x v="1"/>
    <s v="No"/>
    <x v="1"/>
    <x v="1"/>
    <d v="1972-06-28T00:00:00"/>
    <n v="46113.51"/>
    <s v="tier - 1"/>
    <s v="tier - 2"/>
    <s v="R1013"/>
    <n v="52"/>
  </r>
  <r>
    <s v="Id1150"/>
    <s v="Guinn"/>
    <n v="42.68"/>
    <x v="568"/>
    <s v="No"/>
    <x v="0"/>
    <s v="No"/>
    <x v="1"/>
    <s v="No"/>
    <x v="0"/>
    <x v="0"/>
    <d v="1973-09-17T00:00:00"/>
    <n v="45863.21"/>
    <s v="tier - 2"/>
    <s v="tier - 3"/>
    <s v="R1011"/>
    <n v="51"/>
  </r>
  <r>
    <s v="Id1151"/>
    <s v="Rogers"/>
    <n v="24.31"/>
    <x v="240"/>
    <s v="No"/>
    <x v="0"/>
    <s v="No"/>
    <x v="0"/>
    <s v="No"/>
    <x v="2"/>
    <x v="1"/>
    <d v="1977-06-07T00:00:00"/>
    <n v="45710.21"/>
    <s v="tier - 2"/>
    <s v="tier - 3"/>
    <s v="R1011"/>
    <n v="47"/>
  </r>
  <r>
    <s v="Id1152"/>
    <s v="Diviney"/>
    <n v="44.75"/>
    <x v="111"/>
    <s v="yes"/>
    <x v="0"/>
    <s v="No"/>
    <x v="0"/>
    <s v="No"/>
    <x v="0"/>
    <x v="2"/>
    <d v="1996-08-08T00:00:00"/>
    <n v="45702.02"/>
    <s v="tier - 1"/>
    <s v="tier - 2"/>
    <s v="R1011"/>
    <n v="28"/>
  </r>
  <r>
    <s v="Id1153"/>
    <s v="Marlatt"/>
    <n v="30.78"/>
    <x v="569"/>
    <s v="No"/>
    <x v="0"/>
    <s v="No"/>
    <x v="1"/>
    <s v="No"/>
    <x v="0"/>
    <x v="0"/>
    <d v="1973-07-07T00:00:00"/>
    <n v="45008.959999999999"/>
    <s v="tier - 2"/>
    <s v="tier - 3"/>
    <s v="R1013"/>
    <n v="51"/>
  </r>
  <r>
    <s v="Id1154"/>
    <s v="Ohler"/>
    <n v="21.86"/>
    <x v="400"/>
    <s v="No"/>
    <x v="0"/>
    <s v="No"/>
    <x v="0"/>
    <s v="No"/>
    <x v="2"/>
    <x v="0"/>
    <d v="1965-09-05T00:00:00"/>
    <n v="44641.2"/>
    <s v="tier - 2"/>
    <s v="tier - 2"/>
    <s v="R1011"/>
    <n v="59"/>
  </r>
  <r>
    <s v="Id1155"/>
    <s v="Mossler"/>
    <n v="49.09"/>
    <x v="562"/>
    <s v="yes"/>
    <x v="0"/>
    <s v="No"/>
    <x v="0"/>
    <s v="No"/>
    <x v="0"/>
    <x v="1"/>
    <d v="2001-07-14T00:00:00"/>
    <n v="44585.46"/>
    <s v="tier - 1"/>
    <s v="tier - 2"/>
    <s v="R1011"/>
    <n v="23"/>
  </r>
  <r>
    <s v="Id1156"/>
    <s v="Segall"/>
    <n v="47.74"/>
    <x v="424"/>
    <s v="yes"/>
    <x v="0"/>
    <s v="No"/>
    <x v="1"/>
    <s v="No"/>
    <x v="0"/>
    <x v="0"/>
    <d v="1970-07-04T00:00:00"/>
    <n v="44501.4"/>
    <s v="tier - 2"/>
    <s v="tier - 1"/>
    <s v="R1013"/>
    <n v="54"/>
  </r>
  <r>
    <s v="Id1157"/>
    <s v="Sprieser"/>
    <n v="30.2"/>
    <x v="502"/>
    <s v="yes"/>
    <x v="0"/>
    <s v="No"/>
    <x v="1"/>
    <s v="No"/>
    <x v="0"/>
    <x v="0"/>
    <d v="1970-08-18T00:00:00"/>
    <n v="44423.8"/>
    <s v="tier - 2"/>
    <s v="tier - 2"/>
    <s v="R1011"/>
    <n v="54"/>
  </r>
  <r>
    <s v="Id1158"/>
    <s v="Blanco"/>
    <n v="33.25"/>
    <x v="513"/>
    <s v="yes"/>
    <x v="0"/>
    <s v="No"/>
    <x v="1"/>
    <s v="No"/>
    <x v="0"/>
    <x v="0"/>
    <d v="1970-09-12T00:00:00"/>
    <n v="44400.41"/>
    <s v="tier - 1"/>
    <s v="tier - 3"/>
    <s v="R1023"/>
    <n v="54"/>
  </r>
  <r>
    <s v="Id1159"/>
    <s v="Sheptock"/>
    <n v="26.6"/>
    <x v="113"/>
    <s v="yes"/>
    <x v="0"/>
    <s v="No"/>
    <x v="3"/>
    <s v="No"/>
    <x v="1"/>
    <x v="0"/>
    <d v="1975-06-27T00:00:00"/>
    <n v="44260.75"/>
    <s v="tier - 1"/>
    <s v="tier - 3"/>
    <s v="R1011"/>
    <n v="49"/>
  </r>
  <r>
    <s v="Id1160"/>
    <s v="Chruniak"/>
    <n v="26.35"/>
    <x v="200"/>
    <s v="No"/>
    <x v="0"/>
    <s v="No"/>
    <x v="1"/>
    <s v="No"/>
    <x v="1"/>
    <x v="1"/>
    <d v="1972-07-10T00:00:00"/>
    <n v="44202.65"/>
    <s v="tier - 1"/>
    <s v="tier - 2"/>
    <s v="R1012"/>
    <n v="52"/>
  </r>
  <r>
    <s v="Id1161"/>
    <s v="Miller"/>
    <n v="39.994999999999997"/>
    <x v="347"/>
    <s v="No"/>
    <x v="0"/>
    <s v="No"/>
    <x v="0"/>
    <s v="No"/>
    <x v="0"/>
    <x v="2"/>
    <d v="1977-09-19T00:00:00"/>
    <n v="43943.88"/>
    <s v="tier - 1"/>
    <s v="tier - 2"/>
    <s v="R1019"/>
    <n v="47"/>
  </r>
  <r>
    <s v="Id1162"/>
    <s v="Theis"/>
    <n v="22.92"/>
    <x v="231"/>
    <s v="yes"/>
    <x v="0"/>
    <s v="No"/>
    <x v="3"/>
    <s v="No"/>
    <x v="2"/>
    <x v="1"/>
    <d v="1964-11-07T00:00:00"/>
    <n v="43921.18"/>
    <s v="tier - 2"/>
    <s v="tier - 1"/>
    <s v="R1013"/>
    <n v="60"/>
  </r>
  <r>
    <s v="Id1163"/>
    <s v="Sadler"/>
    <n v="24.78"/>
    <x v="180"/>
    <s v="yes"/>
    <x v="0"/>
    <s v="No"/>
    <x v="1"/>
    <s v="No"/>
    <x v="2"/>
    <x v="2"/>
    <d v="1966-09-16T00:00:00"/>
    <n v="43896.38"/>
    <s v="tier - 2"/>
    <s v="tier - 2"/>
    <s v="R1012"/>
    <n v="58"/>
  </r>
  <r>
    <s v="Id1164"/>
    <s v="Auger"/>
    <n v="34.07"/>
    <x v="570"/>
    <s v="yes"/>
    <x v="0"/>
    <s v="No"/>
    <x v="0"/>
    <s v="No"/>
    <x v="0"/>
    <x v="0"/>
    <d v="1981-08-08T00:00:00"/>
    <n v="43817.45"/>
    <s v="tier - 2"/>
    <s v="tier - 1"/>
    <s v="R1011"/>
    <n v="43"/>
  </r>
  <r>
    <s v="Id1165"/>
    <s v="Steadman"/>
    <n v="30.14"/>
    <x v="571"/>
    <s v="No"/>
    <x v="0"/>
    <s v="No"/>
    <x v="0"/>
    <s v="No"/>
    <x v="0"/>
    <x v="0"/>
    <d v="1974-07-08T00:00:00"/>
    <n v="43813.87"/>
    <s v="tier - 1"/>
    <s v="tier - 3"/>
    <s v="R1011"/>
    <n v="50"/>
  </r>
  <r>
    <s v="Id1166"/>
    <s v="McCarron"/>
    <n v="18.05"/>
    <x v="457"/>
    <s v="No"/>
    <x v="0"/>
    <s v="No"/>
    <x v="0"/>
    <s v="No"/>
    <x v="3"/>
    <x v="0"/>
    <d v="1971-07-19T00:00:00"/>
    <n v="43753.34"/>
    <s v="tier - 1"/>
    <s v="tier - 3"/>
    <s v="R1011"/>
    <n v="53"/>
  </r>
  <r>
    <s v="Id1167"/>
    <s v="Roecker"/>
    <n v="37.4"/>
    <x v="521"/>
    <s v="yes"/>
    <x v="0"/>
    <s v="No"/>
    <x v="1"/>
    <s v="No"/>
    <x v="0"/>
    <x v="0"/>
    <d v="1970-09-30T00:00:00"/>
    <n v="43578.94"/>
    <s v="tier - 2"/>
    <s v="tier - 1"/>
    <s v="R1024"/>
    <n v="54"/>
  </r>
  <r>
    <s v="Id1168"/>
    <s v="Giumarra"/>
    <n v="25.75"/>
    <x v="572"/>
    <s v="No"/>
    <x v="0"/>
    <s v="No"/>
    <x v="0"/>
    <s v="No"/>
    <x v="1"/>
    <x v="0"/>
    <d v="1968-06-22T00:00:00"/>
    <n v="43254.42"/>
    <s v="tier - 1"/>
    <s v="tier - 2"/>
    <s v="R1011"/>
    <n v="56"/>
  </r>
  <r>
    <s v="Id1169"/>
    <s v="Peters"/>
    <n v="32.299999999999997"/>
    <x v="161"/>
    <s v="No"/>
    <x v="0"/>
    <s v="No"/>
    <x v="1"/>
    <s v="No"/>
    <x v="0"/>
    <x v="2"/>
    <d v="1972-10-23T00:00:00"/>
    <n v="43073.760000000002"/>
    <s v="tier - 2"/>
    <s v="tier - 3"/>
    <s v="UNKNOWN"/>
    <n v="52"/>
  </r>
  <r>
    <s v="Id1170"/>
    <s v="Bower"/>
    <n v="28.61"/>
    <x v="136"/>
    <s v="No"/>
    <x v="0"/>
    <s v="Yes"/>
    <x v="3"/>
    <s v="No"/>
    <x v="1"/>
    <x v="1"/>
    <d v="1979-12-19T00:00:00"/>
    <n v="42983.46"/>
    <s v="tier - 2"/>
    <s v="tier - 2"/>
    <s v="R1013"/>
    <n v="45"/>
  </r>
  <r>
    <s v="Id1171"/>
    <s v="Chen"/>
    <n v="45.41"/>
    <x v="98"/>
    <s v="No"/>
    <x v="0"/>
    <s v="No"/>
    <x v="3"/>
    <s v="No"/>
    <x v="0"/>
    <x v="2"/>
    <d v="1998-06-23T00:00:00"/>
    <n v="42969.85"/>
    <s v="tier - 2"/>
    <s v="tier - 3"/>
    <s v="R1011"/>
    <n v="26"/>
  </r>
  <r>
    <s v="Id1172"/>
    <s v="Capriccioso"/>
    <n v="31.2"/>
    <x v="573"/>
    <s v="yes"/>
    <x v="0"/>
    <s v="No"/>
    <x v="1"/>
    <s v="No"/>
    <x v="0"/>
    <x v="0"/>
    <d v="1970-12-16T00:00:00"/>
    <n v="42856.84"/>
    <s v="tier - 2"/>
    <s v="tier - 1"/>
    <s v="R1011"/>
    <n v="54"/>
  </r>
  <r>
    <s v="Id1173"/>
    <s v="Starbuck"/>
    <n v="29.83"/>
    <x v="570"/>
    <s v="yes"/>
    <x v="0"/>
    <s v="No"/>
    <x v="3"/>
    <s v="No"/>
    <x v="1"/>
    <x v="0"/>
    <d v="1975-10-29T00:00:00"/>
    <n v="42764.12"/>
    <s v="tier - 1"/>
    <s v="tier - 2"/>
    <s v="R1011"/>
    <n v="49"/>
  </r>
  <r>
    <s v="Id1174"/>
    <s v="McMahon"/>
    <n v="29.06"/>
    <x v="188"/>
    <s v="No"/>
    <x v="0"/>
    <s v="No"/>
    <x v="0"/>
    <s v="No"/>
    <x v="1"/>
    <x v="2"/>
    <d v="1982-08-29T00:00:00"/>
    <n v="42760.5"/>
    <s v="tier - 1"/>
    <s v="tier - 3"/>
    <s v="R1011"/>
    <n v="42"/>
  </r>
  <r>
    <s v="Id1175"/>
    <s v="Rissell"/>
    <n v="27.454999999999998"/>
    <x v="297"/>
    <s v="No"/>
    <x v="0"/>
    <s v="No"/>
    <x v="1"/>
    <s v="No"/>
    <x v="1"/>
    <x v="1"/>
    <d v="1972-12-27T00:00:00"/>
    <n v="42644.2"/>
    <s v="tier - 1"/>
    <s v="tier - 1"/>
    <s v="R1013"/>
    <n v="52"/>
  </r>
  <r>
    <s v="Id1176"/>
    <s v="Kromroy"/>
    <n v="23.01"/>
    <x v="60"/>
    <s v="yes"/>
    <x v="0"/>
    <s v="No"/>
    <x v="3"/>
    <s v="No"/>
    <x v="2"/>
    <x v="1"/>
    <d v="1964-12-15T00:00:00"/>
    <n v="42560.43"/>
    <s v="tier - 2"/>
    <s v="tier - 1"/>
    <s v="R1011"/>
    <n v="60"/>
  </r>
  <r>
    <s v="Id1177"/>
    <s v="Manfredi"/>
    <n v="31.39"/>
    <x v="574"/>
    <s v="yes"/>
    <x v="0"/>
    <s v="No"/>
    <x v="0"/>
    <s v="No"/>
    <x v="0"/>
    <x v="0"/>
    <d v="1981-10-18T00:00:00"/>
    <n v="42538.720000000001"/>
    <s v="tier - 1"/>
    <s v="tier - 1"/>
    <s v="R1011"/>
    <n v="43"/>
  </r>
  <r>
    <s v="Id1178"/>
    <s v="Manwaring"/>
    <n v="34.770000000000003"/>
    <x v="116"/>
    <s v="No"/>
    <x v="0"/>
    <s v="No"/>
    <x v="1"/>
    <s v="No"/>
    <x v="0"/>
    <x v="0"/>
    <d v="1973-11-28T00:00:00"/>
    <n v="42478.6"/>
    <s v="tier - 2"/>
    <s v="tier - 2"/>
    <s v="R1011"/>
    <n v="51"/>
  </r>
  <r>
    <s v="Id1179"/>
    <s v="Tomaszewski"/>
    <n v="24.48"/>
    <x v="161"/>
    <s v="yes"/>
    <x v="0"/>
    <s v="No"/>
    <x v="1"/>
    <s v="No"/>
    <x v="2"/>
    <x v="2"/>
    <d v="1966-12-04T00:00:00"/>
    <n v="42303.69"/>
    <s v="tier - 2"/>
    <s v="tier - 2"/>
    <s v="R1011"/>
    <n v="58"/>
  </r>
  <r>
    <s v="Id1180"/>
    <s v="Gannon"/>
    <n v="22.61"/>
    <x v="575"/>
    <s v="No"/>
    <x v="0"/>
    <s v="No"/>
    <x v="1"/>
    <s v="No"/>
    <x v="2"/>
    <x v="0"/>
    <d v="1973-12-01T00:00:00"/>
    <n v="42211.14"/>
    <s v="tier - 2"/>
    <s v="tier - 1"/>
    <s v="R1012"/>
    <n v="51"/>
  </r>
  <r>
    <s v="Id1181"/>
    <s v="Frye"/>
    <n v="34.299999999999997"/>
    <x v="410"/>
    <s v="No"/>
    <x v="0"/>
    <s v="No"/>
    <x v="0"/>
    <s v="No"/>
    <x v="0"/>
    <x v="0"/>
    <d v="1974-08-14T00:00:00"/>
    <n v="42188.15"/>
    <s v="tier - 1"/>
    <s v="tier - 3"/>
    <s v="R1011"/>
    <n v="50"/>
  </r>
  <r>
    <s v="Id1182"/>
    <s v="Jenkins"/>
    <n v="46.09"/>
    <x v="576"/>
    <s v="No"/>
    <x v="0"/>
    <s v="No"/>
    <x v="1"/>
    <s v="No"/>
    <x v="0"/>
    <x v="2"/>
    <d v="1972-09-22T00:00:00"/>
    <n v="42124.52"/>
    <s v="tier - 2"/>
    <s v="tier - 3"/>
    <s v="R1011"/>
    <n v="52"/>
  </r>
  <r>
    <s v="Id1183"/>
    <s v="Currier"/>
    <n v="44.744999999999997"/>
    <x v="27"/>
    <s v="No"/>
    <x v="0"/>
    <s v="No"/>
    <x v="1"/>
    <s v="No"/>
    <x v="0"/>
    <x v="2"/>
    <d v="1972-09-22T00:00:00"/>
    <n v="42112.24"/>
    <s v="tier - 2"/>
    <s v="tier - 1"/>
    <s v="R1011"/>
    <n v="52"/>
  </r>
  <r>
    <s v="Id1184"/>
    <s v="Whittendale"/>
    <n v="26.33"/>
    <x v="242"/>
    <s v="yes"/>
    <x v="0"/>
    <s v="No"/>
    <x v="3"/>
    <s v="No"/>
    <x v="1"/>
    <x v="0"/>
    <d v="1975-07-28T00:00:00"/>
    <n v="42111.66"/>
    <s v="tier - 2"/>
    <s v="tier - 1"/>
    <s v="R1011"/>
    <n v="49"/>
  </r>
  <r>
    <s v="Id1185"/>
    <s v="Rixe"/>
    <n v="26.6"/>
    <x v="354"/>
    <s v="No"/>
    <x v="0"/>
    <s v="No"/>
    <x v="1"/>
    <s v="No"/>
    <x v="1"/>
    <x v="0"/>
    <d v="1973-12-21T00:00:00"/>
    <n v="41999.519999999997"/>
    <s v="tier - 2"/>
    <s v="tier - 2"/>
    <s v="R1013"/>
    <n v="51"/>
  </r>
  <r>
    <s v="Id1186"/>
    <s v="Ballon-Landa"/>
    <n v="27.5"/>
    <x v="483"/>
    <s v="No"/>
    <x v="0"/>
    <s v="No"/>
    <x v="0"/>
    <s v="No"/>
    <x v="1"/>
    <x v="0"/>
    <d v="1971-11-29T00:00:00"/>
    <n v="41949.24"/>
    <s v="tier - 2"/>
    <s v="tier - 2"/>
    <s v="R1011"/>
    <n v="53"/>
  </r>
  <r>
    <s v="Id1187"/>
    <s v="Zaferos"/>
    <n v="41.55"/>
    <x v="152"/>
    <s v="No"/>
    <x v="0"/>
    <s v="No"/>
    <x v="3"/>
    <s v="No"/>
    <x v="0"/>
    <x v="2"/>
    <d v="1992-08-22T00:00:00"/>
    <n v="41919.1"/>
    <s v="tier - 1"/>
    <s v="tier - 3"/>
    <s v="R1011"/>
    <n v="32"/>
  </r>
  <r>
    <s v="Id1188"/>
    <s v="Jackson"/>
    <n v="41.47"/>
    <x v="577"/>
    <s v="yes"/>
    <x v="0"/>
    <s v="Yes"/>
    <x v="3"/>
    <s v="No"/>
    <x v="0"/>
    <x v="2"/>
    <d v="1969-08-24T00:00:00"/>
    <n v="41886.54"/>
    <s v="tier - 2"/>
    <s v="tier - 2"/>
    <s v="R1011"/>
    <n v="55"/>
  </r>
  <r>
    <s v="Id1189"/>
    <s v="Evans Marke"/>
    <n v="24.795000000000002"/>
    <x v="3"/>
    <s v="yes"/>
    <x v="0"/>
    <s v="No"/>
    <x v="0"/>
    <s v="No"/>
    <x v="2"/>
    <x v="1"/>
    <d v="1976-11-28T00:00:00"/>
    <n v="41794.629999999997"/>
    <s v="tier - 2"/>
    <s v="tier - 3"/>
    <s v="R1011"/>
    <n v="48"/>
  </r>
  <r>
    <s v="Id1190"/>
    <s v="Samland"/>
    <n v="29.48"/>
    <x v="507"/>
    <s v="yes"/>
    <x v="0"/>
    <s v="Yes"/>
    <x v="3"/>
    <s v="No"/>
    <x v="1"/>
    <x v="2"/>
    <d v="1969-06-04T00:00:00"/>
    <n v="41681.86"/>
    <s v="tier - 2"/>
    <s v="tier - 2"/>
    <s v="R1011"/>
    <n v="55"/>
  </r>
  <r>
    <s v="Id1191"/>
    <s v="Shapiro"/>
    <n v="28.09"/>
    <x v="87"/>
    <s v="No"/>
    <x v="0"/>
    <s v="Yes"/>
    <x v="3"/>
    <s v="No"/>
    <x v="1"/>
    <x v="1"/>
    <d v="1979-07-17T00:00:00"/>
    <n v="41676.080000000002"/>
    <s v="tier - 2"/>
    <s v="tier - 3"/>
    <s v="R1011"/>
    <n v="45"/>
  </r>
  <r>
    <s v="Id1192"/>
    <s v="Snitzer"/>
    <n v="32.729999999999997"/>
    <x v="27"/>
    <s v="No"/>
    <x v="0"/>
    <s v="No"/>
    <x v="3"/>
    <s v="No"/>
    <x v="0"/>
    <x v="2"/>
    <d v="1987-11-14T00:00:00"/>
    <n v="41661.599999999999"/>
    <s v="tier - 2"/>
    <s v="tier - 2"/>
    <s v="R1011"/>
    <n v="37"/>
  </r>
  <r>
    <s v="Id1193"/>
    <s v="Herra Arroyo"/>
    <n v="27.36"/>
    <x v="254"/>
    <s v="No"/>
    <x v="0"/>
    <s v="No"/>
    <x v="0"/>
    <s v="No"/>
    <x v="1"/>
    <x v="0"/>
    <d v="1974-06-08T00:00:00"/>
    <n v="41636.199999999997"/>
    <s v="tier - 1"/>
    <s v="tier - 2"/>
    <s v="R1013"/>
    <n v="50"/>
  </r>
  <r>
    <s v="Id1194"/>
    <s v="Watters"/>
    <n v="27.265000000000001"/>
    <x v="271"/>
    <s v="No"/>
    <x v="0"/>
    <s v="No"/>
    <x v="0"/>
    <s v="No"/>
    <x v="1"/>
    <x v="0"/>
    <d v="1974-11-27T00:00:00"/>
    <n v="41505.15"/>
    <s v="tier - 2"/>
    <s v="tier - 1"/>
    <s v="R1012"/>
    <n v="50"/>
  </r>
  <r>
    <s v="Id1195"/>
    <s v="Steele-Belkin"/>
    <n v="48.07"/>
    <x v="81"/>
    <s v="yes"/>
    <x v="0"/>
    <s v="No"/>
    <x v="0"/>
    <s v="No"/>
    <x v="0"/>
    <x v="2"/>
    <d v="1976-11-03T00:00:00"/>
    <n v="41351.879999999997"/>
    <s v="tier - 2"/>
    <s v="tier - 3"/>
    <s v="R1011"/>
    <n v="48"/>
  </r>
  <r>
    <s v="Id1196"/>
    <s v="Christensen"/>
    <n v="30.8"/>
    <x v="182"/>
    <s v="yes"/>
    <x v="0"/>
    <s v="No"/>
    <x v="0"/>
    <s v="No"/>
    <x v="0"/>
    <x v="2"/>
    <d v="1976-10-30T00:00:00"/>
    <n v="41331.79"/>
    <s v="tier - 1"/>
    <s v="tier - 3"/>
    <s v="R1016"/>
    <n v="48"/>
  </r>
  <r>
    <s v="Id1197"/>
    <s v="Hodge"/>
    <n v="32.299999999999997"/>
    <x v="203"/>
    <s v="yes"/>
    <x v="0"/>
    <s v="No"/>
    <x v="0"/>
    <s v="No"/>
    <x v="0"/>
    <x v="2"/>
    <d v="1976-10-17T00:00:00"/>
    <n v="41271.5"/>
    <s v="tier - 2"/>
    <s v="tier - 3"/>
    <s v="R1012"/>
    <n v="48"/>
  </r>
  <r>
    <s v="Id1198"/>
    <s v="Rusterholz"/>
    <n v="39.700000000000003"/>
    <x v="578"/>
    <s v="No"/>
    <x v="0"/>
    <s v="No"/>
    <x v="0"/>
    <s v="No"/>
    <x v="0"/>
    <x v="0"/>
    <d v="1971-10-20T00:00:00"/>
    <n v="41250.39"/>
    <s v="tier - 1"/>
    <s v="tier - 2"/>
    <s v="R1013"/>
    <n v="53"/>
  </r>
  <r>
    <s v="Id1199"/>
    <s v="Lafrance"/>
    <n v="35.97"/>
    <x v="480"/>
    <s v="No"/>
    <x v="0"/>
    <s v="No"/>
    <x v="0"/>
    <s v="No"/>
    <x v="0"/>
    <x v="0"/>
    <d v="1971-12-29T00:00:00"/>
    <n v="41191.57"/>
    <s v="tier - 2"/>
    <s v="tier - 3"/>
    <s v="R1013"/>
    <n v="53"/>
  </r>
  <r>
    <s v="Id1200"/>
    <s v="Hallis"/>
    <n v="25.86"/>
    <x v="407"/>
    <s v="yes"/>
    <x v="0"/>
    <s v="No"/>
    <x v="3"/>
    <s v="No"/>
    <x v="1"/>
    <x v="0"/>
    <d v="1975-12-02T00:00:00"/>
    <n v="41097.160000000003"/>
    <s v="tier - 2"/>
    <s v="tier - 2"/>
    <s v="R1011"/>
    <n v="49"/>
  </r>
  <r>
    <s v="Id1201"/>
    <s v="Marshall"/>
    <n v="30.03"/>
    <x v="73"/>
    <s v="No"/>
    <x v="0"/>
    <s v="No"/>
    <x v="0"/>
    <s v="No"/>
    <x v="0"/>
    <x v="0"/>
    <d v="1971-11-26T00:00:00"/>
    <n v="41055.29"/>
    <s v="tier - 2"/>
    <s v="tier - 1"/>
    <s v="R1011"/>
    <n v="53"/>
  </r>
  <r>
    <s v="Id1202"/>
    <s v="Salowitz"/>
    <n v="25.76"/>
    <x v="216"/>
    <s v="yes"/>
    <x v="0"/>
    <s v="Yes"/>
    <x v="3"/>
    <s v="No"/>
    <x v="1"/>
    <x v="1"/>
    <d v="1969-11-24T00:00:00"/>
    <n v="41034.22"/>
    <s v="tier - 1"/>
    <s v="tier - 1"/>
    <s v="R1011"/>
    <n v="55"/>
  </r>
  <r>
    <s v="Id1203"/>
    <s v="Blake"/>
    <n v="22.42"/>
    <x v="71"/>
    <s v="No"/>
    <x v="0"/>
    <s v="No"/>
    <x v="0"/>
    <s v="No"/>
    <x v="2"/>
    <x v="0"/>
    <d v="1971-10-08T00:00:00"/>
    <n v="40974.160000000003"/>
    <s v="tier - 1"/>
    <s v="tier - 3"/>
    <s v="R1013"/>
    <n v="53"/>
  </r>
  <r>
    <s v="Id1204"/>
    <s v="Langerak"/>
    <n v="33.18"/>
    <x v="214"/>
    <s v="yes"/>
    <x v="0"/>
    <s v="No"/>
    <x v="3"/>
    <s v="No"/>
    <x v="0"/>
    <x v="1"/>
    <d v="1988-07-01T00:00:00"/>
    <n v="40961.29"/>
    <s v="tier - 2"/>
    <s v="tier - 3"/>
    <s v="R1011"/>
    <n v="36"/>
  </r>
  <r>
    <s v="Id1205"/>
    <s v="Bonilla"/>
    <n v="43.04"/>
    <x v="229"/>
    <s v="yes"/>
    <x v="0"/>
    <s v="No"/>
    <x v="0"/>
    <s v="No"/>
    <x v="0"/>
    <x v="1"/>
    <d v="1996-10-12T00:00:00"/>
    <n v="40941.29"/>
    <s v="tier - 1"/>
    <s v="tier - 1"/>
    <s v="R1011"/>
    <n v="28"/>
  </r>
  <r>
    <s v="Id1206"/>
    <s v="Ciabattoni"/>
    <n v="34.15"/>
    <x v="326"/>
    <s v="yes"/>
    <x v="0"/>
    <s v="No"/>
    <x v="3"/>
    <s v="No"/>
    <x v="0"/>
    <x v="2"/>
    <d v="1988-07-09T00:00:00"/>
    <n v="40932.43"/>
    <s v="tier - 1"/>
    <s v="tier - 2"/>
    <s v="R1011"/>
    <n v="36"/>
  </r>
  <r>
    <s v="Id1207"/>
    <s v="Escanero Palmer"/>
    <n v="25.78"/>
    <x v="178"/>
    <s v="No"/>
    <x v="0"/>
    <s v="No"/>
    <x v="0"/>
    <s v="No"/>
    <x v="1"/>
    <x v="1"/>
    <d v="1977-10-12T00:00:00"/>
    <n v="40904.199999999997"/>
    <s v="tier - 1"/>
    <s v="tier - 3"/>
    <s v="R1012"/>
    <n v="47"/>
  </r>
  <r>
    <s v="Id1208"/>
    <s v="Lowe"/>
    <n v="21.02"/>
    <x v="385"/>
    <s v="yes"/>
    <x v="0"/>
    <s v="Yes"/>
    <x v="3"/>
    <s v="No"/>
    <x v="2"/>
    <x v="0"/>
    <d v="1963-06-08T00:00:00"/>
    <n v="40817.85"/>
    <s v="tier - 1"/>
    <s v="tier - 1"/>
    <s v="R1011"/>
    <n v="61"/>
  </r>
  <r>
    <s v="Id1209"/>
    <s v="Osmark"/>
    <n v="37.51"/>
    <x v="579"/>
    <s v="No"/>
    <x v="0"/>
    <s v="No"/>
    <x v="1"/>
    <s v="No"/>
    <x v="0"/>
    <x v="0"/>
    <d v="1973-10-16T00:00:00"/>
    <n v="40720.550000000003"/>
    <s v="tier - 2"/>
    <s v="tier - 3"/>
    <s v="R1013"/>
    <n v="51"/>
  </r>
  <r>
    <s v="Id1210"/>
    <s v="Lawson"/>
    <n v="25.745000000000001"/>
    <x v="184"/>
    <s v="yes"/>
    <x v="0"/>
    <s v="No"/>
    <x v="0"/>
    <s v="No"/>
    <x v="1"/>
    <x v="1"/>
    <d v="1976-11-03T00:00:00"/>
    <n v="40692.910000000003"/>
    <s v="tier - 2"/>
    <s v="tier - 3"/>
    <s v="R1011"/>
    <n v="48"/>
  </r>
  <r>
    <s v="Id1211"/>
    <s v="Warwick"/>
    <n v="31.35"/>
    <x v="517"/>
    <s v="No"/>
    <x v="0"/>
    <s v="No"/>
    <x v="1"/>
    <s v="No"/>
    <x v="0"/>
    <x v="0"/>
    <d v="1973-09-18T00:00:00"/>
    <n v="40590.550000000003"/>
    <s v="tier - 1"/>
    <s v="tier - 3"/>
    <s v="R1011"/>
    <n v="51"/>
  </r>
  <r>
    <s v="Id1212"/>
    <s v="Magnuson"/>
    <n v="29.83"/>
    <x v="64"/>
    <s v="No"/>
    <x v="0"/>
    <s v="No"/>
    <x v="1"/>
    <s v="No"/>
    <x v="1"/>
    <x v="0"/>
    <d v="1973-10-16T00:00:00"/>
    <n v="40419.019999999997"/>
    <s v="tier - 2"/>
    <s v="tier - 1"/>
    <s v="R1011"/>
    <n v="51"/>
  </r>
  <r>
    <s v="Id1213"/>
    <s v="Marsh"/>
    <n v="25.49"/>
    <x v="251"/>
    <s v="yes"/>
    <x v="0"/>
    <s v="Yes"/>
    <x v="3"/>
    <s v="No"/>
    <x v="1"/>
    <x v="2"/>
    <d v="1969-11-26T00:00:00"/>
    <n v="40373.74"/>
    <s v="tier - 1"/>
    <s v="tier - 1"/>
    <s v="R1011"/>
    <n v="55"/>
  </r>
  <r>
    <s v="Id1214"/>
    <s v="Kari"/>
    <n v="34.1"/>
    <x v="113"/>
    <s v="No"/>
    <x v="0"/>
    <s v="No"/>
    <x v="0"/>
    <s v="No"/>
    <x v="0"/>
    <x v="0"/>
    <d v="1971-07-02T00:00:00"/>
    <n v="40309.93"/>
    <s v="tier - 2"/>
    <s v="tier - 3"/>
    <s v="R1011"/>
    <n v="53"/>
  </r>
  <r>
    <s v="Id1215"/>
    <s v="Standiford"/>
    <n v="25.84"/>
    <x v="349"/>
    <s v="No"/>
    <x v="0"/>
    <s v="No"/>
    <x v="1"/>
    <s v="No"/>
    <x v="1"/>
    <x v="0"/>
    <d v="1973-10-27T00:00:00"/>
    <n v="63770.43"/>
    <s v="tier - 2"/>
    <s v="tier - 2"/>
    <s v="R1011"/>
    <n v="51"/>
  </r>
  <r>
    <s v="Id1216"/>
    <s v="Sherwin"/>
    <n v="20.6"/>
    <x v="580"/>
    <s v="No"/>
    <x v="0"/>
    <s v="No"/>
    <x v="0"/>
    <s v="No"/>
    <x v="2"/>
    <x v="0"/>
    <d v="1971-08-06T00:00:00"/>
    <n v="62592.87"/>
    <s v="tier - 1"/>
    <s v="tier - 2"/>
    <s v="R1011"/>
    <n v="53"/>
  </r>
  <r>
    <s v="Id1217"/>
    <s v="Parker"/>
    <n v="28.88"/>
    <x v="581"/>
    <s v="No"/>
    <x v="0"/>
    <s v="No"/>
    <x v="0"/>
    <s v="No"/>
    <x v="1"/>
    <x v="0"/>
    <d v="1974-08-21T00:00:00"/>
    <n v="60021.4"/>
    <s v="tier - 2"/>
    <s v="tier - 3"/>
    <s v="R1011"/>
    <n v="50"/>
  </r>
  <r>
    <s v="Id1218"/>
    <s v="Blekeli"/>
    <n v="28.24"/>
    <x v="332"/>
    <s v="No"/>
    <x v="0"/>
    <s v="No"/>
    <x v="0"/>
    <s v="No"/>
    <x v="1"/>
    <x v="2"/>
    <d v="1980-10-05T00:00:00"/>
    <n v="58571.07"/>
    <s v="tier - 2"/>
    <s v="tier - 1"/>
    <s v="R1011"/>
    <n v="44"/>
  </r>
  <r>
    <s v="Id1219"/>
    <s v="Vangampleare"/>
    <n v="25.46"/>
    <x v="384"/>
    <s v="yes"/>
    <x v="0"/>
    <s v="No"/>
    <x v="3"/>
    <s v="No"/>
    <x v="1"/>
    <x v="0"/>
    <d v="1975-12-06T00:00:00"/>
    <n v="55135.4"/>
    <s v="tier - 2"/>
    <s v="tier - 2"/>
    <s v="R1011"/>
    <n v="49"/>
  </r>
  <r>
    <s v="Id1220"/>
    <s v="Hiatt"/>
    <n v="29.64"/>
    <x v="137"/>
    <s v="yes"/>
    <x v="0"/>
    <s v="No"/>
    <x v="0"/>
    <s v="No"/>
    <x v="1"/>
    <x v="0"/>
    <d v="1981-12-05T00:00:00"/>
    <n v="52590.83"/>
    <s v="tier - 2"/>
    <s v="tier - 2"/>
    <s v="R1011"/>
    <n v="43"/>
  </r>
  <r>
    <s v="Id1221"/>
    <s v="Tadesse"/>
    <n v="31.27"/>
    <x v="582"/>
    <s v="yes"/>
    <x v="0"/>
    <s v="No"/>
    <x v="3"/>
    <s v="No"/>
    <x v="0"/>
    <x v="0"/>
    <d v="1986-12-25T00:00:00"/>
    <n v="51194.559999999998"/>
    <s v="tier - 2"/>
    <s v="tier - 1"/>
    <s v="R1016"/>
    <n v="38"/>
  </r>
  <r>
    <s v="Id1222"/>
    <s v="Jaswell"/>
    <n v="19.95"/>
    <x v="149"/>
    <s v="yes"/>
    <x v="0"/>
    <s v="No"/>
    <x v="0"/>
    <s v="No"/>
    <x v="2"/>
    <x v="1"/>
    <d v="1976-09-10T00:00:00"/>
    <n v="49577.66"/>
    <s v="tier - 2"/>
    <s v="tier - 1"/>
    <s v="R1017"/>
    <n v="48"/>
  </r>
  <r>
    <s v="Id1223"/>
    <s v="Phillips-Cook"/>
    <n v="21.3"/>
    <x v="583"/>
    <s v="No"/>
    <x v="0"/>
    <s v="No"/>
    <x v="1"/>
    <s v="No"/>
    <x v="2"/>
    <x v="0"/>
    <d v="1973-12-25T00:00:00"/>
    <n v="48970.25"/>
    <s v="tier - 1"/>
    <s v="tier - 1"/>
    <s v="R1011"/>
    <n v="51"/>
  </r>
  <r>
    <s v="Id1224"/>
    <s v="Clark"/>
    <n v="31.635000000000002"/>
    <x v="498"/>
    <s v="No"/>
    <x v="0"/>
    <s v="No"/>
    <x v="0"/>
    <s v="No"/>
    <x v="0"/>
    <x v="0"/>
    <d v="1971-12-29T00:00:00"/>
    <n v="63770.43"/>
    <s v="tier - 2"/>
    <s v="tier - 3"/>
    <s v="R1011"/>
    <n v="53"/>
  </r>
  <r>
    <s v="Id1225"/>
    <s v="Wang"/>
    <n v="23.9"/>
    <x v="16"/>
    <s v="yes"/>
    <x v="0"/>
    <s v="No"/>
    <x v="1"/>
    <s v="No"/>
    <x v="2"/>
    <x v="0"/>
    <d v="1970-10-24T00:00:00"/>
    <n v="39963.120000000003"/>
    <s v="tier - 1"/>
    <s v="tier - 2"/>
    <s v="R1011"/>
    <n v="54"/>
  </r>
  <r>
    <s v="Id1226"/>
    <s v="Desruisseaux"/>
    <n v="34.15"/>
    <x v="259"/>
    <s v="No"/>
    <x v="0"/>
    <s v="No"/>
    <x v="0"/>
    <s v="No"/>
    <x v="0"/>
    <x v="1"/>
    <d v="1990-08-23T00:00:00"/>
    <n v="39871.699999999997"/>
    <s v="tier - 2"/>
    <s v="tier - 1"/>
    <s v="R1011"/>
    <n v="34"/>
  </r>
  <r>
    <s v="Id1227"/>
    <s v="Ripp"/>
    <n v="28.71"/>
    <x v="268"/>
    <s v="No"/>
    <x v="0"/>
    <s v="No"/>
    <x v="0"/>
    <s v="No"/>
    <x v="1"/>
    <x v="1"/>
    <d v="1982-12-08T00:00:00"/>
    <n v="39865.699999999997"/>
    <s v="tier - 2"/>
    <s v="tier - 2"/>
    <s v="R1011"/>
    <n v="42"/>
  </r>
  <r>
    <s v="Id1228"/>
    <s v="Harris"/>
    <n v="36.700000000000003"/>
    <x v="234"/>
    <s v="yes"/>
    <x v="0"/>
    <s v="No"/>
    <x v="1"/>
    <s v="No"/>
    <x v="0"/>
    <x v="0"/>
    <d v="1970-10-18T00:00:00"/>
    <n v="39836.519999999997"/>
    <s v="tier - 1"/>
    <s v="tier - 3"/>
    <s v="R1011"/>
    <n v="54"/>
  </r>
  <r>
    <s v="Id1229"/>
    <s v="Shafer"/>
    <n v="34.1"/>
    <x v="275"/>
    <s v="yes"/>
    <x v="0"/>
    <s v="No"/>
    <x v="1"/>
    <s v="No"/>
    <x v="0"/>
    <x v="0"/>
    <d v="1970-08-12T00:00:00"/>
    <n v="39774.28"/>
    <s v="tier - 2"/>
    <s v="tier - 3"/>
    <s v="R1011"/>
    <n v="54"/>
  </r>
  <r>
    <s v="Id1230"/>
    <s v="Hemesath"/>
    <n v="25.7"/>
    <x v="515"/>
    <s v="No"/>
    <x v="0"/>
    <s v="No"/>
    <x v="0"/>
    <s v="No"/>
    <x v="1"/>
    <x v="2"/>
    <d v="1977-12-02T00:00:00"/>
    <n v="39727.61"/>
    <s v="tier - 2"/>
    <s v="tier - 3"/>
    <s v="R1011"/>
    <n v="47"/>
  </r>
  <r>
    <s v="Id1231"/>
    <s v="Vinci"/>
    <n v="21.68"/>
    <x v="584"/>
    <s v="No"/>
    <x v="0"/>
    <s v="No"/>
    <x v="0"/>
    <s v="No"/>
    <x v="2"/>
    <x v="0"/>
    <d v="1965-11-09T00:00:00"/>
    <n v="39725.519999999997"/>
    <s v="tier - 1"/>
    <s v="tier - 2"/>
    <s v="R1013"/>
    <n v="59"/>
  </r>
  <r>
    <s v="Id1232"/>
    <s v="Diamond-Husmann"/>
    <n v="25.175000000000001"/>
    <x v="435"/>
    <s v="No"/>
    <x v="0"/>
    <s v="No"/>
    <x v="0"/>
    <s v="No"/>
    <x v="1"/>
    <x v="2"/>
    <d v="1977-11-04T00:00:00"/>
    <n v="39722.75"/>
    <s v="tier - 2"/>
    <s v="tier - 2"/>
    <s v="R1011"/>
    <n v="47"/>
  </r>
  <r>
    <s v="Id1233"/>
    <s v="Soto"/>
    <n v="44.77"/>
    <x v="81"/>
    <s v="No"/>
    <x v="0"/>
    <s v="No"/>
    <x v="1"/>
    <s v="No"/>
    <x v="0"/>
    <x v="2"/>
    <d v="1972-12-02T00:00:00"/>
    <n v="39721.93"/>
    <s v="tier - 1"/>
    <s v="tier - 3"/>
    <s v="R1013"/>
    <n v="52"/>
  </r>
  <r>
    <s v="Id1234"/>
    <s v="Howard"/>
    <n v="37.07"/>
    <x v="363"/>
    <s v="No"/>
    <x v="0"/>
    <s v="No"/>
    <x v="1"/>
    <s v="No"/>
    <x v="0"/>
    <x v="2"/>
    <d v="1972-12-07T00:00:00"/>
    <n v="39670.44"/>
    <s v="tier - 1"/>
    <s v="tier - 3"/>
    <s v="R1016"/>
    <n v="52"/>
  </r>
  <r>
    <s v="Id1235"/>
    <s v="Patrick"/>
    <n v="39.799999999999997"/>
    <x v="585"/>
    <s v="No"/>
    <x v="0"/>
    <s v="Yes"/>
    <x v="3"/>
    <s v="No"/>
    <x v="0"/>
    <x v="2"/>
    <d v="1993-12-01T00:00:00"/>
    <n v="39611.760000000002"/>
    <s v="tier - 2"/>
    <s v="tier - 3"/>
    <s v="R1011"/>
    <n v="31"/>
  </r>
  <r>
    <s v="Id1236"/>
    <s v="Dacko"/>
    <n v="26.36"/>
    <x v="538"/>
    <s v="No"/>
    <x v="0"/>
    <s v="Yes"/>
    <x v="3"/>
    <s v="No"/>
    <x v="1"/>
    <x v="2"/>
    <d v="1979-12-16T00:00:00"/>
    <n v="39597.410000000003"/>
    <s v="tier - 2"/>
    <s v="tier - 3"/>
    <s v="R1011"/>
    <n v="45"/>
  </r>
  <r>
    <s v="Id1237"/>
    <s v="Glassey"/>
    <n v="29.925000000000001"/>
    <x v="586"/>
    <s v="No"/>
    <x v="0"/>
    <s v="No"/>
    <x v="1"/>
    <s v="No"/>
    <x v="1"/>
    <x v="0"/>
    <d v="1973-10-11T00:00:00"/>
    <n v="39556.49"/>
    <s v="tier - 2"/>
    <s v="tier - 2"/>
    <s v="R1011"/>
    <n v="51"/>
  </r>
  <r>
    <s v="Id1238"/>
    <s v="Frechette"/>
    <n v="37.29"/>
    <x v="284"/>
    <s v="No"/>
    <x v="0"/>
    <s v="No"/>
    <x v="0"/>
    <s v="No"/>
    <x v="0"/>
    <x v="0"/>
    <d v="1974-07-21T00:00:00"/>
    <n v="39396.86"/>
    <s v="tier - 2"/>
    <s v="tier - 1"/>
    <s v="R1013"/>
    <n v="50"/>
  </r>
  <r>
    <s v="Id1239"/>
    <s v="Benitez"/>
    <n v="30.2"/>
    <x v="499"/>
    <s v="No"/>
    <x v="0"/>
    <s v="No"/>
    <x v="0"/>
    <s v="No"/>
    <x v="0"/>
    <x v="0"/>
    <d v="1974-09-08T00:00:00"/>
    <n v="39352.6"/>
    <s v="tier - 2"/>
    <s v="tier - 3"/>
    <s v="R1011"/>
    <n v="50"/>
  </r>
  <r>
    <s v="Id1240"/>
    <s v="Gauthier"/>
    <n v="24.225000000000001"/>
    <x v="69"/>
    <s v="yes"/>
    <x v="0"/>
    <s v="Yes"/>
    <x v="3"/>
    <s v="No"/>
    <x v="2"/>
    <x v="2"/>
    <d v="1983-07-15T00:00:00"/>
    <n v="39315.279999999999"/>
    <s v="tier - 2"/>
    <s v="tier - 2"/>
    <s v="R1012"/>
    <n v="41"/>
  </r>
  <r>
    <s v="Id1241"/>
    <s v="Fazioli"/>
    <n v="31.445"/>
    <x v="509"/>
    <s v="No"/>
    <x v="0"/>
    <s v="No"/>
    <x v="0"/>
    <s v="No"/>
    <x v="0"/>
    <x v="0"/>
    <d v="1974-08-17T00:00:00"/>
    <n v="39241.440000000002"/>
    <s v="tier - 2"/>
    <s v="tier - 2"/>
    <s v="R1011"/>
    <n v="50"/>
  </r>
  <r>
    <s v="Id1242"/>
    <s v="Chorney"/>
    <n v="38.880000000000003"/>
    <x v="144"/>
    <s v="No"/>
    <x v="0"/>
    <s v="No"/>
    <x v="3"/>
    <s v="No"/>
    <x v="0"/>
    <x v="2"/>
    <d v="1992-09-27T00:00:00"/>
    <n v="39221.120000000003"/>
    <s v="tier - 1"/>
    <s v="tier - 1"/>
    <s v="R1011"/>
    <n v="32"/>
  </r>
  <r>
    <s v="Id1243"/>
    <s v="Dannenhauer"/>
    <n v="43.89"/>
    <x v="147"/>
    <s v="yes"/>
    <x v="0"/>
    <s v="No"/>
    <x v="0"/>
    <s v="No"/>
    <x v="0"/>
    <x v="1"/>
    <d v="1976-12-25T00:00:00"/>
    <n v="39125.33"/>
    <s v="tier - 1"/>
    <s v="tier - 3"/>
    <s v="R1019"/>
    <n v="48"/>
  </r>
  <r>
    <s v="Id1244"/>
    <s v="McComb"/>
    <n v="25.6"/>
    <x v="120"/>
    <s v="No"/>
    <x v="0"/>
    <s v="No"/>
    <x v="1"/>
    <s v="No"/>
    <x v="1"/>
    <x v="2"/>
    <d v="1972-06-06T00:00:00"/>
    <n v="39047.29"/>
    <s v="tier - 1"/>
    <s v="tier - 1"/>
    <s v="R1011"/>
    <n v="52"/>
  </r>
  <r>
    <s v="Id1245"/>
    <s v="Blake"/>
    <n v="29.545000000000002"/>
    <x v="12"/>
    <s v="yes"/>
    <x v="0"/>
    <s v="No"/>
    <x v="3"/>
    <s v="No"/>
    <x v="1"/>
    <x v="0"/>
    <d v="1975-07-07T00:00:00"/>
    <n v="38998.550000000003"/>
    <s v="tier - 1"/>
    <s v="tier - 1"/>
    <s v="R1012"/>
    <n v="49"/>
  </r>
  <r>
    <s v="Id1246"/>
    <s v="Sambasivam"/>
    <n v="23.25"/>
    <x v="499"/>
    <s v="yes"/>
    <x v="0"/>
    <s v="No"/>
    <x v="0"/>
    <s v="No"/>
    <x v="2"/>
    <x v="0"/>
    <d v="1967-09-06T00:00:00"/>
    <n v="38947.43"/>
    <s v="tier - 1"/>
    <s v="tier - 2"/>
    <s v="R1011"/>
    <n v="57"/>
  </r>
  <r>
    <s v="Id1247"/>
    <s v="Maina"/>
    <n v="43.95"/>
    <x v="587"/>
    <s v="yes"/>
    <x v="0"/>
    <s v="Yes"/>
    <x v="3"/>
    <s v="No"/>
    <x v="0"/>
    <x v="2"/>
    <d v="1997-11-28T00:00:00"/>
    <n v="38932.559999999998"/>
    <s v="tier - 2"/>
    <s v="tier - 3"/>
    <s v="R1011"/>
    <n v="27"/>
  </r>
  <r>
    <s v="Id1248"/>
    <s v="Keshian"/>
    <n v="21.85"/>
    <x v="548"/>
    <s v="No"/>
    <x v="0"/>
    <s v="No"/>
    <x v="0"/>
    <s v="No"/>
    <x v="2"/>
    <x v="0"/>
    <d v="1978-12-16T00:00:00"/>
    <n v="38924.04"/>
    <s v="tier - 1"/>
    <s v="tier - 3"/>
    <s v="R1011"/>
    <n v="46"/>
  </r>
  <r>
    <s v="Id1249"/>
    <s v="Maas"/>
    <n v="25.73"/>
    <x v="588"/>
    <s v="No"/>
    <x v="0"/>
    <s v="No"/>
    <x v="1"/>
    <s v="No"/>
    <x v="1"/>
    <x v="0"/>
    <d v="1973-09-09T00:00:00"/>
    <n v="38893.360000000001"/>
    <s v="tier - 1"/>
    <s v="tier - 2"/>
    <s v="R1011"/>
    <n v="51"/>
  </r>
  <r>
    <s v="Id1250"/>
    <s v="Sinasac"/>
    <n v="32.229999999999997"/>
    <x v="350"/>
    <s v="No"/>
    <x v="0"/>
    <s v="No"/>
    <x v="0"/>
    <s v="No"/>
    <x v="0"/>
    <x v="0"/>
    <d v="1974-06-18T00:00:00"/>
    <n v="38869.25"/>
    <s v="tier - 2"/>
    <s v="tier - 2"/>
    <s v="R1011"/>
    <n v="50"/>
  </r>
  <r>
    <s v="Id1251"/>
    <s v="Van De Kamp"/>
    <n v="32.204999999999998"/>
    <x v="105"/>
    <s v="No"/>
    <x v="0"/>
    <s v="No"/>
    <x v="1"/>
    <s v="No"/>
    <x v="0"/>
    <x v="1"/>
    <d v="1972-11-22T00:00:00"/>
    <n v="38836.980000000003"/>
    <s v="tier - 2"/>
    <s v="tier - 2"/>
    <s v="R1012"/>
    <n v="52"/>
  </r>
  <r>
    <s v="Id1252"/>
    <s v="Ruffo"/>
    <n v="26.41"/>
    <x v="337"/>
    <s v="No"/>
    <x v="0"/>
    <s v="No"/>
    <x v="1"/>
    <s v="No"/>
    <x v="1"/>
    <x v="2"/>
    <d v="1972-11-14T00:00:00"/>
    <n v="38792.69"/>
    <s v="tier - 2"/>
    <s v="tier - 3"/>
    <s v="R1011"/>
    <n v="52"/>
  </r>
  <r>
    <s v="Id1253"/>
    <s v="Long"/>
    <n v="30.2"/>
    <x v="178"/>
    <s v="yes"/>
    <x v="0"/>
    <s v="No"/>
    <x v="0"/>
    <s v="No"/>
    <x v="0"/>
    <x v="1"/>
    <d v="1976-07-14T00:00:00"/>
    <n v="38746.36"/>
    <s v="tier - 1"/>
    <s v="tier - 3"/>
    <s v="R1011"/>
    <n v="48"/>
  </r>
  <r>
    <s v="Id1254"/>
    <s v="Rohde"/>
    <n v="31.26"/>
    <x v="425"/>
    <s v="yes"/>
    <x v="0"/>
    <s v="No"/>
    <x v="3"/>
    <s v="No"/>
    <x v="0"/>
    <x v="1"/>
    <d v="1988-08-22T00:00:00"/>
    <n v="38740.120000000003"/>
    <s v="tier - 1"/>
    <s v="tier - 3"/>
    <s v="R1011"/>
    <n v="36"/>
  </r>
  <r>
    <s v="Id1255"/>
    <s v="Bonzi"/>
    <n v="33.725000000000001"/>
    <x v="589"/>
    <s v="yes"/>
    <x v="0"/>
    <s v="No"/>
    <x v="0"/>
    <s v="No"/>
    <x v="0"/>
    <x v="0"/>
    <d v="1976-10-19T00:00:00"/>
    <n v="38711"/>
    <s v="tier - 1"/>
    <s v="tier - 3"/>
    <s v="R1012"/>
    <n v="48"/>
  </r>
  <r>
    <s v="Id1256"/>
    <s v="Moore"/>
    <n v="28.9"/>
    <x v="300"/>
    <s v="yes"/>
    <x v="0"/>
    <s v="No"/>
    <x v="0"/>
    <s v="No"/>
    <x v="1"/>
    <x v="1"/>
    <d v="1976-06-14T00:00:00"/>
    <n v="38709.18"/>
    <s v="tier - 1"/>
    <s v="tier - 1"/>
    <s v="R1017"/>
    <n v="48"/>
  </r>
  <r>
    <s v="Id1257"/>
    <s v="McGrane"/>
    <n v="45.69"/>
    <x v="46"/>
    <s v="yes"/>
    <x v="0"/>
    <s v="No"/>
    <x v="0"/>
    <s v="No"/>
    <x v="0"/>
    <x v="2"/>
    <d v="2001-11-07T00:00:00"/>
    <n v="38652.089999999997"/>
    <s v="tier - 2"/>
    <s v="tier - 2"/>
    <s v="R1011"/>
    <n v="23"/>
  </r>
  <r>
    <s v="Id1258"/>
    <s v="Stepnowski"/>
    <n v="21.03"/>
    <x v="364"/>
    <s v="No"/>
    <x v="0"/>
    <s v="No"/>
    <x v="0"/>
    <s v="No"/>
    <x v="2"/>
    <x v="0"/>
    <d v="1965-08-29T00:00:00"/>
    <n v="38511.629999999997"/>
    <s v="tier - 2"/>
    <s v="tier - 2"/>
    <s v="R1011"/>
    <n v="59"/>
  </r>
  <r>
    <s v="Id1259"/>
    <s v="Merkle"/>
    <n v="37"/>
    <x v="356"/>
    <s v="No"/>
    <x v="0"/>
    <s v="No"/>
    <x v="0"/>
    <s v="No"/>
    <x v="0"/>
    <x v="0"/>
    <d v="1971-06-18T00:00:00"/>
    <n v="38415.47"/>
    <s v="tier - 2"/>
    <s v="tier - 3"/>
    <s v="R1011"/>
    <n v="53"/>
  </r>
  <r>
    <s v="Id1260"/>
    <s v="Schaefer"/>
    <n v="25.4"/>
    <x v="499"/>
    <s v="No"/>
    <x v="0"/>
    <s v="No"/>
    <x v="0"/>
    <s v="No"/>
    <x v="1"/>
    <x v="0"/>
    <d v="1971-08-23T00:00:00"/>
    <n v="38405.26"/>
    <s v="tier - 2"/>
    <s v="tier - 1"/>
    <s v="R1018"/>
    <n v="53"/>
  </r>
  <r>
    <s v="Id1261"/>
    <s v="Vigneron"/>
    <n v="32.299999999999997"/>
    <x v="116"/>
    <s v="No"/>
    <x v="0"/>
    <s v="No"/>
    <x v="0"/>
    <s v="No"/>
    <x v="0"/>
    <x v="0"/>
    <d v="1974-09-06T00:00:00"/>
    <n v="38389.79"/>
    <s v="tier - 2"/>
    <s v="tier - 2"/>
    <s v="R1012"/>
    <n v="50"/>
  </r>
  <r>
    <s v="Id1262"/>
    <s v="Mucci"/>
    <n v="23.94"/>
    <x v="117"/>
    <s v="yes"/>
    <x v="0"/>
    <s v="Yes"/>
    <x v="3"/>
    <s v="No"/>
    <x v="2"/>
    <x v="2"/>
    <d v="1969-09-09T00:00:00"/>
    <n v="38344.57"/>
    <s v="tier - 2"/>
    <s v="tier - 2"/>
    <s v="R1011"/>
    <n v="55"/>
  </r>
  <r>
    <s v="Id1263"/>
    <s v="MacDonald"/>
    <n v="46.4"/>
    <x v="268"/>
    <s v="No"/>
    <x v="0"/>
    <s v="No"/>
    <x v="0"/>
    <s v="No"/>
    <x v="0"/>
    <x v="1"/>
    <d v="1999-08-23T00:00:00"/>
    <n v="38313.129999999997"/>
    <s v="tier - 2"/>
    <s v="tier - 3"/>
    <s v="R1011"/>
    <n v="25"/>
  </r>
  <r>
    <s v="Id1264"/>
    <s v="Deng"/>
    <n v="40.375"/>
    <x v="178"/>
    <s v="yes"/>
    <x v="0"/>
    <s v="No"/>
    <x v="0"/>
    <s v="No"/>
    <x v="0"/>
    <x v="1"/>
    <d v="1976-06-17T00:00:00"/>
    <n v="38282.75"/>
    <s v="tier - 2"/>
    <s v="tier - 3"/>
    <s v="R1012"/>
    <n v="48"/>
  </r>
  <r>
    <s v="Id1265"/>
    <s v="De Mata"/>
    <n v="28.7"/>
    <x v="302"/>
    <s v="No"/>
    <x v="0"/>
    <s v="No"/>
    <x v="1"/>
    <s v="No"/>
    <x v="1"/>
    <x v="0"/>
    <d v="1973-06-25T00:00:00"/>
    <n v="38245.589999999997"/>
    <s v="tier - 2"/>
    <s v="tier - 1"/>
    <s v="R1011"/>
    <n v="51"/>
  </r>
  <r>
    <s v="Id1266"/>
    <s v="Strickland"/>
    <n v="26.63"/>
    <x v="155"/>
    <s v="No"/>
    <x v="0"/>
    <s v="No"/>
    <x v="0"/>
    <s v="No"/>
    <x v="1"/>
    <x v="1"/>
    <d v="1980-10-28T00:00:00"/>
    <n v="38241.74"/>
    <s v="tier - 1"/>
    <s v="tier - 1"/>
    <s v="R1011"/>
    <n v="44"/>
  </r>
  <r>
    <s v="Id1267"/>
    <s v="Cheney"/>
    <n v="22.515000000000001"/>
    <x v="590"/>
    <s v="No"/>
    <x v="0"/>
    <s v="No"/>
    <x v="1"/>
    <s v="No"/>
    <x v="2"/>
    <x v="0"/>
    <d v="1973-10-11T00:00:00"/>
    <n v="38237.339999999997"/>
    <s v="tier - 1"/>
    <s v="tier - 2"/>
    <s v="R1011"/>
    <n v="51"/>
  </r>
  <r>
    <s v="Id1268"/>
    <s v="Godoy"/>
    <n v="36.575000000000003"/>
    <x v="455"/>
    <s v="No"/>
    <x v="0"/>
    <s v="No"/>
    <x v="0"/>
    <s v="No"/>
    <x v="0"/>
    <x v="0"/>
    <d v="1974-08-16T00:00:00"/>
    <n v="38189.1"/>
    <s v="tier - 1"/>
    <s v="tier - 2"/>
    <s v="R1011"/>
    <n v="50"/>
  </r>
  <r>
    <s v="Id1269"/>
    <s v="Rider"/>
    <n v="23.66"/>
    <x v="78"/>
    <s v="yes"/>
    <x v="0"/>
    <s v="Yes"/>
    <x v="3"/>
    <s v="No"/>
    <x v="2"/>
    <x v="2"/>
    <d v="1969-08-10T00:00:00"/>
    <n v="38126.25"/>
    <s v="tier - 2"/>
    <s v="tier - 2"/>
    <s v="R1011"/>
    <n v="55"/>
  </r>
  <r>
    <s v="Id1270"/>
    <s v="Evans"/>
    <n v="18.62"/>
    <x v="591"/>
    <s v="No"/>
    <x v="0"/>
    <s v="No"/>
    <x v="0"/>
    <s v="No"/>
    <x v="2"/>
    <x v="0"/>
    <d v="1965-10-21T00:00:00"/>
    <n v="37829.72"/>
    <s v="tier - 1"/>
    <s v="tier - 3"/>
    <s v="R1011"/>
    <n v="59"/>
  </r>
  <r>
    <s v="Id1271"/>
    <s v="Anderson"/>
    <n v="19.190000000000001"/>
    <x v="367"/>
    <s v="yes"/>
    <x v="0"/>
    <s v="No"/>
    <x v="3"/>
    <s v="No"/>
    <x v="2"/>
    <x v="0"/>
    <d v="1975-08-03T00:00:00"/>
    <n v="37800.980000000003"/>
    <s v="tier - 2"/>
    <s v="tier - 1"/>
    <s v="R1011"/>
    <n v="49"/>
  </r>
  <r>
    <s v="Id1272"/>
    <s v="Walters"/>
    <n v="27.5"/>
    <x v="100"/>
    <s v="No"/>
    <x v="0"/>
    <s v="No"/>
    <x v="0"/>
    <s v="No"/>
    <x v="1"/>
    <x v="1"/>
    <d v="1977-09-02T00:00:00"/>
    <n v="37742.58"/>
    <s v="tier - 1"/>
    <s v="tier - 1"/>
    <s v="R1011"/>
    <n v="47"/>
  </r>
  <r>
    <s v="Id1273"/>
    <s v="Leboeuf"/>
    <n v="27.36"/>
    <x v="10"/>
    <s v="No"/>
    <x v="0"/>
    <s v="Yes"/>
    <x v="3"/>
    <s v="No"/>
    <x v="1"/>
    <x v="1"/>
    <d v="1979-07-17T00:00:00"/>
    <n v="37735.199999999997"/>
    <s v="tier - 2"/>
    <s v="tier - 3"/>
    <s v="R1011"/>
    <n v="45"/>
  </r>
  <r>
    <s v="Id1274"/>
    <s v="Scheibel"/>
    <n v="20.350000000000001"/>
    <x v="243"/>
    <s v="No"/>
    <x v="0"/>
    <s v="No"/>
    <x v="0"/>
    <s v="No"/>
    <x v="2"/>
    <x v="2"/>
    <d v="1977-10-15T00:00:00"/>
    <n v="37701.879999999997"/>
    <s v="tier - 2"/>
    <s v="tier - 2"/>
    <s v="R1011"/>
    <n v="47"/>
  </r>
  <r>
    <s v="Id1275"/>
    <s v="Ritter"/>
    <n v="24.035"/>
    <x v="184"/>
    <s v="No"/>
    <x v="0"/>
    <s v="No"/>
    <x v="0"/>
    <s v="No"/>
    <x v="2"/>
    <x v="1"/>
    <d v="1977-11-12T00:00:00"/>
    <n v="37675.06"/>
    <s v="tier - 2"/>
    <s v="tier - 3"/>
    <s v="R1012"/>
    <n v="47"/>
  </r>
  <r>
    <s v="Id1276"/>
    <s v="Deeg"/>
    <n v="23.56"/>
    <x v="412"/>
    <s v="No"/>
    <x v="0"/>
    <s v="No"/>
    <x v="0"/>
    <s v="No"/>
    <x v="2"/>
    <x v="1"/>
    <d v="1977-09-24T00:00:00"/>
    <n v="37650.74"/>
    <s v="tier - 2"/>
    <s v="tier - 2"/>
    <s v="R1012"/>
    <n v="47"/>
  </r>
  <r>
    <s v="Id1277"/>
    <s v="Pretot"/>
    <n v="27.17"/>
    <x v="592"/>
    <s v="No"/>
    <x v="0"/>
    <s v="No"/>
    <x v="1"/>
    <s v="No"/>
    <x v="1"/>
    <x v="0"/>
    <d v="1973-07-11T00:00:00"/>
    <n v="37607.53"/>
    <s v="tier - 2"/>
    <s v="tier - 1"/>
    <s v="R1011"/>
    <n v="51"/>
  </r>
  <r>
    <s v="Id1278"/>
    <s v="Willsey"/>
    <n v="34.32"/>
    <x v="155"/>
    <s v="yes"/>
    <x v="0"/>
    <s v="Yes"/>
    <x v="3"/>
    <s v="No"/>
    <x v="0"/>
    <x v="1"/>
    <d v="1983-07-25T00:00:00"/>
    <n v="37484.449999999997"/>
    <s v="tier - 2"/>
    <s v="tier - 1"/>
    <s v="R1012"/>
    <n v="41"/>
  </r>
  <r>
    <s v="Id1279"/>
    <s v="Roach"/>
    <n v="23.87"/>
    <x v="372"/>
    <s v="yes"/>
    <x v="0"/>
    <s v="Yes"/>
    <x v="3"/>
    <s v="No"/>
    <x v="2"/>
    <x v="2"/>
    <d v="1983-12-30T00:00:00"/>
    <n v="37465.339999999997"/>
    <s v="tier - 2"/>
    <s v="tier - 2"/>
    <s v="R1011"/>
    <n v="41"/>
  </r>
  <r>
    <s v="Id1280"/>
    <s v="Jacobsen"/>
    <n v="30.15"/>
    <x v="69"/>
    <s v="No"/>
    <x v="0"/>
    <s v="No"/>
    <x v="3"/>
    <s v="No"/>
    <x v="0"/>
    <x v="2"/>
    <d v="1987-11-11T00:00:00"/>
    <n v="37425.94"/>
    <s v="tier - 1"/>
    <s v="tier - 3"/>
    <s v="R1011"/>
    <n v="37"/>
  </r>
  <r>
    <s v="Id1281"/>
    <s v="O'Hora"/>
    <n v="26.36"/>
    <x v="315"/>
    <s v="No"/>
    <x v="0"/>
    <s v="No"/>
    <x v="0"/>
    <s v="No"/>
    <x v="1"/>
    <x v="2"/>
    <d v="1982-12-06T00:00:00"/>
    <n v="37277.269999999997"/>
    <s v="tier - 1"/>
    <s v="tier - 1"/>
    <s v="R1011"/>
    <n v="42"/>
  </r>
  <r>
    <s v="Id1282"/>
    <s v="Amato"/>
    <n v="45.32"/>
    <x v="593"/>
    <s v="yes"/>
    <x v="0"/>
    <s v="No"/>
    <x v="3"/>
    <s v="No"/>
    <x v="0"/>
    <x v="0"/>
    <d v="1975-09-26T00:00:00"/>
    <n v="37272.339999999997"/>
    <s v="tier - 2"/>
    <s v="tier - 2"/>
    <s v="R1013"/>
    <n v="49"/>
  </r>
  <r>
    <s v="Id1283"/>
    <s v="Reed"/>
    <n v="31.93"/>
    <x v="48"/>
    <s v="yes"/>
    <x v="0"/>
    <s v="No"/>
    <x v="3"/>
    <s v="No"/>
    <x v="0"/>
    <x v="2"/>
    <d v="1988-09-21T00:00:00"/>
    <n v="37270.15"/>
    <s v="tier - 1"/>
    <s v="tier - 1"/>
    <s v="R1011"/>
    <n v="36"/>
  </r>
  <r>
    <s v="Id1284"/>
    <s v="Wegner"/>
    <n v="36"/>
    <x v="539"/>
    <s v="yes"/>
    <x v="0"/>
    <s v="No"/>
    <x v="3"/>
    <s v="No"/>
    <x v="0"/>
    <x v="0"/>
    <d v="1975-08-21T00:00:00"/>
    <n v="37251.22"/>
    <s v="tier - 2"/>
    <s v="tier - 2"/>
    <s v="R1011"/>
    <n v="49"/>
  </r>
  <r>
    <s v="Id1285"/>
    <s v="Bokun"/>
    <n v="32"/>
    <x v="594"/>
    <s v="yes"/>
    <x v="0"/>
    <s v="No"/>
    <x v="3"/>
    <s v="No"/>
    <x v="0"/>
    <x v="0"/>
    <d v="1975-08-06T00:00:00"/>
    <n v="37165.160000000003"/>
    <s v="tier - 2"/>
    <s v="tier - 3"/>
    <s v="R1011"/>
    <n v="49"/>
  </r>
  <r>
    <s v="Id1286"/>
    <s v="Ainsley"/>
    <n v="29.37"/>
    <x v="126"/>
    <s v="yes"/>
    <x v="0"/>
    <s v="No"/>
    <x v="3"/>
    <s v="No"/>
    <x v="1"/>
    <x v="0"/>
    <d v="1983-12-12T00:00:00"/>
    <n v="37133.9"/>
    <s v="tier - 1"/>
    <s v="tier - 2"/>
    <s v="R1011"/>
    <n v="41"/>
  </r>
  <r>
    <s v="Id1287"/>
    <s v="Foster"/>
    <n v="23.6"/>
    <x v="565"/>
    <s v="yes"/>
    <x v="0"/>
    <s v="No"/>
    <x v="3"/>
    <s v="No"/>
    <x v="2"/>
    <x v="0"/>
    <d v="1975-11-06T00:00:00"/>
    <n v="37079.370000000003"/>
    <s v="tier - 1"/>
    <s v="tier - 2"/>
    <s v="R1011"/>
    <n v="49"/>
  </r>
  <r>
    <s v="Id1288"/>
    <s v="Overpeck"/>
    <n v="33.155000000000001"/>
    <x v="354"/>
    <s v="yes"/>
    <x v="0"/>
    <s v="No"/>
    <x v="0"/>
    <s v="No"/>
    <x v="0"/>
    <x v="0"/>
    <d v="1981-12-27T00:00:00"/>
    <n v="37076.370000000003"/>
    <s v="tier - 2"/>
    <s v="tier - 3"/>
    <s v="R1012"/>
    <n v="43"/>
  </r>
  <r>
    <s v="Id1289"/>
    <s v="Levine"/>
    <n v="24.32"/>
    <x v="162"/>
    <s v="yes"/>
    <x v="0"/>
    <s v="No"/>
    <x v="3"/>
    <s v="No"/>
    <x v="2"/>
    <x v="0"/>
    <d v="1983-07-24T00:00:00"/>
    <n v="37040.879999999997"/>
    <s v="tier - 1"/>
    <s v="tier - 1"/>
    <s v="R1011"/>
    <n v="41"/>
  </r>
  <r>
    <s v="Id1290"/>
    <s v="Jean"/>
    <n v="36.299999999999997"/>
    <x v="152"/>
    <s v="No"/>
    <x v="0"/>
    <s v="No"/>
    <x v="0"/>
    <s v="No"/>
    <x v="0"/>
    <x v="2"/>
    <d v="1977-07-26T00:00:00"/>
    <n v="36976.449999999997"/>
    <s v="tier - 2"/>
    <s v="tier - 2"/>
    <s v="R1011"/>
    <n v="47"/>
  </r>
  <r>
    <s v="Id1291"/>
    <s v="Wild"/>
    <n v="34.4"/>
    <x v="436"/>
    <s v="No"/>
    <x v="0"/>
    <s v="Yes"/>
    <x v="3"/>
    <s v="No"/>
    <x v="0"/>
    <x v="2"/>
    <d v="1979-08-13T00:00:00"/>
    <n v="36950.26"/>
    <s v="tier - 1"/>
    <s v="tier - 3"/>
    <s v="R1017"/>
    <n v="45"/>
  </r>
  <r>
    <s v="Id1292"/>
    <s v="Tabor"/>
    <n v="30.9"/>
    <x v="264"/>
    <s v="No"/>
    <x v="0"/>
    <s v="No"/>
    <x v="0"/>
    <s v="No"/>
    <x v="0"/>
    <x v="2"/>
    <d v="1977-12-29T00:00:00"/>
    <n v="36935.64"/>
    <s v="tier - 2"/>
    <s v="tier - 3"/>
    <s v="R1011"/>
    <n v="47"/>
  </r>
  <r>
    <s v="Id1293"/>
    <s v="Steffen"/>
    <n v="28.6"/>
    <x v="140"/>
    <s v="No"/>
    <x v="0"/>
    <s v="No"/>
    <x v="0"/>
    <s v="No"/>
    <x v="1"/>
    <x v="2"/>
    <d v="1977-06-21T00:00:00"/>
    <n v="36922.61"/>
    <s v="tier - 1"/>
    <s v="tier - 1"/>
    <s v="R1011"/>
    <n v="47"/>
  </r>
  <r>
    <s v="Id1294"/>
    <s v="Tadich"/>
    <n v="27.83"/>
    <x v="125"/>
    <s v="No"/>
    <x v="0"/>
    <s v="No"/>
    <x v="0"/>
    <s v="No"/>
    <x v="1"/>
    <x v="2"/>
    <d v="1977-12-26T00:00:00"/>
    <n v="36911.99"/>
    <s v="tier - 1"/>
    <s v="tier - 3"/>
    <s v="R1011"/>
    <n v="47"/>
  </r>
  <r>
    <s v="Id1295"/>
    <s v="Christenson"/>
    <n v="39.64"/>
    <x v="272"/>
    <s v="No"/>
    <x v="0"/>
    <s v="Yes"/>
    <x v="3"/>
    <s v="No"/>
    <x v="0"/>
    <x v="1"/>
    <d v="1993-11-10T00:00:00"/>
    <n v="36910.61"/>
    <s v="tier - 2"/>
    <s v="tier - 1"/>
    <s v="R1011"/>
    <n v="31"/>
  </r>
  <r>
    <s v="Id1296"/>
    <s v="Shell"/>
    <n v="38.479999999999997"/>
    <x v="216"/>
    <s v="No"/>
    <x v="0"/>
    <s v="No"/>
    <x v="3"/>
    <s v="No"/>
    <x v="0"/>
    <x v="1"/>
    <d v="1992-09-09T00:00:00"/>
    <n v="36898.730000000003"/>
    <s v="tier - 2"/>
    <s v="tier - 2"/>
    <s v="R1012"/>
    <n v="32"/>
  </r>
  <r>
    <s v="Id1297"/>
    <s v="Rao"/>
    <n v="36.200000000000003"/>
    <x v="473"/>
    <s v="No"/>
    <x v="0"/>
    <s v="No"/>
    <x v="1"/>
    <s v="No"/>
    <x v="0"/>
    <x v="2"/>
    <d v="1972-12-26T00:00:00"/>
    <n v="36889.99"/>
    <s v="tier - 2"/>
    <s v="tier - 1"/>
    <s v="R1024"/>
    <n v="52"/>
  </r>
  <r>
    <s v="Id1298"/>
    <s v="Myers"/>
    <n v="27.13"/>
    <x v="450"/>
    <s v="No"/>
    <x v="0"/>
    <s v="No"/>
    <x v="3"/>
    <s v="No"/>
    <x v="1"/>
    <x v="2"/>
    <d v="1984-06-19T00:00:00"/>
    <n v="36837.47"/>
    <s v="tier - 2"/>
    <s v="tier - 1"/>
    <s v="R1011"/>
    <n v="40"/>
  </r>
  <r>
    <s v="Id1299"/>
    <s v="McLean"/>
    <n v="20.75"/>
    <x v="107"/>
    <s v="yes"/>
    <x v="0"/>
    <s v="No"/>
    <x v="1"/>
    <s v="No"/>
    <x v="2"/>
    <x v="2"/>
    <d v="1966-06-12T00:00:00"/>
    <n v="36795.29"/>
    <s v="tier - 2"/>
    <s v="tier - 3"/>
    <s v="R1011"/>
    <n v="58"/>
  </r>
  <r>
    <s v="Id1300"/>
    <s v="Gomez"/>
    <n v="26.6"/>
    <x v="109"/>
    <s v="No"/>
    <x v="0"/>
    <s v="No"/>
    <x v="1"/>
    <s v="No"/>
    <x v="1"/>
    <x v="1"/>
    <d v="1972-09-04T00:00:00"/>
    <n v="36786.370000000003"/>
    <s v="tier - 2"/>
    <s v="tier - 2"/>
    <s v="R1011"/>
    <n v="52"/>
  </r>
  <r>
    <s v="Id1301"/>
    <s v="Hemingway"/>
    <n v="25.3"/>
    <x v="326"/>
    <s v="No"/>
    <x v="0"/>
    <s v="No"/>
    <x v="1"/>
    <s v="No"/>
    <x v="1"/>
    <x v="2"/>
    <d v="1972-09-09T00:00:00"/>
    <n v="36580.28"/>
    <s v="tier - 2"/>
    <s v="tier - 1"/>
    <s v="R1011"/>
    <n v="52"/>
  </r>
  <r>
    <s v="Id1302"/>
    <s v="Pett"/>
    <n v="18.84"/>
    <x v="131"/>
    <s v="yes"/>
    <x v="0"/>
    <s v="Yes"/>
    <x v="3"/>
    <s v="No"/>
    <x v="2"/>
    <x v="0"/>
    <d v="1963-09-24T00:00:00"/>
    <n v="36572.800000000003"/>
    <s v="tier - 1"/>
    <s v="tier - 1"/>
    <s v="R1011"/>
    <n v="61"/>
  </r>
  <r>
    <s v="Id1303"/>
    <s v="Meingast"/>
    <n v="19.57"/>
    <x v="534"/>
    <s v="yes"/>
    <x v="0"/>
    <s v="No"/>
    <x v="3"/>
    <s v="No"/>
    <x v="2"/>
    <x v="0"/>
    <d v="1975-09-28T00:00:00"/>
    <n v="36541.550000000003"/>
    <s v="tier - 1"/>
    <s v="tier - 1"/>
    <s v="R1011"/>
    <n v="49"/>
  </r>
  <r>
    <s v="Id1304"/>
    <s v="McCarthy"/>
    <n v="30.495000000000001"/>
    <x v="412"/>
    <s v="No"/>
    <x v="0"/>
    <s v="No"/>
    <x v="0"/>
    <s v="No"/>
    <x v="0"/>
    <x v="1"/>
    <d v="1977-09-04T00:00:00"/>
    <n v="36445.550000000003"/>
    <s v="tier - 1"/>
    <s v="tier - 2"/>
    <s v="R1013"/>
    <n v="47"/>
  </r>
  <r>
    <s v="Id1305"/>
    <s v="Boyle"/>
    <n v="30.114999999999998"/>
    <x v="300"/>
    <s v="No"/>
    <x v="0"/>
    <s v="Yes"/>
    <x v="3"/>
    <s v="No"/>
    <x v="0"/>
    <x v="1"/>
    <d v="1979-06-11T00:00:00"/>
    <n v="36397.58"/>
    <s v="tier - 2"/>
    <s v="tier - 1"/>
    <s v="R1011"/>
    <n v="45"/>
  </r>
  <r>
    <s v="Id1306"/>
    <s v="Gundersen"/>
    <n v="24.78"/>
    <x v="571"/>
    <s v="No"/>
    <x v="0"/>
    <s v="No"/>
    <x v="0"/>
    <s v="No"/>
    <x v="2"/>
    <x v="0"/>
    <d v="1971-09-18T00:00:00"/>
    <n v="36350.71"/>
    <s v="tier - 2"/>
    <s v="tier - 3"/>
    <s v="R1011"/>
    <n v="53"/>
  </r>
  <r>
    <s v="Id1307"/>
    <s v="Wolswinkel"/>
    <n v="24.77"/>
    <x v="14"/>
    <s v="No"/>
    <x v="0"/>
    <s v="No"/>
    <x v="0"/>
    <s v="No"/>
    <x v="2"/>
    <x v="0"/>
    <d v="1971-09-04T00:00:00"/>
    <n v="36332.449999999997"/>
    <s v="tier - 2"/>
    <s v="tier - 2"/>
    <s v="R1011"/>
    <n v="53"/>
  </r>
  <r>
    <s v="Id1308"/>
    <s v="Bomberger"/>
    <n v="16.579999999999998"/>
    <x v="42"/>
    <s v="yes"/>
    <x v="0"/>
    <s v="Yes"/>
    <x v="3"/>
    <s v="No"/>
    <x v="3"/>
    <x v="0"/>
    <d v="1963-09-21T00:00:00"/>
    <n v="36314.050000000003"/>
    <s v="tier - 2"/>
    <s v="tier - 3"/>
    <s v="R1011"/>
    <n v="61"/>
  </r>
  <r>
    <s v="Id1309"/>
    <s v="Roy"/>
    <n v="38.17"/>
    <x v="376"/>
    <s v="yes"/>
    <x v="0"/>
    <s v="No"/>
    <x v="0"/>
    <s v="No"/>
    <x v="0"/>
    <x v="2"/>
    <d v="1976-06-12T00:00:00"/>
    <n v="36307.800000000003"/>
    <s v="tier - 2"/>
    <s v="tier - 1"/>
    <s v="R1011"/>
    <n v="48"/>
  </r>
  <r>
    <s v="Id1310"/>
    <s v="Lapierre"/>
    <n v="39.424999999999997"/>
    <x v="70"/>
    <s v="yes"/>
    <x v="0"/>
    <s v="No"/>
    <x v="0"/>
    <s v="No"/>
    <x v="0"/>
    <x v="2"/>
    <d v="1976-07-07T00:00:00"/>
    <n v="36219.410000000003"/>
    <s v="tier - 2"/>
    <s v="tier - 1"/>
    <s v="R1012"/>
    <n v="48"/>
  </r>
  <r>
    <s v="Id1311"/>
    <s v="Beaty"/>
    <n v="33.44"/>
    <x v="149"/>
    <s v="yes"/>
    <x v="0"/>
    <s v="No"/>
    <x v="0"/>
    <s v="No"/>
    <x v="0"/>
    <x v="1"/>
    <d v="1976-07-20T00:00:00"/>
    <n v="36197.699999999997"/>
    <s v="tier - 2"/>
    <s v="tier - 3"/>
    <s v="R1011"/>
    <n v="48"/>
  </r>
  <r>
    <s v="Id1312"/>
    <s v="Hammer"/>
    <n v="33.344999999999999"/>
    <x v="576"/>
    <s v="yes"/>
    <x v="0"/>
    <s v="No"/>
    <x v="0"/>
    <s v="No"/>
    <x v="0"/>
    <x v="2"/>
    <d v="1976-07-12T00:00:00"/>
    <n v="36189.1"/>
    <s v="tier - 2"/>
    <s v="tier - 3"/>
    <s v="R1012"/>
    <n v="48"/>
  </r>
  <r>
    <s v="Id1313"/>
    <s v="Randolph"/>
    <n v="38.79"/>
    <x v="31"/>
    <s v="No"/>
    <x v="0"/>
    <s v="Yes"/>
    <x v="3"/>
    <s v="No"/>
    <x v="0"/>
    <x v="2"/>
    <d v="1993-06-22T00:00:00"/>
    <n v="36182.870000000003"/>
    <s v="tier - 2"/>
    <s v="tier - 2"/>
    <s v="R1011"/>
    <n v="31"/>
  </r>
  <r>
    <s v="Id1314"/>
    <s v="Masterson"/>
    <n v="30.684999999999999"/>
    <x v="189"/>
    <s v="No"/>
    <x v="0"/>
    <s v="Yes"/>
    <x v="3"/>
    <s v="No"/>
    <x v="0"/>
    <x v="2"/>
    <d v="1979-08-07T00:00:00"/>
    <n v="36149.480000000003"/>
    <s v="tier - 1"/>
    <s v="tier - 2"/>
    <s v="R1011"/>
    <n v="45"/>
  </r>
  <r>
    <s v="Id1315"/>
    <s v="Friess"/>
    <n v="22.135000000000002"/>
    <x v="595"/>
    <s v="No"/>
    <x v="0"/>
    <s v="No"/>
    <x v="0"/>
    <s v="No"/>
    <x v="2"/>
    <x v="0"/>
    <d v="1978-06-26T00:00:00"/>
    <n v="36124.57"/>
    <s v="tier - 2"/>
    <s v="tier - 1"/>
    <s v="R1012"/>
    <n v="46"/>
  </r>
  <r>
    <s v="Id1316"/>
    <s v="Mantoni"/>
    <n v="33.33"/>
    <x v="596"/>
    <s v="No"/>
    <x v="0"/>
    <s v="No"/>
    <x v="0"/>
    <s v="No"/>
    <x v="0"/>
    <x v="0"/>
    <d v="1974-06-06T00:00:00"/>
    <n v="36090.49"/>
    <s v="tier - 2"/>
    <s v="tier - 1"/>
    <s v="R1014"/>
    <n v="50"/>
  </r>
  <r>
    <s v="Id1317"/>
    <s v="Bodeen"/>
    <n v="31.13"/>
    <x v="481"/>
    <s v="No"/>
    <x v="0"/>
    <s v="No"/>
    <x v="0"/>
    <s v="No"/>
    <x v="0"/>
    <x v="0"/>
    <d v="1974-12-22T00:00:00"/>
    <n v="36085.22"/>
    <s v="tier - 2"/>
    <s v="tier - 1"/>
    <s v="R1014"/>
    <n v="50"/>
  </r>
  <r>
    <s v="Id1318"/>
    <s v="McPherson"/>
    <n v="28.9"/>
    <x v="454"/>
    <s v="No"/>
    <x v="0"/>
    <s v="No"/>
    <x v="0"/>
    <s v="No"/>
    <x v="1"/>
    <x v="0"/>
    <d v="1974-09-26T00:00:00"/>
    <n v="36074.339999999997"/>
    <s v="tier - 2"/>
    <s v="tier - 3"/>
    <s v="R1012"/>
    <n v="50"/>
  </r>
  <r>
    <s v="Id1319"/>
    <s v="Palko"/>
    <n v="43.31"/>
    <x v="148"/>
    <s v="yes"/>
    <x v="1"/>
    <s v="No"/>
    <x v="3"/>
    <s v="No"/>
    <x v="0"/>
    <x v="1"/>
    <d v="2000-11-28T00:00:00"/>
    <n v="36021.01"/>
    <s v="tier - 1"/>
    <s v="tier - 3"/>
    <s v="R1011"/>
    <n v="24"/>
  </r>
  <r>
    <s v="Id1320"/>
    <s v="Breathitt"/>
    <n v="22.8"/>
    <x v="42"/>
    <s v="No"/>
    <x v="0"/>
    <s v="No"/>
    <x v="0"/>
    <s v="No"/>
    <x v="2"/>
    <x v="0"/>
    <d v="1974-08-05T00:00:00"/>
    <n v="35952.65"/>
    <s v="tier - 2"/>
    <s v="tier - 3"/>
    <s v="R1011"/>
    <n v="50"/>
  </r>
  <r>
    <s v="Id1321"/>
    <s v="Evora"/>
    <n v="19.09"/>
    <x v="544"/>
    <s v="yes"/>
    <x v="0"/>
    <s v="No"/>
    <x v="3"/>
    <s v="No"/>
    <x v="2"/>
    <x v="2"/>
    <d v="1964-09-05T00:00:00"/>
    <n v="35883.269999999997"/>
    <s v="tier - 2"/>
    <s v="tier - 1"/>
    <s v="R1012"/>
    <n v="60"/>
  </r>
  <r>
    <s v="Id1322"/>
    <s v="Fischer"/>
    <n v="23.37"/>
    <x v="80"/>
    <s v="No"/>
    <x v="0"/>
    <s v="No"/>
    <x v="0"/>
    <s v="No"/>
    <x v="2"/>
    <x v="2"/>
    <d v="1982-09-27T00:00:00"/>
    <n v="35733.96"/>
    <s v="tier - 2"/>
    <s v="tier - 3"/>
    <s v="R1012"/>
    <n v="42"/>
  </r>
  <r>
    <s v="Id1323"/>
    <s v="Deba"/>
    <n v="33.44"/>
    <x v="18"/>
    <s v="yes"/>
    <x v="0"/>
    <s v="No"/>
    <x v="0"/>
    <s v="No"/>
    <x v="0"/>
    <x v="2"/>
    <d v="1976-09-02T00:00:00"/>
    <n v="35711.39"/>
    <s v="tier - 2"/>
    <s v="tier - 1"/>
    <s v="R1011"/>
    <n v="48"/>
  </r>
  <r>
    <s v="Id1324"/>
    <s v="Leloup"/>
    <n v="28.05"/>
    <x v="507"/>
    <s v="yes"/>
    <x v="0"/>
    <s v="No"/>
    <x v="0"/>
    <s v="No"/>
    <x v="1"/>
    <x v="2"/>
    <d v="1976-06-30T00:00:00"/>
    <n v="35701.9"/>
    <s v="tier - 2"/>
    <s v="tier - 1"/>
    <s v="R1011"/>
    <n v="48"/>
  </r>
  <r>
    <s v="Id1325"/>
    <s v="Labare"/>
    <n v="27.72"/>
    <x v="334"/>
    <s v="yes"/>
    <x v="0"/>
    <s v="No"/>
    <x v="0"/>
    <s v="No"/>
    <x v="1"/>
    <x v="1"/>
    <d v="1976-09-03T00:00:00"/>
    <n v="35595.589999999997"/>
    <s v="tier - 2"/>
    <s v="tier - 1"/>
    <s v="R1011"/>
    <n v="48"/>
  </r>
  <r>
    <s v="Id1326"/>
    <s v="Arouca"/>
    <n v="29.81"/>
    <x v="572"/>
    <s v="No"/>
    <x v="0"/>
    <s v="No"/>
    <x v="0"/>
    <s v="No"/>
    <x v="1"/>
    <x v="0"/>
    <d v="1978-06-30T00:00:00"/>
    <n v="35585.58"/>
    <s v="tier - 2"/>
    <s v="tier - 3"/>
    <s v="R1011"/>
    <n v="46"/>
  </r>
  <r>
    <s v="Id1327"/>
    <s v="Reese"/>
    <n v="23.98"/>
    <x v="514"/>
    <s v="No"/>
    <x v="0"/>
    <s v="No"/>
    <x v="0"/>
    <s v="No"/>
    <x v="2"/>
    <x v="0"/>
    <d v="1978-10-24T00:00:00"/>
    <n v="35583.17"/>
    <s v="tier - 1"/>
    <s v="tier - 3"/>
    <s v="R1011"/>
    <n v="46"/>
  </r>
  <r>
    <s v="Id1328"/>
    <s v="McCloskey"/>
    <n v="17.34"/>
    <x v="597"/>
    <s v="No"/>
    <x v="0"/>
    <s v="No"/>
    <x v="0"/>
    <s v="No"/>
    <x v="3"/>
    <x v="0"/>
    <d v="1962-11-23T00:00:00"/>
    <n v="35573.26"/>
    <s v="tier - 1"/>
    <s v="tier - 1"/>
    <s v="R1012"/>
    <n v="62"/>
  </r>
  <r>
    <s v="Id1329"/>
    <s v="Tedsen"/>
    <n v="40.39"/>
    <x v="180"/>
    <s v="yes"/>
    <x v="0"/>
    <s v="Yes"/>
    <x v="3"/>
    <s v="No"/>
    <x v="0"/>
    <x v="2"/>
    <d v="1997-10-21T00:00:00"/>
    <n v="35547.72"/>
    <s v="tier - 1"/>
    <s v="tier - 2"/>
    <s v="R1011"/>
    <n v="27"/>
  </r>
  <r>
    <s v="Id1330"/>
    <s v="Koehlinger"/>
    <n v="25.96"/>
    <x v="82"/>
    <s v="yes"/>
    <x v="0"/>
    <s v="Yes"/>
    <x v="3"/>
    <s v="No"/>
    <x v="1"/>
    <x v="2"/>
    <d v="1983-06-08T00:00:00"/>
    <n v="35547.47"/>
    <s v="tier - 1"/>
    <s v="tier - 2"/>
    <s v="R1011"/>
    <n v="41"/>
  </r>
  <r>
    <s v="Id1331"/>
    <s v="Pielechaty"/>
    <n v="17.68"/>
    <x v="598"/>
    <s v="yes"/>
    <x v="0"/>
    <s v="Yes"/>
    <x v="3"/>
    <s v="No"/>
    <x v="3"/>
    <x v="0"/>
    <d v="1963-11-05T00:00:00"/>
    <n v="35517.19"/>
    <s v="tier - 2"/>
    <s v="tier - 3"/>
    <s v="R1011"/>
    <n v="61"/>
  </r>
  <r>
    <s v="Id1332"/>
    <s v="Korhonen"/>
    <n v="30.875"/>
    <x v="276"/>
    <s v="No"/>
    <x v="0"/>
    <s v="No"/>
    <x v="0"/>
    <s v="No"/>
    <x v="0"/>
    <x v="2"/>
    <d v="1982-06-28T00:00:00"/>
    <n v="35491.64"/>
    <s v="tier - 2"/>
    <s v="tier - 1"/>
    <s v="R1011"/>
    <n v="42"/>
  </r>
  <r>
    <s v="Id1333"/>
    <s v="Kehr"/>
    <n v="30.81"/>
    <x v="326"/>
    <s v="No"/>
    <x v="0"/>
    <s v="No"/>
    <x v="0"/>
    <s v="No"/>
    <x v="0"/>
    <x v="2"/>
    <d v="1990-06-21T00:00:00"/>
    <n v="35345.730000000003"/>
    <s v="tier - 1"/>
    <s v="tier - 1"/>
    <s v="R1011"/>
    <n v="34"/>
  </r>
  <r>
    <s v="Id1334"/>
    <s v="Montagna"/>
    <n v="36.85"/>
    <x v="63"/>
    <s v="No"/>
    <x v="0"/>
    <s v="No"/>
    <x v="1"/>
    <s v="No"/>
    <x v="0"/>
    <x v="0"/>
    <d v="1973-09-03T00:00:00"/>
    <n v="35315.96"/>
    <s v="tier - 2"/>
    <s v="tier - 2"/>
    <s v="R1024"/>
    <n v="51"/>
  </r>
  <r>
    <s v="Id1335"/>
    <s v="M√ºller"/>
    <n v="35.86"/>
    <x v="7"/>
    <s v="No"/>
    <x v="0"/>
    <s v="No"/>
    <x v="1"/>
    <s v="No"/>
    <x v="0"/>
    <x v="0"/>
    <d v="1973-08-30T00:00:00"/>
    <n v="35302.089999999997"/>
    <s v="tier - 1"/>
    <s v="tier - 1"/>
    <s v="R1011"/>
    <n v="51"/>
  </r>
  <r>
    <s v="Id1336"/>
    <s v="Baker"/>
    <n v="30.3"/>
    <x v="306"/>
    <s v="No"/>
    <x v="0"/>
    <s v="No"/>
    <x v="1"/>
    <s v="No"/>
    <x v="0"/>
    <x v="0"/>
    <d v="1973-12-16T00:00:00"/>
    <n v="35160.129999999997"/>
    <s v="tier - 1"/>
    <s v="tier - 1"/>
    <s v="R1011"/>
    <n v="51"/>
  </r>
  <r>
    <s v="Id1337"/>
    <s v="Sidebottom"/>
    <n v="32.015000000000001"/>
    <x v="16"/>
    <s v="No"/>
    <x v="0"/>
    <s v="No"/>
    <x v="0"/>
    <s v="No"/>
    <x v="0"/>
    <x v="0"/>
    <d v="1978-09-01T00:00:00"/>
    <n v="35147.53"/>
    <s v="tier - 1"/>
    <s v="tier - 2"/>
    <s v="R1012"/>
    <n v="46"/>
  </r>
  <r>
    <s v="Id1338"/>
    <s v="Johnson"/>
    <n v="25.06"/>
    <x v="317"/>
    <s v="No"/>
    <x v="0"/>
    <s v="No"/>
    <x v="1"/>
    <s v="No"/>
    <x v="1"/>
    <x v="0"/>
    <d v="1973-10-11T00:00:00"/>
    <n v="35069.370000000003"/>
    <s v="tier - 1"/>
    <s v="tier - 3"/>
    <s v="R1012"/>
    <n v="51"/>
  </r>
  <r>
    <s v="Id1339"/>
    <s v="Morris"/>
    <n v="18.829999999999998"/>
    <x v="220"/>
    <s v="yes"/>
    <x v="0"/>
    <s v="No"/>
    <x v="0"/>
    <s v="No"/>
    <x v="2"/>
    <x v="0"/>
    <d v="1967-06-10T00:00:00"/>
    <n v="35050.620000000003"/>
    <s v="tier - 1"/>
    <s v="tier - 3"/>
    <s v="R1024"/>
    <n v="57"/>
  </r>
  <r>
    <s v="Id1340"/>
    <s v="Chaisson"/>
    <n v="47.52"/>
    <x v="271"/>
    <s v="yes"/>
    <x v="0"/>
    <s v="No"/>
    <x v="3"/>
    <s v="No"/>
    <x v="0"/>
    <x v="0"/>
    <d v="1975-12-21T00:00:00"/>
    <n v="35000.730000000003"/>
    <s v="tier - 1"/>
    <s v="tier - 2"/>
    <s v="R1011"/>
    <n v="49"/>
  </r>
  <r>
    <s v="Id1341"/>
    <s v="Pigott"/>
    <n v="37.82"/>
    <x v="341"/>
    <s v="No"/>
    <x v="0"/>
    <s v="No"/>
    <x v="0"/>
    <s v="No"/>
    <x v="0"/>
    <x v="1"/>
    <d v="1994-10-12T00:00:00"/>
    <n v="34979.86"/>
    <s v="tier - 1"/>
    <s v="tier - 3"/>
    <s v="R1012"/>
    <n v="30"/>
  </r>
  <r>
    <s v="Id1342"/>
    <s v="Cochrane"/>
    <n v="44.16"/>
    <x v="391"/>
    <s v="yes"/>
    <x v="0"/>
    <s v="No"/>
    <x v="0"/>
    <s v="No"/>
    <x v="0"/>
    <x v="2"/>
    <d v="2001-08-28T00:00:00"/>
    <n v="34976.42"/>
    <s v="tier - 1"/>
    <s v="tier - 1"/>
    <s v="R1011"/>
    <n v="23"/>
  </r>
  <r>
    <s v="Id1343"/>
    <s v="Armitage"/>
    <n v="37.049999999999997"/>
    <x v="435"/>
    <s v="No"/>
    <x v="0"/>
    <s v="Yes"/>
    <x v="3"/>
    <s v="No"/>
    <x v="0"/>
    <x v="2"/>
    <d v="1993-11-07T00:00:00"/>
    <n v="34975.68"/>
    <s v="tier - 1"/>
    <s v="tier - 3"/>
    <s v="R1011"/>
    <n v="31"/>
  </r>
  <r>
    <s v="Id1344"/>
    <s v="Shen"/>
    <n v="18.66"/>
    <x v="441"/>
    <s v="No"/>
    <x v="0"/>
    <s v="No"/>
    <x v="0"/>
    <s v="No"/>
    <x v="2"/>
    <x v="0"/>
    <d v="1965-10-21T00:00:00"/>
    <n v="34940.61"/>
    <s v="tier - 1"/>
    <s v="tier - 3"/>
    <s v="R1011"/>
    <n v="59"/>
  </r>
  <r>
    <s v="Id1345"/>
    <s v="O'Kelly"/>
    <n v="36.200000000000003"/>
    <x v="599"/>
    <s v="yes"/>
    <x v="0"/>
    <s v="No"/>
    <x v="3"/>
    <s v="No"/>
    <x v="0"/>
    <x v="0"/>
    <d v="1975-12-15T00:00:00"/>
    <n v="34838.870000000003"/>
    <s v="tier - 1"/>
    <s v="tier - 3"/>
    <s v="R1011"/>
    <n v="49"/>
  </r>
  <r>
    <s v="Id1346"/>
    <s v="Huff"/>
    <n v="18.87"/>
    <x v="432"/>
    <s v="No"/>
    <x v="0"/>
    <s v="No"/>
    <x v="0"/>
    <s v="No"/>
    <x v="2"/>
    <x v="0"/>
    <d v="1965-08-11T00:00:00"/>
    <n v="34828.65"/>
    <s v="tier - 1"/>
    <s v="tier - 1"/>
    <s v="R1012"/>
    <n v="59"/>
  </r>
  <r>
    <s v="Id1347"/>
    <s v="Dye"/>
    <n v="32.299999999999997"/>
    <x v="28"/>
    <s v="yes"/>
    <x v="0"/>
    <s v="No"/>
    <x v="3"/>
    <s v="No"/>
    <x v="0"/>
    <x v="0"/>
    <d v="1975-06-28T00:00:00"/>
    <n v="34806.47"/>
    <s v="tier - 1"/>
    <s v="tier - 1"/>
    <s v="R1012"/>
    <n v="49"/>
  </r>
  <r>
    <s v="Id1348"/>
    <s v="Willard"/>
    <n v="22.64"/>
    <x v="600"/>
    <s v="yes"/>
    <x v="0"/>
    <s v="No"/>
    <x v="1"/>
    <s v="No"/>
    <x v="2"/>
    <x v="0"/>
    <d v="1970-12-12T00:00:00"/>
    <n v="34779.620000000003"/>
    <s v="tier - 1"/>
    <s v="tier - 2"/>
    <s v="R1012"/>
    <n v="54"/>
  </r>
  <r>
    <s v="Id1349"/>
    <s v="D'Addario"/>
    <n v="28.69"/>
    <x v="66"/>
    <s v="No"/>
    <x v="0"/>
    <s v="No"/>
    <x v="0"/>
    <s v="No"/>
    <x v="1"/>
    <x v="2"/>
    <d v="1982-12-27T00:00:00"/>
    <n v="34672.15"/>
    <s v="tier - 1"/>
    <s v="tier - 3"/>
    <s v="R1011"/>
    <n v="42"/>
  </r>
  <r>
    <s v="Id1350"/>
    <s v="Buchanan"/>
    <n v="28.16"/>
    <x v="224"/>
    <s v="yes"/>
    <x v="0"/>
    <s v="No"/>
    <x v="0"/>
    <s v="No"/>
    <x v="1"/>
    <x v="2"/>
    <d v="1985-11-28T00:00:00"/>
    <n v="34617.839999999997"/>
    <s v="tier - 1"/>
    <s v="tier - 3"/>
    <s v="R1011"/>
    <n v="39"/>
  </r>
  <r>
    <s v="Id1351"/>
    <s v="Clark"/>
    <n v="45.54"/>
    <x v="85"/>
    <s v="No"/>
    <x v="0"/>
    <s v="Yes"/>
    <x v="3"/>
    <s v="No"/>
    <x v="0"/>
    <x v="1"/>
    <d v="2003-12-12T00:00:00"/>
    <n v="34543.39"/>
    <s v="tier - 1"/>
    <s v="tier - 2"/>
    <s v="R1012"/>
    <n v="21"/>
  </r>
  <r>
    <s v="Id1352"/>
    <s v="Waterson"/>
    <n v="28.7"/>
    <x v="267"/>
    <s v="No"/>
    <x v="0"/>
    <s v="No"/>
    <x v="0"/>
    <s v="No"/>
    <x v="1"/>
    <x v="2"/>
    <d v="1977-11-06T00:00:00"/>
    <n v="34472.839999999997"/>
    <s v="tier - 1"/>
    <s v="tier - 1"/>
    <s v="R1012"/>
    <n v="47"/>
  </r>
  <r>
    <s v="Id1353"/>
    <s v="Piras"/>
    <n v="27.74"/>
    <x v="87"/>
    <s v="yes"/>
    <x v="0"/>
    <s v="No"/>
    <x v="0"/>
    <s v="No"/>
    <x v="1"/>
    <x v="1"/>
    <d v="1976-12-20T00:00:00"/>
    <n v="34456.269999999997"/>
    <s v="tier - 1"/>
    <s v="tier - 2"/>
    <s v="R1012"/>
    <n v="48"/>
  </r>
  <r>
    <s v="Id1354"/>
    <s v="Olson"/>
    <n v="36.954999999999998"/>
    <x v="601"/>
    <s v="No"/>
    <x v="0"/>
    <s v="No"/>
    <x v="0"/>
    <s v="No"/>
    <x v="0"/>
    <x v="0"/>
    <d v="1978-07-17T00:00:00"/>
    <n v="34439.86"/>
    <s v="tier - 1"/>
    <s v="tier - 2"/>
    <s v="R1011"/>
    <n v="46"/>
  </r>
  <r>
    <s v="Id1355"/>
    <s v="Manfredi"/>
    <n v="30.69"/>
    <x v="259"/>
    <s v="No"/>
    <x v="0"/>
    <s v="No"/>
    <x v="0"/>
    <s v="No"/>
    <x v="0"/>
    <x v="1"/>
    <d v="1989-11-03T00:00:00"/>
    <n v="34402.22"/>
    <s v="tier - 1"/>
    <s v="tier - 1"/>
    <s v="R1013"/>
    <n v="35"/>
  </r>
  <r>
    <s v="Id1356"/>
    <s v="Landberg"/>
    <n v="24.984999999999999"/>
    <x v="176"/>
    <s v="No"/>
    <x v="0"/>
    <s v="No"/>
    <x v="0"/>
    <s v="No"/>
    <x v="2"/>
    <x v="2"/>
    <d v="1980-11-08T00:00:00"/>
    <n v="34307.22"/>
    <s v="tier - 1"/>
    <s v="tier - 3"/>
    <s v="R1011"/>
    <n v="44"/>
  </r>
  <r>
    <s v="Id1357"/>
    <s v="Flynn"/>
    <n v="39.42"/>
    <x v="18"/>
    <s v="yes"/>
    <x v="0"/>
    <s v="No"/>
    <x v="3"/>
    <s v="No"/>
    <x v="0"/>
    <x v="2"/>
    <d v="1995-09-18T00:00:00"/>
    <n v="34293.120000000003"/>
    <s v="tier - 1"/>
    <s v="tier - 2"/>
    <s v="R1019"/>
    <n v="29"/>
  </r>
  <r>
    <s v="Id1358"/>
    <s v="Bishop"/>
    <n v="16.8"/>
    <x v="602"/>
    <s v="No"/>
    <x v="0"/>
    <s v="No"/>
    <x v="0"/>
    <s v="No"/>
    <x v="3"/>
    <x v="0"/>
    <d v="1962-08-22T00:00:00"/>
    <n v="34289.43"/>
    <s v="tier - 1"/>
    <s v="tier - 2"/>
    <s v="R1011"/>
    <n v="62"/>
  </r>
  <r>
    <s v="Id1359"/>
    <s v="Devitt"/>
    <n v="23.274999999999999"/>
    <x v="106"/>
    <s v="yes"/>
    <x v="0"/>
    <s v="Yes"/>
    <x v="3"/>
    <s v="No"/>
    <x v="2"/>
    <x v="1"/>
    <d v="1983-08-20T00:00:00"/>
    <n v="34254.050000000003"/>
    <s v="tier - 1"/>
    <s v="tier - 1"/>
    <s v="R1011"/>
    <n v="41"/>
  </r>
  <r>
    <s v="Id1360"/>
    <s v="Lynch"/>
    <n v="22.8"/>
    <x v="144"/>
    <s v="yes"/>
    <x v="0"/>
    <s v="Yes"/>
    <x v="3"/>
    <s v="No"/>
    <x v="2"/>
    <x v="2"/>
    <d v="1983-08-28T00:00:00"/>
    <n v="34218.019999999997"/>
    <s v="tier - 1"/>
    <s v="tier - 3"/>
    <s v="R1011"/>
    <n v="41"/>
  </r>
  <r>
    <s v="Id1361"/>
    <s v="Tramontano"/>
    <n v="24.3"/>
    <x v="508"/>
    <s v="No"/>
    <x v="0"/>
    <s v="No"/>
    <x v="1"/>
    <s v="No"/>
    <x v="2"/>
    <x v="2"/>
    <d v="1972-11-23T00:00:00"/>
    <n v="34210.33"/>
    <s v="tier - 1"/>
    <s v="tier - 3"/>
    <s v="R1011"/>
    <n v="52"/>
  </r>
  <r>
    <s v="Id1362"/>
    <s v="Davidson"/>
    <n v="25.13"/>
    <x v="96"/>
    <s v="yes"/>
    <x v="0"/>
    <s v="No"/>
    <x v="3"/>
    <s v="No"/>
    <x v="1"/>
    <x v="0"/>
    <d v="1975-08-10T00:00:00"/>
    <n v="34205.07"/>
    <s v="tier - 1"/>
    <s v="tier - 2"/>
    <s v="R1011"/>
    <n v="49"/>
  </r>
  <r>
    <s v="Id1363"/>
    <s v="Burke"/>
    <n v="22.72"/>
    <x v="531"/>
    <s v="yes"/>
    <x v="0"/>
    <s v="No"/>
    <x v="1"/>
    <s v="No"/>
    <x v="2"/>
    <x v="0"/>
    <d v="1970-06-19T00:00:00"/>
    <n v="34166.269999999997"/>
    <s v="tier - 1"/>
    <s v="tier - 1"/>
    <s v="R1011"/>
    <n v="54"/>
  </r>
  <r>
    <s v="Id1364"/>
    <s v="McGraw"/>
    <n v="32.6"/>
    <x v="555"/>
    <s v="yes"/>
    <x v="0"/>
    <s v="No"/>
    <x v="0"/>
    <s v="No"/>
    <x v="0"/>
    <x v="0"/>
    <d v="1981-12-28T00:00:00"/>
    <n v="34084.68"/>
    <s v="tier - 1"/>
    <s v="tier - 1"/>
    <s v="R1013"/>
    <n v="43"/>
  </r>
  <r>
    <s v="Id1365"/>
    <s v="Fellure"/>
    <n v="17.28"/>
    <x v="21"/>
    <s v="yes"/>
    <x v="0"/>
    <s v="No"/>
    <x v="1"/>
    <s v="No"/>
    <x v="3"/>
    <x v="1"/>
    <d v="1966-07-09T00:00:00"/>
    <n v="34053.360000000001"/>
    <s v="tier - 1"/>
    <s v="tier - 3"/>
    <s v="R1013"/>
    <n v="58"/>
  </r>
  <r>
    <s v="Id1366"/>
    <s v="Sanford"/>
    <n v="27.92"/>
    <x v="427"/>
    <s v="No"/>
    <x v="0"/>
    <s v="No"/>
    <x v="3"/>
    <s v="No"/>
    <x v="1"/>
    <x v="1"/>
    <d v="1987-10-29T00:00:00"/>
    <n v="33975.47"/>
    <s v="tier - 1"/>
    <s v="tier - 2"/>
    <s v="R1011"/>
    <n v="37"/>
  </r>
  <r>
    <s v="Id1367"/>
    <s v="Wrenn"/>
    <n v="38.284999999999997"/>
    <x v="86"/>
    <s v="No"/>
    <x v="0"/>
    <s v="No"/>
    <x v="0"/>
    <s v="No"/>
    <x v="0"/>
    <x v="2"/>
    <d v="1977-07-20T00:00:00"/>
    <n v="33907.550000000003"/>
    <s v="tier - 1"/>
    <s v="tier - 1"/>
    <s v="R1011"/>
    <n v="47"/>
  </r>
  <r>
    <s v="Id1368"/>
    <s v="Lindsey"/>
    <n v="16.48"/>
    <x v="53"/>
    <s v="No"/>
    <x v="0"/>
    <s v="No"/>
    <x v="0"/>
    <s v="No"/>
    <x v="3"/>
    <x v="0"/>
    <d v="1962-10-10T00:00:00"/>
    <n v="33900.65"/>
    <s v="tier - 1"/>
    <s v="tier - 3"/>
    <s v="R1011"/>
    <n v="62"/>
  </r>
  <r>
    <s v="Id1369"/>
    <s v="Krueger"/>
    <n v="38.57"/>
    <x v="128"/>
    <s v="No"/>
    <x v="0"/>
    <s v="No"/>
    <x v="0"/>
    <s v="No"/>
    <x v="0"/>
    <x v="1"/>
    <d v="1994-11-17T00:00:00"/>
    <n v="33829.39"/>
    <s v="tier - 1"/>
    <s v="tier - 3"/>
    <s v="R1011"/>
    <n v="30"/>
  </r>
  <r>
    <s v="Id1370"/>
    <s v="Babler"/>
    <n v="43.85"/>
    <x v="372"/>
    <s v="yes"/>
    <x v="0"/>
    <s v="No"/>
    <x v="0"/>
    <s v="No"/>
    <x v="0"/>
    <x v="2"/>
    <d v="2001-10-05T00:00:00"/>
    <n v="33753.32"/>
    <s v="tier - 1"/>
    <s v="tier - 1"/>
    <s v="R1011"/>
    <n v="23"/>
  </r>
  <r>
    <s v="Id1371"/>
    <s v="Brezenski"/>
    <n v="30.11"/>
    <x v="337"/>
    <s v="No"/>
    <x v="0"/>
    <s v="No"/>
    <x v="0"/>
    <s v="No"/>
    <x v="0"/>
    <x v="2"/>
    <d v="1989-10-12T00:00:00"/>
    <n v="33750.29"/>
    <s v="tier - 1"/>
    <s v="tier - 2"/>
    <s v="R1011"/>
    <n v="35"/>
  </r>
  <r>
    <s v="Id1372"/>
    <s v="Marschner"/>
    <n v="31.59"/>
    <x v="214"/>
    <s v="No"/>
    <x v="0"/>
    <s v="No"/>
    <x v="0"/>
    <s v="No"/>
    <x v="0"/>
    <x v="1"/>
    <d v="1991-12-21T00:00:00"/>
    <n v="33732.69"/>
    <s v="tier - 1"/>
    <s v="tier - 3"/>
    <s v="R1013"/>
    <n v="33"/>
  </r>
  <r>
    <s v="Id1373"/>
    <s v="King"/>
    <n v="40.15"/>
    <x v="496"/>
    <s v="No"/>
    <x v="0"/>
    <s v="No"/>
    <x v="0"/>
    <s v="No"/>
    <x v="0"/>
    <x v="0"/>
    <d v="1974-11-09T00:00:00"/>
    <n v="33707.550000000003"/>
    <s v="tier - 1"/>
    <s v="tier - 1"/>
    <s v="R1011"/>
    <n v="50"/>
  </r>
  <r>
    <s v="Id1374"/>
    <s v="Montez"/>
    <n v="40.700000000000003"/>
    <x v="128"/>
    <s v="yes"/>
    <x v="0"/>
    <s v="Yes"/>
    <x v="3"/>
    <s v="No"/>
    <x v="0"/>
    <x v="1"/>
    <d v="1997-12-02T00:00:00"/>
    <n v="33611.71"/>
    <s v="tier - 1"/>
    <s v="tier - 1"/>
    <s v="R1011"/>
    <n v="27"/>
  </r>
  <r>
    <s v="Id1375"/>
    <s v="Campbell"/>
    <n v="40.76"/>
    <x v="124"/>
    <s v="No"/>
    <x v="0"/>
    <s v="No"/>
    <x v="0"/>
    <s v="No"/>
    <x v="0"/>
    <x v="2"/>
    <d v="1999-12-25T00:00:00"/>
    <n v="33527.1"/>
    <s v="tier - 1"/>
    <s v="tier - 3"/>
    <s v="R1015"/>
    <n v="25"/>
  </r>
  <r>
    <s v="Id1376"/>
    <s v="Hurt"/>
    <n v="29.7"/>
    <x v="355"/>
    <s v="No"/>
    <x v="0"/>
    <s v="No"/>
    <x v="0"/>
    <s v="No"/>
    <x v="1"/>
    <x v="0"/>
    <d v="1974-12-06T00:00:00"/>
    <n v="33475.82"/>
    <s v="tier - 1"/>
    <s v="tier - 2"/>
    <s v="R1013"/>
    <n v="50"/>
  </r>
  <r>
    <s v="Id1377"/>
    <s v="Garey"/>
    <n v="40.58"/>
    <x v="134"/>
    <s v="yes"/>
    <x v="0"/>
    <s v="Yes"/>
    <x v="3"/>
    <s v="No"/>
    <x v="0"/>
    <x v="2"/>
    <d v="1997-12-21T00:00:00"/>
    <n v="33471.97"/>
    <s v="tier - 1"/>
    <s v="tier - 2"/>
    <s v="R1013"/>
    <n v="27"/>
  </r>
  <r>
    <s v="Id1378"/>
    <s v="Reddy"/>
    <n v="33.06"/>
    <x v="399"/>
    <s v="yes"/>
    <x v="0"/>
    <s v="No"/>
    <x v="0"/>
    <s v="No"/>
    <x v="0"/>
    <x v="0"/>
    <d v="1981-06-30T00:00:00"/>
    <n v="33450.99"/>
    <s v="tier - 1"/>
    <s v="tier - 1"/>
    <s v="R1011"/>
    <n v="43"/>
  </r>
  <r>
    <s v="Id1379"/>
    <s v="Mueller"/>
    <n v="26.62"/>
    <x v="259"/>
    <s v="yes"/>
    <x v="0"/>
    <s v="No"/>
    <x v="0"/>
    <s v="No"/>
    <x v="1"/>
    <x v="1"/>
    <d v="1976-12-12T00:00:00"/>
    <n v="33344.449999999997"/>
    <s v="tier - 1"/>
    <s v="tier - 1"/>
    <s v="R1017"/>
    <n v="48"/>
  </r>
  <r>
    <s v="Id1380"/>
    <s v="Julia"/>
    <n v="37.1"/>
    <x v="421"/>
    <s v="No"/>
    <x v="0"/>
    <s v="No"/>
    <x v="0"/>
    <s v="No"/>
    <x v="0"/>
    <x v="0"/>
    <d v="1978-09-04T00:00:00"/>
    <n v="33307.550000000003"/>
    <s v="tier - 2"/>
    <s v="tier - 2"/>
    <s v="R1013"/>
    <n v="46"/>
  </r>
  <r>
    <s v="Id1381"/>
    <s v="Uribe"/>
    <n v="18.28"/>
    <x v="547"/>
    <s v="No"/>
    <x v="0"/>
    <s v="No"/>
    <x v="0"/>
    <s v="No"/>
    <x v="3"/>
    <x v="0"/>
    <d v="1965-07-18T00:00:00"/>
    <n v="33292.83"/>
    <s v="tier - 2"/>
    <s v="tier - 3"/>
    <s v="R1011"/>
    <n v="59"/>
  </r>
  <r>
    <s v="Id1382"/>
    <s v="Hand"/>
    <n v="35.814999999999998"/>
    <x v="195"/>
    <s v="No"/>
    <x v="0"/>
    <s v="No"/>
    <x v="0"/>
    <s v="No"/>
    <x v="0"/>
    <x v="1"/>
    <d v="1977-08-29T00:00:00"/>
    <n v="33121"/>
    <s v="tier - 2"/>
    <s v="tier - 2"/>
    <s v="R1011"/>
    <n v="47"/>
  </r>
  <r>
    <s v="Id1383"/>
    <s v="Petersen"/>
    <n v="30.69"/>
    <x v="364"/>
    <s v="No"/>
    <x v="0"/>
    <s v="No"/>
    <x v="0"/>
    <s v="No"/>
    <x v="0"/>
    <x v="0"/>
    <d v="1978-12-04T00:00:00"/>
    <n v="33090.660000000003"/>
    <s v="tier - 2"/>
    <s v="tier - 2"/>
    <s v="R1013"/>
    <n v="46"/>
  </r>
  <r>
    <s v="Id1384"/>
    <s v="Mac-Thiong"/>
    <n v="26.125"/>
    <x v="151"/>
    <s v="No"/>
    <x v="0"/>
    <s v="No"/>
    <x v="0"/>
    <s v="No"/>
    <x v="1"/>
    <x v="2"/>
    <d v="1980-09-10T00:00:00"/>
    <n v="33074.94"/>
    <s v="tier - 2"/>
    <s v="tier - 2"/>
    <s v="R1013"/>
    <n v="44"/>
  </r>
  <r>
    <s v="Id1385"/>
    <s v="Walker"/>
    <n v="34.58"/>
    <x v="562"/>
    <s v="No"/>
    <x v="0"/>
    <s v="Yes"/>
    <x v="3"/>
    <s v="No"/>
    <x v="0"/>
    <x v="1"/>
    <d v="1979-06-02T00:00:00"/>
    <n v="33057.230000000003"/>
    <s v="tier - 2"/>
    <s v="tier - 3"/>
    <s v="R1011"/>
    <n v="45"/>
  </r>
  <r>
    <s v="Id1386"/>
    <s v="Steidl"/>
    <n v="27.4"/>
    <x v="603"/>
    <s v="No"/>
    <x v="0"/>
    <s v="No"/>
    <x v="0"/>
    <s v="No"/>
    <x v="1"/>
    <x v="0"/>
    <d v="1978-12-29T00:00:00"/>
    <n v="33025.32"/>
    <s v="tier - 2"/>
    <s v="tier - 2"/>
    <s v="R1011"/>
    <n v="46"/>
  </r>
  <r>
    <s v="Id1387"/>
    <s v="Rose"/>
    <n v="27.53"/>
    <x v="92"/>
    <s v="No"/>
    <x v="0"/>
    <s v="No"/>
    <x v="3"/>
    <s v="No"/>
    <x v="1"/>
    <x v="2"/>
    <d v="1987-07-12T00:00:00"/>
    <n v="33017.46"/>
    <s v="tier - 2"/>
    <s v="tier - 1"/>
    <s v="R1013"/>
    <n v="37"/>
  </r>
  <r>
    <s v="Id1388"/>
    <s v="Alderfer"/>
    <n v="33"/>
    <x v="90"/>
    <s v="No"/>
    <x v="0"/>
    <s v="No"/>
    <x v="0"/>
    <s v="No"/>
    <x v="0"/>
    <x v="2"/>
    <d v="1982-12-18T00:00:00"/>
    <n v="32947.629999999997"/>
    <s v="tier - 2"/>
    <s v="tier - 2"/>
    <s v="R1011"/>
    <n v="42"/>
  </r>
  <r>
    <s v="Id1389"/>
    <s v="Ryland"/>
    <n v="25.78"/>
    <x v="579"/>
    <s v="yes"/>
    <x v="0"/>
    <s v="No"/>
    <x v="0"/>
    <s v="No"/>
    <x v="1"/>
    <x v="0"/>
    <d v="1981-12-19T00:00:00"/>
    <n v="32906.69"/>
    <s v="tier - 2"/>
    <s v="tier - 1"/>
    <s v="R1011"/>
    <n v="43"/>
  </r>
  <r>
    <s v="Id1390"/>
    <s v="Bethea"/>
    <n v="22.66"/>
    <x v="604"/>
    <s v="No"/>
    <x v="0"/>
    <s v="No"/>
    <x v="0"/>
    <s v="No"/>
    <x v="2"/>
    <x v="0"/>
    <d v="1971-10-11T00:00:00"/>
    <n v="32827.51"/>
    <s v="tier - 2"/>
    <s v="tier - 2"/>
    <s v="R1011"/>
    <n v="53"/>
  </r>
  <r>
    <s v="Id1391"/>
    <s v="Kelly"/>
    <n v="38.81"/>
    <x v="105"/>
    <s v="yes"/>
    <x v="0"/>
    <s v="No"/>
    <x v="3"/>
    <s v="No"/>
    <x v="0"/>
    <x v="1"/>
    <d v="1995-09-13T00:00:00"/>
    <n v="32787.46"/>
    <s v="tier - 2"/>
    <s v="tier - 3"/>
    <s v="R1012"/>
    <n v="29"/>
  </r>
  <r>
    <s v="Id1392"/>
    <s v="Blois"/>
    <n v="38.51"/>
    <x v="4"/>
    <s v="yes"/>
    <x v="0"/>
    <s v="No"/>
    <x v="0"/>
    <s v="No"/>
    <x v="0"/>
    <x v="2"/>
    <d v="1996-11-24T00:00:00"/>
    <n v="32765.33"/>
    <s v="tier - 2"/>
    <s v="tier - 2"/>
    <s v="R1024"/>
    <n v="28"/>
  </r>
  <r>
    <s v="Id1393"/>
    <s v="Dayton"/>
    <n v="22.98"/>
    <x v="105"/>
    <s v="yes"/>
    <x v="0"/>
    <s v="No"/>
    <x v="0"/>
    <s v="No"/>
    <x v="2"/>
    <x v="1"/>
    <d v="1976-10-09T00:00:00"/>
    <n v="32760.48"/>
    <s v="tier - 2"/>
    <s v="tier - 3"/>
    <s v="R1011"/>
    <n v="48"/>
  </r>
  <r>
    <s v="Id1394"/>
    <s v="Cloud"/>
    <n v="15.65"/>
    <x v="594"/>
    <s v="No"/>
    <x v="0"/>
    <s v="No"/>
    <x v="0"/>
    <s v="No"/>
    <x v="3"/>
    <x v="0"/>
    <d v="1965-12-27T00:00:00"/>
    <n v="32734.19"/>
    <s v="tier - 2"/>
    <s v="tier - 1"/>
    <s v="R1011"/>
    <n v="59"/>
  </r>
  <r>
    <s v="Id1395"/>
    <s v="Betournay"/>
    <n v="39.97"/>
    <x v="197"/>
    <s v="No"/>
    <x v="0"/>
    <s v="No"/>
    <x v="3"/>
    <s v="No"/>
    <x v="0"/>
    <x v="2"/>
    <d v="1998-09-30T00:00:00"/>
    <n v="32716.2"/>
    <s v="tier - 2"/>
    <s v="tier - 3"/>
    <s v="R1011"/>
    <n v="26"/>
  </r>
  <r>
    <s v="Id1396"/>
    <s v="Temple"/>
    <n v="37.22"/>
    <x v="473"/>
    <s v="No"/>
    <x v="0"/>
    <s v="Yes"/>
    <x v="3"/>
    <s v="No"/>
    <x v="0"/>
    <x v="2"/>
    <d v="1993-08-10T00:00:00"/>
    <n v="32686.080000000002"/>
    <s v="tier - 2"/>
    <s v="tier - 1"/>
    <s v="R1013"/>
    <n v="31"/>
  </r>
  <r>
    <s v="Id1397"/>
    <s v="Rollie"/>
    <n v="41.325000000000003"/>
    <x v="1"/>
    <s v="No"/>
    <x v="0"/>
    <s v="No"/>
    <x v="0"/>
    <s v="No"/>
    <x v="0"/>
    <x v="1"/>
    <d v="1980-10-16T00:00:00"/>
    <n v="32672.11"/>
    <s v="tier - 2"/>
    <s v="tier - 3"/>
    <s v="R1012"/>
    <n v="44"/>
  </r>
  <r>
    <s v="Id1398"/>
    <s v="Roybal"/>
    <n v="40.31"/>
    <x v="85"/>
    <s v="No"/>
    <x v="0"/>
    <s v="No"/>
    <x v="0"/>
    <s v="No"/>
    <x v="0"/>
    <x v="1"/>
    <d v="1999-06-15T00:00:00"/>
    <n v="32548.34"/>
    <s v="tier - 2"/>
    <s v="tier - 3"/>
    <s v="R1011"/>
    <n v="25"/>
  </r>
  <r>
    <s v="Id1399"/>
    <s v="Turgeon"/>
    <n v="29.48"/>
    <x v="470"/>
    <s v="No"/>
    <x v="0"/>
    <s v="No"/>
    <x v="0"/>
    <s v="No"/>
    <x v="1"/>
    <x v="2"/>
    <d v="1980-07-24T00:00:00"/>
    <n v="32485.46"/>
    <s v="tier - 2"/>
    <s v="tier - 2"/>
    <s v="R1012"/>
    <n v="44"/>
  </r>
  <r>
    <s v="Id1400"/>
    <s v="Deingenis"/>
    <n v="33.155000000000001"/>
    <x v="103"/>
    <s v="No"/>
    <x v="0"/>
    <s v="No"/>
    <x v="0"/>
    <s v="No"/>
    <x v="0"/>
    <x v="2"/>
    <d v="1980-06-20T00:00:00"/>
    <n v="32462.35"/>
    <s v="tier - 2"/>
    <s v="tier - 2"/>
    <s v="R1013"/>
    <n v="44"/>
  </r>
  <r>
    <s v="Id1401"/>
    <s v="Hodge"/>
    <n v="42.85"/>
    <x v="336"/>
    <s v="yes"/>
    <x v="0"/>
    <s v="No"/>
    <x v="0"/>
    <s v="No"/>
    <x v="0"/>
    <x v="1"/>
    <d v="2001-12-13T00:00:00"/>
    <n v="32430.22"/>
    <s v="tier - 2"/>
    <s v="tier - 3"/>
    <s v="R1012"/>
    <n v="23"/>
  </r>
  <r>
    <s v="Id1402"/>
    <s v="Gibbs"/>
    <n v="32.340000000000003"/>
    <x v="533"/>
    <s v="No"/>
    <x v="0"/>
    <s v="No"/>
    <x v="0"/>
    <s v="No"/>
    <x v="0"/>
    <x v="0"/>
    <d v="1978-08-24T00:00:00"/>
    <n v="32428.63"/>
    <s v="tier - 2"/>
    <s v="tier - 3"/>
    <s v="R1024"/>
    <n v="46"/>
  </r>
  <r>
    <s v="Id1403"/>
    <s v="Trom"/>
    <n v="27.5"/>
    <x v="605"/>
    <s v="No"/>
    <x v="0"/>
    <s v="No"/>
    <x v="0"/>
    <s v="No"/>
    <x v="1"/>
    <x v="0"/>
    <d v="1978-11-29T00:00:00"/>
    <n v="32288.49"/>
    <s v="tier - 2"/>
    <s v="tier - 1"/>
    <s v="R1011"/>
    <n v="46"/>
  </r>
  <r>
    <s v="Id1404"/>
    <s v="Sizer"/>
    <n v="25.8"/>
    <x v="606"/>
    <s v="No"/>
    <x v="0"/>
    <s v="No"/>
    <x v="0"/>
    <s v="No"/>
    <x v="1"/>
    <x v="0"/>
    <d v="1978-11-06T00:00:00"/>
    <n v="32259.96"/>
    <s v="tier - 2"/>
    <s v="tier - 3"/>
    <s v="R1017"/>
    <n v="46"/>
  </r>
  <r>
    <s v="Id1405"/>
    <s v="Ellison"/>
    <n v="25"/>
    <x v="607"/>
    <s v="No"/>
    <x v="0"/>
    <s v="No"/>
    <x v="0"/>
    <s v="No"/>
    <x v="1"/>
    <x v="0"/>
    <d v="1978-11-28T00:00:00"/>
    <n v="32222.81"/>
    <s v="tier - 2"/>
    <s v="tier - 2"/>
    <s v="R1011"/>
    <n v="46"/>
  </r>
  <r>
    <s v="Id1406"/>
    <s v="Sulkowski"/>
    <n v="41.2"/>
    <x v="237"/>
    <s v="yes"/>
    <x v="0"/>
    <s v="No"/>
    <x v="0"/>
    <s v="No"/>
    <x v="0"/>
    <x v="2"/>
    <d v="1996-09-17T00:00:00"/>
    <n v="32192.76"/>
    <s v="tier - 2"/>
    <s v="tier - 2"/>
    <s v="R1017"/>
    <n v="28"/>
  </r>
  <r>
    <s v="Id1407"/>
    <s v="Maringo"/>
    <n v="17.78"/>
    <x v="608"/>
    <s v="No"/>
    <x v="0"/>
    <s v="No"/>
    <x v="0"/>
    <s v="No"/>
    <x v="3"/>
    <x v="0"/>
    <d v="1968-07-03T00:00:00"/>
    <n v="32108.66"/>
    <s v="tier - 2"/>
    <s v="tier - 1"/>
    <s v="R1011"/>
    <n v="56"/>
  </r>
  <r>
    <s v="Id1408"/>
    <s v="Lattin"/>
    <n v="40.119999999999997"/>
    <x v="21"/>
    <s v="yes"/>
    <x v="0"/>
    <s v="Yes"/>
    <x v="3"/>
    <s v="No"/>
    <x v="0"/>
    <x v="1"/>
    <d v="1997-09-30T00:00:00"/>
    <n v="32086.21"/>
    <s v="tier - 2"/>
    <s v="tier - 3"/>
    <s v="R1011"/>
    <n v="27"/>
  </r>
  <r>
    <s v="Id1409"/>
    <s v="Deblander"/>
    <n v="19.350000000000001"/>
    <x v="609"/>
    <s v="yes"/>
    <x v="0"/>
    <s v="No"/>
    <x v="0"/>
    <s v="No"/>
    <x v="2"/>
    <x v="0"/>
    <d v="1967-07-17T00:00:00"/>
    <n v="31980.89"/>
    <s v="tier - 2"/>
    <s v="tier - 2"/>
    <s v="R1013"/>
    <n v="57"/>
  </r>
  <r>
    <s v="Id1410"/>
    <s v="O'Neill"/>
    <n v="36.69"/>
    <x v="259"/>
    <s v="No"/>
    <x v="0"/>
    <s v="No"/>
    <x v="0"/>
    <s v="No"/>
    <x v="0"/>
    <x v="1"/>
    <d v="1994-08-14T00:00:00"/>
    <n v="31897.1"/>
    <s v="tier - 2"/>
    <s v="tier - 2"/>
    <s v="R1011"/>
    <n v="30"/>
  </r>
  <r>
    <s v="Id1411"/>
    <s v="Davis"/>
    <n v="28.51"/>
    <x v="120"/>
    <s v="yes"/>
    <x v="0"/>
    <s v="No"/>
    <x v="3"/>
    <s v="No"/>
    <x v="1"/>
    <x v="2"/>
    <d v="1988-12-15T00:00:00"/>
    <n v="31743.919999999998"/>
    <s v="tier - 2"/>
    <s v="tier - 3"/>
    <s v="R1012"/>
    <n v="36"/>
  </r>
  <r>
    <s v="Id1412"/>
    <s v="Stanek"/>
    <n v="30.21"/>
    <x v="335"/>
    <s v="No"/>
    <x v="0"/>
    <s v="No"/>
    <x v="3"/>
    <s v="No"/>
    <x v="0"/>
    <x v="2"/>
    <d v="1984-08-22T00:00:00"/>
    <n v="31736.7"/>
    <s v="tier - 2"/>
    <s v="tier - 1"/>
    <s v="R1024"/>
    <n v="40"/>
  </r>
  <r>
    <s v="Id1413"/>
    <s v="Harris"/>
    <n v="24.33"/>
    <x v="96"/>
    <s v="No"/>
    <x v="0"/>
    <s v="No"/>
    <x v="0"/>
    <s v="No"/>
    <x v="2"/>
    <x v="0"/>
    <d v="1978-12-14T00:00:00"/>
    <n v="31620"/>
    <s v="tier - 2"/>
    <s v="tier - 1"/>
    <s v="R1024"/>
    <n v="46"/>
  </r>
  <r>
    <s v="Id1414"/>
    <s v="Manning"/>
    <n v="19.855"/>
    <x v="268"/>
    <s v="yes"/>
    <x v="0"/>
    <s v="No"/>
    <x v="0"/>
    <s v="No"/>
    <x v="2"/>
    <x v="1"/>
    <d v="1976-10-10T00:00:00"/>
    <n v="31591.82"/>
    <s v="tier - 2"/>
    <s v="tier - 2"/>
    <s v="R1016"/>
    <n v="48"/>
  </r>
  <r>
    <s v="Id1415"/>
    <s v="Barrera Munoz"/>
    <n v="25.364999999999998"/>
    <x v="308"/>
    <s v="No"/>
    <x v="0"/>
    <s v="No"/>
    <x v="0"/>
    <s v="No"/>
    <x v="1"/>
    <x v="0"/>
    <d v="1978-10-18T00:00:00"/>
    <n v="31368.81"/>
    <s v="tier - 2"/>
    <s v="tier - 3"/>
    <s v="R1011"/>
    <n v="46"/>
  </r>
  <r>
    <s v="Id1416"/>
    <s v="Schauwaers"/>
    <n v="29.6"/>
    <x v="331"/>
    <s v="yes"/>
    <x v="0"/>
    <s v="Yes"/>
    <x v="3"/>
    <s v="No"/>
    <x v="1"/>
    <x v="1"/>
    <d v="1983-07-10T00:00:00"/>
    <n v="31328.27"/>
    <s v="tier - 2"/>
    <s v="tier - 2"/>
    <s v="R1011"/>
    <n v="41"/>
  </r>
  <r>
    <s v="Id1417"/>
    <s v="Hartman"/>
    <n v="39.43"/>
    <x v="148"/>
    <s v="yes"/>
    <x v="0"/>
    <s v="Yes"/>
    <x v="3"/>
    <s v="No"/>
    <x v="0"/>
    <x v="1"/>
    <d v="1997-10-28T00:00:00"/>
    <n v="31322.53"/>
    <s v="tier - 2"/>
    <s v="tier - 3"/>
    <s v="R1011"/>
    <n v="27"/>
  </r>
  <r>
    <s v="Id1418"/>
    <s v="Fire"/>
    <n v="27.34"/>
    <x v="27"/>
    <s v="yes"/>
    <x v="0"/>
    <s v="No"/>
    <x v="3"/>
    <s v="No"/>
    <x v="1"/>
    <x v="2"/>
    <d v="1988-12-15T00:00:00"/>
    <n v="31234.560000000001"/>
    <s v="tier - 2"/>
    <s v="tier - 1"/>
    <s v="R1024"/>
    <n v="36"/>
  </r>
  <r>
    <s v="Id1419"/>
    <s v="Waliaula"/>
    <n v="39.01"/>
    <x v="191"/>
    <s v="yes"/>
    <x v="0"/>
    <s v="No"/>
    <x v="0"/>
    <s v="No"/>
    <x v="0"/>
    <x v="2"/>
    <d v="1996-06-14T00:00:00"/>
    <n v="31196.61"/>
    <s v="tier - 2"/>
    <s v="tier - 3"/>
    <s v="R1013"/>
    <n v="28"/>
  </r>
  <r>
    <s v="Id1420"/>
    <s v="Blackshear"/>
    <n v="18.989999999999998"/>
    <x v="137"/>
    <s v="yes"/>
    <x v="0"/>
    <s v="No"/>
    <x v="0"/>
    <s v="No"/>
    <x v="2"/>
    <x v="0"/>
    <d v="1967-08-04T00:00:00"/>
    <n v="30942.19"/>
    <s v="tier - 2"/>
    <s v="tier - 2"/>
    <s v="R1011"/>
    <n v="57"/>
  </r>
  <r>
    <s v="Id1421"/>
    <s v="Nettik"/>
    <n v="42.3"/>
    <x v="87"/>
    <s v="yes"/>
    <x v="0"/>
    <s v="No"/>
    <x v="0"/>
    <s v="No"/>
    <x v="0"/>
    <x v="1"/>
    <d v="2001-06-01T00:00:00"/>
    <n v="30763.01"/>
    <s v="tier - 2"/>
    <s v="tier - 2"/>
    <s v="R1012"/>
    <n v="23"/>
  </r>
  <r>
    <s v="Id1422"/>
    <s v="Novales"/>
    <n v="39.805"/>
    <x v="119"/>
    <s v="No"/>
    <x v="0"/>
    <s v="No"/>
    <x v="0"/>
    <s v="No"/>
    <x v="0"/>
    <x v="1"/>
    <d v="1977-09-30T00:00:00"/>
    <n v="30724.44"/>
    <s v="tier - 2"/>
    <s v="tier - 3"/>
    <s v="R1011"/>
    <n v="47"/>
  </r>
  <r>
    <s v="Id1423"/>
    <s v="Rosauer"/>
    <n v="33.700000000000003"/>
    <x v="231"/>
    <s v="No"/>
    <x v="0"/>
    <s v="No"/>
    <x v="0"/>
    <s v="No"/>
    <x v="0"/>
    <x v="1"/>
    <d v="1977-09-25T00:00:00"/>
    <n v="30697.71"/>
    <s v="tier - 2"/>
    <s v="tier - 2"/>
    <s v="R1013"/>
    <n v="47"/>
  </r>
  <r>
    <s v="Id1424"/>
    <s v="Ryder"/>
    <n v="36.195"/>
    <x v="21"/>
    <s v="No"/>
    <x v="0"/>
    <s v="No"/>
    <x v="0"/>
    <s v="No"/>
    <x v="0"/>
    <x v="1"/>
    <d v="1980-07-07T00:00:00"/>
    <n v="30625.65"/>
    <s v="tier - 2"/>
    <s v="tier - 2"/>
    <s v="R1012"/>
    <n v="44"/>
  </r>
  <r>
    <s v="Id1425"/>
    <s v="Larsen"/>
    <n v="32.6"/>
    <x v="208"/>
    <s v="No"/>
    <x v="0"/>
    <s v="Yes"/>
    <x v="3"/>
    <s v="No"/>
    <x v="0"/>
    <x v="1"/>
    <d v="1979-09-01T00:00:00"/>
    <n v="30530.5"/>
    <s v="tier - 2"/>
    <s v="tier - 3"/>
    <s v="R1012"/>
    <n v="45"/>
  </r>
  <r>
    <s v="Id1426"/>
    <s v="Keate"/>
    <n v="30.2"/>
    <x v="155"/>
    <s v="No"/>
    <x v="0"/>
    <s v="No"/>
    <x v="0"/>
    <s v="No"/>
    <x v="0"/>
    <x v="1"/>
    <d v="1977-08-25T00:00:00"/>
    <n v="30457.37"/>
    <s v="tier - 2"/>
    <s v="tier - 1"/>
    <s v="R1011"/>
    <n v="47"/>
  </r>
  <r>
    <s v="Id1427"/>
    <s v="Williams"/>
    <n v="27.645"/>
    <x v="418"/>
    <s v="No"/>
    <x v="0"/>
    <s v="No"/>
    <x v="0"/>
    <s v="No"/>
    <x v="1"/>
    <x v="0"/>
    <d v="1978-12-02T00:00:00"/>
    <n v="30422.03"/>
    <s v="tier - 2"/>
    <s v="tier - 1"/>
    <s v="R1011"/>
    <n v="46"/>
  </r>
  <r>
    <s v="Id1428"/>
    <s v="Starosciak"/>
    <n v="26.41"/>
    <x v="154"/>
    <s v="No"/>
    <x v="0"/>
    <s v="No"/>
    <x v="0"/>
    <s v="No"/>
    <x v="1"/>
    <x v="0"/>
    <d v="1978-11-12T00:00:00"/>
    <n v="30409.53"/>
    <s v="tier - 2"/>
    <s v="tier - 1"/>
    <s v="R1013"/>
    <n v="46"/>
  </r>
  <r>
    <s v="Id1429"/>
    <s v="Smith"/>
    <n v="34.1"/>
    <x v="109"/>
    <s v="yes"/>
    <x v="0"/>
    <s v="Yes"/>
    <x v="3"/>
    <s v="No"/>
    <x v="0"/>
    <x v="1"/>
    <d v="1983-09-19T00:00:00"/>
    <n v="30366.93"/>
    <s v="tier - 2"/>
    <s v="tier - 1"/>
    <s v="R1013"/>
    <n v="41"/>
  </r>
  <r>
    <s v="Id1430"/>
    <s v="Henderson"/>
    <n v="17.3"/>
    <x v="568"/>
    <s v="No"/>
    <x v="0"/>
    <s v="No"/>
    <x v="0"/>
    <s v="No"/>
    <x v="3"/>
    <x v="0"/>
    <d v="1965-12-05T00:00:00"/>
    <n v="30328.27"/>
    <s v="tier - 2"/>
    <s v="tier - 2"/>
    <s v="R1024"/>
    <n v="59"/>
  </r>
  <r>
    <s v="Id1431"/>
    <s v="Winkelman"/>
    <n v="35.020000000000003"/>
    <x v="226"/>
    <s v="No"/>
    <x v="0"/>
    <s v="Yes"/>
    <x v="3"/>
    <s v="No"/>
    <x v="0"/>
    <x v="2"/>
    <d v="1993-07-22T00:00:00"/>
    <n v="30284.639999999999"/>
    <s v="tier - 2"/>
    <s v="tier - 2"/>
    <s v="R1012"/>
    <n v="31"/>
  </r>
  <r>
    <s v="Id1432"/>
    <s v="Monette"/>
    <n v="37.1"/>
    <x v="541"/>
    <s v="yes"/>
    <x v="0"/>
    <s v="No"/>
    <x v="0"/>
    <s v="No"/>
    <x v="0"/>
    <x v="0"/>
    <d v="1981-11-24T00:00:00"/>
    <n v="30260"/>
    <s v="tier - 2"/>
    <s v="tier - 2"/>
    <s v="R1012"/>
    <n v="43"/>
  </r>
  <r>
    <s v="Id1433"/>
    <s v="Kramer"/>
    <n v="16.79"/>
    <x v="154"/>
    <s v="No"/>
    <x v="0"/>
    <s v="No"/>
    <x v="0"/>
    <s v="No"/>
    <x v="3"/>
    <x v="0"/>
    <d v="1965-12-09T00:00:00"/>
    <n v="30184.94"/>
    <s v="tier - 2"/>
    <s v="tier - 3"/>
    <s v="R1012"/>
    <n v="59"/>
  </r>
  <r>
    <s v="Id1434"/>
    <s v="Goldstein"/>
    <n v="31.635000000000002"/>
    <x v="402"/>
    <s v="yes"/>
    <x v="0"/>
    <s v="No"/>
    <x v="0"/>
    <s v="No"/>
    <x v="0"/>
    <x v="0"/>
    <d v="1981-07-16T00:00:00"/>
    <n v="30166.62"/>
    <s v="tier - 2"/>
    <s v="tier - 3"/>
    <s v="R1012"/>
    <n v="43"/>
  </r>
  <r>
    <s v="Id1435"/>
    <s v="Gonzalez"/>
    <n v="24.19"/>
    <x v="21"/>
    <s v="yes"/>
    <x v="0"/>
    <s v="Yes"/>
    <x v="3"/>
    <s v="No"/>
    <x v="2"/>
    <x v="1"/>
    <d v="1983-06-21T00:00:00"/>
    <n v="30134.75"/>
    <s v="tier - 2"/>
    <s v="tier - 2"/>
    <s v="R1011"/>
    <n v="41"/>
  </r>
  <r>
    <s v="Id1436"/>
    <s v="Barrett"/>
    <n v="35.29"/>
    <x v="229"/>
    <s v="No"/>
    <x v="0"/>
    <s v="Yes"/>
    <x v="3"/>
    <s v="No"/>
    <x v="0"/>
    <x v="1"/>
    <d v="1993-10-05T00:00:00"/>
    <n v="30095.97"/>
    <s v="tier - 2"/>
    <s v="tier - 2"/>
    <s v="R1013"/>
    <n v="31"/>
  </r>
  <r>
    <s v="Id1437"/>
    <s v="Irwin"/>
    <n v="35.299999999999997"/>
    <x v="150"/>
    <s v="No"/>
    <x v="0"/>
    <s v="No"/>
    <x v="0"/>
    <s v="No"/>
    <x v="0"/>
    <x v="2"/>
    <d v="1977-12-01T00:00:00"/>
    <n v="30063.58"/>
    <s v="tier - 2"/>
    <s v="tier - 3"/>
    <s v="R1024"/>
    <n v="47"/>
  </r>
  <r>
    <s v="Id1438"/>
    <s v="Glenn"/>
    <n v="35.64"/>
    <x v="331"/>
    <s v="No"/>
    <x v="0"/>
    <s v="Yes"/>
    <x v="3"/>
    <s v="No"/>
    <x v="0"/>
    <x v="1"/>
    <d v="1979-06-26T00:00:00"/>
    <n v="30026.87"/>
    <s v="tier - 2"/>
    <s v="tier - 2"/>
    <s v="R1011"/>
    <n v="45"/>
  </r>
  <r>
    <s v="Id1439"/>
    <s v="O'Meara"/>
    <n v="33.1"/>
    <x v="328"/>
    <s v="No"/>
    <x v="0"/>
    <s v="No"/>
    <x v="0"/>
    <s v="No"/>
    <x v="0"/>
    <x v="2"/>
    <d v="1977-12-18T00:00:00"/>
    <n v="29969.67"/>
    <s v="tier - 2"/>
    <s v="tier - 3"/>
    <s v="R1024"/>
    <n v="47"/>
  </r>
  <r>
    <s v="Id1440"/>
    <s v="Budrow"/>
    <n v="26.41"/>
    <x v="179"/>
    <s v="yes"/>
    <x v="0"/>
    <s v="No"/>
    <x v="3"/>
    <s v="No"/>
    <x v="1"/>
    <x v="0"/>
    <d v="1986-06-15T00:00:00"/>
    <n v="29933.75"/>
    <s v="tier - 2"/>
    <s v="tier - 3"/>
    <s v="R1013"/>
    <n v="38"/>
  </r>
  <r>
    <s v="Id1441"/>
    <s v="Anderson"/>
    <n v="29.9"/>
    <x v="173"/>
    <s v="No"/>
    <x v="0"/>
    <s v="Yes"/>
    <x v="3"/>
    <s v="No"/>
    <x v="1"/>
    <x v="2"/>
    <d v="1979-09-19T00:00:00"/>
    <n v="29929.56"/>
    <s v="tier - 2"/>
    <s v="tier - 3"/>
    <s v="R1018"/>
    <n v="45"/>
  </r>
  <r>
    <s v="Id1442"/>
    <s v="Douglas"/>
    <n v="25.24"/>
    <x v="99"/>
    <s v="No"/>
    <x v="0"/>
    <s v="No"/>
    <x v="3"/>
    <s v="No"/>
    <x v="1"/>
    <x v="1"/>
    <d v="1984-07-25T00:00:00"/>
    <n v="29899.25"/>
    <s v="tier - 2"/>
    <s v="tier - 2"/>
    <s v="R1011"/>
    <n v="40"/>
  </r>
  <r>
    <s v="Id1443"/>
    <s v="Tecklenburg"/>
    <n v="25.08"/>
    <x v="330"/>
    <s v="No"/>
    <x v="0"/>
    <s v="Yes"/>
    <x v="3"/>
    <s v="No"/>
    <x v="1"/>
    <x v="1"/>
    <d v="1979-06-19T00:00:00"/>
    <n v="29852.48"/>
    <s v="tier - 2"/>
    <s v="tier - 2"/>
    <s v="R1013"/>
    <n v="45"/>
  </r>
  <r>
    <s v="Id1444"/>
    <s v="Baker"/>
    <n v="29.164999999999999"/>
    <x v="189"/>
    <s v="No"/>
    <x v="1"/>
    <s v="No"/>
    <x v="3"/>
    <s v="No"/>
    <x v="1"/>
    <x v="2"/>
    <d v="2004-11-15T00:00:00"/>
    <n v="29818.76"/>
    <s v="tier - 2"/>
    <s v="tier - 2"/>
    <s v="R1024"/>
    <n v="20"/>
  </r>
  <r>
    <s v="Id1445"/>
    <s v="Schenck"/>
    <n v="15.05"/>
    <x v="584"/>
    <s v="No"/>
    <x v="0"/>
    <s v="No"/>
    <x v="0"/>
    <s v="No"/>
    <x v="3"/>
    <x v="0"/>
    <d v="1965-07-11T00:00:00"/>
    <n v="29816.639999999999"/>
    <s v="tier - 2"/>
    <s v="tier - 1"/>
    <s v="R1012"/>
    <n v="59"/>
  </r>
  <r>
    <s v="Id1446"/>
    <s v="Johnson"/>
    <n v="19.95"/>
    <x v="67"/>
    <s v="No"/>
    <x v="0"/>
    <s v="No"/>
    <x v="1"/>
    <s v="No"/>
    <x v="2"/>
    <x v="2"/>
    <d v="1972-08-11T00:00:00"/>
    <n v="29760.6"/>
    <s v="tier - 2"/>
    <s v="tier - 2"/>
    <s v="R1011"/>
    <n v="52"/>
  </r>
  <r>
    <s v="Id1447"/>
    <s v="Blendell"/>
    <n v="16.66"/>
    <x v="405"/>
    <s v="No"/>
    <x v="0"/>
    <s v="No"/>
    <x v="0"/>
    <s v="No"/>
    <x v="3"/>
    <x v="0"/>
    <d v="1965-06-25T00:00:00"/>
    <n v="29757.69"/>
    <s v="tier - 2"/>
    <s v="tier - 1"/>
    <s v="R1019"/>
    <n v="59"/>
  </r>
  <r>
    <s v="Id1448"/>
    <s v="Parodi"/>
    <n v="16.62"/>
    <x v="610"/>
    <s v="No"/>
    <x v="0"/>
    <s v="No"/>
    <x v="0"/>
    <s v="No"/>
    <x v="3"/>
    <x v="0"/>
    <d v="1965-06-06T00:00:00"/>
    <n v="29622.69"/>
    <s v="tier - 2"/>
    <s v="tier - 3"/>
    <s v="R1014"/>
    <n v="59"/>
  </r>
  <r>
    <s v="Id1449"/>
    <s v="Morgan"/>
    <n v="15.36"/>
    <x v="206"/>
    <s v="yes"/>
    <x v="0"/>
    <s v="No"/>
    <x v="1"/>
    <s v="No"/>
    <x v="3"/>
    <x v="2"/>
    <d v="1966-12-26T00:00:00"/>
    <n v="29583.8"/>
    <s v="tier - 2"/>
    <s v="tier - 2"/>
    <s v="R1024"/>
    <n v="58"/>
  </r>
  <r>
    <s v="Id1450"/>
    <s v="Linden"/>
    <n v="27.74"/>
    <x v="10"/>
    <s v="yes"/>
    <x v="0"/>
    <s v="No"/>
    <x v="0"/>
    <s v="No"/>
    <x v="1"/>
    <x v="1"/>
    <d v="1985-11-02T00:00:00"/>
    <n v="29523.17"/>
    <s v="tier - 2"/>
    <s v="tier - 3"/>
    <s v="R1024"/>
    <n v="39"/>
  </r>
  <r>
    <s v="Id1451"/>
    <s v="Horning"/>
    <n v="22.44"/>
    <x v="473"/>
    <s v="yes"/>
    <x v="0"/>
    <s v="No"/>
    <x v="0"/>
    <s v="No"/>
    <x v="2"/>
    <x v="2"/>
    <d v="1976-12-18T00:00:00"/>
    <n v="29443.59"/>
    <s v="tier - 2"/>
    <s v="tier - 3"/>
    <s v="R1013"/>
    <n v="48"/>
  </r>
  <r>
    <s v="Id1452"/>
    <s v="Goode"/>
    <n v="37.049999999999997"/>
    <x v="531"/>
    <s v="yes"/>
    <x v="0"/>
    <s v="No"/>
    <x v="0"/>
    <s v="No"/>
    <x v="0"/>
    <x v="0"/>
    <d v="1981-08-04T00:00:00"/>
    <n v="29352.560000000001"/>
    <s v="tier - 2"/>
    <s v="tier - 1"/>
    <s v="R1013"/>
    <n v="43"/>
  </r>
  <r>
    <s v="Id1453"/>
    <s v="Doden"/>
    <n v="22.95"/>
    <x v="317"/>
    <s v="No"/>
    <x v="0"/>
    <s v="No"/>
    <x v="1"/>
    <s v="No"/>
    <x v="2"/>
    <x v="0"/>
    <d v="1973-10-25T00:00:00"/>
    <n v="29330.98"/>
    <s v="tier - 2"/>
    <s v="tier - 2"/>
    <s v="R1011"/>
    <n v="51"/>
  </r>
  <r>
    <s v="Id1454"/>
    <s v="Groff"/>
    <n v="34.200000000000003"/>
    <x v="611"/>
    <s v="yes"/>
    <x v="0"/>
    <s v="No"/>
    <x v="0"/>
    <s v="No"/>
    <x v="0"/>
    <x v="0"/>
    <d v="1981-06-13T00:00:00"/>
    <n v="29227.599999999999"/>
    <s v="tier - 2"/>
    <s v="tier - 1"/>
    <s v="R1011"/>
    <n v="43"/>
  </r>
  <r>
    <s v="Id1455"/>
    <s v="Kuehler"/>
    <n v="30.59"/>
    <x v="612"/>
    <s v="yes"/>
    <x v="0"/>
    <s v="No"/>
    <x v="0"/>
    <s v="No"/>
    <x v="0"/>
    <x v="0"/>
    <d v="1981-08-14T00:00:00"/>
    <n v="29186.48"/>
    <s v="tier - 2"/>
    <s v="tier - 1"/>
    <s v="R1012"/>
    <n v="43"/>
  </r>
  <r>
    <s v="Id1456"/>
    <s v="Daniels"/>
    <n v="25.51"/>
    <x v="3"/>
    <s v="No"/>
    <x v="0"/>
    <s v="No"/>
    <x v="0"/>
    <s v="No"/>
    <x v="1"/>
    <x v="1"/>
    <d v="1982-07-24T00:00:00"/>
    <n v="29160.39"/>
    <s v="tier - 2"/>
    <s v="tier - 3"/>
    <s v="R1013"/>
    <n v="42"/>
  </r>
  <r>
    <s v="Id1457"/>
    <s v="Gibby"/>
    <n v="29.04"/>
    <x v="525"/>
    <s v="yes"/>
    <x v="0"/>
    <s v="No"/>
    <x v="3"/>
    <s v="No"/>
    <x v="1"/>
    <x v="0"/>
    <d v="1986-09-02T00:00:00"/>
    <n v="29141.360000000001"/>
    <s v="tier - 2"/>
    <s v="tier - 1"/>
    <s v="R1011"/>
    <n v="38"/>
  </r>
  <r>
    <s v="Id1458"/>
    <s v="Busa"/>
    <n v="22.135000000000002"/>
    <x v="592"/>
    <s v="yes"/>
    <x v="0"/>
    <s v="No"/>
    <x v="3"/>
    <s v="No"/>
    <x v="2"/>
    <x v="0"/>
    <d v="1986-07-13T00:00:00"/>
    <n v="29114.77"/>
    <s v="tier - 3"/>
    <s v="tier - 1"/>
    <s v="R1012"/>
    <n v="38"/>
  </r>
  <r>
    <s v="Id1459"/>
    <s v="Moyo"/>
    <n v="21.375"/>
    <x v="538"/>
    <s v="No"/>
    <x v="0"/>
    <s v="No"/>
    <x v="0"/>
    <s v="No"/>
    <x v="2"/>
    <x v="2"/>
    <d v="1977-09-15T00:00:00"/>
    <n v="29114.21"/>
    <s v="tier - 3"/>
    <s v="tier - 1"/>
    <s v="R1011"/>
    <n v="47"/>
  </r>
  <r>
    <s v="Id1460"/>
    <s v="Horn"/>
    <n v="29.19"/>
    <x v="161"/>
    <s v="No"/>
    <x v="0"/>
    <s v="No"/>
    <x v="0"/>
    <s v="No"/>
    <x v="1"/>
    <x v="2"/>
    <d v="1991-06-28T00:00:00"/>
    <n v="29007.82"/>
    <s v="tier - 3"/>
    <s v="tier - 2"/>
    <s v="R1012"/>
    <n v="33"/>
  </r>
  <r>
    <s v="Id1461"/>
    <s v="Bien"/>
    <n v="31.92"/>
    <x v="358"/>
    <s v="yes"/>
    <x v="0"/>
    <s v="Yes"/>
    <x v="3"/>
    <s v="No"/>
    <x v="0"/>
    <x v="2"/>
    <d v="1983-11-21T00:00:00"/>
    <n v="28998.68"/>
    <s v="tier - 3"/>
    <s v="tier - 1"/>
    <s v="R1024"/>
    <n v="41"/>
  </r>
  <r>
    <s v="Id1462"/>
    <s v="O'Connor"/>
    <n v="26.315000000000001"/>
    <x v="176"/>
    <s v="yes"/>
    <x v="0"/>
    <s v="Yes"/>
    <x v="3"/>
    <s v="No"/>
    <x v="1"/>
    <x v="2"/>
    <d v="1983-08-11T00:00:00"/>
    <n v="28950.47"/>
    <s v="tier - 2"/>
    <s v="tier - 1"/>
    <s v="R1012"/>
    <n v="41"/>
  </r>
  <r>
    <s v="Id1463"/>
    <s v="Ash"/>
    <n v="35.299999999999997"/>
    <x v="495"/>
    <s v="No"/>
    <x v="0"/>
    <s v="No"/>
    <x v="0"/>
    <s v="No"/>
    <x v="0"/>
    <x v="2"/>
    <d v="1982-09-14T00:00:00"/>
    <n v="28923.14"/>
    <s v="tier - 2"/>
    <s v="tier - 2"/>
    <s v="R1012"/>
    <n v="42"/>
  </r>
  <r>
    <s v="Id1464"/>
    <s v="Do Prado"/>
    <n v="18.91"/>
    <x v="613"/>
    <s v="No"/>
    <x v="0"/>
    <s v="No"/>
    <x v="0"/>
    <s v="No"/>
    <x v="2"/>
    <x v="0"/>
    <d v="1968-08-26T00:00:00"/>
    <n v="28868.66"/>
    <s v="tier - 3"/>
    <s v="tier - 3"/>
    <s v="R1024"/>
    <n v="56"/>
  </r>
  <r>
    <s v="Id1465"/>
    <s v="Phillips"/>
    <n v="22.41"/>
    <x v="433"/>
    <s v="yes"/>
    <x v="0"/>
    <s v="No"/>
    <x v="3"/>
    <s v="No"/>
    <x v="2"/>
    <x v="0"/>
    <d v="1975-07-19T00:00:00"/>
    <n v="28716.14"/>
    <s v="tier - 2"/>
    <s v="tier - 3"/>
    <s v="R1012"/>
    <n v="49"/>
  </r>
  <r>
    <s v="Id1466"/>
    <s v="Kelly"/>
    <n v="22.704999999999998"/>
    <x v="105"/>
    <s v="No"/>
    <x v="0"/>
    <s v="No"/>
    <x v="0"/>
    <s v="No"/>
    <x v="2"/>
    <x v="1"/>
    <d v="1982-08-16T00:00:00"/>
    <n v="28542.86"/>
    <s v="tier - 3"/>
    <s v="tier - 2"/>
    <s v="R1012"/>
    <n v="42"/>
  </r>
  <r>
    <s v="Id1467"/>
    <s v="Dever"/>
    <n v="37.18"/>
    <x v="143"/>
    <s v="No"/>
    <x v="0"/>
    <s v="No"/>
    <x v="0"/>
    <s v="No"/>
    <x v="0"/>
    <x v="2"/>
    <d v="1980-09-30T00:00:00"/>
    <n v="28476.73"/>
    <s v="tier - 3"/>
    <s v="tier - 1"/>
    <s v="R1012"/>
    <n v="44"/>
  </r>
  <r>
    <s v="Id1468"/>
    <s v="Horvath"/>
    <n v="35.97"/>
    <x v="192"/>
    <s v="No"/>
    <x v="0"/>
    <s v="No"/>
    <x v="0"/>
    <s v="No"/>
    <x v="0"/>
    <x v="2"/>
    <d v="1980-10-07T00:00:00"/>
    <n v="28468.92"/>
    <s v="tier - 3"/>
    <s v="tier - 1"/>
    <s v="R1024"/>
    <n v="44"/>
  </r>
  <r>
    <s v="Id1469"/>
    <s v="Danner"/>
    <n v="35.799999999999997"/>
    <x v="614"/>
    <s v="No"/>
    <x v="0"/>
    <s v="No"/>
    <x v="0"/>
    <s v="No"/>
    <x v="0"/>
    <x v="2"/>
    <d v="1980-06-22T00:00:00"/>
    <n v="28340.19"/>
    <s v="tier - 2"/>
    <s v="tier - 3"/>
    <s v="R1019"/>
    <n v="44"/>
  </r>
  <r>
    <s v="Id1470"/>
    <s v="Weiss"/>
    <n v="28.31"/>
    <x v="488"/>
    <s v="yes"/>
    <x v="0"/>
    <s v="No"/>
    <x v="0"/>
    <s v="No"/>
    <x v="1"/>
    <x v="0"/>
    <d v="1981-07-17T00:00:00"/>
    <n v="28302.33"/>
    <s v="tier - 3"/>
    <s v="tier - 2"/>
    <s v="R1011"/>
    <n v="43"/>
  </r>
  <r>
    <s v="Id1471"/>
    <s v="D'Andrea"/>
    <n v="38.06"/>
    <x v="537"/>
    <s v="No"/>
    <x v="0"/>
    <s v="No"/>
    <x v="0"/>
    <s v="No"/>
    <x v="0"/>
    <x v="0"/>
    <d v="1978-09-06T00:00:00"/>
    <n v="28287.9"/>
    <s v="tier - 3"/>
    <s v="tier - 2"/>
    <s v="R1013"/>
    <n v="46"/>
  </r>
  <r>
    <s v="Id1472"/>
    <s v="Olesky"/>
    <n v="28"/>
    <x v="27"/>
    <s v="No"/>
    <x v="0"/>
    <s v="No"/>
    <x v="3"/>
    <s v="No"/>
    <x v="1"/>
    <x v="2"/>
    <d v="1984-06-29T00:00:00"/>
    <n v="28245.34"/>
    <s v="tier - 3"/>
    <s v="tier - 1"/>
    <s v="R1013"/>
    <n v="40"/>
  </r>
  <r>
    <s v="Id1473"/>
    <s v="Whitcraft"/>
    <n v="34.32"/>
    <x v="401"/>
    <s v="No"/>
    <x v="0"/>
    <s v="No"/>
    <x v="0"/>
    <s v="No"/>
    <x v="0"/>
    <x v="0"/>
    <d v="1978-07-30T00:00:00"/>
    <n v="28101.33"/>
    <s v="tier - 3"/>
    <s v="tier - 3"/>
    <s v="R1012"/>
    <n v="46"/>
  </r>
  <r>
    <s v="Id1474"/>
    <s v="Salazar"/>
    <n v="22.3"/>
    <x v="436"/>
    <s v="yes"/>
    <x v="0"/>
    <s v="No"/>
    <x v="0"/>
    <s v="No"/>
    <x v="2"/>
    <x v="2"/>
    <d v="1976-06-24T00:00:00"/>
    <n v="28006.94"/>
    <s v="tier - 3"/>
    <s v="tier - 2"/>
    <s v="R1011"/>
    <n v="48"/>
  </r>
  <r>
    <s v="Id1475"/>
    <s v="Todd"/>
    <n v="27.835000000000001"/>
    <x v="100"/>
    <s v="No"/>
    <x v="0"/>
    <s v="No"/>
    <x v="3"/>
    <s v="No"/>
    <x v="1"/>
    <x v="1"/>
    <d v="1984-11-21T00:00:00"/>
    <n v="27980.77"/>
    <s v="tier - 2"/>
    <s v="tier - 3"/>
    <s v="R1012"/>
    <n v="40"/>
  </r>
  <r>
    <s v="Id1476"/>
    <s v="Pond"/>
    <n v="39.229999999999997"/>
    <x v="332"/>
    <s v="No"/>
    <x v="0"/>
    <s v="No"/>
    <x v="0"/>
    <s v="No"/>
    <x v="0"/>
    <x v="2"/>
    <d v="1999-08-08T00:00:00"/>
    <n v="27941.29"/>
    <s v="tier - 3"/>
    <s v="tier - 1"/>
    <s v="R1024"/>
    <n v="25"/>
  </r>
  <r>
    <s v="Id1477"/>
    <s v="Egan"/>
    <n v="19.95"/>
    <x v="184"/>
    <s v="No"/>
    <x v="0"/>
    <s v="No"/>
    <x v="3"/>
    <s v="No"/>
    <x v="2"/>
    <x v="1"/>
    <d v="1984-07-07T00:00:00"/>
    <n v="27931.11"/>
    <s v="tier - 2"/>
    <s v="tier - 3"/>
    <s v="R1013"/>
    <n v="40"/>
  </r>
  <r>
    <s v="Id1478"/>
    <s v="Bersani"/>
    <n v="34.64"/>
    <x v="316"/>
    <s v="No"/>
    <x v="0"/>
    <s v="Yes"/>
    <x v="3"/>
    <s v="No"/>
    <x v="0"/>
    <x v="2"/>
    <d v="1993-08-01T00:00:00"/>
    <n v="27925.86"/>
    <s v="tier - 2"/>
    <s v="tier - 3"/>
    <s v="R1017"/>
    <n v="31"/>
  </r>
  <r>
    <s v="Id1479"/>
    <s v="Creech"/>
    <n v="18.75"/>
    <x v="379"/>
    <s v="No"/>
    <x v="0"/>
    <s v="No"/>
    <x v="0"/>
    <s v="No"/>
    <x v="2"/>
    <x v="0"/>
    <d v="1968-06-29T00:00:00"/>
    <n v="27849.94"/>
    <s v="tier - 2"/>
    <s v="tier - 1"/>
    <s v="R1012"/>
    <n v="56"/>
  </r>
  <r>
    <s v="Id1480"/>
    <s v="Sudres"/>
    <n v="26.48"/>
    <x v="267"/>
    <s v="No"/>
    <x v="0"/>
    <s v="No"/>
    <x v="3"/>
    <s v="No"/>
    <x v="1"/>
    <x v="2"/>
    <d v="1987-08-11T00:00:00"/>
    <n v="27808.73"/>
    <s v="tier - 3"/>
    <s v="tier - 2"/>
    <s v="R1019"/>
    <n v="37"/>
  </r>
  <r>
    <s v="Id1481"/>
    <s v="Couture"/>
    <n v="34.83"/>
    <x v="427"/>
    <s v="No"/>
    <x v="0"/>
    <s v="No"/>
    <x v="3"/>
    <s v="No"/>
    <x v="0"/>
    <x v="1"/>
    <d v="1992-06-18T00:00:00"/>
    <n v="27724.29"/>
    <s v="tier - 3"/>
    <s v="tier - 3"/>
    <s v="R1011"/>
    <n v="32"/>
  </r>
  <r>
    <s v="Id1482"/>
    <s v="Willard"/>
    <n v="25.46"/>
    <x v="144"/>
    <s v="No"/>
    <x v="0"/>
    <s v="No"/>
    <x v="0"/>
    <s v="No"/>
    <x v="1"/>
    <x v="2"/>
    <d v="1982-10-06T00:00:00"/>
    <n v="27696.11"/>
    <s v="tier - 3"/>
    <s v="tier - 2"/>
    <s v="R1012"/>
    <n v="42"/>
  </r>
  <r>
    <s v="Id1483"/>
    <s v="Patronick"/>
    <n v="23.31"/>
    <x v="615"/>
    <s v="No"/>
    <x v="0"/>
    <s v="No"/>
    <x v="0"/>
    <s v="No"/>
    <x v="2"/>
    <x v="0"/>
    <d v="1978-06-24T00:00:00"/>
    <n v="27625.17"/>
    <s v="tier - 3"/>
    <s v="tier - 2"/>
    <s v="R1013"/>
    <n v="46"/>
  </r>
  <r>
    <s v="Id1484"/>
    <s v="Depasquale"/>
    <n v="29"/>
    <x v="176"/>
    <s v="No"/>
    <x v="0"/>
    <s v="No"/>
    <x v="0"/>
    <s v="No"/>
    <x v="1"/>
    <x v="2"/>
    <d v="1980-06-28T00:00:00"/>
    <n v="27619.360000000001"/>
    <s v="tier - 3"/>
    <s v="tier - 1"/>
    <s v="R1012"/>
    <n v="44"/>
  </r>
  <r>
    <s v="Id1485"/>
    <s v="Lavergne"/>
    <n v="32.869999999999997"/>
    <x v="196"/>
    <s v="No"/>
    <x v="0"/>
    <s v="No"/>
    <x v="0"/>
    <s v="No"/>
    <x v="0"/>
    <x v="2"/>
    <d v="1980-07-21T00:00:00"/>
    <n v="27614.71"/>
    <s v="tier - 3"/>
    <s v="tier - 2"/>
    <s v="R1011"/>
    <n v="44"/>
  </r>
  <r>
    <s v="Id1486"/>
    <s v="Kawakami"/>
    <n v="26.18"/>
    <x v="507"/>
    <s v="No"/>
    <x v="0"/>
    <s v="No"/>
    <x v="0"/>
    <s v="No"/>
    <x v="1"/>
    <x v="2"/>
    <d v="1980-10-22T00:00:00"/>
    <n v="27598.93"/>
    <s v="tier - 3"/>
    <s v="tier - 2"/>
    <s v="R1026"/>
    <n v="44"/>
  </r>
  <r>
    <s v="Id1487"/>
    <s v="Gonsalves"/>
    <n v="25.3"/>
    <x v="89"/>
    <s v="No"/>
    <x v="0"/>
    <s v="No"/>
    <x v="0"/>
    <s v="No"/>
    <x v="1"/>
    <x v="2"/>
    <d v="1980-07-26T00:00:00"/>
    <n v="27534.53"/>
    <s v="tier - 2"/>
    <s v="tier - 1"/>
    <s v="R1024"/>
    <n v="44"/>
  </r>
  <r>
    <s v="Id1488"/>
    <s v="Peck"/>
    <n v="36.94"/>
    <x v="616"/>
    <s v="yes"/>
    <x v="0"/>
    <s v="No"/>
    <x v="3"/>
    <s v="No"/>
    <x v="0"/>
    <x v="2"/>
    <d v="1995-10-29T00:00:00"/>
    <n v="27533.91"/>
    <s v="tier - 2"/>
    <s v="tier - 3"/>
    <s v="R1016"/>
    <n v="29"/>
  </r>
  <r>
    <s v="Id1489"/>
    <s v="Aure"/>
    <n v="22.86"/>
    <x v="617"/>
    <s v="No"/>
    <x v="0"/>
    <s v="No"/>
    <x v="0"/>
    <s v="No"/>
    <x v="2"/>
    <x v="0"/>
    <d v="1978-06-02T00:00:00"/>
    <n v="27495.59"/>
    <s v="tier - 2"/>
    <s v="tier - 3"/>
    <s v="R1012"/>
    <n v="46"/>
  </r>
  <r>
    <s v="Id1490"/>
    <s v="Mattingly"/>
    <n v="18.760000000000002"/>
    <x v="316"/>
    <s v="yes"/>
    <x v="0"/>
    <s v="Yes"/>
    <x v="3"/>
    <s v="No"/>
    <x v="2"/>
    <x v="2"/>
    <d v="1969-07-06T00:00:00"/>
    <n v="27432.73"/>
    <s v="tier - 2"/>
    <s v="tier - 3"/>
    <s v="R1012"/>
    <n v="55"/>
  </r>
  <r>
    <s v="Id1491"/>
    <s v="Stelpflug"/>
    <n v="24.36"/>
    <x v="252"/>
    <s v="No"/>
    <x v="0"/>
    <s v="No"/>
    <x v="0"/>
    <s v="No"/>
    <x v="2"/>
    <x v="2"/>
    <d v="1982-09-01T00:00:00"/>
    <n v="27375.9"/>
    <s v="tier - 3"/>
    <s v="tier - 1"/>
    <s v="R1011"/>
    <n v="42"/>
  </r>
  <r>
    <s v="Id1492"/>
    <s v="Sanchez Antognini"/>
    <n v="32.299999999999997"/>
    <x v="391"/>
    <s v="No"/>
    <x v="0"/>
    <s v="No"/>
    <x v="0"/>
    <s v="No"/>
    <x v="0"/>
    <x v="2"/>
    <d v="1982-10-18T00:00:00"/>
    <n v="27346.04"/>
    <s v="tier - 3"/>
    <s v="tier - 3"/>
    <s v="R1011"/>
    <n v="42"/>
  </r>
  <r>
    <s v="Id1493"/>
    <s v="Condon"/>
    <n v="22.704999999999998"/>
    <x v="90"/>
    <s v="yes"/>
    <x v="0"/>
    <s v="No"/>
    <x v="0"/>
    <s v="No"/>
    <x v="2"/>
    <x v="2"/>
    <d v="1985-12-10T00:00:00"/>
    <n v="27322.73"/>
    <s v="tier - 2"/>
    <s v="tier - 1"/>
    <s v="R1016"/>
    <n v="39"/>
  </r>
  <r>
    <s v="Id1494"/>
    <s v="Magato"/>
    <n v="21.79"/>
    <x v="234"/>
    <s v="yes"/>
    <x v="0"/>
    <s v="No"/>
    <x v="3"/>
    <s v="No"/>
    <x v="2"/>
    <x v="0"/>
    <d v="1975-06-03T00:00:00"/>
    <n v="27236.959999999999"/>
    <s v="tier - 3"/>
    <s v="tier - 1"/>
    <s v="R1012"/>
    <n v="49"/>
  </r>
  <r>
    <s v="Id1495"/>
    <s v="Dombrowski"/>
    <n v="24.52"/>
    <x v="70"/>
    <s v="No"/>
    <x v="0"/>
    <s v="No"/>
    <x v="0"/>
    <s v="No"/>
    <x v="2"/>
    <x v="2"/>
    <d v="1980-08-18T00:00:00"/>
    <n v="27218.44"/>
    <s v="tier - 2"/>
    <s v="tier - 3"/>
    <s v="R1026"/>
    <n v="44"/>
  </r>
  <r>
    <s v="Id1496"/>
    <s v="Ohara"/>
    <n v="39.520000000000003"/>
    <x v="536"/>
    <s v="No"/>
    <x v="0"/>
    <s v="No"/>
    <x v="0"/>
    <s v="No"/>
    <x v="0"/>
    <x v="0"/>
    <d v="1978-12-15T00:00:00"/>
    <n v="27117.99"/>
    <s v="tier - 2"/>
    <s v="tier - 2"/>
    <s v="R1024"/>
    <n v="46"/>
  </r>
  <r>
    <s v="Id1497"/>
    <s v="Cifuentes Fetiva"/>
    <n v="24.49"/>
    <x v="145"/>
    <s v="No"/>
    <x v="0"/>
    <s v="No"/>
    <x v="0"/>
    <s v="No"/>
    <x v="2"/>
    <x v="2"/>
    <d v="1980-10-05T00:00:00"/>
    <n v="27092.38"/>
    <s v="tier - 3"/>
    <s v="tier - 3"/>
    <s v="R1011"/>
    <n v="44"/>
  </r>
  <r>
    <s v="Id1498"/>
    <s v="Keno"/>
    <n v="26.315000000000001"/>
    <x v="216"/>
    <s v="No"/>
    <x v="0"/>
    <s v="No"/>
    <x v="0"/>
    <s v="No"/>
    <x v="1"/>
    <x v="1"/>
    <d v="1980-08-30T00:00:00"/>
    <n v="27080.639999999999"/>
    <s v="tier - 3"/>
    <s v="tier - 1"/>
    <s v="R1024"/>
    <n v="44"/>
  </r>
  <r>
    <s v="Id1499"/>
    <s v="Bruce"/>
    <n v="22.58"/>
    <x v="258"/>
    <s v="No"/>
    <x v="0"/>
    <s v="No"/>
    <x v="0"/>
    <s v="No"/>
    <x v="2"/>
    <x v="0"/>
    <d v="1978-11-29T00:00:00"/>
    <n v="27037.91"/>
    <s v="tier - 3"/>
    <s v="tier - 3"/>
    <s v="R1013"/>
    <n v="46"/>
  </r>
  <r>
    <s v="Id1500"/>
    <s v="Lorch"/>
    <n v="19.475000000000001"/>
    <x v="435"/>
    <s v="No"/>
    <x v="0"/>
    <s v="No"/>
    <x v="3"/>
    <s v="No"/>
    <x v="2"/>
    <x v="2"/>
    <d v="1984-09-05T00:00:00"/>
    <n v="27000.98"/>
    <s v="tier - 3"/>
    <s v="tier - 2"/>
    <s v="R1013"/>
    <n v="40"/>
  </r>
  <r>
    <s v="Id1501"/>
    <s v="Sullivan"/>
    <n v="26.33"/>
    <x v="270"/>
    <s v="No"/>
    <x v="0"/>
    <s v="No"/>
    <x v="0"/>
    <s v="No"/>
    <x v="1"/>
    <x v="2"/>
    <d v="1989-12-21T00:00:00"/>
    <n v="26936.98"/>
    <s v="tier - 2"/>
    <s v="tier - 2"/>
    <s v="R1012"/>
    <n v="35"/>
  </r>
  <r>
    <s v="Id1502"/>
    <s v="Cave"/>
    <n v="17.29"/>
    <x v="353"/>
    <s v="yes"/>
    <x v="0"/>
    <s v="No"/>
    <x v="0"/>
    <s v="No"/>
    <x v="3"/>
    <x v="2"/>
    <d v="1985-09-10T00:00:00"/>
    <n v="26927.69"/>
    <s v="tier - 2"/>
    <s v="tier - 1"/>
    <s v="R1024"/>
    <n v="39"/>
  </r>
  <r>
    <s v="Id1503"/>
    <s v="Gudenkauf"/>
    <n v="42.88"/>
    <x v="189"/>
    <s v="No"/>
    <x v="1"/>
    <s v="No"/>
    <x v="3"/>
    <s v="No"/>
    <x v="0"/>
    <x v="2"/>
    <d v="2004-12-24T00:00:00"/>
    <n v="26926.51"/>
    <s v="tier - 2"/>
    <s v="tier - 3"/>
    <s v="R1012"/>
    <n v="20"/>
  </r>
  <r>
    <s v="Id1504"/>
    <s v="Thomas"/>
    <n v="32.200000000000003"/>
    <x v="618"/>
    <s v="yes"/>
    <x v="0"/>
    <s v="No"/>
    <x v="0"/>
    <s v="No"/>
    <x v="0"/>
    <x v="0"/>
    <d v="1981-06-23T00:00:00"/>
    <n v="26912.560000000001"/>
    <s v="tier - 3"/>
    <s v="tier - 1"/>
    <s v="R1013"/>
    <n v="43"/>
  </r>
  <r>
    <s v="Id1505"/>
    <s v="Holley"/>
    <n v="18.75"/>
    <x v="324"/>
    <s v="yes"/>
    <x v="0"/>
    <s v="Yes"/>
    <x v="3"/>
    <s v="No"/>
    <x v="2"/>
    <x v="2"/>
    <d v="1969-10-23T00:00:00"/>
    <n v="26607.89"/>
    <s v="tier - 2"/>
    <s v="tier - 2"/>
    <s v="R1013"/>
    <n v="55"/>
  </r>
  <r>
    <s v="Id1506"/>
    <s v="Kemble"/>
    <n v="22.36"/>
    <x v="461"/>
    <s v="No"/>
    <x v="0"/>
    <s v="No"/>
    <x v="0"/>
    <s v="No"/>
    <x v="2"/>
    <x v="0"/>
    <d v="1978-08-05T00:00:00"/>
    <n v="26479.4"/>
    <s v="tier - 2"/>
    <s v="tier - 1"/>
    <s v="R1013"/>
    <n v="46"/>
  </r>
  <r>
    <s v="Id1507"/>
    <s v="Bentley"/>
    <n v="23.94"/>
    <x v="537"/>
    <s v="yes"/>
    <x v="0"/>
    <s v="No"/>
    <x v="0"/>
    <s v="No"/>
    <x v="2"/>
    <x v="0"/>
    <d v="1981-06-19T00:00:00"/>
    <n v="26467.1"/>
    <s v="tier - 1"/>
    <s v="tier - 3"/>
    <s v="R1019"/>
    <n v="43"/>
  </r>
  <r>
    <s v="Id1508"/>
    <s v="Jones"/>
    <n v="30.1"/>
    <x v="495"/>
    <s v="No"/>
    <x v="0"/>
    <s v="Yes"/>
    <x v="3"/>
    <s v="No"/>
    <x v="0"/>
    <x v="2"/>
    <d v="1979-11-04T00:00:00"/>
    <n v="26392.26"/>
    <s v="tier - 1"/>
    <s v="tier - 1"/>
    <s v="R1013"/>
    <n v="45"/>
  </r>
  <r>
    <s v="Id1509"/>
    <s v="Tremblay"/>
    <n v="21.93"/>
    <x v="562"/>
    <s v="No"/>
    <x v="0"/>
    <s v="No"/>
    <x v="0"/>
    <s v="No"/>
    <x v="2"/>
    <x v="1"/>
    <d v="1977-06-15T00:00:00"/>
    <n v="26316.59"/>
    <s v="tier - 1"/>
    <s v="tier - 3"/>
    <s v="R1012"/>
    <n v="47"/>
  </r>
  <r>
    <s v="Id1510"/>
    <s v="Bellucci"/>
    <n v="39.75"/>
    <x v="86"/>
    <s v="No"/>
    <x v="1"/>
    <s v="No"/>
    <x v="3"/>
    <s v="No"/>
    <x v="0"/>
    <x v="2"/>
    <d v="2000-11-30T00:00:00"/>
    <n v="26236.58"/>
    <s v="tier - 1"/>
    <s v="tier - 3"/>
    <s v="R1013"/>
    <n v="24"/>
  </r>
  <r>
    <s v="Id1511"/>
    <s v="Collins"/>
    <n v="26.03"/>
    <x v="47"/>
    <s v="No"/>
    <x v="0"/>
    <s v="Yes"/>
    <x v="3"/>
    <s v="No"/>
    <x v="1"/>
    <x v="2"/>
    <d v="1979-07-15T00:00:00"/>
    <n v="26140.36"/>
    <s v="tier - 1"/>
    <s v="tier - 3"/>
    <s v="R1013"/>
    <n v="45"/>
  </r>
  <r>
    <s v="Id1512"/>
    <s v="Gillman"/>
    <n v="34.51"/>
    <x v="106"/>
    <s v="No"/>
    <x v="0"/>
    <s v="No"/>
    <x v="0"/>
    <s v="No"/>
    <x v="0"/>
    <x v="1"/>
    <d v="1994-07-08T00:00:00"/>
    <n v="26125.67"/>
    <s v="tier - 1"/>
    <s v="tier - 1"/>
    <s v="R1012"/>
    <n v="30"/>
  </r>
  <r>
    <s v="Id1513"/>
    <s v="West"/>
    <n v="19.32"/>
    <x v="619"/>
    <s v="yes"/>
    <x v="0"/>
    <s v="No"/>
    <x v="3"/>
    <s v="No"/>
    <x v="2"/>
    <x v="0"/>
    <d v="1975-08-17T00:00:00"/>
    <n v="26109.33"/>
    <s v="tier - 1"/>
    <s v="tier - 1"/>
    <s v="R1012"/>
    <n v="49"/>
  </r>
  <r>
    <s v="Id1514"/>
    <s v="Chida"/>
    <n v="28.5"/>
    <x v="67"/>
    <s v="No"/>
    <x v="0"/>
    <s v="No"/>
    <x v="0"/>
    <s v="No"/>
    <x v="1"/>
    <x v="2"/>
    <d v="1991-06-29T00:00:00"/>
    <n v="26026.97"/>
    <s v="tier - 1"/>
    <s v="tier - 3"/>
    <s v="R1013"/>
    <n v="33"/>
  </r>
  <r>
    <s v="Id1515"/>
    <s v="Reisenauer"/>
    <n v="30.875"/>
    <x v="419"/>
    <s v="yes"/>
    <x v="0"/>
    <s v="No"/>
    <x v="0"/>
    <s v="No"/>
    <x v="0"/>
    <x v="2"/>
    <d v="1985-12-24T00:00:00"/>
    <n v="26018.95"/>
    <s v="tier - 1"/>
    <s v="tier - 3"/>
    <s v="R1011"/>
    <n v="39"/>
  </r>
  <r>
    <s v="Id1516"/>
    <s v="Rosenberg-Wohl"/>
    <n v="24.02"/>
    <x v="24"/>
    <s v="No"/>
    <x v="0"/>
    <s v="No"/>
    <x v="0"/>
    <s v="No"/>
    <x v="2"/>
    <x v="2"/>
    <d v="1980-11-23T00:00:00"/>
    <n v="25992.82"/>
    <s v="tier - 1"/>
    <s v="tier - 1"/>
    <s v="R1024"/>
    <n v="44"/>
  </r>
  <r>
    <s v="Id1517"/>
    <s v="Theriault"/>
    <n v="36.08"/>
    <x v="429"/>
    <s v="yes"/>
    <x v="0"/>
    <s v="No"/>
    <x v="0"/>
    <s v="No"/>
    <x v="0"/>
    <x v="0"/>
    <d v="1981-10-08T00:00:00"/>
    <n v="25678.78"/>
    <s v="tier - 1"/>
    <s v="tier - 2"/>
    <s v="R1013"/>
    <n v="43"/>
  </r>
  <r>
    <s v="Id1518"/>
    <s v="Manuel"/>
    <n v="32.200000000000003"/>
    <x v="620"/>
    <s v="yes"/>
    <x v="0"/>
    <s v="No"/>
    <x v="0"/>
    <s v="No"/>
    <x v="0"/>
    <x v="0"/>
    <d v="1981-09-03T00:00:00"/>
    <n v="25656.58"/>
    <s v="tier - 1"/>
    <s v="tier - 3"/>
    <s v="R1011"/>
    <n v="43"/>
  </r>
  <r>
    <s v="Id1519"/>
    <s v="Demko"/>
    <n v="28.05"/>
    <x v="543"/>
    <s v="yes"/>
    <x v="0"/>
    <s v="No"/>
    <x v="0"/>
    <s v="No"/>
    <x v="1"/>
    <x v="0"/>
    <d v="1981-09-21T00:00:00"/>
    <n v="25648.98"/>
    <s v="tier - 1"/>
    <s v="tier - 3"/>
    <s v="R1011"/>
    <n v="43"/>
  </r>
  <r>
    <s v="Id1520"/>
    <s v="Battaglia"/>
    <n v="19"/>
    <x v="339"/>
    <s v="yes"/>
    <x v="0"/>
    <s v="No"/>
    <x v="3"/>
    <s v="No"/>
    <x v="2"/>
    <x v="2"/>
    <d v="1988-10-10T00:00:00"/>
    <n v="25517.11"/>
    <s v="tier - 1"/>
    <s v="tier - 3"/>
    <s v="R1013"/>
    <n v="36"/>
  </r>
  <r>
    <s v="Id1521"/>
    <s v="Follo"/>
    <n v="16.13"/>
    <x v="117"/>
    <s v="yes"/>
    <x v="0"/>
    <s v="No"/>
    <x v="1"/>
    <s v="No"/>
    <x v="3"/>
    <x v="2"/>
    <d v="1966-12-09T00:00:00"/>
    <n v="25382.3"/>
    <s v="tier - 1"/>
    <s v="tier - 1"/>
    <s v="R1013"/>
    <n v="58"/>
  </r>
  <r>
    <s v="Id1522"/>
    <s v="Barana"/>
    <n v="18.77"/>
    <x v="621"/>
    <s v="yes"/>
    <x v="0"/>
    <s v="No"/>
    <x v="1"/>
    <s v="No"/>
    <x v="2"/>
    <x v="0"/>
    <d v="1970-06-17T00:00:00"/>
    <n v="25333.33"/>
    <s v="tier - 1"/>
    <s v="tier - 3"/>
    <s v="R1011"/>
    <n v="54"/>
  </r>
  <r>
    <s v="Id1523"/>
    <s v="Lysaght"/>
    <n v="28.88"/>
    <x v="5"/>
    <s v="yes"/>
    <x v="0"/>
    <s v="No"/>
    <x v="3"/>
    <s v="No"/>
    <x v="1"/>
    <x v="0"/>
    <d v="1986-06-05T00:00:00"/>
    <n v="25309.49"/>
    <s v="tier - 1"/>
    <s v="tier - 1"/>
    <s v="R1026"/>
    <n v="38"/>
  </r>
  <r>
    <s v="Id1524"/>
    <s v="Chalmers"/>
    <n v="27.55"/>
    <x v="535"/>
    <s v="yes"/>
    <x v="0"/>
    <s v="No"/>
    <x v="3"/>
    <s v="No"/>
    <x v="1"/>
    <x v="0"/>
    <d v="1986-08-07T00:00:00"/>
    <n v="25127.22"/>
    <s v="tier - 1"/>
    <s v="tier - 3"/>
    <s v="R1012"/>
    <n v="38"/>
  </r>
  <r>
    <s v="Id1525"/>
    <s v="Phillippi"/>
    <n v="15.6"/>
    <x v="461"/>
    <s v="No"/>
    <x v="0"/>
    <s v="No"/>
    <x v="0"/>
    <s v="No"/>
    <x v="3"/>
    <x v="0"/>
    <d v="1968-07-18T00:00:00"/>
    <n v="25081.77"/>
    <s v="tier - 1"/>
    <s v="tier - 2"/>
    <s v="R1024"/>
    <n v="56"/>
  </r>
  <r>
    <s v="Id1526"/>
    <s v="MacPherson"/>
    <n v="21.99"/>
    <x v="104"/>
    <s v="No"/>
    <x v="0"/>
    <s v="No"/>
    <x v="0"/>
    <s v="No"/>
    <x v="2"/>
    <x v="0"/>
    <d v="1978-10-21T00:00:00"/>
    <n v="25075.97"/>
    <s v="tier - 1"/>
    <s v="tier - 1"/>
    <s v="R1026"/>
    <n v="46"/>
  </r>
  <r>
    <s v="Id1527"/>
    <s v="Delfidio"/>
    <n v="34.85"/>
    <x v="56"/>
    <s v="No"/>
    <x v="0"/>
    <s v="No"/>
    <x v="0"/>
    <s v="No"/>
    <x v="0"/>
    <x v="1"/>
    <d v="1994-06-13T00:00:00"/>
    <n v="24915.22"/>
    <s v="tier - 1"/>
    <s v="tier - 3"/>
    <s v="R1012"/>
    <n v="30"/>
  </r>
  <r>
    <s v="Id1528"/>
    <s v="Cummings"/>
    <n v="24.51"/>
    <x v="249"/>
    <s v="yes"/>
    <x v="0"/>
    <s v="Yes"/>
    <x v="3"/>
    <s v="No"/>
    <x v="2"/>
    <x v="2"/>
    <d v="1983-06-12T00:00:00"/>
    <n v="24915.05"/>
    <s v="tier - 1"/>
    <s v="tier - 1"/>
    <s v="R1023"/>
    <n v="41"/>
  </r>
  <r>
    <s v="Id1529"/>
    <s v="Schroegel"/>
    <n v="19.399999999999999"/>
    <x v="398"/>
    <s v="No"/>
    <x v="0"/>
    <s v="No"/>
    <x v="0"/>
    <s v="No"/>
    <x v="2"/>
    <x v="0"/>
    <d v="1971-12-12T00:00:00"/>
    <n v="24873.38"/>
    <s v="tier - 1"/>
    <s v="tier - 2"/>
    <s v="R1013"/>
    <n v="53"/>
  </r>
  <r>
    <s v="Id1530"/>
    <s v="Williams"/>
    <n v="15.1"/>
    <x v="12"/>
    <s v="No"/>
    <x v="0"/>
    <s v="No"/>
    <x v="0"/>
    <s v="No"/>
    <x v="3"/>
    <x v="0"/>
    <d v="1968-07-13T00:00:00"/>
    <n v="24869.84"/>
    <s v="tier - 1"/>
    <s v="tier - 1"/>
    <s v="R1012"/>
    <n v="56"/>
  </r>
  <r>
    <s v="Id1531"/>
    <s v="Casey"/>
    <n v="23.37"/>
    <x v="450"/>
    <s v="yes"/>
    <x v="0"/>
    <s v="No"/>
    <x v="0"/>
    <s v="No"/>
    <x v="2"/>
    <x v="2"/>
    <d v="1985-07-09T00:00:00"/>
    <n v="24863.25"/>
    <s v="tier - 1"/>
    <s v="tier - 1"/>
    <s v="R1013"/>
    <n v="39"/>
  </r>
  <r>
    <s v="Id1532"/>
    <s v="Randall"/>
    <n v="42.4"/>
    <x v="81"/>
    <s v="No"/>
    <x v="0"/>
    <s v="No"/>
    <x v="0"/>
    <s v="No"/>
    <x v="0"/>
    <x v="2"/>
    <d v="1989-10-20T00:00:00"/>
    <n v="24817.25"/>
    <s v="tier - 1"/>
    <s v="tier - 2"/>
    <s v="R1012"/>
    <n v="35"/>
  </r>
  <r>
    <s v="Id1533"/>
    <s v="Doyon"/>
    <n v="28.405000000000001"/>
    <x v="13"/>
    <s v="yes"/>
    <x v="0"/>
    <s v="No"/>
    <x v="0"/>
    <s v="No"/>
    <x v="1"/>
    <x v="0"/>
    <d v="1981-09-17T00:00:00"/>
    <n v="24795.040000000001"/>
    <s v="tier - 1"/>
    <s v="tier - 1"/>
    <s v="R1023"/>
    <n v="43"/>
  </r>
  <r>
    <s v="Id1534"/>
    <s v="Sankey"/>
    <n v="23.4"/>
    <x v="47"/>
    <s v="No"/>
    <x v="0"/>
    <s v="No"/>
    <x v="0"/>
    <s v="No"/>
    <x v="2"/>
    <x v="2"/>
    <d v="1982-09-27T00:00:00"/>
    <n v="24671.66"/>
    <s v="tier - 1"/>
    <s v="tier - 3"/>
    <s v="R1012"/>
    <n v="42"/>
  </r>
  <r>
    <s v="Id1535"/>
    <s v="Stilgenbauer"/>
    <n v="33.44"/>
    <x v="117"/>
    <s v="No"/>
    <x v="0"/>
    <s v="No"/>
    <x v="0"/>
    <s v="No"/>
    <x v="0"/>
    <x v="2"/>
    <d v="1989-11-19T00:00:00"/>
    <n v="24667.42"/>
    <s v="tier - 1"/>
    <s v="tier - 1"/>
    <s v="R1019"/>
    <n v="35"/>
  </r>
  <r>
    <s v="Id1536"/>
    <s v="Jaskiewicz"/>
    <n v="21.12"/>
    <x v="115"/>
    <s v="No"/>
    <x v="0"/>
    <s v="No"/>
    <x v="3"/>
    <s v="No"/>
    <x v="2"/>
    <x v="2"/>
    <d v="1984-07-01T00:00:00"/>
    <n v="24603.05"/>
    <s v="tier - 1"/>
    <s v="tier - 3"/>
    <s v="R1011"/>
    <n v="40"/>
  </r>
  <r>
    <s v="Id1537"/>
    <s v="Deppen"/>
    <n v="18.48"/>
    <x v="293"/>
    <s v="yes"/>
    <x v="0"/>
    <s v="No"/>
    <x v="1"/>
    <s v="No"/>
    <x v="3"/>
    <x v="0"/>
    <d v="1970-11-08T00:00:00"/>
    <n v="24535.7"/>
    <s v="tier - 1"/>
    <s v="tier - 2"/>
    <s v="R1012"/>
    <n v="54"/>
  </r>
  <r>
    <s v="Id1538"/>
    <s v="Hine"/>
    <n v="16.815000000000001"/>
    <x v="507"/>
    <s v="No"/>
    <x v="0"/>
    <s v="No"/>
    <x v="3"/>
    <s v="No"/>
    <x v="3"/>
    <x v="2"/>
    <d v="1984-12-08T00:00:00"/>
    <n v="24520.26"/>
    <s v="tier - 1"/>
    <s v="tier - 2"/>
    <s v="R1013"/>
    <n v="40"/>
  </r>
  <r>
    <s v="Id1539"/>
    <s v="Mathews"/>
    <n v="26.72"/>
    <x v="419"/>
    <s v="No"/>
    <x v="0"/>
    <s v="No"/>
    <x v="0"/>
    <s v="No"/>
    <x v="1"/>
    <x v="2"/>
    <d v="1990-06-06T00:00:00"/>
    <n v="24513.09"/>
    <s v="tier - 1"/>
    <s v="tier - 3"/>
    <s v="R1012"/>
    <n v="34"/>
  </r>
  <r>
    <s v="Id1540"/>
    <s v="Yabu"/>
    <n v="41.42"/>
    <x v="587"/>
    <s v="No"/>
    <x v="0"/>
    <s v="Yes"/>
    <x v="3"/>
    <s v="No"/>
    <x v="0"/>
    <x v="2"/>
    <d v="2003-09-04T00:00:00"/>
    <n v="24476.48"/>
    <s v="tier - 1"/>
    <s v="tier - 3"/>
    <s v="R1011"/>
    <n v="21"/>
  </r>
  <r>
    <s v="Id1541"/>
    <s v="Strang"/>
    <n v="20.69"/>
    <x v="622"/>
    <s v="No"/>
    <x v="0"/>
    <s v="No"/>
    <x v="1"/>
    <s v="No"/>
    <x v="2"/>
    <x v="0"/>
    <d v="1973-08-29T00:00:00"/>
    <n v="24393.62"/>
    <s v="tier - 1"/>
    <s v="tier - 1"/>
    <s v="R1013"/>
    <n v="51"/>
  </r>
  <r>
    <s v="Id1542"/>
    <s v="Frank"/>
    <n v="41.23"/>
    <x v="180"/>
    <s v="No"/>
    <x v="0"/>
    <s v="No"/>
    <x v="0"/>
    <s v="No"/>
    <x v="0"/>
    <x v="2"/>
    <d v="1982-08-28T00:00:00"/>
    <n v="24387.74"/>
    <s v="tier - 1"/>
    <s v="tier - 3"/>
    <s v="R1013"/>
    <n v="42"/>
  </r>
  <r>
    <s v="Id1543"/>
    <s v="Shanley"/>
    <n v="29.9"/>
    <x v="119"/>
    <s v="No"/>
    <x v="0"/>
    <s v="No"/>
    <x v="0"/>
    <s v="No"/>
    <x v="1"/>
    <x v="1"/>
    <d v="1982-11-07T00:00:00"/>
    <n v="24294.02"/>
    <s v="tier - 1"/>
    <s v="tier - 1"/>
    <s v="R1013"/>
    <n v="42"/>
  </r>
  <r>
    <s v="Id1544"/>
    <s v="Mancebo Garcia"/>
    <n v="34.104999999999997"/>
    <x v="623"/>
    <s v="No"/>
    <x v="0"/>
    <s v="No"/>
    <x v="0"/>
    <s v="No"/>
    <x v="0"/>
    <x v="1"/>
    <d v="1982-12-29T00:00:00"/>
    <n v="24227.34"/>
    <s v="tier - 1"/>
    <s v="tier - 2"/>
    <s v="R1026"/>
    <n v="42"/>
  </r>
  <r>
    <s v="Id1545"/>
    <s v="Keehan"/>
    <n v="24.97"/>
    <x v="585"/>
    <s v="No"/>
    <x v="0"/>
    <s v="No"/>
    <x v="0"/>
    <s v="No"/>
    <x v="2"/>
    <x v="2"/>
    <d v="1982-11-22T00:00:00"/>
    <n v="24180.93"/>
    <s v="tier - 1"/>
    <s v="tier - 1"/>
    <s v="R1012"/>
    <n v="42"/>
  </r>
  <r>
    <s v="Id1546"/>
    <s v="Mahaney"/>
    <n v="34.799999999999997"/>
    <x v="40"/>
    <s v="No"/>
    <x v="0"/>
    <s v="No"/>
    <x v="3"/>
    <s v="No"/>
    <x v="0"/>
    <x v="2"/>
    <d v="1984-10-05T00:00:00"/>
    <n v="24106.91"/>
    <s v="tier - 1"/>
    <s v="tier - 1"/>
    <s v="R1012"/>
    <n v="40"/>
  </r>
  <r>
    <s v="Id1547"/>
    <s v="Nolan"/>
    <n v="32.965000000000003"/>
    <x v="624"/>
    <s v="yes"/>
    <x v="0"/>
    <s v="No"/>
    <x v="0"/>
    <s v="No"/>
    <x v="0"/>
    <x v="0"/>
    <d v="1981-07-20T00:00:00"/>
    <n v="24059.68"/>
    <s v="tier - 1"/>
    <s v="tier - 2"/>
    <s v="R1012"/>
    <n v="43"/>
  </r>
  <r>
    <s v="Id1548"/>
    <s v="Sobrino"/>
    <n v="27.265000000000001"/>
    <x v="49"/>
    <s v="No"/>
    <x v="0"/>
    <s v="No"/>
    <x v="3"/>
    <s v="No"/>
    <x v="1"/>
    <x v="2"/>
    <d v="1984-09-20T00:00:00"/>
    <n v="23967.38"/>
    <s v="tier - 1"/>
    <s v="tier - 3"/>
    <s v="R1023"/>
    <n v="40"/>
  </r>
  <r>
    <s v="Id1549"/>
    <s v="Gennaro"/>
    <n v="17.059999999999999"/>
    <x v="519"/>
    <s v="No"/>
    <x v="0"/>
    <s v="No"/>
    <x v="0"/>
    <s v="No"/>
    <x v="3"/>
    <x v="0"/>
    <d v="1968-12-11T00:00:00"/>
    <n v="23887.66"/>
    <s v="tier - 1"/>
    <s v="tier - 2"/>
    <s v="R1011"/>
    <n v="56"/>
  </r>
  <r>
    <s v="Id1550"/>
    <s v="Mayer"/>
    <n v="36.29"/>
    <x v="195"/>
    <s v="No"/>
    <x v="0"/>
    <s v="No"/>
    <x v="0"/>
    <s v="No"/>
    <x v="0"/>
    <x v="1"/>
    <d v="1989-08-06T00:00:00"/>
    <n v="23807.24"/>
    <s v="tier - 1"/>
    <s v="tier - 2"/>
    <s v="R1013"/>
    <n v="35"/>
  </r>
  <r>
    <s v="Id1551"/>
    <s v="Becker"/>
    <n v="28.594999999999999"/>
    <x v="625"/>
    <s v="yes"/>
    <x v="0"/>
    <s v="No"/>
    <x v="3"/>
    <s v="No"/>
    <x v="1"/>
    <x v="0"/>
    <d v="1986-12-18T00:00:00"/>
    <n v="23568.27"/>
    <s v="tier - 1"/>
    <s v="tier - 2"/>
    <s v="R1017"/>
    <n v="38"/>
  </r>
  <r>
    <s v="Id1552"/>
    <s v="Moore"/>
    <n v="17.8"/>
    <x v="56"/>
    <s v="yes"/>
    <x v="0"/>
    <s v="Yes"/>
    <x v="3"/>
    <s v="No"/>
    <x v="3"/>
    <x v="1"/>
    <d v="1969-12-03T00:00:00"/>
    <n v="23563.02"/>
    <s v="tier - 1"/>
    <s v="tier - 3"/>
    <s v="R1012"/>
    <n v="55"/>
  </r>
  <r>
    <s v="Id1553"/>
    <s v="Platt"/>
    <n v="21.4"/>
    <x v="374"/>
    <s v="No"/>
    <x v="0"/>
    <s v="No"/>
    <x v="0"/>
    <s v="No"/>
    <x v="2"/>
    <x v="2"/>
    <d v="1982-10-02T00:00:00"/>
    <n v="23401.31"/>
    <s v="tier - 1"/>
    <s v="tier - 2"/>
    <s v="R1024"/>
    <n v="42"/>
  </r>
  <r>
    <s v="Id1554"/>
    <s v="Brodeur"/>
    <n v="23.01"/>
    <x v="82"/>
    <s v="No"/>
    <x v="0"/>
    <s v="No"/>
    <x v="0"/>
    <s v="No"/>
    <x v="2"/>
    <x v="2"/>
    <d v="1982-08-12T00:00:00"/>
    <n v="23306.55"/>
    <s v="tier - 1"/>
    <s v="tier - 2"/>
    <s v="R1012"/>
    <n v="42"/>
  </r>
  <r>
    <s v="Id1555"/>
    <s v="Knight Pech"/>
    <n v="19.86"/>
    <x v="133"/>
    <s v="yes"/>
    <x v="0"/>
    <s v="No"/>
    <x v="0"/>
    <s v="No"/>
    <x v="2"/>
    <x v="2"/>
    <d v="1976-10-23T00:00:00"/>
    <n v="23288.93"/>
    <s v="tier - 1"/>
    <s v="tier - 2"/>
    <s v="R1012"/>
    <n v="48"/>
  </r>
  <r>
    <s v="Id1556"/>
    <s v="Richter"/>
    <n v="33.58"/>
    <x v="31"/>
    <s v="No"/>
    <x v="0"/>
    <s v="No"/>
    <x v="0"/>
    <s v="No"/>
    <x v="0"/>
    <x v="2"/>
    <d v="1994-07-07T00:00:00"/>
    <n v="23244.79"/>
    <s v="tier - 1"/>
    <s v="tier - 2"/>
    <s v="R1012"/>
    <n v="30"/>
  </r>
  <r>
    <s v="Id1557"/>
    <s v="Jubinski"/>
    <n v="29.81"/>
    <x v="124"/>
    <s v="No"/>
    <x v="0"/>
    <s v="No"/>
    <x v="0"/>
    <s v="No"/>
    <x v="1"/>
    <x v="2"/>
    <d v="1982-08-28T00:00:00"/>
    <n v="23241.47"/>
    <s v="tier - 1"/>
    <s v="tier - 3"/>
    <s v="R1012"/>
    <n v="42"/>
  </r>
  <r>
    <s v="Id1558"/>
    <s v="Wall"/>
    <n v="27.4"/>
    <x v="152"/>
    <s v="No"/>
    <x v="0"/>
    <s v="No"/>
    <x v="0"/>
    <s v="No"/>
    <x v="1"/>
    <x v="2"/>
    <d v="1982-10-09T00:00:00"/>
    <n v="23082.959999999999"/>
    <s v="tier - 1"/>
    <s v="tier - 1"/>
    <s v="R1012"/>
    <n v="42"/>
  </r>
  <r>
    <s v="Id1559"/>
    <s v="McKay"/>
    <n v="17.98"/>
    <x v="428"/>
    <s v="yes"/>
    <x v="0"/>
    <s v="No"/>
    <x v="1"/>
    <s v="No"/>
    <x v="3"/>
    <x v="0"/>
    <d v="1970-12-01T00:00:00"/>
    <n v="23065.42"/>
    <s v="tier - 1"/>
    <s v="tier - 3"/>
    <s v="R1013"/>
    <n v="54"/>
  </r>
  <r>
    <s v="Id1560"/>
    <s v="Oh"/>
    <n v="37.9"/>
    <x v="334"/>
    <s v="No"/>
    <x v="0"/>
    <s v="No"/>
    <x v="0"/>
    <s v="No"/>
    <x v="0"/>
    <x v="1"/>
    <d v="1980-06-08T00:00:00"/>
    <n v="23045.57"/>
    <s v="tier - 1"/>
    <s v="tier - 3"/>
    <s v="R1013"/>
    <n v="44"/>
  </r>
  <r>
    <s v="Id1561"/>
    <s v="Kessell"/>
    <n v="25.27"/>
    <x v="42"/>
    <s v="yes"/>
    <x v="0"/>
    <s v="No"/>
    <x v="0"/>
    <s v="No"/>
    <x v="1"/>
    <x v="0"/>
    <d v="1981-07-27T00:00:00"/>
    <n v="22493.66"/>
    <s v="tier - 1"/>
    <s v="tier - 3"/>
    <s v="R1012"/>
    <n v="43"/>
  </r>
  <r>
    <s v="Id1562"/>
    <s v="Hidalgo Zambrano"/>
    <n v="29.26"/>
    <x v="79"/>
    <s v="No"/>
    <x v="0"/>
    <s v="No"/>
    <x v="3"/>
    <s v="No"/>
    <x v="1"/>
    <x v="2"/>
    <d v="1984-11-01T00:00:00"/>
    <n v="22478.6"/>
    <s v="tier - 1"/>
    <s v="tier - 1"/>
    <s v="R1012"/>
    <n v="40"/>
  </r>
  <r>
    <s v="Id1563"/>
    <s v="Caprario"/>
    <n v="27.835000000000001"/>
    <x v="176"/>
    <s v="No"/>
    <x v="0"/>
    <s v="No"/>
    <x v="3"/>
    <s v="No"/>
    <x v="1"/>
    <x v="2"/>
    <d v="1984-08-26T00:00:00"/>
    <n v="22462.04"/>
    <s v="tier - 1"/>
    <s v="tier - 2"/>
    <s v="R1012"/>
    <n v="40"/>
  </r>
  <r>
    <s v="Id1564"/>
    <s v="Ryan"/>
    <n v="46.53"/>
    <x v="626"/>
    <s v="yes"/>
    <x v="0"/>
    <s v="No"/>
    <x v="0"/>
    <s v="No"/>
    <x v="0"/>
    <x v="2"/>
    <d v="1985-07-22T00:00:00"/>
    <n v="22412.65"/>
    <s v="tier - 1"/>
    <s v="tier - 1"/>
    <s v="R1026"/>
    <n v="39"/>
  </r>
  <r>
    <s v="Id1565"/>
    <s v="Hoffman"/>
    <n v="20.58"/>
    <x v="573"/>
    <s v="yes"/>
    <x v="0"/>
    <s v="No"/>
    <x v="3"/>
    <s v="No"/>
    <x v="2"/>
    <x v="0"/>
    <d v="1975-08-05T00:00:00"/>
    <n v="22395.74"/>
    <s v="tier - 1"/>
    <s v="tier - 2"/>
    <s v="R1023"/>
    <n v="49"/>
  </r>
  <r>
    <s v="Id1566"/>
    <s v="Wong"/>
    <n v="19.53"/>
    <x v="34"/>
    <s v="yes"/>
    <x v="0"/>
    <s v="No"/>
    <x v="0"/>
    <s v="No"/>
    <x v="2"/>
    <x v="1"/>
    <d v="1976-12-30T00:00:00"/>
    <n v="22331.57"/>
    <s v="tier - 1"/>
    <s v="tier - 2"/>
    <s v="R1011"/>
    <n v="48"/>
  </r>
  <r>
    <s v="Id1567"/>
    <s v="Lea"/>
    <n v="27.7"/>
    <x v="380"/>
    <s v="No"/>
    <x v="0"/>
    <s v="No"/>
    <x v="3"/>
    <s v="No"/>
    <x v="1"/>
    <x v="2"/>
    <d v="1987-09-04T00:00:00"/>
    <n v="22218.11"/>
    <s v="tier - 1"/>
    <s v="tier - 1"/>
    <s v="R1012"/>
    <n v="37"/>
  </r>
  <r>
    <s v="Id1568"/>
    <s v="Patterson"/>
    <n v="18.920000000000002"/>
    <x v="222"/>
    <s v="No"/>
    <x v="0"/>
    <s v="No"/>
    <x v="0"/>
    <s v="No"/>
    <x v="2"/>
    <x v="0"/>
    <d v="1971-08-22T00:00:00"/>
    <n v="22192.44"/>
    <s v="tier - 1"/>
    <s v="tier - 1"/>
    <s v="R1012"/>
    <n v="53"/>
  </r>
  <r>
    <s v="Id1569"/>
    <s v="Quigley"/>
    <n v="17.760000000000002"/>
    <x v="590"/>
    <s v="yes"/>
    <x v="0"/>
    <s v="No"/>
    <x v="1"/>
    <s v="No"/>
    <x v="3"/>
    <x v="0"/>
    <d v="1970-08-20T00:00:00"/>
    <n v="22144.03"/>
    <s v="tier - 1"/>
    <s v="tier - 1"/>
    <s v="R1012"/>
    <n v="54"/>
  </r>
  <r>
    <s v="Id1570"/>
    <s v="Korir"/>
    <n v="29.83"/>
    <x v="52"/>
    <s v="yes"/>
    <x v="0"/>
    <s v="No"/>
    <x v="0"/>
    <s v="No"/>
    <x v="1"/>
    <x v="2"/>
    <d v="1985-12-10T00:00:00"/>
    <n v="22097.62"/>
    <s v="tier - 1"/>
    <s v="tier - 3"/>
    <s v="R1012"/>
    <n v="39"/>
  </r>
  <r>
    <s v="Id1571"/>
    <s v="Downs"/>
    <n v="23.465"/>
    <x v="209"/>
    <s v="No"/>
    <x v="0"/>
    <s v="No"/>
    <x v="3"/>
    <s v="No"/>
    <x v="2"/>
    <x v="2"/>
    <d v="1987-09-09T00:00:00"/>
    <n v="21984.47"/>
    <s v="tier - 1"/>
    <s v="tier - 3"/>
    <s v="R1023"/>
    <n v="37"/>
  </r>
  <r>
    <s v="Id1572"/>
    <s v="Young"/>
    <n v="29.355"/>
    <x v="280"/>
    <s v="No"/>
    <x v="0"/>
    <s v="No"/>
    <x v="0"/>
    <s v="No"/>
    <x v="1"/>
    <x v="2"/>
    <d v="1982-10-28T00:00:00"/>
    <n v="21978.68"/>
    <s v="tier - 1"/>
    <s v="tier - 3"/>
    <s v="R1026"/>
    <n v="42"/>
  </r>
  <r>
    <s v="Id1573"/>
    <s v="Zywek"/>
    <n v="35.49"/>
    <x v="127"/>
    <s v="yes"/>
    <x v="0"/>
    <s v="Yes"/>
    <x v="3"/>
    <s v="No"/>
    <x v="0"/>
    <x v="2"/>
    <d v="1997-08-16T00:00:00"/>
    <n v="21882.400000000001"/>
    <s v="tier - 1"/>
    <s v="tier - 1"/>
    <s v="R1013"/>
    <n v="27"/>
  </r>
  <r>
    <s v="Id1574"/>
    <s v="Faulkner"/>
    <n v="26.315000000000001"/>
    <x v="256"/>
    <s v="No"/>
    <x v="0"/>
    <s v="No"/>
    <x v="0"/>
    <s v="No"/>
    <x v="1"/>
    <x v="1"/>
    <d v="1982-08-06T00:00:00"/>
    <n v="21880.82"/>
    <s v="tier - 1"/>
    <s v="tier - 2"/>
    <s v="R1019"/>
    <n v="42"/>
  </r>
  <r>
    <s v="Id1575"/>
    <s v="Erspamer"/>
    <n v="19.79"/>
    <x v="358"/>
    <s v="yes"/>
    <x v="0"/>
    <s v="No"/>
    <x v="0"/>
    <s v="No"/>
    <x v="2"/>
    <x v="2"/>
    <d v="1976-11-18T00:00:00"/>
    <n v="21797"/>
    <s v="tier - 1"/>
    <s v="tier - 2"/>
    <s v="R1012"/>
    <n v="48"/>
  </r>
  <r>
    <s v="Id1576"/>
    <s v="Campbell"/>
    <n v="40.564999999999998"/>
    <x v="585"/>
    <s v="No"/>
    <x v="0"/>
    <s v="No"/>
    <x v="3"/>
    <s v="No"/>
    <x v="0"/>
    <x v="2"/>
    <d v="1984-08-13T00:00:00"/>
    <n v="21774.32"/>
    <s v="tier - 1"/>
    <s v="tier - 2"/>
    <s v="R1026"/>
    <n v="40"/>
  </r>
  <r>
    <s v="Id1577"/>
    <s v="Addison"/>
    <n v="18.03"/>
    <x v="627"/>
    <s v="yes"/>
    <x v="0"/>
    <s v="No"/>
    <x v="1"/>
    <s v="No"/>
    <x v="3"/>
    <x v="0"/>
    <d v="1970-11-09T00:00:00"/>
    <n v="21771.34"/>
    <s v="tier - 1"/>
    <s v="tier - 3"/>
    <s v="R1016"/>
    <n v="54"/>
  </r>
  <r>
    <s v="Id1578"/>
    <s v="Wu"/>
    <n v="34.65"/>
    <x v="213"/>
    <s v="yes"/>
    <x v="0"/>
    <s v="No"/>
    <x v="0"/>
    <s v="No"/>
    <x v="0"/>
    <x v="1"/>
    <d v="1996-07-07T00:00:00"/>
    <n v="21677.279999999999"/>
    <s v="tier - 1"/>
    <s v="tier - 3"/>
    <s v="R1013"/>
    <n v="28"/>
  </r>
  <r>
    <s v="Id1579"/>
    <s v="Millett"/>
    <n v="42.94"/>
    <x v="83"/>
    <s v="No"/>
    <x v="0"/>
    <s v="No"/>
    <x v="0"/>
    <s v="No"/>
    <x v="0"/>
    <x v="2"/>
    <d v="1989-06-24T00:00:00"/>
    <n v="21661.16"/>
    <s v="tier - 1"/>
    <s v="tier - 2"/>
    <s v="R1011"/>
    <n v="35"/>
  </r>
  <r>
    <s v="Id1580"/>
    <s v="Bosl"/>
    <n v="31.254999999999999"/>
    <x v="587"/>
    <s v="No"/>
    <x v="0"/>
    <s v="No"/>
    <x v="0"/>
    <s v="No"/>
    <x v="0"/>
    <x v="2"/>
    <d v="1980-10-30T00:00:00"/>
    <n v="21659.93"/>
    <s v="tier - 2"/>
    <s v="tier - 3"/>
    <s v="R1013"/>
    <n v="44"/>
  </r>
  <r>
    <s v="Id1581"/>
    <s v="Goldberg"/>
    <n v="45.43"/>
    <x v="80"/>
    <s v="yes"/>
    <x v="0"/>
    <s v="Yes"/>
    <x v="3"/>
    <s v="No"/>
    <x v="0"/>
    <x v="2"/>
    <d v="1983-08-19T00:00:00"/>
    <n v="21595.38"/>
    <s v="tier - 2"/>
    <s v="tier - 2"/>
    <s v="R1023"/>
    <n v="41"/>
  </r>
  <r>
    <s v="Id1582"/>
    <s v="Kelley"/>
    <n v="32.340000000000003"/>
    <x v="316"/>
    <s v="yes"/>
    <x v="0"/>
    <s v="Yes"/>
    <x v="3"/>
    <s v="No"/>
    <x v="0"/>
    <x v="2"/>
    <d v="1983-10-21T00:00:00"/>
    <n v="21472.48"/>
    <s v="tier - 2"/>
    <s v="tier - 3"/>
    <s v="R1012"/>
    <n v="41"/>
  </r>
  <r>
    <s v="Id1583"/>
    <s v="Johnston"/>
    <n v="25.46"/>
    <x v="628"/>
    <s v="yes"/>
    <x v="0"/>
    <s v="No"/>
    <x v="3"/>
    <s v="No"/>
    <x v="1"/>
    <x v="0"/>
    <d v="1986-09-25T00:00:00"/>
    <n v="21348.71"/>
    <s v="tier - 2"/>
    <s v="tier - 3"/>
    <s v="R1023"/>
    <n v="38"/>
  </r>
  <r>
    <s v="Id1584"/>
    <s v="Keating"/>
    <n v="37.145000000000003"/>
    <x v="134"/>
    <s v="No"/>
    <x v="0"/>
    <s v="No"/>
    <x v="0"/>
    <s v="No"/>
    <x v="0"/>
    <x v="2"/>
    <d v="1990-08-13T00:00:00"/>
    <n v="21344.85"/>
    <s v="tier - 2"/>
    <s v="tier - 3"/>
    <s v="R1012"/>
    <n v="34"/>
  </r>
  <r>
    <s v="Id1585"/>
    <s v="Duhon"/>
    <n v="30.8"/>
    <x v="334"/>
    <s v="yes"/>
    <x v="0"/>
    <s v="No"/>
    <x v="0"/>
    <s v="No"/>
    <x v="0"/>
    <x v="1"/>
    <d v="1985-12-15T00:00:00"/>
    <n v="21259.38"/>
    <s v="tier - 2"/>
    <s v="tier - 2"/>
    <s v="R1011"/>
    <n v="39"/>
  </r>
  <r>
    <s v="Id1586"/>
    <s v="Briseno"/>
    <n v="29.5"/>
    <x v="540"/>
    <s v="yes"/>
    <x v="0"/>
    <s v="No"/>
    <x v="0"/>
    <s v="No"/>
    <x v="1"/>
    <x v="2"/>
    <d v="1985-11-19T00:00:00"/>
    <n v="21232.18"/>
    <s v="tier - 2"/>
    <s v="tier - 3"/>
    <s v="R1011"/>
    <n v="39"/>
  </r>
  <r>
    <s v="Id1587"/>
    <s v="Besse"/>
    <n v="43.39"/>
    <x v="561"/>
    <s v="No"/>
    <x v="1"/>
    <s v="No"/>
    <x v="3"/>
    <s v="No"/>
    <x v="0"/>
    <x v="1"/>
    <d v="2004-07-27T00:00:00"/>
    <n v="21223.68"/>
    <s v="tier - 2"/>
    <s v="tier - 3"/>
    <s v="R1024"/>
    <n v="20"/>
  </r>
  <r>
    <s v="Id1588"/>
    <s v="Shillings"/>
    <n v="15.08"/>
    <x v="239"/>
    <s v="yes"/>
    <x v="0"/>
    <s v="Yes"/>
    <x v="3"/>
    <s v="No"/>
    <x v="3"/>
    <x v="2"/>
    <d v="1969-09-04T00:00:00"/>
    <n v="21195.82"/>
    <s v="tier - 2"/>
    <s v="tier - 2"/>
    <s v="R1026"/>
    <n v="55"/>
  </r>
  <r>
    <s v="Id1589"/>
    <s v="Tate"/>
    <n v="20.48"/>
    <x v="305"/>
    <s v="No"/>
    <x v="0"/>
    <s v="No"/>
    <x v="0"/>
    <s v="No"/>
    <x v="2"/>
    <x v="0"/>
    <d v="1974-09-17T00:00:00"/>
    <n v="21098.55"/>
    <s v="tier - 2"/>
    <s v="tier - 2"/>
    <s v="R1024"/>
    <n v="50"/>
  </r>
  <r>
    <s v="Id1590"/>
    <s v="Arsenault"/>
    <n v="34.450000000000003"/>
    <x v="224"/>
    <s v="yes"/>
    <x v="0"/>
    <s v="No"/>
    <x v="0"/>
    <s v="No"/>
    <x v="0"/>
    <x v="2"/>
    <d v="1996-07-04T00:00:00"/>
    <n v="21082.16"/>
    <s v="tier - 2"/>
    <s v="tier - 1"/>
    <s v="R1012"/>
    <n v="28"/>
  </r>
  <r>
    <s v="Id1591"/>
    <s v="Hengoed"/>
    <n v="34.21"/>
    <x v="318"/>
    <s v="yes"/>
    <x v="0"/>
    <s v="No"/>
    <x v="0"/>
    <s v="No"/>
    <x v="0"/>
    <x v="0"/>
    <d v="1981-08-26T00:00:00"/>
    <n v="20893.060000000001"/>
    <s v="tier - 2"/>
    <s v="tier - 1"/>
    <s v="R1024"/>
    <n v="43"/>
  </r>
  <r>
    <s v="Id1592"/>
    <s v="Aller"/>
    <n v="28.8"/>
    <x v="19"/>
    <s v="yes"/>
    <x v="0"/>
    <s v="No"/>
    <x v="0"/>
    <s v="No"/>
    <x v="1"/>
    <x v="0"/>
    <d v="1981-11-24T00:00:00"/>
    <n v="20878.78"/>
    <s v="tier - 2"/>
    <s v="tier - 1"/>
    <s v="R1012"/>
    <n v="43"/>
  </r>
  <r>
    <s v="Id1593"/>
    <s v="Pisano"/>
    <n v="31.74"/>
    <x v="135"/>
    <s v="No"/>
    <x v="0"/>
    <s v="Yes"/>
    <x v="3"/>
    <s v="No"/>
    <x v="0"/>
    <x v="2"/>
    <d v="1993-10-16T00:00:00"/>
    <n v="20781.490000000002"/>
    <s v="tier - 2"/>
    <s v="tier - 1"/>
    <s v="R1026"/>
    <n v="31"/>
  </r>
  <r>
    <s v="Id1594"/>
    <s v="Sanca"/>
    <n v="21.78"/>
    <x v="629"/>
    <s v="yes"/>
    <x v="0"/>
    <s v="No"/>
    <x v="0"/>
    <s v="No"/>
    <x v="2"/>
    <x v="0"/>
    <d v="1981-06-30T00:00:00"/>
    <n v="20773.63"/>
    <s v="tier - 2"/>
    <s v="tier - 2"/>
    <s v="R1011"/>
    <n v="43"/>
  </r>
  <r>
    <s v="Id1595"/>
    <s v="Bond"/>
    <n v="23.75"/>
    <x v="52"/>
    <s v="No"/>
    <x v="0"/>
    <s v="No"/>
    <x v="3"/>
    <s v="No"/>
    <x v="2"/>
    <x v="2"/>
    <d v="1984-09-25T00:00:00"/>
    <n v="20745.990000000002"/>
    <s v="tier - 2"/>
    <s v="tier - 2"/>
    <s v="R1023"/>
    <n v="40"/>
  </r>
  <r>
    <s v="Id1596"/>
    <s v="Carron"/>
    <n v="33.21"/>
    <x v="103"/>
    <s v="yes"/>
    <x v="0"/>
    <s v="No"/>
    <x v="3"/>
    <s v="No"/>
    <x v="0"/>
    <x v="2"/>
    <d v="1995-10-17T00:00:00"/>
    <n v="20709.02"/>
    <s v="tier - 2"/>
    <s v="tier - 1"/>
    <s v="R1013"/>
    <n v="29"/>
  </r>
  <r>
    <s v="Id1597"/>
    <s v="Ellwanger"/>
    <n v="17.7"/>
    <x v="583"/>
    <s v="yes"/>
    <x v="0"/>
    <s v="No"/>
    <x v="1"/>
    <s v="No"/>
    <x v="3"/>
    <x v="0"/>
    <d v="1970-10-11T00:00:00"/>
    <n v="20630.28"/>
    <s v="tier - 2"/>
    <s v="tier - 1"/>
    <s v="R1013"/>
    <n v="54"/>
  </r>
  <r>
    <s v="Id1598"/>
    <s v="Hanson"/>
    <n v="17.2"/>
    <x v="589"/>
    <s v="No"/>
    <x v="0"/>
    <s v="No"/>
    <x v="1"/>
    <s v="No"/>
    <x v="3"/>
    <x v="0"/>
    <d v="1972-09-08T00:00:00"/>
    <n v="20568.32"/>
    <s v="tier - 2"/>
    <s v="tier - 2"/>
    <s v="R1012"/>
    <n v="52"/>
  </r>
  <r>
    <s v="Id1599"/>
    <s v="Tucker"/>
    <n v="19.21"/>
    <x v="315"/>
    <s v="No"/>
    <x v="0"/>
    <s v="No"/>
    <x v="1"/>
    <s v="No"/>
    <x v="2"/>
    <x v="2"/>
    <d v="1972-11-11T00:00:00"/>
    <n v="20463"/>
    <s v="tier - 2"/>
    <s v="tier - 1"/>
    <s v="R1012"/>
    <n v="52"/>
  </r>
  <r>
    <s v="Id1600"/>
    <s v="Counts"/>
    <n v="23.2"/>
    <x v="500"/>
    <s v="No"/>
    <x v="0"/>
    <s v="Yes"/>
    <x v="3"/>
    <s v="No"/>
    <x v="2"/>
    <x v="2"/>
    <d v="1979-10-10T00:00:00"/>
    <n v="20446.849999999999"/>
    <s v="tier - 2"/>
    <s v="tier - 3"/>
    <s v="R1012"/>
    <n v="45"/>
  </r>
  <r>
    <s v="Id1601"/>
    <s v="Carson"/>
    <n v="32.5"/>
    <x v="164"/>
    <s v="yes"/>
    <x v="0"/>
    <s v="Yes"/>
    <x v="3"/>
    <s v="No"/>
    <x v="0"/>
    <x v="2"/>
    <d v="1983-08-11T00:00:00"/>
    <n v="20420.599999999999"/>
    <s v="tier - 2"/>
    <s v="tier - 3"/>
    <s v="R1026"/>
    <n v="41"/>
  </r>
  <r>
    <s v="Id1602"/>
    <s v="Haines"/>
    <n v="20.9"/>
    <x v="457"/>
    <s v="No"/>
    <x v="0"/>
    <s v="No"/>
    <x v="0"/>
    <s v="No"/>
    <x v="2"/>
    <x v="0"/>
    <d v="1978-09-19T00:00:00"/>
    <n v="20354.5"/>
    <s v="tier - 2"/>
    <s v="tier - 3"/>
    <s v="R1026"/>
    <n v="46"/>
  </r>
  <r>
    <s v="Id1603"/>
    <s v="Schnabel"/>
    <n v="19.11"/>
    <x v="261"/>
    <s v="No"/>
    <x v="0"/>
    <s v="No"/>
    <x v="1"/>
    <s v="No"/>
    <x v="2"/>
    <x v="2"/>
    <d v="1972-06-29T00:00:00"/>
    <n v="20296.86"/>
    <s v="tier - 2"/>
    <s v="tier - 3"/>
    <s v="R1011"/>
    <n v="52"/>
  </r>
  <r>
    <s v="Id1604"/>
    <s v="Thind"/>
    <n v="31.17"/>
    <x v="124"/>
    <s v="No"/>
    <x v="0"/>
    <s v="No"/>
    <x v="3"/>
    <s v="No"/>
    <x v="0"/>
    <x v="2"/>
    <d v="1992-08-12T00:00:00"/>
    <n v="20277.810000000001"/>
    <s v="tier - 2"/>
    <s v="tier - 2"/>
    <s v="R1023"/>
    <n v="32"/>
  </r>
  <r>
    <s v="Id1605"/>
    <s v="Simon"/>
    <n v="36.08"/>
    <x v="144"/>
    <s v="No"/>
    <x v="0"/>
    <s v="No"/>
    <x v="0"/>
    <s v="No"/>
    <x v="0"/>
    <x v="2"/>
    <d v="1999-09-10T00:00:00"/>
    <n v="20253.84"/>
    <s v="tier - 2"/>
    <s v="tier - 1"/>
    <s v="R1011"/>
    <n v="25"/>
  </r>
  <r>
    <s v="Id1606"/>
    <s v="Arciniaga"/>
    <n v="28.024999999999999"/>
    <x v="363"/>
    <s v="yes"/>
    <x v="0"/>
    <s v="No"/>
    <x v="0"/>
    <s v="No"/>
    <x v="1"/>
    <x v="2"/>
    <d v="1985-09-22T00:00:00"/>
    <n v="20234.849999999999"/>
    <s v="tier - 2"/>
    <s v="tier - 1"/>
    <s v="R1012"/>
    <n v="39"/>
  </r>
  <r>
    <s v="Id1607"/>
    <s v="Ryan"/>
    <n v="24.32"/>
    <x v="209"/>
    <s v="yes"/>
    <x v="0"/>
    <s v="No"/>
    <x v="0"/>
    <s v="No"/>
    <x v="2"/>
    <x v="2"/>
    <d v="1985-07-22T00:00:00"/>
    <n v="20177.669999999998"/>
    <s v="tier - 2"/>
    <s v="tier - 2"/>
    <s v="R1012"/>
    <n v="39"/>
  </r>
  <r>
    <s v="Id1608"/>
    <s v="Lizak"/>
    <n v="38"/>
    <x v="86"/>
    <s v="yes"/>
    <x v="0"/>
    <s v="No"/>
    <x v="3"/>
    <s v="No"/>
    <x v="0"/>
    <x v="2"/>
    <d v="1988-10-23T00:00:00"/>
    <n v="20167.34"/>
    <s v="tier - 2"/>
    <s v="tier - 3"/>
    <s v="R1012"/>
    <n v="36"/>
  </r>
  <r>
    <s v="Id1609"/>
    <s v="Howery"/>
    <n v="31.6"/>
    <x v="218"/>
    <s v="yes"/>
    <x v="0"/>
    <s v="No"/>
    <x v="0"/>
    <s v="No"/>
    <x v="0"/>
    <x v="0"/>
    <d v="1981-10-01T00:00:00"/>
    <n v="20149.32"/>
    <s v="tier - 2"/>
    <s v="tier - 1"/>
    <s v="R1026"/>
    <n v="43"/>
  </r>
  <r>
    <s v="Id1610"/>
    <s v="Crain"/>
    <n v="31.02"/>
    <x v="630"/>
    <s v="yes"/>
    <x v="0"/>
    <s v="No"/>
    <x v="0"/>
    <s v="No"/>
    <x v="0"/>
    <x v="0"/>
    <d v="1981-11-22T00:00:00"/>
    <n v="20009.63"/>
    <s v="tier - 2"/>
    <s v="tier - 3"/>
    <s v="R1017"/>
    <n v="43"/>
  </r>
  <r>
    <s v="Id1611"/>
    <s v="Hotze"/>
    <n v="29.26"/>
    <x v="251"/>
    <s v="yes"/>
    <x v="0"/>
    <s v="No"/>
    <x v="3"/>
    <s v="No"/>
    <x v="1"/>
    <x v="2"/>
    <d v="1988-11-01T00:00:00"/>
    <n v="19995.29"/>
    <s v="tier - 2"/>
    <s v="tier - 1"/>
    <s v="R1011"/>
    <n v="36"/>
  </r>
  <r>
    <s v="Id1612"/>
    <s v="Chauhan"/>
    <n v="15.09"/>
    <x v="14"/>
    <s v="yes"/>
    <x v="0"/>
    <s v="No"/>
    <x v="1"/>
    <s v="No"/>
    <x v="3"/>
    <x v="0"/>
    <d v="1970-10-05T00:00:00"/>
    <n v="19964.75"/>
    <s v="tier - 2"/>
    <s v="tier - 1"/>
    <s v="R1024"/>
    <n v="54"/>
  </r>
  <r>
    <s v="Id1613"/>
    <s v="Raab"/>
    <n v="22.63"/>
    <x v="111"/>
    <s v="yes"/>
    <x v="0"/>
    <s v="No"/>
    <x v="0"/>
    <s v="No"/>
    <x v="2"/>
    <x v="2"/>
    <d v="1985-08-09T00:00:00"/>
    <n v="19933.46"/>
    <s v="tier - 2"/>
    <s v="tier - 3"/>
    <s v="R1012"/>
    <n v="39"/>
  </r>
  <r>
    <s v="Id1614"/>
    <s v="McKown"/>
    <n v="23.46"/>
    <x v="139"/>
    <s v="No"/>
    <x v="0"/>
    <s v="No"/>
    <x v="3"/>
    <s v="No"/>
    <x v="2"/>
    <x v="2"/>
    <d v="1984-10-06T00:00:00"/>
    <n v="19798.05"/>
    <s v="tier - 2"/>
    <s v="tier - 2"/>
    <s v="R1013"/>
    <n v="40"/>
  </r>
  <r>
    <s v="Id1615"/>
    <s v="Schiemann"/>
    <n v="22.56"/>
    <x v="83"/>
    <s v="yes"/>
    <x v="0"/>
    <s v="No"/>
    <x v="0"/>
    <s v="No"/>
    <x v="2"/>
    <x v="2"/>
    <d v="1985-10-15T00:00:00"/>
    <n v="19749.38"/>
    <s v="tier - 2"/>
    <s v="tier - 2"/>
    <s v="R1024"/>
    <n v="39"/>
  </r>
  <r>
    <s v="Id1616"/>
    <s v="Cress"/>
    <n v="19.28"/>
    <x v="543"/>
    <s v="No"/>
    <x v="0"/>
    <s v="No"/>
    <x v="1"/>
    <s v="No"/>
    <x v="2"/>
    <x v="0"/>
    <d v="1973-11-06T00:00:00"/>
    <n v="19719.689999999999"/>
    <s v="tier - 2"/>
    <s v="tier - 2"/>
    <s v="R1026"/>
    <n v="51"/>
  </r>
  <r>
    <s v="Id1617"/>
    <s v="Mawson"/>
    <n v="15.37"/>
    <x v="631"/>
    <s v="yes"/>
    <x v="0"/>
    <s v="No"/>
    <x v="1"/>
    <s v="No"/>
    <x v="3"/>
    <x v="0"/>
    <d v="1970-10-14T00:00:00"/>
    <n v="19673.34"/>
    <s v="tier - 2"/>
    <s v="tier - 3"/>
    <s v="R1012"/>
    <n v="54"/>
  </r>
  <r>
    <s v="Id1618"/>
    <s v="Wigginton"/>
    <n v="18.71"/>
    <x v="319"/>
    <s v="yes"/>
    <x v="0"/>
    <s v="No"/>
    <x v="0"/>
    <s v="No"/>
    <x v="2"/>
    <x v="2"/>
    <d v="1976-12-12T00:00:00"/>
    <n v="19594.810000000001"/>
    <s v="tier - 2"/>
    <s v="tier - 2"/>
    <s v="R1012"/>
    <n v="48"/>
  </r>
  <r>
    <s v="Id1619"/>
    <s v="Wang"/>
    <n v="20.61"/>
    <x v="632"/>
    <s v="No"/>
    <x v="0"/>
    <s v="No"/>
    <x v="0"/>
    <s v="No"/>
    <x v="2"/>
    <x v="0"/>
    <d v="1978-09-05T00:00:00"/>
    <n v="19551.34"/>
    <s v="tier - 2"/>
    <s v="tier - 1"/>
    <s v="R1012"/>
    <n v="46"/>
  </r>
  <r>
    <s v="Id1620"/>
    <s v="Schroeder"/>
    <n v="15.99"/>
    <x v="90"/>
    <s v="yes"/>
    <x v="0"/>
    <s v="Yes"/>
    <x v="3"/>
    <s v="No"/>
    <x v="3"/>
    <x v="2"/>
    <d v="1969-11-09T00:00:00"/>
    <n v="19539.240000000002"/>
    <s v="tier - 2"/>
    <s v="tier - 3"/>
    <s v="R1026"/>
    <n v="55"/>
  </r>
  <r>
    <s v="Id1621"/>
    <s v="Leonard"/>
    <n v="33.155000000000001"/>
    <x v="538"/>
    <s v="No"/>
    <x v="0"/>
    <s v="No"/>
    <x v="0"/>
    <s v="No"/>
    <x v="0"/>
    <x v="2"/>
    <d v="1990-08-18T00:00:00"/>
    <n v="19521.97"/>
    <s v="tier - 2"/>
    <s v="tier - 1"/>
    <s v="R1022"/>
    <n v="34"/>
  </r>
  <r>
    <s v="Id1622"/>
    <s v="Tissue"/>
    <n v="26.22"/>
    <x v="252"/>
    <s v="yes"/>
    <x v="0"/>
    <s v="Yes"/>
    <x v="3"/>
    <s v="No"/>
    <x v="1"/>
    <x v="2"/>
    <d v="1983-11-16T00:00:00"/>
    <n v="19515.54"/>
    <s v="tier - 2"/>
    <s v="tier - 3"/>
    <s v="R1011"/>
    <n v="41"/>
  </r>
  <r>
    <s v="Id1623"/>
    <s v="Wood"/>
    <n v="21.85"/>
    <x v="274"/>
    <s v="yes"/>
    <x v="0"/>
    <s v="Yes"/>
    <x v="3"/>
    <s v="No"/>
    <x v="2"/>
    <x v="2"/>
    <d v="1983-08-11T00:00:00"/>
    <n v="19496.72"/>
    <s v="tier - 2"/>
    <s v="tier - 3"/>
    <s v="R1011"/>
    <n v="41"/>
  </r>
  <r>
    <s v="Id1624"/>
    <s v="Denny"/>
    <n v="30.495000000000001"/>
    <x v="178"/>
    <s v="No"/>
    <x v="0"/>
    <s v="No"/>
    <x v="0"/>
    <s v="No"/>
    <x v="0"/>
    <x v="1"/>
    <d v="1991-07-25T00:00:00"/>
    <n v="19444.27"/>
    <s v="tier - 2"/>
    <s v="tier - 2"/>
    <s v="R1012"/>
    <n v="33"/>
  </r>
  <r>
    <s v="Id1625"/>
    <s v="Testa"/>
    <n v="34.104999999999997"/>
    <x v="215"/>
    <s v="yes"/>
    <x v="0"/>
    <s v="No"/>
    <x v="0"/>
    <s v="No"/>
    <x v="0"/>
    <x v="2"/>
    <d v="1985-07-21T00:00:00"/>
    <n v="19442.349999999999"/>
    <s v="tier - 2"/>
    <s v="tier - 1"/>
    <s v="R1012"/>
    <n v="39"/>
  </r>
  <r>
    <s v="Id1626"/>
    <s v="Mooney"/>
    <n v="32.770000000000003"/>
    <x v="614"/>
    <s v="yes"/>
    <x v="0"/>
    <s v="No"/>
    <x v="3"/>
    <s v="No"/>
    <x v="0"/>
    <x v="2"/>
    <d v="1995-09-09T00:00:00"/>
    <n v="19362"/>
    <s v="tier - 2"/>
    <s v="tier - 2"/>
    <s v="R1012"/>
    <n v="29"/>
  </r>
  <r>
    <s v="Id1627"/>
    <s v="Buchholtz"/>
    <n v="16.850000000000001"/>
    <x v="35"/>
    <s v="yes"/>
    <x v="0"/>
    <s v="No"/>
    <x v="1"/>
    <s v="No"/>
    <x v="3"/>
    <x v="0"/>
    <d v="1970-06-09T00:00:00"/>
    <n v="19350.37"/>
    <s v="tier - 2"/>
    <s v="tier - 2"/>
    <s v="R1026"/>
    <n v="54"/>
  </r>
  <r>
    <s v="Id1628"/>
    <s v="Hoyt"/>
    <n v="34.700000000000003"/>
    <x v="87"/>
    <s v="No"/>
    <x v="0"/>
    <s v="No"/>
    <x v="3"/>
    <s v="No"/>
    <x v="0"/>
    <x v="1"/>
    <d v="1984-07-25T00:00:00"/>
    <n v="19321.060000000001"/>
    <s v="tier - 2"/>
    <s v="tier - 2"/>
    <s v="R1011"/>
    <n v="40"/>
  </r>
  <r>
    <s v="Id1629"/>
    <s v="Cabada"/>
    <n v="37.049999999999997"/>
    <x v="233"/>
    <s v="No"/>
    <x v="0"/>
    <s v="No"/>
    <x v="3"/>
    <s v="No"/>
    <x v="0"/>
    <x v="2"/>
    <d v="1984-10-14T00:00:00"/>
    <n v="19259.96"/>
    <s v="tier - 2"/>
    <s v="tier - 2"/>
    <s v="R1012"/>
    <n v="40"/>
  </r>
  <r>
    <s v="Id1630"/>
    <s v="Lobaciute"/>
    <n v="18.78"/>
    <x v="150"/>
    <s v="No"/>
    <x v="0"/>
    <s v="Yes"/>
    <x v="3"/>
    <s v="No"/>
    <x v="2"/>
    <x v="2"/>
    <d v="1979-08-08T00:00:00"/>
    <n v="19214.71"/>
    <s v="tier - 2"/>
    <s v="tier - 2"/>
    <s v="R1026"/>
    <n v="45"/>
  </r>
  <r>
    <s v="Id1631"/>
    <s v="Dawes"/>
    <n v="28.024999999999999"/>
    <x v="633"/>
    <s v="No"/>
    <x v="0"/>
    <s v="No"/>
    <x v="3"/>
    <s v="No"/>
    <x v="1"/>
    <x v="2"/>
    <d v="1984-09-21T00:00:00"/>
    <n v="19199.939999999999"/>
    <s v="tier - 2"/>
    <s v="tier - 2"/>
    <s v="R1012"/>
    <n v="40"/>
  </r>
  <r>
    <s v="Id1632"/>
    <s v="Deppen"/>
    <n v="35.090000000000003"/>
    <x v="85"/>
    <s v="No"/>
    <x v="0"/>
    <s v="No"/>
    <x v="0"/>
    <s v="No"/>
    <x v="0"/>
    <x v="1"/>
    <d v="1994-11-08T00:00:00"/>
    <n v="19144.580000000002"/>
    <s v="tier - 2"/>
    <s v="tier - 3"/>
    <s v="R1012"/>
    <n v="30"/>
  </r>
  <r>
    <s v="Id1633"/>
    <s v="Oberndorfer"/>
    <n v="34.42"/>
    <x v="127"/>
    <s v="yes"/>
    <x v="0"/>
    <s v="No"/>
    <x v="0"/>
    <s v="No"/>
    <x v="0"/>
    <x v="2"/>
    <d v="1996-07-28T00:00:00"/>
    <n v="19107.78"/>
    <s v="tier - 2"/>
    <s v="tier - 2"/>
    <s v="R1026"/>
    <n v="28"/>
  </r>
  <r>
    <s v="Id1634"/>
    <s v="Hetherington"/>
    <n v="29.4"/>
    <x v="228"/>
    <s v="No"/>
    <x v="0"/>
    <s v="No"/>
    <x v="0"/>
    <s v="No"/>
    <x v="1"/>
    <x v="2"/>
    <d v="1989-08-16T00:00:00"/>
    <n v="19040.88"/>
    <s v="tier - 2"/>
    <s v="tier - 3"/>
    <s v="R1015"/>
    <n v="35"/>
  </r>
  <r>
    <s v="Id1635"/>
    <s v="Murray"/>
    <n v="21.31"/>
    <x v="550"/>
    <s v="No"/>
    <x v="0"/>
    <s v="No"/>
    <x v="0"/>
    <s v="No"/>
    <x v="2"/>
    <x v="2"/>
    <d v="1980-08-08T00:00:00"/>
    <n v="19023.259999999998"/>
    <s v="tier - 2"/>
    <s v="tier - 1"/>
    <s v="R1026"/>
    <n v="44"/>
  </r>
  <r>
    <s v="Id1636"/>
    <s v="Higden"/>
    <n v="19.559999999999999"/>
    <x v="499"/>
    <s v="No"/>
    <x v="0"/>
    <s v="No"/>
    <x v="0"/>
    <s v="No"/>
    <x v="2"/>
    <x v="0"/>
    <d v="1974-08-17T00:00:00"/>
    <n v="18972.5"/>
    <s v="tier - 2"/>
    <s v="tier - 1"/>
    <s v="R1012"/>
    <n v="50"/>
  </r>
  <r>
    <s v="Id1637"/>
    <s v="Rediger"/>
    <n v="37.335000000000001"/>
    <x v="106"/>
    <s v="yes"/>
    <x v="0"/>
    <s v="No"/>
    <x v="3"/>
    <s v="No"/>
    <x v="0"/>
    <x v="1"/>
    <d v="1988-06-10T00:00:00"/>
    <n v="18963.169999999998"/>
    <s v="tier - 2"/>
    <s v="tier - 2"/>
    <s v="R1012"/>
    <n v="36"/>
  </r>
  <r>
    <s v="Id1638"/>
    <s v="Huff"/>
    <n v="19.53"/>
    <x v="41"/>
    <s v="No"/>
    <x v="0"/>
    <s v="No"/>
    <x v="0"/>
    <s v="No"/>
    <x v="2"/>
    <x v="0"/>
    <d v="1974-10-11T00:00:00"/>
    <n v="18955.22"/>
    <s v="tier - 2"/>
    <s v="tier - 2"/>
    <s v="R1011"/>
    <n v="50"/>
  </r>
  <r>
    <s v="Id1639"/>
    <s v="Hall"/>
    <n v="34.1"/>
    <x v="361"/>
    <s v="No"/>
    <x v="0"/>
    <s v="No"/>
    <x v="0"/>
    <s v="No"/>
    <x v="0"/>
    <x v="2"/>
    <d v="1980-10-10T00:00:00"/>
    <n v="18954.560000000001"/>
    <s v="tier - 2"/>
    <s v="tier - 1"/>
    <s v="R1026"/>
    <n v="44"/>
  </r>
  <r>
    <s v="Id1640"/>
    <s v="Grise"/>
    <n v="16.5"/>
    <x v="452"/>
    <s v="yes"/>
    <x v="0"/>
    <s v="No"/>
    <x v="1"/>
    <s v="No"/>
    <x v="3"/>
    <x v="0"/>
    <d v="1970-06-25T00:00:00"/>
    <n v="18932.810000000001"/>
    <s v="tier - 2"/>
    <s v="tier - 3"/>
    <s v="R1023"/>
    <n v="54"/>
  </r>
  <r>
    <s v="Id1641"/>
    <s v="Skildum"/>
    <n v="30.69"/>
    <x v="249"/>
    <s v="No"/>
    <x v="0"/>
    <s v="No"/>
    <x v="3"/>
    <s v="No"/>
    <x v="0"/>
    <x v="2"/>
    <d v="1984-11-11T00:00:00"/>
    <n v="18903.490000000002"/>
    <s v="tier - 2"/>
    <s v="tier - 3"/>
    <s v="R1024"/>
    <n v="40"/>
  </r>
  <r>
    <s v="Id1642"/>
    <s v="Yang"/>
    <n v="28.93"/>
    <x v="189"/>
    <s v="No"/>
    <x v="0"/>
    <s v="No"/>
    <x v="3"/>
    <s v="No"/>
    <x v="1"/>
    <x v="2"/>
    <d v="1984-09-19T00:00:00"/>
    <n v="18883.330000000002"/>
    <s v="tier - 2"/>
    <s v="tier - 3"/>
    <s v="R1021"/>
    <n v="40"/>
  </r>
  <r>
    <s v="Id1643"/>
    <s v="Fischer-Daly"/>
    <n v="38.9"/>
    <x v="141"/>
    <s v="No"/>
    <x v="0"/>
    <s v="No"/>
    <x v="0"/>
    <s v="No"/>
    <x v="0"/>
    <x v="2"/>
    <d v="1989-07-22T00:00:00"/>
    <n v="18838.7"/>
    <s v="tier - 2"/>
    <s v="tier - 2"/>
    <s v="R1023"/>
    <n v="35"/>
  </r>
  <r>
    <s v="Id1644"/>
    <s v="Asher"/>
    <n v="26.9"/>
    <x v="212"/>
    <s v="No"/>
    <x v="0"/>
    <s v="No"/>
    <x v="0"/>
    <s v="No"/>
    <x v="1"/>
    <x v="2"/>
    <d v="1980-07-21T00:00:00"/>
    <n v="18815.53"/>
    <s v="tier - 2"/>
    <s v="tier - 2"/>
    <s v="R1024"/>
    <n v="44"/>
  </r>
  <r>
    <s v="Id1645"/>
    <s v="Zhou"/>
    <n v="24.86"/>
    <x v="195"/>
    <s v="No"/>
    <x v="0"/>
    <s v="No"/>
    <x v="0"/>
    <s v="No"/>
    <x v="2"/>
    <x v="1"/>
    <d v="1980-08-05T00:00:00"/>
    <n v="18806.150000000001"/>
    <s v="tier - 2"/>
    <s v="tier - 1"/>
    <s v="R1012"/>
    <n v="44"/>
  </r>
  <r>
    <s v="Id1646"/>
    <s v="Rudder"/>
    <n v="39.14"/>
    <x v="149"/>
    <s v="No"/>
    <x v="1"/>
    <s v="No"/>
    <x v="3"/>
    <s v="No"/>
    <x v="0"/>
    <x v="1"/>
    <d v="2004-07-15T00:00:00"/>
    <n v="18804.75"/>
    <s v="tier - 2"/>
    <s v="tier - 1"/>
    <s v="R1012"/>
    <n v="20"/>
  </r>
  <r>
    <s v="Id1647"/>
    <s v="Cartmell"/>
    <n v="39.799999999999997"/>
    <x v="331"/>
    <s v="No"/>
    <x v="0"/>
    <s v="Yes"/>
    <x v="3"/>
    <s v="No"/>
    <x v="0"/>
    <x v="1"/>
    <d v="2003-08-13T00:00:00"/>
    <n v="18767.740000000002"/>
    <s v="tier - 2"/>
    <s v="tier - 3"/>
    <s v="R1011"/>
    <n v="21"/>
  </r>
  <r>
    <s v="Id1648"/>
    <s v="Troland"/>
    <n v="34.32"/>
    <x v="361"/>
    <s v="No"/>
    <x v="0"/>
    <s v="No"/>
    <x v="3"/>
    <s v="No"/>
    <x v="0"/>
    <x v="2"/>
    <d v="1987-07-14T00:00:00"/>
    <n v="18765.88"/>
    <s v="tier - 2"/>
    <s v="tier - 1"/>
    <s v="R1013"/>
    <n v="37"/>
  </r>
  <r>
    <s v="Id1649"/>
    <s v="Hall"/>
    <n v="32.51"/>
    <x v="167"/>
    <s v="No"/>
    <x v="0"/>
    <s v="No"/>
    <x v="0"/>
    <s v="No"/>
    <x v="0"/>
    <x v="2"/>
    <d v="1994-07-30T00:00:00"/>
    <n v="18694.689999999999"/>
    <s v="tier - 2"/>
    <s v="tier - 2"/>
    <s v="R1012"/>
    <n v="30"/>
  </r>
  <r>
    <s v="Id1650"/>
    <s v="Berg"/>
    <n v="30.71"/>
    <x v="105"/>
    <s v="No"/>
    <x v="0"/>
    <s v="Yes"/>
    <x v="3"/>
    <s v="No"/>
    <x v="0"/>
    <x v="1"/>
    <d v="1993-08-13T00:00:00"/>
    <n v="18682.740000000002"/>
    <s v="tier - 2"/>
    <s v="tier - 1"/>
    <s v="R1023"/>
    <n v="31"/>
  </r>
  <r>
    <s v="Id1651"/>
    <s v="Engtrakul"/>
    <n v="28.9"/>
    <x v="332"/>
    <s v="No"/>
    <x v="0"/>
    <s v="No"/>
    <x v="3"/>
    <s v="No"/>
    <x v="1"/>
    <x v="2"/>
    <d v="1987-07-29T00:00:00"/>
    <n v="18648.419999999998"/>
    <s v="tier - 2"/>
    <s v="tier - 1"/>
    <s v="R1011"/>
    <n v="37"/>
  </r>
  <r>
    <s v="Id1652"/>
    <s v="Leonhardt"/>
    <n v="36.19"/>
    <x v="167"/>
    <s v="No"/>
    <x v="0"/>
    <s v="No"/>
    <x v="0"/>
    <s v="No"/>
    <x v="0"/>
    <x v="2"/>
    <d v="1982-12-21T00:00:00"/>
    <n v="18608.259999999998"/>
    <s v="tier - 2"/>
    <s v="tier - 1"/>
    <s v="R1012"/>
    <n v="42"/>
  </r>
  <r>
    <s v="Id1653"/>
    <s v="Goetz"/>
    <n v="29.6"/>
    <x v="197"/>
    <s v="No"/>
    <x v="0"/>
    <s v="No"/>
    <x v="0"/>
    <s v="No"/>
    <x v="1"/>
    <x v="2"/>
    <d v="1982-07-08T00:00:00"/>
    <n v="18443.11"/>
    <s v="tier - 2"/>
    <s v="tier - 1"/>
    <s v="R1023"/>
    <n v="42"/>
  </r>
  <r>
    <s v="Id1654"/>
    <s v="Cacharelis"/>
    <n v="30.95"/>
    <x v="128"/>
    <s v="No"/>
    <x v="0"/>
    <s v="Yes"/>
    <x v="3"/>
    <s v="No"/>
    <x v="0"/>
    <x v="1"/>
    <d v="1993-10-19T00:00:00"/>
    <n v="18328.240000000002"/>
    <s v="tier - 2"/>
    <s v="tier - 2"/>
    <s v="R1022"/>
    <n v="31"/>
  </r>
  <r>
    <s v="Id1655"/>
    <s v="Kariolis"/>
    <n v="19.95"/>
    <x v="125"/>
    <s v="No"/>
    <x v="0"/>
    <s v="No"/>
    <x v="3"/>
    <s v="No"/>
    <x v="2"/>
    <x v="2"/>
    <d v="1984-11-22T00:00:00"/>
    <n v="18310.740000000002"/>
    <s v="tier - 2"/>
    <s v="tier - 3"/>
    <s v="R1023"/>
    <n v="40"/>
  </r>
  <r>
    <s v="Id1656"/>
    <s v="Zelwin"/>
    <n v="23.65"/>
    <x v="56"/>
    <s v="yes"/>
    <x v="0"/>
    <s v="No"/>
    <x v="0"/>
    <s v="No"/>
    <x v="2"/>
    <x v="1"/>
    <d v="1985-06-18T00:00:00"/>
    <n v="18259.22"/>
    <s v="tier - 2"/>
    <s v="tier - 3"/>
    <s v="R1011"/>
    <n v="39"/>
  </r>
  <r>
    <s v="Id1657"/>
    <s v="Barry"/>
    <n v="43.34"/>
    <x v="470"/>
    <s v="No"/>
    <x v="0"/>
    <s v="No"/>
    <x v="3"/>
    <s v="No"/>
    <x v="0"/>
    <x v="2"/>
    <d v="1987-09-30T00:00:00"/>
    <n v="18246.5"/>
    <s v="tier - 2"/>
    <s v="tier - 1"/>
    <s v="R1011"/>
    <n v="37"/>
  </r>
  <r>
    <s v="Id1658"/>
    <s v="Bannon"/>
    <n v="31.98"/>
    <x v="135"/>
    <s v="yes"/>
    <x v="0"/>
    <s v="No"/>
    <x v="3"/>
    <s v="No"/>
    <x v="0"/>
    <x v="2"/>
    <d v="1995-08-20T00:00:00"/>
    <n v="18223.45"/>
    <s v="tier - 2"/>
    <s v="tier - 2"/>
    <s v="R1012"/>
    <n v="29"/>
  </r>
  <r>
    <s v="Id1659"/>
    <s v="Chang"/>
    <n v="35.86"/>
    <x v="21"/>
    <s v="No"/>
    <x v="0"/>
    <s v="No"/>
    <x v="3"/>
    <s v="No"/>
    <x v="0"/>
    <x v="1"/>
    <d v="1987-07-27T00:00:00"/>
    <n v="18218.16"/>
    <s v="tier - 2"/>
    <s v="tier - 2"/>
    <s v="R1024"/>
    <n v="37"/>
  </r>
  <r>
    <s v="Id1660"/>
    <s v="Vetter"/>
    <n v="15.2"/>
    <x v="163"/>
    <s v="No"/>
    <x v="0"/>
    <s v="No"/>
    <x v="0"/>
    <s v="No"/>
    <x v="3"/>
    <x v="0"/>
    <d v="1971-09-27T00:00:00"/>
    <n v="18208.34"/>
    <s v="tier - 2"/>
    <s v="tier - 3"/>
    <s v="R1011"/>
    <n v="53"/>
  </r>
  <r>
    <s v="Id1661"/>
    <s v="Jablonski"/>
    <n v="37.200000000000003"/>
    <x v="417"/>
    <s v="No"/>
    <x v="0"/>
    <s v="No"/>
    <x v="0"/>
    <s v="No"/>
    <x v="0"/>
    <x v="0"/>
    <d v="2002-07-22T00:00:00"/>
    <n v="18157.88"/>
    <s v="tier - 2"/>
    <s v="tier - 1"/>
    <s v="R1021"/>
    <n v="22"/>
  </r>
  <r>
    <s v="Id1662"/>
    <s v="Jakubowitch"/>
    <n v="17.91"/>
    <x v="497"/>
    <s v="No"/>
    <x v="0"/>
    <s v="No"/>
    <x v="1"/>
    <s v="No"/>
    <x v="3"/>
    <x v="2"/>
    <d v="1972-11-02T00:00:00"/>
    <n v="18033.97"/>
    <s v="tier - 2"/>
    <s v="tier - 2"/>
    <s v="R1012"/>
    <n v="52"/>
  </r>
  <r>
    <s v="Id1663"/>
    <s v="Altshuler"/>
    <n v="20.76"/>
    <x v="106"/>
    <s v="No"/>
    <x v="0"/>
    <s v="No"/>
    <x v="0"/>
    <s v="No"/>
    <x v="2"/>
    <x v="1"/>
    <d v="1980-09-18T00:00:00"/>
    <n v="18031.189999999999"/>
    <s v="tier - 2"/>
    <s v="tier - 1"/>
    <s v="R1011"/>
    <n v="44"/>
  </r>
  <r>
    <s v="Id1664"/>
    <s v="Ugarte"/>
    <n v="38.99"/>
    <x v="127"/>
    <s v="No"/>
    <x v="1"/>
    <s v="No"/>
    <x v="3"/>
    <s v="No"/>
    <x v="0"/>
    <x v="2"/>
    <d v="2004-11-01T00:00:00"/>
    <n v="18031.16"/>
    <s v="tier - 2"/>
    <s v="tier - 2"/>
    <s v="R1024"/>
    <n v="20"/>
  </r>
  <r>
    <s v="Id1665"/>
    <s v="Tusso"/>
    <n v="42.655000000000001"/>
    <x v="425"/>
    <s v="yes"/>
    <x v="0"/>
    <s v="Yes"/>
    <x v="3"/>
    <s v="No"/>
    <x v="0"/>
    <x v="1"/>
    <d v="1983-08-30T00:00:00"/>
    <n v="17942.11"/>
    <s v="tier - 2"/>
    <s v="tier - 2"/>
    <s v="R1023"/>
    <n v="41"/>
  </r>
  <r>
    <s v="Id1666"/>
    <s v="Johnson"/>
    <n v="30.57"/>
    <x v="45"/>
    <s v="No"/>
    <x v="0"/>
    <s v="Yes"/>
    <x v="3"/>
    <s v="No"/>
    <x v="0"/>
    <x v="2"/>
    <d v="1993-06-10T00:00:00"/>
    <n v="17929.3"/>
    <s v="tier - 2"/>
    <s v="tier - 3"/>
    <s v="R1026"/>
    <n v="31"/>
  </r>
  <r>
    <s v="Id1667"/>
    <s v="Landry"/>
    <n v="17.7"/>
    <x v="245"/>
    <s v="No"/>
    <x v="0"/>
    <s v="No"/>
    <x v="1"/>
    <s v="No"/>
    <x v="3"/>
    <x v="1"/>
    <d v="1972-08-21T00:00:00"/>
    <n v="17904.53"/>
    <s v="tier - 2"/>
    <s v="tier - 3"/>
    <s v="R1026"/>
    <n v="52"/>
  </r>
  <r>
    <s v="Id1668"/>
    <s v="McDonald"/>
    <n v="34.770000000000003"/>
    <x v="47"/>
    <s v="No"/>
    <x v="0"/>
    <s v="No"/>
    <x v="3"/>
    <s v="No"/>
    <x v="0"/>
    <x v="2"/>
    <d v="1987-10-19T00:00:00"/>
    <n v="17882.669999999998"/>
    <s v="tier - 2"/>
    <s v="tier - 3"/>
    <s v="R1023"/>
    <n v="37"/>
  </r>
  <r>
    <s v="Id1669"/>
    <s v="Dunlap"/>
    <n v="16.88"/>
    <x v="531"/>
    <s v="No"/>
    <x v="0"/>
    <s v="No"/>
    <x v="0"/>
    <s v="No"/>
    <x v="3"/>
    <x v="0"/>
    <d v="1971-12-18T00:00:00"/>
    <n v="17878.900000000001"/>
    <s v="tier - 2"/>
    <s v="tier - 2"/>
    <s v="R1026"/>
    <n v="53"/>
  </r>
  <r>
    <s v="Id1670"/>
    <s v="Larue"/>
    <n v="40.26"/>
    <x v="634"/>
    <s v="yes"/>
    <x v="0"/>
    <s v="No"/>
    <x v="0"/>
    <s v="No"/>
    <x v="0"/>
    <x v="0"/>
    <d v="1981-08-30T00:00:00"/>
    <n v="17862.919999999998"/>
    <s v="tier - 2"/>
    <s v="tier - 3"/>
    <s v="R1021"/>
    <n v="43"/>
  </r>
  <r>
    <s v="Id1671"/>
    <s v="Hodge"/>
    <n v="25.6"/>
    <x v="100"/>
    <s v="No"/>
    <x v="0"/>
    <s v="Yes"/>
    <x v="3"/>
    <s v="No"/>
    <x v="1"/>
    <x v="1"/>
    <d v="1993-11-03T00:00:00"/>
    <n v="17832.599999999999"/>
    <s v="tier - 2"/>
    <s v="tier - 2"/>
    <s v="R1012"/>
    <n v="31"/>
  </r>
  <r>
    <s v="Id1672"/>
    <s v="Marcus"/>
    <n v="33.549999999999997"/>
    <x v="333"/>
    <s v="yes"/>
    <x v="0"/>
    <s v="No"/>
    <x v="0"/>
    <s v="No"/>
    <x v="0"/>
    <x v="0"/>
    <d v="1981-06-15T00:00:00"/>
    <n v="17779.939999999999"/>
    <s v="tier - 2"/>
    <s v="tier - 2"/>
    <s v="R1011"/>
    <n v="43"/>
  </r>
  <r>
    <s v="Id1673"/>
    <s v="Daubert"/>
    <n v="16.690000000000001"/>
    <x v="627"/>
    <s v="No"/>
    <x v="0"/>
    <s v="No"/>
    <x v="0"/>
    <s v="No"/>
    <x v="3"/>
    <x v="0"/>
    <d v="1974-07-06T00:00:00"/>
    <n v="17777.73"/>
    <s v="tier - 2"/>
    <s v="tier - 1"/>
    <s v="R1012"/>
    <n v="50"/>
  </r>
  <r>
    <s v="Id1674"/>
    <s v="Close"/>
    <n v="19.95"/>
    <x v="458"/>
    <s v="No"/>
    <x v="0"/>
    <s v="No"/>
    <x v="3"/>
    <s v="No"/>
    <x v="2"/>
    <x v="2"/>
    <d v="1992-11-03T00:00:00"/>
    <n v="17748.509999999998"/>
    <s v="tier - 2"/>
    <s v="tier - 1"/>
    <s v="R1012"/>
    <n v="32"/>
  </r>
  <r>
    <s v="Id1675"/>
    <s v="Roels"/>
    <n v="17.55"/>
    <x v="80"/>
    <s v="No"/>
    <x v="0"/>
    <s v="No"/>
    <x v="1"/>
    <s v="No"/>
    <x v="3"/>
    <x v="2"/>
    <d v="1972-10-28T00:00:00"/>
    <n v="17663.14"/>
    <s v="tier - 2"/>
    <s v="tier - 1"/>
    <s v="R1012"/>
    <n v="52"/>
  </r>
  <r>
    <s v="Id1676"/>
    <s v="Venosky"/>
    <n v="22.01"/>
    <x v="170"/>
    <s v="No"/>
    <x v="0"/>
    <s v="No"/>
    <x v="3"/>
    <s v="No"/>
    <x v="2"/>
    <x v="2"/>
    <d v="1984-08-12T00:00:00"/>
    <n v="17626.240000000002"/>
    <s v="tier - 2"/>
    <s v="tier - 3"/>
    <s v="R1026"/>
    <n v="40"/>
  </r>
  <r>
    <s v="Id1677"/>
    <s v="Gosnell"/>
    <n v="41.8"/>
    <x v="99"/>
    <s v="yes"/>
    <x v="0"/>
    <s v="Yes"/>
    <x v="3"/>
    <s v="No"/>
    <x v="0"/>
    <x v="1"/>
    <d v="1983-09-03T00:00:00"/>
    <n v="17584.72"/>
    <s v="tier - 2"/>
    <s v="tier - 3"/>
    <s v="R1011"/>
    <n v="41"/>
  </r>
  <r>
    <s v="Id1678"/>
    <s v="Chewning-Kulick"/>
    <n v="19.170000000000002"/>
    <x v="569"/>
    <s v="No"/>
    <x v="0"/>
    <s v="No"/>
    <x v="0"/>
    <s v="No"/>
    <x v="2"/>
    <x v="0"/>
    <d v="1978-09-27T00:00:00"/>
    <n v="17560.38"/>
    <s v="tier - 2"/>
    <s v="tier - 3"/>
    <s v="R1021"/>
    <n v="46"/>
  </r>
  <r>
    <s v="Id1679"/>
    <s v="McCarron"/>
    <n v="32.799999999999997"/>
    <x v="635"/>
    <s v="yes"/>
    <x v="0"/>
    <s v="Yes"/>
    <x v="3"/>
    <s v="No"/>
    <x v="0"/>
    <x v="1"/>
    <d v="1983-06-08T00:00:00"/>
    <n v="17556.88"/>
    <s v="tier - 2"/>
    <s v="tier - 3"/>
    <s v="R1022"/>
    <n v="41"/>
  </r>
  <r>
    <s v="Id1680"/>
    <s v="Manion"/>
    <n v="35.814999999999998"/>
    <x v="325"/>
    <s v="No"/>
    <x v="0"/>
    <s v="No"/>
    <x v="3"/>
    <s v="No"/>
    <x v="0"/>
    <x v="2"/>
    <d v="1987-12-09T00:00:00"/>
    <n v="17507.47"/>
    <s v="tier - 2"/>
    <s v="tier - 1"/>
    <s v="R1024"/>
    <n v="37"/>
  </r>
  <r>
    <s v="Id1681"/>
    <s v="Strong"/>
    <n v="24.3"/>
    <x v="195"/>
    <s v="No"/>
    <x v="0"/>
    <s v="No"/>
    <x v="0"/>
    <s v="No"/>
    <x v="2"/>
    <x v="1"/>
    <d v="1994-11-15T00:00:00"/>
    <n v="17505.650000000001"/>
    <s v="tier - 2"/>
    <s v="tier - 1"/>
    <s v="R1025"/>
    <n v="30"/>
  </r>
  <r>
    <s v="Id1682"/>
    <s v="Leblanc"/>
    <n v="19.059999999999999"/>
    <x v="534"/>
    <s v="No"/>
    <x v="0"/>
    <s v="No"/>
    <x v="0"/>
    <s v="No"/>
    <x v="2"/>
    <x v="0"/>
    <d v="1978-09-11T00:00:00"/>
    <n v="17496.310000000001"/>
    <s v="tier - 2"/>
    <s v="tier - 1"/>
    <s v="R1024"/>
    <n v="46"/>
  </r>
  <r>
    <s v="Id1683"/>
    <s v="Palmer"/>
    <n v="33.25"/>
    <x v="133"/>
    <s v="yes"/>
    <x v="0"/>
    <s v="No"/>
    <x v="3"/>
    <s v="No"/>
    <x v="0"/>
    <x v="2"/>
    <d v="1988-11-18T00:00:00"/>
    <n v="17479.53"/>
    <s v="tier - 2"/>
    <s v="tier - 3"/>
    <s v="R1011"/>
    <n v="36"/>
  </r>
  <r>
    <s v="Id1684"/>
    <s v="Shen"/>
    <n v="21.37"/>
    <x v="117"/>
    <s v="yes"/>
    <x v="0"/>
    <s v="Yes"/>
    <x v="3"/>
    <s v="No"/>
    <x v="2"/>
    <x v="2"/>
    <d v="1983-10-03T00:00:00"/>
    <n v="17468.98"/>
    <s v="tier - 2"/>
    <s v="tier - 3"/>
    <s v="R1012"/>
    <n v="41"/>
  </r>
  <r>
    <s v="Id1685"/>
    <s v="Goldsby"/>
    <n v="34.43"/>
    <x v="636"/>
    <s v="yes"/>
    <x v="0"/>
    <s v="No"/>
    <x v="3"/>
    <s v="No"/>
    <x v="0"/>
    <x v="0"/>
    <d v="1986-11-21T00:00:00"/>
    <n v="17361.77"/>
    <s v="tier - 2"/>
    <s v="tier - 2"/>
    <s v="R1013"/>
    <n v="38"/>
  </r>
  <r>
    <s v="Id1686"/>
    <s v="Whitney"/>
    <n v="20.86"/>
    <x v="67"/>
    <s v="yes"/>
    <x v="0"/>
    <s v="No"/>
    <x v="0"/>
    <s v="No"/>
    <x v="2"/>
    <x v="2"/>
    <d v="1985-09-05T00:00:00"/>
    <n v="17352.68"/>
    <s v="tier - 2"/>
    <s v="tier - 2"/>
    <s v="R1013"/>
    <n v="39"/>
  </r>
  <r>
    <s v="Id1687"/>
    <s v="Mahoney"/>
    <n v="18.34"/>
    <x v="564"/>
    <s v="No"/>
    <x v="0"/>
    <s v="No"/>
    <x v="0"/>
    <s v="No"/>
    <x v="3"/>
    <x v="0"/>
    <d v="1974-09-18T00:00:00"/>
    <n v="17337.580000000002"/>
    <s v="tier - 2"/>
    <s v="tier - 3"/>
    <s v="R1012"/>
    <n v="50"/>
  </r>
  <r>
    <s v="Id1688"/>
    <s v="McCracken"/>
    <n v="34.15"/>
    <x v="140"/>
    <s v="No"/>
    <x v="0"/>
    <s v="No"/>
    <x v="0"/>
    <s v="No"/>
    <x v="0"/>
    <x v="2"/>
    <d v="1999-09-22T00:00:00"/>
    <n v="17253.43"/>
    <s v="tier - 2"/>
    <s v="tier - 3"/>
    <s v="R1024"/>
    <n v="25"/>
  </r>
  <r>
    <s v="Id1689"/>
    <s v="Spewak"/>
    <n v="18.350000000000001"/>
    <x v="89"/>
    <s v="No"/>
    <x v="0"/>
    <s v="No"/>
    <x v="0"/>
    <s v="No"/>
    <x v="3"/>
    <x v="2"/>
    <d v="1980-12-07T00:00:00"/>
    <n v="17179.52"/>
    <s v="tier - 2"/>
    <s v="tier - 3"/>
    <s v="R1023"/>
    <n v="44"/>
  </r>
  <r>
    <s v="Id1690"/>
    <s v="Cottini"/>
    <n v="22.13"/>
    <x v="77"/>
    <s v="yes"/>
    <x v="0"/>
    <s v="No"/>
    <x v="0"/>
    <s v="No"/>
    <x v="2"/>
    <x v="0"/>
    <d v="1981-11-07T00:00:00"/>
    <n v="17178.68"/>
    <s v="tier - 2"/>
    <s v="tier - 1"/>
    <s v="R1024"/>
    <n v="43"/>
  </r>
  <r>
    <s v="Id1691"/>
    <s v="Findlay"/>
    <n v="22.51"/>
    <x v="637"/>
    <s v="yes"/>
    <x v="0"/>
    <s v="No"/>
    <x v="3"/>
    <s v="No"/>
    <x v="2"/>
    <x v="1"/>
    <d v="1988-07-29T00:00:00"/>
    <n v="17174.52"/>
    <s v="tier - 2"/>
    <s v="tier - 2"/>
    <s v="R1021"/>
    <n v="36"/>
  </r>
  <r>
    <s v="Id1692"/>
    <s v="Strasburg"/>
    <n v="31"/>
    <x v="372"/>
    <s v="No"/>
    <x v="0"/>
    <s v="No"/>
    <x v="3"/>
    <s v="No"/>
    <x v="0"/>
    <x v="2"/>
    <d v="1984-08-17T00:00:00"/>
    <n v="17172.27"/>
    <s v="tier - 2"/>
    <s v="tier - 2"/>
    <s v="R1026"/>
    <n v="40"/>
  </r>
  <r>
    <s v="Id1693"/>
    <s v="Adams"/>
    <n v="28.27"/>
    <x v="473"/>
    <s v="No"/>
    <x v="0"/>
    <s v="No"/>
    <x v="3"/>
    <s v="No"/>
    <x v="1"/>
    <x v="2"/>
    <d v="1984-08-26T00:00:00"/>
    <n v="17128.43"/>
    <s v="tier - 2"/>
    <s v="tier - 1"/>
    <s v="R1012"/>
    <n v="40"/>
  </r>
  <r>
    <s v="Id1694"/>
    <s v="Deeter"/>
    <n v="29.92"/>
    <x v="269"/>
    <s v="yes"/>
    <x v="0"/>
    <s v="No"/>
    <x v="3"/>
    <s v="No"/>
    <x v="1"/>
    <x v="0"/>
    <d v="1986-09-30T00:00:00"/>
    <n v="17085.27"/>
    <s v="tier - 2"/>
    <s v="tier - 3"/>
    <s v="R1013"/>
    <n v="38"/>
  </r>
  <r>
    <s v="Id1695"/>
    <s v="Arpin"/>
    <n v="25.9"/>
    <x v="438"/>
    <s v="yes"/>
    <x v="0"/>
    <s v="No"/>
    <x v="3"/>
    <s v="No"/>
    <x v="1"/>
    <x v="0"/>
    <d v="1986-07-12T00:00:00"/>
    <n v="17081.080000000002"/>
    <s v="tier - 2"/>
    <s v="tier - 2"/>
    <s v="R1016"/>
    <n v="38"/>
  </r>
  <r>
    <s v="Id1696"/>
    <s v="Schoeneck"/>
    <n v="27.74"/>
    <x v="179"/>
    <s v="yes"/>
    <x v="0"/>
    <s v="No"/>
    <x v="3"/>
    <s v="No"/>
    <x v="1"/>
    <x v="0"/>
    <d v="1986-12-02T00:00:00"/>
    <n v="17043.34"/>
    <s v="tier - 2"/>
    <s v="tier - 1"/>
    <s v="R1018"/>
    <n v="38"/>
  </r>
  <r>
    <s v="Id1697"/>
    <s v="Mueller"/>
    <n v="17.260000000000002"/>
    <x v="638"/>
    <s v="No"/>
    <x v="0"/>
    <s v="No"/>
    <x v="1"/>
    <s v="No"/>
    <x v="3"/>
    <x v="0"/>
    <d v="1973-10-24T00:00:00"/>
    <n v="17016.009999999998"/>
    <s v="tier - 2"/>
    <s v="tier - 3"/>
    <s v="R1024"/>
    <n v="51"/>
  </r>
  <r>
    <s v="Id1698"/>
    <s v="Willits"/>
    <n v="19.855"/>
    <x v="639"/>
    <s v="yes"/>
    <x v="0"/>
    <s v="No"/>
    <x v="3"/>
    <s v="No"/>
    <x v="2"/>
    <x v="0"/>
    <d v="1986-12-25T00:00:00"/>
    <n v="16990.55"/>
    <s v="tier - 2"/>
    <s v="tier - 2"/>
    <s v="R1012"/>
    <n v="38"/>
  </r>
  <r>
    <s v="Id1699"/>
    <s v="Syring"/>
    <n v="41.69"/>
    <x v="123"/>
    <s v="No"/>
    <x v="0"/>
    <s v="No"/>
    <x v="0"/>
    <s v="No"/>
    <x v="0"/>
    <x v="1"/>
    <d v="1982-08-25T00:00:00"/>
    <n v="16921.09"/>
    <s v="tier - 2"/>
    <s v="tier - 2"/>
    <s v="R1011"/>
    <n v="42"/>
  </r>
  <r>
    <s v="Id1700"/>
    <s v="Strike"/>
    <n v="16.12"/>
    <x v="446"/>
    <s v="No"/>
    <x v="0"/>
    <s v="No"/>
    <x v="0"/>
    <s v="No"/>
    <x v="3"/>
    <x v="0"/>
    <d v="1978-06-08T00:00:00"/>
    <n v="16903.5"/>
    <s v="tier - 2"/>
    <s v="tier - 1"/>
    <s v="R1026"/>
    <n v="46"/>
  </r>
  <r>
    <s v="Id1701"/>
    <s v="Hennigar"/>
    <n v="37.43"/>
    <x v="193"/>
    <s v="No"/>
    <x v="0"/>
    <s v="No"/>
    <x v="3"/>
    <s v="No"/>
    <x v="0"/>
    <x v="2"/>
    <d v="1992-09-17T00:00:00"/>
    <n v="16884.919999999998"/>
    <s v="tier - 2"/>
    <s v="tier - 2"/>
    <s v="R1012"/>
    <n v="32"/>
  </r>
  <r>
    <s v="Id1702"/>
    <s v="May"/>
    <n v="31.065000000000001"/>
    <x v="268"/>
    <s v="No"/>
    <x v="0"/>
    <s v="No"/>
    <x v="0"/>
    <s v="No"/>
    <x v="0"/>
    <x v="1"/>
    <d v="1991-07-06T00:00:00"/>
    <n v="16841.32"/>
    <s v="tier - 2"/>
    <s v="tier - 3"/>
    <s v="R1022"/>
    <n v="33"/>
  </r>
  <r>
    <s v="Id1703"/>
    <s v="Metcalf"/>
    <n v="25.08"/>
    <x v="372"/>
    <s v="No"/>
    <x v="0"/>
    <s v="No"/>
    <x v="0"/>
    <s v="No"/>
    <x v="1"/>
    <x v="2"/>
    <d v="1982-09-27T00:00:00"/>
    <n v="16796.41"/>
    <s v="tier - 2"/>
    <s v="tier - 2"/>
    <s v="R1011"/>
    <n v="42"/>
  </r>
  <r>
    <s v="Id1704"/>
    <s v="Tiska"/>
    <n v="15.2"/>
    <x v="570"/>
    <s v="yes"/>
    <x v="0"/>
    <s v="No"/>
    <x v="3"/>
    <s v="No"/>
    <x v="3"/>
    <x v="0"/>
    <d v="1975-09-27T00:00:00"/>
    <n v="16779.400000000001"/>
    <s v="tier - 2"/>
    <s v="tier - 3"/>
    <s v="R1013"/>
    <n v="49"/>
  </r>
  <r>
    <s v="Id1705"/>
    <s v="McDonough"/>
    <n v="22.34"/>
    <x v="27"/>
    <s v="yes"/>
    <x v="0"/>
    <s v="No"/>
    <x v="0"/>
    <s v="No"/>
    <x v="2"/>
    <x v="2"/>
    <d v="1985-12-23T00:00:00"/>
    <n v="16776.3"/>
    <s v="tier - 2"/>
    <s v="tier - 3"/>
    <s v="R1012"/>
    <n v="39"/>
  </r>
  <r>
    <s v="Id1706"/>
    <s v="Fairley"/>
    <n v="40.15"/>
    <x v="623"/>
    <s v="No"/>
    <x v="0"/>
    <s v="No"/>
    <x v="3"/>
    <s v="No"/>
    <x v="0"/>
    <x v="1"/>
    <d v="1984-08-01T00:00:00"/>
    <n v="16770.990000000002"/>
    <s v="tier - 2"/>
    <s v="tier - 2"/>
    <s v="R1024"/>
    <n v="40"/>
  </r>
  <r>
    <s v="Id1707"/>
    <s v="Barnett"/>
    <n v="37.729999999999997"/>
    <x v="109"/>
    <s v="No"/>
    <x v="0"/>
    <s v="No"/>
    <x v="3"/>
    <s v="No"/>
    <x v="0"/>
    <x v="1"/>
    <d v="1984-09-03T00:00:00"/>
    <n v="16657.72"/>
    <s v="tier - 2"/>
    <s v="tier - 2"/>
    <s v="R1026"/>
    <n v="40"/>
  </r>
  <r>
    <s v="Id1708"/>
    <s v="Piasta"/>
    <n v="25.35"/>
    <x v="166"/>
    <s v="No"/>
    <x v="0"/>
    <s v="No"/>
    <x v="0"/>
    <s v="No"/>
    <x v="1"/>
    <x v="2"/>
    <d v="1989-11-06T00:00:00"/>
    <n v="16631.61"/>
    <s v="tier - 2"/>
    <s v="tier - 2"/>
    <s v="R1026"/>
    <n v="35"/>
  </r>
  <r>
    <s v="Id1709"/>
    <s v="Mueller"/>
    <n v="26.41"/>
    <x v="103"/>
    <s v="yes"/>
    <x v="0"/>
    <s v="No"/>
    <x v="3"/>
    <s v="No"/>
    <x v="1"/>
    <x v="2"/>
    <d v="1988-08-08T00:00:00"/>
    <n v="16602.18"/>
    <s v="tier - 2"/>
    <s v="tier - 3"/>
    <s v="R1012"/>
    <n v="36"/>
  </r>
  <r>
    <s v="Id1710"/>
    <s v="Olsen"/>
    <n v="27.6"/>
    <x v="196"/>
    <s v="No"/>
    <x v="0"/>
    <s v="No"/>
    <x v="3"/>
    <s v="No"/>
    <x v="1"/>
    <x v="2"/>
    <d v="1984-06-01T00:00:00"/>
    <n v="16600.16"/>
    <s v="tier - 2"/>
    <s v="tier - 1"/>
    <s v="R1012"/>
    <n v="40"/>
  </r>
  <r>
    <s v="Id1711"/>
    <s v="De Jesus"/>
    <n v="33.82"/>
    <x v="640"/>
    <s v="yes"/>
    <x v="0"/>
    <s v="No"/>
    <x v="3"/>
    <s v="No"/>
    <x v="0"/>
    <x v="0"/>
    <d v="1986-07-22T00:00:00"/>
    <n v="16587.96"/>
    <s v="tier - 2"/>
    <s v="tier - 1"/>
    <s v="R1011"/>
    <n v="38"/>
  </r>
  <r>
    <s v="Id1712"/>
    <s v="Bartus"/>
    <n v="32.9"/>
    <x v="261"/>
    <s v="No"/>
    <x v="0"/>
    <s v="No"/>
    <x v="0"/>
    <s v="No"/>
    <x v="0"/>
    <x v="2"/>
    <d v="1989-11-18T00:00:00"/>
    <n v="16586.5"/>
    <s v="tier - 2"/>
    <s v="tier - 2"/>
    <s v="R1012"/>
    <n v="35"/>
  </r>
  <r>
    <s v="Id1713"/>
    <s v="Stevens"/>
    <n v="30.875"/>
    <x v="114"/>
    <s v="yes"/>
    <x v="0"/>
    <s v="No"/>
    <x v="3"/>
    <s v="No"/>
    <x v="0"/>
    <x v="0"/>
    <d v="1986-06-01T00:00:00"/>
    <n v="16577.78"/>
    <s v="tier - 2"/>
    <s v="tier - 1"/>
    <s v="R1026"/>
    <n v="38"/>
  </r>
  <r>
    <s v="Id1714"/>
    <s v="Rich"/>
    <n v="32.64"/>
    <x v="119"/>
    <s v="No"/>
    <x v="0"/>
    <s v="No"/>
    <x v="0"/>
    <s v="No"/>
    <x v="0"/>
    <x v="1"/>
    <d v="1994-12-07T00:00:00"/>
    <n v="16455.71"/>
    <s v="tier - 2"/>
    <s v="tier - 1"/>
    <s v="R1026"/>
    <n v="30"/>
  </r>
  <r>
    <s v="Id1715"/>
    <s v="Fayter"/>
    <n v="22.135000000000002"/>
    <x v="199"/>
    <s v="No"/>
    <x v="0"/>
    <s v="No"/>
    <x v="0"/>
    <s v="No"/>
    <x v="2"/>
    <x v="2"/>
    <d v="1989-11-07T00:00:00"/>
    <n v="16450.89"/>
    <s v="tier - 2"/>
    <s v="tier - 1"/>
    <s v="R1012"/>
    <n v="35"/>
  </r>
  <r>
    <s v="Id1716"/>
    <s v="Parise"/>
    <n v="16.53"/>
    <x v="31"/>
    <s v="No"/>
    <x v="0"/>
    <s v="No"/>
    <x v="1"/>
    <s v="No"/>
    <x v="3"/>
    <x v="2"/>
    <d v="1972-12-15T00:00:00"/>
    <n v="16420.490000000002"/>
    <s v="tier - 2"/>
    <s v="tier - 3"/>
    <s v="R1013"/>
    <n v="52"/>
  </r>
  <r>
    <s v="Id1717"/>
    <s v="Andrew"/>
    <n v="32.774999999999999"/>
    <x v="505"/>
    <s v="No"/>
    <x v="0"/>
    <s v="No"/>
    <x v="0"/>
    <s v="No"/>
    <x v="0"/>
    <x v="2"/>
    <d v="1991-08-28T00:00:00"/>
    <n v="16351.42"/>
    <s v="tier - 2"/>
    <s v="tier - 1"/>
    <s v="R1012"/>
    <n v="33"/>
  </r>
  <r>
    <s v="Id1718"/>
    <s v="Gryniewicz"/>
    <n v="30.9"/>
    <x v="3"/>
    <s v="No"/>
    <x v="0"/>
    <s v="No"/>
    <x v="3"/>
    <s v="No"/>
    <x v="0"/>
    <x v="1"/>
    <d v="1992-06-18T00:00:00"/>
    <n v="16311.05"/>
    <s v="tier - 2"/>
    <s v="tier - 3"/>
    <s v="R1023"/>
    <n v="32"/>
  </r>
  <r>
    <s v="Id1719"/>
    <s v="Panora"/>
    <n v="15.58"/>
    <x v="162"/>
    <s v="No"/>
    <x v="0"/>
    <s v="No"/>
    <x v="0"/>
    <s v="No"/>
    <x v="3"/>
    <x v="0"/>
    <d v="1974-09-02T00:00:00"/>
    <n v="16297.85"/>
    <s v="tier - 2"/>
    <s v="tier - 3"/>
    <s v="R1012"/>
    <n v="50"/>
  </r>
  <r>
    <s v="Id1720"/>
    <s v="Woodward"/>
    <n v="26.315000000000001"/>
    <x v="136"/>
    <s v="No"/>
    <x v="0"/>
    <s v="No"/>
    <x v="0"/>
    <s v="No"/>
    <x v="1"/>
    <x v="1"/>
    <d v="1994-11-13T00:00:00"/>
    <n v="16267.32"/>
    <s v="tier - 2"/>
    <s v="tier - 3"/>
    <s v="R1024"/>
    <n v="30"/>
  </r>
  <r>
    <s v="Id1721"/>
    <s v="Lambe"/>
    <n v="35.61"/>
    <x v="120"/>
    <s v="No"/>
    <x v="1"/>
    <s v="No"/>
    <x v="3"/>
    <s v="No"/>
    <x v="0"/>
    <x v="2"/>
    <d v="2000-09-09T00:00:00"/>
    <n v="16232.85"/>
    <s v="tier - 2"/>
    <s v="tier - 3"/>
    <s v="R1011"/>
    <n v="24"/>
  </r>
  <r>
    <s v="Id1722"/>
    <s v="Casto"/>
    <n v="37.56"/>
    <x v="169"/>
    <s v="No"/>
    <x v="1"/>
    <s v="No"/>
    <x v="3"/>
    <s v="No"/>
    <x v="0"/>
    <x v="1"/>
    <d v="2004-08-22T00:00:00"/>
    <n v="16205.88"/>
    <s v="tier - 2"/>
    <s v="tier - 2"/>
    <s v="R1013"/>
    <n v="20"/>
  </r>
  <r>
    <s v="Id1723"/>
    <s v="Martelli"/>
    <n v="15.49"/>
    <x v="327"/>
    <s v="No"/>
    <x v="0"/>
    <s v="No"/>
    <x v="0"/>
    <s v="No"/>
    <x v="3"/>
    <x v="0"/>
    <d v="1974-11-12T00:00:00"/>
    <n v="16199.1"/>
    <s v="tier - 2"/>
    <s v="tier - 1"/>
    <s v="R1013"/>
    <n v="50"/>
  </r>
  <r>
    <s v="Id1724"/>
    <s v="Naskret"/>
    <n v="23.48"/>
    <x v="149"/>
    <s v="No"/>
    <x v="0"/>
    <s v="No"/>
    <x v="3"/>
    <s v="No"/>
    <x v="2"/>
    <x v="1"/>
    <d v="1987-09-01T00:00:00"/>
    <n v="16190.97"/>
    <s v="tier - 2"/>
    <s v="tier - 1"/>
    <s v="R1016"/>
    <n v="37"/>
  </r>
  <r>
    <s v="Id1725"/>
    <s v="Morgan"/>
    <n v="30.02"/>
    <x v="281"/>
    <s v="yes"/>
    <x v="0"/>
    <s v="No"/>
    <x v="3"/>
    <s v="No"/>
    <x v="0"/>
    <x v="0"/>
    <d v="1986-10-20T00:00:00"/>
    <n v="16152.04"/>
    <s v="tier - 2"/>
    <s v="tier - 1"/>
    <s v="R1023"/>
    <n v="38"/>
  </r>
  <r>
    <s v="Id1726"/>
    <s v="Maloney"/>
    <n v="26.885000000000002"/>
    <x v="262"/>
    <s v="yes"/>
    <x v="0"/>
    <s v="No"/>
    <x v="3"/>
    <s v="No"/>
    <x v="1"/>
    <x v="0"/>
    <d v="1986-09-20T00:00:00"/>
    <n v="16138.76"/>
    <s v="tier - 2"/>
    <s v="tier - 2"/>
    <s v="R1019"/>
    <n v="38"/>
  </r>
  <r>
    <s v="Id1727"/>
    <s v="Amherst"/>
    <n v="25.84"/>
    <x v="641"/>
    <s v="yes"/>
    <x v="0"/>
    <s v="No"/>
    <x v="3"/>
    <s v="No"/>
    <x v="1"/>
    <x v="0"/>
    <d v="1986-10-25T00:00:00"/>
    <n v="16122.65"/>
    <s v="tier - 2"/>
    <s v="tier - 1"/>
    <s v="R1012"/>
    <n v="38"/>
  </r>
  <r>
    <s v="Id1728"/>
    <s v="Davenport"/>
    <n v="27.454999999999998"/>
    <x v="117"/>
    <s v="No"/>
    <x v="0"/>
    <s v="No"/>
    <x v="0"/>
    <s v="No"/>
    <x v="1"/>
    <x v="2"/>
    <d v="1989-07-19T00:00:00"/>
    <n v="16115.3"/>
    <s v="tier - 2"/>
    <s v="tier - 2"/>
    <s v="R1013"/>
    <n v="35"/>
  </r>
  <r>
    <s v="Id1729"/>
    <s v="Johansen"/>
    <n v="24.605"/>
    <x v="155"/>
    <s v="No"/>
    <x v="0"/>
    <s v="No"/>
    <x v="0"/>
    <s v="No"/>
    <x v="2"/>
    <x v="1"/>
    <d v="1989-11-25T00:00:00"/>
    <n v="16097.94"/>
    <s v="tier - 2"/>
    <s v="tier - 2"/>
    <s v="R1013"/>
    <n v="35"/>
  </r>
  <r>
    <s v="Id1730"/>
    <s v="Bond"/>
    <n v="30.8"/>
    <x v="103"/>
    <s v="No"/>
    <x v="0"/>
    <s v="No"/>
    <x v="0"/>
    <s v="No"/>
    <x v="0"/>
    <x v="2"/>
    <d v="1990-07-06T00:00:00"/>
    <n v="16085.13"/>
    <s v="tier - 2"/>
    <s v="tier - 3"/>
    <s v="R1013"/>
    <n v="34"/>
  </r>
  <r>
    <s v="Id1731"/>
    <s v="Reilly"/>
    <n v="34.799999999999997"/>
    <x v="24"/>
    <s v="No"/>
    <x v="0"/>
    <s v="No"/>
    <x v="3"/>
    <s v="No"/>
    <x v="0"/>
    <x v="2"/>
    <d v="1987-09-09T00:00:00"/>
    <n v="16069.08"/>
    <s v="tier - 2"/>
    <s v="tier - 2"/>
    <s v="R1012"/>
    <n v="37"/>
  </r>
  <r>
    <s v="Id1732"/>
    <s v="Chandler"/>
    <n v="34.21"/>
    <x v="117"/>
    <s v="No"/>
    <x v="0"/>
    <s v="No"/>
    <x v="3"/>
    <s v="No"/>
    <x v="0"/>
    <x v="2"/>
    <d v="1987-07-05T00:00:00"/>
    <n v="16062.89"/>
    <s v="tier - 2"/>
    <s v="tier - 2"/>
    <s v="R1011"/>
    <n v="37"/>
  </r>
  <r>
    <s v="Id1733"/>
    <s v="Kaufmann"/>
    <n v="31"/>
    <x v="626"/>
    <s v="No"/>
    <x v="0"/>
    <s v="No"/>
    <x v="3"/>
    <s v="No"/>
    <x v="0"/>
    <x v="2"/>
    <d v="1987-12-26T00:00:00"/>
    <n v="16059.06"/>
    <s v="tier - 2"/>
    <s v="tier - 1"/>
    <s v="R1012"/>
    <n v="37"/>
  </r>
  <r>
    <s v="Id1734"/>
    <s v="Barnes-Zurkinden"/>
    <n v="26.125"/>
    <x v="122"/>
    <s v="No"/>
    <x v="0"/>
    <s v="No"/>
    <x v="3"/>
    <s v="No"/>
    <x v="1"/>
    <x v="2"/>
    <d v="1987-06-29T00:00:00"/>
    <n v="15966.19"/>
    <s v="tier - 2"/>
    <s v="tier - 2"/>
    <s v="R1012"/>
    <n v="37"/>
  </r>
  <r>
    <s v="Id1735"/>
    <s v="Wolter"/>
    <n v="30.13"/>
    <x v="79"/>
    <s v="yes"/>
    <x v="0"/>
    <s v="No"/>
    <x v="3"/>
    <s v="No"/>
    <x v="0"/>
    <x v="2"/>
    <d v="1995-06-06T00:00:00"/>
    <n v="15965.29"/>
    <s v="tier - 2"/>
    <s v="tier - 1"/>
    <s v="R1011"/>
    <n v="29"/>
  </r>
  <r>
    <s v="Id1736"/>
    <s v="Pearson"/>
    <n v="34.19"/>
    <x v="40"/>
    <s v="No"/>
    <x v="0"/>
    <s v="No"/>
    <x v="0"/>
    <s v="No"/>
    <x v="0"/>
    <x v="2"/>
    <d v="1999-12-01T00:00:00"/>
    <n v="15922.29"/>
    <s v="tier - 2"/>
    <s v="tier - 1"/>
    <s v="R1013"/>
    <n v="25"/>
  </r>
  <r>
    <s v="Id1737"/>
    <s v="Thomas"/>
    <n v="22.515000000000001"/>
    <x v="161"/>
    <s v="No"/>
    <x v="0"/>
    <s v="Yes"/>
    <x v="3"/>
    <s v="No"/>
    <x v="2"/>
    <x v="2"/>
    <d v="1993-06-17T00:00:00"/>
    <n v="15840.81"/>
    <s v="tier - 2"/>
    <s v="tier - 3"/>
    <s v="R1011"/>
    <n v="31"/>
  </r>
  <r>
    <s v="Id1738"/>
    <s v="Leon"/>
    <n v="18.239999999999998"/>
    <x v="391"/>
    <s v="yes"/>
    <x v="0"/>
    <s v="Yes"/>
    <x v="3"/>
    <s v="No"/>
    <x v="3"/>
    <x v="2"/>
    <d v="1983-10-24T00:00:00"/>
    <n v="15828.82"/>
    <s v="tier - 2"/>
    <s v="tier - 2"/>
    <s v="R1012"/>
    <n v="41"/>
  </r>
  <r>
    <s v="Id1739"/>
    <s v="Marriott"/>
    <n v="37.28"/>
    <x v="497"/>
    <s v="No"/>
    <x v="1"/>
    <s v="No"/>
    <x v="3"/>
    <s v="No"/>
    <x v="0"/>
    <x v="2"/>
    <d v="2004-06-06T00:00:00"/>
    <n v="15820.7"/>
    <s v="tier - 2"/>
    <s v="tier - 3"/>
    <s v="R1026"/>
    <n v="20"/>
  </r>
  <r>
    <s v="Id1740"/>
    <s v="Wilkins"/>
    <n v="18.2"/>
    <x v="366"/>
    <s v="No"/>
    <x v="0"/>
    <s v="Yes"/>
    <x v="3"/>
    <s v="No"/>
    <x v="3"/>
    <x v="1"/>
    <d v="1979-09-12T00:00:00"/>
    <n v="15817.99"/>
    <s v="tier - 2"/>
    <s v="tier - 1"/>
    <s v="R1012"/>
    <n v="45"/>
  </r>
  <r>
    <s v="Id1741"/>
    <s v="Saiter"/>
    <n v="20.53"/>
    <x v="320"/>
    <s v="No"/>
    <x v="0"/>
    <s v="No"/>
    <x v="3"/>
    <s v="No"/>
    <x v="2"/>
    <x v="2"/>
    <d v="1984-10-16T00:00:00"/>
    <n v="15746.62"/>
    <s v="tier - 2"/>
    <s v="tier - 2"/>
    <s v="R1018"/>
    <n v="40"/>
  </r>
  <r>
    <s v="Id1742"/>
    <s v="Winrow"/>
    <n v="23.79"/>
    <x v="435"/>
    <s v="No"/>
    <x v="0"/>
    <s v="No"/>
    <x v="0"/>
    <s v="No"/>
    <x v="2"/>
    <x v="2"/>
    <d v="1991-08-29T00:00:00"/>
    <n v="15698.86"/>
    <s v="tier - 2"/>
    <s v="tier - 2"/>
    <s v="R1026"/>
    <n v="33"/>
  </r>
  <r>
    <s v="Id1743"/>
    <s v="Gries"/>
    <n v="29.8"/>
    <x v="100"/>
    <s v="No"/>
    <x v="0"/>
    <s v="No"/>
    <x v="0"/>
    <s v="No"/>
    <x v="1"/>
    <x v="1"/>
    <d v="1990-10-09T00:00:00"/>
    <n v="15670.3"/>
    <s v="tier - 2"/>
    <s v="tier - 3"/>
    <s v="R1026"/>
    <n v="34"/>
  </r>
  <r>
    <s v="Id1744"/>
    <s v="Strohschein"/>
    <n v="31.54"/>
    <x v="380"/>
    <s v="No"/>
    <x v="0"/>
    <s v="No"/>
    <x v="0"/>
    <s v="No"/>
    <x v="0"/>
    <x v="2"/>
    <d v="1990-08-22T00:00:00"/>
    <n v="15646.28"/>
    <s v="tier - 2"/>
    <s v="tier - 2"/>
    <s v="R1024"/>
    <n v="34"/>
  </r>
  <r>
    <s v="Id1745"/>
    <s v="Berger"/>
    <n v="20.82"/>
    <x v="122"/>
    <s v="No"/>
    <x v="0"/>
    <s v="No"/>
    <x v="3"/>
    <s v="No"/>
    <x v="2"/>
    <x v="2"/>
    <d v="1984-08-22T00:00:00"/>
    <n v="15612.19"/>
    <s v="tier - 2"/>
    <s v="tier - 2"/>
    <s v="R1023"/>
    <n v="40"/>
  </r>
  <r>
    <s v="Id1746"/>
    <s v="Coogan"/>
    <n v="38.83"/>
    <x v="226"/>
    <s v="No"/>
    <x v="0"/>
    <s v="Yes"/>
    <x v="3"/>
    <s v="No"/>
    <x v="0"/>
    <x v="2"/>
    <d v="1993-12-10T00:00:00"/>
    <n v="15608.58"/>
    <s v="tier - 2"/>
    <s v="tier - 1"/>
    <s v="R1026"/>
    <n v="31"/>
  </r>
  <r>
    <s v="Id1747"/>
    <s v="Gagnon"/>
    <n v="23.44"/>
    <x v="347"/>
    <s v="yes"/>
    <x v="0"/>
    <s v="No"/>
    <x v="3"/>
    <s v="No"/>
    <x v="2"/>
    <x v="2"/>
    <d v="1988-09-15T00:00:00"/>
    <n v="15556.67"/>
    <s v="tier - 2"/>
    <s v="tier - 2"/>
    <s v="R1021"/>
    <n v="36"/>
  </r>
  <r>
    <s v="Id1748"/>
    <s v="Pearson"/>
    <n v="24.13"/>
    <x v="112"/>
    <s v="No"/>
    <x v="0"/>
    <s v="No"/>
    <x v="3"/>
    <s v="No"/>
    <x v="2"/>
    <x v="2"/>
    <d v="1987-09-13T00:00:00"/>
    <n v="15555.19"/>
    <s v="tier - 3"/>
    <s v="tier - 3"/>
    <s v="R1023"/>
    <n v="37"/>
  </r>
  <r>
    <s v="Id1749"/>
    <s v="Brian"/>
    <n v="42.13"/>
    <x v="117"/>
    <s v="yes"/>
    <x v="0"/>
    <s v="No"/>
    <x v="3"/>
    <s v="No"/>
    <x v="0"/>
    <x v="2"/>
    <d v="1988-11-01T00:00:00"/>
    <n v="15532.16"/>
    <s v="tier - 3"/>
    <s v="tier - 3"/>
    <s v="R1024"/>
    <n v="36"/>
  </r>
  <r>
    <s v="Id1750"/>
    <s v="Brown"/>
    <n v="17.86"/>
    <x v="92"/>
    <s v="No"/>
    <x v="0"/>
    <s v="No"/>
    <x v="3"/>
    <s v="No"/>
    <x v="3"/>
    <x v="2"/>
    <d v="1987-11-18T00:00:00"/>
    <n v="15518.18"/>
    <s v="tier - 3"/>
    <s v="tier - 3"/>
    <s v="R1012"/>
    <n v="37"/>
  </r>
  <r>
    <s v="Id1751"/>
    <s v="Fox"/>
    <n v="32.78"/>
    <x v="368"/>
    <s v="No"/>
    <x v="0"/>
    <s v="No"/>
    <x v="0"/>
    <s v="No"/>
    <x v="0"/>
    <x v="2"/>
    <d v="1999-06-19T00:00:00"/>
    <n v="15450.48"/>
    <s v="tier - 3"/>
    <s v="tier - 3"/>
    <s v="R1024"/>
    <n v="25"/>
  </r>
  <r>
    <s v="Id1752"/>
    <s v="Traver"/>
    <n v="23.9"/>
    <x v="87"/>
    <s v="yes"/>
    <x v="0"/>
    <s v="Yes"/>
    <x v="3"/>
    <s v="No"/>
    <x v="2"/>
    <x v="1"/>
    <d v="1997-07-14T00:00:00"/>
    <n v="15440.2"/>
    <s v="tier - 3"/>
    <s v="tier - 1"/>
    <s v="R1024"/>
    <n v="27"/>
  </r>
  <r>
    <s v="Id1753"/>
    <s v="Quick"/>
    <n v="15.47"/>
    <x v="642"/>
    <s v="No"/>
    <x v="0"/>
    <s v="No"/>
    <x v="0"/>
    <s v="No"/>
    <x v="3"/>
    <x v="0"/>
    <d v="1978-11-22T00:00:00"/>
    <n v="15377.77"/>
    <s v="tier - 3"/>
    <s v="tier - 1"/>
    <s v="R1012"/>
    <n v="46"/>
  </r>
  <r>
    <s v="Id1754"/>
    <s v="Scott"/>
    <n v="28.54"/>
    <x v="49"/>
    <s v="No"/>
    <x v="0"/>
    <s v="Yes"/>
    <x v="3"/>
    <s v="No"/>
    <x v="1"/>
    <x v="2"/>
    <d v="1993-06-11T00:00:00"/>
    <n v="15368.22"/>
    <s v="tier - 3"/>
    <s v="tier - 3"/>
    <s v="R1026"/>
    <n v="31"/>
  </r>
  <r>
    <s v="Id1755"/>
    <s v="Theriot"/>
    <n v="18.54"/>
    <x v="436"/>
    <s v="No"/>
    <x v="0"/>
    <s v="No"/>
    <x v="0"/>
    <s v="No"/>
    <x v="2"/>
    <x v="2"/>
    <d v="1980-09-07T00:00:00"/>
    <n v="15363.77"/>
    <s v="tier - 3"/>
    <s v="tier - 3"/>
    <s v="R1017"/>
    <n v="44"/>
  </r>
  <r>
    <s v="Id1756"/>
    <s v="Michalis"/>
    <n v="32.18"/>
    <x v="643"/>
    <s v="yes"/>
    <x v="0"/>
    <s v="Yes"/>
    <x v="3"/>
    <s v="No"/>
    <x v="0"/>
    <x v="0"/>
    <d v="1997-07-29T00:00:00"/>
    <n v="15361.5"/>
    <s v="tier - 3"/>
    <s v="tier - 1"/>
    <s v="R1012"/>
    <n v="27"/>
  </r>
  <r>
    <s v="Id1757"/>
    <s v="Hall"/>
    <n v="37.380000000000003"/>
    <x v="3"/>
    <s v="yes"/>
    <x v="0"/>
    <s v="No"/>
    <x v="0"/>
    <s v="No"/>
    <x v="0"/>
    <x v="1"/>
    <d v="2001-10-16T00:00:00"/>
    <n v="15359.1"/>
    <s v="tier - 3"/>
    <s v="tier - 2"/>
    <s v="R1023"/>
    <n v="23"/>
  </r>
  <r>
    <s v="Id1758"/>
    <s v="Tjong Clemons"/>
    <n v="31.12"/>
    <x v="70"/>
    <s v="yes"/>
    <x v="0"/>
    <s v="Yes"/>
    <x v="3"/>
    <s v="No"/>
    <x v="0"/>
    <x v="2"/>
    <d v="1997-12-04T00:00:00"/>
    <n v="15322.77"/>
    <s v="tier - 3"/>
    <s v="tier - 2"/>
    <s v="R1012"/>
    <n v="27"/>
  </r>
  <r>
    <s v="Id1759"/>
    <s v="Palma"/>
    <n v="22.01"/>
    <x v="379"/>
    <s v="yes"/>
    <x v="0"/>
    <s v="No"/>
    <x v="3"/>
    <s v="No"/>
    <x v="2"/>
    <x v="0"/>
    <d v="1986-06-29T00:00:00"/>
    <n v="15260.52"/>
    <s v="tier - 3"/>
    <s v="tier - 3"/>
    <s v="R1011"/>
    <n v="38"/>
  </r>
  <r>
    <s v="Id1760"/>
    <s v="Takaoka"/>
    <n v="27.645"/>
    <x v="155"/>
    <s v="No"/>
    <x v="0"/>
    <s v="No"/>
    <x v="0"/>
    <s v="No"/>
    <x v="1"/>
    <x v="1"/>
    <d v="1991-09-10T00:00:00"/>
    <n v="15230.32"/>
    <s v="tier - 3"/>
    <s v="tier - 2"/>
    <s v="R1013"/>
    <n v="33"/>
  </r>
  <r>
    <s v="Id1761"/>
    <s v="Sherman"/>
    <n v="29.64"/>
    <x v="391"/>
    <s v="yes"/>
    <x v="0"/>
    <s v="No"/>
    <x v="0"/>
    <s v="No"/>
    <x v="1"/>
    <x v="2"/>
    <d v="1985-12-28T00:00:00"/>
    <n v="15207.92"/>
    <s v="tier - 3"/>
    <s v="tier - 1"/>
    <s v="R1012"/>
    <n v="39"/>
  </r>
  <r>
    <s v="Id1762"/>
    <s v="Andre"/>
    <n v="33.700000000000003"/>
    <x v="538"/>
    <s v="yes"/>
    <x v="0"/>
    <s v="No"/>
    <x v="3"/>
    <s v="No"/>
    <x v="0"/>
    <x v="2"/>
    <d v="1988-11-09T00:00:00"/>
    <n v="15174.81"/>
    <s v="tier - 3"/>
    <s v="tier - 2"/>
    <s v="R1011"/>
    <n v="36"/>
  </r>
  <r>
    <s v="Id1763"/>
    <s v="Switt"/>
    <n v="27.5"/>
    <x v="80"/>
    <s v="yes"/>
    <x v="0"/>
    <s v="No"/>
    <x v="3"/>
    <s v="No"/>
    <x v="1"/>
    <x v="2"/>
    <d v="1988-07-08T00:00:00"/>
    <n v="15170.07"/>
    <s v="tier - 3"/>
    <s v="tier - 1"/>
    <s v="R1013"/>
    <n v="36"/>
  </r>
  <r>
    <s v="Id1764"/>
    <s v="Erickson"/>
    <n v="16.12"/>
    <x v="34"/>
    <s v="No"/>
    <x v="0"/>
    <s v="No"/>
    <x v="0"/>
    <s v="No"/>
    <x v="3"/>
    <x v="1"/>
    <d v="1977-06-09T00:00:00"/>
    <n v="15161.53"/>
    <s v="tier - 3"/>
    <s v="tier - 1"/>
    <s v="R1011"/>
    <n v="47"/>
  </r>
  <r>
    <s v="Id1765"/>
    <s v="Miller"/>
    <n v="26.73"/>
    <x v="435"/>
    <s v="yes"/>
    <x v="0"/>
    <s v="No"/>
    <x v="3"/>
    <s v="No"/>
    <x v="1"/>
    <x v="2"/>
    <d v="1988-09-04T00:00:00"/>
    <n v="15161.25"/>
    <s v="tier - 3"/>
    <s v="tier - 2"/>
    <s v="R1012"/>
    <n v="36"/>
  </r>
  <r>
    <s v="Id1766"/>
    <s v="Whitbeck"/>
    <n v="37.25"/>
    <x v="195"/>
    <s v="yes"/>
    <x v="0"/>
    <s v="No"/>
    <x v="0"/>
    <s v="No"/>
    <x v="0"/>
    <x v="1"/>
    <d v="2001-10-05T00:00:00"/>
    <n v="15150.44"/>
    <s v="tier - 3"/>
    <s v="tier - 3"/>
    <s v="R1024"/>
    <n v="23"/>
  </r>
  <r>
    <s v="Id1767"/>
    <s v="Auer"/>
    <n v="23.56"/>
    <x v="4"/>
    <s v="yes"/>
    <x v="0"/>
    <s v="No"/>
    <x v="3"/>
    <s v="No"/>
    <x v="2"/>
    <x v="2"/>
    <d v="1988-06-24T00:00:00"/>
    <n v="15123.19"/>
    <s v="tier - 3"/>
    <s v="tier - 3"/>
    <s v="R1012"/>
    <n v="36"/>
  </r>
  <r>
    <s v="Id1768"/>
    <s v="Attar"/>
    <n v="15.84"/>
    <x v="532"/>
    <s v="No"/>
    <x v="0"/>
    <s v="No"/>
    <x v="1"/>
    <s v="No"/>
    <x v="3"/>
    <x v="0"/>
    <d v="1973-11-07T00:00:00"/>
    <n v="15103.69"/>
    <s v="tier - 3"/>
    <s v="tier - 3"/>
    <s v="R1012"/>
    <n v="51"/>
  </r>
  <r>
    <s v="Id1769"/>
    <s v="Misuraca"/>
    <n v="36.630000000000003"/>
    <x v="616"/>
    <s v="No"/>
    <x v="0"/>
    <s v="No"/>
    <x v="0"/>
    <s v="No"/>
    <x v="0"/>
    <x v="2"/>
    <d v="1991-08-30T00:00:00"/>
    <n v="15090.35"/>
    <s v="tier - 3"/>
    <s v="tier - 2"/>
    <s v="R1012"/>
    <n v="33"/>
  </r>
  <r>
    <s v="Id1770"/>
    <s v="Spannaus"/>
    <n v="16.47"/>
    <x v="644"/>
    <s v="No"/>
    <x v="0"/>
    <s v="No"/>
    <x v="0"/>
    <s v="No"/>
    <x v="3"/>
    <x v="0"/>
    <d v="1974-06-26T00:00:00"/>
    <n v="15052.68"/>
    <s v="tier - 3"/>
    <s v="tier - 3"/>
    <s v="R1023"/>
    <n v="50"/>
  </r>
  <r>
    <s v="Id1771"/>
    <s v="Tarbiat"/>
    <n v="25.8"/>
    <x v="319"/>
    <s v="No"/>
    <x v="0"/>
    <s v="No"/>
    <x v="0"/>
    <s v="No"/>
    <x v="1"/>
    <x v="2"/>
    <d v="1991-11-27T00:00:00"/>
    <n v="15038.51"/>
    <s v="tier - 3"/>
    <s v="tier - 3"/>
    <s v="R1013"/>
    <n v="33"/>
  </r>
  <r>
    <s v="Id1772"/>
    <s v="Pulkkinen"/>
    <n v="23.6"/>
    <x v="280"/>
    <s v="No"/>
    <x v="0"/>
    <s v="No"/>
    <x v="0"/>
    <s v="No"/>
    <x v="2"/>
    <x v="2"/>
    <d v="1991-08-23T00:00:00"/>
    <n v="15026.3"/>
    <s v="tier - 3"/>
    <s v="tier - 1"/>
    <s v="R1011"/>
    <n v="33"/>
  </r>
  <r>
    <s v="Id1773"/>
    <s v="Trnovcova"/>
    <n v="32.11"/>
    <x v="149"/>
    <s v="No"/>
    <x v="0"/>
    <s v="Yes"/>
    <x v="3"/>
    <s v="No"/>
    <x v="0"/>
    <x v="1"/>
    <d v="1993-08-10T00:00:00"/>
    <n v="15025.76"/>
    <s v="tier - 3"/>
    <s v="tier - 3"/>
    <s v="R1011"/>
    <n v="31"/>
  </r>
  <r>
    <s v="Id1774"/>
    <s v="Anthony"/>
    <n v="30.114999999999998"/>
    <x v="429"/>
    <s v="No"/>
    <x v="0"/>
    <s v="No"/>
    <x v="0"/>
    <s v="No"/>
    <x v="0"/>
    <x v="0"/>
    <d v="2002-08-21T00:00:00"/>
    <n v="15019.76"/>
    <s v="tier - 3"/>
    <s v="tier - 2"/>
    <s v="R1023"/>
    <n v="22"/>
  </r>
  <r>
    <s v="Id1775"/>
    <s v="Hetrick"/>
    <n v="20.28"/>
    <x v="445"/>
    <s v="yes"/>
    <x v="0"/>
    <s v="No"/>
    <x v="0"/>
    <s v="No"/>
    <x v="2"/>
    <x v="0"/>
    <d v="1981-10-18T00:00:00"/>
    <n v="15006.58"/>
    <s v="tier - 3"/>
    <s v="tier - 3"/>
    <s v="R1026"/>
    <n v="43"/>
  </r>
  <r>
    <s v="Id1776"/>
    <s v="Stern"/>
    <n v="20.234999999999999"/>
    <x v="27"/>
    <s v="No"/>
    <x v="0"/>
    <s v="Yes"/>
    <x v="3"/>
    <s v="No"/>
    <x v="2"/>
    <x v="2"/>
    <d v="1993-07-10T00:00:00"/>
    <n v="14988.43"/>
    <s v="tier - 3"/>
    <s v="tier - 2"/>
    <s v="R1025"/>
    <n v="31"/>
  </r>
  <r>
    <s v="Id1777"/>
    <s v="Newman"/>
    <n v="25.27"/>
    <x v="155"/>
    <s v="yes"/>
    <x v="0"/>
    <s v="No"/>
    <x v="3"/>
    <s v="No"/>
    <x v="1"/>
    <x v="1"/>
    <d v="1988-09-23T00:00:00"/>
    <n v="14945.34"/>
    <s v="tier - 3"/>
    <s v="tier - 1"/>
    <s v="R1012"/>
    <n v="36"/>
  </r>
  <r>
    <s v="Id1778"/>
    <s v="Reasoner"/>
    <n v="24.24"/>
    <x v="259"/>
    <s v="No"/>
    <x v="0"/>
    <s v="No"/>
    <x v="0"/>
    <s v="No"/>
    <x v="2"/>
    <x v="1"/>
    <d v="1990-11-28T00:00:00"/>
    <n v="14926.97"/>
    <s v="tier - 3"/>
    <s v="tier - 1"/>
    <s v="R1012"/>
    <n v="34"/>
  </r>
  <r>
    <s v="Id1779"/>
    <s v="Mone"/>
    <n v="35.75"/>
    <x v="103"/>
    <s v="No"/>
    <x v="0"/>
    <s v="No"/>
    <x v="0"/>
    <s v="No"/>
    <x v="0"/>
    <x v="2"/>
    <d v="1989-07-10T00:00:00"/>
    <n v="14908.27"/>
    <s v="tier - 3"/>
    <s v="tier - 2"/>
    <s v="R1012"/>
    <n v="35"/>
  </r>
  <r>
    <s v="Id1780"/>
    <s v="Powers"/>
    <n v="29.92"/>
    <x v="221"/>
    <s v="yes"/>
    <x v="0"/>
    <s v="No"/>
    <x v="3"/>
    <s v="No"/>
    <x v="1"/>
    <x v="0"/>
    <d v="1986-10-27T00:00:00"/>
    <n v="14901.52"/>
    <s v="tier - 3"/>
    <s v="tier - 3"/>
    <s v="R1012"/>
    <n v="38"/>
  </r>
  <r>
    <s v="Id1781"/>
    <s v="Ulery"/>
    <n v="26.2"/>
    <x v="185"/>
    <s v="yes"/>
    <x v="0"/>
    <s v="No"/>
    <x v="3"/>
    <s v="No"/>
    <x v="1"/>
    <x v="0"/>
    <d v="1986-12-23T00:00:00"/>
    <n v="14847.63"/>
    <s v="tier - 3"/>
    <s v="tier - 3"/>
    <s v="R1023"/>
    <n v="38"/>
  </r>
  <r>
    <s v="Id1782"/>
    <s v="Haines"/>
    <n v="26.695"/>
    <x v="139"/>
    <s v="yes"/>
    <x v="0"/>
    <s v="Yes"/>
    <x v="3"/>
    <s v="No"/>
    <x v="1"/>
    <x v="2"/>
    <d v="1997-09-29T00:00:00"/>
    <n v="14843.96"/>
    <s v="tier - 3"/>
    <s v="tier - 2"/>
    <s v="R1011"/>
    <n v="27"/>
  </r>
  <r>
    <s v="Id1783"/>
    <s v="Airoldi"/>
    <n v="23.16"/>
    <x v="335"/>
    <s v="No"/>
    <x v="0"/>
    <s v="No"/>
    <x v="0"/>
    <s v="No"/>
    <x v="2"/>
    <x v="2"/>
    <d v="1989-09-01T00:00:00"/>
    <n v="14839.34"/>
    <s v="tier - 3"/>
    <s v="tier - 3"/>
    <s v="R1024"/>
    <n v="35"/>
  </r>
  <r>
    <s v="Id1784"/>
    <s v="Mattis"/>
    <n v="32.585000000000001"/>
    <x v="328"/>
    <s v="yes"/>
    <x v="0"/>
    <s v="No"/>
    <x v="3"/>
    <s v="No"/>
    <x v="0"/>
    <x v="2"/>
    <d v="1995-12-27T00:00:00"/>
    <n v="14819"/>
    <s v="tier - 3"/>
    <s v="tier - 1"/>
    <s v="R1024"/>
    <n v="29"/>
  </r>
  <r>
    <s v="Id1785"/>
    <s v="Cho"/>
    <n v="33.97"/>
    <x v="374"/>
    <s v="yes"/>
    <x v="0"/>
    <s v="No"/>
    <x v="0"/>
    <s v="No"/>
    <x v="0"/>
    <x v="2"/>
    <d v="2001-06-07T00:00:00"/>
    <n v="14750.42"/>
    <s v="tier - 3"/>
    <s v="tier - 2"/>
    <s v="R1012"/>
    <n v="23"/>
  </r>
  <r>
    <s v="Id1786"/>
    <s v="Reumann"/>
    <n v="16.57"/>
    <x v="645"/>
    <s v="No"/>
    <x v="0"/>
    <s v="No"/>
    <x v="0"/>
    <s v="No"/>
    <x v="3"/>
    <x v="0"/>
    <d v="1974-09-11T00:00:00"/>
    <n v="14738.43"/>
    <s v="tier - 3"/>
    <s v="tier - 1"/>
    <s v="R1024"/>
    <n v="50"/>
  </r>
  <r>
    <s v="Id1787"/>
    <s v="Cooper"/>
    <n v="17.55"/>
    <x v="623"/>
    <s v="No"/>
    <x v="0"/>
    <s v="Yes"/>
    <x v="3"/>
    <s v="No"/>
    <x v="3"/>
    <x v="1"/>
    <d v="1979-12-13T00:00:00"/>
    <n v="14711.74"/>
    <s v="tier - 3"/>
    <s v="tier - 2"/>
    <s v="R1016"/>
    <n v="45"/>
  </r>
  <r>
    <s v="Id1788"/>
    <s v="Kennedy"/>
    <n v="29.41"/>
    <x v="109"/>
    <s v="yes"/>
    <x v="0"/>
    <s v="No"/>
    <x v="3"/>
    <s v="No"/>
    <x v="1"/>
    <x v="1"/>
    <d v="1995-09-29T00:00:00"/>
    <n v="14696.77"/>
    <s v="tier - 3"/>
    <s v="tier - 2"/>
    <s v="R1020"/>
    <n v="29"/>
  </r>
  <r>
    <s v="Id1789"/>
    <s v="Cichon"/>
    <n v="17.91"/>
    <x v="120"/>
    <s v="No"/>
    <x v="0"/>
    <s v="No"/>
    <x v="3"/>
    <s v="No"/>
    <x v="3"/>
    <x v="2"/>
    <d v="1984-10-15T00:00:00"/>
    <n v="14692.67"/>
    <s v="tier - 3"/>
    <s v="tier - 2"/>
    <s v="R1017"/>
    <n v="40"/>
  </r>
  <r>
    <s v="Id1790"/>
    <s v="Maroevic"/>
    <n v="31.57"/>
    <x v="259"/>
    <s v="No"/>
    <x v="0"/>
    <s v="No"/>
    <x v="3"/>
    <s v="No"/>
    <x v="0"/>
    <x v="1"/>
    <d v="1992-09-10T00:00:00"/>
    <n v="14665.75"/>
    <s v="tier - 3"/>
    <s v="tier - 3"/>
    <s v="R1011"/>
    <n v="32"/>
  </r>
  <r>
    <s v="Id1791"/>
    <s v="Martin"/>
    <n v="33.18"/>
    <x v="151"/>
    <s v="No"/>
    <x v="1"/>
    <s v="No"/>
    <x v="3"/>
    <s v="No"/>
    <x v="0"/>
    <x v="2"/>
    <d v="2000-12-11T00:00:00"/>
    <n v="14657.2"/>
    <s v="tier - 3"/>
    <s v="tier - 1"/>
    <s v="R1012"/>
    <n v="24"/>
  </r>
  <r>
    <s v="Id1792"/>
    <s v="Schulz"/>
    <n v="37"/>
    <x v="278"/>
    <s v="No"/>
    <x v="0"/>
    <s v="No"/>
    <x v="0"/>
    <s v="No"/>
    <x v="0"/>
    <x v="0"/>
    <d v="2002-06-27T00:00:00"/>
    <n v="14640.35"/>
    <s v="tier - 3"/>
    <s v="tier - 2"/>
    <s v="R1026"/>
    <n v="22"/>
  </r>
  <r>
    <s v="Id1793"/>
    <s v="Capriolo"/>
    <n v="18.905000000000001"/>
    <x v="470"/>
    <s v="yes"/>
    <x v="0"/>
    <s v="No"/>
    <x v="3"/>
    <s v="No"/>
    <x v="2"/>
    <x v="2"/>
    <d v="1995-12-01T00:00:00"/>
    <n v="14630.52"/>
    <s v="tier - 3"/>
    <s v="tier - 3"/>
    <s v="R1012"/>
    <n v="29"/>
  </r>
  <r>
    <s v="Id1794"/>
    <s v="Borleis"/>
    <n v="20.03"/>
    <x v="646"/>
    <s v="yes"/>
    <x v="0"/>
    <s v="No"/>
    <x v="0"/>
    <s v="No"/>
    <x v="2"/>
    <x v="0"/>
    <d v="1981-07-03T00:00:00"/>
    <n v="14612.33"/>
    <s v="tier - 3"/>
    <s v="tier - 2"/>
    <s v="R1011"/>
    <n v="43"/>
  </r>
  <r>
    <s v="Id1795"/>
    <s v="Kramer"/>
    <n v="16.7"/>
    <x v="647"/>
    <s v="No"/>
    <x v="0"/>
    <s v="No"/>
    <x v="0"/>
    <s v="No"/>
    <x v="3"/>
    <x v="0"/>
    <d v="1978-10-03T00:00:00"/>
    <n v="14600.62"/>
    <s v="tier - 3"/>
    <s v="tier - 2"/>
    <s v="R1026"/>
    <n v="46"/>
  </r>
  <r>
    <s v="Id1796"/>
    <s v="Conrad"/>
    <n v="39.82"/>
    <x v="87"/>
    <s v="No"/>
    <x v="0"/>
    <s v="No"/>
    <x v="0"/>
    <s v="No"/>
    <x v="0"/>
    <x v="1"/>
    <d v="1989-12-16T00:00:00"/>
    <n v="14590.63"/>
    <s v="tier - 3"/>
    <s v="tier - 2"/>
    <s v="R1011"/>
    <n v="35"/>
  </r>
  <r>
    <s v="Id1797"/>
    <s v="Karakoyunlu"/>
    <n v="22.04"/>
    <x v="236"/>
    <s v="No"/>
    <x v="0"/>
    <s v="No"/>
    <x v="3"/>
    <s v="No"/>
    <x v="2"/>
    <x v="1"/>
    <d v="1987-06-22T00:00:00"/>
    <n v="14574.64"/>
    <s v="tier - 3"/>
    <s v="tier - 1"/>
    <s v="R1026"/>
    <n v="37"/>
  </r>
  <r>
    <s v="Id1798"/>
    <s v="Desrosiers"/>
    <n v="28.27"/>
    <x v="196"/>
    <s v="No"/>
    <x v="0"/>
    <s v="No"/>
    <x v="0"/>
    <s v="No"/>
    <x v="1"/>
    <x v="2"/>
    <d v="1989-12-09T00:00:00"/>
    <n v="14571.89"/>
    <s v="tier - 3"/>
    <s v="tier - 3"/>
    <s v="R1024"/>
    <n v="35"/>
  </r>
  <r>
    <s v="Id1799"/>
    <s v="O'Mara"/>
    <n v="18.5"/>
    <x v="196"/>
    <s v="No"/>
    <x v="0"/>
    <s v="No"/>
    <x v="0"/>
    <s v="No"/>
    <x v="2"/>
    <x v="2"/>
    <d v="1989-08-01T00:00:00"/>
    <n v="14547.26"/>
    <s v="tier - 3"/>
    <s v="tier - 1"/>
    <s v="R1012"/>
    <n v="35"/>
  </r>
  <r>
    <s v="Id1800"/>
    <s v="Shabot Marcos"/>
    <n v="38.6"/>
    <x v="216"/>
    <s v="No"/>
    <x v="0"/>
    <s v="No"/>
    <x v="3"/>
    <s v="No"/>
    <x v="0"/>
    <x v="1"/>
    <d v="1987-09-27T00:00:00"/>
    <n v="14507.46"/>
    <s v="tier - 3"/>
    <s v="tier - 1"/>
    <s v="R1011"/>
    <n v="37"/>
  </r>
  <r>
    <s v="Id1801"/>
    <s v="Comment"/>
    <n v="43.12"/>
    <x v="178"/>
    <s v="No"/>
    <x v="0"/>
    <s v="No"/>
    <x v="3"/>
    <s v="No"/>
    <x v="0"/>
    <x v="1"/>
    <d v="1992-08-16T00:00:00"/>
    <n v="14478.33"/>
    <s v="tier - 3"/>
    <s v="tier - 2"/>
    <s v="R1025"/>
    <n v="32"/>
  </r>
  <r>
    <s v="Id1802"/>
    <s v="Moss"/>
    <n v="30.5"/>
    <x v="358"/>
    <s v="No"/>
    <x v="0"/>
    <s v="No"/>
    <x v="3"/>
    <s v="No"/>
    <x v="0"/>
    <x v="2"/>
    <d v="1987-11-22T00:00:00"/>
    <n v="14474.68"/>
    <s v="tier - 3"/>
    <s v="tier - 1"/>
    <s v="R1024"/>
    <n v="37"/>
  </r>
  <r>
    <s v="Id1803"/>
    <s v="Guzman"/>
    <n v="27.61"/>
    <x v="192"/>
    <s v="No"/>
    <x v="0"/>
    <s v="No"/>
    <x v="3"/>
    <s v="No"/>
    <x v="1"/>
    <x v="2"/>
    <d v="1987-09-02T00:00:00"/>
    <n v="14470.01"/>
    <s v="tier - 3"/>
    <s v="tier - 1"/>
    <s v="R1012"/>
    <n v="37"/>
  </r>
  <r>
    <s v="Id1804"/>
    <s v="Cox"/>
    <n v="27.1"/>
    <x v="31"/>
    <s v="No"/>
    <x v="0"/>
    <s v="No"/>
    <x v="3"/>
    <s v="No"/>
    <x v="1"/>
    <x v="2"/>
    <d v="1987-06-05T00:00:00"/>
    <n v="14455.64"/>
    <s v="tier - 3"/>
    <s v="tier - 2"/>
    <s v="R1012"/>
    <n v="37"/>
  </r>
  <r>
    <s v="Id1805"/>
    <s v="Clash"/>
    <n v="35.93"/>
    <x v="508"/>
    <s v="No"/>
    <x v="1"/>
    <s v="No"/>
    <x v="3"/>
    <s v="No"/>
    <x v="0"/>
    <x v="2"/>
    <d v="2004-11-24T00:00:00"/>
    <n v="14451.84"/>
    <s v="tier - 3"/>
    <s v="tier - 3"/>
    <s v="R1012"/>
    <n v="20"/>
  </r>
  <r>
    <s v="Id1806"/>
    <s v="Blankenship"/>
    <n v="32.68"/>
    <x v="576"/>
    <s v="No"/>
    <x v="0"/>
    <s v="No"/>
    <x v="0"/>
    <s v="No"/>
    <x v="0"/>
    <x v="2"/>
    <d v="1991-10-12T00:00:00"/>
    <n v="14449.85"/>
    <s v="tier - 3"/>
    <s v="tier - 1"/>
    <s v="R1012"/>
    <n v="33"/>
  </r>
  <r>
    <s v="Id1807"/>
    <s v="Lloyd"/>
    <n v="20.74"/>
    <x v="648"/>
    <s v="yes"/>
    <x v="0"/>
    <s v="No"/>
    <x v="3"/>
    <s v="No"/>
    <x v="2"/>
    <x v="0"/>
    <d v="1986-09-05T00:00:00"/>
    <n v="14427.63"/>
    <s v="tier - 3"/>
    <s v="tier - 1"/>
    <s v="R1012"/>
    <n v="38"/>
  </r>
  <r>
    <s v="Id1808"/>
    <s v="Kong"/>
    <n v="15.57"/>
    <x v="6"/>
    <s v="No"/>
    <x v="0"/>
    <s v="No"/>
    <x v="0"/>
    <s v="No"/>
    <x v="3"/>
    <x v="1"/>
    <d v="1980-07-02T00:00:00"/>
    <n v="14426.66"/>
    <s v="tier - 3"/>
    <s v="tier - 2"/>
    <s v="R1026"/>
    <n v="44"/>
  </r>
  <r>
    <s v="Id1809"/>
    <s v="Benson"/>
    <n v="23.844999999999999"/>
    <x v="67"/>
    <s v="No"/>
    <x v="0"/>
    <s v="No"/>
    <x v="0"/>
    <s v="No"/>
    <x v="2"/>
    <x v="2"/>
    <d v="1994-08-12T00:00:00"/>
    <n v="14426.07"/>
    <s v="tier - 3"/>
    <s v="tier - 1"/>
    <s v="R1013"/>
    <n v="30"/>
  </r>
  <r>
    <s v="Id1810"/>
    <s v="Huntington"/>
    <n v="22.895"/>
    <x v="219"/>
    <s v="No"/>
    <x v="0"/>
    <s v="No"/>
    <x v="3"/>
    <s v="No"/>
    <x v="2"/>
    <x v="2"/>
    <d v="1992-09-28T00:00:00"/>
    <n v="14418.28"/>
    <s v="tier - 3"/>
    <s v="tier - 3"/>
    <s v="R1013"/>
    <n v="32"/>
  </r>
  <r>
    <s v="Id1811"/>
    <s v="Kendall"/>
    <n v="21.945"/>
    <x v="191"/>
    <s v="No"/>
    <x v="0"/>
    <s v="No"/>
    <x v="3"/>
    <s v="No"/>
    <x v="2"/>
    <x v="2"/>
    <d v="1992-10-09T00:00:00"/>
    <n v="14410.93"/>
    <s v="tier - 3"/>
    <s v="tier - 1"/>
    <s v="R1011"/>
    <n v="32"/>
  </r>
  <r>
    <s v="Id1812"/>
    <s v="Gast"/>
    <n v="19.47"/>
    <x v="416"/>
    <s v="yes"/>
    <x v="0"/>
    <s v="No"/>
    <x v="0"/>
    <s v="No"/>
    <x v="2"/>
    <x v="0"/>
    <d v="1981-08-12T00:00:00"/>
    <n v="14394.56"/>
    <s v="tier - 3"/>
    <s v="tier - 1"/>
    <s v="R1011"/>
    <n v="43"/>
  </r>
  <r>
    <s v="Id1813"/>
    <s v="Scanlin"/>
    <n v="15.61"/>
    <x v="1"/>
    <s v="No"/>
    <x v="0"/>
    <s v="No"/>
    <x v="0"/>
    <s v="No"/>
    <x v="3"/>
    <x v="1"/>
    <d v="1977-12-04T00:00:00"/>
    <n v="14394.4"/>
    <s v="tier - 3"/>
    <s v="tier - 1"/>
    <s v="R1012"/>
    <n v="47"/>
  </r>
  <r>
    <s v="Id1814"/>
    <s v="Philbrook"/>
    <n v="28.6"/>
    <x v="637"/>
    <s v="No"/>
    <x v="0"/>
    <s v="Yes"/>
    <x v="3"/>
    <s v="No"/>
    <x v="1"/>
    <x v="1"/>
    <d v="2003-06-22T00:00:00"/>
    <n v="14382.71"/>
    <s v="tier - 3"/>
    <s v="tier - 3"/>
    <s v="R1013"/>
    <n v="21"/>
  </r>
  <r>
    <s v="Id1815"/>
    <s v="Cowan"/>
    <n v="46.53"/>
    <x v="243"/>
    <s v="No"/>
    <x v="0"/>
    <s v="No"/>
    <x v="0"/>
    <s v="No"/>
    <x v="0"/>
    <x v="2"/>
    <d v="1990-09-04T00:00:00"/>
    <n v="14358.36"/>
    <s v="tier - 3"/>
    <s v="tier - 2"/>
    <s v="R1013"/>
    <n v="34"/>
  </r>
  <r>
    <s v="Id1816"/>
    <s v="Sousa"/>
    <n v="34.99"/>
    <x v="199"/>
    <s v="No"/>
    <x v="0"/>
    <s v="Yes"/>
    <x v="3"/>
    <s v="No"/>
    <x v="0"/>
    <x v="2"/>
    <d v="2003-10-04T00:00:00"/>
    <n v="14355.43"/>
    <s v="tier - 3"/>
    <s v="tier - 2"/>
    <s v="R1013"/>
    <n v="21"/>
  </r>
  <r>
    <s v="Id1817"/>
    <s v="Stanton"/>
    <n v="17.05"/>
    <x v="352"/>
    <s v="No"/>
    <x v="0"/>
    <s v="Yes"/>
    <x v="3"/>
    <s v="No"/>
    <x v="3"/>
    <x v="2"/>
    <d v="1979-10-18T00:00:00"/>
    <n v="14349.85"/>
    <s v="tier - 3"/>
    <s v="tier - 2"/>
    <s v="R1016"/>
    <n v="45"/>
  </r>
  <r>
    <s v="Id1818"/>
    <s v="Mollak"/>
    <n v="37.18"/>
    <x v="166"/>
    <s v="No"/>
    <x v="0"/>
    <s v="No"/>
    <x v="0"/>
    <s v="No"/>
    <x v="0"/>
    <x v="2"/>
    <d v="1990-07-13T00:00:00"/>
    <n v="14337.91"/>
    <s v="tier - 3"/>
    <s v="tier - 1"/>
    <s v="R1019"/>
    <n v="34"/>
  </r>
  <r>
    <s v="Id1819"/>
    <s v="Bell"/>
    <n v="35.200000000000003"/>
    <x v="122"/>
    <s v="No"/>
    <x v="0"/>
    <s v="No"/>
    <x v="0"/>
    <s v="No"/>
    <x v="0"/>
    <x v="2"/>
    <d v="1990-09-26T00:00:00"/>
    <n v="14319.03"/>
    <s v="tier - 3"/>
    <s v="tier - 3"/>
    <s v="R1012"/>
    <n v="34"/>
  </r>
  <r>
    <s v="Id1820"/>
    <s v="Weston"/>
    <n v="37.335000000000001"/>
    <x v="436"/>
    <s v="No"/>
    <x v="0"/>
    <s v="No"/>
    <x v="0"/>
    <s v="No"/>
    <x v="0"/>
    <x v="2"/>
    <d v="1990-08-05T00:00:00"/>
    <n v="14313.85"/>
    <s v="tier - 3"/>
    <s v="tier - 3"/>
    <s v="R1021"/>
    <n v="34"/>
  </r>
  <r>
    <s v="Id1821"/>
    <s v="Rabuzzi"/>
    <n v="27.265000000000001"/>
    <x v="649"/>
    <s v="yes"/>
    <x v="0"/>
    <s v="No"/>
    <x v="0"/>
    <s v="No"/>
    <x v="1"/>
    <x v="0"/>
    <d v="1996-10-25T00:00:00"/>
    <n v="14285.9"/>
    <s v="tier - 3"/>
    <s v="tier - 1"/>
    <s v="R1012"/>
    <n v="28"/>
  </r>
  <r>
    <s v="Id1822"/>
    <s v="Hendrix"/>
    <n v="30.8"/>
    <x v="166"/>
    <s v="yes"/>
    <x v="0"/>
    <s v="No"/>
    <x v="0"/>
    <s v="No"/>
    <x v="0"/>
    <x v="2"/>
    <d v="1985-06-22T00:00:00"/>
    <n v="14283.46"/>
    <s v="tier - 3"/>
    <s v="tier - 2"/>
    <s v="R1012"/>
    <n v="39"/>
  </r>
  <r>
    <s v="Id1823"/>
    <s v="Van Nielen"/>
    <n v="30.21"/>
    <x v="127"/>
    <s v="No"/>
    <x v="0"/>
    <s v="No"/>
    <x v="3"/>
    <s v="No"/>
    <x v="0"/>
    <x v="2"/>
    <d v="1998-06-29T00:00:00"/>
    <n v="14258.33"/>
    <s v="tier - 3"/>
    <s v="tier - 3"/>
    <s v="R1016"/>
    <n v="26"/>
  </r>
  <r>
    <s v="Id1824"/>
    <s v="Blanton"/>
    <n v="35.340000000000003"/>
    <x v="351"/>
    <s v="No"/>
    <x v="1"/>
    <s v="No"/>
    <x v="3"/>
    <s v="No"/>
    <x v="0"/>
    <x v="2"/>
    <d v="2000-07-02T00:00:00"/>
    <n v="14256.79"/>
    <s v="tier - 3"/>
    <s v="tier - 3"/>
    <s v="R1021"/>
    <n v="24"/>
  </r>
  <r>
    <s v="Id1825"/>
    <s v="Schout"/>
    <n v="26.695"/>
    <x v="124"/>
    <s v="No"/>
    <x v="0"/>
    <s v="No"/>
    <x v="0"/>
    <s v="No"/>
    <x v="1"/>
    <x v="2"/>
    <d v="1989-09-18T00:00:00"/>
    <n v="14256.19"/>
    <s v="tier - 3"/>
    <s v="tier - 3"/>
    <s v="R1024"/>
    <n v="35"/>
  </r>
  <r>
    <s v="Id1826"/>
    <s v="Schmaltz"/>
    <n v="29.355"/>
    <x v="82"/>
    <s v="yes"/>
    <x v="0"/>
    <s v="No"/>
    <x v="0"/>
    <s v="No"/>
    <x v="1"/>
    <x v="2"/>
    <d v="1996-12-25T00:00:00"/>
    <n v="14254.61"/>
    <s v="tier - 3"/>
    <s v="tier - 1"/>
    <s v="R1024"/>
    <n v="28"/>
  </r>
  <r>
    <s v="Id1827"/>
    <s v="Eagen"/>
    <n v="29.59"/>
    <x v="81"/>
    <s v="No"/>
    <x v="0"/>
    <s v="No"/>
    <x v="0"/>
    <s v="No"/>
    <x v="1"/>
    <x v="2"/>
    <d v="1990-09-20T00:00:00"/>
    <n v="14235.07"/>
    <s v="tier - 3"/>
    <s v="tier - 1"/>
    <s v="R1026"/>
    <n v="34"/>
  </r>
  <r>
    <s v="Id1828"/>
    <s v="Rotramel"/>
    <n v="31.35"/>
    <x v="267"/>
    <s v="No"/>
    <x v="1"/>
    <s v="No"/>
    <x v="3"/>
    <s v="No"/>
    <x v="0"/>
    <x v="2"/>
    <d v="2004-12-22T00:00:00"/>
    <n v="14210.54"/>
    <s v="tier - 3"/>
    <s v="tier - 3"/>
    <s v="R1025"/>
    <n v="20"/>
  </r>
  <r>
    <s v="Id1829"/>
    <s v="Prevost"/>
    <n v="20.52"/>
    <x v="249"/>
    <s v="No"/>
    <x v="0"/>
    <s v="No"/>
    <x v="0"/>
    <s v="No"/>
    <x v="2"/>
    <x v="2"/>
    <d v="1990-11-17T00:00:00"/>
    <n v="14209.4"/>
    <s v="tier - 3"/>
    <s v="tier - 3"/>
    <s v="R1026"/>
    <n v="34"/>
  </r>
  <r>
    <s v="Id1830"/>
    <s v="Boyd"/>
    <n v="42.9"/>
    <x v="189"/>
    <s v="yes"/>
    <x v="0"/>
    <s v="No"/>
    <x v="3"/>
    <s v="No"/>
    <x v="0"/>
    <x v="2"/>
    <d v="1988-06-13T00:00:00"/>
    <n v="14193.55"/>
    <s v="tier - 3"/>
    <s v="tier - 3"/>
    <s v="R1021"/>
    <n v="36"/>
  </r>
  <r>
    <s v="Id1831"/>
    <s v="Dawes"/>
    <n v="24.6"/>
    <x v="236"/>
    <s v="No"/>
    <x v="0"/>
    <s v="Yes"/>
    <x v="3"/>
    <s v="No"/>
    <x v="2"/>
    <x v="1"/>
    <d v="1993-06-29T00:00:00"/>
    <n v="14152.46"/>
    <s v="tier - 3"/>
    <s v="tier - 1"/>
    <s v="R1017"/>
    <n v="31"/>
  </r>
  <r>
    <s v="Id1832"/>
    <s v="Jennings"/>
    <n v="28.405000000000001"/>
    <x v="198"/>
    <s v="No"/>
    <x v="0"/>
    <s v="No"/>
    <x v="3"/>
    <s v="No"/>
    <x v="1"/>
    <x v="2"/>
    <d v="1992-08-13T00:00:00"/>
    <n v="14133.04"/>
    <s v="tier - 3"/>
    <s v="tier - 3"/>
    <s v="R1016"/>
    <n v="32"/>
  </r>
  <r>
    <s v="Id1833"/>
    <s v="Nyambaso"/>
    <n v="34.674999999999997"/>
    <x v="268"/>
    <s v="yes"/>
    <x v="0"/>
    <s v="No"/>
    <x v="3"/>
    <s v="No"/>
    <x v="0"/>
    <x v="1"/>
    <d v="1988-12-21T00:00:00"/>
    <n v="14119.62"/>
    <s v="tier - 3"/>
    <s v="tier - 1"/>
    <s v="R1026"/>
    <n v="36"/>
  </r>
  <r>
    <s v="Id1834"/>
    <s v="Shaffer"/>
    <n v="18.850000000000001"/>
    <x v="100"/>
    <s v="No"/>
    <x v="0"/>
    <s v="No"/>
    <x v="3"/>
    <s v="No"/>
    <x v="2"/>
    <x v="1"/>
    <d v="1987-12-05T00:00:00"/>
    <n v="14098.07"/>
    <s v="tier - 3"/>
    <s v="tier - 1"/>
    <s v="R1011"/>
    <n v="37"/>
  </r>
  <r>
    <s v="Id1835"/>
    <s v="Corkum"/>
    <n v="34.130000000000003"/>
    <x v="120"/>
    <s v="No"/>
    <x v="0"/>
    <s v="Yes"/>
    <x v="3"/>
    <s v="No"/>
    <x v="0"/>
    <x v="2"/>
    <d v="2003-10-02T00:00:00"/>
    <n v="14081.93"/>
    <s v="tier - 3"/>
    <s v="tier - 3"/>
    <s v="R1011"/>
    <n v="21"/>
  </r>
  <r>
    <s v="Id1836"/>
    <s v="Pedersen"/>
    <n v="17.34"/>
    <x v="203"/>
    <s v="No"/>
    <x v="0"/>
    <s v="No"/>
    <x v="0"/>
    <s v="No"/>
    <x v="3"/>
    <x v="2"/>
    <d v="1980-06-16T00:00:00"/>
    <n v="14043.48"/>
    <s v="tier - 3"/>
    <s v="tier - 2"/>
    <s v="R1011"/>
    <n v="44"/>
  </r>
  <r>
    <s v="Id1837"/>
    <s v="Melo"/>
    <n v="17.440000000000001"/>
    <x v="106"/>
    <s v="No"/>
    <x v="0"/>
    <s v="No"/>
    <x v="0"/>
    <s v="No"/>
    <x v="3"/>
    <x v="1"/>
    <d v="1982-09-27T00:00:00"/>
    <n v="14007.22"/>
    <s v="tier - 3"/>
    <s v="tier - 3"/>
    <s v="R1021"/>
    <n v="42"/>
  </r>
  <r>
    <s v="Id1838"/>
    <s v="Sakamoto"/>
    <n v="33.659999999999997"/>
    <x v="337"/>
    <s v="yes"/>
    <x v="0"/>
    <s v="Yes"/>
    <x v="3"/>
    <s v="No"/>
    <x v="0"/>
    <x v="2"/>
    <d v="1997-10-13T00:00:00"/>
    <n v="14001.29"/>
    <s v="tier - 3"/>
    <s v="tier - 2"/>
    <s v="R1013"/>
    <n v="27"/>
  </r>
  <r>
    <s v="Id1839"/>
    <s v="McMahon"/>
    <n v="21.375"/>
    <x v="366"/>
    <s v="yes"/>
    <x v="0"/>
    <s v="No"/>
    <x v="3"/>
    <s v="No"/>
    <x v="2"/>
    <x v="1"/>
    <d v="1988-06-26T00:00:00"/>
    <n v="14001.13"/>
    <s v="tier - 3"/>
    <s v="tier - 2"/>
    <s v="R1011"/>
    <n v="36"/>
  </r>
  <r>
    <s v="Id1840"/>
    <s v="Harris"/>
    <n v="27.14"/>
    <x v="214"/>
    <s v="No"/>
    <x v="0"/>
    <s v="No"/>
    <x v="3"/>
    <s v="No"/>
    <x v="1"/>
    <x v="1"/>
    <d v="1992-07-12T00:00:00"/>
    <n v="13981.85"/>
    <s v="tier - 3"/>
    <s v="tier - 2"/>
    <s v="R1011"/>
    <n v="32"/>
  </r>
  <r>
    <s v="Id1841"/>
    <s v="Lombardo"/>
    <n v="35.78"/>
    <x v="6"/>
    <s v="No"/>
    <x v="1"/>
    <s v="No"/>
    <x v="3"/>
    <s v="No"/>
    <x v="0"/>
    <x v="1"/>
    <d v="2004-07-18T00:00:00"/>
    <n v="13979.45"/>
    <s v="tier - 3"/>
    <s v="tier - 1"/>
    <s v="R1012"/>
    <n v="20"/>
  </r>
  <r>
    <s v="Id1842"/>
    <s v="Bode"/>
    <n v="34.96"/>
    <x v="507"/>
    <s v="No"/>
    <x v="0"/>
    <s v="No"/>
    <x v="0"/>
    <s v="No"/>
    <x v="0"/>
    <x v="2"/>
    <d v="1999-11-20T00:00:00"/>
    <n v="13974.46"/>
    <s v="tier - 3"/>
    <s v="tier - 1"/>
    <s v="R1011"/>
    <n v="25"/>
  </r>
  <r>
    <s v="Id1843"/>
    <s v="Johnson"/>
    <n v="38.39"/>
    <x v="3"/>
    <s v="No"/>
    <x v="0"/>
    <s v="No"/>
    <x v="0"/>
    <s v="No"/>
    <x v="0"/>
    <x v="1"/>
    <d v="1991-07-04T00:00:00"/>
    <n v="13937.67"/>
    <s v="tier - 3"/>
    <s v="tier - 1"/>
    <s v="R1011"/>
    <n v="33"/>
  </r>
  <r>
    <s v="Id1844"/>
    <s v="Norcross"/>
    <n v="33.82"/>
    <x v="347"/>
    <s v="No"/>
    <x v="0"/>
    <s v="No"/>
    <x v="0"/>
    <s v="No"/>
    <x v="0"/>
    <x v="2"/>
    <d v="1990-07-15T00:00:00"/>
    <n v="13919.82"/>
    <s v="tier - 3"/>
    <s v="tier - 3"/>
    <s v="R1013"/>
    <n v="34"/>
  </r>
  <r>
    <s v="Id1845"/>
    <s v="Lazrus"/>
    <n v="27.835000000000001"/>
    <x v="191"/>
    <s v="No"/>
    <x v="0"/>
    <s v="No"/>
    <x v="0"/>
    <s v="No"/>
    <x v="1"/>
    <x v="2"/>
    <d v="1990-08-08T00:00:00"/>
    <n v="13887.97"/>
    <s v="tier - 3"/>
    <s v="tier - 1"/>
    <s v="R1013"/>
    <n v="34"/>
  </r>
  <r>
    <s v="Id1846"/>
    <s v="Tsegay"/>
    <n v="33"/>
    <x v="125"/>
    <s v="No"/>
    <x v="0"/>
    <s v="No"/>
    <x v="0"/>
    <s v="No"/>
    <x v="0"/>
    <x v="2"/>
    <d v="1994-06-28T00:00:00"/>
    <n v="13887.2"/>
    <s v="tier - 3"/>
    <s v="tier - 1"/>
    <s v="R1012"/>
    <n v="30"/>
  </r>
  <r>
    <s v="Id1847"/>
    <s v="Schneider"/>
    <n v="26.885000000000002"/>
    <x v="236"/>
    <s v="No"/>
    <x v="0"/>
    <s v="No"/>
    <x v="0"/>
    <s v="No"/>
    <x v="1"/>
    <x v="1"/>
    <d v="1991-09-03T00:00:00"/>
    <n v="13886.4"/>
    <s v="tier - 3"/>
    <s v="tier - 1"/>
    <s v="R1012"/>
    <n v="33"/>
  </r>
  <r>
    <s v="Id1848"/>
    <s v="Loreto"/>
    <n v="29.26"/>
    <x v="321"/>
    <s v="No"/>
    <x v="0"/>
    <s v="No"/>
    <x v="0"/>
    <s v="No"/>
    <x v="1"/>
    <x v="2"/>
    <d v="1994-10-24T00:00:00"/>
    <n v="13880.95"/>
    <s v="tier - 3"/>
    <s v="tier - 3"/>
    <s v="R1012"/>
    <n v="30"/>
  </r>
  <r>
    <s v="Id1849"/>
    <s v="Callahan"/>
    <n v="26.98"/>
    <x v="500"/>
    <s v="No"/>
    <x v="0"/>
    <s v="No"/>
    <x v="0"/>
    <s v="No"/>
    <x v="1"/>
    <x v="2"/>
    <d v="1994-10-08T00:00:00"/>
    <n v="13874.89"/>
    <s v="tier - 3"/>
    <s v="tier - 1"/>
    <s v="R1023"/>
    <n v="30"/>
  </r>
  <r>
    <s v="Id1850"/>
    <s v="Timko"/>
    <n v="32.11"/>
    <x v="27"/>
    <s v="No"/>
    <x v="0"/>
    <s v="Yes"/>
    <x v="3"/>
    <s v="No"/>
    <x v="0"/>
    <x v="2"/>
    <d v="1993-12-23T00:00:00"/>
    <n v="13844.8"/>
    <s v="tier - 3"/>
    <s v="tier - 2"/>
    <s v="R1013"/>
    <n v="31"/>
  </r>
  <r>
    <s v="Id1851"/>
    <s v="Achatz"/>
    <n v="31.73"/>
    <x v="361"/>
    <s v="No"/>
    <x v="0"/>
    <s v="Yes"/>
    <x v="3"/>
    <s v="No"/>
    <x v="0"/>
    <x v="2"/>
    <d v="1993-09-04T00:00:00"/>
    <n v="13844.51"/>
    <s v="tier - 3"/>
    <s v="tier - 1"/>
    <s v="R1025"/>
    <n v="31"/>
  </r>
  <r>
    <s v="Id1852"/>
    <s v="Horwitz"/>
    <n v="22.515000000000001"/>
    <x v="180"/>
    <s v="No"/>
    <x v="0"/>
    <s v="No"/>
    <x v="0"/>
    <s v="No"/>
    <x v="2"/>
    <x v="2"/>
    <d v="1994-12-29T00:00:00"/>
    <n v="13831.12"/>
    <s v="tier - 3"/>
    <s v="tier - 1"/>
    <s v="R1011"/>
    <n v="30"/>
  </r>
  <r>
    <s v="Id1853"/>
    <s v="Gordyan"/>
    <n v="25.9"/>
    <x v="4"/>
    <s v="No"/>
    <x v="0"/>
    <s v="No"/>
    <x v="3"/>
    <s v="No"/>
    <x v="1"/>
    <x v="2"/>
    <d v="1992-08-15T00:00:00"/>
    <n v="13822.8"/>
    <s v="tier - 3"/>
    <s v="tier - 3"/>
    <s v="R1013"/>
    <n v="32"/>
  </r>
  <r>
    <s v="Id1854"/>
    <s v="Hetherington"/>
    <n v="27.72"/>
    <x v="52"/>
    <s v="yes"/>
    <x v="0"/>
    <s v="No"/>
    <x v="3"/>
    <s v="No"/>
    <x v="1"/>
    <x v="2"/>
    <d v="1988-09-16T00:00:00"/>
    <n v="13819.49"/>
    <s v="tier - 3"/>
    <s v="tier - 3"/>
    <s v="R1012"/>
    <n v="36"/>
  </r>
  <r>
    <s v="Id1855"/>
    <s v="Thompson"/>
    <n v="31.5"/>
    <x v="385"/>
    <s v="yes"/>
    <x v="0"/>
    <s v="No"/>
    <x v="3"/>
    <s v="No"/>
    <x v="0"/>
    <x v="0"/>
    <d v="1986-07-13T00:00:00"/>
    <n v="13801.61"/>
    <s v="tier - 3"/>
    <s v="tier - 2"/>
    <s v="R1012"/>
    <n v="38"/>
  </r>
  <r>
    <s v="Id1856"/>
    <s v="Battoo"/>
    <n v="29.7"/>
    <x v="650"/>
    <s v="yes"/>
    <x v="0"/>
    <s v="No"/>
    <x v="3"/>
    <s v="No"/>
    <x v="1"/>
    <x v="0"/>
    <d v="1986-08-11T00:00:00"/>
    <n v="13770.1"/>
    <s v="tier - 3"/>
    <s v="tier - 3"/>
    <s v="R1012"/>
    <n v="38"/>
  </r>
  <r>
    <s v="Id1857"/>
    <s v="Barker"/>
    <n v="21.26"/>
    <x v="332"/>
    <s v="yes"/>
    <x v="0"/>
    <s v="No"/>
    <x v="3"/>
    <s v="No"/>
    <x v="2"/>
    <x v="2"/>
    <d v="1988-07-18T00:00:00"/>
    <n v="13747.87"/>
    <s v="tier - 3"/>
    <s v="tier - 3"/>
    <s v="R1013"/>
    <n v="36"/>
  </r>
  <r>
    <s v="Id1858"/>
    <s v="Saarnilehto"/>
    <n v="17.09"/>
    <x v="363"/>
    <s v="No"/>
    <x v="0"/>
    <s v="No"/>
    <x v="0"/>
    <s v="No"/>
    <x v="3"/>
    <x v="2"/>
    <d v="1982-06-29T00:00:00"/>
    <n v="13746.74"/>
    <s v="tier - 3"/>
    <s v="tier - 3"/>
    <s v="R1012"/>
    <n v="42"/>
  </r>
  <r>
    <s v="Id1859"/>
    <s v="Morton"/>
    <n v="24.3"/>
    <x v="166"/>
    <s v="yes"/>
    <x v="0"/>
    <s v="Yes"/>
    <x v="3"/>
    <s v="No"/>
    <x v="2"/>
    <x v="2"/>
    <d v="1997-11-29T00:00:00"/>
    <n v="13726.21"/>
    <s v="tier - 3"/>
    <s v="tier - 1"/>
    <s v="R1012"/>
    <n v="27"/>
  </r>
  <r>
    <s v="Id1860"/>
    <s v="Thomas"/>
    <n v="29.734999999999999"/>
    <x v="123"/>
    <s v="No"/>
    <x v="0"/>
    <s v="No"/>
    <x v="0"/>
    <s v="No"/>
    <x v="1"/>
    <x v="1"/>
    <d v="1990-08-28T00:00:00"/>
    <n v="13725.47"/>
    <s v="tier - 3"/>
    <s v="tier - 3"/>
    <s v="R1012"/>
    <n v="34"/>
  </r>
  <r>
    <s v="Id1861"/>
    <s v="Hillman"/>
    <n v="29.26"/>
    <x v="577"/>
    <s v="No"/>
    <x v="0"/>
    <s v="No"/>
    <x v="0"/>
    <s v="No"/>
    <x v="1"/>
    <x v="2"/>
    <d v="1991-09-13T00:00:00"/>
    <n v="13714.55"/>
    <s v="tier - 3"/>
    <s v="tier - 3"/>
    <s v="R1024"/>
    <n v="33"/>
  </r>
  <r>
    <s v="Id1862"/>
    <s v="Edwards"/>
    <n v="33"/>
    <x v="288"/>
    <s v="No"/>
    <x v="0"/>
    <s v="No"/>
    <x v="0"/>
    <s v="No"/>
    <x v="0"/>
    <x v="1"/>
    <d v="1994-11-01T00:00:00"/>
    <n v="13685.51"/>
    <s v="tier - 3"/>
    <s v="tier - 1"/>
    <s v="R1022"/>
    <n v="30"/>
  </r>
  <r>
    <s v="Id1863"/>
    <s v="Bartel"/>
    <n v="31.065000000000001"/>
    <x v="80"/>
    <s v="No"/>
    <x v="0"/>
    <s v="No"/>
    <x v="0"/>
    <s v="No"/>
    <x v="0"/>
    <x v="2"/>
    <d v="1991-06-01T00:00:00"/>
    <n v="13677.68"/>
    <s v="tier - 3"/>
    <s v="tier - 2"/>
    <s v="R1021"/>
    <n v="33"/>
  </r>
  <r>
    <s v="Id1864"/>
    <s v="Potekhina"/>
    <n v="26.51"/>
    <x v="331"/>
    <s v="No"/>
    <x v="0"/>
    <s v="No"/>
    <x v="0"/>
    <s v="No"/>
    <x v="1"/>
    <x v="1"/>
    <d v="1994-10-26T00:00:00"/>
    <n v="13638.06"/>
    <s v="tier - 3"/>
    <s v="tier - 3"/>
    <s v="R1016"/>
    <n v="30"/>
  </r>
  <r>
    <s v="Id1865"/>
    <s v="Kelly"/>
    <n v="28.88"/>
    <x v="98"/>
    <s v="No"/>
    <x v="0"/>
    <s v="No"/>
    <x v="0"/>
    <s v="No"/>
    <x v="1"/>
    <x v="2"/>
    <d v="1994-11-02T00:00:00"/>
    <n v="13635.64"/>
    <s v="tier - 3"/>
    <s v="tier - 2"/>
    <s v="R1024"/>
    <n v="30"/>
  </r>
  <r>
    <s v="Id1866"/>
    <s v="Lapp"/>
    <n v="35.814999999999998"/>
    <x v="78"/>
    <s v="yes"/>
    <x v="0"/>
    <s v="No"/>
    <x v="3"/>
    <s v="No"/>
    <x v="0"/>
    <x v="2"/>
    <d v="1988-12-19T00:00:00"/>
    <n v="13622.01"/>
    <s v="tier - 3"/>
    <s v="tier - 3"/>
    <s v="R1011"/>
    <n v="36"/>
  </r>
  <r>
    <s v="Id1867"/>
    <s v="Burke"/>
    <n v="21.28"/>
    <x v="458"/>
    <s v="No"/>
    <x v="1"/>
    <s v="No"/>
    <x v="3"/>
    <s v="No"/>
    <x v="2"/>
    <x v="2"/>
    <d v="2000-11-25T00:00:00"/>
    <n v="13616.36"/>
    <s v="tier - 3"/>
    <s v="tier - 3"/>
    <s v="R1011"/>
    <n v="24"/>
  </r>
  <r>
    <s v="Id1868"/>
    <s v="Barry"/>
    <n v="33.81"/>
    <x v="651"/>
    <s v="No"/>
    <x v="0"/>
    <s v="Yes"/>
    <x v="3"/>
    <s v="No"/>
    <x v="0"/>
    <x v="0"/>
    <d v="2003-06-08T00:00:00"/>
    <n v="13607.37"/>
    <s v="tier - 3"/>
    <s v="tier - 2"/>
    <s v="R1011"/>
    <n v="21"/>
  </r>
  <r>
    <s v="Id1869"/>
    <s v="McCormick"/>
    <n v="44.22"/>
    <x v="40"/>
    <s v="No"/>
    <x v="0"/>
    <s v="No"/>
    <x v="3"/>
    <s v="No"/>
    <x v="0"/>
    <x v="2"/>
    <d v="1992-06-18T00:00:00"/>
    <n v="13588.17"/>
    <s v="tier - 3"/>
    <s v="tier - 3"/>
    <s v="R1017"/>
    <n v="32"/>
  </r>
  <r>
    <s v="Id1870"/>
    <s v="McElroy"/>
    <n v="15.46"/>
    <x v="115"/>
    <s v="yes"/>
    <x v="0"/>
    <s v="Yes"/>
    <x v="3"/>
    <s v="No"/>
    <x v="3"/>
    <x v="2"/>
    <d v="1983-11-20T00:00:00"/>
    <n v="13566.04"/>
    <s v="tier - 3"/>
    <s v="tier - 1"/>
    <s v="R1025"/>
    <n v="41"/>
  </r>
  <r>
    <s v="Id1871"/>
    <s v="Coffed"/>
    <n v="30.3"/>
    <x v="372"/>
    <s v="yes"/>
    <x v="0"/>
    <s v="No"/>
    <x v="3"/>
    <s v="No"/>
    <x v="0"/>
    <x v="2"/>
    <d v="1995-10-14T00:00:00"/>
    <n v="13555"/>
    <s v="tier - 3"/>
    <s v="tier - 1"/>
    <s v="R1011"/>
    <n v="29"/>
  </r>
  <r>
    <s v="Id1872"/>
    <s v="Estes"/>
    <n v="16.670000000000002"/>
    <x v="339"/>
    <s v="No"/>
    <x v="0"/>
    <s v="No"/>
    <x v="0"/>
    <s v="No"/>
    <x v="3"/>
    <x v="2"/>
    <d v="1982-06-16T00:00:00"/>
    <n v="13511.28"/>
    <s v="tier - 3"/>
    <s v="tier - 1"/>
    <s v="R1025"/>
    <n v="42"/>
  </r>
  <r>
    <s v="Id1873"/>
    <s v="Miles"/>
    <n v="28.594999999999999"/>
    <x v="508"/>
    <s v="No"/>
    <x v="0"/>
    <s v="No"/>
    <x v="0"/>
    <s v="No"/>
    <x v="1"/>
    <x v="2"/>
    <d v="1991-12-01T00:00:00"/>
    <n v="13480.83"/>
    <s v="tier - 3"/>
    <s v="tier - 2"/>
    <s v="R1012"/>
    <n v="33"/>
  </r>
  <r>
    <s v="Id1874"/>
    <s v="Zamore"/>
    <n v="25.934999999999999"/>
    <x v="144"/>
    <s v="No"/>
    <x v="0"/>
    <s v="No"/>
    <x v="0"/>
    <s v="No"/>
    <x v="1"/>
    <x v="2"/>
    <d v="1991-11-03T00:00:00"/>
    <n v="13472.19"/>
    <s v="tier - 3"/>
    <s v="tier - 1"/>
    <s v="R1012"/>
    <n v="33"/>
  </r>
  <r>
    <s v="Id1875"/>
    <s v="Donaghy"/>
    <n v="27.645"/>
    <x v="174"/>
    <s v="No"/>
    <x v="0"/>
    <s v="No"/>
    <x v="3"/>
    <s v="No"/>
    <x v="1"/>
    <x v="2"/>
    <d v="1992-06-27T00:00:00"/>
    <n v="13470.86"/>
    <s v="tier - 3"/>
    <s v="tier - 3"/>
    <s v="R1013"/>
    <n v="32"/>
  </r>
  <r>
    <s v="Id1876"/>
    <s v="Kennedy"/>
    <n v="30.1"/>
    <x v="299"/>
    <s v="No"/>
    <x v="0"/>
    <s v="No"/>
    <x v="3"/>
    <s v="No"/>
    <x v="0"/>
    <x v="2"/>
    <d v="1998-12-14T00:00:00"/>
    <n v="13470.8"/>
    <s v="tier - 3"/>
    <s v="tier - 2"/>
    <s v="R1026"/>
    <n v="26"/>
  </r>
  <r>
    <s v="Id1877"/>
    <s v="Fiorini"/>
    <n v="26.79"/>
    <x v="633"/>
    <s v="yes"/>
    <x v="0"/>
    <s v="Yes"/>
    <x v="3"/>
    <s v="No"/>
    <x v="1"/>
    <x v="2"/>
    <d v="1997-09-06T00:00:00"/>
    <n v="13465.8"/>
    <s v="tier - 3"/>
    <s v="tier - 3"/>
    <s v="R1026"/>
    <n v="27"/>
  </r>
  <r>
    <s v="Id1878"/>
    <s v="Alexander"/>
    <n v="27.1"/>
    <x v="138"/>
    <s v="yes"/>
    <x v="0"/>
    <s v="No"/>
    <x v="3"/>
    <s v="No"/>
    <x v="1"/>
    <x v="2"/>
    <d v="1995-10-03T00:00:00"/>
    <n v="13462.52"/>
    <s v="tier - 3"/>
    <s v="tier - 1"/>
    <s v="R1012"/>
    <n v="29"/>
  </r>
  <r>
    <s v="Id1879"/>
    <s v="Watkins"/>
    <n v="24.31"/>
    <x v="66"/>
    <s v="No"/>
    <x v="0"/>
    <s v="No"/>
    <x v="0"/>
    <s v="No"/>
    <x v="2"/>
    <x v="2"/>
    <d v="1989-06-25T00:00:00"/>
    <n v="13457.96"/>
    <s v="tier - 3"/>
    <s v="tier - 1"/>
    <s v="R1013"/>
    <n v="35"/>
  </r>
  <r>
    <s v="Id1880"/>
    <s v="Cassel"/>
    <n v="15.53"/>
    <x v="336"/>
    <s v="No"/>
    <x v="0"/>
    <s v="No"/>
    <x v="3"/>
    <s v="No"/>
    <x v="3"/>
    <x v="1"/>
    <d v="1984-09-16T00:00:00"/>
    <n v="13451.12"/>
    <s v="tier - 3"/>
    <s v="tier - 3"/>
    <s v="R1012"/>
    <n v="40"/>
  </r>
  <r>
    <s v="Id1881"/>
    <s v="Ferguson"/>
    <n v="30.7"/>
    <x v="99"/>
    <s v="No"/>
    <x v="0"/>
    <s v="No"/>
    <x v="3"/>
    <s v="No"/>
    <x v="0"/>
    <x v="1"/>
    <d v="1998-11-26T00:00:00"/>
    <n v="13440.7"/>
    <s v="tier - 3"/>
    <s v="tier - 3"/>
    <s v="R1012"/>
    <n v="26"/>
  </r>
  <r>
    <s v="Id1882"/>
    <s v="O'Sullivan"/>
    <n v="33.33"/>
    <x v="48"/>
    <s v="No"/>
    <x v="0"/>
    <s v="No"/>
    <x v="3"/>
    <s v="No"/>
    <x v="0"/>
    <x v="2"/>
    <d v="1992-08-04T00:00:00"/>
    <n v="13430.27"/>
    <s v="tier - 3"/>
    <s v="tier - 1"/>
    <s v="R1011"/>
    <n v="32"/>
  </r>
  <r>
    <s v="Id1883"/>
    <s v="Chepkirui"/>
    <n v="32.4"/>
    <x v="31"/>
    <s v="No"/>
    <x v="0"/>
    <s v="No"/>
    <x v="3"/>
    <s v="No"/>
    <x v="0"/>
    <x v="2"/>
    <d v="1992-06-28T00:00:00"/>
    <n v="13429.04"/>
    <s v="tier - 3"/>
    <s v="tier - 3"/>
    <s v="R1012"/>
    <n v="32"/>
  </r>
  <r>
    <s v="Id1884"/>
    <s v="Gurney"/>
    <n v="27.93"/>
    <x v="450"/>
    <s v="No"/>
    <x v="0"/>
    <s v="No"/>
    <x v="3"/>
    <s v="No"/>
    <x v="1"/>
    <x v="2"/>
    <d v="1992-06-18T00:00:00"/>
    <n v="13417.05"/>
    <s v="tier - 3"/>
    <s v="tier - 1"/>
    <s v="R1012"/>
    <n v="32"/>
  </r>
  <r>
    <s v="Id1885"/>
    <s v="Francis"/>
    <n v="21.754999999999999"/>
    <x v="89"/>
    <s v="No"/>
    <x v="0"/>
    <s v="No"/>
    <x v="0"/>
    <s v="No"/>
    <x v="2"/>
    <x v="2"/>
    <d v="1991-08-06T00:00:00"/>
    <n v="13415.04"/>
    <s v="tier - 3"/>
    <s v="tier - 2"/>
    <s v="R1012"/>
    <n v="33"/>
  </r>
  <r>
    <s v="Id1886"/>
    <s v="Gruca"/>
    <n v="25.934999999999999"/>
    <x v="436"/>
    <s v="No"/>
    <x v="0"/>
    <s v="No"/>
    <x v="0"/>
    <s v="No"/>
    <x v="1"/>
    <x v="2"/>
    <d v="1994-08-21T00:00:00"/>
    <n v="13412.97"/>
    <s v="tier - 3"/>
    <s v="tier - 1"/>
    <s v="R1012"/>
    <n v="30"/>
  </r>
  <r>
    <s v="Id1887"/>
    <s v="Rojas Alvarez"/>
    <n v="31.5"/>
    <x v="635"/>
    <s v="No"/>
    <x v="0"/>
    <s v="No"/>
    <x v="0"/>
    <s v="No"/>
    <x v="0"/>
    <x v="1"/>
    <d v="1990-12-14T00:00:00"/>
    <n v="13405.39"/>
    <s v="tier - 3"/>
    <s v="tier - 3"/>
    <s v="R1026"/>
    <n v="34"/>
  </r>
  <r>
    <s v="Id1888"/>
    <s v="Denton"/>
    <n v="30.03"/>
    <x v="652"/>
    <s v="No"/>
    <x v="0"/>
    <s v="No"/>
    <x v="0"/>
    <s v="No"/>
    <x v="0"/>
    <x v="0"/>
    <d v="1990-12-01T00:00:00"/>
    <n v="13393.76"/>
    <s v="tier - 3"/>
    <s v="tier - 3"/>
    <s v="R1012"/>
    <n v="34"/>
  </r>
  <r>
    <s v="Id1889"/>
    <s v="Mason"/>
    <n v="33.479999999999997"/>
    <x v="653"/>
    <s v="No"/>
    <x v="0"/>
    <s v="No"/>
    <x v="0"/>
    <s v="No"/>
    <x v="0"/>
    <x v="0"/>
    <d v="2002-10-18T00:00:00"/>
    <n v="13390.56"/>
    <s v="tier - 3"/>
    <s v="tier - 3"/>
    <s v="R1011"/>
    <n v="22"/>
  </r>
  <r>
    <s v="Id1890"/>
    <s v="Trout"/>
    <n v="16.510000000000002"/>
    <x v="614"/>
    <s v="yes"/>
    <x v="0"/>
    <s v="Yes"/>
    <x v="3"/>
    <s v="No"/>
    <x v="3"/>
    <x v="2"/>
    <d v="1983-09-16T00:00:00"/>
    <n v="13383.67"/>
    <s v="tier - 3"/>
    <s v="tier - 2"/>
    <s v="R1013"/>
    <n v="41"/>
  </r>
  <r>
    <s v="Id1891"/>
    <s v="Gilbert"/>
    <n v="33.155000000000001"/>
    <x v="352"/>
    <s v="yes"/>
    <x v="0"/>
    <s v="No"/>
    <x v="3"/>
    <s v="No"/>
    <x v="0"/>
    <x v="2"/>
    <d v="1995-09-14T00:00:00"/>
    <n v="13377.41"/>
    <s v="tier - 3"/>
    <s v="tier - 3"/>
    <s v="R1012"/>
    <n v="29"/>
  </r>
  <r>
    <s v="Id1892"/>
    <s v="Chong"/>
    <n v="37.29"/>
    <x v="202"/>
    <s v="No"/>
    <x v="0"/>
    <s v="Yes"/>
    <x v="3"/>
    <s v="No"/>
    <x v="0"/>
    <x v="2"/>
    <d v="1993-08-13T00:00:00"/>
    <n v="13375.76"/>
    <s v="tier - 3"/>
    <s v="tier - 3"/>
    <s v="R1026"/>
    <n v="31"/>
  </r>
  <r>
    <s v="Id1893"/>
    <s v="Henry"/>
    <n v="20.23"/>
    <x v="635"/>
    <s v="yes"/>
    <x v="0"/>
    <s v="No"/>
    <x v="3"/>
    <s v="No"/>
    <x v="2"/>
    <x v="1"/>
    <d v="1988-11-30T00:00:00"/>
    <n v="13360.94"/>
    <s v="tier - 3"/>
    <s v="tier - 1"/>
    <s v="R1012"/>
    <n v="36"/>
  </r>
  <r>
    <s v="Id1894"/>
    <s v="Brenneman"/>
    <n v="28.975000000000001"/>
    <x v="198"/>
    <s v="No"/>
    <x v="0"/>
    <s v="Yes"/>
    <x v="3"/>
    <s v="No"/>
    <x v="1"/>
    <x v="2"/>
    <d v="1993-12-26T00:00:00"/>
    <n v="13352.1"/>
    <s v="tier - 3"/>
    <s v="tier - 1"/>
    <s v="R1012"/>
    <n v="31"/>
  </r>
  <r>
    <s v="Id1895"/>
    <s v="Kemp"/>
    <n v="16.420000000000002"/>
    <x v="1"/>
    <s v="yes"/>
    <x v="0"/>
    <s v="Yes"/>
    <x v="3"/>
    <s v="No"/>
    <x v="3"/>
    <x v="1"/>
    <d v="1983-11-10T00:00:00"/>
    <n v="13333.71"/>
    <s v="tier - 3"/>
    <s v="tier - 3"/>
    <s v="R1011"/>
    <n v="41"/>
  </r>
  <r>
    <s v="Id1896"/>
    <s v="Wilson"/>
    <n v="17.559999999999999"/>
    <x v="58"/>
    <s v="No"/>
    <x v="0"/>
    <s v="No"/>
    <x v="3"/>
    <s v="No"/>
    <x v="3"/>
    <x v="1"/>
    <d v="1984-07-07T00:00:00"/>
    <n v="13292.52"/>
    <s v="tier - 3"/>
    <s v="tier - 1"/>
    <s v="R1024"/>
    <n v="40"/>
  </r>
  <r>
    <s v="Id1897"/>
    <s v="Hillyard"/>
    <n v="24.13"/>
    <x v="495"/>
    <s v="No"/>
    <x v="0"/>
    <s v="No"/>
    <x v="3"/>
    <s v="No"/>
    <x v="2"/>
    <x v="2"/>
    <d v="1992-10-11T00:00:00"/>
    <n v="13228.85"/>
    <s v="tier - 3"/>
    <s v="tier - 3"/>
    <s v="R1011"/>
    <n v="32"/>
  </r>
  <r>
    <s v="Id1898"/>
    <s v="Turner"/>
    <n v="19.95"/>
    <x v="273"/>
    <s v="No"/>
    <x v="1"/>
    <s v="No"/>
    <x v="1"/>
    <s v="No"/>
    <x v="2"/>
    <x v="2"/>
    <d v="2000-09-13T00:00:00"/>
    <n v="13224.69"/>
    <s v="tier - 3"/>
    <s v="tier - 2"/>
    <s v="R1022"/>
    <n v="24"/>
  </r>
  <r>
    <s v="Id1899"/>
    <s v="Benestad"/>
    <n v="21.24"/>
    <x v="326"/>
    <s v="No"/>
    <x v="0"/>
    <s v="No"/>
    <x v="0"/>
    <s v="No"/>
    <x v="2"/>
    <x v="2"/>
    <d v="1989-07-10T00:00:00"/>
    <n v="13224.06"/>
    <s v="tier - 3"/>
    <s v="tier - 2"/>
    <s v="R1026"/>
    <n v="35"/>
  </r>
  <r>
    <s v="Id1900"/>
    <s v="Gonzales"/>
    <n v="44.22"/>
    <x v="348"/>
    <s v="No"/>
    <x v="0"/>
    <s v="No"/>
    <x v="0"/>
    <s v="No"/>
    <x v="0"/>
    <x v="1"/>
    <d v="1990-11-01T00:00:00"/>
    <n v="13217.09"/>
    <s v="tier - 3"/>
    <s v="tier - 1"/>
    <s v="R1012"/>
    <n v="34"/>
  </r>
  <r>
    <s v="Id1901"/>
    <s v="Newman"/>
    <n v="41.1"/>
    <x v="427"/>
    <s v="No"/>
    <x v="0"/>
    <s v="No"/>
    <x v="0"/>
    <s v="No"/>
    <x v="0"/>
    <x v="1"/>
    <d v="1990-11-22T00:00:00"/>
    <n v="13214.43"/>
    <s v="tier - 3"/>
    <s v="tier - 3"/>
    <s v="R1021"/>
    <n v="34"/>
  </r>
  <r>
    <s v="Id1902"/>
    <s v="Sayre"/>
    <n v="34.200000000000003"/>
    <x v="226"/>
    <s v="yes"/>
    <x v="0"/>
    <s v="No"/>
    <x v="0"/>
    <s v="No"/>
    <x v="0"/>
    <x v="2"/>
    <d v="1996-09-08T00:00:00"/>
    <n v="13204.29"/>
    <s v="tier - 3"/>
    <s v="tier - 1"/>
    <s v="R1011"/>
    <n v="28"/>
  </r>
  <r>
    <s v="Id1903"/>
    <s v="Panke"/>
    <n v="29.92"/>
    <x v="216"/>
    <s v="yes"/>
    <x v="0"/>
    <s v="No"/>
    <x v="0"/>
    <s v="No"/>
    <x v="1"/>
    <x v="1"/>
    <d v="1996-08-17T00:00:00"/>
    <n v="13143.86"/>
    <s v="tier - 3"/>
    <s v="tier - 2"/>
    <s v="R1024"/>
    <n v="28"/>
  </r>
  <r>
    <s v="Id1904"/>
    <s v="Brennan"/>
    <n v="28.93"/>
    <x v="321"/>
    <s v="No"/>
    <x v="0"/>
    <s v="No"/>
    <x v="0"/>
    <s v="No"/>
    <x v="1"/>
    <x v="2"/>
    <d v="1990-07-29T00:00:00"/>
    <n v="13143.34"/>
    <s v="tier - 3"/>
    <s v="tier - 3"/>
    <s v="R1021"/>
    <n v="34"/>
  </r>
  <r>
    <s v="Id1905"/>
    <s v="Ngo"/>
    <n v="31.254999999999999"/>
    <x v="85"/>
    <s v="yes"/>
    <x v="0"/>
    <s v="No"/>
    <x v="3"/>
    <s v="No"/>
    <x v="0"/>
    <x v="1"/>
    <d v="1995-07-11T00:00:00"/>
    <n v="13129.6"/>
    <s v="tier - 3"/>
    <s v="tier - 2"/>
    <s v="R1012"/>
    <n v="29"/>
  </r>
  <r>
    <s v="Id1906"/>
    <s v="Guerdan"/>
    <n v="29.83"/>
    <x v="125"/>
    <s v="No"/>
    <x v="0"/>
    <s v="No"/>
    <x v="0"/>
    <s v="No"/>
    <x v="1"/>
    <x v="2"/>
    <d v="1999-07-10T00:00:00"/>
    <n v="13126.68"/>
    <s v="tier - 3"/>
    <s v="tier - 2"/>
    <s v="R1026"/>
    <n v="25"/>
  </r>
  <r>
    <s v="Id1907"/>
    <s v="Shaw"/>
    <n v="29.59"/>
    <x v="635"/>
    <s v="No"/>
    <x v="0"/>
    <s v="Yes"/>
    <x v="3"/>
    <s v="No"/>
    <x v="1"/>
    <x v="1"/>
    <d v="1993-11-11T00:00:00"/>
    <n v="13116.84"/>
    <s v="tier - 3"/>
    <s v="tier - 3"/>
    <s v="R1013"/>
    <n v="31"/>
  </r>
  <r>
    <s v="Id1908"/>
    <s v="Mills-Honarvar"/>
    <n v="31.16"/>
    <x v="326"/>
    <s v="No"/>
    <x v="0"/>
    <s v="Yes"/>
    <x v="3"/>
    <s v="No"/>
    <x v="0"/>
    <x v="2"/>
    <d v="1993-09-29T00:00:00"/>
    <n v="13113.51"/>
    <s v="tier - 3"/>
    <s v="tier - 2"/>
    <s v="R1013"/>
    <n v="31"/>
  </r>
  <r>
    <s v="Id1909"/>
    <s v="Farvard"/>
    <n v="34.21"/>
    <x v="338"/>
    <s v="yes"/>
    <x v="0"/>
    <s v="No"/>
    <x v="3"/>
    <s v="No"/>
    <x v="0"/>
    <x v="2"/>
    <d v="1988-10-24T00:00:00"/>
    <n v="13112.6"/>
    <s v="tier - 3"/>
    <s v="tier - 2"/>
    <s v="R1012"/>
    <n v="36"/>
  </r>
  <r>
    <s v="Id1910"/>
    <s v="Kelly"/>
    <n v="34.86"/>
    <x v="221"/>
    <s v="No"/>
    <x v="0"/>
    <s v="No"/>
    <x v="0"/>
    <s v="No"/>
    <x v="0"/>
    <x v="0"/>
    <d v="2002-06-15T00:00:00"/>
    <n v="13110.79"/>
    <s v="tier - 3"/>
    <s v="tier - 2"/>
    <s v="R1016"/>
    <n v="22"/>
  </r>
  <r>
    <s v="Id1911"/>
    <s v="Skinner"/>
    <n v="34.58"/>
    <x v="39"/>
    <s v="No"/>
    <x v="1"/>
    <s v="No"/>
    <x v="1"/>
    <s v="No"/>
    <x v="0"/>
    <x v="2"/>
    <d v="2000-07-10T00:00:00"/>
    <n v="13101.74"/>
    <s v="tier - 3"/>
    <s v="tier - 1"/>
    <s v="R1023"/>
    <n v="24"/>
  </r>
  <r>
    <s v="Id1912"/>
    <s v="Murphy"/>
    <n v="17.940000000000001"/>
    <x v="587"/>
    <s v="yes"/>
    <x v="0"/>
    <s v="No"/>
    <x v="0"/>
    <s v="No"/>
    <x v="3"/>
    <x v="2"/>
    <d v="1985-07-05T00:00:00"/>
    <n v="13063.88"/>
    <s v="tier - 3"/>
    <s v="tier - 3"/>
    <s v="R1019"/>
    <n v="39"/>
  </r>
  <r>
    <s v="Id1913"/>
    <s v="Shue"/>
    <n v="26.8"/>
    <x v="194"/>
    <s v="yes"/>
    <x v="0"/>
    <s v="Yes"/>
    <x v="3"/>
    <s v="No"/>
    <x v="1"/>
    <x v="1"/>
    <d v="1997-11-24T00:00:00"/>
    <n v="13051.22"/>
    <s v="tier - 3"/>
    <s v="tier - 1"/>
    <s v="R1019"/>
    <n v="27"/>
  </r>
  <r>
    <s v="Id1914"/>
    <s v="Reilly"/>
    <n v="17.690000000000001"/>
    <x v="269"/>
    <s v="yes"/>
    <x v="0"/>
    <s v="No"/>
    <x v="0"/>
    <s v="No"/>
    <x v="3"/>
    <x v="0"/>
    <d v="1981-08-27T00:00:00"/>
    <n v="13047.33"/>
    <s v="tier - 3"/>
    <s v="tier - 1"/>
    <s v="R1021"/>
    <n v="43"/>
  </r>
  <r>
    <s v="Id1915"/>
    <s v="Blinn"/>
    <n v="25.77"/>
    <x v="46"/>
    <s v="No"/>
    <x v="0"/>
    <s v="Yes"/>
    <x v="3"/>
    <s v="No"/>
    <x v="1"/>
    <x v="2"/>
    <d v="1993-09-14T00:00:00"/>
    <n v="13044.41"/>
    <s v="tier - 3"/>
    <s v="tier - 3"/>
    <s v="R1013"/>
    <n v="31"/>
  </r>
  <r>
    <s v="Id1916"/>
    <s v="Duyn"/>
    <n v="34.46"/>
    <x v="550"/>
    <s v="No"/>
    <x v="1"/>
    <s v="No"/>
    <x v="3"/>
    <s v="No"/>
    <x v="0"/>
    <x v="2"/>
    <d v="2004-07-13T00:00:00"/>
    <n v="13041.92"/>
    <s v="tier - 3"/>
    <s v="tier - 1"/>
    <s v="R1013"/>
    <n v="20"/>
  </r>
  <r>
    <s v="Id1917"/>
    <s v="Wardian"/>
    <n v="30.875"/>
    <x v="436"/>
    <s v="yes"/>
    <x v="0"/>
    <s v="No"/>
    <x v="0"/>
    <s v="No"/>
    <x v="0"/>
    <x v="2"/>
    <d v="1996-10-23T00:00:00"/>
    <n v="13023.93"/>
    <s v="tier - 3"/>
    <s v="tier - 2"/>
    <s v="R1011"/>
    <n v="28"/>
  </r>
  <r>
    <s v="Id1918"/>
    <s v="Heuninck"/>
    <n v="39.49"/>
    <x v="273"/>
    <s v="No"/>
    <x v="0"/>
    <s v="No"/>
    <x v="0"/>
    <s v="No"/>
    <x v="0"/>
    <x v="2"/>
    <d v="1991-07-25T00:00:00"/>
    <n v="13019.16"/>
    <s v="tier - 3"/>
    <s v="tier - 3"/>
    <s v="R1024"/>
    <n v="33"/>
  </r>
  <r>
    <s v="Id1919"/>
    <s v="Kipyego"/>
    <n v="28.88"/>
    <x v="276"/>
    <s v="No"/>
    <x v="0"/>
    <s v="No"/>
    <x v="0"/>
    <s v="No"/>
    <x v="1"/>
    <x v="2"/>
    <d v="1990-06-24T00:00:00"/>
    <n v="13012.21"/>
    <s v="tier - 3"/>
    <s v="tier - 3"/>
    <s v="R1011"/>
    <n v="34"/>
  </r>
  <r>
    <s v="Id1920"/>
    <s v="Kuehl"/>
    <n v="20.234999999999999"/>
    <x v="170"/>
    <s v="yes"/>
    <x v="0"/>
    <s v="No"/>
    <x v="0"/>
    <s v="No"/>
    <x v="2"/>
    <x v="2"/>
    <d v="2001-10-18T00:00:00"/>
    <n v="13010.86"/>
    <s v="tier - 3"/>
    <s v="tier - 2"/>
    <s v="R1013"/>
    <n v="23"/>
  </r>
  <r>
    <s v="Id1921"/>
    <s v="Burkholder"/>
    <n v="30.67"/>
    <x v="111"/>
    <s v="yes"/>
    <x v="0"/>
    <s v="No"/>
    <x v="0"/>
    <s v="No"/>
    <x v="0"/>
    <x v="2"/>
    <d v="2001-06-06T00:00:00"/>
    <n v="13008.07"/>
    <s v="tier - 3"/>
    <s v="tier - 2"/>
    <s v="R1011"/>
    <n v="23"/>
  </r>
  <r>
    <s v="Id1922"/>
    <s v="Stadolnik"/>
    <n v="30.875"/>
    <x v="651"/>
    <s v="No"/>
    <x v="0"/>
    <s v="No"/>
    <x v="0"/>
    <s v="No"/>
    <x v="0"/>
    <x v="0"/>
    <d v="1991-08-19T00:00:00"/>
    <n v="13004.95"/>
    <s v="tier - 3"/>
    <s v="tier - 3"/>
    <s v="R1012"/>
    <n v="33"/>
  </r>
  <r>
    <s v="Id1923"/>
    <s v="Shields"/>
    <n v="23.8"/>
    <x v="337"/>
    <s v="No"/>
    <x v="0"/>
    <s v="No"/>
    <x v="0"/>
    <s v="No"/>
    <x v="2"/>
    <x v="2"/>
    <d v="1994-08-12T00:00:00"/>
    <n v="13002.91"/>
    <s v="tier - 3"/>
    <s v="tier - 2"/>
    <s v="R1011"/>
    <n v="30"/>
  </r>
  <r>
    <s v="Id1924"/>
    <s v="Margolis"/>
    <n v="15.37"/>
    <x v="447"/>
    <s v="yes"/>
    <x v="0"/>
    <s v="No"/>
    <x v="0"/>
    <s v="No"/>
    <x v="3"/>
    <x v="0"/>
    <d v="1981-09-29T00:00:00"/>
    <n v="12994.12"/>
    <s v="tier - 3"/>
    <s v="tier - 2"/>
    <s v="R1012"/>
    <n v="43"/>
  </r>
  <r>
    <s v="Id1925"/>
    <s v="Uffenbeck"/>
    <n v="30.4"/>
    <x v="124"/>
    <s v="No"/>
    <x v="0"/>
    <s v="No"/>
    <x v="0"/>
    <s v="No"/>
    <x v="0"/>
    <x v="2"/>
    <d v="1999-06-24T00:00:00"/>
    <n v="12982.87"/>
    <s v="tier - 3"/>
    <s v="tier - 3"/>
    <s v="R1011"/>
    <n v="25"/>
  </r>
  <r>
    <s v="Id1926"/>
    <s v="Brake"/>
    <n v="19.48"/>
    <x v="507"/>
    <s v="yes"/>
    <x v="0"/>
    <s v="No"/>
    <x v="3"/>
    <s v="No"/>
    <x v="2"/>
    <x v="2"/>
    <d v="1988-08-28T00:00:00"/>
    <n v="12981.35"/>
    <s v="tier - 3"/>
    <s v="tier - 3"/>
    <s v="R1013"/>
    <n v="36"/>
  </r>
  <r>
    <s v="Id1927"/>
    <s v="Stepanova"/>
    <n v="16.96"/>
    <x v="62"/>
    <s v="yes"/>
    <x v="0"/>
    <s v="No"/>
    <x v="0"/>
    <s v="No"/>
    <x v="3"/>
    <x v="0"/>
    <d v="1981-12-13T00:00:00"/>
    <n v="12979.36"/>
    <s v="tier - 3"/>
    <s v="tier - 1"/>
    <s v="R1012"/>
    <n v="43"/>
  </r>
  <r>
    <s v="Id1928"/>
    <s v="Verdi"/>
    <n v="19.05"/>
    <x v="329"/>
    <s v="No"/>
    <x v="0"/>
    <s v="No"/>
    <x v="3"/>
    <s v="No"/>
    <x v="2"/>
    <x v="2"/>
    <d v="1987-10-24T00:00:00"/>
    <n v="12957.12"/>
    <s v="tier - 3"/>
    <s v="tier - 3"/>
    <s v="R1026"/>
    <n v="37"/>
  </r>
  <r>
    <s v="Id1929"/>
    <s v="McLean"/>
    <n v="37.619999999999997"/>
    <x v="237"/>
    <s v="No"/>
    <x v="0"/>
    <s v="No"/>
    <x v="0"/>
    <s v="No"/>
    <x v="0"/>
    <x v="2"/>
    <d v="1994-11-21T00:00:00"/>
    <n v="12950.07"/>
    <s v="tier - 3"/>
    <s v="tier - 3"/>
    <s v="R1016"/>
    <n v="30"/>
  </r>
  <r>
    <s v="Id1930"/>
    <s v="Ryan"/>
    <n v="29.1"/>
    <x v="145"/>
    <s v="No"/>
    <x v="0"/>
    <s v="No"/>
    <x v="0"/>
    <s v="No"/>
    <x v="1"/>
    <x v="2"/>
    <d v="1991-10-24T00:00:00"/>
    <n v="12949.16"/>
    <s v="tier - 3"/>
    <s v="tier - 1"/>
    <s v="R1026"/>
    <n v="33"/>
  </r>
  <r>
    <s v="Id1931"/>
    <s v="Mickelson"/>
    <n v="26.62"/>
    <x v="149"/>
    <s v="No"/>
    <x v="0"/>
    <s v="No"/>
    <x v="0"/>
    <s v="No"/>
    <x v="1"/>
    <x v="1"/>
    <d v="1991-08-25T00:00:00"/>
    <n v="12928.79"/>
    <s v="tier - 3"/>
    <s v="tier - 1"/>
    <s v="R1012"/>
    <n v="33"/>
  </r>
  <r>
    <s v="Id1932"/>
    <s v="Dibaba"/>
    <n v="25.74"/>
    <x v="74"/>
    <s v="No"/>
    <x v="0"/>
    <s v="No"/>
    <x v="0"/>
    <s v="No"/>
    <x v="1"/>
    <x v="1"/>
    <d v="1991-10-28T00:00:00"/>
    <n v="12925.89"/>
    <s v="tier - 3"/>
    <s v="tier - 3"/>
    <s v="R1013"/>
    <n v="33"/>
  </r>
  <r>
    <s v="Id1933"/>
    <s v="Shilling"/>
    <n v="18.22"/>
    <x v="172"/>
    <s v="yes"/>
    <x v="0"/>
    <s v="No"/>
    <x v="3"/>
    <s v="No"/>
    <x v="3"/>
    <x v="0"/>
    <d v="1986-09-09T00:00:00"/>
    <n v="12913.99"/>
    <s v="tier - 3"/>
    <s v="tier - 1"/>
    <s v="R1011"/>
    <n v="38"/>
  </r>
  <r>
    <s v="Id1934"/>
    <s v="Bashaw"/>
    <n v="26.03"/>
    <x v="412"/>
    <s v="No"/>
    <x v="0"/>
    <s v="Yes"/>
    <x v="3"/>
    <s v="No"/>
    <x v="1"/>
    <x v="1"/>
    <d v="1993-06-22T00:00:00"/>
    <n v="12890.06"/>
    <s v="tier - 3"/>
    <s v="tier - 1"/>
    <s v="R1011"/>
    <n v="31"/>
  </r>
  <r>
    <s v="Id1935"/>
    <s v="Jacob"/>
    <n v="17.29"/>
    <x v="244"/>
    <s v="No"/>
    <x v="0"/>
    <s v="No"/>
    <x v="0"/>
    <s v="No"/>
    <x v="3"/>
    <x v="2"/>
    <d v="1994-08-22T00:00:00"/>
    <n v="12870.31"/>
    <s v="tier - 3"/>
    <s v="tier - 1"/>
    <s v="R1012"/>
    <n v="30"/>
  </r>
  <r>
    <s v="Id1936"/>
    <s v="McCutcheon"/>
    <n v="18.170000000000002"/>
    <x v="654"/>
    <s v="yes"/>
    <x v="0"/>
    <s v="No"/>
    <x v="3"/>
    <s v="No"/>
    <x v="3"/>
    <x v="0"/>
    <d v="1986-12-01T00:00:00"/>
    <n v="12856.84"/>
    <s v="tier - 3"/>
    <s v="tier - 3"/>
    <s v="R1026"/>
    <n v="38"/>
  </r>
  <r>
    <s v="Id1937"/>
    <s v="Connor"/>
    <n v="32.54"/>
    <x v="245"/>
    <s v="No"/>
    <x v="1"/>
    <s v="No"/>
    <x v="3"/>
    <s v="No"/>
    <x v="0"/>
    <x v="1"/>
    <d v="2004-11-05T00:00:00"/>
    <n v="12852.37"/>
    <s v="tier - 3"/>
    <s v="tier - 1"/>
    <s v="R1024"/>
    <n v="20"/>
  </r>
  <r>
    <s v="Id1938"/>
    <s v="May"/>
    <n v="30.25"/>
    <x v="372"/>
    <s v="No"/>
    <x v="0"/>
    <s v="No"/>
    <x v="0"/>
    <s v="No"/>
    <x v="0"/>
    <x v="2"/>
    <d v="1989-12-02T00:00:00"/>
    <n v="12847.24"/>
    <s v="tier - 3"/>
    <s v="tier - 2"/>
    <s v="R1021"/>
    <n v="35"/>
  </r>
  <r>
    <s v="Id1939"/>
    <s v="Geoghegan"/>
    <n v="19.59"/>
    <x v="60"/>
    <s v="yes"/>
    <x v="0"/>
    <s v="No"/>
    <x v="3"/>
    <s v="No"/>
    <x v="2"/>
    <x v="1"/>
    <d v="1988-08-18T00:00:00"/>
    <n v="12829.46"/>
    <s v="tier - 3"/>
    <s v="tier - 1"/>
    <s v="R1021"/>
    <n v="36"/>
  </r>
  <r>
    <s v="Id1940"/>
    <s v="McGinn"/>
    <n v="45.9"/>
    <x v="167"/>
    <s v="yes"/>
    <x v="0"/>
    <s v="No"/>
    <x v="3"/>
    <s v="No"/>
    <x v="0"/>
    <x v="2"/>
    <d v="1995-10-21T00:00:00"/>
    <n v="12823.25"/>
    <s v="tier - 3"/>
    <s v="tier - 1"/>
    <s v="R1011"/>
    <n v="29"/>
  </r>
  <r>
    <s v="Id1941"/>
    <s v="Jones"/>
    <n v="17.059999999999999"/>
    <x v="356"/>
    <s v="yes"/>
    <x v="0"/>
    <s v="No"/>
    <x v="0"/>
    <s v="No"/>
    <x v="3"/>
    <x v="0"/>
    <d v="1981-12-14T00:00:00"/>
    <n v="12815.44"/>
    <s v="tier - 3"/>
    <s v="tier - 3"/>
    <s v="R1024"/>
    <n v="43"/>
  </r>
  <r>
    <s v="Id1942"/>
    <s v="Quinteros"/>
    <n v="32.07"/>
    <x v="174"/>
    <s v="No"/>
    <x v="0"/>
    <s v="Yes"/>
    <x v="3"/>
    <s v="No"/>
    <x v="0"/>
    <x v="2"/>
    <d v="2003-07-10T00:00:00"/>
    <n v="12797.21"/>
    <s v="tier - 3"/>
    <s v="tier - 1"/>
    <s v="R1024"/>
    <n v="21"/>
  </r>
  <r>
    <s v="Id1943"/>
    <s v="Loenser"/>
    <n v="16.5"/>
    <x v="52"/>
    <s v="No"/>
    <x v="0"/>
    <s v="No"/>
    <x v="3"/>
    <s v="No"/>
    <x v="3"/>
    <x v="2"/>
    <d v="1984-07-06T00:00:00"/>
    <n v="12788.18"/>
    <s v="tier - 3"/>
    <s v="tier - 2"/>
    <s v="R1023"/>
    <n v="40"/>
  </r>
  <r>
    <s v="Id1944"/>
    <s v="Aitken"/>
    <n v="31.4"/>
    <x v="169"/>
    <s v="No"/>
    <x v="0"/>
    <s v="No"/>
    <x v="3"/>
    <s v="No"/>
    <x v="0"/>
    <x v="1"/>
    <d v="1992-09-14T00:00:00"/>
    <n v="12788.03"/>
    <s v="tier - 3"/>
    <s v="tier - 2"/>
    <s v="R1024"/>
    <n v="32"/>
  </r>
  <r>
    <s v="Id1945"/>
    <s v="Furrer"/>
    <n v="20.36"/>
    <x v="326"/>
    <s v="No"/>
    <x v="0"/>
    <s v="No"/>
    <x v="0"/>
    <s v="No"/>
    <x v="2"/>
    <x v="2"/>
    <d v="1990-11-08T00:00:00"/>
    <n v="12776.05"/>
    <s v="tier - 3"/>
    <s v="tier - 3"/>
    <s v="R1022"/>
    <n v="34"/>
  </r>
  <r>
    <s v="Id1946"/>
    <s v="Konigs"/>
    <n v="25.46"/>
    <x v="419"/>
    <s v="No"/>
    <x v="0"/>
    <s v="No"/>
    <x v="3"/>
    <s v="No"/>
    <x v="1"/>
    <x v="2"/>
    <d v="1992-11-17T00:00:00"/>
    <n v="12770.27"/>
    <s v="tier - 3"/>
    <s v="tier - 1"/>
    <s v="R1020"/>
    <n v="32"/>
  </r>
  <r>
    <s v="Id1947"/>
    <s v="Tesdahl"/>
    <n v="17.09"/>
    <x v="330"/>
    <s v="yes"/>
    <x v="0"/>
    <s v="No"/>
    <x v="0"/>
    <s v="No"/>
    <x v="3"/>
    <x v="1"/>
    <d v="1985-06-14T00:00:00"/>
    <n v="12741.17"/>
    <s v="tier - 3"/>
    <s v="tier - 3"/>
    <s v="R1011"/>
    <n v="39"/>
  </r>
  <r>
    <s v="Id1948"/>
    <s v="Engel"/>
    <n v="20.83"/>
    <x v="89"/>
    <s v="No"/>
    <x v="0"/>
    <s v="No"/>
    <x v="0"/>
    <s v="No"/>
    <x v="2"/>
    <x v="2"/>
    <d v="1990-10-11T00:00:00"/>
    <n v="12731"/>
    <s v="tier - 3"/>
    <s v="tier - 3"/>
    <s v="R1016"/>
    <n v="34"/>
  </r>
  <r>
    <s v="Id1949"/>
    <s v="Kuck"/>
    <n v="18.920000000000002"/>
    <x v="213"/>
    <s v="yes"/>
    <x v="0"/>
    <s v="No"/>
    <x v="3"/>
    <s v="No"/>
    <x v="2"/>
    <x v="1"/>
    <d v="1988-11-04T00:00:00"/>
    <n v="12718.21"/>
    <s v="tier - 3"/>
    <s v="tier - 1"/>
    <s v="R1013"/>
    <n v="36"/>
  </r>
  <r>
    <s v="Id1950"/>
    <s v="Dillon"/>
    <n v="37.1"/>
    <x v="339"/>
    <s v="No"/>
    <x v="0"/>
    <s v="No"/>
    <x v="0"/>
    <s v="No"/>
    <x v="0"/>
    <x v="2"/>
    <d v="1999-08-12T00:00:00"/>
    <n v="12713"/>
    <s v="tier - 3"/>
    <s v="tier - 2"/>
    <s v="R1011"/>
    <n v="25"/>
  </r>
  <r>
    <s v="Id1951"/>
    <s v="Neuschel"/>
    <n v="22.515000000000001"/>
    <x v="470"/>
    <s v="yes"/>
    <x v="0"/>
    <s v="Yes"/>
    <x v="3"/>
    <s v="No"/>
    <x v="2"/>
    <x v="2"/>
    <d v="1997-11-04T00:00:00"/>
    <n v="12700.63"/>
    <s v="tier - 3"/>
    <s v="tier - 1"/>
    <s v="R1012"/>
    <n v="27"/>
  </r>
  <r>
    <s v="Id1952"/>
    <s v="Rosales Ramirez"/>
    <n v="32.700000000000003"/>
    <x v="497"/>
    <s v="No"/>
    <x v="0"/>
    <s v="No"/>
    <x v="0"/>
    <s v="No"/>
    <x v="0"/>
    <x v="2"/>
    <d v="1999-06-06T00:00:00"/>
    <n v="12699.56"/>
    <s v="tier - 3"/>
    <s v="tier - 1"/>
    <s v="R1011"/>
    <n v="25"/>
  </r>
  <r>
    <s v="Id1953"/>
    <s v="Marquez"/>
    <n v="17.75"/>
    <x v="555"/>
    <s v="yes"/>
    <x v="0"/>
    <s v="No"/>
    <x v="3"/>
    <s v="No"/>
    <x v="3"/>
    <x v="0"/>
    <d v="1986-12-27T00:00:00"/>
    <n v="12697.48"/>
    <s v="tier - 3"/>
    <s v="tier - 1"/>
    <s v="R1017"/>
    <n v="38"/>
  </r>
  <r>
    <s v="Id1954"/>
    <s v="Green"/>
    <n v="33.630000000000003"/>
    <x v="47"/>
    <s v="yes"/>
    <x v="0"/>
    <s v="No"/>
    <x v="0"/>
    <s v="No"/>
    <x v="0"/>
    <x v="2"/>
    <d v="2001-11-11T00:00:00"/>
    <n v="12648.7"/>
    <s v="tier - 3"/>
    <s v="tier - 1"/>
    <s v="R1012"/>
    <n v="23"/>
  </r>
  <r>
    <s v="Id1955"/>
    <s v="Schubel"/>
    <n v="34.799999999999997"/>
    <x v="337"/>
    <s v="yes"/>
    <x v="0"/>
    <s v="No"/>
    <x v="3"/>
    <s v="No"/>
    <x v="0"/>
    <x v="2"/>
    <d v="1995-08-23T00:00:00"/>
    <n v="12646.21"/>
    <s v="tier - 3"/>
    <s v="tier - 1"/>
    <s v="R1026"/>
    <n v="29"/>
  </r>
  <r>
    <s v="Id1956"/>
    <s v="Jimenez"/>
    <n v="16.809999999999999"/>
    <x v="49"/>
    <s v="yes"/>
    <x v="0"/>
    <s v="No"/>
    <x v="3"/>
    <s v="No"/>
    <x v="3"/>
    <x v="2"/>
    <d v="1988-08-18T00:00:00"/>
    <n v="12644.59"/>
    <s v="tier - 3"/>
    <s v="tier - 1"/>
    <s v="R1012"/>
    <n v="36"/>
  </r>
  <r>
    <s v="Id1957"/>
    <s v="Zimny-Schmitt"/>
    <n v="16.690000000000001"/>
    <x v="655"/>
    <s v="yes"/>
    <x v="0"/>
    <s v="No"/>
    <x v="0"/>
    <s v="No"/>
    <x v="3"/>
    <x v="0"/>
    <d v="1981-10-10T00:00:00"/>
    <n v="12643.38"/>
    <s v="tier - 3"/>
    <s v="tier - 1"/>
    <s v="R1024"/>
    <n v="43"/>
  </r>
  <r>
    <s v="Id1958"/>
    <s v="Hill"/>
    <n v="23.21"/>
    <x v="39"/>
    <s v="yes"/>
    <x v="0"/>
    <s v="No"/>
    <x v="3"/>
    <s v="No"/>
    <x v="2"/>
    <x v="2"/>
    <d v="1995-06-16T00:00:00"/>
    <n v="12640.24"/>
    <s v="tier - 3"/>
    <s v="tier - 3"/>
    <s v="R1026"/>
    <n v="29"/>
  </r>
  <r>
    <s v="Id1959"/>
    <s v="Brohart"/>
    <n v="25.175000000000001"/>
    <x v="127"/>
    <s v="yes"/>
    <x v="0"/>
    <s v="No"/>
    <x v="3"/>
    <s v="No"/>
    <x v="1"/>
    <x v="2"/>
    <d v="1995-10-09T00:00:00"/>
    <n v="12638.2"/>
    <s v="tier - 3"/>
    <s v="tier - 1"/>
    <s v="R1012"/>
    <n v="29"/>
  </r>
  <r>
    <s v="Id1960"/>
    <s v="Ryan"/>
    <n v="34.770000000000003"/>
    <x v="195"/>
    <s v="No"/>
    <x v="0"/>
    <s v="No"/>
    <x v="0"/>
    <s v="No"/>
    <x v="0"/>
    <x v="1"/>
    <d v="1994-09-24T00:00:00"/>
    <n v="12629.9"/>
    <s v="tier - 3"/>
    <s v="tier - 3"/>
    <s v="R1026"/>
    <n v="30"/>
  </r>
  <r>
    <s v="Id1961"/>
    <s v="Oka"/>
    <n v="27.7"/>
    <x v="374"/>
    <s v="No"/>
    <x v="0"/>
    <s v="No"/>
    <x v="3"/>
    <s v="No"/>
    <x v="1"/>
    <x v="2"/>
    <d v="1992-12-22T00:00:00"/>
    <n v="12629.17"/>
    <s v="tier - 3"/>
    <s v="tier - 1"/>
    <s v="R1014"/>
    <n v="32"/>
  </r>
  <r>
    <s v="Id1962"/>
    <s v="Newman"/>
    <n v="19.12"/>
    <x v="18"/>
    <s v="yes"/>
    <x v="0"/>
    <s v="No"/>
    <x v="3"/>
    <s v="No"/>
    <x v="2"/>
    <x v="2"/>
    <d v="1988-10-15T00:00:00"/>
    <n v="12624.74"/>
    <s v="tier - 3"/>
    <s v="tier - 2"/>
    <s v="R1013"/>
    <n v="36"/>
  </r>
  <r>
    <s v="Id1963"/>
    <s v="Metzger"/>
    <n v="32.67"/>
    <x v="145"/>
    <s v="No"/>
    <x v="0"/>
    <s v="Yes"/>
    <x v="3"/>
    <s v="No"/>
    <x v="0"/>
    <x v="2"/>
    <d v="2003-08-24T00:00:00"/>
    <n v="12622.18"/>
    <s v="tier - 3"/>
    <s v="tier - 2"/>
    <s v="R1025"/>
    <n v="21"/>
  </r>
  <r>
    <s v="Id1964"/>
    <s v="Gonzalez"/>
    <n v="28.5"/>
    <x v="184"/>
    <s v="No"/>
    <x v="0"/>
    <s v="No"/>
    <x v="3"/>
    <s v="No"/>
    <x v="1"/>
    <x v="1"/>
    <d v="1998-09-16T00:00:00"/>
    <n v="12609.89"/>
    <s v="tier - 3"/>
    <s v="tier - 2"/>
    <s v="R1011"/>
    <n v="26"/>
  </r>
  <r>
    <s v="Id1965"/>
    <s v="Vaughn"/>
    <n v="39.270000000000003"/>
    <x v="178"/>
    <s v="No"/>
    <x v="0"/>
    <s v="No"/>
    <x v="0"/>
    <s v="No"/>
    <x v="0"/>
    <x v="1"/>
    <d v="1999-09-22T00:00:00"/>
    <n v="12600.46"/>
    <s v="tier - 3"/>
    <s v="tier - 1"/>
    <s v="R1012"/>
    <n v="25"/>
  </r>
  <r>
    <s v="Id1966"/>
    <s v="Clifford"/>
    <n v="32.49"/>
    <x v="544"/>
    <s v="yes"/>
    <x v="0"/>
    <s v="No"/>
    <x v="0"/>
    <s v="No"/>
    <x v="0"/>
    <x v="2"/>
    <d v="1996-09-18T00:00:00"/>
    <n v="12592.53"/>
    <s v="tier - 3"/>
    <s v="tier - 3"/>
    <s v="R1012"/>
    <n v="28"/>
  </r>
  <r>
    <s v="Id1967"/>
    <s v="Petty"/>
    <n v="23.7"/>
    <x v="122"/>
    <s v="yes"/>
    <x v="0"/>
    <s v="No"/>
    <x v="0"/>
    <s v="No"/>
    <x v="2"/>
    <x v="2"/>
    <d v="1996-09-19T00:00:00"/>
    <n v="12579.92"/>
    <s v="tier - 3"/>
    <s v="tier - 3"/>
    <s v="R1021"/>
    <n v="28"/>
  </r>
  <r>
    <s v="Id1968"/>
    <s v="Sanford"/>
    <n v="30.4"/>
    <x v="33"/>
    <s v="No"/>
    <x v="1"/>
    <s v="No"/>
    <x v="3"/>
    <s v="No"/>
    <x v="0"/>
    <x v="1"/>
    <d v="2004-06-26T00:00:00"/>
    <n v="12574.05"/>
    <s v="tier - 3"/>
    <s v="tier - 1"/>
    <s v="R1012"/>
    <n v="20"/>
  </r>
  <r>
    <s v="Id1969"/>
    <s v="Sprague"/>
    <n v="38.94"/>
    <x v="67"/>
    <s v="No"/>
    <x v="0"/>
    <s v="Yes"/>
    <x v="3"/>
    <s v="No"/>
    <x v="0"/>
    <x v="2"/>
    <d v="1993-10-12T00:00:00"/>
    <n v="12557.61"/>
    <s v="tier - 3"/>
    <s v="tier - 1"/>
    <s v="R1021"/>
    <n v="31"/>
  </r>
  <r>
    <s v="Id1970"/>
    <s v="Lasseron"/>
    <n v="31.02"/>
    <x v="95"/>
    <s v="No"/>
    <x v="0"/>
    <s v="Yes"/>
    <x v="3"/>
    <s v="No"/>
    <x v="0"/>
    <x v="2"/>
    <d v="2003-07-29T00:00:00"/>
    <n v="12523.6"/>
    <s v="tier - 3"/>
    <s v="tier - 2"/>
    <s v="R1011"/>
    <n v="21"/>
  </r>
  <r>
    <s v="Id1971"/>
    <s v="Bushong"/>
    <n v="17.5"/>
    <x v="176"/>
    <s v="No"/>
    <x v="0"/>
    <s v="No"/>
    <x v="3"/>
    <s v="No"/>
    <x v="3"/>
    <x v="2"/>
    <d v="1987-09-14T00:00:00"/>
    <n v="12499.88"/>
    <s v="tier - 3"/>
    <s v="tier - 3"/>
    <s v="R1024"/>
    <n v="37"/>
  </r>
  <r>
    <s v="Id1972"/>
    <s v="Dennison"/>
    <n v="34.799999999999997"/>
    <x v="614"/>
    <s v="yes"/>
    <x v="1"/>
    <s v="No"/>
    <x v="1"/>
    <s v="No"/>
    <x v="0"/>
    <x v="2"/>
    <d v="2000-06-20T00:00:00"/>
    <n v="12495.29"/>
    <s v="tier - 3"/>
    <s v="tier - 1"/>
    <s v="R1018"/>
    <n v="24"/>
  </r>
  <r>
    <s v="Id1973"/>
    <s v="Lira"/>
    <n v="17.3"/>
    <x v="223"/>
    <s v="yes"/>
    <x v="0"/>
    <s v="No"/>
    <x v="3"/>
    <s v="No"/>
    <x v="3"/>
    <x v="0"/>
    <d v="1986-08-27T00:00:00"/>
    <n v="12485.8"/>
    <s v="tier - 3"/>
    <s v="tier - 2"/>
    <s v="R1026"/>
    <n v="38"/>
  </r>
  <r>
    <s v="Id1974"/>
    <s v="Nahigian"/>
    <n v="32.25"/>
    <x v="112"/>
    <s v="yes"/>
    <x v="0"/>
    <s v="No"/>
    <x v="0"/>
    <s v="No"/>
    <x v="0"/>
    <x v="2"/>
    <d v="2001-12-26T00:00:00"/>
    <n v="12479.71"/>
    <s v="tier - 3"/>
    <s v="tier - 2"/>
    <s v="R1013"/>
    <n v="23"/>
  </r>
  <r>
    <s v="Id1975"/>
    <s v="Cackett"/>
    <n v="42.4"/>
    <x v="102"/>
    <s v="yes"/>
    <x v="0"/>
    <s v="No"/>
    <x v="0"/>
    <s v="No"/>
    <x v="0"/>
    <x v="2"/>
    <d v="1996-12-19T00:00:00"/>
    <n v="12475.35"/>
    <s v="tier - 3"/>
    <s v="tier - 2"/>
    <s v="R1025"/>
    <n v="28"/>
  </r>
  <r>
    <s v="Id1976"/>
    <s v="Hunter-Galvan"/>
    <n v="38.664999999999999"/>
    <x v="320"/>
    <s v="No"/>
    <x v="1"/>
    <s v="No"/>
    <x v="3"/>
    <s v="No"/>
    <x v="0"/>
    <x v="2"/>
    <d v="2004-07-16T00:00:00"/>
    <n v="12452.25"/>
    <s v="tier - 3"/>
    <s v="tier - 1"/>
    <s v="R1026"/>
    <n v="20"/>
  </r>
  <r>
    <s v="Id1977"/>
    <s v="Pierret"/>
    <n v="29.92"/>
    <x v="206"/>
    <s v="yes"/>
    <x v="0"/>
    <s v="No"/>
    <x v="0"/>
    <s v="No"/>
    <x v="1"/>
    <x v="2"/>
    <d v="1996-10-27T00:00:00"/>
    <n v="12430.95"/>
    <s v="tier - 3"/>
    <s v="tier - 2"/>
    <s v="R1011"/>
    <n v="28"/>
  </r>
  <r>
    <s v="Id1978"/>
    <s v="White"/>
    <n v="29.48"/>
    <x v="197"/>
    <s v="yes"/>
    <x v="0"/>
    <s v="No"/>
    <x v="0"/>
    <s v="No"/>
    <x v="1"/>
    <x v="2"/>
    <d v="1996-08-10T00:00:00"/>
    <n v="12408.29"/>
    <s v="tier - 3"/>
    <s v="tier - 1"/>
    <s v="R1013"/>
    <n v="28"/>
  </r>
  <r>
    <s v="Id1979"/>
    <s v="O'Neil"/>
    <n v="28.785"/>
    <x v="283"/>
    <s v="yes"/>
    <x v="0"/>
    <s v="No"/>
    <x v="0"/>
    <s v="No"/>
    <x v="1"/>
    <x v="2"/>
    <d v="1996-11-13T00:00:00"/>
    <n v="12407.3"/>
    <s v="tier - 3"/>
    <s v="tier - 1"/>
    <s v="R1011"/>
    <n v="28"/>
  </r>
  <r>
    <s v="Id1980"/>
    <s v="Leitz"/>
    <n v="19.8"/>
    <x v="544"/>
    <s v="yes"/>
    <x v="0"/>
    <s v="No"/>
    <x v="0"/>
    <s v="No"/>
    <x v="2"/>
    <x v="2"/>
    <d v="1996-12-14T00:00:00"/>
    <n v="12404.88"/>
    <s v="tier - 3"/>
    <s v="tier - 3"/>
    <s v="R1012"/>
    <n v="28"/>
  </r>
  <r>
    <s v="Id1981"/>
    <s v="Durfee"/>
    <n v="35.53"/>
    <x v="82"/>
    <s v="No"/>
    <x v="0"/>
    <s v="Yes"/>
    <x v="3"/>
    <s v="No"/>
    <x v="0"/>
    <x v="2"/>
    <d v="1993-10-07T00:00:00"/>
    <n v="12369.89"/>
    <s v="tier - 3"/>
    <s v="tier - 1"/>
    <s v="R1012"/>
    <n v="31"/>
  </r>
  <r>
    <s v="Id1982"/>
    <s v="Maylone"/>
    <n v="21.47"/>
    <x v="93"/>
    <s v="yes"/>
    <x v="0"/>
    <s v="No"/>
    <x v="3"/>
    <s v="No"/>
    <x v="2"/>
    <x v="2"/>
    <d v="1995-06-23T00:00:00"/>
    <n v="12363.55"/>
    <s v="tier - 3"/>
    <s v="tier - 3"/>
    <s v="R1011"/>
    <n v="29"/>
  </r>
  <r>
    <s v="Id1983"/>
    <s v="Reiland"/>
    <n v="25.9"/>
    <x v="89"/>
    <s v="No"/>
    <x v="0"/>
    <s v="Yes"/>
    <x v="3"/>
    <s v="No"/>
    <x v="1"/>
    <x v="2"/>
    <d v="1993-10-28T00:00:00"/>
    <n v="12347.17"/>
    <s v="tier - 3"/>
    <s v="tier - 2"/>
    <s v="R1025"/>
    <n v="31"/>
  </r>
  <r>
    <s v="Id1984"/>
    <s v="Hu"/>
    <n v="20.81"/>
    <x v="315"/>
    <s v="No"/>
    <x v="0"/>
    <s v="No"/>
    <x v="0"/>
    <s v="No"/>
    <x v="2"/>
    <x v="2"/>
    <d v="1991-09-01T00:00:00"/>
    <n v="12333.83"/>
    <s v="tier - 3"/>
    <s v="tier - 3"/>
    <s v="R1013"/>
    <n v="33"/>
  </r>
  <r>
    <s v="Id1985"/>
    <s v="Lessek"/>
    <n v="25.84"/>
    <x v="336"/>
    <s v="yes"/>
    <x v="0"/>
    <s v="Yes"/>
    <x v="3"/>
    <s v="No"/>
    <x v="1"/>
    <x v="1"/>
    <d v="1997-06-20T00:00:00"/>
    <n v="12323.94"/>
    <s v="tier - 3"/>
    <s v="tier - 3"/>
    <s v="R1012"/>
    <n v="27"/>
  </r>
  <r>
    <s v="Id1986"/>
    <s v="Colavincenzo"/>
    <n v="30.95"/>
    <x v="361"/>
    <s v="No"/>
    <x v="0"/>
    <s v="Yes"/>
    <x v="3"/>
    <s v="No"/>
    <x v="0"/>
    <x v="2"/>
    <d v="2003-11-18T00:00:00"/>
    <n v="12299.59"/>
    <s v="tier - 3"/>
    <s v="tier - 1"/>
    <s v="R1012"/>
    <n v="21"/>
  </r>
  <r>
    <s v="Id1987"/>
    <s v="Mendez-Karr"/>
    <n v="30.54"/>
    <x v="633"/>
    <s v="No"/>
    <x v="0"/>
    <s v="Yes"/>
    <x v="3"/>
    <s v="No"/>
    <x v="0"/>
    <x v="2"/>
    <d v="2003-12-05T00:00:00"/>
    <n v="12282.38"/>
    <s v="tier - 3"/>
    <s v="tier - 2"/>
    <s v="R1026"/>
    <n v="21"/>
  </r>
  <r>
    <s v="Id1988"/>
    <s v="Saulnier"/>
    <n v="33.914999999999999"/>
    <x v="85"/>
    <s v="yes"/>
    <x v="0"/>
    <s v="No"/>
    <x v="0"/>
    <s v="No"/>
    <x v="0"/>
    <x v="1"/>
    <d v="1996-11-17T00:00:00"/>
    <n v="12282.03"/>
    <s v="tier - 3"/>
    <s v="tier - 3"/>
    <s v="R1012"/>
    <n v="28"/>
  </r>
  <r>
    <s v="Id1989"/>
    <s v="Schoonover"/>
    <n v="33.31"/>
    <x v="40"/>
    <s v="No"/>
    <x v="0"/>
    <s v="Yes"/>
    <x v="3"/>
    <s v="No"/>
    <x v="0"/>
    <x v="2"/>
    <d v="2003-07-03T00:00:00"/>
    <n v="12269.69"/>
    <s v="tier - 3"/>
    <s v="tier - 1"/>
    <s v="R1012"/>
    <n v="21"/>
  </r>
  <r>
    <s v="Id1990"/>
    <s v="Hass"/>
    <n v="25.745000000000001"/>
    <x v="473"/>
    <s v="yes"/>
    <x v="0"/>
    <s v="No"/>
    <x v="0"/>
    <s v="No"/>
    <x v="1"/>
    <x v="2"/>
    <d v="2001-10-06T00:00:00"/>
    <n v="12268.63"/>
    <s v="tier - 3"/>
    <s v="tier - 2"/>
    <s v="R1011"/>
    <n v="23"/>
  </r>
  <r>
    <s v="Id1991"/>
    <s v="Cadotte"/>
    <n v="37.1"/>
    <x v="149"/>
    <s v="No"/>
    <x v="0"/>
    <s v="No"/>
    <x v="0"/>
    <s v="No"/>
    <x v="0"/>
    <x v="1"/>
    <d v="1994-07-01T00:00:00"/>
    <n v="12265.51"/>
    <s v="tier - 3"/>
    <s v="tier - 1"/>
    <s v="R1022"/>
    <n v="30"/>
  </r>
  <r>
    <s v="Id1992"/>
    <s v="Cacciapaglia"/>
    <n v="35.435000000000002"/>
    <x v="336"/>
    <s v="No"/>
    <x v="0"/>
    <s v="No"/>
    <x v="0"/>
    <s v="No"/>
    <x v="0"/>
    <x v="1"/>
    <d v="1994-12-02T00:00:00"/>
    <n v="12255.04"/>
    <s v="tier - 3"/>
    <s v="tier - 1"/>
    <s v="R1012"/>
    <n v="30"/>
  </r>
  <r>
    <s v="Id1993"/>
    <s v="Mininger"/>
    <n v="20.399999999999999"/>
    <x v="249"/>
    <s v="No"/>
    <x v="0"/>
    <s v="No"/>
    <x v="0"/>
    <s v="No"/>
    <x v="2"/>
    <x v="2"/>
    <d v="1991-11-13T00:00:00"/>
    <n v="12254.44"/>
    <s v="tier - 3"/>
    <s v="tier - 3"/>
    <s v="R1024"/>
    <n v="33"/>
  </r>
  <r>
    <s v="Id1994"/>
    <s v="Mayo"/>
    <n v="42.13"/>
    <x v="186"/>
    <s v="yes"/>
    <x v="0"/>
    <s v="Yes"/>
    <x v="3"/>
    <s v="No"/>
    <x v="0"/>
    <x v="1"/>
    <d v="1997-09-02T00:00:00"/>
    <n v="12245.17"/>
    <s v="tier - 3"/>
    <s v="tier - 2"/>
    <s v="R1019"/>
    <n v="27"/>
  </r>
  <r>
    <s v="Id1995"/>
    <s v="Zicko"/>
    <n v="33.99"/>
    <x v="249"/>
    <s v="yes"/>
    <x v="0"/>
    <s v="Yes"/>
    <x v="3"/>
    <s v="No"/>
    <x v="0"/>
    <x v="2"/>
    <d v="1997-08-02T00:00:00"/>
    <n v="12244.53"/>
    <s v="tier - 3"/>
    <s v="tier - 1"/>
    <s v="R1025"/>
    <n v="27"/>
  </r>
  <r>
    <s v="Id1996"/>
    <s v="Graham"/>
    <n v="28.594999999999999"/>
    <x v="419"/>
    <s v="yes"/>
    <x v="0"/>
    <s v="Yes"/>
    <x v="3"/>
    <s v="No"/>
    <x v="1"/>
    <x v="2"/>
    <d v="1997-07-06T00:00:00"/>
    <n v="12237.73"/>
    <s v="tier - 3"/>
    <s v="tier - 2"/>
    <s v="R1011"/>
    <n v="27"/>
  </r>
  <r>
    <s v="Id1997"/>
    <s v="Boland"/>
    <n v="20.8"/>
    <x v="212"/>
    <s v="yes"/>
    <x v="0"/>
    <s v="Yes"/>
    <x v="3"/>
    <s v="No"/>
    <x v="2"/>
    <x v="2"/>
    <d v="1997-12-22T00:00:00"/>
    <n v="12235.84"/>
    <s v="tier - 3"/>
    <s v="tier - 1"/>
    <s v="R1026"/>
    <n v="27"/>
  </r>
  <r>
    <s v="Id1998"/>
    <s v="Cupp"/>
    <n v="23.465"/>
    <x v="106"/>
    <s v="yes"/>
    <x v="0"/>
    <s v="Yes"/>
    <x v="3"/>
    <s v="No"/>
    <x v="2"/>
    <x v="1"/>
    <d v="1997-07-05T00:00:00"/>
    <n v="12233.83"/>
    <s v="tier - 3"/>
    <s v="tier - 1"/>
    <s v="R1011"/>
    <n v="27"/>
  </r>
  <r>
    <s v="Id1999"/>
    <s v="Shaw"/>
    <n v="40.185000000000002"/>
    <x v="169"/>
    <s v="yes"/>
    <x v="0"/>
    <s v="No"/>
    <x v="0"/>
    <s v="No"/>
    <x v="0"/>
    <x v="1"/>
    <d v="1996-10-11T00:00:00"/>
    <n v="12231.61"/>
    <s v="tier - 3"/>
    <s v="tier - 3"/>
    <s v="R1013"/>
    <n v="28"/>
  </r>
  <r>
    <s v="Id2000"/>
    <s v="Klassen"/>
    <n v="21.89"/>
    <x v="186"/>
    <s v="yes"/>
    <x v="0"/>
    <s v="No"/>
    <x v="0"/>
    <s v="No"/>
    <x v="2"/>
    <x v="1"/>
    <d v="2001-09-02T00:00:00"/>
    <n v="12224.35"/>
    <s v="tier - 3"/>
    <s v="tier - 3"/>
    <s v="R1013"/>
    <n v="23"/>
  </r>
  <r>
    <s v="Id2001"/>
    <s v="Musal"/>
    <n v="29.34"/>
    <x v="34"/>
    <s v="yes"/>
    <x v="1"/>
    <s v="No"/>
    <x v="1"/>
    <s v="No"/>
    <x v="1"/>
    <x v="1"/>
    <d v="2000-09-23T00:00:00"/>
    <n v="12222.9"/>
    <s v="tier - 3"/>
    <s v="tier - 1"/>
    <s v="R1012"/>
    <n v="24"/>
  </r>
  <r>
    <s v="Id2002"/>
    <s v="Kitayama"/>
    <n v="22.61"/>
    <x v="69"/>
    <s v="yes"/>
    <x v="0"/>
    <s v="No"/>
    <x v="0"/>
    <s v="No"/>
    <x v="2"/>
    <x v="2"/>
    <d v="1996-07-03T00:00:00"/>
    <n v="12218.7"/>
    <s v="tier - 3"/>
    <s v="tier - 3"/>
    <s v="R1024"/>
    <n v="28"/>
  </r>
  <r>
    <s v="Id2003"/>
    <s v="Altman"/>
    <n v="22.23"/>
    <x v="34"/>
    <s v="yes"/>
    <x v="0"/>
    <s v="No"/>
    <x v="0"/>
    <s v="No"/>
    <x v="2"/>
    <x v="1"/>
    <d v="1996-08-14T00:00:00"/>
    <n v="12198.64"/>
    <s v="tier - 3"/>
    <s v="tier - 2"/>
    <s v="R1012"/>
    <n v="28"/>
  </r>
  <r>
    <s v="Id2004"/>
    <s v="Demchko"/>
    <n v="33.4"/>
    <x v="49"/>
    <s v="No"/>
    <x v="0"/>
    <s v="No"/>
    <x v="0"/>
    <s v="No"/>
    <x v="0"/>
    <x v="2"/>
    <d v="1994-07-06T00:00:00"/>
    <n v="12148.2"/>
    <s v="tier - 3"/>
    <s v="tier - 3"/>
    <s v="R1011"/>
    <n v="30"/>
  </r>
  <r>
    <s v="Id2005"/>
    <s v="Wild"/>
    <n v="33.11"/>
    <x v="507"/>
    <s v="No"/>
    <x v="0"/>
    <s v="No"/>
    <x v="0"/>
    <s v="No"/>
    <x v="0"/>
    <x v="2"/>
    <d v="1994-10-25T00:00:00"/>
    <n v="12146.97"/>
    <s v="tier - 3"/>
    <s v="tier - 3"/>
    <s v="R1011"/>
    <n v="30"/>
  </r>
  <r>
    <s v="Id2006"/>
    <s v="Betts"/>
    <n v="16.815000000000001"/>
    <x v="319"/>
    <s v="yes"/>
    <x v="0"/>
    <s v="No"/>
    <x v="0"/>
    <s v="No"/>
    <x v="3"/>
    <x v="2"/>
    <d v="2001-08-29T00:00:00"/>
    <n v="12142.58"/>
    <s v="tier - 3"/>
    <s v="tier - 2"/>
    <s v="R1013"/>
    <n v="23"/>
  </r>
  <r>
    <s v="Id2007"/>
    <s v="Martin"/>
    <n v="25.61"/>
    <x v="544"/>
    <s v="No"/>
    <x v="0"/>
    <s v="Yes"/>
    <x v="3"/>
    <s v="No"/>
    <x v="1"/>
    <x v="2"/>
    <d v="1993-09-25T00:00:00"/>
    <n v="12137.6"/>
    <s v="tier - 3"/>
    <s v="tier - 2"/>
    <s v="R1013"/>
    <n v="31"/>
  </r>
  <r>
    <s v="Id2008"/>
    <s v="Vandeventer"/>
    <n v="25.8"/>
    <x v="206"/>
    <s v="No"/>
    <x v="0"/>
    <s v="No"/>
    <x v="0"/>
    <s v="No"/>
    <x v="1"/>
    <x v="2"/>
    <d v="1994-07-10T00:00:00"/>
    <n v="12130.8"/>
    <s v="tier - 3"/>
    <e v="#N/A"/>
    <e v="#N/A"/>
    <n v="30"/>
  </r>
  <r>
    <s v="Id2009"/>
    <s v="Hirano"/>
    <n v="27.39"/>
    <x v="45"/>
    <s v="No"/>
    <x v="0"/>
    <s v="No"/>
    <x v="0"/>
    <s v="No"/>
    <x v="1"/>
    <x v="2"/>
    <d v="1999-06-25T00:00:00"/>
    <n v="12129.61"/>
    <s v="tier - 3"/>
    <s v="tier - 1"/>
    <s v="R1011"/>
    <n v="25"/>
  </r>
  <r>
    <s v="Id2010"/>
    <s v="Davi"/>
    <n v="17.03"/>
    <x v="198"/>
    <s v="No"/>
    <x v="0"/>
    <s v="No"/>
    <x v="3"/>
    <s v="No"/>
    <x v="3"/>
    <x v="2"/>
    <d v="1987-08-01T00:00:00"/>
    <n v="12124.99"/>
    <s v="tier - 3"/>
    <s v="tier - 2"/>
    <s v="R1013"/>
    <n v="37"/>
  </r>
  <r>
    <s v="Id2011"/>
    <s v="Sloan"/>
    <n v="23.75"/>
    <x v="206"/>
    <s v="yes"/>
    <x v="0"/>
    <s v="No"/>
    <x v="0"/>
    <s v="No"/>
    <x v="2"/>
    <x v="2"/>
    <d v="2001-10-13T00:00:00"/>
    <n v="12105.32"/>
    <s v="tier - 1"/>
    <s v="tier - 2"/>
    <s v="R1013"/>
    <n v="23"/>
  </r>
  <r>
    <s v="Id2012"/>
    <s v="Homich"/>
    <n v="26.03"/>
    <x v="78"/>
    <s v="yes"/>
    <x v="0"/>
    <s v="No"/>
    <x v="3"/>
    <s v="No"/>
    <x v="1"/>
    <x v="2"/>
    <d v="1995-09-10T00:00:00"/>
    <n v="12096.65"/>
    <s v="tier - 2"/>
    <s v="tier - 3"/>
    <s v="R1016"/>
    <n v="29"/>
  </r>
  <r>
    <s v="Id2013"/>
    <s v="Bell"/>
    <n v="16.079999999999998"/>
    <x v="425"/>
    <s v="No"/>
    <x v="0"/>
    <s v="No"/>
    <x v="0"/>
    <s v="No"/>
    <x v="3"/>
    <x v="1"/>
    <d v="1989-10-01T00:00:00"/>
    <n v="12094.48"/>
    <s v="tier - 1"/>
    <s v="tier - 3"/>
    <s v="R1024"/>
    <n v="35"/>
  </r>
  <r>
    <s v="Id2014"/>
    <s v="Kristjansson"/>
    <n v="30.875"/>
    <x v="540"/>
    <s v="No"/>
    <x v="0"/>
    <s v="No"/>
    <x v="0"/>
    <s v="No"/>
    <x v="0"/>
    <x v="2"/>
    <d v="1994-09-26T00:00:00"/>
    <n v="12091.34"/>
    <s v="tier - 1"/>
    <s v="tier - 3"/>
    <s v="R1011"/>
    <n v="30"/>
  </r>
  <r>
    <s v="Id2015"/>
    <s v="Pitman"/>
    <n v="31.79"/>
    <x v="656"/>
    <s v="No"/>
    <x v="0"/>
    <s v="No"/>
    <x v="0"/>
    <s v="No"/>
    <x v="0"/>
    <x v="0"/>
    <d v="2002-06-21T00:00:00"/>
    <n v="12048.13"/>
    <s v="tier - 1"/>
    <s v="tier - 3"/>
    <s v="R1011"/>
    <n v="22"/>
  </r>
  <r>
    <s v="Id2016"/>
    <s v="Curley"/>
    <n v="28.48"/>
    <x v="21"/>
    <s v="yes"/>
    <x v="0"/>
    <s v="Yes"/>
    <x v="3"/>
    <s v="No"/>
    <x v="1"/>
    <x v="1"/>
    <d v="1997-12-22T00:00:00"/>
    <n v="12044.34"/>
    <s v="tier - 1"/>
    <s v="tier - 3"/>
    <s v="R1024"/>
    <n v="27"/>
  </r>
  <r>
    <s v="Id2017"/>
    <s v="Zimmer"/>
    <n v="26.6"/>
    <x v="280"/>
    <s v="No"/>
    <x v="0"/>
    <s v="No"/>
    <x v="3"/>
    <s v="No"/>
    <x v="1"/>
    <x v="2"/>
    <d v="1998-08-09T00:00:00"/>
    <n v="12035.18"/>
    <s v="tier - 1"/>
    <s v="tier - 3"/>
    <s v="R1012"/>
    <n v="26"/>
  </r>
  <r>
    <s v="Id2018"/>
    <s v="Granski"/>
    <n v="25.27"/>
    <x v="334"/>
    <s v="No"/>
    <x v="0"/>
    <s v="No"/>
    <x v="3"/>
    <s v="No"/>
    <x v="1"/>
    <x v="1"/>
    <d v="1998-09-15T00:00:00"/>
    <n v="12032.33"/>
    <s v="tier - 2"/>
    <s v="tier - 2"/>
    <s v="R1013"/>
    <n v="26"/>
  </r>
  <r>
    <s v="Id2019"/>
    <s v="Dunn"/>
    <n v="34.484999999999999"/>
    <x v="577"/>
    <s v="yes"/>
    <x v="0"/>
    <s v="Yes"/>
    <x v="3"/>
    <s v="No"/>
    <x v="0"/>
    <x v="2"/>
    <d v="1997-12-19T00:00:00"/>
    <n v="12029.29"/>
    <s v="tier - 1"/>
    <s v="tier - 3"/>
    <s v="R1011"/>
    <n v="27"/>
  </r>
  <r>
    <s v="Id2020"/>
    <s v="Regina"/>
    <n v="15.57"/>
    <x v="212"/>
    <s v="yes"/>
    <x v="0"/>
    <s v="No"/>
    <x v="3"/>
    <s v="No"/>
    <x v="3"/>
    <x v="2"/>
    <d v="1988-09-28T00:00:00"/>
    <n v="12001.29"/>
    <e v="#N/A"/>
    <s v="tier - 1"/>
    <s v="R1011"/>
    <n v="36"/>
  </r>
  <r>
    <s v="Id2021"/>
    <s v="O'Connor"/>
    <n v="30.36"/>
    <x v="464"/>
    <s v="No"/>
    <x v="0"/>
    <s v="No"/>
    <x v="0"/>
    <s v="No"/>
    <x v="0"/>
    <x v="0"/>
    <d v="2002-12-15T00:00:00"/>
    <n v="11994.89"/>
    <s v="tier - 2"/>
    <s v="tier - 1"/>
    <s v="R1011"/>
    <n v="22"/>
  </r>
  <r>
    <s v="Id2022"/>
    <s v="Howe"/>
    <n v="19.37"/>
    <x v="237"/>
    <s v="No"/>
    <x v="0"/>
    <s v="No"/>
    <x v="0"/>
    <s v="No"/>
    <x v="2"/>
    <x v="2"/>
    <d v="1991-11-20T00:00:00"/>
    <n v="11987.68"/>
    <s v="tier - 1"/>
    <s v="tier - 2"/>
    <s v="R1013"/>
    <n v="33"/>
  </r>
  <r>
    <s v="Id2023"/>
    <s v="Atwater"/>
    <n v="16.71"/>
    <x v="237"/>
    <s v="No"/>
    <x v="0"/>
    <s v="No"/>
    <x v="3"/>
    <s v="No"/>
    <x v="3"/>
    <x v="2"/>
    <d v="1987-06-18T00:00:00"/>
    <n v="11987.17"/>
    <s v="tier - 1"/>
    <s v="tier - 1"/>
    <s v="R1013"/>
    <n v="37"/>
  </r>
  <r>
    <s v="Id2024"/>
    <s v="Gurganus"/>
    <n v="24.1"/>
    <x v="171"/>
    <s v="yes"/>
    <x v="0"/>
    <s v="No"/>
    <x v="3"/>
    <s v="No"/>
    <x v="2"/>
    <x v="2"/>
    <d v="1995-09-24T00:00:00"/>
    <n v="11946.63"/>
    <s v="tier - 1"/>
    <s v="tier - 3"/>
    <s v="R1013"/>
    <n v="29"/>
  </r>
  <r>
    <s v="Id2025"/>
    <s v="Holden"/>
    <n v="29.77"/>
    <x v="207"/>
    <s v="No"/>
    <x v="0"/>
    <s v="No"/>
    <x v="0"/>
    <s v="No"/>
    <x v="1"/>
    <x v="0"/>
    <d v="2002-09-30T00:00:00"/>
    <n v="11945.13"/>
    <s v="tier - 1"/>
    <s v="tier - 1"/>
    <s v="R1012"/>
    <n v="22"/>
  </r>
  <r>
    <s v="Id2026"/>
    <s v="Parton"/>
    <n v="46.53"/>
    <x v="95"/>
    <s v="yes"/>
    <x v="0"/>
    <s v="No"/>
    <x v="0"/>
    <s v="No"/>
    <x v="0"/>
    <x v="2"/>
    <d v="1996-06-30T00:00:00"/>
    <n v="11944.59"/>
    <s v="tier - 1"/>
    <s v="tier - 3"/>
    <s v="R1012"/>
    <n v="28"/>
  </r>
  <r>
    <s v="Id2027"/>
    <s v="Downs"/>
    <n v="23.4"/>
    <x v="102"/>
    <s v="No"/>
    <x v="0"/>
    <s v="Yes"/>
    <x v="3"/>
    <s v="No"/>
    <x v="2"/>
    <x v="2"/>
    <d v="2003-06-05T00:00:00"/>
    <n v="11941.83"/>
    <s v="tier - 2"/>
    <s v="tier - 1"/>
    <s v="R1013"/>
    <n v="21"/>
  </r>
  <r>
    <s v="Id2028"/>
    <s v="Dent"/>
    <n v="30"/>
    <x v="280"/>
    <s v="yes"/>
    <x v="0"/>
    <s v="No"/>
    <x v="0"/>
    <s v="No"/>
    <x v="0"/>
    <x v="2"/>
    <d v="1996-06-13T00:00:00"/>
    <n v="11938.26"/>
    <s v="tier - 1"/>
    <s v="tier - 3"/>
    <s v="R1024"/>
    <n v="28"/>
  </r>
  <r>
    <s v="Id2029"/>
    <s v="Ranti"/>
    <n v="29.15"/>
    <x v="470"/>
    <s v="yes"/>
    <x v="0"/>
    <s v="No"/>
    <x v="0"/>
    <s v="No"/>
    <x v="1"/>
    <x v="2"/>
    <d v="1996-10-24T00:00:00"/>
    <n v="11931.13"/>
    <s v="tier - 1"/>
    <s v="tier - 1"/>
    <s v="R1013"/>
    <n v="28"/>
  </r>
  <r>
    <s v="Id2030"/>
    <s v="Ishaq"/>
    <n v="34.865000000000002"/>
    <x v="375"/>
    <s v="No"/>
    <x v="0"/>
    <s v="No"/>
    <x v="0"/>
    <s v="No"/>
    <x v="0"/>
    <x v="2"/>
    <d v="1999-11-01T00:00:00"/>
    <n v="11918.2"/>
    <s v="tier - 1"/>
    <s v="tier - 3"/>
    <s v="R1013"/>
    <n v="25"/>
  </r>
  <r>
    <s v="Id2031"/>
    <s v="Wiles"/>
    <n v="28.12"/>
    <x v="122"/>
    <s v="yes"/>
    <x v="1"/>
    <s v="No"/>
    <x v="1"/>
    <s v="No"/>
    <x v="1"/>
    <x v="2"/>
    <d v="2000-07-14T00:00:00"/>
    <n v="11884.05"/>
    <s v="tier - 1"/>
    <s v="tier - 1"/>
    <s v="R1012"/>
    <n v="24"/>
  </r>
  <r>
    <s v="Id2032"/>
    <s v="Roberts"/>
    <n v="29.45"/>
    <x v="219"/>
    <s v="yes"/>
    <x v="0"/>
    <s v="No"/>
    <x v="0"/>
    <s v="No"/>
    <x v="1"/>
    <x v="2"/>
    <d v="1996-06-21T00:00:00"/>
    <n v="11881.97"/>
    <s v="tier - 2"/>
    <s v="tier - 3"/>
    <s v="R1011"/>
    <n v="28"/>
  </r>
  <r>
    <s v="Id2033"/>
    <s v="Serafini"/>
    <n v="27.94"/>
    <x v="637"/>
    <s v="No"/>
    <x v="0"/>
    <s v="Yes"/>
    <x v="3"/>
    <s v="No"/>
    <x v="1"/>
    <x v="1"/>
    <d v="1993-08-12T00:00:00"/>
    <n v="11881.36"/>
    <s v="tier - 2"/>
    <s v="tier - 1"/>
    <s v="R1013"/>
    <n v="31"/>
  </r>
  <r>
    <s v="Id2034"/>
    <s v="Button"/>
    <n v="27.2"/>
    <x v="334"/>
    <s v="No"/>
    <x v="0"/>
    <s v="Yes"/>
    <x v="3"/>
    <s v="No"/>
    <x v="1"/>
    <x v="1"/>
    <d v="1993-11-01T00:00:00"/>
    <n v="11879.1"/>
    <s v="tier - 1"/>
    <s v="tier - 2"/>
    <s v="R1016"/>
    <n v="31"/>
  </r>
  <r>
    <s v="Id2035"/>
    <s v="Gaal"/>
    <n v="33.344999999999999"/>
    <x v="144"/>
    <s v="No"/>
    <x v="0"/>
    <s v="No"/>
    <x v="3"/>
    <s v="No"/>
    <x v="0"/>
    <x v="2"/>
    <d v="1998-09-04T00:00:00"/>
    <n v="11858.56"/>
    <s v="tier - 2"/>
    <s v="tier - 2"/>
    <s v="R1012"/>
    <n v="26"/>
  </r>
  <r>
    <s v="Id2036"/>
    <s v="Liptak"/>
    <n v="29.925000000000001"/>
    <x v="352"/>
    <s v="No"/>
    <x v="0"/>
    <s v="No"/>
    <x v="3"/>
    <s v="No"/>
    <x v="1"/>
    <x v="2"/>
    <d v="1998-06-17T00:00:00"/>
    <n v="11856.41"/>
    <s v="tier - 2"/>
    <s v="tier - 2"/>
    <s v="R1013"/>
    <n v="26"/>
  </r>
  <r>
    <s v="Id2037"/>
    <s v="Kellam"/>
    <n v="24.225000000000001"/>
    <x v="614"/>
    <s v="No"/>
    <x v="0"/>
    <s v="No"/>
    <x v="3"/>
    <s v="No"/>
    <x v="2"/>
    <x v="2"/>
    <d v="1998-11-15T00:00:00"/>
    <n v="11848.14"/>
    <s v="tier - 1"/>
    <s v="tier - 3"/>
    <s v="R1024"/>
    <n v="26"/>
  </r>
  <r>
    <s v="Id2038"/>
    <s v="Gordon"/>
    <n v="29.68"/>
    <x v="251"/>
    <s v="No"/>
    <x v="1"/>
    <s v="No"/>
    <x v="3"/>
    <s v="No"/>
    <x v="1"/>
    <x v="2"/>
    <d v="2000-10-01T00:00:00"/>
    <n v="11842.62"/>
    <s v="tier - 1"/>
    <s v="tier - 2"/>
    <s v="R1011"/>
    <n v="24"/>
  </r>
  <r>
    <s v="Id2039"/>
    <s v="Hyland"/>
    <n v="20.614999999999998"/>
    <x v="3"/>
    <s v="No"/>
    <x v="0"/>
    <s v="Yes"/>
    <x v="3"/>
    <s v="No"/>
    <x v="2"/>
    <x v="1"/>
    <d v="2003-09-23T00:00:00"/>
    <n v="11842.44"/>
    <s v="tier - 1"/>
    <s v="tier - 3"/>
    <s v="R1013"/>
    <n v="21"/>
  </r>
  <r>
    <s v="Id2040"/>
    <s v="Wagoner"/>
    <n v="32.119999999999997"/>
    <x v="196"/>
    <s v="No"/>
    <x v="1"/>
    <s v="No"/>
    <x v="3"/>
    <s v="No"/>
    <x v="0"/>
    <x v="2"/>
    <d v="2004-08-04T00:00:00"/>
    <n v="11840.78"/>
    <s v="tier - 1"/>
    <s v="tier - 3"/>
    <s v="R1013"/>
    <n v="20"/>
  </r>
  <r>
    <s v="Id2041"/>
    <s v="Thomas"/>
    <n v="27.36"/>
    <x v="21"/>
    <s v="No"/>
    <x v="0"/>
    <s v="No"/>
    <x v="0"/>
    <s v="No"/>
    <x v="1"/>
    <x v="1"/>
    <d v="1999-12-24T00:00:00"/>
    <n v="11837.16"/>
    <s v="tier - 1"/>
    <s v="tier - 2"/>
    <s v="R1013"/>
    <n v="25"/>
  </r>
  <r>
    <s v="Id2042"/>
    <s v="Goffi"/>
    <n v="17.385000000000002"/>
    <x v="85"/>
    <s v="No"/>
    <x v="0"/>
    <s v="No"/>
    <x v="0"/>
    <s v="No"/>
    <x v="3"/>
    <x v="1"/>
    <d v="1999-08-29T00:00:00"/>
    <n v="11833.78"/>
    <s v="tier - 1"/>
    <s v="tier - 1"/>
    <s v="R1013"/>
    <n v="25"/>
  </r>
  <r>
    <s v="Id2043"/>
    <s v="Salovaara"/>
    <n v="30.13"/>
    <x v="268"/>
    <s v="No"/>
    <x v="1"/>
    <s v="No"/>
    <x v="3"/>
    <s v="No"/>
    <x v="0"/>
    <x v="1"/>
    <d v="2004-11-14T00:00:00"/>
    <n v="11830.61"/>
    <s v="tier - 1"/>
    <s v="tier - 2"/>
    <s v="R1013"/>
    <n v="20"/>
  </r>
  <r>
    <s v="Id2044"/>
    <s v="Reid"/>
    <n v="25.44"/>
    <x v="60"/>
    <s v="yes"/>
    <x v="0"/>
    <s v="Yes"/>
    <x v="3"/>
    <s v="No"/>
    <x v="1"/>
    <x v="1"/>
    <d v="1997-08-10T00:00:00"/>
    <n v="11773.06"/>
    <s v="tier - 2"/>
    <s v="tier - 1"/>
    <s v="R1012"/>
    <n v="27"/>
  </r>
  <r>
    <s v="Id2045"/>
    <s v="Allan"/>
    <n v="39.805"/>
    <x v="24"/>
    <s v="No"/>
    <x v="1"/>
    <s v="No"/>
    <x v="3"/>
    <s v="No"/>
    <x v="0"/>
    <x v="2"/>
    <d v="2000-10-11T00:00:00"/>
    <n v="11763"/>
    <s v="tier - 2"/>
    <s v="tier - 2"/>
    <s v="R1012"/>
    <n v="24"/>
  </r>
  <r>
    <s v="Id2046"/>
    <s v="McLaughlin"/>
    <n v="30.4"/>
    <x v="209"/>
    <s v="yes"/>
    <x v="1"/>
    <s v="No"/>
    <x v="3"/>
    <s v="No"/>
    <x v="0"/>
    <x v="2"/>
    <d v="2000-10-03T00:00:00"/>
    <n v="11752.68"/>
    <s v="tier - 2"/>
    <s v="tier - 1"/>
    <s v="R1013"/>
    <n v="24"/>
  </r>
  <r>
    <s v="Id2047"/>
    <s v="Lee"/>
    <n v="23.18"/>
    <x v="180"/>
    <s v="No"/>
    <x v="1"/>
    <s v="No"/>
    <x v="3"/>
    <s v="No"/>
    <x v="2"/>
    <x v="2"/>
    <d v="2000-12-17T00:00:00"/>
    <n v="11743.93"/>
    <s v="tier - 2"/>
    <s v="tier - 3"/>
    <s v="R1012"/>
    <n v="24"/>
  </r>
  <r>
    <s v="Id2048"/>
    <s v="Tang"/>
    <n v="39.615000000000002"/>
    <x v="147"/>
    <s v="No"/>
    <x v="0"/>
    <s v="Yes"/>
    <x v="3"/>
    <s v="No"/>
    <x v="0"/>
    <x v="1"/>
    <d v="2003-12-03T00:00:00"/>
    <n v="11743.3"/>
    <s v="tier - 2"/>
    <s v="tier - 2"/>
    <s v="R1013"/>
    <n v="21"/>
  </r>
  <r>
    <s v="Id2049"/>
    <s v="Kennedy"/>
    <n v="30.59"/>
    <x v="562"/>
    <s v="yes"/>
    <x v="0"/>
    <s v="Yes"/>
    <x v="3"/>
    <s v="No"/>
    <x v="0"/>
    <x v="1"/>
    <d v="1997-10-06T00:00:00"/>
    <n v="11741.73"/>
    <s v="tier - 2"/>
    <s v="tier - 1"/>
    <s v="R1015"/>
    <n v="27"/>
  </r>
  <r>
    <s v="Id2050"/>
    <s v="Condon"/>
    <n v="16.72"/>
    <x v="24"/>
    <s v="yes"/>
    <x v="0"/>
    <s v="No"/>
    <x v="3"/>
    <s v="No"/>
    <x v="3"/>
    <x v="2"/>
    <d v="1988-08-20T00:00:00"/>
    <n v="11737.85"/>
    <s v="tier - 2"/>
    <s v="tier - 2"/>
    <s v="R1012"/>
    <n v="36"/>
  </r>
  <r>
    <s v="Id2051"/>
    <s v="Chepkwony"/>
    <n v="26.22"/>
    <x v="347"/>
    <s v="yes"/>
    <x v="0"/>
    <s v="Yes"/>
    <x v="3"/>
    <s v="No"/>
    <x v="1"/>
    <x v="2"/>
    <d v="1997-10-30T00:00:00"/>
    <n v="11735.88"/>
    <s v="tier - 2"/>
    <s v="tier - 2"/>
    <s v="R1016"/>
    <n v="27"/>
  </r>
  <r>
    <s v="Id2052"/>
    <s v="Rodriguez"/>
    <n v="31.824999999999999"/>
    <x v="577"/>
    <s v="No"/>
    <x v="0"/>
    <s v="Yes"/>
    <x v="3"/>
    <s v="No"/>
    <x v="0"/>
    <x v="2"/>
    <d v="2003-08-06T00:00:00"/>
    <n v="11730.82"/>
    <s v="tier - 2"/>
    <s v="tier - 2"/>
    <s v="R1011"/>
    <n v="21"/>
  </r>
  <r>
    <s v="Id2053"/>
    <s v="Szynkarczuk"/>
    <n v="25.745000000000001"/>
    <x v="83"/>
    <s v="No"/>
    <x v="0"/>
    <s v="Yes"/>
    <x v="3"/>
    <s v="No"/>
    <x v="1"/>
    <x v="2"/>
    <d v="2003-12-01T00:00:00"/>
    <n v="11729.68"/>
    <s v="tier - 2"/>
    <s v="tier - 2"/>
    <s v="R1012"/>
    <n v="21"/>
  </r>
  <r>
    <s v="Id2054"/>
    <s v="Brill"/>
    <n v="24.605"/>
    <x v="133"/>
    <s v="No"/>
    <x v="0"/>
    <s v="Yes"/>
    <x v="3"/>
    <s v="No"/>
    <x v="2"/>
    <x v="2"/>
    <d v="2003-11-21T00:00:00"/>
    <n v="11712.97"/>
    <s v="tier - 2"/>
    <s v="tier - 3"/>
    <s v="R1013"/>
    <n v="21"/>
  </r>
  <r>
    <s v="Id2055"/>
    <s v="Adams"/>
    <n v="24.51"/>
    <x v="180"/>
    <s v="No"/>
    <x v="0"/>
    <s v="Yes"/>
    <x v="3"/>
    <s v="No"/>
    <x v="2"/>
    <x v="2"/>
    <d v="2003-07-17T00:00:00"/>
    <n v="11696.52"/>
    <s v="tier - 2"/>
    <s v="tier - 1"/>
    <s v="R1011"/>
    <n v="21"/>
  </r>
  <r>
    <s v="Id2056"/>
    <s v="Nunn"/>
    <n v="31.065000000000001"/>
    <x v="90"/>
    <s v="yes"/>
    <x v="0"/>
    <s v="No"/>
    <x v="0"/>
    <s v="No"/>
    <x v="0"/>
    <x v="2"/>
    <d v="1996-06-13T00:00:00"/>
    <n v="11674.13"/>
    <s v="tier - 2"/>
    <s v="tier - 2"/>
    <s v="R1011"/>
    <n v="28"/>
  </r>
  <r>
    <s v="Id2057"/>
    <s v="Blair"/>
    <n v="28.12"/>
    <x v="203"/>
    <s v="No"/>
    <x v="0"/>
    <s v="No"/>
    <x v="0"/>
    <s v="No"/>
    <x v="1"/>
    <x v="2"/>
    <d v="1999-06-11T00:00:00"/>
    <n v="11658.38"/>
    <s v="tier - 2"/>
    <s v="tier - 2"/>
    <s v="R1012"/>
    <n v="25"/>
  </r>
  <r>
    <s v="Id2058"/>
    <s v="Sharkey"/>
    <n v="38.06"/>
    <x v="635"/>
    <s v="No"/>
    <x v="0"/>
    <s v="No"/>
    <x v="0"/>
    <s v="No"/>
    <x v="0"/>
    <x v="1"/>
    <d v="1994-10-02T00:00:00"/>
    <n v="11658.12"/>
    <s v="tier - 2"/>
    <s v="tier - 3"/>
    <s v="R1011"/>
    <n v="30"/>
  </r>
  <r>
    <s v="Id2059"/>
    <s v="Scalard"/>
    <n v="24.96"/>
    <x v="90"/>
    <s v="No"/>
    <x v="0"/>
    <s v="No"/>
    <x v="0"/>
    <s v="No"/>
    <x v="2"/>
    <x v="2"/>
    <d v="1994-09-17T00:00:00"/>
    <n v="11657.81"/>
    <s v="tier - 2"/>
    <s v="tier - 3"/>
    <s v="R1013"/>
    <n v="30"/>
  </r>
  <r>
    <s v="Id2060"/>
    <s v="Burget"/>
    <n v="17.670000000000002"/>
    <x v="102"/>
    <s v="yes"/>
    <x v="0"/>
    <s v="No"/>
    <x v="0"/>
    <s v="No"/>
    <x v="3"/>
    <x v="2"/>
    <d v="1996-08-05T00:00:00"/>
    <n v="11657.72"/>
    <s v="tier - 2"/>
    <s v="tier - 3"/>
    <s v="R1011"/>
    <n v="28"/>
  </r>
  <r>
    <s v="Id2061"/>
    <s v="English"/>
    <n v="31.35"/>
    <x v="85"/>
    <s v="No"/>
    <x v="1"/>
    <s v="No"/>
    <x v="3"/>
    <s v="No"/>
    <x v="0"/>
    <x v="1"/>
    <d v="2000-12-09T00:00:00"/>
    <n v="11625.11"/>
    <s v="tier - 2"/>
    <s v="tier - 2"/>
    <s v="R1011"/>
    <n v="24"/>
  </r>
  <r>
    <s v="Id2062"/>
    <s v="Hampton"/>
    <n v="28.31"/>
    <x v="652"/>
    <s v="No"/>
    <x v="1"/>
    <s v="No"/>
    <x v="3"/>
    <s v="No"/>
    <x v="1"/>
    <x v="0"/>
    <d v="2000-06-24T00:00:00"/>
    <n v="11602.75"/>
    <s v="tier - 2"/>
    <s v="tier - 2"/>
    <s v="R1016"/>
    <n v="24"/>
  </r>
  <r>
    <s v="Id2063"/>
    <s v="Flynn"/>
    <n v="30.3"/>
    <x v="376"/>
    <s v="yes"/>
    <x v="0"/>
    <s v="Yes"/>
    <x v="3"/>
    <s v="No"/>
    <x v="0"/>
    <x v="2"/>
    <d v="1997-08-26T00:00:00"/>
    <n v="11576.13"/>
    <s v="tier - 2"/>
    <s v="tier - 3"/>
    <s v="R1013"/>
    <n v="27"/>
  </r>
  <r>
    <s v="Id2064"/>
    <s v="Knast"/>
    <n v="26.4"/>
    <x v="21"/>
    <s v="yes"/>
    <x v="0"/>
    <s v="No"/>
    <x v="0"/>
    <s v="No"/>
    <x v="1"/>
    <x v="1"/>
    <d v="2001-08-26T00:00:00"/>
    <n v="11566.3"/>
    <s v="tier - 2"/>
    <s v="tier - 1"/>
    <s v="R1011"/>
    <n v="23"/>
  </r>
  <r>
    <s v="Id2065"/>
    <s v="Lucas"/>
    <n v="22.135000000000002"/>
    <x v="135"/>
    <s v="yes"/>
    <x v="0"/>
    <s v="No"/>
    <x v="0"/>
    <s v="No"/>
    <x v="2"/>
    <x v="2"/>
    <d v="2001-07-28T00:00:00"/>
    <n v="11554.22"/>
    <s v="tier - 1"/>
    <s v="tier - 1"/>
    <s v="R1013"/>
    <n v="23"/>
  </r>
  <r>
    <s v="Id2066"/>
    <s v="Thomas"/>
    <n v="17.399999999999999"/>
    <x v="146"/>
    <s v="yes"/>
    <x v="0"/>
    <s v="No"/>
    <x v="0"/>
    <s v="No"/>
    <x v="3"/>
    <x v="2"/>
    <d v="2001-10-15T00:00:00"/>
    <n v="11552.9"/>
    <s v="tier - 1"/>
    <s v="tier - 3"/>
    <s v="R1013"/>
    <n v="23"/>
  </r>
  <r>
    <s v="Id2067"/>
    <s v="Cherewatti"/>
    <n v="28.06"/>
    <x v="640"/>
    <s v="No"/>
    <x v="0"/>
    <s v="No"/>
    <x v="0"/>
    <s v="No"/>
    <x v="1"/>
    <x v="0"/>
    <d v="2002-07-20T00:00:00"/>
    <n v="11540.25"/>
    <s v="tier - 1"/>
    <s v="tier - 1"/>
    <s v="R1024"/>
    <n v="22"/>
  </r>
  <r>
    <s v="Id2068"/>
    <s v="Olle"/>
    <n v="31.13"/>
    <x v="657"/>
    <s v="No"/>
    <x v="0"/>
    <s v="No"/>
    <x v="0"/>
    <s v="No"/>
    <x v="0"/>
    <x v="0"/>
    <d v="2002-10-11T00:00:00"/>
    <n v="11538.42"/>
    <s v="tier - 1"/>
    <s v="tier - 3"/>
    <s v="R1013"/>
    <n v="22"/>
  </r>
  <r>
    <s v="Id2069"/>
    <s v="Hamsi"/>
    <n v="18.46"/>
    <x v="174"/>
    <s v="No"/>
    <x v="0"/>
    <s v="No"/>
    <x v="0"/>
    <s v="No"/>
    <x v="3"/>
    <x v="2"/>
    <d v="1991-11-17T00:00:00"/>
    <n v="11534.87"/>
    <s v="tier - 1"/>
    <s v="tier - 1"/>
    <s v="R1013"/>
    <n v="33"/>
  </r>
  <r>
    <s v="Id2070"/>
    <s v="Finnegan"/>
    <n v="17.3"/>
    <x v="505"/>
    <s v="No"/>
    <x v="0"/>
    <s v="No"/>
    <x v="0"/>
    <s v="No"/>
    <x v="3"/>
    <x v="2"/>
    <d v="1990-10-01T00:00:00"/>
    <n v="11530.12"/>
    <s v="tier - 1"/>
    <s v="tier - 1"/>
    <s v="R1016"/>
    <n v="34"/>
  </r>
  <r>
    <s v="Id2071"/>
    <s v="Walsh"/>
    <n v="35.625"/>
    <x v="82"/>
    <s v="yes"/>
    <x v="0"/>
    <s v="Yes"/>
    <x v="3"/>
    <s v="No"/>
    <x v="0"/>
    <x v="2"/>
    <d v="1997-07-28T00:00:00"/>
    <n v="11524.25"/>
    <s v="tier - 1"/>
    <s v="tier - 3"/>
    <s v="R1011"/>
    <n v="27"/>
  </r>
  <r>
    <s v="Id2072"/>
    <s v="Villa"/>
    <n v="20.234999999999999"/>
    <x v="331"/>
    <s v="yes"/>
    <x v="1"/>
    <s v="No"/>
    <x v="1"/>
    <s v="No"/>
    <x v="2"/>
    <x v="1"/>
    <d v="2000-08-25T00:00:00"/>
    <n v="11520.1"/>
    <s v="tier - 1"/>
    <s v="tier - 3"/>
    <s v="R1011"/>
    <n v="24"/>
  </r>
  <r>
    <s v="Id2073"/>
    <s v="Cable"/>
    <n v="27.55"/>
    <x v="176"/>
    <s v="yes"/>
    <x v="0"/>
    <s v="Yes"/>
    <x v="3"/>
    <s v="No"/>
    <x v="1"/>
    <x v="2"/>
    <d v="1997-11-02T00:00:00"/>
    <n v="11512.41"/>
    <s v="tier - 1"/>
    <s v="tier - 1"/>
    <s v="R1011"/>
    <n v="27"/>
  </r>
  <r>
    <s v="Id2074"/>
    <s v="Eiring"/>
    <n v="17.97"/>
    <x v="562"/>
    <s v="No"/>
    <x v="0"/>
    <s v="No"/>
    <x v="0"/>
    <s v="No"/>
    <x v="3"/>
    <x v="1"/>
    <d v="1991-08-05T00:00:00"/>
    <n v="11511.61"/>
    <s v="tier - 1"/>
    <s v="tier - 2"/>
    <s v="R1013"/>
    <n v="33"/>
  </r>
  <r>
    <s v="Id2075"/>
    <s v="Connor"/>
    <n v="29.98"/>
    <x v="100"/>
    <s v="No"/>
    <x v="1"/>
    <s v="No"/>
    <x v="3"/>
    <s v="No"/>
    <x v="1"/>
    <x v="1"/>
    <d v="2004-09-06T00:00:00"/>
    <n v="11497.69"/>
    <s v="tier - 1"/>
    <s v="tier - 3"/>
    <s v="R1011"/>
    <n v="20"/>
  </r>
  <r>
    <s v="Id2076"/>
    <s v="Friedman"/>
    <n v="33.659999999999997"/>
    <x v="267"/>
    <s v="yes"/>
    <x v="0"/>
    <s v="No"/>
    <x v="3"/>
    <s v="No"/>
    <x v="0"/>
    <x v="2"/>
    <d v="1995-10-15T00:00:00"/>
    <n v="11492.46"/>
    <s v="tier - 1"/>
    <s v="tier - 1"/>
    <s v="R1011"/>
    <n v="29"/>
  </r>
  <r>
    <s v="Id2077"/>
    <s v="Croker"/>
    <n v="32.67"/>
    <x v="515"/>
    <s v="yes"/>
    <x v="0"/>
    <s v="No"/>
    <x v="3"/>
    <s v="No"/>
    <x v="0"/>
    <x v="2"/>
    <d v="1995-07-09T00:00:00"/>
    <n v="11488.32"/>
    <s v="tier - 1"/>
    <s v="tier - 2"/>
    <s v="R1011"/>
    <n v="29"/>
  </r>
  <r>
    <s v="Id2078"/>
    <s v="Beganics"/>
    <n v="30.5"/>
    <x v="169"/>
    <s v="yes"/>
    <x v="0"/>
    <s v="No"/>
    <x v="3"/>
    <s v="No"/>
    <x v="0"/>
    <x v="1"/>
    <d v="1995-10-14T00:00:00"/>
    <n v="11482.63"/>
    <s v="tier - 1"/>
    <s v="tier - 2"/>
    <s v="R1011"/>
    <n v="29"/>
  </r>
  <r>
    <s v="Id2079"/>
    <s v="Huberty"/>
    <n v="23.1"/>
    <x v="563"/>
    <s v="yes"/>
    <x v="0"/>
    <s v="No"/>
    <x v="3"/>
    <s v="No"/>
    <x v="2"/>
    <x v="1"/>
    <d v="1995-11-06T00:00:00"/>
    <n v="11478.14"/>
    <s v="tier - 1"/>
    <s v="tier - 2"/>
    <s v="R1011"/>
    <n v="29"/>
  </r>
  <r>
    <s v="Id2080"/>
    <s v="Jacobs"/>
    <n v="39.49"/>
    <x v="358"/>
    <s v="No"/>
    <x v="0"/>
    <s v="No"/>
    <x v="3"/>
    <s v="No"/>
    <x v="0"/>
    <x v="2"/>
    <d v="1998-06-20T00:00:00"/>
    <n v="11455.28"/>
    <s v="tier - 1"/>
    <s v="tier - 2"/>
    <s v="R1011"/>
    <n v="26"/>
  </r>
  <r>
    <s v="Id2081"/>
    <s v="Hazlehurst"/>
    <n v="33.99"/>
    <x v="188"/>
    <s v="No"/>
    <x v="0"/>
    <s v="No"/>
    <x v="3"/>
    <s v="No"/>
    <x v="0"/>
    <x v="2"/>
    <d v="1998-07-02T00:00:00"/>
    <n v="11454.02"/>
    <s v="tier - 1"/>
    <s v="tier - 3"/>
    <s v="R1011"/>
    <n v="26"/>
  </r>
  <r>
    <s v="Id2082"/>
    <s v="Marin"/>
    <n v="27.72"/>
    <x v="658"/>
    <s v="No"/>
    <x v="0"/>
    <s v="No"/>
    <x v="3"/>
    <s v="No"/>
    <x v="1"/>
    <x v="0"/>
    <d v="1998-08-17T00:00:00"/>
    <n v="11436.74"/>
    <s v="tier - 1"/>
    <s v="tier - 2"/>
    <s v="R1011"/>
    <n v="26"/>
  </r>
  <r>
    <s v="Id2083"/>
    <s v="Dear"/>
    <n v="30.59"/>
    <x v="659"/>
    <s v="No"/>
    <x v="0"/>
    <s v="No"/>
    <x v="0"/>
    <s v="No"/>
    <x v="0"/>
    <x v="0"/>
    <d v="2002-07-11T00:00:00"/>
    <n v="11435.74"/>
    <s v="tier - 1"/>
    <s v="tier - 3"/>
    <s v="R1016"/>
    <n v="22"/>
  </r>
  <r>
    <s v="Id2084"/>
    <s v="Lederer"/>
    <n v="22.6"/>
    <x v="60"/>
    <s v="No"/>
    <x v="0"/>
    <s v="No"/>
    <x v="3"/>
    <s v="No"/>
    <x v="2"/>
    <x v="1"/>
    <d v="1998-11-19T00:00:00"/>
    <n v="11419.49"/>
    <s v="tier - 1"/>
    <s v="tier - 2"/>
    <s v="R1011"/>
    <n v="26"/>
  </r>
  <r>
    <s v="Id2085"/>
    <s v="Robson"/>
    <n v="28.785"/>
    <x v="163"/>
    <s v="No"/>
    <x v="0"/>
    <s v="No"/>
    <x v="0"/>
    <s v="No"/>
    <x v="1"/>
    <x v="0"/>
    <d v="2002-07-29T00:00:00"/>
    <n v="11412.02"/>
    <s v="tier - 1"/>
    <s v="tier - 3"/>
    <s v="R1017"/>
    <n v="22"/>
  </r>
  <r>
    <s v="Id2086"/>
    <s v="Galvan"/>
    <n v="50.38"/>
    <x v="330"/>
    <s v="No"/>
    <x v="0"/>
    <s v="No"/>
    <x v="0"/>
    <s v="No"/>
    <x v="0"/>
    <x v="1"/>
    <d v="1999-11-21T00:00:00"/>
    <n v="11411.69"/>
    <s v="tier - 1"/>
    <s v="tier - 2"/>
    <s v="R1013"/>
    <n v="25"/>
  </r>
  <r>
    <s v="Id2087"/>
    <s v="Walsh"/>
    <n v="35.200000000000003"/>
    <x v="141"/>
    <s v="No"/>
    <x v="0"/>
    <s v="No"/>
    <x v="0"/>
    <s v="No"/>
    <x v="0"/>
    <x v="2"/>
    <d v="1999-11-12T00:00:00"/>
    <n v="11396.9"/>
    <s v="tier - 1"/>
    <s v="tier - 2"/>
    <s v="R1011"/>
    <n v="25"/>
  </r>
  <r>
    <s v="Id2088"/>
    <s v="Teeuwen"/>
    <n v="35.72"/>
    <x v="335"/>
    <s v="yes"/>
    <x v="0"/>
    <s v="No"/>
    <x v="0"/>
    <s v="No"/>
    <x v="0"/>
    <x v="2"/>
    <d v="2001-06-03T00:00:00"/>
    <n v="11394.07"/>
    <s v="tier - 1"/>
    <s v="tier - 2"/>
    <s v="R1013"/>
    <n v="23"/>
  </r>
  <r>
    <s v="Id2089"/>
    <s v="List"/>
    <n v="24.51"/>
    <x v="164"/>
    <s v="No"/>
    <x v="0"/>
    <s v="No"/>
    <x v="0"/>
    <s v="No"/>
    <x v="2"/>
    <x v="2"/>
    <d v="1999-08-10T00:00:00"/>
    <n v="11388.27"/>
    <s v="tier - 1"/>
    <s v="tier - 2"/>
    <s v="R1013"/>
    <n v="25"/>
  </r>
  <r>
    <s v="Id2090"/>
    <s v="Shafar"/>
    <n v="23.844999999999999"/>
    <x v="46"/>
    <s v="No"/>
    <x v="0"/>
    <s v="No"/>
    <x v="0"/>
    <s v="No"/>
    <x v="2"/>
    <x v="2"/>
    <d v="1999-12-17T00:00:00"/>
    <n v="11381.33"/>
    <s v="tier - 1"/>
    <s v="tier - 1"/>
    <s v="R1024"/>
    <n v="25"/>
  </r>
  <r>
    <s v="Id2091"/>
    <s v="Copenhaver"/>
    <n v="15.68"/>
    <x v="635"/>
    <s v="yes"/>
    <x v="0"/>
    <s v="No"/>
    <x v="3"/>
    <s v="No"/>
    <x v="3"/>
    <x v="1"/>
    <d v="1988-12-12T00:00:00"/>
    <n v="11378.57"/>
    <s v="tier - 1"/>
    <s v="tier - 3"/>
    <s v="R1011"/>
    <n v="36"/>
  </r>
  <r>
    <s v="Id2092"/>
    <s v="Stump"/>
    <n v="32.395000000000003"/>
    <x v="485"/>
    <s v="No"/>
    <x v="0"/>
    <s v="No"/>
    <x v="0"/>
    <s v="No"/>
    <x v="0"/>
    <x v="0"/>
    <d v="2002-11-05T00:00:00"/>
    <n v="11369.39"/>
    <s v="tier - 1"/>
    <s v="tier - 3"/>
    <s v="R1012"/>
    <n v="22"/>
  </r>
  <r>
    <s v="Id2093"/>
    <s v="Wehrman"/>
    <n v="23.655000000000001"/>
    <x v="563"/>
    <s v="No"/>
    <x v="0"/>
    <s v="No"/>
    <x v="3"/>
    <s v="No"/>
    <x v="2"/>
    <x v="1"/>
    <d v="1998-10-21T00:00:00"/>
    <n v="11365.95"/>
    <s v="tier - 1"/>
    <s v="tier - 1"/>
    <s v="R1011"/>
    <n v="26"/>
  </r>
  <r>
    <s v="Id2094"/>
    <s v="Sischo"/>
    <n v="28.4"/>
    <x v="412"/>
    <s v="No"/>
    <x v="0"/>
    <s v="Yes"/>
    <x v="3"/>
    <s v="No"/>
    <x v="1"/>
    <x v="1"/>
    <d v="2003-11-18T00:00:00"/>
    <n v="11363.28"/>
    <s v="tier - 1"/>
    <s v="tier - 3"/>
    <s v="R1012"/>
    <n v="21"/>
  </r>
  <r>
    <s v="Id2095"/>
    <s v="Fonti"/>
    <n v="35.42"/>
    <x v="202"/>
    <s v="yes"/>
    <x v="0"/>
    <s v="No"/>
    <x v="0"/>
    <s v="No"/>
    <x v="0"/>
    <x v="2"/>
    <d v="1996-12-17T00:00:00"/>
    <n v="11362.76"/>
    <s v="tier - 1"/>
    <s v="tier - 2"/>
    <s v="R1013"/>
    <n v="28"/>
  </r>
  <r>
    <s v="Id2096"/>
    <s v="Merlis"/>
    <n v="26.18"/>
    <x v="65"/>
    <s v="No"/>
    <x v="1"/>
    <s v="No"/>
    <x v="3"/>
    <s v="No"/>
    <x v="1"/>
    <x v="1"/>
    <d v="2004-09-06T00:00:00"/>
    <n v="11356.66"/>
    <s v="tier - 1"/>
    <s v="tier - 3"/>
    <s v="R1011"/>
    <n v="20"/>
  </r>
  <r>
    <s v="Id2097"/>
    <s v="Hasegawa"/>
    <n v="20.8"/>
    <x v="189"/>
    <s v="yes"/>
    <x v="0"/>
    <s v="No"/>
    <x v="0"/>
    <s v="No"/>
    <x v="2"/>
    <x v="2"/>
    <d v="1996-11-28T00:00:00"/>
    <n v="11353.23"/>
    <s v="tier - 1"/>
    <s v="tier - 3"/>
    <s v="R1011"/>
    <n v="28"/>
  </r>
  <r>
    <s v="Id2098"/>
    <s v="Haselden"/>
    <n v="15.82"/>
    <x v="192"/>
    <s v="No"/>
    <x v="0"/>
    <s v="No"/>
    <x v="0"/>
    <s v="No"/>
    <x v="3"/>
    <x v="2"/>
    <d v="1989-10-05T00:00:00"/>
    <n v="11345.52"/>
    <s v="tier - 1"/>
    <s v="tier - 3"/>
    <s v="R1013"/>
    <n v="35"/>
  </r>
  <r>
    <s v="Id2099"/>
    <s v="Simonson"/>
    <n v="17.670000000000002"/>
    <x v="226"/>
    <s v="No"/>
    <x v="0"/>
    <s v="No"/>
    <x v="0"/>
    <s v="No"/>
    <x v="3"/>
    <x v="2"/>
    <d v="1991-06-16T00:00:00"/>
    <n v="11344.32"/>
    <s v="tier - 1"/>
    <s v="tier - 3"/>
    <s v="R1013"/>
    <n v="33"/>
  </r>
  <r>
    <s v="Id2100"/>
    <s v="Montag"/>
    <n v="31.92"/>
    <x v="53"/>
    <s v="No"/>
    <x v="0"/>
    <s v="No"/>
    <x v="0"/>
    <s v="No"/>
    <x v="0"/>
    <x v="0"/>
    <d v="2002-11-12T00:00:00"/>
    <n v="11326.71"/>
    <s v="tier - 1"/>
    <s v="tier - 1"/>
    <s v="R1012"/>
    <n v="22"/>
  </r>
  <r>
    <s v="Id2101"/>
    <s v="Deroian"/>
    <n v="28.975000000000001"/>
    <x v="580"/>
    <s v="No"/>
    <x v="0"/>
    <s v="No"/>
    <x v="0"/>
    <s v="No"/>
    <x v="1"/>
    <x v="0"/>
    <d v="2002-07-15T00:00:00"/>
    <n v="11321.49"/>
    <s v="tier - 1"/>
    <s v="tier - 3"/>
    <s v="R1024"/>
    <n v="22"/>
  </r>
  <r>
    <s v="Id2102"/>
    <s v="Goetz"/>
    <n v="31.73"/>
    <x v="226"/>
    <s v="yes"/>
    <x v="1"/>
    <s v="No"/>
    <x v="1"/>
    <s v="No"/>
    <x v="0"/>
    <x v="2"/>
    <d v="2000-12-11T00:00:00"/>
    <n v="11319.12"/>
    <s v="tier - 1"/>
    <s v="tier - 2"/>
    <s v="R1012"/>
    <n v="24"/>
  </r>
  <r>
    <s v="Id2103"/>
    <s v="Brady"/>
    <n v="28.88"/>
    <x v="34"/>
    <s v="yes"/>
    <x v="1"/>
    <s v="No"/>
    <x v="1"/>
    <s v="No"/>
    <x v="1"/>
    <x v="1"/>
    <d v="2000-06-30T00:00:00"/>
    <n v="11318.57"/>
    <s v="tier - 1"/>
    <s v="tier - 3"/>
    <s v="R1011"/>
    <n v="24"/>
  </r>
  <r>
    <s v="Id2104"/>
    <s v="Moran"/>
    <n v="25.555"/>
    <x v="78"/>
    <s v="No"/>
    <x v="0"/>
    <s v="Yes"/>
    <x v="3"/>
    <s v="No"/>
    <x v="1"/>
    <x v="2"/>
    <d v="2003-12-10T00:00:00"/>
    <n v="11312.33"/>
    <s v="tier - 1"/>
    <s v="tier - 3"/>
    <s v="R1011"/>
    <n v="21"/>
  </r>
  <r>
    <s v="Id2105"/>
    <s v="Strickler"/>
    <n v="37.29"/>
    <x v="135"/>
    <s v="No"/>
    <x v="1"/>
    <s v="No"/>
    <x v="3"/>
    <s v="No"/>
    <x v="0"/>
    <x v="2"/>
    <d v="2004-12-12T00:00:00"/>
    <n v="11305.93"/>
    <s v="tier - 1"/>
    <s v="tier - 2"/>
    <s v="R1013"/>
    <n v="20"/>
  </r>
  <r>
    <s v="Id2106"/>
    <s v="Simone"/>
    <n v="40.28"/>
    <x v="184"/>
    <s v="No"/>
    <x v="1"/>
    <s v="No"/>
    <x v="3"/>
    <s v="No"/>
    <x v="0"/>
    <x v="1"/>
    <d v="2004-09-25T00:00:00"/>
    <n v="11299.34"/>
    <s v="tier - 1"/>
    <s v="tier - 2"/>
    <s v="R1013"/>
    <n v="20"/>
  </r>
  <r>
    <s v="Id2107"/>
    <s v="Von Rock"/>
    <n v="40.185000000000002"/>
    <x v="497"/>
    <s v="No"/>
    <x v="1"/>
    <s v="No"/>
    <x v="3"/>
    <s v="No"/>
    <x v="0"/>
    <x v="2"/>
    <d v="2004-06-13T00:00:00"/>
    <n v="11294.57"/>
    <s v="tier - 1"/>
    <s v="tier - 3"/>
    <s v="R1013"/>
    <n v="20"/>
  </r>
  <r>
    <s v="Id2108"/>
    <s v="Woodard"/>
    <n v="23.57"/>
    <x v="105"/>
    <s v="No"/>
    <x v="0"/>
    <s v="No"/>
    <x v="0"/>
    <s v="No"/>
    <x v="2"/>
    <x v="1"/>
    <d v="1994-11-17T00:00:00"/>
    <n v="11289.11"/>
    <s v="tier - 1"/>
    <s v="tier - 2"/>
    <s v="R1011"/>
    <n v="30"/>
  </r>
  <r>
    <s v="Id2109"/>
    <s v="Li"/>
    <n v="35.625"/>
    <x v="200"/>
    <s v="No"/>
    <x v="1"/>
    <s v="No"/>
    <x v="3"/>
    <s v="No"/>
    <x v="0"/>
    <x v="1"/>
    <d v="2004-07-27T00:00:00"/>
    <n v="11286.54"/>
    <s v="tier - 1"/>
    <s v="tier - 2"/>
    <s v="R1013"/>
    <n v="20"/>
  </r>
  <r>
    <s v="Id2110"/>
    <s v="Sinda"/>
    <n v="33.155000000000001"/>
    <x v="192"/>
    <s v="No"/>
    <x v="1"/>
    <s v="No"/>
    <x v="3"/>
    <s v="No"/>
    <x v="0"/>
    <x v="2"/>
    <d v="2004-08-06T00:00:00"/>
    <n v="11272.33"/>
    <s v="tier - 1"/>
    <s v="tier - 2"/>
    <s v="R1013"/>
    <n v="20"/>
  </r>
  <r>
    <s v="Id2111"/>
    <s v="Rydland"/>
    <n v="31.92"/>
    <x v="264"/>
    <s v="No"/>
    <x v="1"/>
    <s v="No"/>
    <x v="3"/>
    <s v="No"/>
    <x v="0"/>
    <x v="2"/>
    <d v="2004-11-13T00:00:00"/>
    <n v="11265.71"/>
    <s v="tier - 1"/>
    <s v="tier - 1"/>
    <s v="R1016"/>
    <n v="20"/>
  </r>
  <r>
    <s v="Id2112"/>
    <s v="Vespa"/>
    <n v="30.305"/>
    <x v="31"/>
    <s v="No"/>
    <x v="1"/>
    <s v="No"/>
    <x v="3"/>
    <s v="No"/>
    <x v="0"/>
    <x v="2"/>
    <d v="2004-10-28T00:00:00"/>
    <n v="11264.54"/>
    <s v="tier - 1"/>
    <s v="tier - 1"/>
    <s v="R1024"/>
    <n v="20"/>
  </r>
  <r>
    <s v="Id2113"/>
    <s v="Meadows"/>
    <n v="30.114999999999998"/>
    <x v="24"/>
    <s v="No"/>
    <x v="1"/>
    <s v="No"/>
    <x v="3"/>
    <s v="No"/>
    <x v="0"/>
    <x v="2"/>
    <d v="2004-08-06T00:00:00"/>
    <n v="11255.29"/>
    <s v="tier - 1"/>
    <s v="tier - 2"/>
    <s v="R1011"/>
    <n v="20"/>
  </r>
  <r>
    <s v="Id2114"/>
    <s v="Toppen"/>
    <n v="24.09"/>
    <x v="270"/>
    <s v="No"/>
    <x v="1"/>
    <s v="No"/>
    <x v="3"/>
    <s v="No"/>
    <x v="2"/>
    <x v="2"/>
    <d v="2004-07-27T00:00:00"/>
    <n v="11253.42"/>
    <s v="tier - 1"/>
    <s v="tier - 1"/>
    <s v="R1011"/>
    <n v="20"/>
  </r>
  <r>
    <s v="Id2115"/>
    <s v="Ermer"/>
    <n v="28.215"/>
    <x v="139"/>
    <s v="No"/>
    <x v="1"/>
    <s v="No"/>
    <x v="3"/>
    <s v="No"/>
    <x v="1"/>
    <x v="2"/>
    <d v="2004-09-12T00:00:00"/>
    <n v="63770.43"/>
    <s v="tier - 1"/>
    <s v="tier - 1"/>
    <s v="R1024"/>
    <n v="20"/>
  </r>
  <r>
    <s v="Id2116"/>
    <s v="Dionne"/>
    <n v="26.315000000000001"/>
    <x v="324"/>
    <s v="No"/>
    <x v="1"/>
    <s v="No"/>
    <x v="3"/>
    <s v="No"/>
    <x v="1"/>
    <x v="2"/>
    <d v="2004-09-03T00:00:00"/>
    <n v="62592.87"/>
    <s v="tier - 1"/>
    <s v="tier - 2"/>
    <s v="R1012"/>
    <n v="20"/>
  </r>
  <r>
    <s v="Id2117"/>
    <s v="Stasulli"/>
    <n v="25.08"/>
    <x v="111"/>
    <s v="No"/>
    <x v="1"/>
    <s v="No"/>
    <x v="3"/>
    <s v="No"/>
    <x v="1"/>
    <x v="2"/>
    <d v="2004-12-07T00:00:00"/>
    <n v="60021.4"/>
    <s v="tier - 1"/>
    <s v="tier - 1"/>
    <s v="R1013"/>
    <n v="20"/>
  </r>
  <r>
    <s v="Id2118"/>
    <s v="Duran"/>
    <n v="15.41"/>
    <x v="31"/>
    <s v="No"/>
    <x v="0"/>
    <s v="No"/>
    <x v="0"/>
    <s v="No"/>
    <x v="3"/>
    <x v="2"/>
    <d v="1991-12-16T00:00:00"/>
    <n v="58571.07"/>
    <s v="tier - 1"/>
    <s v="tier - 3"/>
    <s v="R1011"/>
    <n v="33"/>
  </r>
  <r>
    <s v="Id2119"/>
    <s v="Klundt"/>
    <n v="23.83"/>
    <x v="251"/>
    <s v="No"/>
    <x v="0"/>
    <s v="No"/>
    <x v="0"/>
    <s v="No"/>
    <x v="2"/>
    <x v="2"/>
    <d v="1994-09-27T00:00:00"/>
    <n v="55135.4"/>
    <s v="tier - 2"/>
    <s v="tier - 2"/>
    <s v="R1011"/>
    <n v="30"/>
  </r>
  <r>
    <s v="Id2120"/>
    <s v="Waters"/>
    <n v="36"/>
    <x v="497"/>
    <s v="No"/>
    <x v="1"/>
    <s v="No"/>
    <x v="3"/>
    <s v="No"/>
    <x v="0"/>
    <x v="2"/>
    <d v="2000-08-23T00:00:00"/>
    <n v="52590.83"/>
    <s v="tier - 2"/>
    <s v="tier - 2"/>
    <s v="R1011"/>
    <n v="24"/>
  </r>
  <r>
    <s v="Id2121"/>
    <s v="Rusk"/>
    <n v="28.82"/>
    <x v="450"/>
    <s v="No"/>
    <x v="1"/>
    <s v="No"/>
    <x v="3"/>
    <s v="No"/>
    <x v="1"/>
    <x v="2"/>
    <d v="2000-12-10T00:00:00"/>
    <n v="51194.559999999998"/>
    <s v="tier - 1"/>
    <s v="tier - 2"/>
    <s v="R1013"/>
    <n v="24"/>
  </r>
  <r>
    <s v="Id2122"/>
    <s v="Gersbach"/>
    <n v="28.05"/>
    <x v="58"/>
    <s v="No"/>
    <x v="1"/>
    <s v="No"/>
    <x v="3"/>
    <s v="No"/>
    <x v="1"/>
    <x v="1"/>
    <d v="2000-11-29T00:00:00"/>
    <n v="49577.66"/>
    <s v="tier - 2"/>
    <s v="tier - 3"/>
    <s v="R1013"/>
    <n v="24"/>
  </r>
  <r>
    <s v="Id2123"/>
    <s v="Taylor-Watson"/>
    <n v="27.1"/>
    <x v="150"/>
    <s v="No"/>
    <x v="1"/>
    <s v="No"/>
    <x v="3"/>
    <s v="No"/>
    <x v="1"/>
    <x v="2"/>
    <d v="2000-10-22T00:00:00"/>
    <n v="48970.25"/>
    <s v="tier - 2"/>
    <s v="tier - 3"/>
    <s v="R1013"/>
    <n v="24"/>
  </r>
  <r>
    <s v="Id2124"/>
    <s v="Crawford"/>
    <n v="24.3"/>
    <x v="148"/>
    <s v="yes"/>
    <x v="1"/>
    <s v="No"/>
    <x v="3"/>
    <s v="No"/>
    <x v="2"/>
    <x v="1"/>
    <d v="2000-12-27T00:00:00"/>
    <n v="63770.43"/>
    <s v="tier - 1"/>
    <s v="tier - 3"/>
    <s v="R1012"/>
    <n v="24"/>
  </r>
  <r>
    <s v="Id2125"/>
    <s v="Levitsky"/>
    <n v="30.72"/>
    <x v="87"/>
    <s v="No"/>
    <x v="1"/>
    <s v="No"/>
    <x v="3"/>
    <s v="No"/>
    <x v="0"/>
    <x v="1"/>
    <d v="2004-10-04T00:00:00"/>
    <n v="48824.45"/>
    <s v="tier - 1"/>
    <s v="tier - 1"/>
    <s v="R1012"/>
    <n v="20"/>
  </r>
  <r>
    <s v="Id2126"/>
    <s v="Carroll"/>
    <n v="37.43"/>
    <x v="176"/>
    <s v="No"/>
    <x v="0"/>
    <s v="Yes"/>
    <x v="3"/>
    <s v="No"/>
    <x v="0"/>
    <x v="2"/>
    <d v="2003-08-19T00:00:00"/>
    <n v="48675.519999999997"/>
    <s v="tier - 2"/>
    <s v="tier - 1"/>
    <s v="R1013"/>
    <n v="21"/>
  </r>
  <r>
    <s v="Id2127"/>
    <s v="Campos"/>
    <n v="25.74"/>
    <x v="652"/>
    <s v="yes"/>
    <x v="0"/>
    <s v="Yes"/>
    <x v="3"/>
    <s v="No"/>
    <x v="1"/>
    <x v="0"/>
    <d v="1997-09-03T00:00:00"/>
    <n v="48673.56"/>
    <s v="tier - 1"/>
    <s v="tier - 3"/>
    <s v="R1024"/>
    <n v="27"/>
  </r>
  <r>
    <s v="Id2128"/>
    <s v="Flajslik"/>
    <n v="36.575000000000003"/>
    <x v="252"/>
    <s v="No"/>
    <x v="0"/>
    <s v="Yes"/>
    <x v="3"/>
    <s v="No"/>
    <x v="0"/>
    <x v="2"/>
    <d v="2003-09-26T00:00:00"/>
    <n v="48549.18"/>
    <s v="tier - 2"/>
    <s v="tier - 1"/>
    <s v="R1013"/>
    <n v="21"/>
  </r>
  <r>
    <s v="Id2129"/>
    <s v="Chua"/>
    <n v="35.15"/>
    <x v="324"/>
    <s v="No"/>
    <x v="0"/>
    <s v="Yes"/>
    <x v="3"/>
    <s v="No"/>
    <x v="0"/>
    <x v="2"/>
    <d v="2003-09-01T00:00:00"/>
    <n v="48517.56"/>
    <s v="tier - 2"/>
    <s v="tier - 3"/>
    <s v="R1013"/>
    <n v="21"/>
  </r>
  <r>
    <s v="Id2130"/>
    <s v="Wiltse"/>
    <n v="32.11"/>
    <x v="46"/>
    <s v="No"/>
    <x v="0"/>
    <s v="Yes"/>
    <x v="3"/>
    <s v="No"/>
    <x v="0"/>
    <x v="2"/>
    <d v="2003-12-22T00:00:00"/>
    <n v="48173.36"/>
    <s v="tier - 1"/>
    <s v="tier - 3"/>
    <s v="R1012"/>
    <n v="21"/>
  </r>
  <r>
    <s v="Id2131"/>
    <s v="Fisher"/>
    <n v="30.495000000000001"/>
    <x v="436"/>
    <s v="No"/>
    <x v="0"/>
    <s v="Yes"/>
    <x v="3"/>
    <s v="No"/>
    <x v="0"/>
    <x v="2"/>
    <d v="2003-08-30T00:00:00"/>
    <n v="47928.03"/>
    <s v="tier - 1"/>
    <s v="tier - 2"/>
    <s v="R1011"/>
    <n v="21"/>
  </r>
  <r>
    <s v="Id2132"/>
    <s v="Wilzbacher"/>
    <n v="29.24"/>
    <x v="299"/>
    <s v="No"/>
    <x v="1"/>
    <s v="No"/>
    <x v="3"/>
    <s v="No"/>
    <x v="1"/>
    <x v="2"/>
    <d v="2004-11-04T00:00:00"/>
    <n v="47896.79"/>
    <s v="tier - 1"/>
    <s v="tier - 2"/>
    <s v="R1013"/>
    <n v="20"/>
  </r>
  <r>
    <s v="Id2133"/>
    <s v="Thayer"/>
    <n v="22.515000000000001"/>
    <x v="623"/>
    <s v="No"/>
    <x v="0"/>
    <s v="Yes"/>
    <x v="3"/>
    <s v="No"/>
    <x v="2"/>
    <x v="1"/>
    <d v="2003-09-30T00:00:00"/>
    <n v="47496.49"/>
    <s v="tier - 2"/>
    <s v="tier - 2"/>
    <s v="R1016"/>
    <n v="21"/>
  </r>
  <r>
    <s v="Id2134"/>
    <s v="Brosseau"/>
    <n v="15.65"/>
    <x v="80"/>
    <s v="No"/>
    <x v="0"/>
    <s v="No"/>
    <x v="0"/>
    <s v="No"/>
    <x v="3"/>
    <x v="2"/>
    <d v="1989-07-21T00:00:00"/>
    <n v="47462.89"/>
    <s v="tier - 2"/>
    <s v="tier - 1"/>
    <s v="R1012"/>
    <n v="35"/>
  </r>
  <r>
    <s v="Id2135"/>
    <s v="Phares"/>
    <n v="27.36"/>
    <x v="450"/>
    <s v="yes"/>
    <x v="0"/>
    <s v="No"/>
    <x v="0"/>
    <s v="No"/>
    <x v="1"/>
    <x v="2"/>
    <d v="2001-11-28T00:00:00"/>
    <n v="47403.88"/>
    <s v="tier - 2"/>
    <s v="tier - 2"/>
    <s v="R1013"/>
    <n v="23"/>
  </r>
  <r>
    <s v="Id2136"/>
    <s v="Curley"/>
    <n v="22.3"/>
    <x v="143"/>
    <s v="yes"/>
    <x v="0"/>
    <s v="No"/>
    <x v="0"/>
    <s v="No"/>
    <x v="2"/>
    <x v="2"/>
    <d v="2001-06-22T00:00:00"/>
    <n v="47305.31"/>
    <s v="tier - 1"/>
    <s v="tier - 2"/>
    <s v="R1024"/>
    <n v="23"/>
  </r>
  <r>
    <s v="Id2137"/>
    <s v="Johnston"/>
    <n v="26.03"/>
    <x v="336"/>
    <s v="yes"/>
    <x v="0"/>
    <s v="No"/>
    <x v="0"/>
    <s v="No"/>
    <x v="1"/>
    <x v="1"/>
    <d v="2001-08-14T00:00:00"/>
    <n v="47291.06"/>
    <s v="tier - 2"/>
    <s v="tier - 2"/>
    <s v="R1011"/>
    <n v="23"/>
  </r>
  <r>
    <s v="Id2138"/>
    <s v="Padula"/>
    <n v="27.74"/>
    <x v="144"/>
    <s v="No"/>
    <x v="1"/>
    <s v="No"/>
    <x v="3"/>
    <s v="No"/>
    <x v="1"/>
    <x v="2"/>
    <d v="2004-06-12T00:00:00"/>
    <n v="47269.85"/>
    <s v="tier - 1"/>
    <s v="tier - 2"/>
    <s v="R1013"/>
    <n v="20"/>
  </r>
  <r>
    <s v="Id2139"/>
    <s v="Gamirov"/>
    <n v="32.11"/>
    <x v="79"/>
    <s v="yes"/>
    <x v="1"/>
    <s v="No"/>
    <x v="1"/>
    <s v="No"/>
    <x v="0"/>
    <x v="2"/>
    <d v="2000-07-26T00:00:00"/>
    <n v="47055.53"/>
    <s v="tier - 1"/>
    <s v="tier - 3"/>
    <s v="R1013"/>
    <n v="24"/>
  </r>
  <r>
    <s v="Id2140"/>
    <s v="Briot"/>
    <n v="25.175000000000001"/>
    <x v="109"/>
    <s v="yes"/>
    <x v="1"/>
    <s v="No"/>
    <x v="1"/>
    <s v="No"/>
    <x v="1"/>
    <x v="1"/>
    <d v="2000-09-02T00:00:00"/>
    <n v="46889.26"/>
    <s v="tier - 1"/>
    <s v="tier - 2"/>
    <s v="R1013"/>
    <n v="24"/>
  </r>
  <r>
    <s v="Id2141"/>
    <s v="De Hueck"/>
    <n v="39.49"/>
    <x v="338"/>
    <s v="yes"/>
    <x v="0"/>
    <s v="No"/>
    <x v="0"/>
    <s v="No"/>
    <x v="0"/>
    <x v="2"/>
    <d v="2001-08-04T00:00:00"/>
    <n v="46718.16"/>
    <s v="tier - 2"/>
    <s v="tier - 2"/>
    <s v="R1013"/>
    <n v="23"/>
  </r>
  <r>
    <s v="Id2142"/>
    <s v="Putt"/>
    <n v="34.869999999999997"/>
    <x v="49"/>
    <s v="yes"/>
    <x v="0"/>
    <s v="No"/>
    <x v="0"/>
    <s v="No"/>
    <x v="0"/>
    <x v="2"/>
    <d v="2001-09-06T00:00:00"/>
    <n v="46661.440000000002"/>
    <s v="tier - 2"/>
    <s v="tier - 2"/>
    <s v="R1013"/>
    <n v="23"/>
  </r>
  <r>
    <s v="Id2143"/>
    <s v="Deiman"/>
    <n v="34.6"/>
    <x v="146"/>
    <s v="yes"/>
    <x v="0"/>
    <s v="No"/>
    <x v="0"/>
    <s v="No"/>
    <x v="0"/>
    <x v="2"/>
    <d v="2001-07-01T00:00:00"/>
    <n v="46599.11"/>
    <s v="tier - 2"/>
    <s v="tier - 1"/>
    <s v="R1012"/>
    <n v="23"/>
  </r>
  <r>
    <s v="Id2144"/>
    <s v="Bonanni"/>
    <n v="25.8"/>
    <x v="109"/>
    <s v="yes"/>
    <x v="0"/>
    <s v="No"/>
    <x v="0"/>
    <s v="No"/>
    <x v="1"/>
    <x v="1"/>
    <d v="2001-08-14T00:00:00"/>
    <n v="46255.11"/>
    <s v="tier - 1"/>
    <s v="tier - 3"/>
    <s v="R1012"/>
    <n v="23"/>
  </r>
  <r>
    <s v="Id2145"/>
    <s v="Stein"/>
    <n v="35.86"/>
    <x v="280"/>
    <s v="No"/>
    <x v="0"/>
    <s v="No"/>
    <x v="3"/>
    <s v="No"/>
    <x v="0"/>
    <x v="2"/>
    <d v="1998-09-14T00:00:00"/>
    <n v="46200.99"/>
    <s v="tier - 2"/>
    <s v="tier - 3"/>
    <s v="R1013"/>
    <n v="26"/>
  </r>
  <r>
    <s v="Id2146"/>
    <s v="Laumann"/>
    <n v="40.47"/>
    <x v="660"/>
    <s v="No"/>
    <x v="0"/>
    <s v="No"/>
    <x v="0"/>
    <s v="No"/>
    <x v="0"/>
    <x v="0"/>
    <d v="2002-09-29T00:00:00"/>
    <n v="46151.12"/>
    <s v="tier - 2"/>
    <s v="tier - 3"/>
    <s v="R1012"/>
    <n v="22"/>
  </r>
  <r>
    <s v="Id2147"/>
    <s v="Galaviz"/>
    <n v="32.01"/>
    <x v="589"/>
    <s v="No"/>
    <x v="0"/>
    <s v="No"/>
    <x v="3"/>
    <s v="No"/>
    <x v="0"/>
    <x v="0"/>
    <d v="1998-12-29T00:00:00"/>
    <n v="46130.53"/>
    <s v="tier - 2"/>
    <s v="tier - 2"/>
    <s v="R1013"/>
    <n v="26"/>
  </r>
  <r>
    <s v="Id2148"/>
    <s v="Piper"/>
    <n v="33"/>
    <x v="101"/>
    <s v="No"/>
    <x v="0"/>
    <s v="No"/>
    <x v="0"/>
    <s v="No"/>
    <x v="0"/>
    <x v="0"/>
    <d v="2002-07-16T00:00:00"/>
    <n v="46113.51"/>
    <s v="tier - 1"/>
    <s v="tier - 2"/>
    <s v="R1015"/>
    <n v="22"/>
  </r>
  <r>
    <s v="Id2149"/>
    <s v="Cantini"/>
    <n v="29.3"/>
    <x v="259"/>
    <s v="No"/>
    <x v="0"/>
    <s v="No"/>
    <x v="3"/>
    <s v="No"/>
    <x v="1"/>
    <x v="1"/>
    <d v="1998-09-29T00:00:00"/>
    <n v="45863.21"/>
    <s v="tier - 2"/>
    <s v="tier - 3"/>
    <s v="R1012"/>
    <n v="26"/>
  </r>
  <r>
    <s v="Id2150"/>
    <s v="Hartman"/>
    <n v="25.8"/>
    <x v="351"/>
    <s v="No"/>
    <x v="0"/>
    <s v="No"/>
    <x v="3"/>
    <s v="No"/>
    <x v="1"/>
    <x v="2"/>
    <d v="1998-10-05T00:00:00"/>
    <n v="45710.21"/>
    <s v="tier - 2"/>
    <s v="tier - 3"/>
    <s v="R1016"/>
    <n v="26"/>
  </r>
  <r>
    <s v="Id2151"/>
    <s v="Werhane"/>
    <n v="23.4"/>
    <x v="180"/>
    <s v="No"/>
    <x v="0"/>
    <s v="No"/>
    <x v="3"/>
    <s v="No"/>
    <x v="2"/>
    <x v="2"/>
    <d v="1998-09-28T00:00:00"/>
    <n v="45702.02"/>
    <s v="tier - 1"/>
    <s v="tier - 2"/>
    <s v="R1011"/>
    <n v="26"/>
  </r>
  <r>
    <s v="Id2152"/>
    <s v="Davies"/>
    <n v="27.93"/>
    <x v="502"/>
    <s v="No"/>
    <x v="0"/>
    <s v="No"/>
    <x v="0"/>
    <s v="No"/>
    <x v="1"/>
    <x v="0"/>
    <d v="2002-07-29T00:00:00"/>
    <n v="45008.959999999999"/>
    <s v="tier - 2"/>
    <s v="tier - 3"/>
    <s v="R1012"/>
    <n v="22"/>
  </r>
  <r>
    <s v="Id2153"/>
    <s v="Hummel"/>
    <n v="22"/>
    <x v="292"/>
    <s v="No"/>
    <x v="0"/>
    <s v="No"/>
    <x v="0"/>
    <s v="No"/>
    <x v="2"/>
    <x v="0"/>
    <d v="2002-09-07T00:00:00"/>
    <n v="44641.2"/>
    <s v="tier - 2"/>
    <s v="tier - 2"/>
    <s v="R1013"/>
    <n v="22"/>
  </r>
  <r>
    <s v="Id2154"/>
    <s v="Lutz"/>
    <n v="36.86"/>
    <x v="482"/>
    <s v="yes"/>
    <x v="0"/>
    <s v="No"/>
    <x v="0"/>
    <s v="No"/>
    <x v="0"/>
    <x v="2"/>
    <d v="2001-12-09T00:00:00"/>
    <n v="44585.46"/>
    <s v="tier - 1"/>
    <s v="tier - 2"/>
    <s v="R1011"/>
    <n v="23"/>
  </r>
  <r>
    <s v="Id2155"/>
    <s v="Waters"/>
    <n v="31.254999999999999"/>
    <x v="206"/>
    <s v="yes"/>
    <x v="0"/>
    <s v="No"/>
    <x v="0"/>
    <s v="No"/>
    <x v="0"/>
    <x v="2"/>
    <d v="2001-08-03T00:00:00"/>
    <n v="44501.4"/>
    <s v="tier - 2"/>
    <s v="tier - 1"/>
    <s v="R1011"/>
    <n v="23"/>
  </r>
  <r>
    <s v="Id2156"/>
    <s v="Viglienzoni"/>
    <n v="23.06"/>
    <x v="47"/>
    <s v="No"/>
    <x v="0"/>
    <s v="No"/>
    <x v="0"/>
    <s v="No"/>
    <x v="2"/>
    <x v="2"/>
    <d v="1994-10-06T00:00:00"/>
    <n v="44423.8"/>
    <s v="tier - 2"/>
    <s v="tier - 2"/>
    <s v="R1012"/>
    <n v="30"/>
  </r>
  <r>
    <s v="Id2157"/>
    <s v="Rathbun"/>
    <n v="28.975000000000001"/>
    <x v="83"/>
    <s v="yes"/>
    <x v="0"/>
    <s v="No"/>
    <x v="0"/>
    <s v="No"/>
    <x v="1"/>
    <x v="2"/>
    <d v="2001-08-10T00:00:00"/>
    <n v="44400.41"/>
    <s v="tier - 1"/>
    <s v="tier - 3"/>
    <s v="R1011"/>
    <n v="23"/>
  </r>
  <r>
    <s v="Id2158"/>
    <s v="crane"/>
    <n v="33.299999999999997"/>
    <x v="661"/>
    <s v="No"/>
    <x v="0"/>
    <s v="No"/>
    <x v="0"/>
    <s v="No"/>
    <x v="0"/>
    <x v="0"/>
    <d v="2002-08-21T00:00:00"/>
    <n v="44260.75"/>
    <s v="tier - 1"/>
    <s v="tier - 3"/>
    <s v="R1013"/>
    <n v="22"/>
  </r>
  <r>
    <s v="Id2159"/>
    <s v="Conant"/>
    <n v="33"/>
    <x v="307"/>
    <s v="No"/>
    <x v="0"/>
    <s v="No"/>
    <x v="0"/>
    <s v="No"/>
    <x v="0"/>
    <x v="0"/>
    <d v="2002-08-29T00:00:00"/>
    <n v="44202.65"/>
    <s v="tier - 1"/>
    <s v="tier - 2"/>
    <s v="R1011"/>
    <n v="22"/>
  </r>
  <r>
    <s v="Id2160"/>
    <s v="Huyser-Wierenga"/>
    <n v="31.46"/>
    <x v="217"/>
    <s v="No"/>
    <x v="0"/>
    <s v="No"/>
    <x v="0"/>
    <s v="No"/>
    <x v="0"/>
    <x v="0"/>
    <d v="2002-10-29T00:00:00"/>
    <n v="43943.88"/>
    <s v="tier - 1"/>
    <s v="tier - 2"/>
    <s v="R1011"/>
    <n v="22"/>
  </r>
  <r>
    <s v="Id2161"/>
    <s v="Natalini"/>
    <n v="29.6"/>
    <x v="303"/>
    <s v="No"/>
    <x v="0"/>
    <s v="No"/>
    <x v="0"/>
    <s v="No"/>
    <x v="1"/>
    <x v="0"/>
    <d v="2002-09-22T00:00:00"/>
    <n v="43921.18"/>
    <s v="tier - 2"/>
    <s v="tier - 1"/>
    <s v="R1016"/>
    <n v="22"/>
  </r>
  <r>
    <s v="Id2162"/>
    <s v="Robbins"/>
    <n v="22.05"/>
    <x v="46"/>
    <s v="yes"/>
    <x v="0"/>
    <s v="No"/>
    <x v="0"/>
    <s v="No"/>
    <x v="2"/>
    <x v="2"/>
    <d v="1996-07-02T00:00:00"/>
    <n v="43896.38"/>
    <s v="tier - 2"/>
    <s v="tier - 2"/>
    <s v="R1013"/>
    <n v="28"/>
  </r>
  <r>
    <s v="Id2163"/>
    <s v="Stanislav"/>
    <n v="27.06"/>
    <x v="105"/>
    <s v="No"/>
    <x v="1"/>
    <s v="No"/>
    <x v="3"/>
    <s v="No"/>
    <x v="1"/>
    <x v="1"/>
    <d v="2004-12-27T00:00:00"/>
    <n v="43817.45"/>
    <s v="tier - 2"/>
    <s v="tier - 1"/>
    <s v="R1011"/>
    <n v="20"/>
  </r>
  <r>
    <s v="Id2164"/>
    <s v="Meyer"/>
    <n v="20.49"/>
    <x v="189"/>
    <s v="No"/>
    <x v="0"/>
    <s v="No"/>
    <x v="0"/>
    <s v="No"/>
    <x v="2"/>
    <x v="2"/>
    <d v="1994-12-06T00:00:00"/>
    <n v="43813.87"/>
    <s v="tier - 1"/>
    <s v="tier - 3"/>
    <s v="R1013"/>
    <n v="30"/>
  </r>
  <r>
    <s v="Id2165"/>
    <s v="Mears"/>
    <n v="28.4"/>
    <x v="167"/>
    <s v="No"/>
    <x v="0"/>
    <s v="Yes"/>
    <x v="3"/>
    <s v="No"/>
    <x v="1"/>
    <x v="2"/>
    <d v="2003-07-20T00:00:00"/>
    <n v="43753.34"/>
    <s v="tier - 1"/>
    <s v="tier - 3"/>
    <s v="R1013"/>
    <n v="21"/>
  </r>
  <r>
    <s v="Id2166"/>
    <s v="Neill"/>
    <n v="41.91"/>
    <x v="366"/>
    <s v="No"/>
    <x v="0"/>
    <s v="No"/>
    <x v="0"/>
    <s v="No"/>
    <x v="0"/>
    <x v="1"/>
    <d v="1999-12-12T00:00:00"/>
    <n v="43578.94"/>
    <s v="tier - 2"/>
    <s v="tier - 1"/>
    <s v="R1024"/>
    <n v="25"/>
  </r>
  <r>
    <s v="Id2167"/>
    <s v="Tola"/>
    <n v="24.6"/>
    <x v="366"/>
    <s v="No"/>
    <x v="0"/>
    <s v="Yes"/>
    <x v="3"/>
    <s v="No"/>
    <x v="2"/>
    <x v="1"/>
    <d v="2003-08-04T00:00:00"/>
    <n v="43254.42"/>
    <s v="tier - 1"/>
    <s v="tier - 2"/>
    <s v="R1013"/>
    <n v="21"/>
  </r>
  <r>
    <s v="Id2168"/>
    <s v="Briskman"/>
    <n v="20.9"/>
    <x v="89"/>
    <s v="No"/>
    <x v="0"/>
    <s v="Yes"/>
    <x v="3"/>
    <s v="No"/>
    <x v="2"/>
    <x v="2"/>
    <d v="2003-08-11T00:00:00"/>
    <n v="43073.760000000002"/>
    <s v="tier - 2"/>
    <s v="tier - 3"/>
    <s v="R1013"/>
    <n v="21"/>
  </r>
  <r>
    <s v="Id2169"/>
    <s v="Ritzenhein"/>
    <n v="34.4"/>
    <x v="299"/>
    <s v="No"/>
    <x v="0"/>
    <s v="No"/>
    <x v="0"/>
    <s v="No"/>
    <x v="0"/>
    <x v="2"/>
    <d v="1999-10-01T00:00:00"/>
    <n v="42983.46"/>
    <s v="tier - 2"/>
    <s v="tier - 2"/>
    <s v="R1016"/>
    <n v="25"/>
  </r>
  <r>
    <s v="Id2170"/>
    <s v="Malkowski"/>
    <n v="32.56"/>
    <x v="332"/>
    <s v="No"/>
    <x v="0"/>
    <s v="No"/>
    <x v="0"/>
    <s v="No"/>
    <x v="0"/>
    <x v="2"/>
    <d v="1999-11-17T00:00:00"/>
    <n v="42969.85"/>
    <s v="tier - 2"/>
    <s v="tier - 3"/>
    <s v="R1011"/>
    <n v="25"/>
  </r>
  <r>
    <s v="Id2171"/>
    <s v="Andreyko"/>
    <n v="27.98"/>
    <x v="24"/>
    <s v="No"/>
    <x v="1"/>
    <s v="No"/>
    <x v="3"/>
    <s v="No"/>
    <x v="1"/>
    <x v="2"/>
    <d v="2004-08-19T00:00:00"/>
    <n v="42856.84"/>
    <s v="tier - 2"/>
    <s v="tier - 1"/>
    <s v="R1011"/>
    <n v="20"/>
  </r>
  <r>
    <s v="Id2172"/>
    <s v="Landry"/>
    <n v="26.51"/>
    <x v="253"/>
    <s v="No"/>
    <x v="0"/>
    <s v="No"/>
    <x v="0"/>
    <s v="No"/>
    <x v="1"/>
    <x v="2"/>
    <d v="1999-09-25T00:00:00"/>
    <n v="42764.12"/>
    <s v="tier - 1"/>
    <s v="tier - 2"/>
    <s v="R1011"/>
    <n v="25"/>
  </r>
  <r>
    <s v="Id2173"/>
    <s v="Lozier"/>
    <n v="29.734999999999999"/>
    <x v="397"/>
    <s v="No"/>
    <x v="0"/>
    <s v="No"/>
    <x v="0"/>
    <s v="No"/>
    <x v="1"/>
    <x v="0"/>
    <d v="2002-12-13T00:00:00"/>
    <n v="42760.5"/>
    <s v="tier - 1"/>
    <s v="tier - 3"/>
    <s v="R1013"/>
    <n v="22"/>
  </r>
  <r>
    <s v="Id2174"/>
    <s v="O'Brien"/>
    <n v="40.5"/>
    <x v="66"/>
    <s v="No"/>
    <x v="0"/>
    <s v="Yes"/>
    <x v="3"/>
    <s v="No"/>
    <x v="0"/>
    <x v="2"/>
    <d v="2003-11-19T00:00:00"/>
    <n v="42644.2"/>
    <s v="tier - 1"/>
    <s v="tier - 1"/>
    <s v="R1011"/>
    <n v="21"/>
  </r>
  <r>
    <s v="Id2175"/>
    <s v="Rodas"/>
    <n v="25.64"/>
    <x v="70"/>
    <s v="No"/>
    <x v="0"/>
    <s v="No"/>
    <x v="3"/>
    <s v="No"/>
    <x v="1"/>
    <x v="2"/>
    <d v="1998-10-07T00:00:00"/>
    <n v="42560.43"/>
    <s v="tier - 2"/>
    <s v="tier - 1"/>
    <s v="R1011"/>
    <n v="26"/>
  </r>
  <r>
    <s v="Id2176"/>
    <s v="O'Connor"/>
    <n v="32.9"/>
    <x v="226"/>
    <s v="No"/>
    <x v="0"/>
    <s v="Yes"/>
    <x v="3"/>
    <s v="No"/>
    <x v="0"/>
    <x v="2"/>
    <d v="2003-09-26T00:00:00"/>
    <n v="42538.720000000001"/>
    <s v="tier - 1"/>
    <s v="tier - 1"/>
    <s v="R1011"/>
    <n v="21"/>
  </r>
  <r>
    <s v="Id2177"/>
    <s v="White"/>
    <n v="29.8"/>
    <x v="228"/>
    <s v="No"/>
    <x v="0"/>
    <s v="Yes"/>
    <x v="3"/>
    <s v="No"/>
    <x v="1"/>
    <x v="2"/>
    <d v="2003-07-28T00:00:00"/>
    <n v="42478.6"/>
    <s v="tier - 2"/>
    <s v="tier - 2"/>
    <s v="R1011"/>
    <n v="21"/>
  </r>
  <r>
    <s v="Id2178"/>
    <s v="Davenport"/>
    <n v="28.9"/>
    <x v="561"/>
    <s v="No"/>
    <x v="0"/>
    <s v="Yes"/>
    <x v="3"/>
    <s v="No"/>
    <x v="1"/>
    <x v="1"/>
    <d v="2003-07-25T00:00:00"/>
    <n v="42303.69"/>
    <s v="tier - 2"/>
    <s v="tier - 2"/>
    <s v="R1011"/>
    <n v="21"/>
  </r>
  <r>
    <s v="Id2179"/>
    <s v="Karmen"/>
    <n v="24.7"/>
    <x v="134"/>
    <s v="No"/>
    <x v="0"/>
    <s v="Yes"/>
    <x v="3"/>
    <s v="No"/>
    <x v="2"/>
    <x v="2"/>
    <d v="2003-11-14T00:00:00"/>
    <n v="42211.14"/>
    <s v="tier - 2"/>
    <s v="tier - 1"/>
    <s v="R1011"/>
    <n v="21"/>
  </r>
  <r>
    <s v="Id2180"/>
    <s v="Miller"/>
    <n v="20.6"/>
    <x v="39"/>
    <s v="No"/>
    <x v="0"/>
    <s v="Yes"/>
    <x v="3"/>
    <s v="No"/>
    <x v="2"/>
    <x v="2"/>
    <d v="2003-11-09T00:00:00"/>
    <n v="42188.15"/>
    <s v="tier - 1"/>
    <s v="tier - 3"/>
    <s v="R1011"/>
    <n v="21"/>
  </r>
  <r>
    <s v="Id2181"/>
    <s v="Lippmann"/>
    <n v="18.600000000000001"/>
    <x v="633"/>
    <s v="No"/>
    <x v="0"/>
    <s v="Yes"/>
    <x v="3"/>
    <s v="No"/>
    <x v="2"/>
    <x v="2"/>
    <d v="2003-09-01T00:00:00"/>
    <n v="42124.52"/>
    <s v="tier - 2"/>
    <s v="tier - 3"/>
    <s v="R1011"/>
    <n v="21"/>
  </r>
  <r>
    <s v="Id2182"/>
    <s v="Klehm"/>
    <n v="17.8"/>
    <x v="188"/>
    <s v="No"/>
    <x v="0"/>
    <s v="Yes"/>
    <x v="3"/>
    <s v="No"/>
    <x v="3"/>
    <x v="2"/>
    <d v="2003-11-21T00:00:00"/>
    <n v="42112.24"/>
    <s v="tier - 2"/>
    <s v="tier - 1"/>
    <s v="R1016"/>
    <n v="21"/>
  </r>
  <r>
    <s v="Id2183"/>
    <s v="Murphy"/>
    <n v="35.200000000000003"/>
    <x v="412"/>
    <s v="No"/>
    <x v="1"/>
    <s v="No"/>
    <x v="3"/>
    <s v="No"/>
    <x v="0"/>
    <x v="1"/>
    <d v="2004-09-09T00:00:00"/>
    <n v="42111.66"/>
    <s v="tier - 2"/>
    <s v="tier - 1"/>
    <s v="R1011"/>
    <n v="20"/>
  </r>
  <r>
    <s v="Id2184"/>
    <s v="Desisa"/>
    <n v="33.770000000000003"/>
    <x v="93"/>
    <s v="No"/>
    <x v="1"/>
    <s v="No"/>
    <x v="3"/>
    <s v="No"/>
    <x v="0"/>
    <x v="2"/>
    <d v="2004-10-21T00:00:00"/>
    <n v="41999.519999999997"/>
    <s v="tier - 2"/>
    <s v="tier - 2"/>
    <s v="R1017"/>
    <n v="20"/>
  </r>
  <r>
    <s v="Id2185"/>
    <s v="Brooks"/>
    <n v="30.03"/>
    <x v="299"/>
    <s v="No"/>
    <x v="1"/>
    <s v="No"/>
    <x v="3"/>
    <s v="No"/>
    <x v="0"/>
    <x v="2"/>
    <d v="2004-09-11T00:00:00"/>
    <n v="41949.24"/>
    <s v="tier - 2"/>
    <s v="tier - 2"/>
    <s v="R1013"/>
    <n v="20"/>
  </r>
  <r>
    <s v="Id2186"/>
    <s v="Stone"/>
    <n v="29.37"/>
    <x v="540"/>
    <s v="No"/>
    <x v="1"/>
    <s v="No"/>
    <x v="3"/>
    <s v="No"/>
    <x v="1"/>
    <x v="2"/>
    <d v="2004-06-10T00:00:00"/>
    <n v="41919.1"/>
    <s v="tier - 1"/>
    <s v="tier - 3"/>
    <s v="R1011"/>
    <n v="20"/>
  </r>
  <r>
    <s v="Id2187"/>
    <s v="Weispfennig"/>
    <n v="28.5"/>
    <x v="79"/>
    <s v="No"/>
    <x v="1"/>
    <s v="No"/>
    <x v="3"/>
    <s v="No"/>
    <x v="1"/>
    <x v="2"/>
    <d v="2004-09-21T00:00:00"/>
    <n v="41886.54"/>
    <s v="tier - 2"/>
    <s v="tier - 2"/>
    <s v="R1013"/>
    <n v="20"/>
  </r>
  <r>
    <s v="Id2188"/>
    <s v="Sorrell"/>
    <n v="23.32"/>
    <x v="133"/>
    <s v="No"/>
    <x v="1"/>
    <s v="No"/>
    <x v="3"/>
    <s v="No"/>
    <x v="2"/>
    <x v="2"/>
    <d v="2004-09-19T00:00:00"/>
    <n v="41794.629999999997"/>
    <s v="tier - 2"/>
    <s v="tier - 3"/>
    <s v="R1013"/>
    <n v="20"/>
  </r>
  <r>
    <s v="Id2189"/>
    <s v="Morris"/>
    <n v="26.125"/>
    <x v="173"/>
    <s v="No"/>
    <x v="1"/>
    <s v="No"/>
    <x v="3"/>
    <s v="No"/>
    <x v="1"/>
    <x v="2"/>
    <d v="2004-12-12T00:00:00"/>
    <n v="41681.86"/>
    <s v="tier - 2"/>
    <s v="tier - 2"/>
    <s v="R1024"/>
    <n v="20"/>
  </r>
  <r>
    <s v="Id2190"/>
    <s v="Marek"/>
    <n v="25.46"/>
    <x v="107"/>
    <s v="No"/>
    <x v="1"/>
    <s v="No"/>
    <x v="3"/>
    <s v="No"/>
    <x v="1"/>
    <x v="2"/>
    <d v="2004-10-17T00:00:00"/>
    <n v="41676.080000000002"/>
    <s v="tier - 2"/>
    <s v="tier - 3"/>
    <s v="R1011"/>
    <n v="20"/>
  </r>
  <r>
    <s v="Id2191"/>
    <s v="Armstrong"/>
    <n v="23.75"/>
    <x v="173"/>
    <s v="No"/>
    <x v="1"/>
    <s v="No"/>
    <x v="3"/>
    <s v="No"/>
    <x v="2"/>
    <x v="2"/>
    <d v="2004-12-06T00:00:00"/>
    <n v="41661.599999999999"/>
    <s v="tier - 2"/>
    <s v="tier - 2"/>
    <s v="R1012"/>
    <n v="20"/>
  </r>
  <r>
    <s v="Id2192"/>
    <s v="Werner"/>
    <n v="23.085000000000001"/>
    <x v="133"/>
    <s v="No"/>
    <x v="1"/>
    <s v="No"/>
    <x v="3"/>
    <s v="No"/>
    <x v="2"/>
    <x v="2"/>
    <d v="2004-12-14T00:00:00"/>
    <n v="41636.199999999997"/>
    <s v="tier - 1"/>
    <s v="tier - 2"/>
    <s v="R1011"/>
    <n v="20"/>
  </r>
  <r>
    <s v="Id2193"/>
    <s v="Gries"/>
    <n v="22.99"/>
    <x v="388"/>
    <s v="No"/>
    <x v="1"/>
    <s v="No"/>
    <x v="3"/>
    <s v="No"/>
    <x v="2"/>
    <x v="2"/>
    <d v="2004-11-07T00:00:00"/>
    <n v="41505.15"/>
    <s v="tier - 2"/>
    <s v="tier - 1"/>
    <s v="R1012"/>
    <n v="20"/>
  </r>
  <r>
    <s v="Id2194"/>
    <s v="Mills"/>
    <n v="21.47"/>
    <x v="164"/>
    <s v="No"/>
    <x v="1"/>
    <s v="No"/>
    <x v="3"/>
    <s v="No"/>
    <x v="2"/>
    <x v="2"/>
    <d v="2004-12-10T00:00:00"/>
    <n v="41351.879999999997"/>
    <s v="tier - 2"/>
    <s v="tier - 3"/>
    <s v="R1013"/>
    <n v="20"/>
  </r>
  <r>
    <s v="Id2195"/>
    <s v="Penny"/>
    <n v="15.96"/>
    <x v="576"/>
    <s v="No"/>
    <x v="1"/>
    <s v="No"/>
    <x v="3"/>
    <s v="No"/>
    <x v="3"/>
    <x v="2"/>
    <d v="2004-11-17T00:00:00"/>
    <n v="41331.79"/>
    <s v="tier - 1"/>
    <s v="tier - 3"/>
    <s v="R1011"/>
    <n v="20"/>
  </r>
  <r>
    <s v="Id2196"/>
    <s v="Hicks"/>
    <n v="39.5"/>
    <x v="203"/>
    <s v="No"/>
    <x v="1"/>
    <s v="No"/>
    <x v="3"/>
    <s v="No"/>
    <x v="0"/>
    <x v="2"/>
    <d v="2000-10-21T00:00:00"/>
    <n v="41271.5"/>
    <s v="tier - 2"/>
    <s v="tier - 3"/>
    <s v="R1011"/>
    <n v="24"/>
  </r>
  <r>
    <s v="Id2197"/>
    <s v="Masayesva"/>
    <n v="33.770000000000003"/>
    <x v="272"/>
    <s v="No"/>
    <x v="1"/>
    <s v="No"/>
    <x v="3"/>
    <s v="No"/>
    <x v="0"/>
    <x v="1"/>
    <d v="2000-06-10T00:00:00"/>
    <n v="41250.39"/>
    <s v="tier - 1"/>
    <s v="tier - 2"/>
    <s v="R1013"/>
    <n v="24"/>
  </r>
  <r>
    <s v="Id2198"/>
    <s v="Paavola"/>
    <n v="26.84"/>
    <x v="74"/>
    <s v="yes"/>
    <x v="1"/>
    <s v="No"/>
    <x v="3"/>
    <s v="No"/>
    <x v="1"/>
    <x v="1"/>
    <d v="2000-10-23T00:00:00"/>
    <n v="41191.57"/>
    <s v="tier - 2"/>
    <s v="tier - 3"/>
    <s v="R1013"/>
    <n v="24"/>
  </r>
  <r>
    <s v="Id2199"/>
    <s v="Gehlsen"/>
    <n v="35.53"/>
    <x v="67"/>
    <s v="No"/>
    <x v="0"/>
    <s v="Yes"/>
    <x v="3"/>
    <s v="No"/>
    <x v="0"/>
    <x v="2"/>
    <d v="2003-12-30T00:00:00"/>
    <n v="41097.160000000003"/>
    <s v="tier - 2"/>
    <s v="tier - 2"/>
    <s v="R1012"/>
    <n v="21"/>
  </r>
  <r>
    <s v="Id2200"/>
    <s v="Roche"/>
    <n v="30.59"/>
    <x v="500"/>
    <s v="No"/>
    <x v="0"/>
    <s v="Yes"/>
    <x v="3"/>
    <s v="No"/>
    <x v="0"/>
    <x v="2"/>
    <d v="2003-08-21T00:00:00"/>
    <n v="41055.29"/>
    <s v="tier - 2"/>
    <s v="tier - 1"/>
    <s v="R1024"/>
    <n v="21"/>
  </r>
  <r>
    <s v="Id2201"/>
    <s v="Hearn"/>
    <n v="30.59"/>
    <x v="550"/>
    <s v="No"/>
    <x v="0"/>
    <s v="Yes"/>
    <x v="3"/>
    <s v="No"/>
    <x v="0"/>
    <x v="2"/>
    <d v="2003-09-16T00:00:00"/>
    <n v="41034.22"/>
    <s v="tier - 1"/>
    <s v="tier - 1"/>
    <s v="R1012"/>
    <n v="21"/>
  </r>
  <r>
    <s v="Id2202"/>
    <s v="Dimson"/>
    <n v="27.835000000000001"/>
    <x v="321"/>
    <s v="No"/>
    <x v="0"/>
    <s v="Yes"/>
    <x v="3"/>
    <s v="No"/>
    <x v="1"/>
    <x v="2"/>
    <d v="2003-12-30T00:00:00"/>
    <n v="40974.160000000003"/>
    <s v="tier - 1"/>
    <s v="tier - 3"/>
    <s v="R1011"/>
    <n v="21"/>
  </r>
  <r>
    <s v="Id2203"/>
    <s v="Slason"/>
    <n v="40.26"/>
    <x v="315"/>
    <s v="No"/>
    <x v="1"/>
    <s v="No"/>
    <x v="3"/>
    <s v="No"/>
    <x v="0"/>
    <x v="2"/>
    <d v="2004-06-13T00:00:00"/>
    <n v="40961.29"/>
    <s v="tier - 2"/>
    <s v="tier - 3"/>
    <s v="R1011"/>
    <n v="20"/>
  </r>
  <r>
    <s v="Id2204"/>
    <s v="Gibson"/>
    <n v="39.82"/>
    <x v="214"/>
    <s v="No"/>
    <x v="1"/>
    <s v="No"/>
    <x v="3"/>
    <s v="No"/>
    <x v="0"/>
    <x v="1"/>
    <d v="2004-08-08T00:00:00"/>
    <n v="40941.29"/>
    <s v="tier - 1"/>
    <s v="tier - 1"/>
    <s v="R1013"/>
    <n v="20"/>
  </r>
  <r>
    <s v="Id2205"/>
    <s v="Erdos"/>
    <n v="39.159999999999997"/>
    <x v="336"/>
    <s v="No"/>
    <x v="1"/>
    <s v="No"/>
    <x v="3"/>
    <s v="No"/>
    <x v="0"/>
    <x v="1"/>
    <d v="2004-12-13T00:00:00"/>
    <n v="40932.43"/>
    <s v="tier - 1"/>
    <s v="tier - 2"/>
    <s v="R1013"/>
    <n v="20"/>
  </r>
  <r>
    <s v="Id2206"/>
    <s v="Cushman"/>
    <n v="25.555"/>
    <x v="161"/>
    <s v="No"/>
    <x v="0"/>
    <s v="Yes"/>
    <x v="3"/>
    <s v="No"/>
    <x v="1"/>
    <x v="2"/>
    <d v="2003-09-16T00:00:00"/>
    <n v="40904.199999999997"/>
    <s v="tier - 1"/>
    <s v="tier - 3"/>
    <s v="R1013"/>
    <n v="21"/>
  </r>
  <r>
    <s v="Id2207"/>
    <s v="Hammel"/>
    <n v="25.175000000000001"/>
    <x v="300"/>
    <s v="No"/>
    <x v="0"/>
    <s v="Yes"/>
    <x v="3"/>
    <s v="No"/>
    <x v="1"/>
    <x v="1"/>
    <d v="2003-10-03T00:00:00"/>
    <n v="40817.85"/>
    <s v="tier - 1"/>
    <s v="tier - 1"/>
    <s v="R1011"/>
    <n v="21"/>
  </r>
  <r>
    <s v="Id2208"/>
    <s v="Ytterstad"/>
    <n v="38.28"/>
    <x v="125"/>
    <s v="No"/>
    <x v="1"/>
    <s v="No"/>
    <x v="3"/>
    <s v="No"/>
    <x v="0"/>
    <x v="2"/>
    <d v="2004-07-09T00:00:00"/>
    <n v="40720.550000000003"/>
    <s v="tier - 2"/>
    <s v="tier - 3"/>
    <s v="R1013"/>
    <n v="20"/>
  </r>
  <r>
    <s v="Id2209"/>
    <s v="Prince"/>
    <n v="38.17"/>
    <x v="212"/>
    <s v="No"/>
    <x v="1"/>
    <s v="No"/>
    <x v="3"/>
    <s v="No"/>
    <x v="0"/>
    <x v="2"/>
    <d v="2004-12-05T00:00:00"/>
    <n v="40692.910000000003"/>
    <s v="tier - 2"/>
    <s v="tier - 3"/>
    <s v="R1013"/>
    <n v="20"/>
  </r>
  <r>
    <s v="Id2210"/>
    <s v="Freeman"/>
    <n v="36.85"/>
    <x v="206"/>
    <s v="No"/>
    <x v="1"/>
    <s v="No"/>
    <x v="3"/>
    <s v="No"/>
    <x v="0"/>
    <x v="2"/>
    <d v="2004-10-04T00:00:00"/>
    <n v="40590.550000000003"/>
    <s v="tier - 1"/>
    <s v="tier - 3"/>
    <s v="R1016"/>
    <n v="20"/>
  </r>
  <r>
    <s v="Id2211"/>
    <s v="Petrulak"/>
    <n v="22.61"/>
    <x v="251"/>
    <s v="No"/>
    <x v="0"/>
    <s v="Yes"/>
    <x v="3"/>
    <s v="No"/>
    <x v="2"/>
    <x v="2"/>
    <d v="2003-07-17T00:00:00"/>
    <n v="40419.019999999997"/>
    <s v="tier - 2"/>
    <s v="tier - 1"/>
    <s v="R1024"/>
    <n v="21"/>
  </r>
  <r>
    <s v="Id2212"/>
    <s v="Lloyd"/>
    <n v="21.754999999999999"/>
    <x v="34"/>
    <s v="No"/>
    <x v="0"/>
    <s v="Yes"/>
    <x v="3"/>
    <s v="No"/>
    <x v="2"/>
    <x v="1"/>
    <d v="2003-12-04T00:00:00"/>
    <n v="40373.74"/>
    <s v="tier - 1"/>
    <s v="tier - 1"/>
    <s v="R1011"/>
    <n v="21"/>
  </r>
  <r>
    <s v="Id2213"/>
    <s v="Zablocki"/>
    <n v="20.425000000000001"/>
    <x v="102"/>
    <s v="No"/>
    <x v="0"/>
    <s v="Yes"/>
    <x v="3"/>
    <s v="No"/>
    <x v="2"/>
    <x v="2"/>
    <d v="2003-09-09T00:00:00"/>
    <n v="40309.93"/>
    <s v="tier - 2"/>
    <s v="tier - 3"/>
    <s v="R1011"/>
    <n v="21"/>
  </r>
  <r>
    <s v="Id2214"/>
    <s v="Van Meter"/>
    <n v="31.35"/>
    <x v="141"/>
    <s v="No"/>
    <x v="1"/>
    <s v="No"/>
    <x v="3"/>
    <s v="No"/>
    <x v="0"/>
    <x v="2"/>
    <d v="2004-07-25T00:00:00"/>
    <n v="63770.43"/>
    <s v="tier - 2"/>
    <s v="tier - 2"/>
    <s v="R1024"/>
    <n v="20"/>
  </r>
  <r>
    <s v="Id2215"/>
    <s v="Babay"/>
    <n v="31.13"/>
    <x v="214"/>
    <s v="No"/>
    <x v="1"/>
    <s v="No"/>
    <x v="3"/>
    <s v="No"/>
    <x v="0"/>
    <x v="1"/>
    <d v="2004-08-21T00:00:00"/>
    <n v="62592.87"/>
    <s v="tier - 1"/>
    <s v="tier - 2"/>
    <s v="R1012"/>
    <n v="20"/>
  </r>
  <r>
    <s v="Id2216"/>
    <s v="Taylor"/>
    <n v="17.48"/>
    <x v="662"/>
    <s v="No"/>
    <x v="0"/>
    <s v="Yes"/>
    <x v="3"/>
    <s v="No"/>
    <x v="3"/>
    <x v="2"/>
    <d v="2003-09-14T00:00:00"/>
    <n v="60021.4"/>
    <s v="tier - 2"/>
    <s v="tier - 3"/>
    <s v="R1013"/>
    <n v="21"/>
  </r>
  <r>
    <s v="Id2217"/>
    <s v="Smith"/>
    <n v="22.57"/>
    <x v="330"/>
    <s v="yes"/>
    <x v="0"/>
    <s v="No"/>
    <x v="3"/>
    <s v="No"/>
    <x v="2"/>
    <x v="1"/>
    <d v="1995-08-05T00:00:00"/>
    <n v="58571.07"/>
    <s v="tier - 2"/>
    <s v="tier - 1"/>
    <s v="R1011"/>
    <n v="29"/>
  </r>
  <r>
    <s v="Id2218"/>
    <s v="Moody"/>
    <n v="26.73"/>
    <x v="31"/>
    <s v="No"/>
    <x v="1"/>
    <s v="No"/>
    <x v="3"/>
    <s v="No"/>
    <x v="1"/>
    <x v="2"/>
    <d v="2004-07-22T00:00:00"/>
    <n v="55135.4"/>
    <s v="tier - 2"/>
    <s v="tier - 2"/>
    <s v="R1011"/>
    <n v="20"/>
  </r>
  <r>
    <s v="Id2219"/>
    <s v="Swierzbinski"/>
    <n v="20.79"/>
    <x v="85"/>
    <s v="No"/>
    <x v="1"/>
    <s v="No"/>
    <x v="3"/>
    <s v="No"/>
    <x v="2"/>
    <x v="1"/>
    <d v="2004-11-19T00:00:00"/>
    <n v="52590.83"/>
    <s v="tier - 2"/>
    <s v="tier - 2"/>
    <s v="R1011"/>
    <n v="20"/>
  </r>
  <r>
    <s v="Id2220"/>
    <s v="Schwartz"/>
    <n v="20.149999999999999"/>
    <x v="325"/>
    <s v="No"/>
    <x v="0"/>
    <s v="No"/>
    <x v="3"/>
    <s v="No"/>
    <x v="2"/>
    <x v="2"/>
    <d v="1992-09-22T00:00:00"/>
    <n v="51194.559999999998"/>
    <s v="tier - 2"/>
    <s v="tier - 1"/>
    <s v="R1013"/>
    <n v="32"/>
  </r>
  <r>
    <s v="Id2221"/>
    <s v="Sanseverino"/>
    <n v="36.85"/>
    <x v="67"/>
    <s v="yes"/>
    <x v="0"/>
    <s v="No"/>
    <x v="0"/>
    <s v="No"/>
    <x v="0"/>
    <x v="2"/>
    <d v="2001-12-05T00:00:00"/>
    <n v="49577.66"/>
    <s v="tier - 2"/>
    <s v="tier - 1"/>
    <s v="R1013"/>
    <n v="23"/>
  </r>
  <r>
    <s v="Id2222"/>
    <s v="Lawder"/>
    <n v="35.53"/>
    <x v="188"/>
    <s v="yes"/>
    <x v="0"/>
    <s v="No"/>
    <x v="0"/>
    <s v="No"/>
    <x v="0"/>
    <x v="2"/>
    <d v="2001-06-02T00:00:00"/>
    <n v="48970.25"/>
    <s v="tier - 1"/>
    <s v="tier - 1"/>
    <s v="R1013"/>
    <n v="23"/>
  </r>
  <r>
    <s v="Id2223"/>
    <s v="Young"/>
    <n v="31.1"/>
    <x v="161"/>
    <s v="yes"/>
    <x v="0"/>
    <s v="No"/>
    <x v="0"/>
    <s v="No"/>
    <x v="0"/>
    <x v="2"/>
    <d v="2001-07-07T00:00:00"/>
    <n v="63770.43"/>
    <s v="tier - 2"/>
    <s v="tier - 3"/>
    <s v="R1012"/>
    <n v="23"/>
  </r>
  <r>
    <s v="Id2224"/>
    <s v="Hoerner"/>
    <n v="23.21"/>
    <x v="219"/>
    <s v="yes"/>
    <x v="0"/>
    <s v="No"/>
    <x v="0"/>
    <s v="No"/>
    <x v="2"/>
    <x v="2"/>
    <d v="2001-08-25T00:00:00"/>
    <n v="39963.120000000003"/>
    <s v="tier - 1"/>
    <s v="tier - 2"/>
    <s v="R1012"/>
    <n v="23"/>
  </r>
  <r>
    <s v="Id2225"/>
    <s v="Benson"/>
    <n v="18.36"/>
    <x v="10"/>
    <s v="No"/>
    <x v="0"/>
    <s v="No"/>
    <x v="3"/>
    <s v="No"/>
    <x v="3"/>
    <x v="1"/>
    <d v="1998-06-19T00:00:00"/>
    <n v="39871.699999999997"/>
    <s v="tier - 2"/>
    <s v="tier - 1"/>
    <s v="R1013"/>
    <n v="26"/>
  </r>
  <r>
    <s v="Id2226"/>
    <s v="Horton"/>
    <n v="15.92"/>
    <x v="70"/>
    <s v="yes"/>
    <x v="0"/>
    <s v="No"/>
    <x v="3"/>
    <s v="No"/>
    <x v="3"/>
    <x v="2"/>
    <d v="1995-10-07T00:00:00"/>
    <n v="39865.699999999997"/>
    <s v="tier - 2"/>
    <s v="tier - 2"/>
    <s v="R1024"/>
    <n v="29"/>
  </r>
  <r>
    <s v="Id2227"/>
    <s v="McGraw"/>
    <n v="15.17"/>
    <x v="167"/>
    <s v="yes"/>
    <x v="0"/>
    <s v="Yes"/>
    <x v="3"/>
    <s v="No"/>
    <x v="3"/>
    <x v="2"/>
    <d v="1997-06-09T00:00:00"/>
    <n v="39836.519999999997"/>
    <s v="tier - 1"/>
    <s v="tier - 3"/>
    <s v="R1013"/>
    <n v="27"/>
  </r>
  <r>
    <s v="Id2228"/>
    <s v="Beaulne"/>
    <n v="16.63"/>
    <x v="146"/>
    <s v="No"/>
    <x v="0"/>
    <s v="No"/>
    <x v="3"/>
    <s v="No"/>
    <x v="3"/>
    <x v="2"/>
    <d v="1998-12-07T00:00:00"/>
    <n v="39774.28"/>
    <s v="tier - 2"/>
    <s v="tier - 3"/>
    <s v="R1013"/>
    <n v="26"/>
  </r>
  <r>
    <s v="Id2229"/>
    <s v="Lunz"/>
    <n v="19.39"/>
    <x v="450"/>
    <s v="No"/>
    <x v="0"/>
    <s v="Yes"/>
    <x v="3"/>
    <s v="No"/>
    <x v="2"/>
    <x v="2"/>
    <d v="2003-06-20T00:00:00"/>
    <n v="39727.61"/>
    <s v="tier - 2"/>
    <s v="tier - 3"/>
    <s v="R1012"/>
    <n v="21"/>
  </r>
  <r>
    <s v="Id2230"/>
    <s v="Kyle"/>
    <n v="17.34"/>
    <x v="109"/>
    <s v="yes"/>
    <x v="0"/>
    <s v="Yes"/>
    <x v="3"/>
    <s v="No"/>
    <x v="3"/>
    <x v="1"/>
    <d v="1997-06-19T00:00:00"/>
    <n v="39725.519999999997"/>
    <s v="tier - 1"/>
    <s v="tier - 2"/>
    <s v="R1011"/>
    <n v="27"/>
  </r>
  <r>
    <s v="Id2231"/>
    <s v="Brackenwagen"/>
    <n v="17.940000000000001"/>
    <x v="40"/>
    <s v="No"/>
    <x v="1"/>
    <s v="No"/>
    <x v="3"/>
    <s v="No"/>
    <x v="3"/>
    <x v="2"/>
    <d v="2000-09-01T00:00:00"/>
    <n v="39722.75"/>
    <s v="tier - 2"/>
    <s v="tier - 2"/>
    <s v="R1013"/>
    <n v="24"/>
  </r>
  <r>
    <s v="Id2232"/>
    <s v="Schmitt"/>
    <n v="16.670000000000002"/>
    <x v="577"/>
    <s v="yes"/>
    <x v="0"/>
    <s v="Yes"/>
    <x v="3"/>
    <s v="No"/>
    <x v="3"/>
    <x v="2"/>
    <d v="1997-12-05T00:00:00"/>
    <n v="39721.93"/>
    <s v="tier - 1"/>
    <s v="tier - 3"/>
    <s v="R1016"/>
    <n v="27"/>
  </r>
  <r>
    <s v="Id2233"/>
    <s v="Borden"/>
    <n v="20.58"/>
    <x v="409"/>
    <s v="yes"/>
    <x v="0"/>
    <s v="No"/>
    <x v="0"/>
    <s v="No"/>
    <x v="2"/>
    <x v="2"/>
    <d v="2001-08-23T00:00:00"/>
    <n v="39670.44"/>
    <s v="tier - 1"/>
    <s v="tier - 3"/>
    <s v="R1012"/>
    <n v="23"/>
  </r>
  <r>
    <s v="Id2234"/>
    <s v="McLean"/>
    <n v="16.5"/>
    <x v="92"/>
    <s v="yes"/>
    <x v="0"/>
    <s v="No"/>
    <x v="0"/>
    <s v="No"/>
    <x v="3"/>
    <x v="2"/>
    <d v="1996-06-23T00:00:00"/>
    <n v="39611.760000000002"/>
    <s v="tier - 2"/>
    <s v="tier - 3"/>
    <s v="R1013"/>
    <n v="28"/>
  </r>
  <r>
    <s v="Id2235"/>
    <s v="Regan"/>
    <n v="15.41"/>
    <x v="508"/>
    <s v="yes"/>
    <x v="0"/>
    <s v="Yes"/>
    <x v="3"/>
    <s v="No"/>
    <x v="3"/>
    <x v="2"/>
    <d v="1997-10-27T00:00:00"/>
    <n v="39597.410000000003"/>
    <s v="tier - 2"/>
    <s v="tier - 3"/>
    <s v="R1024"/>
    <n v="27"/>
  </r>
  <r>
    <s v="Id2236"/>
    <s v="Koenis"/>
    <n v="24.59"/>
    <x v="24"/>
    <s v="No"/>
    <x v="0"/>
    <s v="No"/>
    <x v="3"/>
    <s v="No"/>
    <x v="2"/>
    <x v="2"/>
    <d v="1998-09-05T00:00:00"/>
    <n v="39556.49"/>
    <s v="tier - 2"/>
    <s v="tier - 2"/>
    <s v="R1011"/>
    <n v="26"/>
  </r>
  <r>
    <s v="Id2237"/>
    <s v="Kittaka"/>
    <n v="33.33"/>
    <x v="663"/>
    <s v="No"/>
    <x v="0"/>
    <s v="No"/>
    <x v="0"/>
    <s v="No"/>
    <x v="0"/>
    <x v="0"/>
    <d v="2002-12-22T00:00:00"/>
    <n v="39396.86"/>
    <s v="tier - 2"/>
    <s v="tier - 1"/>
    <s v="R1013"/>
    <n v="22"/>
  </r>
  <r>
    <s v="Id2238"/>
    <s v="Concannon"/>
    <n v="18.5"/>
    <x v="496"/>
    <s v="No"/>
    <x v="0"/>
    <s v="No"/>
    <x v="0"/>
    <s v="No"/>
    <x v="2"/>
    <x v="0"/>
    <d v="2002-11-14T00:00:00"/>
    <n v="39352.6"/>
    <s v="tier - 2"/>
    <s v="tier - 3"/>
    <s v="R1013"/>
    <n v="22"/>
  </r>
  <r>
    <s v="Id2239"/>
    <s v="Johnson"/>
    <n v="18.579999999999998"/>
    <x v="21"/>
    <s v="No"/>
    <x v="0"/>
    <s v="No"/>
    <x v="0"/>
    <s v="No"/>
    <x v="2"/>
    <x v="1"/>
    <d v="1999-07-06T00:00:00"/>
    <n v="39315.279999999999"/>
    <s v="tier - 2"/>
    <s v="tier - 2"/>
    <s v="R1013"/>
    <n v="25"/>
  </r>
  <r>
    <s v="Id2240"/>
    <s v="Schultz"/>
    <n v="16.64"/>
    <x v="564"/>
    <s v="No"/>
    <x v="0"/>
    <s v="No"/>
    <x v="0"/>
    <s v="No"/>
    <x v="3"/>
    <x v="0"/>
    <d v="2002-08-15T00:00:00"/>
    <n v="39241.440000000002"/>
    <s v="tier - 2"/>
    <s v="tier - 2"/>
    <s v="R1013"/>
    <n v="22"/>
  </r>
  <r>
    <s v="Id2241"/>
    <s v="Brannigan"/>
    <n v="19.329999999999998"/>
    <x v="538"/>
    <s v="No"/>
    <x v="0"/>
    <s v="No"/>
    <x v="3"/>
    <s v="No"/>
    <x v="2"/>
    <x v="2"/>
    <d v="1998-12-03T00:00:00"/>
    <n v="39221.120000000003"/>
    <s v="tier - 1"/>
    <s v="tier - 1"/>
    <s v="R1013"/>
    <n v="26"/>
  </r>
  <r>
    <s v="Id2242"/>
    <s v="Cavallo"/>
    <n v="21.26"/>
    <x v="120"/>
    <s v="yes"/>
    <x v="0"/>
    <s v="Yes"/>
    <x v="3"/>
    <s v="No"/>
    <x v="2"/>
    <x v="2"/>
    <d v="1997-11-07T00:00:00"/>
    <n v="39125.33"/>
    <s v="tier - 1"/>
    <s v="tier - 3"/>
    <s v="R1012"/>
    <n v="27"/>
  </r>
  <r>
    <s v="Id2243"/>
    <s v="Chang"/>
    <n v="15.6"/>
    <x v="198"/>
    <s v="yes"/>
    <x v="0"/>
    <s v="No"/>
    <x v="3"/>
    <s v="No"/>
    <x v="3"/>
    <x v="2"/>
    <d v="1995-07-30T00:00:00"/>
    <n v="39047.29"/>
    <s v="tier - 1"/>
    <s v="tier - 1"/>
    <s v="R1012"/>
    <n v="29"/>
  </r>
  <r>
    <s v="Id2244"/>
    <s v="Axelrod"/>
    <n v="24.39"/>
    <x v="149"/>
    <s v="No"/>
    <x v="0"/>
    <s v="No"/>
    <x v="3"/>
    <s v="No"/>
    <x v="2"/>
    <x v="1"/>
    <d v="1998-07-12T00:00:00"/>
    <n v="38998.550000000003"/>
    <s v="tier - 1"/>
    <s v="tier - 1"/>
    <s v="R1013"/>
    <n v="26"/>
  </r>
  <r>
    <s v="Id2245"/>
    <s v="Davenport"/>
    <n v="24.75"/>
    <x v="249"/>
    <s v="No"/>
    <x v="0"/>
    <s v="No"/>
    <x v="0"/>
    <s v="No"/>
    <x v="2"/>
    <x v="2"/>
    <d v="1999-10-14T00:00:00"/>
    <n v="38947.43"/>
    <s v="tier - 1"/>
    <s v="tier - 2"/>
    <s v="R1012"/>
    <n v="25"/>
  </r>
  <r>
    <s v="Id2246"/>
    <s v="Roberge"/>
    <n v="20.88"/>
    <x v="565"/>
    <s v="No"/>
    <x v="0"/>
    <s v="No"/>
    <x v="0"/>
    <s v="No"/>
    <x v="2"/>
    <x v="0"/>
    <d v="2002-10-13T00:00:00"/>
    <n v="38932.559999999998"/>
    <s v="tier - 2"/>
    <s v="tier - 3"/>
    <s v="R1013"/>
    <n v="22"/>
  </r>
  <r>
    <s v="Id2247"/>
    <s v="Schmidt"/>
    <n v="20.43"/>
    <x v="117"/>
    <s v="No"/>
    <x v="0"/>
    <s v="No"/>
    <x v="0"/>
    <s v="No"/>
    <x v="2"/>
    <x v="2"/>
    <d v="1999-12-02T00:00:00"/>
    <n v="38924.04"/>
    <s v="tier - 1"/>
    <s v="tier - 3"/>
    <s v="R1015"/>
    <n v="25"/>
  </r>
  <r>
    <s v="Id2248"/>
    <s v="Kosters"/>
    <n v="15.18"/>
    <x v="498"/>
    <s v="No"/>
    <x v="0"/>
    <s v="No"/>
    <x v="0"/>
    <s v="No"/>
    <x v="3"/>
    <x v="0"/>
    <d v="2002-12-10T00:00:00"/>
    <n v="38893.360000000001"/>
    <s v="tier - 1"/>
    <s v="tier - 2"/>
    <s v="R1012"/>
    <n v="22"/>
  </r>
  <r>
    <s v="Id2249"/>
    <s v="Dykes"/>
    <n v="15.12"/>
    <x v="79"/>
    <s v="yes"/>
    <x v="0"/>
    <s v="No"/>
    <x v="0"/>
    <s v="No"/>
    <x v="3"/>
    <x v="2"/>
    <d v="2001-11-29T00:00:00"/>
    <n v="38869.25"/>
    <s v="tier - 2"/>
    <s v="tier - 2"/>
    <s v="R1016"/>
    <n v="23"/>
  </r>
  <r>
    <s v="Id2250"/>
    <s v="Velan"/>
    <n v="23.88"/>
    <x v="523"/>
    <s v="No"/>
    <x v="0"/>
    <s v="No"/>
    <x v="3"/>
    <s v="No"/>
    <x v="2"/>
    <x v="2"/>
    <d v="1998-06-04T00:00:00"/>
    <n v="38836.980000000003"/>
    <s v="tier - 2"/>
    <s v="tier - 2"/>
    <s v="R1011"/>
    <n v="26"/>
  </r>
  <r>
    <s v="Id2251"/>
    <s v="Goolik"/>
    <n v="16.13"/>
    <x v="209"/>
    <s v="No"/>
    <x v="1"/>
    <s v="No"/>
    <x v="3"/>
    <s v="No"/>
    <x v="3"/>
    <x v="2"/>
    <d v="2000-06-26T00:00:00"/>
    <n v="38792.69"/>
    <s v="tier - 2"/>
    <s v="tier - 3"/>
    <s v="R1012"/>
    <n v="24"/>
  </r>
  <r>
    <s v="Id2252"/>
    <s v="Bain"/>
    <n v="24.09"/>
    <x v="276"/>
    <s v="No"/>
    <x v="1"/>
    <s v="No"/>
    <x v="3"/>
    <s v="No"/>
    <x v="2"/>
    <x v="2"/>
    <d v="2004-07-28T00:00:00"/>
    <n v="38746.36"/>
    <s v="tier - 1"/>
    <s v="tier - 3"/>
    <s v="R1013"/>
    <n v="20"/>
  </r>
  <r>
    <s v="Id2253"/>
    <s v="Wieck"/>
    <n v="19.43"/>
    <x v="561"/>
    <s v="No"/>
    <x v="1"/>
    <s v="No"/>
    <x v="3"/>
    <s v="No"/>
    <x v="2"/>
    <x v="1"/>
    <d v="2004-09-30T00:00:00"/>
    <n v="38740.120000000003"/>
    <s v="tier - 1"/>
    <s v="tier - 3"/>
    <s v="R1011"/>
    <n v="20"/>
  </r>
  <r>
    <s v="Id2254"/>
    <s v="Friel"/>
    <n v="15.22"/>
    <x v="329"/>
    <s v="yes"/>
    <x v="0"/>
    <s v="Yes"/>
    <x v="3"/>
    <s v="No"/>
    <x v="3"/>
    <x v="2"/>
    <d v="1997-10-26T00:00:00"/>
    <n v="38711"/>
    <s v="tier - 1"/>
    <s v="tier - 3"/>
    <s v="R1011"/>
    <n v="27"/>
  </r>
  <r>
    <s v="Id2255"/>
    <s v="Santandreu"/>
    <n v="20.72"/>
    <x v="403"/>
    <s v="No"/>
    <x v="0"/>
    <s v="No"/>
    <x v="0"/>
    <s v="No"/>
    <x v="2"/>
    <x v="0"/>
    <d v="2002-12-04T00:00:00"/>
    <n v="38709.18"/>
    <s v="tier - 1"/>
    <s v="tier - 1"/>
    <s v="R1012"/>
    <n v="22"/>
  </r>
  <r>
    <s v="Id2256"/>
    <s v="Johnson"/>
    <n v="35.4"/>
    <x v="425"/>
    <s v="No"/>
    <x v="0"/>
    <s v="Yes"/>
    <x v="3"/>
    <s v="No"/>
    <x v="0"/>
    <x v="1"/>
    <d v="2003-11-21T00:00:00"/>
    <n v="38652.089999999997"/>
    <s v="tier - 2"/>
    <s v="tier - 2"/>
    <s v="R1011"/>
    <n v="21"/>
  </r>
  <r>
    <s v="Id2257"/>
    <s v="Gerber"/>
    <n v="34.4"/>
    <x v="155"/>
    <s v="No"/>
    <x v="0"/>
    <s v="Yes"/>
    <x v="3"/>
    <s v="No"/>
    <x v="0"/>
    <x v="1"/>
    <d v="2003-08-15T00:00:00"/>
    <n v="38511.629999999997"/>
    <s v="tier - 2"/>
    <s v="tier - 2"/>
    <s v="R1013"/>
    <n v="21"/>
  </r>
  <r>
    <s v="Id2258"/>
    <s v="Benadum"/>
    <n v="34.1"/>
    <x v="351"/>
    <s v="No"/>
    <x v="0"/>
    <s v="Yes"/>
    <x v="3"/>
    <s v="No"/>
    <x v="0"/>
    <x v="2"/>
    <d v="2003-10-30T00:00:00"/>
    <n v="38415.47"/>
    <s v="tier - 2"/>
    <s v="tier - 3"/>
    <s v="R1011"/>
    <n v="21"/>
  </r>
  <r>
    <s v="Id2259"/>
    <s v="Ragazzini"/>
    <n v="30.4"/>
    <x v="372"/>
    <s v="No"/>
    <x v="0"/>
    <s v="Yes"/>
    <x v="3"/>
    <s v="No"/>
    <x v="0"/>
    <x v="2"/>
    <d v="2003-10-13T00:00:00"/>
    <n v="38405.26"/>
    <s v="tier - 2"/>
    <s v="tier - 1"/>
    <s v="R1011"/>
    <n v="21"/>
  </r>
  <r>
    <s v="Id2260"/>
    <s v="Kessinger"/>
    <n v="28.7"/>
    <x v="115"/>
    <s v="No"/>
    <x v="0"/>
    <s v="Yes"/>
    <x v="3"/>
    <s v="No"/>
    <x v="1"/>
    <x v="2"/>
    <d v="2003-12-10T00:00:00"/>
    <n v="38389.79"/>
    <s v="tier - 2"/>
    <s v="tier - 2"/>
    <s v="R1016"/>
    <n v="21"/>
  </r>
  <r>
    <s v="Id2261"/>
    <s v="Bezgin"/>
    <n v="17.440000000000001"/>
    <x v="614"/>
    <s v="yes"/>
    <x v="0"/>
    <s v="Yes"/>
    <x v="3"/>
    <s v="No"/>
    <x v="3"/>
    <x v="2"/>
    <d v="1997-11-04T00:00:00"/>
    <n v="38344.57"/>
    <s v="tier - 2"/>
    <s v="tier - 2"/>
    <s v="R1013"/>
    <n v="27"/>
  </r>
  <r>
    <s v="Id2262"/>
    <s v="Woldesilassie"/>
    <n v="27.6"/>
    <x v="138"/>
    <s v="No"/>
    <x v="0"/>
    <s v="Yes"/>
    <x v="3"/>
    <s v="No"/>
    <x v="1"/>
    <x v="2"/>
    <d v="2003-09-15T00:00:00"/>
    <n v="38313.129999999997"/>
    <s v="tier - 2"/>
    <s v="tier - 3"/>
    <s v="R1011"/>
    <n v="21"/>
  </r>
  <r>
    <s v="Id2263"/>
    <s v="Ruiz Herrero"/>
    <n v="20.7"/>
    <x v="326"/>
    <s v="No"/>
    <x v="0"/>
    <s v="Yes"/>
    <x v="3"/>
    <s v="No"/>
    <x v="2"/>
    <x v="2"/>
    <d v="2003-09-08T00:00:00"/>
    <n v="38282.75"/>
    <s v="tier - 2"/>
    <s v="tier - 3"/>
    <s v="R1013"/>
    <n v="21"/>
  </r>
  <r>
    <s v="Id2264"/>
    <s v="Bin Alias"/>
    <n v="20.3"/>
    <x v="240"/>
    <s v="No"/>
    <x v="0"/>
    <s v="Yes"/>
    <x v="3"/>
    <s v="No"/>
    <x v="2"/>
    <x v="1"/>
    <d v="2003-09-15T00:00:00"/>
    <n v="38245.589999999997"/>
    <s v="tier - 2"/>
    <s v="tier - 1"/>
    <s v="R1013"/>
    <n v="21"/>
  </r>
  <r>
    <s v="Id2265"/>
    <s v="Fischer-Daly"/>
    <n v="19.8"/>
    <x v="89"/>
    <s v="No"/>
    <x v="0"/>
    <s v="Yes"/>
    <x v="3"/>
    <s v="No"/>
    <x v="2"/>
    <x v="2"/>
    <d v="2003-08-02T00:00:00"/>
    <n v="38241.74"/>
    <s v="tier - 1"/>
    <s v="tier - 1"/>
    <s v="R1024"/>
    <n v="21"/>
  </r>
  <r>
    <s v="Id2266"/>
    <s v="Pulliam"/>
    <n v="21.87"/>
    <x v="350"/>
    <s v="No"/>
    <x v="0"/>
    <s v="No"/>
    <x v="0"/>
    <s v="No"/>
    <x v="2"/>
    <x v="0"/>
    <d v="2002-07-01T00:00:00"/>
    <n v="38237.339999999997"/>
    <s v="tier - 1"/>
    <s v="tier - 2"/>
    <s v="R1013"/>
    <n v="22"/>
  </r>
  <r>
    <s v="Id2267"/>
    <s v="Guisinger"/>
    <n v="16.600000000000001"/>
    <x v="231"/>
    <s v="No"/>
    <x v="0"/>
    <s v="No"/>
    <x v="3"/>
    <s v="No"/>
    <x v="3"/>
    <x v="1"/>
    <d v="1998-10-11T00:00:00"/>
    <n v="38189.1"/>
    <s v="tier - 1"/>
    <s v="tier - 2"/>
    <s v="R1013"/>
    <n v="26"/>
  </r>
  <r>
    <s v="Id2268"/>
    <s v="Arnerich"/>
    <n v="21.98"/>
    <x v="355"/>
    <s v="No"/>
    <x v="0"/>
    <s v="No"/>
    <x v="0"/>
    <s v="No"/>
    <x v="2"/>
    <x v="0"/>
    <d v="2002-12-12T00:00:00"/>
    <n v="38126.25"/>
    <s v="tier - 2"/>
    <s v="tier - 2"/>
    <s v="R1016"/>
    <n v="22"/>
  </r>
  <r>
    <s v="Id2269"/>
    <s v="Lynch"/>
    <n v="19.7"/>
    <x v="49"/>
    <s v="No"/>
    <x v="0"/>
    <s v="No"/>
    <x v="3"/>
    <s v="No"/>
    <x v="2"/>
    <x v="2"/>
    <d v="1998-07-13T00:00:00"/>
    <n v="37829.72"/>
    <s v="tier - 1"/>
    <s v="tier - 3"/>
    <s v="R1011"/>
    <n v="26"/>
  </r>
  <r>
    <s v="Id2270"/>
    <s v="Reilly"/>
    <n v="19.21"/>
    <x v="70"/>
    <s v="No"/>
    <x v="1"/>
    <s v="No"/>
    <x v="3"/>
    <s v="No"/>
    <x v="2"/>
    <x v="2"/>
    <d v="2004-10-16T00:00:00"/>
    <n v="37800.980000000003"/>
    <s v="tier - 2"/>
    <s v="tier - 1"/>
    <s v="R1011"/>
    <n v="20"/>
  </r>
  <r>
    <s v="Id2271"/>
    <s v="Nolette"/>
    <n v="19.3"/>
    <x v="577"/>
    <s v="No"/>
    <x v="1"/>
    <s v="No"/>
    <x v="3"/>
    <s v="No"/>
    <x v="2"/>
    <x v="2"/>
    <d v="2004-07-09T00:00:00"/>
    <n v="37742.58"/>
    <s v="tier - 1"/>
    <s v="tier - 1"/>
    <s v="R1011"/>
    <n v="20"/>
  </r>
  <r>
    <s v="Id2272"/>
    <s v="Chabrier"/>
    <n v="16.22"/>
    <x v="200"/>
    <s v="yes"/>
    <x v="0"/>
    <s v="No"/>
    <x v="0"/>
    <s v="No"/>
    <x v="3"/>
    <x v="1"/>
    <d v="1996-11-04T00:00:00"/>
    <n v="37735.199999999997"/>
    <s v="tier - 2"/>
    <s v="tier - 3"/>
    <s v="R1013"/>
    <n v="28"/>
  </r>
  <r>
    <s v="Id2273"/>
    <s v="Lee"/>
    <n v="17.12"/>
    <x v="193"/>
    <s v="No"/>
    <x v="1"/>
    <s v="No"/>
    <x v="3"/>
    <s v="No"/>
    <x v="3"/>
    <x v="2"/>
    <d v="2004-06-02T00:00:00"/>
    <n v="37701.879999999997"/>
    <s v="tier - 2"/>
    <s v="tier - 2"/>
    <s v="R1011"/>
    <n v="20"/>
  </r>
  <r>
    <s v="Id2274"/>
    <s v="Knotts"/>
    <n v="19.07"/>
    <x v="4"/>
    <s v="No"/>
    <x v="0"/>
    <s v="No"/>
    <x v="3"/>
    <s v="No"/>
    <x v="2"/>
    <x v="2"/>
    <d v="1992-10-06T00:00:00"/>
    <n v="37675.06"/>
    <s v="tier - 2"/>
    <s v="tier - 3"/>
    <s v="R1011"/>
    <n v="32"/>
  </r>
  <r>
    <s v="Id2275"/>
    <s v="Pultorak"/>
    <n v="15.56"/>
    <x v="614"/>
    <s v="No"/>
    <x v="0"/>
    <s v="No"/>
    <x v="0"/>
    <s v="No"/>
    <x v="3"/>
    <x v="2"/>
    <d v="1999-06-28T00:00:00"/>
    <n v="37650.74"/>
    <s v="tier - 2"/>
    <s v="tier - 2"/>
    <s v="R1011"/>
    <n v="25"/>
  </r>
  <r>
    <s v="Id2276"/>
    <s v="Maxon"/>
    <n v="22.76"/>
    <x v="664"/>
    <s v="No"/>
    <x v="0"/>
    <s v="No"/>
    <x v="0"/>
    <s v="No"/>
    <x v="2"/>
    <x v="0"/>
    <d v="2002-08-26T00:00:00"/>
    <n v="37607.53"/>
    <s v="tier - 2"/>
    <s v="tier - 1"/>
    <s v="R1011"/>
    <n v="22"/>
  </r>
  <r>
    <s v="Id2277"/>
    <s v="Kraai"/>
    <n v="22.79"/>
    <x v="259"/>
    <s v="yes"/>
    <x v="0"/>
    <s v="Yes"/>
    <x v="3"/>
    <s v="No"/>
    <x v="2"/>
    <x v="1"/>
    <d v="1997-06-28T00:00:00"/>
    <n v="37484.449999999997"/>
    <s v="tier - 2"/>
    <s v="tier - 1"/>
    <s v="R1011"/>
    <n v="27"/>
  </r>
  <r>
    <s v="Id2278"/>
    <s v="Larosa"/>
    <n v="17.41"/>
    <x v="273"/>
    <s v="yes"/>
    <x v="0"/>
    <s v="No"/>
    <x v="0"/>
    <s v="No"/>
    <x v="3"/>
    <x v="2"/>
    <d v="1996-08-11T00:00:00"/>
    <n v="37465.339999999997"/>
    <s v="tier - 2"/>
    <s v="tier - 2"/>
    <s v="R1011"/>
    <n v="28"/>
  </r>
  <r>
    <s v="Id2279"/>
    <s v="King"/>
    <n v="19.32"/>
    <x v="98"/>
    <s v="yes"/>
    <x v="0"/>
    <s v="No"/>
    <x v="0"/>
    <s v="No"/>
    <x v="2"/>
    <x v="2"/>
    <d v="2001-11-12T00:00:00"/>
    <n v="37425.94"/>
    <s v="tier - 1"/>
    <s v="tier - 3"/>
    <s v="R1011"/>
    <n v="23"/>
  </r>
  <r>
    <s v="Id2280"/>
    <s v="Haney"/>
    <n v="18.25"/>
    <x v="400"/>
    <s v="No"/>
    <x v="0"/>
    <s v="No"/>
    <x v="0"/>
    <s v="No"/>
    <x v="3"/>
    <x v="0"/>
    <d v="2002-06-11T00:00:00"/>
    <n v="37277.269999999997"/>
    <s v="tier - 1"/>
    <s v="tier - 1"/>
    <s v="R1011"/>
    <n v="22"/>
  </r>
  <r>
    <s v="Id2281"/>
    <s v="Boulay"/>
    <n v="53.13"/>
    <x v="321"/>
    <s v="No"/>
    <x v="1"/>
    <s v="No"/>
    <x v="3"/>
    <s v="No"/>
    <x v="0"/>
    <x v="2"/>
    <d v="2004-11-11T00:00:00"/>
    <n v="37272.339999999997"/>
    <s v="tier - 2"/>
    <s v="tier - 2"/>
    <s v="R1016"/>
    <n v="20"/>
  </r>
  <r>
    <s v="Id2282"/>
    <s v="Peters"/>
    <n v="20.46"/>
    <x v="93"/>
    <s v="No"/>
    <x v="0"/>
    <s v="No"/>
    <x v="0"/>
    <s v="No"/>
    <x v="2"/>
    <x v="2"/>
    <d v="1994-07-26T00:00:00"/>
    <n v="37270.15"/>
    <s v="tier - 1"/>
    <s v="tier - 1"/>
    <s v="R1011"/>
    <n v="30"/>
  </r>
  <r>
    <s v="Id2283"/>
    <s v="Luy"/>
    <n v="43.01"/>
    <x v="576"/>
    <s v="No"/>
    <x v="1"/>
    <s v="No"/>
    <x v="3"/>
    <s v="No"/>
    <x v="0"/>
    <x v="2"/>
    <d v="2004-07-18T00:00:00"/>
    <n v="37251.22"/>
    <s v="tier - 2"/>
    <s v="tier - 2"/>
    <s v="R1017"/>
    <n v="20"/>
  </r>
  <r>
    <s v="Id2284"/>
    <s v="Fava"/>
    <n v="15.01"/>
    <x v="325"/>
    <s v="No"/>
    <x v="0"/>
    <s v="Yes"/>
    <x v="3"/>
    <s v="No"/>
    <x v="3"/>
    <x v="2"/>
    <d v="2003-06-12T00:00:00"/>
    <n v="37165.160000000003"/>
    <s v="tier - 2"/>
    <s v="tier - 3"/>
    <s v="R1013"/>
    <n v="21"/>
  </r>
  <r>
    <s v="Id2285"/>
    <s v="Montoya"/>
    <n v="41.14"/>
    <x v="216"/>
    <s v="No"/>
    <x v="1"/>
    <s v="No"/>
    <x v="3"/>
    <s v="No"/>
    <x v="0"/>
    <x v="1"/>
    <d v="2004-06-10T00:00:00"/>
    <n v="37133.9"/>
    <s v="tier - 1"/>
    <s v="tier - 2"/>
    <s v="R1011"/>
    <n v="20"/>
  </r>
  <r>
    <s v="Id2286"/>
    <s v="Bain"/>
    <n v="16.55"/>
    <x v="582"/>
    <s v="No"/>
    <x v="0"/>
    <s v="No"/>
    <x v="0"/>
    <s v="No"/>
    <x v="3"/>
    <x v="0"/>
    <d v="2002-10-01T00:00:00"/>
    <n v="37079.370000000003"/>
    <s v="tier - 1"/>
    <s v="tier - 2"/>
    <s v="R1013"/>
    <n v="22"/>
  </r>
  <r>
    <s v="Id2287"/>
    <s v="Albertson"/>
    <n v="37.29"/>
    <x v="52"/>
    <s v="No"/>
    <x v="1"/>
    <s v="No"/>
    <x v="3"/>
    <s v="No"/>
    <x v="0"/>
    <x v="2"/>
    <d v="2004-09-12T00:00:00"/>
    <n v="37076.370000000003"/>
    <s v="tier - 2"/>
    <s v="tier - 3"/>
    <s v="R1013"/>
    <n v="20"/>
  </r>
  <r>
    <s v="Id2288"/>
    <s v="Barger"/>
    <n v="16.739999999999998"/>
    <x v="337"/>
    <s v="yes"/>
    <x v="0"/>
    <s v="No"/>
    <x v="0"/>
    <s v="No"/>
    <x v="3"/>
    <x v="2"/>
    <d v="2001-10-25T00:00:00"/>
    <n v="37040.879999999997"/>
    <s v="tier - 1"/>
    <s v="tier - 1"/>
    <s v="R1024"/>
    <n v="23"/>
  </r>
  <r>
    <s v="Id2289"/>
    <s v="Fraioli"/>
    <n v="34.43"/>
    <x v="159"/>
    <s v="No"/>
    <x v="1"/>
    <s v="No"/>
    <x v="3"/>
    <s v="No"/>
    <x v="0"/>
    <x v="2"/>
    <d v="2004-11-27T00:00:00"/>
    <n v="36976.449999999997"/>
    <s v="tier - 2"/>
    <s v="tier - 2"/>
    <s v="R1011"/>
    <n v="20"/>
  </r>
  <r>
    <s v="Id2290"/>
    <s v="April"/>
    <n v="34.1"/>
    <x v="212"/>
    <s v="No"/>
    <x v="1"/>
    <s v="No"/>
    <x v="3"/>
    <s v="No"/>
    <x v="0"/>
    <x v="2"/>
    <d v="2004-10-15T00:00:00"/>
    <n v="36950.26"/>
    <s v="tier - 1"/>
    <s v="tier - 3"/>
    <s v="R1012"/>
    <n v="20"/>
  </r>
  <r>
    <s v="Id2291"/>
    <s v="King"/>
    <n v="19.3"/>
    <x v="665"/>
    <s v="No"/>
    <x v="0"/>
    <s v="No"/>
    <x v="0"/>
    <s v="No"/>
    <x v="2"/>
    <x v="0"/>
    <d v="2002-08-11T00:00:00"/>
    <n v="36935.64"/>
    <s v="tier - 2"/>
    <s v="tier - 3"/>
    <s v="R1011"/>
    <n v="22"/>
  </r>
  <r>
    <s v="Id2292"/>
    <s v="Talhelm"/>
    <n v="33.659999999999997"/>
    <x v="268"/>
    <s v="No"/>
    <x v="1"/>
    <s v="No"/>
    <x v="3"/>
    <s v="No"/>
    <x v="0"/>
    <x v="1"/>
    <d v="2004-11-28T00:00:00"/>
    <n v="36922.61"/>
    <s v="tier - 1"/>
    <s v="tier - 1"/>
    <s v="R1012"/>
    <n v="20"/>
  </r>
  <r>
    <s v="Id2293"/>
    <s v="Regnier"/>
    <n v="33.33"/>
    <x v="637"/>
    <s v="No"/>
    <x v="1"/>
    <s v="No"/>
    <x v="3"/>
    <s v="No"/>
    <x v="0"/>
    <x v="1"/>
    <d v="2004-06-11T00:00:00"/>
    <n v="36911.99"/>
    <s v="tier - 1"/>
    <s v="tier - 3"/>
    <s v="R1013"/>
    <n v="20"/>
  </r>
  <r>
    <s v="Id2294"/>
    <s v="Treece"/>
    <n v="21.84"/>
    <x v="268"/>
    <s v="No"/>
    <x v="1"/>
    <s v="No"/>
    <x v="3"/>
    <s v="No"/>
    <x v="2"/>
    <x v="1"/>
    <d v="2004-10-06T00:00:00"/>
    <n v="36910.61"/>
    <s v="tier - 2"/>
    <s v="tier - 1"/>
    <s v="R1011"/>
    <n v="20"/>
  </r>
  <r>
    <s v="Id2295"/>
    <s v="Beisel"/>
    <n v="16.87"/>
    <x v="402"/>
    <s v="No"/>
    <x v="0"/>
    <s v="No"/>
    <x v="0"/>
    <s v="No"/>
    <x v="3"/>
    <x v="0"/>
    <d v="2002-07-19T00:00:00"/>
    <n v="36898.730000000003"/>
    <s v="tier - 2"/>
    <s v="tier - 2"/>
    <s v="R1011"/>
    <n v="22"/>
  </r>
  <r>
    <s v="Id2296"/>
    <s v="Enke"/>
    <n v="30.14"/>
    <x v="206"/>
    <s v="No"/>
    <x v="1"/>
    <s v="No"/>
    <x v="3"/>
    <s v="No"/>
    <x v="0"/>
    <x v="2"/>
    <d v="2004-06-14T00:00:00"/>
    <n v="36889.99"/>
    <s v="tier - 2"/>
    <s v="tier - 1"/>
    <s v="R1013"/>
    <n v="20"/>
  </r>
  <r>
    <s v="Id2297"/>
    <s v="Ruiz-Tagle Barros"/>
    <n v="23.21"/>
    <x v="161"/>
    <s v="No"/>
    <x v="1"/>
    <s v="No"/>
    <x v="3"/>
    <s v="No"/>
    <x v="2"/>
    <x v="2"/>
    <d v="2004-11-12T00:00:00"/>
    <n v="36837.47"/>
    <s v="tier - 2"/>
    <s v="tier - 1"/>
    <s v="R1013"/>
    <n v="20"/>
  </r>
  <r>
    <s v="Id2298"/>
    <s v="Ferrell"/>
    <n v="17.170000000000002"/>
    <x v="666"/>
    <s v="No"/>
    <x v="0"/>
    <s v="No"/>
    <x v="0"/>
    <s v="No"/>
    <x v="3"/>
    <x v="0"/>
    <d v="2002-08-13T00:00:00"/>
    <n v="36795.29"/>
    <s v="tier - 2"/>
    <s v="tier - 3"/>
    <s v="R1012"/>
    <n v="22"/>
  </r>
  <r>
    <s v="Id2299"/>
    <s v="Gates"/>
    <n v="15.61"/>
    <x v="124"/>
    <s v="No"/>
    <x v="0"/>
    <s v="No"/>
    <x v="3"/>
    <s v="No"/>
    <x v="3"/>
    <x v="2"/>
    <d v="1998-12-26T00:00:00"/>
    <n v="36786.370000000003"/>
    <s v="tier - 2"/>
    <s v="tier - 2"/>
    <s v="R1024"/>
    <n v="26"/>
  </r>
  <r>
    <s v="Id2300"/>
    <s v="Jeffers"/>
    <n v="17.98"/>
    <x v="196"/>
    <s v="yes"/>
    <x v="0"/>
    <s v="Yes"/>
    <x v="3"/>
    <s v="No"/>
    <x v="3"/>
    <x v="2"/>
    <d v="1997-08-13T00:00:00"/>
    <n v="36580.28"/>
    <s v="tier - 2"/>
    <s v="tier - 1"/>
    <s v="R1012"/>
    <n v="27"/>
  </r>
  <r>
    <s v="Id2301"/>
    <s v="Sulhanek"/>
    <n v="21.64"/>
    <x v="335"/>
    <s v="No"/>
    <x v="1"/>
    <s v="No"/>
    <x v="3"/>
    <s v="No"/>
    <x v="2"/>
    <x v="2"/>
    <d v="2004-08-24T00:00:00"/>
    <n v="36572.800000000003"/>
    <s v="tier - 1"/>
    <s v="tier - 1"/>
    <s v="R1011"/>
    <n v="20"/>
  </r>
  <r>
    <s v="Id2302"/>
    <s v="Ozahowski"/>
    <n v="16.399999999999999"/>
    <x v="66"/>
    <s v="No"/>
    <x v="0"/>
    <s v="Yes"/>
    <x v="3"/>
    <s v="No"/>
    <x v="3"/>
    <x v="2"/>
    <d v="1993-09-28T00:00:00"/>
    <n v="36541.550000000003"/>
    <s v="tier - 1"/>
    <s v="tier - 1"/>
    <s v="R1011"/>
    <n v="31"/>
  </r>
  <r>
    <s v="Id2303"/>
    <s v="Caron"/>
    <n v="15.77"/>
    <x v="3"/>
    <s v="yes"/>
    <x v="0"/>
    <s v="No"/>
    <x v="3"/>
    <s v="No"/>
    <x v="3"/>
    <x v="1"/>
    <d v="1995-06-01T00:00:00"/>
    <n v="36445.550000000003"/>
    <s v="tier - 1"/>
    <s v="tier - 2"/>
    <s v="R1013"/>
    <n v="29"/>
  </r>
  <r>
    <s v="Id2304"/>
    <s v="Fullarton"/>
    <n v="18.27"/>
    <x v="467"/>
    <s v="No"/>
    <x v="0"/>
    <s v="No"/>
    <x v="0"/>
    <s v="No"/>
    <x v="3"/>
    <x v="0"/>
    <d v="2002-07-01T00:00:00"/>
    <n v="36397.58"/>
    <s v="tier - 2"/>
    <s v="tier - 1"/>
    <s v="R1013"/>
    <n v="22"/>
  </r>
  <r>
    <s v="Id2305"/>
    <s v="Lindgren"/>
    <n v="16.489999999999998"/>
    <x v="456"/>
    <s v="No"/>
    <x v="0"/>
    <s v="No"/>
    <x v="0"/>
    <s v="No"/>
    <x v="3"/>
    <x v="0"/>
    <d v="2002-07-20T00:00:00"/>
    <n v="36350.71"/>
    <s v="tier - 2"/>
    <s v="tier - 3"/>
    <s v="R1013"/>
    <n v="22"/>
  </r>
  <r>
    <s v="Id2306"/>
    <s v="Akiha"/>
    <n v="16.14"/>
    <x v="320"/>
    <s v="No"/>
    <x v="0"/>
    <s v="No"/>
    <x v="0"/>
    <s v="No"/>
    <x v="3"/>
    <x v="2"/>
    <d v="1994-11-17T00:00:00"/>
    <n v="36332.449999999997"/>
    <s v="tier - 2"/>
    <s v="tier - 2"/>
    <s v="R1011"/>
    <n v="30"/>
  </r>
  <r>
    <s v="Id2307"/>
    <s v="Sweny"/>
    <n v="20.85"/>
    <x v="150"/>
    <s v="yes"/>
    <x v="0"/>
    <s v="No"/>
    <x v="3"/>
    <s v="No"/>
    <x v="2"/>
    <x v="2"/>
    <d v="1995-10-05T00:00:00"/>
    <n v="36314.050000000003"/>
    <s v="tier - 2"/>
    <s v="tier - 3"/>
    <s v="R1013"/>
    <n v="29"/>
  </r>
  <r>
    <s v="Id2308"/>
    <s v="Tobin"/>
    <n v="15.88"/>
    <x v="67"/>
    <s v="No"/>
    <x v="0"/>
    <s v="No"/>
    <x v="0"/>
    <s v="No"/>
    <x v="3"/>
    <x v="2"/>
    <d v="1999-08-05T00:00:00"/>
    <n v="36307.800000000003"/>
    <s v="tier - 2"/>
    <s v="tier - 1"/>
    <s v="R1011"/>
    <n v="25"/>
  </r>
  <r>
    <s v="Id2309"/>
    <s v="Pedersen"/>
    <n v="20.66"/>
    <x v="330"/>
    <s v="No"/>
    <x v="1"/>
    <s v="No"/>
    <x v="3"/>
    <s v="No"/>
    <x v="2"/>
    <x v="1"/>
    <d v="2000-10-09T00:00:00"/>
    <n v="36219.410000000003"/>
    <s v="tier - 2"/>
    <s v="tier - 1"/>
    <s v="R1011"/>
    <n v="24"/>
  </r>
  <r>
    <s v="Id2310"/>
    <s v="Lynch"/>
    <n v="20.399999999999999"/>
    <x v="173"/>
    <s v="No"/>
    <x v="0"/>
    <s v="No"/>
    <x v="0"/>
    <s v="No"/>
    <x v="2"/>
    <x v="2"/>
    <d v="1994-11-22T00:00:00"/>
    <n v="36197.699999999997"/>
    <s v="tier - 2"/>
    <s v="tier - 3"/>
    <s v="R1014"/>
    <n v="30"/>
  </r>
  <r>
    <s v="Id2311"/>
    <s v="Keys"/>
    <n v="25.19"/>
    <x v="409"/>
    <s v="yes"/>
    <x v="0"/>
    <s v="No"/>
    <x v="0"/>
    <s v="No"/>
    <x v="1"/>
    <x v="2"/>
    <d v="2001-08-19T00:00:00"/>
    <n v="36189.1"/>
    <s v="tier - 2"/>
    <s v="tier - 3"/>
    <s v="R1011"/>
    <n v="23"/>
  </r>
  <r>
    <s v="Id2312"/>
    <s v="Wilbur"/>
    <n v="20.54"/>
    <x v="267"/>
    <s v="yes"/>
    <x v="0"/>
    <s v="No"/>
    <x v="3"/>
    <s v="No"/>
    <x v="2"/>
    <x v="2"/>
    <d v="1995-10-28T00:00:00"/>
    <n v="36182.870000000003"/>
    <s v="tier - 2"/>
    <s v="tier - 2"/>
    <s v="R1012"/>
    <n v="29"/>
  </r>
  <r>
    <s v="Id2313"/>
    <s v="Ditota"/>
    <n v="20.13"/>
    <x v="140"/>
    <s v="No"/>
    <x v="0"/>
    <s v="No"/>
    <x v="0"/>
    <s v="No"/>
    <x v="2"/>
    <x v="2"/>
    <d v="1994-10-30T00:00:00"/>
    <n v="36149.480000000003"/>
    <s v="tier - 1"/>
    <s v="tier - 2"/>
    <s v="R1013"/>
    <n v="30"/>
  </r>
  <r>
    <s v="Id2314"/>
    <s v="Horbol"/>
    <n v="18.93"/>
    <x v="184"/>
    <s v="No"/>
    <x v="0"/>
    <s v="Yes"/>
    <x v="3"/>
    <s v="No"/>
    <x v="2"/>
    <x v="1"/>
    <d v="1993-11-27T00:00:00"/>
    <n v="36124.57"/>
    <s v="tier - 2"/>
    <s v="tier - 1"/>
    <s v="R1011"/>
    <n v="31"/>
  </r>
  <r>
    <s v="Id2315"/>
    <s v="O'Rourke"/>
    <n v="24.14"/>
    <x v="319"/>
    <s v="No"/>
    <x v="1"/>
    <s v="No"/>
    <x v="3"/>
    <s v="No"/>
    <x v="2"/>
    <x v="2"/>
    <d v="2000-11-18T00:00:00"/>
    <n v="36090.49"/>
    <s v="tier - 2"/>
    <s v="tier - 1"/>
    <s v="R1012"/>
    <n v="24"/>
  </r>
  <r>
    <s v="Id2316"/>
    <s v="Williams"/>
    <n v="25.03"/>
    <x v="119"/>
    <s v="No"/>
    <x v="1"/>
    <s v="No"/>
    <x v="3"/>
    <s v="No"/>
    <x v="1"/>
    <x v="1"/>
    <d v="2004-10-07T00:00:00"/>
    <n v="36085.22"/>
    <s v="tier - 2"/>
    <s v="tier - 1"/>
    <s v="R1013"/>
    <n v="20"/>
  </r>
  <r>
    <s v="Id2317"/>
    <s v="Murakami"/>
    <n v="20.47"/>
    <x v="336"/>
    <s v="yes"/>
    <x v="0"/>
    <s v="No"/>
    <x v="3"/>
    <s v="No"/>
    <x v="2"/>
    <x v="1"/>
    <d v="1995-12-07T00:00:00"/>
    <n v="36074.339999999997"/>
    <s v="tier - 2"/>
    <s v="tier - 3"/>
    <s v="R1017"/>
    <n v="29"/>
  </r>
  <r>
    <s v="Id2318"/>
    <s v="Gagnon"/>
    <n v="18.82"/>
    <x v="49"/>
    <s v="yes"/>
    <x v="0"/>
    <s v="No"/>
    <x v="0"/>
    <s v="No"/>
    <x v="2"/>
    <x v="2"/>
    <d v="1996-09-18T00:00:00"/>
    <n v="36021.01"/>
    <s v="tier - 1"/>
    <s v="tier - 3"/>
    <s v="R1015"/>
    <n v="28"/>
  </r>
  <r>
    <s v="Id2319"/>
    <s v="Petermann"/>
    <n v="17.079999999999998"/>
    <x v="208"/>
    <s v="No"/>
    <x v="0"/>
    <s v="Yes"/>
    <x v="3"/>
    <s v="No"/>
    <x v="3"/>
    <x v="1"/>
    <d v="1993-06-28T00:00:00"/>
    <n v="35952.65"/>
    <s v="tier - 2"/>
    <s v="tier - 3"/>
    <s v="R1011"/>
    <n v="31"/>
  </r>
  <r>
    <s v="Id2320"/>
    <s v="Graves - Rostro"/>
    <n v="19.21"/>
    <x v="102"/>
    <s v="yes"/>
    <x v="0"/>
    <s v="No"/>
    <x v="0"/>
    <s v="No"/>
    <x v="2"/>
    <x v="2"/>
    <d v="1996-10-22T00:00:00"/>
    <n v="35883.269999999997"/>
    <s v="tier - 2"/>
    <s v="tier - 1"/>
    <s v="R1011"/>
    <n v="28"/>
  </r>
  <r>
    <s v="Id2321"/>
    <s v="Danielson"/>
    <n v="17.86"/>
    <x v="508"/>
    <s v="No"/>
    <x v="0"/>
    <s v="Yes"/>
    <x v="3"/>
    <s v="No"/>
    <x v="3"/>
    <x v="2"/>
    <d v="1993-08-09T00:00:00"/>
    <n v="35733.96"/>
    <s v="tier - 2"/>
    <s v="tier - 3"/>
    <s v="R1011"/>
    <n v="31"/>
  </r>
  <r>
    <s v="Id2322"/>
    <s v="Street"/>
    <n v="21.38"/>
    <x v="126"/>
    <s v="No"/>
    <x v="0"/>
    <s v="No"/>
    <x v="0"/>
    <s v="No"/>
    <x v="2"/>
    <x v="0"/>
    <d v="2002-09-19T00:00:00"/>
    <n v="35711.39"/>
    <s v="tier - 2"/>
    <s v="tier - 1"/>
    <s v="R1011"/>
    <n v="22"/>
  </r>
  <r>
    <s v="Id2323"/>
    <s v="Buss"/>
    <n v="23.35"/>
    <x v="425"/>
    <s v="No"/>
    <x v="0"/>
    <s v="No"/>
    <x v="0"/>
    <s v="No"/>
    <x v="2"/>
    <x v="1"/>
    <d v="1999-12-14T00:00:00"/>
    <n v="35701.9"/>
    <s v="tier - 2"/>
    <s v="tier - 1"/>
    <s v="R1011"/>
    <n v="25"/>
  </r>
  <r>
    <s v="Id2324"/>
    <s v="Duffy"/>
    <n v="22.24"/>
    <x v="264"/>
    <s v="No"/>
    <x v="0"/>
    <s v="No"/>
    <x v="0"/>
    <s v="No"/>
    <x v="2"/>
    <x v="2"/>
    <d v="1999-12-26T00:00:00"/>
    <n v="35595.589999999997"/>
    <s v="tier - 2"/>
    <s v="tier - 1"/>
    <s v="R1016"/>
    <n v="25"/>
  </r>
  <r>
    <s v="Id2325"/>
    <s v="Hines"/>
    <n v="24.76"/>
    <x v="117"/>
    <s v="yes"/>
    <x v="0"/>
    <s v="No"/>
    <x v="0"/>
    <s v="No"/>
    <x v="2"/>
    <x v="2"/>
    <d v="2001-09-12T00:00:00"/>
    <n v="35585.58"/>
    <s v="tier - 2"/>
    <s v="tier - 3"/>
    <s v="R1017"/>
    <n v="23"/>
  </r>
  <r>
    <s v="Id2326"/>
    <s v="Castro"/>
    <n v="20.100000000000001"/>
    <x v="374"/>
    <s v="yes"/>
    <x v="0"/>
    <s v="Yes"/>
    <x v="3"/>
    <s v="No"/>
    <x v="2"/>
    <x v="2"/>
    <d v="1997-11-09T00:00:00"/>
    <n v="35583.17"/>
    <s v="tier - 1"/>
    <s v="tier - 3"/>
    <s v="R1011"/>
    <n v="27"/>
  </r>
  <r>
    <s v="Id2327"/>
    <s v="Howell"/>
    <n v="21.77"/>
    <x v="156"/>
    <s v="No"/>
    <x v="0"/>
    <s v="No"/>
    <x v="0"/>
    <s v="No"/>
    <x v="2"/>
    <x v="0"/>
    <d v="2002-11-29T00:00:00"/>
    <n v="35573.26"/>
    <s v="tier - 1"/>
    <s v="tier - 1"/>
    <s v="R1011"/>
    <n v="22"/>
  </r>
  <r>
    <s v="Id2328"/>
    <s v="Avery"/>
    <n v="17.82"/>
    <x v="274"/>
    <s v="yes"/>
    <x v="0"/>
    <s v="No"/>
    <x v="3"/>
    <s v="No"/>
    <x v="3"/>
    <x v="2"/>
    <d v="1995-07-04T00:00:00"/>
    <n v="35547.72"/>
    <s v="tier - 1"/>
    <s v="tier - 2"/>
    <s v="R1011"/>
    <n v="29"/>
  </r>
  <r>
    <s v="Id2329"/>
    <s v="Bohinski"/>
    <n v="17.07"/>
    <x v="151"/>
    <s v="No"/>
    <x v="0"/>
    <s v="Yes"/>
    <x v="3"/>
    <s v="No"/>
    <x v="3"/>
    <x v="2"/>
    <d v="1993-06-01T00:00:00"/>
    <n v="35547.47"/>
    <s v="tier - 1"/>
    <s v="tier - 2"/>
    <s v="R1011"/>
    <n v="31"/>
  </r>
  <r>
    <s v="Id2330"/>
    <s v="Kohls"/>
    <n v="22.24"/>
    <x v="144"/>
    <s v="yes"/>
    <x v="0"/>
    <s v="No"/>
    <x v="0"/>
    <s v="No"/>
    <x v="2"/>
    <x v="2"/>
    <d v="2001-11-20T00:00:00"/>
    <n v="35517.19"/>
    <s v="tier - 2"/>
    <s v="tier - 3"/>
    <s v="R1011"/>
    <n v="23"/>
  </r>
  <r>
    <s v="Id2331"/>
    <s v="Brietzke"/>
    <n v="22.34"/>
    <x v="252"/>
    <s v="No"/>
    <x v="0"/>
    <s v="No"/>
    <x v="3"/>
    <s v="No"/>
    <x v="2"/>
    <x v="2"/>
    <d v="1998-07-27T00:00:00"/>
    <n v="35491.64"/>
    <s v="tier - 2"/>
    <s v="tier - 1"/>
    <s v="R1011"/>
    <n v="26"/>
  </r>
  <r>
    <s v="Id2332"/>
    <s v="Riveros Gonzalez"/>
    <n v="17.7"/>
    <x v="288"/>
    <s v="No"/>
    <x v="0"/>
    <s v="No"/>
    <x v="3"/>
    <s v="No"/>
    <x v="3"/>
    <x v="1"/>
    <d v="1992-09-13T00:00:00"/>
    <n v="35345.730000000003"/>
    <s v="tier - 1"/>
    <s v="tier - 1"/>
    <s v="R1011"/>
    <n v="32"/>
  </r>
  <r>
    <s v="Id2333"/>
    <s v="Albano"/>
    <n v="16.47"/>
    <x v="348"/>
    <s v="No"/>
    <x v="0"/>
    <s v="Yes"/>
    <x v="3"/>
    <s v="No"/>
    <x v="3"/>
    <x v="1"/>
    <d v="1993-06-30T00:00:00"/>
    <n v="35315.96"/>
    <s v="tier - 2"/>
    <s v="tier - 2"/>
    <s v="R1013"/>
    <n v="31"/>
  </r>
  <r>
    <s v="Id2334"/>
    <s v="Rosendahl"/>
    <n v="17.600000000000001"/>
    <x v="495"/>
    <s v="No"/>
    <x v="0"/>
    <s v="No"/>
    <x v="3"/>
    <s v="No"/>
    <x v="3"/>
    <x v="2"/>
    <d v="1992-11-30T00:00:00"/>
    <n v="35302.089999999997"/>
    <s v="tier - 1"/>
    <s v="tier - 1"/>
    <s v="R1012"/>
    <n v="32"/>
  </r>
  <r>
    <s v="Id2335"/>
    <s v="German"/>
    <n v="17.579999999999998"/>
    <x v="523"/>
    <s v="No"/>
    <x v="0"/>
    <s v="No"/>
    <x v="3"/>
    <s v="No"/>
    <x v="3"/>
    <x v="2"/>
    <d v="1992-07-09T00:00:00"/>
    <n v="35160.129999999997"/>
    <s v="tier - 1"/>
    <s v="tier - 1"/>
    <s v="R1012"/>
    <n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2C0F4-31FB-414F-A2E6-2591CB0A1AC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HOSPITAL TIER">
  <location ref="A2356:B2361" firstHeaderRow="1" firstDataRow="1" firstDataCol="1"/>
  <pivotFields count="13">
    <pivotField showAll="0"/>
    <pivotField showAll="0"/>
    <pivotField showAll="0"/>
    <pivotField showAll="0"/>
    <pivotField showAll="0"/>
    <pivotField dataField="1" numFmtId="165"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numFmtId="14"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ARGES" fld="5" baseField="6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68E4B-0A20-495F-A693-01C55FACB72F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TRANSPLANTS ">
  <location ref="A2358:C2361" firstHeaderRow="0" firstDataRow="1" firstDataCol="1"/>
  <pivotFields count="17">
    <pivotField showAll="0"/>
    <pivotField showAll="0"/>
    <pivotField showAll="0"/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dataField="1" showAll="0" sumSubtotal="1">
      <items count="5">
        <item x="0"/>
        <item x="3"/>
        <item x="1"/>
        <item x="2"/>
        <item t="sum"/>
      </items>
    </pivotField>
    <pivotField showAll="0"/>
    <pivotField showAll="0"/>
    <pivotField showAll="0"/>
    <pivotField numFmtId="14" showAll="0"/>
    <pivotField numFmtId="165"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O OF MAJOR SURGERIES" fld="7" baseField="0" baseItem="0"/>
    <dataField name="Average of HBA1C" fld="3" subtotal="average" baseField="0" baseItem="1"/>
  </dataFields>
  <formats count="7">
    <format dxfId="19">
      <pivotArea field="5" type="button" dataOnly="0" labelOnly="1" outline="0" axis="axisRow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Row="1" outline="0" fieldPosition="0"/>
    </format>
    <format dxfId="14">
      <pivotArea field="5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C66CB-F9ED-40AA-B0D4-D69601C64F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STATUS" colHeaderCaption="CANCER STATUS">
  <location ref="A2340:D2344" firstHeaderRow="1" firstDataRow="2" firstDataCol="1"/>
  <pivotFields count="17">
    <pivotField dataField="1" showAll="0">
      <items count="2335">
        <item x="8"/>
        <item x="98"/>
        <item x="998"/>
        <item x="999"/>
        <item x="1000"/>
        <item x="1001"/>
        <item x="1002"/>
        <item x="1003"/>
        <item x="1004"/>
        <item x="1005"/>
        <item x="1006"/>
        <item x="1007"/>
        <item x="99"/>
        <item x="1008"/>
        <item x="1009"/>
        <item x="1010"/>
        <item x="1011"/>
        <item x="1012"/>
        <item x="1013"/>
        <item x="1014"/>
        <item x="1015"/>
        <item x="1016"/>
        <item x="1017"/>
        <item x="100"/>
        <item x="1018"/>
        <item x="1019"/>
        <item x="1020"/>
        <item x="1021"/>
        <item x="1022"/>
        <item x="1023"/>
        <item x="1024"/>
        <item x="1025"/>
        <item x="1026"/>
        <item x="1027"/>
        <item x="101"/>
        <item x="1028"/>
        <item x="1029"/>
        <item x="1030"/>
        <item x="1031"/>
        <item x="1032"/>
        <item x="1033"/>
        <item x="1034"/>
        <item x="1035"/>
        <item x="1036"/>
        <item x="1037"/>
        <item x="102"/>
        <item x="1038"/>
        <item x="1039"/>
        <item x="1040"/>
        <item x="1041"/>
        <item x="1042"/>
        <item x="1043"/>
        <item x="1044"/>
        <item x="1045"/>
        <item x="1046"/>
        <item x="1047"/>
        <item x="103"/>
        <item x="1048"/>
        <item x="1049"/>
        <item x="1050"/>
        <item x="1051"/>
        <item x="1052"/>
        <item x="1053"/>
        <item x="1054"/>
        <item x="1055"/>
        <item x="1056"/>
        <item x="1057"/>
        <item x="104"/>
        <item x="1058"/>
        <item x="1059"/>
        <item x="1060"/>
        <item x="1061"/>
        <item x="1062"/>
        <item x="1063"/>
        <item x="1064"/>
        <item x="1065"/>
        <item x="1066"/>
        <item x="1067"/>
        <item x="105"/>
        <item x="1068"/>
        <item x="1069"/>
        <item x="1070"/>
        <item x="1071"/>
        <item x="1072"/>
        <item x="1073"/>
        <item x="1074"/>
        <item x="1075"/>
        <item x="1076"/>
        <item x="1077"/>
        <item x="106"/>
        <item x="1078"/>
        <item x="1079"/>
        <item x="1080"/>
        <item x="1081"/>
        <item x="1082"/>
        <item x="1083"/>
        <item x="1084"/>
        <item x="1085"/>
        <item x="1086"/>
        <item x="1087"/>
        <item x="107"/>
        <item x="1088"/>
        <item x="1089"/>
        <item x="1090"/>
        <item x="1091"/>
        <item x="1092"/>
        <item x="1093"/>
        <item x="1094"/>
        <item x="1095"/>
        <item x="1096"/>
        <item x="1097"/>
        <item x="9"/>
        <item x="108"/>
        <item x="1098"/>
        <item x="1099"/>
        <item x="1100"/>
        <item x="1101"/>
        <item x="1102"/>
        <item x="1103"/>
        <item x="1104"/>
        <item x="1105"/>
        <item x="1106"/>
        <item x="1107"/>
        <item x="109"/>
        <item x="1108"/>
        <item x="1109"/>
        <item x="1110"/>
        <item x="1111"/>
        <item x="1112"/>
        <item x="1113"/>
        <item x="1114"/>
        <item x="1115"/>
        <item x="1116"/>
        <item x="1117"/>
        <item x="110"/>
        <item x="1118"/>
        <item x="1119"/>
        <item x="1120"/>
        <item x="1121"/>
        <item x="1122"/>
        <item x="1123"/>
        <item x="1124"/>
        <item x="1125"/>
        <item x="1126"/>
        <item x="1127"/>
        <item x="111"/>
        <item x="1128"/>
        <item x="1129"/>
        <item x="1130"/>
        <item x="1131"/>
        <item x="1132"/>
        <item x="1133"/>
        <item x="1134"/>
        <item x="1135"/>
        <item x="1136"/>
        <item x="1137"/>
        <item x="112"/>
        <item x="1138"/>
        <item x="1139"/>
        <item x="1140"/>
        <item x="1141"/>
        <item x="1142"/>
        <item x="1143"/>
        <item x="1144"/>
        <item x="1145"/>
        <item x="1146"/>
        <item x="1147"/>
        <item x="113"/>
        <item x="1148"/>
        <item x="1149"/>
        <item x="1150"/>
        <item x="1151"/>
        <item x="1152"/>
        <item x="1153"/>
        <item x="1154"/>
        <item x="1155"/>
        <item x="1156"/>
        <item x="1157"/>
        <item x="114"/>
        <item x="1158"/>
        <item x="1159"/>
        <item x="1160"/>
        <item x="1161"/>
        <item x="1162"/>
        <item x="1163"/>
        <item x="1164"/>
        <item x="1165"/>
        <item x="1166"/>
        <item x="1167"/>
        <item x="115"/>
        <item x="1168"/>
        <item x="1169"/>
        <item x="1170"/>
        <item x="1171"/>
        <item x="1172"/>
        <item x="1173"/>
        <item x="1174"/>
        <item x="1175"/>
        <item x="1176"/>
        <item x="1177"/>
        <item x="116"/>
        <item x="1178"/>
        <item x="1179"/>
        <item x="1180"/>
        <item x="1181"/>
        <item x="1182"/>
        <item x="1183"/>
        <item x="1184"/>
        <item x="1185"/>
        <item x="1186"/>
        <item x="1187"/>
        <item x="117"/>
        <item x="1188"/>
        <item x="1189"/>
        <item x="1190"/>
        <item x="1191"/>
        <item x="1192"/>
        <item x="1193"/>
        <item x="1194"/>
        <item x="1195"/>
        <item x="1196"/>
        <item x="1197"/>
        <item x="10"/>
        <item x="118"/>
        <item x="1198"/>
        <item x="1199"/>
        <item x="1200"/>
        <item x="1201"/>
        <item x="1202"/>
        <item x="1203"/>
        <item x="1204"/>
        <item x="1205"/>
        <item x="1206"/>
        <item x="1207"/>
        <item x="119"/>
        <item x="1208"/>
        <item x="1209"/>
        <item x="1210"/>
        <item x="1211"/>
        <item x="1212"/>
        <item x="1213"/>
        <item x="1214"/>
        <item x="1215"/>
        <item x="1216"/>
        <item x="1217"/>
        <item x="120"/>
        <item x="1218"/>
        <item x="1219"/>
        <item x="1220"/>
        <item x="1221"/>
        <item x="1222"/>
        <item x="1223"/>
        <item x="1224"/>
        <item x="1225"/>
        <item x="1226"/>
        <item x="1227"/>
        <item x="121"/>
        <item x="1228"/>
        <item x="1229"/>
        <item x="1230"/>
        <item x="1231"/>
        <item x="1232"/>
        <item x="1233"/>
        <item x="1234"/>
        <item x="1235"/>
        <item x="1236"/>
        <item x="1237"/>
        <item x="122"/>
        <item x="1238"/>
        <item x="1239"/>
        <item x="1240"/>
        <item x="1241"/>
        <item x="1242"/>
        <item x="1243"/>
        <item x="1244"/>
        <item x="1245"/>
        <item x="1246"/>
        <item x="1247"/>
        <item x="123"/>
        <item x="1248"/>
        <item x="1249"/>
        <item x="1250"/>
        <item x="1251"/>
        <item x="1252"/>
        <item x="1253"/>
        <item x="1254"/>
        <item x="1255"/>
        <item x="1256"/>
        <item x="1257"/>
        <item x="124"/>
        <item x="1258"/>
        <item x="1259"/>
        <item x="1260"/>
        <item x="1261"/>
        <item x="1262"/>
        <item x="1263"/>
        <item x="1264"/>
        <item x="1265"/>
        <item x="1266"/>
        <item x="1267"/>
        <item x="125"/>
        <item x="1268"/>
        <item x="1269"/>
        <item x="1270"/>
        <item x="1271"/>
        <item x="1272"/>
        <item x="1273"/>
        <item x="1274"/>
        <item x="1275"/>
        <item x="1276"/>
        <item x="1277"/>
        <item x="126"/>
        <item x="1278"/>
        <item x="1279"/>
        <item x="1280"/>
        <item x="1281"/>
        <item x="1282"/>
        <item x="1283"/>
        <item x="1284"/>
        <item x="1285"/>
        <item x="1286"/>
        <item x="1287"/>
        <item x="127"/>
        <item x="1288"/>
        <item x="1289"/>
        <item x="1290"/>
        <item x="1291"/>
        <item x="1292"/>
        <item x="1293"/>
        <item x="1294"/>
        <item x="1295"/>
        <item x="1296"/>
        <item x="1297"/>
        <item x="11"/>
        <item x="128"/>
        <item x="1298"/>
        <item x="1299"/>
        <item x="1300"/>
        <item x="1301"/>
        <item x="1302"/>
        <item x="1303"/>
        <item x="1304"/>
        <item x="1305"/>
        <item x="1306"/>
        <item x="1307"/>
        <item x="129"/>
        <item x="1308"/>
        <item x="1309"/>
        <item x="1310"/>
        <item x="1311"/>
        <item x="1312"/>
        <item x="1313"/>
        <item x="1314"/>
        <item x="1315"/>
        <item x="1316"/>
        <item x="1317"/>
        <item x="130"/>
        <item x="1318"/>
        <item x="1319"/>
        <item x="1320"/>
        <item x="1321"/>
        <item x="1322"/>
        <item x="1323"/>
        <item x="1324"/>
        <item x="1325"/>
        <item x="1326"/>
        <item x="1327"/>
        <item x="131"/>
        <item x="1328"/>
        <item x="1329"/>
        <item x="1330"/>
        <item x="1331"/>
        <item x="1332"/>
        <item x="1333"/>
        <item x="1334"/>
        <item x="1335"/>
        <item x="1336"/>
        <item x="1337"/>
        <item x="132"/>
        <item x="1338"/>
        <item x="1339"/>
        <item x="1340"/>
        <item x="1341"/>
        <item x="1342"/>
        <item x="1343"/>
        <item x="1344"/>
        <item x="1345"/>
        <item x="1346"/>
        <item x="1347"/>
        <item x="133"/>
        <item x="1348"/>
        <item x="1349"/>
        <item x="1350"/>
        <item x="1351"/>
        <item x="1352"/>
        <item x="1353"/>
        <item x="1354"/>
        <item x="1355"/>
        <item x="1356"/>
        <item x="1357"/>
        <item x="134"/>
        <item x="1358"/>
        <item x="1359"/>
        <item x="1360"/>
        <item x="1361"/>
        <item x="1362"/>
        <item x="1363"/>
        <item x="1364"/>
        <item x="1365"/>
        <item x="1366"/>
        <item x="1367"/>
        <item x="135"/>
        <item x="1368"/>
        <item x="1369"/>
        <item x="1370"/>
        <item x="1371"/>
        <item x="1372"/>
        <item x="1373"/>
        <item x="1374"/>
        <item x="1375"/>
        <item x="1376"/>
        <item x="1377"/>
        <item x="136"/>
        <item x="1378"/>
        <item x="1379"/>
        <item x="1380"/>
        <item x="1381"/>
        <item x="1382"/>
        <item x="1383"/>
        <item x="1384"/>
        <item x="1385"/>
        <item x="1386"/>
        <item x="1387"/>
        <item x="137"/>
        <item x="1388"/>
        <item x="1389"/>
        <item x="1390"/>
        <item x="1391"/>
        <item x="1392"/>
        <item x="1393"/>
        <item x="1394"/>
        <item x="1395"/>
        <item x="1396"/>
        <item x="1397"/>
        <item x="12"/>
        <item x="138"/>
        <item x="1398"/>
        <item x="1399"/>
        <item x="1400"/>
        <item x="1401"/>
        <item x="1402"/>
        <item x="1403"/>
        <item x="1404"/>
        <item x="1405"/>
        <item x="1406"/>
        <item x="1407"/>
        <item x="139"/>
        <item x="1408"/>
        <item x="1409"/>
        <item x="1410"/>
        <item x="1411"/>
        <item x="1412"/>
        <item x="1413"/>
        <item x="1414"/>
        <item x="1415"/>
        <item x="1416"/>
        <item x="1417"/>
        <item x="140"/>
        <item x="1418"/>
        <item x="1419"/>
        <item x="1420"/>
        <item x="1421"/>
        <item x="1422"/>
        <item x="1423"/>
        <item x="1424"/>
        <item x="1425"/>
        <item x="1426"/>
        <item x="1427"/>
        <item x="141"/>
        <item x="1428"/>
        <item x="1429"/>
        <item x="1430"/>
        <item x="1431"/>
        <item x="1432"/>
        <item x="1433"/>
        <item x="1434"/>
        <item x="1435"/>
        <item x="1436"/>
        <item x="1437"/>
        <item x="142"/>
        <item x="1438"/>
        <item x="1439"/>
        <item x="1440"/>
        <item x="1441"/>
        <item x="1442"/>
        <item x="1443"/>
        <item x="1444"/>
        <item x="1445"/>
        <item x="1446"/>
        <item x="1447"/>
        <item x="143"/>
        <item x="1448"/>
        <item x="1449"/>
        <item x="1450"/>
        <item x="1451"/>
        <item x="1452"/>
        <item x="1453"/>
        <item x="1454"/>
        <item x="1455"/>
        <item x="1456"/>
        <item x="1457"/>
        <item x="144"/>
        <item x="1458"/>
        <item x="1459"/>
        <item x="1460"/>
        <item x="1461"/>
        <item x="1462"/>
        <item x="1463"/>
        <item x="1464"/>
        <item x="1465"/>
        <item x="1466"/>
        <item x="1467"/>
        <item x="145"/>
        <item x="1468"/>
        <item x="1469"/>
        <item x="1470"/>
        <item x="1471"/>
        <item x="1472"/>
        <item x="1473"/>
        <item x="1474"/>
        <item x="1475"/>
        <item x="1476"/>
        <item x="1477"/>
        <item x="146"/>
        <item x="1478"/>
        <item x="1479"/>
        <item x="1480"/>
        <item x="1481"/>
        <item x="1482"/>
        <item x="1483"/>
        <item x="1484"/>
        <item x="1485"/>
        <item x="1486"/>
        <item x="1487"/>
        <item x="147"/>
        <item x="1488"/>
        <item x="1489"/>
        <item x="1490"/>
        <item x="1491"/>
        <item x="1492"/>
        <item x="1493"/>
        <item x="1494"/>
        <item x="1495"/>
        <item x="1496"/>
        <item x="1497"/>
        <item x="13"/>
        <item x="148"/>
        <item x="1498"/>
        <item x="1499"/>
        <item x="1500"/>
        <item x="1501"/>
        <item x="1502"/>
        <item x="1503"/>
        <item x="1504"/>
        <item x="1505"/>
        <item x="1506"/>
        <item x="1507"/>
        <item x="149"/>
        <item x="1508"/>
        <item x="1509"/>
        <item x="1510"/>
        <item x="1511"/>
        <item x="1512"/>
        <item x="1513"/>
        <item x="1514"/>
        <item x="1515"/>
        <item x="1516"/>
        <item x="1517"/>
        <item x="150"/>
        <item x="1518"/>
        <item x="1519"/>
        <item x="1520"/>
        <item x="1521"/>
        <item x="1522"/>
        <item x="1523"/>
        <item x="1524"/>
        <item x="1525"/>
        <item x="1526"/>
        <item x="1527"/>
        <item x="151"/>
        <item x="1528"/>
        <item x="1529"/>
        <item x="1530"/>
        <item x="1531"/>
        <item x="1532"/>
        <item x="1533"/>
        <item x="1534"/>
        <item x="1535"/>
        <item x="1536"/>
        <item x="1537"/>
        <item x="152"/>
        <item x="1538"/>
        <item x="1539"/>
        <item x="1540"/>
        <item x="1541"/>
        <item x="1542"/>
        <item x="1543"/>
        <item x="1544"/>
        <item x="1545"/>
        <item x="1546"/>
        <item x="1547"/>
        <item x="153"/>
        <item x="1548"/>
        <item x="1549"/>
        <item x="1550"/>
        <item x="1551"/>
        <item x="1552"/>
        <item x="1553"/>
        <item x="1554"/>
        <item x="1555"/>
        <item x="1556"/>
        <item x="1557"/>
        <item x="154"/>
        <item x="1558"/>
        <item x="1559"/>
        <item x="1560"/>
        <item x="1561"/>
        <item x="1562"/>
        <item x="1563"/>
        <item x="1564"/>
        <item x="1565"/>
        <item x="1566"/>
        <item x="1567"/>
        <item x="155"/>
        <item x="1568"/>
        <item x="1569"/>
        <item x="1570"/>
        <item x="1571"/>
        <item x="1572"/>
        <item x="1573"/>
        <item x="1574"/>
        <item x="1575"/>
        <item x="1576"/>
        <item x="1577"/>
        <item x="156"/>
        <item x="1578"/>
        <item x="1579"/>
        <item x="1580"/>
        <item x="1581"/>
        <item x="1582"/>
        <item x="1583"/>
        <item x="1584"/>
        <item x="1585"/>
        <item x="1586"/>
        <item x="1587"/>
        <item x="157"/>
        <item x="1588"/>
        <item x="1589"/>
        <item x="1590"/>
        <item x="1591"/>
        <item x="1592"/>
        <item x="1593"/>
        <item x="1594"/>
        <item x="1595"/>
        <item x="1596"/>
        <item x="1597"/>
        <item x="14"/>
        <item x="158"/>
        <item x="1598"/>
        <item x="1599"/>
        <item x="1600"/>
        <item x="1601"/>
        <item x="1602"/>
        <item x="1603"/>
        <item x="1604"/>
        <item x="1605"/>
        <item x="1606"/>
        <item x="1607"/>
        <item x="159"/>
        <item x="1608"/>
        <item x="1609"/>
        <item x="1610"/>
        <item x="1611"/>
        <item x="1612"/>
        <item x="1613"/>
        <item x="1614"/>
        <item x="1615"/>
        <item x="1616"/>
        <item x="1617"/>
        <item x="160"/>
        <item x="1618"/>
        <item x="1619"/>
        <item x="1620"/>
        <item x="1621"/>
        <item x="1622"/>
        <item x="1623"/>
        <item x="1624"/>
        <item x="1625"/>
        <item x="1626"/>
        <item x="1627"/>
        <item x="161"/>
        <item x="1628"/>
        <item x="1629"/>
        <item x="1630"/>
        <item x="1631"/>
        <item x="1632"/>
        <item x="1633"/>
        <item x="1634"/>
        <item x="1635"/>
        <item x="1636"/>
        <item x="1637"/>
        <item x="162"/>
        <item x="1638"/>
        <item x="1639"/>
        <item x="1640"/>
        <item x="1641"/>
        <item x="1642"/>
        <item x="1643"/>
        <item x="1644"/>
        <item x="1645"/>
        <item x="1646"/>
        <item x="1647"/>
        <item x="163"/>
        <item x="1648"/>
        <item x="1649"/>
        <item x="1650"/>
        <item x="1651"/>
        <item x="1652"/>
        <item x="1653"/>
        <item x="1654"/>
        <item x="1655"/>
        <item x="1656"/>
        <item x="1657"/>
        <item x="164"/>
        <item x="1658"/>
        <item x="1659"/>
        <item x="1660"/>
        <item x="1661"/>
        <item x="1662"/>
        <item x="1663"/>
        <item x="1664"/>
        <item x="1665"/>
        <item x="1666"/>
        <item x="1667"/>
        <item x="165"/>
        <item x="1668"/>
        <item x="1669"/>
        <item x="1670"/>
        <item x="1671"/>
        <item x="1672"/>
        <item x="1673"/>
        <item x="1674"/>
        <item x="1675"/>
        <item x="1676"/>
        <item x="1677"/>
        <item x="166"/>
        <item x="1678"/>
        <item x="1679"/>
        <item x="1680"/>
        <item x="1681"/>
        <item x="1682"/>
        <item x="1683"/>
        <item x="1684"/>
        <item x="1685"/>
        <item x="1686"/>
        <item x="1687"/>
        <item x="167"/>
        <item x="1688"/>
        <item x="1689"/>
        <item x="1690"/>
        <item x="1691"/>
        <item x="1692"/>
        <item x="1693"/>
        <item x="1694"/>
        <item x="1695"/>
        <item x="1696"/>
        <item x="1697"/>
        <item x="15"/>
        <item x="168"/>
        <item x="1698"/>
        <item x="1699"/>
        <item x="1700"/>
        <item x="1701"/>
        <item x="1702"/>
        <item x="1703"/>
        <item x="1704"/>
        <item x="1705"/>
        <item x="1706"/>
        <item x="1707"/>
        <item x="169"/>
        <item x="1708"/>
        <item x="1709"/>
        <item x="1710"/>
        <item x="1711"/>
        <item x="1712"/>
        <item x="1713"/>
        <item x="1714"/>
        <item x="1715"/>
        <item x="1716"/>
        <item x="1717"/>
        <item x="170"/>
        <item x="1718"/>
        <item x="1719"/>
        <item x="1720"/>
        <item x="1721"/>
        <item x="1722"/>
        <item x="1723"/>
        <item x="1724"/>
        <item x="1725"/>
        <item x="1726"/>
        <item x="1727"/>
        <item x="171"/>
        <item x="1728"/>
        <item x="1729"/>
        <item x="1730"/>
        <item x="1731"/>
        <item x="1732"/>
        <item x="1733"/>
        <item x="1734"/>
        <item x="1735"/>
        <item x="1736"/>
        <item x="1737"/>
        <item x="172"/>
        <item x="1738"/>
        <item x="1739"/>
        <item x="1740"/>
        <item x="1741"/>
        <item x="1742"/>
        <item x="1743"/>
        <item x="1744"/>
        <item x="1745"/>
        <item x="1746"/>
        <item x="1747"/>
        <item x="173"/>
        <item x="1748"/>
        <item x="1749"/>
        <item x="1750"/>
        <item x="1751"/>
        <item x="1752"/>
        <item x="1753"/>
        <item x="1754"/>
        <item x="1755"/>
        <item x="1756"/>
        <item x="1757"/>
        <item x="174"/>
        <item x="1758"/>
        <item x="1759"/>
        <item x="1760"/>
        <item x="1761"/>
        <item x="1762"/>
        <item x="1763"/>
        <item x="1764"/>
        <item x="1765"/>
        <item x="1766"/>
        <item x="1767"/>
        <item x="175"/>
        <item x="1768"/>
        <item x="1769"/>
        <item x="1770"/>
        <item x="1771"/>
        <item x="1772"/>
        <item x="1773"/>
        <item x="1774"/>
        <item x="1775"/>
        <item x="1776"/>
        <item x="1777"/>
        <item x="176"/>
        <item x="1778"/>
        <item x="1779"/>
        <item x="1780"/>
        <item x="1781"/>
        <item x="1782"/>
        <item x="1783"/>
        <item x="1784"/>
        <item x="1785"/>
        <item x="1786"/>
        <item x="1787"/>
        <item x="177"/>
        <item x="1788"/>
        <item x="1789"/>
        <item x="1790"/>
        <item x="1791"/>
        <item x="1792"/>
        <item x="1793"/>
        <item x="1794"/>
        <item x="1795"/>
        <item x="1796"/>
        <item x="1797"/>
        <item x="16"/>
        <item x="178"/>
        <item x="1798"/>
        <item x="1799"/>
        <item x="1800"/>
        <item x="1801"/>
        <item x="1802"/>
        <item x="1803"/>
        <item x="1804"/>
        <item x="1805"/>
        <item x="1806"/>
        <item x="1807"/>
        <item x="179"/>
        <item x="1808"/>
        <item x="1809"/>
        <item x="1810"/>
        <item x="1811"/>
        <item x="1812"/>
        <item x="1813"/>
        <item x="1814"/>
        <item x="1815"/>
        <item x="1816"/>
        <item x="1817"/>
        <item x="180"/>
        <item x="1818"/>
        <item x="1819"/>
        <item x="1820"/>
        <item x="1821"/>
        <item x="1822"/>
        <item x="1823"/>
        <item x="1824"/>
        <item x="1825"/>
        <item x="1826"/>
        <item x="1827"/>
        <item x="181"/>
        <item x="1828"/>
        <item x="1829"/>
        <item x="1830"/>
        <item x="1831"/>
        <item x="1832"/>
        <item x="1833"/>
        <item x="1834"/>
        <item x="1835"/>
        <item x="1836"/>
        <item x="1837"/>
        <item x="182"/>
        <item x="1838"/>
        <item x="1839"/>
        <item x="1840"/>
        <item x="1841"/>
        <item x="1842"/>
        <item x="1843"/>
        <item x="1844"/>
        <item x="1845"/>
        <item x="1846"/>
        <item x="1847"/>
        <item x="183"/>
        <item x="1848"/>
        <item x="1849"/>
        <item x="1850"/>
        <item x="1851"/>
        <item x="1852"/>
        <item x="1853"/>
        <item x="1854"/>
        <item x="1855"/>
        <item x="1856"/>
        <item x="1857"/>
        <item x="184"/>
        <item x="1858"/>
        <item x="1859"/>
        <item x="1860"/>
        <item x="1861"/>
        <item x="1862"/>
        <item x="1863"/>
        <item x="1864"/>
        <item x="1865"/>
        <item x="1866"/>
        <item x="1867"/>
        <item x="185"/>
        <item x="1868"/>
        <item x="1869"/>
        <item x="1870"/>
        <item x="1871"/>
        <item x="1872"/>
        <item x="1873"/>
        <item x="1874"/>
        <item x="1875"/>
        <item x="1876"/>
        <item x="1877"/>
        <item x="186"/>
        <item x="1878"/>
        <item x="1879"/>
        <item x="1880"/>
        <item x="1881"/>
        <item x="1882"/>
        <item x="1883"/>
        <item x="1884"/>
        <item x="1885"/>
        <item x="1886"/>
        <item x="1887"/>
        <item x="187"/>
        <item x="1888"/>
        <item x="1889"/>
        <item x="1890"/>
        <item x="1891"/>
        <item x="1892"/>
        <item x="1893"/>
        <item x="1894"/>
        <item x="1895"/>
        <item x="1896"/>
        <item x="1897"/>
        <item x="17"/>
        <item x="188"/>
        <item x="1898"/>
        <item x="1899"/>
        <item x="1900"/>
        <item x="1901"/>
        <item x="1902"/>
        <item x="1903"/>
        <item x="1904"/>
        <item x="1905"/>
        <item x="1906"/>
        <item x="1907"/>
        <item x="189"/>
        <item x="1908"/>
        <item x="1909"/>
        <item x="1910"/>
        <item x="1911"/>
        <item x="1912"/>
        <item x="1913"/>
        <item x="1914"/>
        <item x="1915"/>
        <item x="1916"/>
        <item x="1917"/>
        <item x="190"/>
        <item x="1918"/>
        <item x="1919"/>
        <item x="1920"/>
        <item x="1921"/>
        <item x="1922"/>
        <item x="1923"/>
        <item x="1924"/>
        <item x="1925"/>
        <item x="1926"/>
        <item x="1927"/>
        <item x="191"/>
        <item x="1928"/>
        <item x="1929"/>
        <item x="1930"/>
        <item x="1931"/>
        <item x="1932"/>
        <item x="1933"/>
        <item x="1934"/>
        <item x="1935"/>
        <item x="1936"/>
        <item x="1937"/>
        <item x="192"/>
        <item x="1938"/>
        <item x="1939"/>
        <item x="1940"/>
        <item x="1941"/>
        <item x="1942"/>
        <item x="1943"/>
        <item x="1944"/>
        <item x="1945"/>
        <item x="1946"/>
        <item x="1947"/>
        <item x="193"/>
        <item x="1948"/>
        <item x="1949"/>
        <item x="1950"/>
        <item x="1951"/>
        <item x="1952"/>
        <item x="1953"/>
        <item x="1954"/>
        <item x="1955"/>
        <item x="1956"/>
        <item x="1957"/>
        <item x="194"/>
        <item x="1958"/>
        <item x="1959"/>
        <item x="1960"/>
        <item x="1961"/>
        <item x="1962"/>
        <item x="1963"/>
        <item x="1964"/>
        <item x="1965"/>
        <item x="1966"/>
        <item x="1967"/>
        <item x="195"/>
        <item x="1968"/>
        <item x="1969"/>
        <item x="1970"/>
        <item x="1971"/>
        <item x="1972"/>
        <item x="1973"/>
        <item x="1974"/>
        <item x="1975"/>
        <item x="1976"/>
        <item x="1977"/>
        <item x="196"/>
        <item x="1978"/>
        <item x="1979"/>
        <item x="1980"/>
        <item x="1981"/>
        <item x="1982"/>
        <item x="1983"/>
        <item x="1984"/>
        <item x="1985"/>
        <item x="1986"/>
        <item x="1987"/>
        <item x="197"/>
        <item x="1988"/>
        <item x="1989"/>
        <item x="1990"/>
        <item x="1991"/>
        <item x="1992"/>
        <item x="1993"/>
        <item x="1994"/>
        <item x="1995"/>
        <item x="1996"/>
        <item x="1997"/>
        <item x="0"/>
        <item x="18"/>
        <item x="198"/>
        <item x="1998"/>
        <item x="1999"/>
        <item x="2000"/>
        <item x="2001"/>
        <item x="2002"/>
        <item x="2003"/>
        <item x="2004"/>
        <item x="2005"/>
        <item x="2006"/>
        <item x="2007"/>
        <item x="199"/>
        <item x="2008"/>
        <item x="2009"/>
        <item x="2010"/>
        <item x="2011"/>
        <item x="2012"/>
        <item x="2013"/>
        <item x="2014"/>
        <item x="2015"/>
        <item x="2016"/>
        <item x="2017"/>
        <item x="200"/>
        <item x="2018"/>
        <item x="2019"/>
        <item x="2020"/>
        <item x="2021"/>
        <item x="2022"/>
        <item x="2023"/>
        <item x="2024"/>
        <item x="2025"/>
        <item x="2026"/>
        <item x="2027"/>
        <item x="201"/>
        <item x="2028"/>
        <item x="2029"/>
        <item x="2030"/>
        <item x="2031"/>
        <item x="2032"/>
        <item x="2033"/>
        <item x="2034"/>
        <item x="2035"/>
        <item x="2036"/>
        <item x="2037"/>
        <item x="202"/>
        <item x="2038"/>
        <item x="2039"/>
        <item x="2040"/>
        <item x="2041"/>
        <item x="2042"/>
        <item x="2043"/>
        <item x="2044"/>
        <item x="2045"/>
        <item x="2046"/>
        <item x="2047"/>
        <item x="203"/>
        <item x="2048"/>
        <item x="2049"/>
        <item x="2050"/>
        <item x="2051"/>
        <item x="2052"/>
        <item x="2053"/>
        <item x="2054"/>
        <item x="2055"/>
        <item x="2056"/>
        <item x="2057"/>
        <item x="204"/>
        <item x="2058"/>
        <item x="2059"/>
        <item x="2060"/>
        <item x="2061"/>
        <item x="2062"/>
        <item x="2063"/>
        <item x="2064"/>
        <item x="2065"/>
        <item x="2066"/>
        <item x="2067"/>
        <item x="205"/>
        <item x="2068"/>
        <item x="2069"/>
        <item x="2070"/>
        <item x="2071"/>
        <item x="2072"/>
        <item x="2073"/>
        <item x="2074"/>
        <item x="2075"/>
        <item x="2076"/>
        <item x="2077"/>
        <item x="206"/>
        <item x="2078"/>
        <item x="2079"/>
        <item x="2080"/>
        <item x="2081"/>
        <item x="2082"/>
        <item x="2083"/>
        <item x="2084"/>
        <item x="2085"/>
        <item x="2086"/>
        <item x="2087"/>
        <item x="207"/>
        <item x="2088"/>
        <item x="2089"/>
        <item x="2090"/>
        <item x="2091"/>
        <item x="2092"/>
        <item x="2093"/>
        <item x="2094"/>
        <item x="2095"/>
        <item x="2096"/>
        <item x="2097"/>
        <item x="19"/>
        <item x="208"/>
        <item x="2098"/>
        <item x="2099"/>
        <item x="2100"/>
        <item x="2101"/>
        <item x="2102"/>
        <item x="2103"/>
        <item x="2104"/>
        <item x="2105"/>
        <item x="2106"/>
        <item x="2107"/>
        <item x="209"/>
        <item x="2108"/>
        <item x="2109"/>
        <item x="2110"/>
        <item x="2111"/>
        <item x="2112"/>
        <item x="2113"/>
        <item x="2114"/>
        <item x="2115"/>
        <item x="2116"/>
        <item x="2117"/>
        <item x="210"/>
        <item x="2118"/>
        <item x="2119"/>
        <item x="2120"/>
        <item x="2121"/>
        <item x="2122"/>
        <item x="2123"/>
        <item x="2124"/>
        <item x="2125"/>
        <item x="2126"/>
        <item x="2127"/>
        <item x="211"/>
        <item x="2128"/>
        <item x="2129"/>
        <item x="2130"/>
        <item x="2131"/>
        <item x="2132"/>
        <item x="2133"/>
        <item x="2134"/>
        <item x="2135"/>
        <item x="2136"/>
        <item x="2137"/>
        <item x="212"/>
        <item x="2138"/>
        <item x="2139"/>
        <item x="2140"/>
        <item x="2141"/>
        <item x="2142"/>
        <item x="2143"/>
        <item x="2144"/>
        <item x="2145"/>
        <item x="2146"/>
        <item x="2147"/>
        <item x="213"/>
        <item x="2148"/>
        <item x="2149"/>
        <item x="2150"/>
        <item x="2151"/>
        <item x="2152"/>
        <item x="2153"/>
        <item x="2154"/>
        <item x="2155"/>
        <item x="2156"/>
        <item x="2157"/>
        <item x="214"/>
        <item x="2158"/>
        <item x="2159"/>
        <item x="2160"/>
        <item x="2161"/>
        <item x="2162"/>
        <item x="2163"/>
        <item x="2164"/>
        <item x="2165"/>
        <item x="2166"/>
        <item x="2167"/>
        <item x="215"/>
        <item x="2168"/>
        <item x="2169"/>
        <item x="2170"/>
        <item x="2171"/>
        <item x="2172"/>
        <item x="2173"/>
        <item x="2174"/>
        <item x="2175"/>
        <item x="2176"/>
        <item x="2177"/>
        <item x="216"/>
        <item x="2178"/>
        <item x="2179"/>
        <item x="2180"/>
        <item x="2181"/>
        <item x="2182"/>
        <item x="2183"/>
        <item x="2184"/>
        <item x="2185"/>
        <item x="2186"/>
        <item x="2187"/>
        <item x="217"/>
        <item x="2188"/>
        <item x="2189"/>
        <item x="2190"/>
        <item x="2191"/>
        <item x="2192"/>
        <item x="2193"/>
        <item x="2194"/>
        <item x="2195"/>
        <item x="2196"/>
        <item x="2197"/>
        <item x="20"/>
        <item x="218"/>
        <item x="2198"/>
        <item x="2199"/>
        <item x="2200"/>
        <item x="2201"/>
        <item x="2202"/>
        <item x="2203"/>
        <item x="2204"/>
        <item x="2205"/>
        <item x="2206"/>
        <item x="2207"/>
        <item x="219"/>
        <item x="2208"/>
        <item x="2209"/>
        <item x="2210"/>
        <item x="2211"/>
        <item x="2212"/>
        <item x="2213"/>
        <item x="2214"/>
        <item x="2215"/>
        <item x="2216"/>
        <item x="2217"/>
        <item x="220"/>
        <item x="2218"/>
        <item x="2219"/>
        <item x="2220"/>
        <item x="2221"/>
        <item x="2222"/>
        <item x="2223"/>
        <item x="2224"/>
        <item x="2225"/>
        <item x="2226"/>
        <item x="2227"/>
        <item x="221"/>
        <item x="2228"/>
        <item x="2229"/>
        <item x="2230"/>
        <item x="2231"/>
        <item x="2232"/>
        <item x="2233"/>
        <item x="2234"/>
        <item x="2235"/>
        <item x="2236"/>
        <item x="2237"/>
        <item x="222"/>
        <item x="2238"/>
        <item x="2239"/>
        <item x="2240"/>
        <item x="2241"/>
        <item x="2242"/>
        <item x="2243"/>
        <item x="2244"/>
        <item x="2245"/>
        <item x="2246"/>
        <item x="2247"/>
        <item x="223"/>
        <item x="2248"/>
        <item x="2249"/>
        <item x="2250"/>
        <item x="2251"/>
        <item x="2252"/>
        <item x="2253"/>
        <item x="2254"/>
        <item x="2255"/>
        <item x="2256"/>
        <item x="2257"/>
        <item x="224"/>
        <item x="2258"/>
        <item x="2259"/>
        <item x="2260"/>
        <item x="2261"/>
        <item x="2262"/>
        <item x="2263"/>
        <item x="2264"/>
        <item x="2265"/>
        <item x="2266"/>
        <item x="2267"/>
        <item x="225"/>
        <item x="2268"/>
        <item x="2269"/>
        <item x="2270"/>
        <item x="2271"/>
        <item x="2272"/>
        <item x="2273"/>
        <item x="2274"/>
        <item x="2275"/>
        <item x="2276"/>
        <item x="2277"/>
        <item x="226"/>
        <item x="2278"/>
        <item x="2279"/>
        <item x="2280"/>
        <item x="2281"/>
        <item x="2282"/>
        <item x="2283"/>
        <item x="2284"/>
        <item x="2285"/>
        <item x="2286"/>
        <item x="2287"/>
        <item x="227"/>
        <item x="2288"/>
        <item x="2289"/>
        <item x="2290"/>
        <item x="2291"/>
        <item x="2292"/>
        <item x="2293"/>
        <item x="2294"/>
        <item x="2295"/>
        <item x="2296"/>
        <item x="2297"/>
        <item x="21"/>
        <item x="228"/>
        <item x="2298"/>
        <item x="2299"/>
        <item x="2300"/>
        <item x="2301"/>
        <item x="2302"/>
        <item x="2303"/>
        <item x="2304"/>
        <item x="2305"/>
        <item x="2306"/>
        <item x="2307"/>
        <item x="229"/>
        <item x="2308"/>
        <item x="2309"/>
        <item x="2310"/>
        <item x="2311"/>
        <item x="2312"/>
        <item x="2313"/>
        <item x="2314"/>
        <item x="2315"/>
        <item x="2316"/>
        <item x="2317"/>
        <item x="230"/>
        <item x="2318"/>
        <item x="2319"/>
        <item x="2320"/>
        <item x="2321"/>
        <item x="2322"/>
        <item x="2323"/>
        <item x="2324"/>
        <item x="2325"/>
        <item x="2326"/>
        <item x="2327"/>
        <item x="231"/>
        <item x="2328"/>
        <item x="2329"/>
        <item x="2330"/>
        <item x="2331"/>
        <item x="2332"/>
        <item x="2333"/>
        <item x="232"/>
        <item x="233"/>
        <item x="234"/>
        <item x="235"/>
        <item x="236"/>
        <item x="237"/>
        <item x="22"/>
        <item x="238"/>
        <item x="239"/>
        <item x="240"/>
        <item x="241"/>
        <item x="242"/>
        <item x="243"/>
        <item x="244"/>
        <item x="245"/>
        <item x="246"/>
        <item x="247"/>
        <item x="23"/>
        <item x="248"/>
        <item x="249"/>
        <item x="250"/>
        <item x="251"/>
        <item x="252"/>
        <item x="253"/>
        <item x="254"/>
        <item x="255"/>
        <item x="256"/>
        <item x="257"/>
        <item x="24"/>
        <item x="258"/>
        <item x="259"/>
        <item x="260"/>
        <item x="261"/>
        <item x="262"/>
        <item x="263"/>
        <item x="264"/>
        <item x="265"/>
        <item x="266"/>
        <item x="267"/>
        <item x="25"/>
        <item x="268"/>
        <item x="269"/>
        <item x="270"/>
        <item x="271"/>
        <item x="272"/>
        <item x="273"/>
        <item x="274"/>
        <item x="275"/>
        <item x="276"/>
        <item x="277"/>
        <item x="26"/>
        <item x="278"/>
        <item x="279"/>
        <item x="280"/>
        <item x="281"/>
        <item x="282"/>
        <item x="283"/>
        <item x="284"/>
        <item x="285"/>
        <item x="286"/>
        <item x="287"/>
        <item x="27"/>
        <item x="288"/>
        <item x="289"/>
        <item x="290"/>
        <item x="291"/>
        <item x="292"/>
        <item x="293"/>
        <item x="294"/>
        <item x="295"/>
        <item x="296"/>
        <item x="297"/>
        <item x="1"/>
        <item x="28"/>
        <item x="298"/>
        <item x="299"/>
        <item x="300"/>
        <item x="301"/>
        <item x="302"/>
        <item x="303"/>
        <item x="304"/>
        <item x="305"/>
        <item x="306"/>
        <item x="307"/>
        <item x="29"/>
        <item x="308"/>
        <item x="309"/>
        <item x="310"/>
        <item x="311"/>
        <item x="312"/>
        <item x="313"/>
        <item x="314"/>
        <item x="315"/>
        <item x="316"/>
        <item x="317"/>
        <item x="30"/>
        <item x="318"/>
        <item x="319"/>
        <item x="320"/>
        <item x="321"/>
        <item x="322"/>
        <item x="323"/>
        <item x="324"/>
        <item x="325"/>
        <item x="326"/>
        <item x="327"/>
        <item x="31"/>
        <item x="328"/>
        <item x="329"/>
        <item x="330"/>
        <item x="331"/>
        <item x="332"/>
        <item x="333"/>
        <item x="334"/>
        <item x="335"/>
        <item x="336"/>
        <item x="337"/>
        <item x="32"/>
        <item x="338"/>
        <item x="339"/>
        <item x="340"/>
        <item x="341"/>
        <item x="342"/>
        <item x="343"/>
        <item x="344"/>
        <item x="345"/>
        <item x="346"/>
        <item x="347"/>
        <item x="33"/>
        <item x="348"/>
        <item x="349"/>
        <item x="350"/>
        <item x="351"/>
        <item x="352"/>
        <item x="353"/>
        <item x="354"/>
        <item x="355"/>
        <item x="356"/>
        <item x="357"/>
        <item x="34"/>
        <item x="358"/>
        <item x="359"/>
        <item x="360"/>
        <item x="361"/>
        <item x="362"/>
        <item x="363"/>
        <item x="364"/>
        <item x="365"/>
        <item x="366"/>
        <item x="367"/>
        <item x="35"/>
        <item x="368"/>
        <item x="369"/>
        <item x="370"/>
        <item x="371"/>
        <item x="372"/>
        <item x="373"/>
        <item x="374"/>
        <item x="375"/>
        <item x="376"/>
        <item x="377"/>
        <item x="36"/>
        <item x="378"/>
        <item x="379"/>
        <item x="380"/>
        <item x="381"/>
        <item x="382"/>
        <item x="383"/>
        <item x="384"/>
        <item x="385"/>
        <item x="386"/>
        <item x="387"/>
        <item x="37"/>
        <item x="388"/>
        <item x="389"/>
        <item x="390"/>
        <item x="391"/>
        <item x="392"/>
        <item x="393"/>
        <item x="394"/>
        <item x="395"/>
        <item x="396"/>
        <item x="397"/>
        <item x="2"/>
        <item x="38"/>
        <item x="398"/>
        <item x="399"/>
        <item x="400"/>
        <item x="401"/>
        <item x="402"/>
        <item x="403"/>
        <item x="404"/>
        <item x="405"/>
        <item x="406"/>
        <item x="407"/>
        <item x="39"/>
        <item x="408"/>
        <item x="409"/>
        <item x="410"/>
        <item x="411"/>
        <item x="412"/>
        <item x="413"/>
        <item x="414"/>
        <item x="415"/>
        <item x="416"/>
        <item x="417"/>
        <item x="40"/>
        <item x="418"/>
        <item x="419"/>
        <item x="420"/>
        <item x="421"/>
        <item x="422"/>
        <item x="423"/>
        <item x="424"/>
        <item x="425"/>
        <item x="426"/>
        <item x="427"/>
        <item x="41"/>
        <item x="428"/>
        <item x="429"/>
        <item x="430"/>
        <item x="431"/>
        <item x="432"/>
        <item x="433"/>
        <item x="434"/>
        <item x="435"/>
        <item x="436"/>
        <item x="437"/>
        <item x="42"/>
        <item x="438"/>
        <item x="439"/>
        <item x="440"/>
        <item x="441"/>
        <item x="442"/>
        <item x="443"/>
        <item x="444"/>
        <item x="445"/>
        <item x="446"/>
        <item x="447"/>
        <item x="43"/>
        <item x="448"/>
        <item x="449"/>
        <item x="450"/>
        <item x="451"/>
        <item x="452"/>
        <item x="453"/>
        <item x="454"/>
        <item x="455"/>
        <item x="456"/>
        <item x="457"/>
        <item x="44"/>
        <item x="458"/>
        <item x="459"/>
        <item x="460"/>
        <item x="461"/>
        <item x="462"/>
        <item x="463"/>
        <item x="464"/>
        <item x="465"/>
        <item x="466"/>
        <item x="467"/>
        <item x="45"/>
        <item x="468"/>
        <item x="469"/>
        <item x="470"/>
        <item x="471"/>
        <item x="472"/>
        <item x="473"/>
        <item x="474"/>
        <item x="475"/>
        <item x="476"/>
        <item x="477"/>
        <item x="46"/>
        <item x="478"/>
        <item x="479"/>
        <item x="480"/>
        <item x="481"/>
        <item x="482"/>
        <item x="483"/>
        <item x="484"/>
        <item x="485"/>
        <item x="486"/>
        <item x="487"/>
        <item x="47"/>
        <item x="488"/>
        <item x="489"/>
        <item x="490"/>
        <item x="491"/>
        <item x="492"/>
        <item x="493"/>
        <item x="494"/>
        <item x="495"/>
        <item x="496"/>
        <item x="497"/>
        <item x="3"/>
        <item x="48"/>
        <item x="498"/>
        <item x="499"/>
        <item x="500"/>
        <item x="501"/>
        <item x="502"/>
        <item x="503"/>
        <item x="504"/>
        <item x="505"/>
        <item x="506"/>
        <item x="507"/>
        <item x="49"/>
        <item x="508"/>
        <item x="509"/>
        <item x="510"/>
        <item x="511"/>
        <item x="512"/>
        <item x="513"/>
        <item x="514"/>
        <item x="515"/>
        <item x="516"/>
        <item x="517"/>
        <item x="50"/>
        <item x="518"/>
        <item x="519"/>
        <item x="520"/>
        <item x="521"/>
        <item x="522"/>
        <item x="523"/>
        <item x="524"/>
        <item x="525"/>
        <item x="526"/>
        <item x="527"/>
        <item x="51"/>
        <item x="528"/>
        <item x="529"/>
        <item x="530"/>
        <item x="531"/>
        <item x="532"/>
        <item x="533"/>
        <item x="534"/>
        <item x="535"/>
        <item x="536"/>
        <item x="537"/>
        <item x="52"/>
        <item x="538"/>
        <item x="539"/>
        <item x="540"/>
        <item x="541"/>
        <item x="542"/>
        <item x="543"/>
        <item x="544"/>
        <item x="545"/>
        <item x="546"/>
        <item x="547"/>
        <item x="53"/>
        <item x="548"/>
        <item x="549"/>
        <item x="550"/>
        <item x="551"/>
        <item x="552"/>
        <item x="553"/>
        <item x="554"/>
        <item x="555"/>
        <item x="556"/>
        <item x="557"/>
        <item x="54"/>
        <item x="558"/>
        <item x="559"/>
        <item x="560"/>
        <item x="561"/>
        <item x="562"/>
        <item x="563"/>
        <item x="564"/>
        <item x="565"/>
        <item x="566"/>
        <item x="567"/>
        <item x="55"/>
        <item x="568"/>
        <item x="569"/>
        <item x="570"/>
        <item x="571"/>
        <item x="572"/>
        <item x="573"/>
        <item x="574"/>
        <item x="575"/>
        <item x="576"/>
        <item x="577"/>
        <item x="56"/>
        <item x="578"/>
        <item x="579"/>
        <item x="580"/>
        <item x="581"/>
        <item x="582"/>
        <item x="583"/>
        <item x="584"/>
        <item x="585"/>
        <item x="586"/>
        <item x="587"/>
        <item x="57"/>
        <item x="588"/>
        <item x="589"/>
        <item x="590"/>
        <item x="591"/>
        <item x="592"/>
        <item x="593"/>
        <item x="594"/>
        <item x="595"/>
        <item x="596"/>
        <item x="597"/>
        <item x="4"/>
        <item x="58"/>
        <item x="598"/>
        <item x="599"/>
        <item x="600"/>
        <item x="601"/>
        <item x="602"/>
        <item x="603"/>
        <item x="604"/>
        <item x="605"/>
        <item x="606"/>
        <item x="607"/>
        <item x="59"/>
        <item x="608"/>
        <item x="609"/>
        <item x="610"/>
        <item x="611"/>
        <item x="612"/>
        <item x="613"/>
        <item x="614"/>
        <item x="615"/>
        <item x="616"/>
        <item x="617"/>
        <item x="60"/>
        <item x="618"/>
        <item x="619"/>
        <item x="620"/>
        <item x="621"/>
        <item x="622"/>
        <item x="623"/>
        <item x="624"/>
        <item x="625"/>
        <item x="626"/>
        <item x="627"/>
        <item x="61"/>
        <item x="628"/>
        <item x="629"/>
        <item x="630"/>
        <item x="631"/>
        <item x="632"/>
        <item x="633"/>
        <item x="634"/>
        <item x="635"/>
        <item x="636"/>
        <item x="637"/>
        <item x="62"/>
        <item x="638"/>
        <item x="639"/>
        <item x="640"/>
        <item x="641"/>
        <item x="642"/>
        <item x="643"/>
        <item x="644"/>
        <item x="645"/>
        <item x="646"/>
        <item x="647"/>
        <item x="63"/>
        <item x="648"/>
        <item x="649"/>
        <item x="650"/>
        <item x="651"/>
        <item x="652"/>
        <item x="653"/>
        <item x="654"/>
        <item x="655"/>
        <item x="656"/>
        <item x="657"/>
        <item x="64"/>
        <item x="658"/>
        <item x="659"/>
        <item x="660"/>
        <item x="661"/>
        <item x="662"/>
        <item x="663"/>
        <item x="664"/>
        <item x="665"/>
        <item x="666"/>
        <item x="667"/>
        <item x="65"/>
        <item x="668"/>
        <item x="669"/>
        <item x="670"/>
        <item x="671"/>
        <item x="672"/>
        <item x="673"/>
        <item x="674"/>
        <item x="675"/>
        <item x="676"/>
        <item x="677"/>
        <item x="66"/>
        <item x="678"/>
        <item x="679"/>
        <item x="680"/>
        <item x="681"/>
        <item x="682"/>
        <item x="683"/>
        <item x="684"/>
        <item x="685"/>
        <item x="686"/>
        <item x="687"/>
        <item x="67"/>
        <item x="688"/>
        <item x="689"/>
        <item x="690"/>
        <item x="691"/>
        <item x="692"/>
        <item x="693"/>
        <item x="694"/>
        <item x="695"/>
        <item x="696"/>
        <item x="697"/>
        <item x="5"/>
        <item x="68"/>
        <item x="698"/>
        <item x="699"/>
        <item x="700"/>
        <item x="701"/>
        <item x="702"/>
        <item x="703"/>
        <item x="704"/>
        <item x="705"/>
        <item x="706"/>
        <item x="707"/>
        <item x="69"/>
        <item x="708"/>
        <item x="709"/>
        <item x="710"/>
        <item x="711"/>
        <item x="712"/>
        <item x="713"/>
        <item x="714"/>
        <item x="715"/>
        <item x="716"/>
        <item x="717"/>
        <item x="70"/>
        <item x="718"/>
        <item x="719"/>
        <item x="720"/>
        <item x="721"/>
        <item x="722"/>
        <item x="723"/>
        <item x="724"/>
        <item x="725"/>
        <item x="726"/>
        <item x="727"/>
        <item x="71"/>
        <item x="728"/>
        <item x="729"/>
        <item x="730"/>
        <item x="731"/>
        <item x="732"/>
        <item x="733"/>
        <item x="734"/>
        <item x="735"/>
        <item x="736"/>
        <item x="737"/>
        <item x="72"/>
        <item x="738"/>
        <item x="739"/>
        <item x="740"/>
        <item x="741"/>
        <item x="742"/>
        <item x="743"/>
        <item x="744"/>
        <item x="745"/>
        <item x="746"/>
        <item x="747"/>
        <item x="73"/>
        <item x="748"/>
        <item x="749"/>
        <item x="750"/>
        <item x="751"/>
        <item x="752"/>
        <item x="753"/>
        <item x="754"/>
        <item x="755"/>
        <item x="756"/>
        <item x="757"/>
        <item x="74"/>
        <item x="758"/>
        <item x="759"/>
        <item x="760"/>
        <item x="761"/>
        <item x="762"/>
        <item x="763"/>
        <item x="764"/>
        <item x="765"/>
        <item x="766"/>
        <item x="767"/>
        <item x="75"/>
        <item x="768"/>
        <item x="769"/>
        <item x="770"/>
        <item x="771"/>
        <item x="772"/>
        <item x="773"/>
        <item x="774"/>
        <item x="775"/>
        <item x="776"/>
        <item x="777"/>
        <item x="76"/>
        <item x="778"/>
        <item x="779"/>
        <item x="780"/>
        <item x="781"/>
        <item x="782"/>
        <item x="783"/>
        <item x="784"/>
        <item x="785"/>
        <item x="786"/>
        <item x="787"/>
        <item x="77"/>
        <item x="788"/>
        <item x="789"/>
        <item x="790"/>
        <item x="791"/>
        <item x="792"/>
        <item x="793"/>
        <item x="794"/>
        <item x="795"/>
        <item x="796"/>
        <item x="797"/>
        <item x="6"/>
        <item x="78"/>
        <item x="798"/>
        <item x="799"/>
        <item x="800"/>
        <item x="801"/>
        <item x="802"/>
        <item x="803"/>
        <item x="804"/>
        <item x="805"/>
        <item x="806"/>
        <item x="807"/>
        <item x="79"/>
        <item x="808"/>
        <item x="809"/>
        <item x="810"/>
        <item x="811"/>
        <item x="812"/>
        <item x="813"/>
        <item x="814"/>
        <item x="815"/>
        <item x="816"/>
        <item x="817"/>
        <item x="80"/>
        <item x="818"/>
        <item x="819"/>
        <item x="820"/>
        <item x="821"/>
        <item x="822"/>
        <item x="823"/>
        <item x="824"/>
        <item x="825"/>
        <item x="826"/>
        <item x="827"/>
        <item x="81"/>
        <item x="828"/>
        <item x="829"/>
        <item x="830"/>
        <item x="831"/>
        <item x="832"/>
        <item x="833"/>
        <item x="834"/>
        <item x="835"/>
        <item x="836"/>
        <item x="837"/>
        <item x="82"/>
        <item x="838"/>
        <item x="839"/>
        <item x="840"/>
        <item x="841"/>
        <item x="842"/>
        <item x="843"/>
        <item x="844"/>
        <item x="845"/>
        <item x="846"/>
        <item x="847"/>
        <item x="83"/>
        <item x="848"/>
        <item x="849"/>
        <item x="850"/>
        <item x="851"/>
        <item x="852"/>
        <item x="853"/>
        <item x="854"/>
        <item x="855"/>
        <item x="856"/>
        <item x="857"/>
        <item x="84"/>
        <item x="858"/>
        <item x="859"/>
        <item x="860"/>
        <item x="861"/>
        <item x="862"/>
        <item x="863"/>
        <item x="864"/>
        <item x="865"/>
        <item x="866"/>
        <item x="867"/>
        <item x="85"/>
        <item x="868"/>
        <item x="869"/>
        <item x="870"/>
        <item x="871"/>
        <item x="872"/>
        <item x="873"/>
        <item x="874"/>
        <item x="875"/>
        <item x="876"/>
        <item x="877"/>
        <item x="86"/>
        <item x="878"/>
        <item x="879"/>
        <item x="880"/>
        <item x="881"/>
        <item x="882"/>
        <item x="883"/>
        <item x="884"/>
        <item x="885"/>
        <item x="886"/>
        <item x="887"/>
        <item x="87"/>
        <item x="888"/>
        <item x="889"/>
        <item x="890"/>
        <item x="891"/>
        <item x="892"/>
        <item x="893"/>
        <item x="894"/>
        <item x="895"/>
        <item x="896"/>
        <item x="897"/>
        <item x="7"/>
        <item x="88"/>
        <item x="898"/>
        <item x="899"/>
        <item x="900"/>
        <item x="901"/>
        <item x="902"/>
        <item x="903"/>
        <item x="904"/>
        <item x="905"/>
        <item x="906"/>
        <item x="907"/>
        <item x="89"/>
        <item x="908"/>
        <item x="909"/>
        <item x="910"/>
        <item x="911"/>
        <item x="912"/>
        <item x="913"/>
        <item x="914"/>
        <item x="915"/>
        <item x="916"/>
        <item x="917"/>
        <item x="90"/>
        <item x="918"/>
        <item x="919"/>
        <item x="920"/>
        <item x="921"/>
        <item x="922"/>
        <item x="923"/>
        <item x="924"/>
        <item x="925"/>
        <item x="926"/>
        <item x="927"/>
        <item x="91"/>
        <item x="928"/>
        <item x="929"/>
        <item x="930"/>
        <item x="931"/>
        <item x="932"/>
        <item x="933"/>
        <item x="934"/>
        <item x="935"/>
        <item x="936"/>
        <item x="937"/>
        <item x="92"/>
        <item x="938"/>
        <item x="939"/>
        <item x="940"/>
        <item x="941"/>
        <item x="942"/>
        <item x="943"/>
        <item x="944"/>
        <item x="945"/>
        <item x="946"/>
        <item x="947"/>
        <item x="93"/>
        <item x="948"/>
        <item x="949"/>
        <item x="950"/>
        <item x="951"/>
        <item x="952"/>
        <item x="953"/>
        <item x="954"/>
        <item x="955"/>
        <item x="956"/>
        <item x="957"/>
        <item x="94"/>
        <item x="958"/>
        <item x="959"/>
        <item x="960"/>
        <item x="961"/>
        <item x="962"/>
        <item x="963"/>
        <item x="964"/>
        <item x="965"/>
        <item x="966"/>
        <item x="967"/>
        <item x="95"/>
        <item x="968"/>
        <item x="969"/>
        <item x="970"/>
        <item x="971"/>
        <item x="972"/>
        <item x="973"/>
        <item x="974"/>
        <item x="975"/>
        <item x="976"/>
        <item x="977"/>
        <item x="96"/>
        <item x="978"/>
        <item x="979"/>
        <item x="980"/>
        <item x="981"/>
        <item x="982"/>
        <item x="983"/>
        <item x="984"/>
        <item x="985"/>
        <item x="986"/>
        <item x="987"/>
        <item x="97"/>
        <item x="988"/>
        <item x="989"/>
        <item x="990"/>
        <item x="991"/>
        <item x="992"/>
        <item x="993"/>
        <item x="994"/>
        <item x="995"/>
        <item x="996"/>
        <item x="99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numFmtId="165"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MOKER " fld="0" subtotal="count" baseField="8" baseItem="0"/>
  </dataFields>
  <formats count="4">
    <format dxfId="23">
      <pivotArea field="6" type="button" dataOnly="0" labelOnly="1" outline="0" axis="axisCol" fieldPosition="0"/>
    </format>
    <format dxfId="22">
      <pivotArea dataOnly="0" labelOnly="1" fieldPosition="0">
        <references count="1">
          <reference field="6" count="1">
            <x v="0"/>
          </reference>
        </references>
      </pivotArea>
    </format>
    <format dxfId="21">
      <pivotArea dataOnly="0" labelOnly="1" fieldPosition="0">
        <references count="1">
          <reference field="6" count="1">
            <x v="1"/>
          </reference>
        </references>
      </pivotArea>
    </format>
    <format dxfId="20">
      <pivotArea dataOnly="0" labelOnly="1" grandCol="1" outline="0" fieldPosition="0"/>
    </format>
  </formats>
  <chartFormats count="2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  <chartFormat chart="1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2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0"/>
          </reference>
        </references>
      </pivotArea>
    </chartFormat>
    <chartFormat chart="12" format="2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1"/>
          </reference>
        </references>
      </pivotArea>
    </chartFormat>
    <chartFormat chart="1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12" format="2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BA3CB-B04C-4E0B-92BD-44347F90835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WEIGHT STATUS" colHeaderCaption="DIABETES STATUS">
  <location ref="A13:E1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4" showAll="0"/>
    <pivotField dataField="1" numFmtId="165"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65"/>
  </dataFields>
  <formats count="8">
    <format dxfId="0">
      <pivotArea type="origin" dataOnly="0" labelOnly="1" outline="0" fieldPosition="0"/>
    </format>
    <format dxfId="1">
      <pivotArea field="10" type="button" dataOnly="0" labelOnly="1" outline="0" axis="axisCol" fieldPosition="0"/>
    </format>
    <format dxfId="2">
      <pivotArea type="topRight" dataOnly="0" labelOnly="1" outline="0" fieldPosition="0"/>
    </format>
    <format dxfId="3">
      <pivotArea field="9" type="button" dataOnly="0" labelOnly="1" outline="0" axis="axisRow" fieldPosition="0"/>
    </format>
    <format dxfId="4">
      <pivotArea dataOnly="0" labelOnly="1" fieldPosition="0">
        <references count="1">
          <reference field="10" count="0"/>
        </references>
      </pivotArea>
    </format>
    <format dxfId="5">
      <pivotArea dataOnly="0" labelOnly="1" grandCol="1" outline="0" fieldPosition="0"/>
    </format>
    <format dxfId="6">
      <pivotArea field="9" dataOnly="0" grandRow="1" axis="axisRow" fieldPosition="0">
        <references count="1">
          <reference field="9" count="0"/>
        </references>
      </pivotArea>
    </format>
    <format dxfId="7">
      <pivotArea dataOnly="0" fieldPosition="0">
        <references count="1">
          <reference field="9" count="0"/>
        </references>
      </pivotArea>
    </format>
  </format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2B5D47-9F47-4718-B2B9-C0EBE772039E}" name="Table2" displayName="Table2" ref="A1:M2336" totalsRowShown="0" headerRowDxfId="65" headerRowBorderDxfId="64" tableBorderDxfId="63" dataCellStyle="Normal 2">
  <autoFilter ref="A1:M2336" xr:uid="{112B5D47-9F47-4718-B2B9-C0EBE772039E}"/>
  <tableColumns count="13">
    <tableColumn id="1" xr3:uid="{ACBDB15A-C56E-48F0-A80B-4646FE9EBFBF}" name="PATIENT ID" dataCellStyle="Normal 2"/>
    <tableColumn id="2" xr3:uid="{7D937A61-7416-4318-B53F-A143C121F9CC}" name="TITLE" dataDxfId="62" dataCellStyle="Normal 2"/>
    <tableColumn id="3" xr3:uid="{CE8039BD-248A-4014-8D5C-6833A716FE76}" name="FIRST NAME" dataDxfId="61" dataCellStyle="Normal 2"/>
    <tableColumn id="4" xr3:uid="{7AE30417-2653-4269-A39E-74A8023406C3}" name="LAST NAME" dataDxfId="60" dataCellStyle="Normal 2"/>
    <tableColumn id="5" xr3:uid="{0F6BBCC9-6585-4B39-B768-F240EC0E7710}" name="Column3" dataDxfId="59" dataCellStyle="Normal 2"/>
    <tableColumn id="6" xr3:uid="{6EA5D544-1E22-4C40-91E8-53B6A8E39997}" name="Column4" dataCellStyle="Normal 2"/>
    <tableColumn id="7" xr3:uid="{01B0959B-2CCA-40D8-9189-C7AE79502C7B}" name="Column5" dataCellStyle="Normal 2"/>
    <tableColumn id="8" xr3:uid="{3E4A39B1-29A0-4D59-83B2-A7B686B51119}" name="Column6" dataCellStyle="Normal 2"/>
    <tableColumn id="9" xr3:uid="{E972C110-5638-401F-900D-B7B80DE7B6E1}" name="Column7" dataCellStyle="Normal 2"/>
    <tableColumn id="10" xr3:uid="{112F665B-CEC0-4280-AD74-D18558EEFE41}" name="Column8" dataCellStyle="Normal 2"/>
    <tableColumn id="11" xr3:uid="{C3C511C5-28A6-4983-BF7F-EE9275E3E57B}" name="Column9" dataCellStyle="Normal 2"/>
    <tableColumn id="12" xr3:uid="{695D007B-9F74-431F-B40F-CEE1F72CD1AE}" name="name5" dataCellStyle="Normal 2"/>
    <tableColumn id="13" xr3:uid="{C65B462A-5922-4E7D-9C87-F07F3E67A95E}" name="name6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4FA2D2-4F3A-4357-9722-88DEB5DD08F0}" name="Table1" displayName="Table1" ref="A1:J2336" totalsRowShown="0" headerRowDxfId="58" dataDxfId="56" headerRowBorderDxfId="57">
  <autoFilter ref="A1:J2336" xr:uid="{424FA2D2-4F3A-4357-9722-88DEB5DD08F0}"/>
  <tableColumns count="10">
    <tableColumn id="1" xr3:uid="{84F490A7-5621-4316-9B7A-9BE2D0235C29}" name="PATIENT ID" dataDxfId="55"/>
    <tableColumn id="2" xr3:uid="{613C283C-A81B-47AC-8B2A-9593A2B4E4E9}" name="BMI" dataDxfId="54"/>
    <tableColumn id="3" xr3:uid="{69E76CC3-A2CF-4878-9C78-7ACBE87CE3A6}" name="HBA1C" dataDxfId="53"/>
    <tableColumn id="4" xr3:uid="{BFDC360F-F9D0-41C0-A87B-81B196CFA839}" name="Heart Issues" dataDxfId="52"/>
    <tableColumn id="5" xr3:uid="{DDF3FA40-D555-47E8-A221-800FCF22CE5C}" name="Any Transplants" dataDxfId="51"/>
    <tableColumn id="6" xr3:uid="{4CAEF3CE-8CA4-4EC0-8ABA-A1A5B46F27F9}" name="Cancer history" dataDxfId="50"/>
    <tableColumn id="7" xr3:uid="{276CC02F-8ED0-4DE6-B709-27A864412437}" name="NumberOfMajorSurgeries" dataDxfId="49"/>
    <tableColumn id="8" xr3:uid="{4C430136-6FA0-4523-8879-F1C8091E751D}" name="smoker" dataDxfId="48"/>
    <tableColumn id="9" xr3:uid="{9EBEDB8D-6C3F-4C79-AFCF-76012CA1AA72}" name="WEIGHT STATUS" dataDxfId="47">
      <calculatedColumnFormula>IF(B2 &lt;18.5,"UNDERWEIGHT",IF(B2&lt;25,"NORMAL WEIGHT",IF(B2&lt;30,"OVERWEIGHT","OBESITY")))</calculatedColumnFormula>
    </tableColumn>
    <tableColumn id="10" xr3:uid="{27F8EEFF-C58C-4E8D-94C2-5BCA06A8ED9D}" name="DIABETES STATUS" dataDxfId="46">
      <calculatedColumnFormula>IF(C2&lt;5.7,"NORMAL",IF(C2&lt;6.4,"PREDIABETES","DIABETES"))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3DF1E28-0827-4A86-A596-DCA1E291D661}" name="Table9" displayName="Table9" ref="A2339:C2348" totalsRowShown="0">
  <autoFilter ref="A2339:C2348" xr:uid="{43DF1E28-0827-4A86-A596-DCA1E291D661}"/>
  <tableColumns count="3">
    <tableColumn id="1" xr3:uid="{E591B9DA-4B96-423F-9309-34007528AD3E}" name="DATA EXPLORATION OF MEDICAL EXAMINATIONS"/>
    <tableColumn id="2" xr3:uid="{8D7DE261-4534-4E56-B2CD-E9D0EC325815}" name="  "/>
    <tableColumn id="3" xr3:uid="{E549EE59-EE70-420E-B848-8AA68DD7C5A3}" name="VALUES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6D6371-53DF-465B-A6E3-351170BB4FB6}" name="Table3" displayName="Table3" ref="A1:M2344" totalsRowShown="0" dataDxfId="45">
  <autoFilter ref="A1:M2344" xr:uid="{196D6371-53DF-465B-A6E3-351170BB4FB6}"/>
  <sortState xmlns:xlrd2="http://schemas.microsoft.com/office/spreadsheetml/2017/richdata2" ref="A2:M2344">
    <sortCondition ref="A1:A2344"/>
  </sortState>
  <tableColumns count="13">
    <tableColumn id="1" xr3:uid="{8567518D-0470-4547-9B40-B2D1157AD9C0}" name="PATIENT ID" dataDxfId="44"/>
    <tableColumn id="2" xr3:uid="{35DFFBD9-FE5F-433D-B0E3-F39A9329D745}" name="YEAR" dataDxfId="43"/>
    <tableColumn id="3" xr3:uid="{4107B631-49FE-4917-B78A-8A682173CCD5}" name="MONTH" dataDxfId="42"/>
    <tableColumn id="4" xr3:uid="{5FF2F40D-F9A8-4B72-A893-562F9C446EA2}" name="DATE" dataDxfId="41"/>
    <tableColumn id="5" xr3:uid="{5AA98E98-441D-4D52-9B23-386BEC4BA8C0}" name="CHILDREN" dataDxfId="40"/>
    <tableColumn id="6" xr3:uid="{57370043-220C-482B-94C4-22E5D110681C}" name="CHARGES" dataDxfId="39"/>
    <tableColumn id="7" xr3:uid="{E7280E48-675C-4BF8-8971-760E24A6DF52}" name="HOSPITAL TIER" dataDxfId="38"/>
    <tableColumn id="8" xr3:uid="{572E8B36-30D8-40B3-AC01-1C6743467BF9}" name="ISBL" dataDxfId="37"/>
    <tableColumn id="9" xr3:uid="{D34BA101-5ED7-4C02-9BD2-6EA9DA8C932E}" name="STATE ID" dataDxfId="36"/>
    <tableColumn id="10" xr3:uid="{73CD3DD6-AA02-454F-957B-9B5FC38184DE}" name="Column1" dataDxfId="35"/>
    <tableColumn id="11" xr3:uid="{2BDCAC28-D7C6-4E7B-92ED-782FD67857F8}" name="MONTH NUMBER" dataDxfId="34">
      <calculatedColumnFormula>MONTH(1&amp;C2)</calculatedColumnFormula>
    </tableColumn>
    <tableColumn id="12" xr3:uid="{CEE45E76-13CD-4614-A3B4-30BF63EBACF6}" name="DATE OF BIRTH " dataDxfId="33">
      <calculatedColumnFormula>DATE(B2,K2,D2)</calculatedColumnFormula>
    </tableColumn>
    <tableColumn id="13" xr3:uid="{CF89A251-C505-45DA-AF0A-AD2BD4FFB279}" name="AGE" dataDxfId="32">
      <calculatedColumnFormula>DATEDIF(L2,TODAY(),"Y")</calculatedColumnFormula>
    </tableColumn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5105E49-19CB-4425-BFE8-9266C6DC95D5}" name="Table8" displayName="Table8" ref="G2348:I2351" totalsRowShown="0">
  <autoFilter ref="G2348:I2351" xr:uid="{85105E49-19CB-4425-BFE8-9266C6DC95D5}"/>
  <tableColumns count="3">
    <tableColumn id="1" xr3:uid="{5D979A35-46F8-4CE5-9D8E-678CB56E877A}" name="CRITERIA"/>
    <tableColumn id="2" xr3:uid="{113C536B-999E-4552-A76C-A407D2DB82A1}" name="    "/>
    <tableColumn id="3" xr3:uid="{1B89EB0B-E72D-4E14-B188-0791F6B360CC}" name="VALUE">
      <calculatedColumnFormula>AVERAGEIF(M2:M2344,"&gt;50",F2:F2344)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41"/>
  <sheetViews>
    <sheetView workbookViewId="0">
      <selection activeCell="A2" sqref="A2:A2336"/>
    </sheetView>
  </sheetViews>
  <sheetFormatPr defaultRowHeight="15" x14ac:dyDescent="0.25"/>
  <cols>
    <col min="1" max="1" width="17.85546875" customWidth="1"/>
    <col min="2" max="2" width="15" customWidth="1"/>
    <col min="3" max="3" width="18.7109375" customWidth="1"/>
    <col min="4" max="4" width="27.85546875" customWidth="1"/>
    <col min="5" max="5" width="15.28515625" customWidth="1"/>
    <col min="6" max="7" width="13.28515625" customWidth="1"/>
    <col min="8" max="8" width="13.5703125" customWidth="1"/>
    <col min="9" max="9" width="16.42578125" customWidth="1"/>
    <col min="11" max="11" width="15" customWidth="1"/>
  </cols>
  <sheetData>
    <row r="1" spans="1:13" s="9" customFormat="1" ht="18.95" customHeight="1" x14ac:dyDescent="0.25">
      <c r="A1" s="3" t="s">
        <v>2373</v>
      </c>
      <c r="B1" s="4" t="s">
        <v>6014</v>
      </c>
      <c r="C1" s="8" t="s">
        <v>6015</v>
      </c>
      <c r="D1" s="8" t="s">
        <v>6016</v>
      </c>
      <c r="E1" s="8" t="s">
        <v>2465</v>
      </c>
      <c r="F1" s="8" t="s">
        <v>2466</v>
      </c>
      <c r="G1" s="8" t="s">
        <v>2467</v>
      </c>
      <c r="H1" s="8" t="s">
        <v>2468</v>
      </c>
      <c r="I1" s="6" t="s">
        <v>6010</v>
      </c>
      <c r="J1" s="8" t="s">
        <v>6011</v>
      </c>
      <c r="K1" s="8" t="s">
        <v>6012</v>
      </c>
      <c r="L1" s="8" t="s">
        <v>6008</v>
      </c>
      <c r="M1" s="8" t="s">
        <v>6009</v>
      </c>
    </row>
    <row r="2" spans="1:13" ht="15.75" x14ac:dyDescent="0.25">
      <c r="A2" s="1" t="s">
        <v>2362</v>
      </c>
      <c r="B2" s="7" t="s">
        <v>6013</v>
      </c>
      <c r="C2" s="1" t="s">
        <v>2469</v>
      </c>
      <c r="D2" s="1" t="s">
        <v>2471</v>
      </c>
      <c r="E2" s="1"/>
      <c r="F2" s="1"/>
      <c r="G2" s="1"/>
      <c r="H2" s="1"/>
      <c r="I2" s="1"/>
      <c r="J2" s="1"/>
      <c r="K2" s="1"/>
      <c r="L2" s="1"/>
      <c r="M2" s="1"/>
    </row>
    <row r="3" spans="1:13" ht="15.75" x14ac:dyDescent="0.25">
      <c r="A3" s="1" t="s">
        <v>2361</v>
      </c>
      <c r="B3" s="1" t="s">
        <v>2473</v>
      </c>
      <c r="C3" s="1" t="s">
        <v>2472</v>
      </c>
      <c r="D3" s="1" t="s">
        <v>2474</v>
      </c>
      <c r="E3" s="1"/>
      <c r="F3" s="1"/>
      <c r="G3" s="1"/>
      <c r="H3" s="1"/>
      <c r="I3" s="1"/>
      <c r="J3" s="1"/>
      <c r="K3" s="1"/>
      <c r="L3" s="1"/>
      <c r="M3" s="1"/>
    </row>
    <row r="4" spans="1:13" ht="15.75" x14ac:dyDescent="0.25">
      <c r="A4" s="1" t="s">
        <v>2360</v>
      </c>
      <c r="B4" s="1" t="s">
        <v>2473</v>
      </c>
      <c r="C4" s="1" t="s">
        <v>2475</v>
      </c>
      <c r="D4" s="1" t="s">
        <v>2476</v>
      </c>
      <c r="E4" s="1"/>
      <c r="F4" s="1"/>
      <c r="G4" s="1"/>
      <c r="H4" s="1"/>
      <c r="I4" s="1"/>
      <c r="J4" s="1"/>
      <c r="K4" s="1"/>
      <c r="L4" s="1"/>
      <c r="M4" s="1"/>
    </row>
    <row r="5" spans="1:13" ht="15.75" x14ac:dyDescent="0.25">
      <c r="A5" s="1" t="s">
        <v>2359</v>
      </c>
      <c r="B5" s="1" t="s">
        <v>2470</v>
      </c>
      <c r="C5" s="1" t="s">
        <v>2477</v>
      </c>
      <c r="D5" s="1" t="s">
        <v>2478</v>
      </c>
      <c r="E5" s="1"/>
      <c r="F5" s="1"/>
      <c r="G5" s="1"/>
      <c r="H5" s="1"/>
      <c r="I5" s="1"/>
      <c r="J5" s="1"/>
      <c r="K5" s="1"/>
      <c r="L5" s="1"/>
      <c r="M5" s="1"/>
    </row>
    <row r="6" spans="1:13" ht="15.75" x14ac:dyDescent="0.25">
      <c r="A6" s="1" t="s">
        <v>2358</v>
      </c>
      <c r="B6" s="1" t="s">
        <v>2470</v>
      </c>
      <c r="C6" s="1" t="s">
        <v>2479</v>
      </c>
      <c r="D6" s="1" t="s">
        <v>2480</v>
      </c>
      <c r="E6" s="1"/>
      <c r="F6" s="1"/>
      <c r="G6" s="1"/>
      <c r="H6" s="1"/>
      <c r="I6" s="1"/>
      <c r="J6" s="1"/>
      <c r="K6" s="1"/>
      <c r="L6" s="1"/>
      <c r="M6" s="1"/>
    </row>
    <row r="7" spans="1:13" ht="15.75" x14ac:dyDescent="0.25">
      <c r="A7" s="1" t="s">
        <v>2357</v>
      </c>
      <c r="B7" s="1" t="s">
        <v>2473</v>
      </c>
      <c r="C7" s="1" t="s">
        <v>2481</v>
      </c>
      <c r="D7" s="1" t="s">
        <v>2482</v>
      </c>
      <c r="E7" s="1"/>
      <c r="F7" s="1"/>
      <c r="G7" s="1"/>
      <c r="H7" s="1"/>
      <c r="I7" s="1"/>
      <c r="J7" s="1"/>
      <c r="K7" s="1"/>
      <c r="L7" s="1"/>
      <c r="M7" s="1"/>
    </row>
    <row r="8" spans="1:13" ht="15.75" x14ac:dyDescent="0.25">
      <c r="A8" s="1" t="s">
        <v>2356</v>
      </c>
      <c r="B8" s="1" t="s">
        <v>2473</v>
      </c>
      <c r="C8" s="1" t="s">
        <v>2483</v>
      </c>
      <c r="D8" s="1" t="s">
        <v>2484</v>
      </c>
      <c r="E8" s="1"/>
      <c r="F8" s="1"/>
      <c r="G8" s="1"/>
      <c r="H8" s="1"/>
      <c r="I8" s="1"/>
      <c r="J8" s="1"/>
      <c r="K8" s="1"/>
      <c r="L8" s="1"/>
      <c r="M8" s="1"/>
    </row>
    <row r="9" spans="1:13" ht="15.75" x14ac:dyDescent="0.25">
      <c r="A9" s="1" t="s">
        <v>2355</v>
      </c>
      <c r="B9" s="1" t="s">
        <v>2473</v>
      </c>
      <c r="C9" s="1" t="s">
        <v>2485</v>
      </c>
      <c r="D9" s="1" t="s">
        <v>2486</v>
      </c>
      <c r="E9" s="1"/>
      <c r="F9" s="1"/>
      <c r="G9" s="1"/>
      <c r="H9" s="1"/>
      <c r="I9" s="1"/>
      <c r="J9" s="1"/>
      <c r="K9" s="1"/>
      <c r="L9" s="1"/>
      <c r="M9" s="1"/>
    </row>
    <row r="10" spans="1:13" ht="15.75" x14ac:dyDescent="0.25">
      <c r="A10" s="1" t="s">
        <v>2354</v>
      </c>
      <c r="B10" s="1" t="s">
        <v>2473</v>
      </c>
      <c r="C10" s="1" t="s">
        <v>2487</v>
      </c>
      <c r="D10" s="1" t="s">
        <v>2488</v>
      </c>
      <c r="E10" s="1"/>
      <c r="F10" s="1"/>
      <c r="G10" s="1"/>
      <c r="H10" s="1"/>
      <c r="I10" s="1"/>
      <c r="J10" s="1"/>
      <c r="K10" s="1"/>
      <c r="L10" s="1"/>
      <c r="M10" s="1"/>
    </row>
    <row r="11" spans="1:13" ht="15.75" x14ac:dyDescent="0.25">
      <c r="A11" s="1" t="s">
        <v>2353</v>
      </c>
      <c r="B11" s="1" t="s">
        <v>2470</v>
      </c>
      <c r="C11" s="1" t="s">
        <v>2489</v>
      </c>
      <c r="D11" s="1" t="s">
        <v>2490</v>
      </c>
      <c r="E11" s="1"/>
      <c r="F11" s="1"/>
      <c r="G11" s="1"/>
      <c r="H11" s="1"/>
      <c r="I11" s="1"/>
      <c r="J11" s="1"/>
      <c r="K11" s="1"/>
      <c r="L11" s="1"/>
      <c r="M11" s="1"/>
    </row>
    <row r="12" spans="1:13" ht="15.75" x14ac:dyDescent="0.25">
      <c r="A12" s="1" t="s">
        <v>2352</v>
      </c>
      <c r="B12" s="1" t="s">
        <v>2470</v>
      </c>
      <c r="C12" s="1" t="s">
        <v>2491</v>
      </c>
      <c r="D12" s="1" t="s">
        <v>2492</v>
      </c>
      <c r="E12" s="1"/>
      <c r="F12" s="1"/>
      <c r="G12" s="1"/>
      <c r="H12" s="1"/>
      <c r="I12" s="1"/>
      <c r="J12" s="1"/>
      <c r="K12" s="1"/>
      <c r="L12" s="1"/>
      <c r="M12" s="1"/>
    </row>
    <row r="13" spans="1:13" ht="15.75" x14ac:dyDescent="0.25">
      <c r="A13" s="1" t="s">
        <v>2351</v>
      </c>
      <c r="B13" s="1" t="s">
        <v>2473</v>
      </c>
      <c r="C13" s="1" t="s">
        <v>2493</v>
      </c>
      <c r="D13" s="1" t="s">
        <v>2494</v>
      </c>
      <c r="E13" s="1"/>
      <c r="F13" s="1"/>
      <c r="G13" s="1"/>
      <c r="H13" s="1"/>
      <c r="I13" s="1"/>
      <c r="J13" s="1"/>
      <c r="K13" s="1"/>
      <c r="L13" s="1"/>
      <c r="M13" s="1"/>
    </row>
    <row r="14" spans="1:13" ht="15.75" x14ac:dyDescent="0.25">
      <c r="A14" s="1" t="s">
        <v>2350</v>
      </c>
      <c r="B14" s="1" t="s">
        <v>2473</v>
      </c>
      <c r="C14" s="1" t="s">
        <v>2495</v>
      </c>
      <c r="D14" s="1" t="s">
        <v>2496</v>
      </c>
      <c r="E14" s="1"/>
      <c r="F14" s="1"/>
      <c r="G14" s="1"/>
      <c r="H14" s="1"/>
      <c r="I14" s="1"/>
      <c r="J14" s="1"/>
      <c r="K14" s="1"/>
      <c r="L14" s="1"/>
      <c r="M14" s="1"/>
    </row>
    <row r="15" spans="1:13" ht="15.75" x14ac:dyDescent="0.25">
      <c r="A15" s="1" t="s">
        <v>2349</v>
      </c>
      <c r="B15" s="1" t="s">
        <v>2473</v>
      </c>
      <c r="C15" s="1" t="s">
        <v>2497</v>
      </c>
      <c r="D15" s="1" t="s">
        <v>2498</v>
      </c>
      <c r="E15" s="1"/>
      <c r="F15" s="1"/>
      <c r="G15" s="1"/>
      <c r="H15" s="1"/>
      <c r="I15" s="1"/>
      <c r="J15" s="1"/>
      <c r="K15" s="1"/>
      <c r="L15" s="1"/>
      <c r="M15" s="1"/>
    </row>
    <row r="16" spans="1:13" ht="15.75" x14ac:dyDescent="0.25">
      <c r="A16" s="1" t="s">
        <v>2348</v>
      </c>
      <c r="B16" s="1" t="s">
        <v>2470</v>
      </c>
      <c r="C16" s="1" t="s">
        <v>2499</v>
      </c>
      <c r="D16" s="1" t="s">
        <v>2500</v>
      </c>
      <c r="E16" s="1"/>
      <c r="F16" s="1"/>
      <c r="G16" s="1"/>
      <c r="H16" s="1"/>
      <c r="I16" s="1"/>
      <c r="J16" s="1"/>
      <c r="K16" s="1"/>
      <c r="L16" s="1"/>
      <c r="M16" s="1"/>
    </row>
    <row r="17" spans="1:13" ht="15.75" x14ac:dyDescent="0.25">
      <c r="A17" s="1" t="s">
        <v>2347</v>
      </c>
      <c r="B17" s="1" t="s">
        <v>2473</v>
      </c>
      <c r="C17" s="1" t="s">
        <v>2501</v>
      </c>
      <c r="D17" s="1" t="s">
        <v>2502</v>
      </c>
      <c r="E17" s="1"/>
      <c r="F17" s="1"/>
      <c r="G17" s="1"/>
      <c r="H17" s="1"/>
      <c r="I17" s="1"/>
      <c r="J17" s="1"/>
      <c r="K17" s="1"/>
      <c r="L17" s="1"/>
      <c r="M17" s="1"/>
    </row>
    <row r="18" spans="1:13" ht="15.75" x14ac:dyDescent="0.25">
      <c r="A18" s="1" t="s">
        <v>2346</v>
      </c>
      <c r="B18" s="1" t="s">
        <v>2470</v>
      </c>
      <c r="C18" s="1" t="s">
        <v>2503</v>
      </c>
      <c r="D18" s="1" t="s">
        <v>2504</v>
      </c>
      <c r="E18" s="1"/>
      <c r="F18" s="1"/>
      <c r="G18" s="1"/>
      <c r="H18" s="1"/>
      <c r="I18" s="1"/>
      <c r="J18" s="1"/>
      <c r="K18" s="1"/>
      <c r="L18" s="1"/>
      <c r="M18" s="1"/>
    </row>
    <row r="19" spans="1:13" ht="15.75" x14ac:dyDescent="0.25">
      <c r="A19" s="1" t="s">
        <v>2345</v>
      </c>
      <c r="B19" s="1" t="s">
        <v>2470</v>
      </c>
      <c r="C19" s="1" t="s">
        <v>2505</v>
      </c>
      <c r="D19" s="1" t="s">
        <v>2506</v>
      </c>
      <c r="E19" s="1"/>
      <c r="F19" s="1"/>
      <c r="G19" s="1"/>
      <c r="H19" s="1"/>
      <c r="I19" s="1"/>
      <c r="J19" s="1"/>
      <c r="K19" s="1"/>
      <c r="L19" s="1"/>
      <c r="M19" s="1"/>
    </row>
    <row r="20" spans="1:13" ht="15.75" x14ac:dyDescent="0.25">
      <c r="A20" s="1" t="s">
        <v>2344</v>
      </c>
      <c r="B20" s="1" t="s">
        <v>2473</v>
      </c>
      <c r="C20" s="1" t="s">
        <v>2507</v>
      </c>
      <c r="D20" s="1" t="s">
        <v>2508</v>
      </c>
      <c r="E20" s="1"/>
      <c r="F20" s="1"/>
      <c r="G20" s="1"/>
      <c r="H20" s="1"/>
      <c r="I20" s="1"/>
      <c r="J20" s="1"/>
      <c r="K20" s="1"/>
      <c r="L20" s="1"/>
      <c r="M20" s="1"/>
    </row>
    <row r="21" spans="1:13" ht="15.75" x14ac:dyDescent="0.25">
      <c r="A21" s="1" t="s">
        <v>2343</v>
      </c>
      <c r="B21" s="1" t="s">
        <v>2473</v>
      </c>
      <c r="C21" s="1" t="s">
        <v>2509</v>
      </c>
      <c r="D21" s="1" t="s">
        <v>2510</v>
      </c>
      <c r="E21" s="1"/>
      <c r="F21" s="1"/>
      <c r="G21" s="1"/>
      <c r="H21" s="1"/>
      <c r="I21" s="1"/>
      <c r="J21" s="1"/>
      <c r="K21" s="1"/>
      <c r="L21" s="1"/>
      <c r="M21" s="1"/>
    </row>
    <row r="22" spans="1:13" ht="15.75" x14ac:dyDescent="0.25">
      <c r="A22" s="1" t="s">
        <v>2342</v>
      </c>
      <c r="B22" s="1" t="s">
        <v>2473</v>
      </c>
      <c r="C22" s="1" t="s">
        <v>2511</v>
      </c>
      <c r="D22" s="1" t="s">
        <v>2512</v>
      </c>
      <c r="E22" s="1"/>
      <c r="F22" s="1"/>
      <c r="G22" s="1"/>
      <c r="H22" s="1"/>
      <c r="I22" s="1"/>
      <c r="J22" s="1"/>
      <c r="K22" s="1"/>
      <c r="L22" s="1"/>
      <c r="M22" s="1"/>
    </row>
    <row r="23" spans="1:13" ht="15.75" x14ac:dyDescent="0.25">
      <c r="A23" s="1" t="s">
        <v>2341</v>
      </c>
      <c r="B23" s="1" t="s">
        <v>2470</v>
      </c>
      <c r="C23" s="1" t="s">
        <v>2513</v>
      </c>
      <c r="D23" s="1" t="s">
        <v>2514</v>
      </c>
      <c r="E23" s="1"/>
      <c r="F23" s="1"/>
      <c r="G23" s="1"/>
      <c r="H23" s="1"/>
      <c r="I23" s="1"/>
      <c r="J23" s="1"/>
      <c r="K23" s="1"/>
      <c r="L23" s="1"/>
      <c r="M23" s="1"/>
    </row>
    <row r="24" spans="1:13" ht="15.75" x14ac:dyDescent="0.25">
      <c r="A24" s="1" t="s">
        <v>2340</v>
      </c>
      <c r="B24" s="1" t="s">
        <v>2470</v>
      </c>
      <c r="C24" s="1" t="s">
        <v>2515</v>
      </c>
      <c r="D24" s="1" t="s">
        <v>2516</v>
      </c>
      <c r="E24" s="1"/>
      <c r="F24" s="1"/>
      <c r="G24" s="1"/>
      <c r="H24" s="1"/>
      <c r="I24" s="1"/>
      <c r="J24" s="1"/>
      <c r="K24" s="1"/>
      <c r="L24" s="1"/>
      <c r="M24" s="1"/>
    </row>
    <row r="25" spans="1:13" ht="15.75" x14ac:dyDescent="0.25">
      <c r="A25" s="1" t="s">
        <v>2339</v>
      </c>
      <c r="B25" s="1" t="s">
        <v>2473</v>
      </c>
      <c r="C25" s="1" t="s">
        <v>2517</v>
      </c>
      <c r="D25" s="1" t="s">
        <v>2518</v>
      </c>
      <c r="E25" s="1"/>
      <c r="F25" s="1"/>
      <c r="G25" s="1"/>
      <c r="H25" s="1"/>
      <c r="I25" s="1"/>
      <c r="J25" s="1"/>
      <c r="K25" s="1"/>
      <c r="L25" s="1"/>
      <c r="M25" s="1"/>
    </row>
    <row r="26" spans="1:13" ht="15.75" x14ac:dyDescent="0.25">
      <c r="A26" s="1" t="s">
        <v>2338</v>
      </c>
      <c r="B26" s="1" t="s">
        <v>2473</v>
      </c>
      <c r="C26" s="1" t="s">
        <v>2398</v>
      </c>
      <c r="D26" s="1" t="s">
        <v>2519</v>
      </c>
      <c r="E26" s="1"/>
      <c r="F26" s="1"/>
      <c r="G26" s="1"/>
      <c r="H26" s="1"/>
      <c r="I26" s="1"/>
      <c r="J26" s="1"/>
      <c r="K26" s="1"/>
      <c r="L26" s="1"/>
      <c r="M26" s="1"/>
    </row>
    <row r="27" spans="1:13" ht="15.75" x14ac:dyDescent="0.25">
      <c r="A27" s="1" t="s">
        <v>2337</v>
      </c>
      <c r="B27" s="1" t="s">
        <v>2473</v>
      </c>
      <c r="C27" s="1" t="s">
        <v>2520</v>
      </c>
      <c r="D27" s="1" t="s">
        <v>2521</v>
      </c>
      <c r="E27" s="1"/>
      <c r="F27" s="1"/>
      <c r="G27" s="1"/>
      <c r="H27" s="1"/>
      <c r="I27" s="1"/>
      <c r="J27" s="1"/>
      <c r="K27" s="1"/>
      <c r="L27" s="1"/>
      <c r="M27" s="1"/>
    </row>
    <row r="28" spans="1:13" ht="15.75" x14ac:dyDescent="0.25">
      <c r="A28" s="1" t="s">
        <v>2336</v>
      </c>
      <c r="B28" s="1" t="s">
        <v>2473</v>
      </c>
      <c r="C28" s="1" t="s">
        <v>2522</v>
      </c>
      <c r="D28" s="1" t="s">
        <v>2523</v>
      </c>
      <c r="E28" s="1"/>
      <c r="F28" s="1"/>
      <c r="G28" s="1"/>
      <c r="H28" s="1"/>
      <c r="I28" s="1"/>
      <c r="J28" s="1"/>
      <c r="K28" s="1"/>
      <c r="L28" s="1"/>
      <c r="M28" s="1"/>
    </row>
    <row r="29" spans="1:13" ht="15.75" x14ac:dyDescent="0.25">
      <c r="A29" s="1" t="s">
        <v>2335</v>
      </c>
      <c r="B29" s="1" t="s">
        <v>2470</v>
      </c>
      <c r="C29" s="1" t="s">
        <v>2524</v>
      </c>
      <c r="D29" s="1" t="s">
        <v>2525</v>
      </c>
      <c r="E29" s="1"/>
      <c r="F29" s="1"/>
      <c r="G29" s="1"/>
      <c r="H29" s="1"/>
      <c r="I29" s="1"/>
      <c r="J29" s="1"/>
      <c r="K29" s="1"/>
      <c r="L29" s="1"/>
      <c r="M29" s="1"/>
    </row>
    <row r="30" spans="1:13" ht="15.75" x14ac:dyDescent="0.25">
      <c r="A30" s="1" t="s">
        <v>2334</v>
      </c>
      <c r="B30" s="1" t="s">
        <v>2473</v>
      </c>
      <c r="C30" s="1" t="s">
        <v>2526</v>
      </c>
      <c r="D30" s="1" t="s">
        <v>2486</v>
      </c>
      <c r="E30" s="1"/>
      <c r="F30" s="1"/>
      <c r="G30" s="1"/>
      <c r="H30" s="1"/>
      <c r="I30" s="1"/>
      <c r="J30" s="1"/>
      <c r="K30" s="1"/>
      <c r="L30" s="1"/>
      <c r="M30" s="1"/>
    </row>
    <row r="31" spans="1:13" ht="15.75" x14ac:dyDescent="0.25">
      <c r="A31" s="1" t="s">
        <v>2333</v>
      </c>
      <c r="B31" s="1" t="s">
        <v>2470</v>
      </c>
      <c r="C31" s="1" t="s">
        <v>2527</v>
      </c>
      <c r="D31" s="1" t="s">
        <v>2528</v>
      </c>
      <c r="E31" s="1"/>
      <c r="F31" s="1"/>
      <c r="G31" s="1"/>
      <c r="H31" s="1"/>
      <c r="I31" s="1"/>
      <c r="J31" s="1"/>
      <c r="K31" s="1"/>
      <c r="L31" s="1"/>
      <c r="M31" s="1"/>
    </row>
    <row r="32" spans="1:13" ht="15.75" x14ac:dyDescent="0.25">
      <c r="A32" s="1" t="s">
        <v>2332</v>
      </c>
      <c r="B32" s="1" t="s">
        <v>2470</v>
      </c>
      <c r="C32" s="1" t="s">
        <v>2529</v>
      </c>
      <c r="D32" s="1" t="s">
        <v>2530</v>
      </c>
      <c r="E32" s="1"/>
      <c r="F32" s="1"/>
      <c r="G32" s="1"/>
      <c r="H32" s="1"/>
      <c r="I32" s="1"/>
      <c r="J32" s="1"/>
      <c r="K32" s="1"/>
      <c r="L32" s="1"/>
      <c r="M32" s="1"/>
    </row>
    <row r="33" spans="1:13" ht="15.75" x14ac:dyDescent="0.25">
      <c r="A33" s="1" t="s">
        <v>2331</v>
      </c>
      <c r="B33" s="1" t="s">
        <v>2473</v>
      </c>
      <c r="C33" s="1" t="s">
        <v>2531</v>
      </c>
      <c r="D33" s="1" t="s">
        <v>2532</v>
      </c>
      <c r="E33" s="1"/>
      <c r="F33" s="1"/>
      <c r="G33" s="1"/>
      <c r="H33" s="1"/>
      <c r="I33" s="1"/>
      <c r="J33" s="1"/>
      <c r="K33" s="1"/>
      <c r="L33" s="1"/>
      <c r="M33" s="1"/>
    </row>
    <row r="34" spans="1:13" ht="15.75" x14ac:dyDescent="0.25">
      <c r="A34" s="1" t="s">
        <v>2330</v>
      </c>
      <c r="B34" s="1" t="s">
        <v>2473</v>
      </c>
      <c r="C34" s="1" t="s">
        <v>2533</v>
      </c>
      <c r="D34" s="1" t="s">
        <v>2534</v>
      </c>
      <c r="E34" s="1"/>
      <c r="F34" s="1"/>
      <c r="G34" s="1"/>
      <c r="H34" s="1"/>
      <c r="I34" s="1"/>
      <c r="J34" s="1"/>
      <c r="K34" s="1"/>
      <c r="L34" s="1"/>
      <c r="M34" s="1"/>
    </row>
    <row r="35" spans="1:13" ht="15.75" x14ac:dyDescent="0.25">
      <c r="A35" s="1" t="s">
        <v>2329</v>
      </c>
      <c r="B35" s="1" t="s">
        <v>2470</v>
      </c>
      <c r="C35" s="1" t="s">
        <v>2535</v>
      </c>
      <c r="D35" s="1" t="s">
        <v>2536</v>
      </c>
      <c r="E35" s="1"/>
      <c r="F35" s="1"/>
      <c r="G35" s="1"/>
      <c r="H35" s="1"/>
      <c r="I35" s="1"/>
      <c r="J35" s="1"/>
      <c r="K35" s="1"/>
      <c r="L35" s="1"/>
      <c r="M35" s="1"/>
    </row>
    <row r="36" spans="1:13" ht="15.75" x14ac:dyDescent="0.25">
      <c r="A36" s="1" t="s">
        <v>2328</v>
      </c>
      <c r="B36" s="1" t="s">
        <v>2470</v>
      </c>
      <c r="C36" s="1" t="s">
        <v>2537</v>
      </c>
      <c r="D36" s="1" t="s">
        <v>2538</v>
      </c>
      <c r="E36" s="1"/>
      <c r="F36" s="1"/>
      <c r="G36" s="1"/>
      <c r="H36" s="1"/>
      <c r="I36" s="1"/>
      <c r="J36" s="1"/>
      <c r="K36" s="1"/>
      <c r="L36" s="1"/>
      <c r="M36" s="1"/>
    </row>
    <row r="37" spans="1:13" ht="15.75" x14ac:dyDescent="0.25">
      <c r="A37" s="1" t="s">
        <v>2327</v>
      </c>
      <c r="B37" s="1" t="s">
        <v>2473</v>
      </c>
      <c r="C37" s="1" t="s">
        <v>2539</v>
      </c>
      <c r="D37" s="1" t="s">
        <v>2540</v>
      </c>
      <c r="E37" s="1"/>
      <c r="F37" s="1"/>
      <c r="G37" s="1"/>
      <c r="H37" s="1"/>
      <c r="I37" s="1"/>
      <c r="J37" s="1"/>
      <c r="K37" s="1"/>
      <c r="L37" s="1"/>
      <c r="M37" s="1"/>
    </row>
    <row r="38" spans="1:13" ht="15.75" x14ac:dyDescent="0.25">
      <c r="A38" s="1" t="s">
        <v>2326</v>
      </c>
      <c r="B38" s="1" t="s">
        <v>2473</v>
      </c>
      <c r="C38" s="1" t="s">
        <v>2541</v>
      </c>
      <c r="D38" s="1" t="s">
        <v>2542</v>
      </c>
      <c r="E38" s="1"/>
      <c r="F38" s="1"/>
      <c r="G38" s="1"/>
      <c r="H38" s="1"/>
      <c r="I38" s="1"/>
      <c r="J38" s="1"/>
      <c r="K38" s="1"/>
      <c r="L38" s="1"/>
      <c r="M38" s="1"/>
    </row>
    <row r="39" spans="1:13" ht="15.75" x14ac:dyDescent="0.25">
      <c r="A39" s="1" t="s">
        <v>2325</v>
      </c>
      <c r="B39" s="1" t="s">
        <v>2470</v>
      </c>
      <c r="C39" s="1" t="s">
        <v>2543</v>
      </c>
      <c r="D39" s="1" t="s">
        <v>2544</v>
      </c>
      <c r="E39" s="1"/>
      <c r="F39" s="1"/>
      <c r="G39" s="1"/>
      <c r="H39" s="1"/>
      <c r="I39" s="1"/>
      <c r="J39" s="1"/>
      <c r="K39" s="1"/>
      <c r="L39" s="1"/>
      <c r="M39" s="1"/>
    </row>
    <row r="40" spans="1:13" ht="15.75" x14ac:dyDescent="0.25">
      <c r="A40" s="1" t="s">
        <v>2324</v>
      </c>
      <c r="B40" s="1" t="s">
        <v>2470</v>
      </c>
      <c r="C40" s="1" t="s">
        <v>2545</v>
      </c>
      <c r="D40" s="1" t="s">
        <v>2546</v>
      </c>
      <c r="E40" s="1"/>
      <c r="F40" s="1"/>
      <c r="G40" s="1"/>
      <c r="H40" s="1"/>
      <c r="I40" s="1"/>
      <c r="J40" s="1"/>
      <c r="K40" s="1"/>
      <c r="L40" s="1"/>
      <c r="M40" s="1"/>
    </row>
    <row r="41" spans="1:13" ht="15.75" x14ac:dyDescent="0.25">
      <c r="A41" s="1" t="s">
        <v>2323</v>
      </c>
      <c r="B41" s="1" t="s">
        <v>2473</v>
      </c>
      <c r="C41" s="1" t="s">
        <v>2547</v>
      </c>
      <c r="D41" s="1" t="s">
        <v>2548</v>
      </c>
      <c r="E41" s="1"/>
      <c r="F41" s="1"/>
      <c r="G41" s="1"/>
      <c r="H41" s="1"/>
      <c r="I41" s="1"/>
      <c r="J41" s="1"/>
      <c r="K41" s="1"/>
      <c r="L41" s="1"/>
      <c r="M41" s="1"/>
    </row>
    <row r="42" spans="1:13" ht="15.75" x14ac:dyDescent="0.25">
      <c r="A42" s="1" t="s">
        <v>2322</v>
      </c>
      <c r="B42" s="1" t="s">
        <v>2473</v>
      </c>
      <c r="C42" s="1" t="s">
        <v>2549</v>
      </c>
      <c r="D42" s="1" t="s">
        <v>2550</v>
      </c>
      <c r="E42" s="1"/>
      <c r="F42" s="1"/>
      <c r="G42" s="1"/>
      <c r="H42" s="1"/>
      <c r="I42" s="1"/>
      <c r="J42" s="1"/>
      <c r="K42" s="1"/>
      <c r="L42" s="1"/>
      <c r="M42" s="1"/>
    </row>
    <row r="43" spans="1:13" ht="15.75" x14ac:dyDescent="0.25">
      <c r="A43" s="1" t="s">
        <v>2321</v>
      </c>
      <c r="B43" s="1" t="s">
        <v>2470</v>
      </c>
      <c r="C43" s="1" t="s">
        <v>2551</v>
      </c>
      <c r="D43" s="1" t="s">
        <v>2552</v>
      </c>
      <c r="E43" s="1"/>
      <c r="F43" s="1"/>
      <c r="G43" s="1"/>
      <c r="H43" s="1"/>
      <c r="I43" s="1"/>
      <c r="J43" s="1"/>
      <c r="K43" s="1"/>
      <c r="L43" s="1"/>
      <c r="M43" s="1"/>
    </row>
    <row r="44" spans="1:13" ht="15.75" x14ac:dyDescent="0.25">
      <c r="A44" s="1" t="s">
        <v>2320</v>
      </c>
      <c r="B44" s="1" t="s">
        <v>2470</v>
      </c>
      <c r="C44" s="1" t="s">
        <v>2553</v>
      </c>
      <c r="D44" s="1" t="s">
        <v>2516</v>
      </c>
      <c r="E44" s="1"/>
      <c r="F44" s="1"/>
      <c r="G44" s="1"/>
      <c r="H44" s="1"/>
      <c r="I44" s="1"/>
      <c r="J44" s="1"/>
      <c r="K44" s="1"/>
      <c r="L44" s="1"/>
      <c r="M44" s="1"/>
    </row>
    <row r="45" spans="1:13" ht="15.75" x14ac:dyDescent="0.25">
      <c r="A45" s="1" t="s">
        <v>2319</v>
      </c>
      <c r="B45" s="1" t="s">
        <v>2473</v>
      </c>
      <c r="C45" s="1" t="s">
        <v>2554</v>
      </c>
      <c r="D45" s="1" t="s">
        <v>2555</v>
      </c>
      <c r="E45" s="1"/>
      <c r="F45" s="1"/>
      <c r="G45" s="1"/>
      <c r="H45" s="1"/>
      <c r="I45" s="1"/>
      <c r="J45" s="1"/>
      <c r="K45" s="1"/>
      <c r="L45" s="1"/>
      <c r="M45" s="1"/>
    </row>
    <row r="46" spans="1:13" ht="15.75" x14ac:dyDescent="0.25">
      <c r="A46" s="1" t="s">
        <v>2318</v>
      </c>
      <c r="B46" s="1" t="s">
        <v>2473</v>
      </c>
      <c r="C46" s="1" t="s">
        <v>2556</v>
      </c>
      <c r="D46" s="1" t="s">
        <v>2557</v>
      </c>
      <c r="E46" s="1"/>
      <c r="F46" s="1"/>
      <c r="G46" s="1"/>
      <c r="H46" s="1"/>
      <c r="I46" s="1"/>
      <c r="J46" s="1"/>
      <c r="K46" s="1"/>
      <c r="L46" s="1"/>
      <c r="M46" s="1"/>
    </row>
    <row r="47" spans="1:13" ht="15.75" x14ac:dyDescent="0.25">
      <c r="A47" s="1" t="s">
        <v>2317</v>
      </c>
      <c r="B47" s="1" t="s">
        <v>2470</v>
      </c>
      <c r="C47" s="1" t="s">
        <v>2558</v>
      </c>
      <c r="D47" s="1" t="s">
        <v>2559</v>
      </c>
      <c r="E47" s="1"/>
      <c r="F47" s="1"/>
      <c r="G47" s="1"/>
      <c r="H47" s="1"/>
      <c r="I47" s="1"/>
      <c r="J47" s="1"/>
      <c r="K47" s="1"/>
      <c r="L47" s="1"/>
      <c r="M47" s="1"/>
    </row>
    <row r="48" spans="1:13" ht="15.75" x14ac:dyDescent="0.25">
      <c r="A48" s="1" t="s">
        <v>2316</v>
      </c>
      <c r="B48" s="1" t="s">
        <v>2473</v>
      </c>
      <c r="C48" s="1" t="s">
        <v>2560</v>
      </c>
      <c r="D48" s="1" t="s">
        <v>2561</v>
      </c>
      <c r="E48" s="1"/>
      <c r="F48" s="1"/>
      <c r="G48" s="1"/>
      <c r="H48" s="1"/>
      <c r="I48" s="1"/>
      <c r="J48" s="1"/>
      <c r="K48" s="1"/>
      <c r="L48" s="1"/>
      <c r="M48" s="1"/>
    </row>
    <row r="49" spans="1:13" ht="15.75" x14ac:dyDescent="0.25">
      <c r="A49" s="1" t="s">
        <v>2315</v>
      </c>
      <c r="B49" s="1" t="s">
        <v>2470</v>
      </c>
      <c r="C49" s="1" t="s">
        <v>2551</v>
      </c>
      <c r="D49" s="1" t="s">
        <v>2562</v>
      </c>
      <c r="E49" s="1"/>
      <c r="F49" s="1"/>
      <c r="G49" s="1"/>
      <c r="H49" s="1"/>
      <c r="I49" s="1"/>
      <c r="J49" s="1"/>
      <c r="K49" s="1"/>
      <c r="L49" s="1"/>
      <c r="M49" s="1"/>
    </row>
    <row r="50" spans="1:13" ht="15.75" x14ac:dyDescent="0.25">
      <c r="A50" s="1" t="s">
        <v>2314</v>
      </c>
      <c r="B50" s="1" t="s">
        <v>2473</v>
      </c>
      <c r="C50" s="1" t="s">
        <v>2563</v>
      </c>
      <c r="D50" s="1" t="s">
        <v>2564</v>
      </c>
      <c r="E50" s="1"/>
      <c r="F50" s="1"/>
      <c r="G50" s="1"/>
      <c r="H50" s="1"/>
      <c r="I50" s="1"/>
      <c r="J50" s="1"/>
      <c r="K50" s="1"/>
      <c r="L50" s="1"/>
      <c r="M50" s="1"/>
    </row>
    <row r="51" spans="1:13" ht="15.75" x14ac:dyDescent="0.25">
      <c r="A51" s="1" t="s">
        <v>2313</v>
      </c>
      <c r="B51" s="1" t="s">
        <v>2473</v>
      </c>
      <c r="C51" s="1" t="s">
        <v>2565</v>
      </c>
      <c r="D51" s="1" t="s">
        <v>2566</v>
      </c>
      <c r="E51" s="1"/>
      <c r="F51" s="1"/>
      <c r="G51" s="1"/>
      <c r="H51" s="1"/>
      <c r="I51" s="1"/>
      <c r="J51" s="1"/>
      <c r="K51" s="1"/>
      <c r="L51" s="1"/>
      <c r="M51" s="1"/>
    </row>
    <row r="52" spans="1:13" ht="15.75" x14ac:dyDescent="0.25">
      <c r="A52" s="1" t="s">
        <v>2312</v>
      </c>
      <c r="B52" s="1" t="s">
        <v>2473</v>
      </c>
      <c r="C52" s="1" t="s">
        <v>2567</v>
      </c>
      <c r="D52" s="1" t="s">
        <v>2568</v>
      </c>
      <c r="E52" s="1"/>
      <c r="F52" s="1"/>
      <c r="G52" s="1"/>
      <c r="H52" s="1"/>
      <c r="I52" s="1"/>
      <c r="J52" s="1"/>
      <c r="K52" s="1"/>
      <c r="L52" s="1"/>
      <c r="M52" s="1"/>
    </row>
    <row r="53" spans="1:13" ht="15.75" x14ac:dyDescent="0.25">
      <c r="A53" s="1" t="s">
        <v>2311</v>
      </c>
      <c r="B53" s="1" t="s">
        <v>2470</v>
      </c>
      <c r="C53" s="1" t="s">
        <v>2569</v>
      </c>
      <c r="D53" s="1" t="s">
        <v>2570</v>
      </c>
      <c r="E53" s="1"/>
      <c r="F53" s="1"/>
      <c r="G53" s="1"/>
      <c r="H53" s="1"/>
      <c r="I53" s="1"/>
      <c r="J53" s="1"/>
      <c r="K53" s="1"/>
      <c r="L53" s="1"/>
      <c r="M53" s="1"/>
    </row>
    <row r="54" spans="1:13" ht="15.75" x14ac:dyDescent="0.25">
      <c r="A54" s="1" t="s">
        <v>2310</v>
      </c>
      <c r="B54" s="1" t="s">
        <v>2473</v>
      </c>
      <c r="C54" s="1" t="s">
        <v>2571</v>
      </c>
      <c r="D54" s="1" t="s">
        <v>2494</v>
      </c>
      <c r="E54" s="1"/>
      <c r="F54" s="1"/>
      <c r="G54" s="1"/>
      <c r="H54" s="1"/>
      <c r="I54" s="1"/>
      <c r="J54" s="1"/>
      <c r="K54" s="1"/>
      <c r="L54" s="1"/>
      <c r="M54" s="1"/>
    </row>
    <row r="55" spans="1:13" ht="15.75" x14ac:dyDescent="0.25">
      <c r="A55" s="1" t="s">
        <v>2309</v>
      </c>
      <c r="B55" s="1" t="s">
        <v>2473</v>
      </c>
      <c r="C55" s="1" t="s">
        <v>2572</v>
      </c>
      <c r="D55" s="1" t="s">
        <v>2573</v>
      </c>
      <c r="E55" s="1"/>
      <c r="F55" s="1"/>
      <c r="G55" s="1"/>
      <c r="H55" s="1"/>
      <c r="I55" s="1"/>
      <c r="J55" s="1"/>
      <c r="K55" s="1"/>
      <c r="L55" s="1"/>
      <c r="M55" s="1"/>
    </row>
    <row r="56" spans="1:13" ht="15.75" x14ac:dyDescent="0.25">
      <c r="A56" s="1" t="s">
        <v>2308</v>
      </c>
      <c r="B56" s="1" t="s">
        <v>2470</v>
      </c>
      <c r="C56" s="1" t="s">
        <v>2574</v>
      </c>
      <c r="D56" s="1" t="s">
        <v>2575</v>
      </c>
      <c r="E56" s="1"/>
      <c r="F56" s="1"/>
      <c r="G56" s="1"/>
      <c r="H56" s="1"/>
      <c r="I56" s="1"/>
      <c r="J56" s="1"/>
      <c r="K56" s="1"/>
      <c r="L56" s="1"/>
      <c r="M56" s="1"/>
    </row>
    <row r="57" spans="1:13" ht="15.75" x14ac:dyDescent="0.25">
      <c r="A57" s="1" t="s">
        <v>2307</v>
      </c>
      <c r="B57" s="1" t="s">
        <v>2470</v>
      </c>
      <c r="C57" s="1" t="s">
        <v>2576</v>
      </c>
      <c r="D57" s="1" t="s">
        <v>2577</v>
      </c>
      <c r="E57" s="1"/>
      <c r="F57" s="1"/>
      <c r="G57" s="1"/>
      <c r="H57" s="1"/>
      <c r="I57" s="1"/>
      <c r="J57" s="1"/>
      <c r="K57" s="1"/>
      <c r="L57" s="1"/>
      <c r="M57" s="1"/>
    </row>
    <row r="58" spans="1:13" ht="15.75" x14ac:dyDescent="0.25">
      <c r="A58" s="1" t="s">
        <v>2306</v>
      </c>
      <c r="B58" s="1" t="s">
        <v>2473</v>
      </c>
      <c r="C58" s="1" t="s">
        <v>2578</v>
      </c>
      <c r="D58" s="1" t="s">
        <v>2579</v>
      </c>
      <c r="E58" s="1"/>
      <c r="F58" s="1"/>
      <c r="G58" s="1"/>
      <c r="H58" s="1"/>
      <c r="I58" s="1"/>
      <c r="J58" s="1"/>
      <c r="K58" s="1"/>
      <c r="L58" s="1"/>
      <c r="M58" s="1"/>
    </row>
    <row r="59" spans="1:13" ht="15.75" x14ac:dyDescent="0.25">
      <c r="A59" s="1" t="s">
        <v>2305</v>
      </c>
      <c r="B59" s="1" t="s">
        <v>2470</v>
      </c>
      <c r="C59" s="1" t="s">
        <v>2580</v>
      </c>
      <c r="D59" s="1" t="s">
        <v>2581</v>
      </c>
      <c r="E59" s="1"/>
      <c r="F59" s="1"/>
      <c r="G59" s="1"/>
      <c r="H59" s="1"/>
      <c r="I59" s="1"/>
      <c r="J59" s="1"/>
      <c r="K59" s="1"/>
      <c r="L59" s="1"/>
      <c r="M59" s="1"/>
    </row>
    <row r="60" spans="1:13" ht="15.75" x14ac:dyDescent="0.25">
      <c r="A60" s="1" t="s">
        <v>2304</v>
      </c>
      <c r="B60" s="1" t="s">
        <v>2473</v>
      </c>
      <c r="C60" s="1" t="s">
        <v>2582</v>
      </c>
      <c r="D60" s="1" t="s">
        <v>2583</v>
      </c>
      <c r="E60" s="1"/>
      <c r="F60" s="1"/>
      <c r="G60" s="1"/>
      <c r="H60" s="1"/>
      <c r="I60" s="1"/>
      <c r="J60" s="1"/>
      <c r="K60" s="1"/>
      <c r="L60" s="1"/>
      <c r="M60" s="1"/>
    </row>
    <row r="61" spans="1:13" ht="15.75" x14ac:dyDescent="0.25">
      <c r="A61" s="1" t="s">
        <v>2303</v>
      </c>
      <c r="B61" s="1" t="s">
        <v>2470</v>
      </c>
      <c r="C61" s="1" t="s">
        <v>2584</v>
      </c>
      <c r="D61" s="1" t="s">
        <v>2585</v>
      </c>
      <c r="E61" s="1"/>
      <c r="F61" s="1"/>
      <c r="G61" s="1"/>
      <c r="H61" s="1"/>
      <c r="I61" s="1"/>
      <c r="J61" s="1"/>
      <c r="K61" s="1"/>
      <c r="L61" s="1"/>
      <c r="M61" s="1"/>
    </row>
    <row r="62" spans="1:13" ht="15.75" x14ac:dyDescent="0.25">
      <c r="A62" s="1" t="s">
        <v>2302</v>
      </c>
      <c r="B62" s="1" t="s">
        <v>2473</v>
      </c>
      <c r="C62" s="1" t="s">
        <v>2586</v>
      </c>
      <c r="D62" s="1" t="s">
        <v>2587</v>
      </c>
      <c r="E62" s="1"/>
      <c r="F62" s="1"/>
      <c r="G62" s="1"/>
      <c r="H62" s="1"/>
      <c r="I62" s="1"/>
      <c r="J62" s="1"/>
      <c r="K62" s="1"/>
      <c r="L62" s="1"/>
      <c r="M62" s="1"/>
    </row>
    <row r="63" spans="1:13" ht="15.75" x14ac:dyDescent="0.25">
      <c r="A63" s="1" t="s">
        <v>2301</v>
      </c>
      <c r="B63" s="1" t="s">
        <v>2470</v>
      </c>
      <c r="C63" s="1" t="s">
        <v>2588</v>
      </c>
      <c r="D63" s="1" t="s">
        <v>2589</v>
      </c>
      <c r="E63" s="1"/>
      <c r="F63" s="1"/>
      <c r="G63" s="1"/>
      <c r="H63" s="1"/>
      <c r="I63" s="1"/>
      <c r="J63" s="1"/>
      <c r="K63" s="1"/>
      <c r="L63" s="1"/>
      <c r="M63" s="1"/>
    </row>
    <row r="64" spans="1:13" ht="15.75" x14ac:dyDescent="0.25">
      <c r="A64" s="1" t="s">
        <v>2300</v>
      </c>
      <c r="B64" s="1" t="s">
        <v>2470</v>
      </c>
      <c r="C64" s="1" t="s">
        <v>2590</v>
      </c>
      <c r="D64" s="1" t="s">
        <v>2591</v>
      </c>
      <c r="E64" s="1"/>
      <c r="F64" s="1"/>
      <c r="G64" s="1"/>
      <c r="H64" s="1"/>
      <c r="I64" s="1"/>
      <c r="J64" s="1"/>
      <c r="K64" s="1"/>
      <c r="L64" s="1"/>
      <c r="M64" s="1"/>
    </row>
    <row r="65" spans="1:13" ht="15.75" x14ac:dyDescent="0.25">
      <c r="A65" s="1" t="s">
        <v>2299</v>
      </c>
      <c r="B65" s="1" t="s">
        <v>2473</v>
      </c>
      <c r="C65" s="1" t="s">
        <v>2592</v>
      </c>
      <c r="D65" s="1" t="s">
        <v>2494</v>
      </c>
      <c r="E65" s="1"/>
      <c r="F65" s="1"/>
      <c r="G65" s="1"/>
      <c r="H65" s="1"/>
      <c r="I65" s="1"/>
      <c r="J65" s="1"/>
      <c r="K65" s="1"/>
      <c r="L65" s="1"/>
      <c r="M65" s="1"/>
    </row>
    <row r="66" spans="1:13" ht="15.75" x14ac:dyDescent="0.25">
      <c r="A66" s="1" t="s">
        <v>2298</v>
      </c>
      <c r="B66" s="1" t="s">
        <v>2473</v>
      </c>
      <c r="C66" s="1" t="s">
        <v>2593</v>
      </c>
      <c r="D66" s="1" t="s">
        <v>2594</v>
      </c>
      <c r="E66" s="1"/>
      <c r="F66" s="1"/>
      <c r="G66" s="1"/>
      <c r="H66" s="1"/>
      <c r="I66" s="1"/>
      <c r="J66" s="1"/>
      <c r="K66" s="1"/>
      <c r="L66" s="1"/>
      <c r="M66" s="1"/>
    </row>
    <row r="67" spans="1:13" ht="15.75" x14ac:dyDescent="0.25">
      <c r="A67" s="1" t="s">
        <v>2297</v>
      </c>
      <c r="B67" s="1" t="s">
        <v>2470</v>
      </c>
      <c r="C67" s="1" t="s">
        <v>2595</v>
      </c>
      <c r="D67" s="1" t="s">
        <v>2596</v>
      </c>
      <c r="E67" s="1"/>
      <c r="F67" s="1"/>
      <c r="G67" s="1"/>
      <c r="H67" s="1"/>
      <c r="I67" s="1"/>
      <c r="J67" s="1"/>
      <c r="K67" s="1"/>
      <c r="L67" s="1"/>
      <c r="M67" s="1"/>
    </row>
    <row r="68" spans="1:13" ht="15.75" x14ac:dyDescent="0.25">
      <c r="A68" s="1" t="s">
        <v>2296</v>
      </c>
      <c r="B68" s="1" t="s">
        <v>2473</v>
      </c>
      <c r="C68" s="1" t="s">
        <v>2597</v>
      </c>
      <c r="D68" s="1" t="s">
        <v>2598</v>
      </c>
      <c r="E68" s="1"/>
      <c r="F68" s="1"/>
      <c r="G68" s="1"/>
      <c r="H68" s="1"/>
      <c r="I68" s="1"/>
      <c r="J68" s="1"/>
      <c r="K68" s="1"/>
      <c r="L68" s="1"/>
      <c r="M68" s="1"/>
    </row>
    <row r="69" spans="1:13" ht="15.75" x14ac:dyDescent="0.25">
      <c r="A69" s="1" t="s">
        <v>2295</v>
      </c>
      <c r="B69" s="1" t="s">
        <v>2473</v>
      </c>
      <c r="C69" s="1" t="s">
        <v>2406</v>
      </c>
      <c r="D69" s="1" t="s">
        <v>2599</v>
      </c>
      <c r="E69" s="1"/>
      <c r="F69" s="1"/>
      <c r="G69" s="1"/>
      <c r="H69" s="1"/>
      <c r="I69" s="1"/>
      <c r="J69" s="1"/>
      <c r="K69" s="1"/>
      <c r="L69" s="1"/>
      <c r="M69" s="1"/>
    </row>
    <row r="70" spans="1:13" ht="15.75" x14ac:dyDescent="0.25">
      <c r="A70" s="1" t="s">
        <v>2294</v>
      </c>
      <c r="B70" s="1" t="s">
        <v>2470</v>
      </c>
      <c r="C70" s="1" t="s">
        <v>2600</v>
      </c>
      <c r="D70" s="1" t="s">
        <v>2601</v>
      </c>
      <c r="E70" s="1"/>
      <c r="F70" s="1"/>
      <c r="G70" s="1"/>
      <c r="H70" s="1"/>
      <c r="I70" s="1"/>
      <c r="J70" s="1"/>
      <c r="K70" s="1"/>
      <c r="L70" s="1"/>
      <c r="M70" s="1"/>
    </row>
    <row r="71" spans="1:13" ht="15.75" x14ac:dyDescent="0.25">
      <c r="A71" s="1" t="s">
        <v>2293</v>
      </c>
      <c r="B71" s="1" t="s">
        <v>2473</v>
      </c>
      <c r="C71" s="1" t="s">
        <v>2407</v>
      </c>
      <c r="D71" s="1" t="s">
        <v>2602</v>
      </c>
      <c r="E71" s="1"/>
      <c r="F71" s="1"/>
      <c r="G71" s="1"/>
      <c r="H71" s="1"/>
      <c r="I71" s="1"/>
      <c r="J71" s="1"/>
      <c r="K71" s="1"/>
      <c r="L71" s="1"/>
      <c r="M71" s="1"/>
    </row>
    <row r="72" spans="1:13" ht="15.75" x14ac:dyDescent="0.25">
      <c r="A72" s="1" t="s">
        <v>2292</v>
      </c>
      <c r="B72" s="1" t="s">
        <v>2473</v>
      </c>
      <c r="C72" s="1" t="s">
        <v>2409</v>
      </c>
      <c r="D72" s="1" t="s">
        <v>2603</v>
      </c>
      <c r="E72" s="1"/>
      <c r="F72" s="1"/>
      <c r="G72" s="1"/>
      <c r="H72" s="1"/>
      <c r="I72" s="1"/>
      <c r="J72" s="1"/>
      <c r="K72" s="1"/>
      <c r="L72" s="1"/>
      <c r="M72" s="1"/>
    </row>
    <row r="73" spans="1:13" ht="15.75" x14ac:dyDescent="0.25">
      <c r="A73" s="1" t="s">
        <v>2291</v>
      </c>
      <c r="B73" s="1" t="s">
        <v>2473</v>
      </c>
      <c r="C73" s="1" t="s">
        <v>2604</v>
      </c>
      <c r="D73" s="1" t="s">
        <v>2605</v>
      </c>
      <c r="E73" s="1"/>
      <c r="F73" s="1"/>
      <c r="G73" s="1"/>
      <c r="H73" s="1"/>
      <c r="I73" s="1"/>
      <c r="J73" s="1"/>
      <c r="K73" s="1"/>
      <c r="L73" s="1" t="s">
        <v>2606</v>
      </c>
      <c r="M73" s="1"/>
    </row>
    <row r="74" spans="1:13" ht="15.75" x14ac:dyDescent="0.25">
      <c r="A74" s="1" t="s">
        <v>2290</v>
      </c>
      <c r="B74" s="1" t="s">
        <v>2470</v>
      </c>
      <c r="C74" s="1" t="s">
        <v>2410</v>
      </c>
      <c r="D74" s="1" t="s">
        <v>2607</v>
      </c>
      <c r="E74" s="1"/>
      <c r="F74" s="1"/>
      <c r="G74" s="1"/>
      <c r="H74" s="1"/>
      <c r="I74" s="1"/>
      <c r="J74" s="1"/>
      <c r="K74" s="1"/>
      <c r="L74" s="1"/>
      <c r="M74" s="1"/>
    </row>
    <row r="75" spans="1:13" ht="15.75" x14ac:dyDescent="0.25">
      <c r="A75" s="1" t="s">
        <v>2289</v>
      </c>
      <c r="B75" s="1" t="s">
        <v>2470</v>
      </c>
      <c r="C75" s="1" t="s">
        <v>2608</v>
      </c>
      <c r="D75" s="1" t="s">
        <v>2609</v>
      </c>
      <c r="E75" s="1"/>
      <c r="F75" s="1"/>
      <c r="G75" s="1"/>
      <c r="H75" s="1"/>
      <c r="I75" s="1"/>
      <c r="J75" s="1"/>
      <c r="K75" s="1"/>
      <c r="L75" s="1"/>
      <c r="M75" s="1"/>
    </row>
    <row r="76" spans="1:13" ht="15.75" x14ac:dyDescent="0.25">
      <c r="A76" s="1" t="s">
        <v>2288</v>
      </c>
      <c r="B76" s="1" t="s">
        <v>2470</v>
      </c>
      <c r="C76" s="1" t="s">
        <v>2610</v>
      </c>
      <c r="D76" s="1" t="s">
        <v>2611</v>
      </c>
      <c r="E76" s="1"/>
      <c r="F76" s="1"/>
      <c r="G76" s="1"/>
      <c r="H76" s="1"/>
      <c r="I76" s="1"/>
      <c r="J76" s="1"/>
      <c r="K76" s="1"/>
      <c r="L76" s="1"/>
      <c r="M76" s="1"/>
    </row>
    <row r="77" spans="1:13" ht="15.75" x14ac:dyDescent="0.25">
      <c r="A77" s="1" t="s">
        <v>2287</v>
      </c>
      <c r="B77" s="1" t="s">
        <v>2473</v>
      </c>
      <c r="C77" s="1" t="s">
        <v>2612</v>
      </c>
      <c r="D77" s="1" t="s">
        <v>2613</v>
      </c>
      <c r="E77" s="1"/>
      <c r="F77" s="1"/>
      <c r="G77" s="1"/>
      <c r="H77" s="1"/>
      <c r="I77" s="1"/>
      <c r="J77" s="1"/>
      <c r="K77" s="1"/>
      <c r="L77" s="1"/>
      <c r="M77" s="1"/>
    </row>
    <row r="78" spans="1:13" ht="15.75" x14ac:dyDescent="0.25">
      <c r="A78" s="1" t="s">
        <v>2286</v>
      </c>
      <c r="B78" s="1" t="s">
        <v>2470</v>
      </c>
      <c r="C78" s="1" t="s">
        <v>2614</v>
      </c>
      <c r="D78" s="1" t="s">
        <v>2615</v>
      </c>
      <c r="E78" s="1"/>
      <c r="F78" s="1"/>
      <c r="G78" s="1"/>
      <c r="H78" s="1"/>
      <c r="I78" s="1"/>
      <c r="J78" s="1"/>
      <c r="K78" s="1"/>
      <c r="L78" s="1"/>
      <c r="M78" s="1"/>
    </row>
    <row r="79" spans="1:13" ht="15.75" x14ac:dyDescent="0.25">
      <c r="A79" s="1" t="s">
        <v>2285</v>
      </c>
      <c r="B79" s="1" t="s">
        <v>2470</v>
      </c>
      <c r="C79" s="1" t="s">
        <v>2616</v>
      </c>
      <c r="D79" s="1" t="s">
        <v>2617</v>
      </c>
      <c r="E79" s="1"/>
      <c r="F79" s="1"/>
      <c r="G79" s="1"/>
      <c r="H79" s="1"/>
      <c r="I79" s="1"/>
      <c r="J79" s="1"/>
      <c r="K79" s="1"/>
      <c r="L79" s="1"/>
      <c r="M79" s="1"/>
    </row>
    <row r="80" spans="1:13" ht="15.75" x14ac:dyDescent="0.25">
      <c r="A80" s="1" t="s">
        <v>2284</v>
      </c>
      <c r="B80" s="1" t="s">
        <v>2473</v>
      </c>
      <c r="C80" s="1" t="s">
        <v>2618</v>
      </c>
      <c r="D80" s="1" t="s">
        <v>2619</v>
      </c>
      <c r="E80" s="1"/>
      <c r="F80" s="1"/>
      <c r="G80" s="1"/>
      <c r="H80" s="1"/>
      <c r="I80" s="1"/>
      <c r="J80" s="1"/>
      <c r="K80" s="1"/>
      <c r="L80" s="1"/>
      <c r="M80" s="1"/>
    </row>
    <row r="81" spans="1:13" ht="15.75" x14ac:dyDescent="0.25">
      <c r="A81" s="1" t="s">
        <v>2283</v>
      </c>
      <c r="B81" s="1" t="s">
        <v>2470</v>
      </c>
      <c r="C81" s="1" t="s">
        <v>2620</v>
      </c>
      <c r="D81" s="1" t="s">
        <v>2621</v>
      </c>
      <c r="E81" s="1"/>
      <c r="F81" s="1"/>
      <c r="G81" s="1"/>
      <c r="H81" s="1"/>
      <c r="I81" s="1"/>
      <c r="J81" s="1"/>
      <c r="K81" s="1"/>
      <c r="L81" s="1"/>
      <c r="M81" s="1"/>
    </row>
    <row r="82" spans="1:13" ht="15.75" x14ac:dyDescent="0.25">
      <c r="A82" s="1" t="s">
        <v>2282</v>
      </c>
      <c r="B82" s="1" t="s">
        <v>2470</v>
      </c>
      <c r="C82" s="1" t="s">
        <v>2622</v>
      </c>
      <c r="D82" s="1" t="s">
        <v>2623</v>
      </c>
      <c r="E82" s="1"/>
      <c r="F82" s="1"/>
      <c r="G82" s="1"/>
      <c r="H82" s="1"/>
      <c r="I82" s="1"/>
      <c r="J82" s="1"/>
      <c r="K82" s="1"/>
      <c r="L82" s="1"/>
      <c r="M82" s="1"/>
    </row>
    <row r="83" spans="1:13" ht="15.75" x14ac:dyDescent="0.25">
      <c r="A83" s="1" t="s">
        <v>2281</v>
      </c>
      <c r="B83" s="1" t="s">
        <v>2473</v>
      </c>
      <c r="C83" s="1" t="s">
        <v>2624</v>
      </c>
      <c r="D83" s="1" t="s">
        <v>2625</v>
      </c>
      <c r="E83" s="1"/>
      <c r="F83" s="1"/>
      <c r="G83" s="1"/>
      <c r="H83" s="1"/>
      <c r="I83" s="1"/>
      <c r="J83" s="1"/>
      <c r="K83" s="1"/>
      <c r="L83" s="1"/>
      <c r="M83" s="1"/>
    </row>
    <row r="84" spans="1:13" ht="15.75" x14ac:dyDescent="0.25">
      <c r="A84" s="1" t="s">
        <v>2280</v>
      </c>
      <c r="B84" s="1" t="s">
        <v>2470</v>
      </c>
      <c r="C84" s="1" t="s">
        <v>2626</v>
      </c>
      <c r="D84" s="1" t="s">
        <v>2627</v>
      </c>
      <c r="E84" s="1"/>
      <c r="F84" s="1"/>
      <c r="G84" s="1"/>
      <c r="H84" s="1"/>
      <c r="I84" s="1"/>
      <c r="J84" s="1"/>
      <c r="K84" s="1"/>
      <c r="L84" s="1"/>
      <c r="M84" s="1"/>
    </row>
    <row r="85" spans="1:13" ht="15.75" x14ac:dyDescent="0.25">
      <c r="A85" s="1" t="s">
        <v>2279</v>
      </c>
      <c r="B85" s="1" t="s">
        <v>2473</v>
      </c>
      <c r="C85" s="1" t="s">
        <v>2628</v>
      </c>
      <c r="D85" s="1" t="s">
        <v>2629</v>
      </c>
      <c r="E85" s="1"/>
      <c r="F85" s="1"/>
      <c r="G85" s="1"/>
      <c r="H85" s="1"/>
      <c r="I85" s="1"/>
      <c r="J85" s="1"/>
      <c r="K85" s="1"/>
      <c r="L85" s="1"/>
      <c r="M85" s="1"/>
    </row>
    <row r="86" spans="1:13" ht="15.75" x14ac:dyDescent="0.25">
      <c r="A86" s="1" t="s">
        <v>2278</v>
      </c>
      <c r="B86" s="1" t="s">
        <v>2473</v>
      </c>
      <c r="C86" s="1" t="s">
        <v>2630</v>
      </c>
      <c r="D86" s="1" t="s">
        <v>2631</v>
      </c>
      <c r="E86" s="1"/>
      <c r="F86" s="1"/>
      <c r="G86" s="1"/>
      <c r="H86" s="1"/>
      <c r="I86" s="1"/>
      <c r="J86" s="1"/>
      <c r="K86" s="1"/>
      <c r="L86" s="1"/>
      <c r="M86" s="1"/>
    </row>
    <row r="87" spans="1:13" ht="15.75" x14ac:dyDescent="0.25">
      <c r="A87" s="1" t="s">
        <v>2277</v>
      </c>
      <c r="B87" s="1" t="s">
        <v>2473</v>
      </c>
      <c r="C87" s="1" t="s">
        <v>2632</v>
      </c>
      <c r="D87" s="1" t="s">
        <v>2633</v>
      </c>
      <c r="E87" s="1"/>
      <c r="F87" s="1"/>
      <c r="G87" s="1"/>
      <c r="H87" s="1"/>
      <c r="I87" s="1"/>
      <c r="J87" s="1"/>
      <c r="K87" s="1"/>
      <c r="L87" s="1"/>
      <c r="M87" s="1"/>
    </row>
    <row r="88" spans="1:13" ht="15.75" x14ac:dyDescent="0.25">
      <c r="A88" s="1" t="s">
        <v>2276</v>
      </c>
      <c r="B88" s="1" t="s">
        <v>2473</v>
      </c>
      <c r="C88" s="1" t="s">
        <v>2634</v>
      </c>
      <c r="D88" s="1" t="s">
        <v>2635</v>
      </c>
      <c r="E88" s="1"/>
      <c r="F88" s="1"/>
      <c r="G88" s="1"/>
      <c r="H88" s="1"/>
      <c r="I88" s="1"/>
      <c r="J88" s="1"/>
      <c r="K88" s="1"/>
      <c r="L88" s="1"/>
      <c r="M88" s="1"/>
    </row>
    <row r="89" spans="1:13" ht="15.75" x14ac:dyDescent="0.25">
      <c r="A89" s="1" t="s">
        <v>2275</v>
      </c>
      <c r="B89" s="1" t="s">
        <v>2470</v>
      </c>
      <c r="C89" s="1" t="s">
        <v>2636</v>
      </c>
      <c r="D89" s="1" t="s">
        <v>2637</v>
      </c>
      <c r="E89" s="1"/>
      <c r="F89" s="1"/>
      <c r="G89" s="1"/>
      <c r="H89" s="1"/>
      <c r="I89" s="1"/>
      <c r="J89" s="1"/>
      <c r="K89" s="1"/>
      <c r="L89" s="1"/>
      <c r="M89" s="1"/>
    </row>
    <row r="90" spans="1:13" ht="15.75" x14ac:dyDescent="0.25">
      <c r="A90" s="1" t="s">
        <v>2274</v>
      </c>
      <c r="B90" s="1" t="s">
        <v>2470</v>
      </c>
      <c r="C90" s="1" t="s">
        <v>2638</v>
      </c>
      <c r="D90" s="1" t="s">
        <v>2639</v>
      </c>
      <c r="E90" s="1"/>
      <c r="F90" s="1"/>
      <c r="G90" s="1"/>
      <c r="H90" s="1"/>
      <c r="I90" s="1"/>
      <c r="J90" s="1"/>
      <c r="K90" s="1"/>
      <c r="L90" s="1"/>
      <c r="M90" s="1"/>
    </row>
    <row r="91" spans="1:13" ht="15.75" x14ac:dyDescent="0.25">
      <c r="A91" s="1" t="s">
        <v>2273</v>
      </c>
      <c r="B91" s="1" t="s">
        <v>2470</v>
      </c>
      <c r="C91" s="1" t="s">
        <v>2640</v>
      </c>
      <c r="D91" s="1" t="s">
        <v>2641</v>
      </c>
      <c r="E91" s="1"/>
      <c r="F91" s="1"/>
      <c r="G91" s="1"/>
      <c r="H91" s="1"/>
      <c r="I91" s="1"/>
      <c r="J91" s="1"/>
      <c r="K91" s="1"/>
      <c r="L91" s="1"/>
      <c r="M91" s="1"/>
    </row>
    <row r="92" spans="1:13" ht="15.75" x14ac:dyDescent="0.25">
      <c r="A92" s="1" t="s">
        <v>2272</v>
      </c>
      <c r="B92" s="1" t="s">
        <v>2470</v>
      </c>
      <c r="C92" s="1" t="s">
        <v>2642</v>
      </c>
      <c r="D92" s="1" t="s">
        <v>2643</v>
      </c>
      <c r="E92" s="1"/>
      <c r="F92" s="1"/>
      <c r="G92" s="1"/>
      <c r="H92" s="1"/>
      <c r="I92" s="1"/>
      <c r="J92" s="1"/>
      <c r="K92" s="1"/>
      <c r="L92" s="1"/>
      <c r="M92" s="1"/>
    </row>
    <row r="93" spans="1:13" ht="15.75" x14ac:dyDescent="0.25">
      <c r="A93" s="1" t="s">
        <v>2271</v>
      </c>
      <c r="B93" s="1" t="s">
        <v>2470</v>
      </c>
      <c r="C93" s="1" t="s">
        <v>2644</v>
      </c>
      <c r="D93" s="1" t="s">
        <v>2645</v>
      </c>
      <c r="E93" s="1"/>
      <c r="F93" s="1"/>
      <c r="G93" s="1"/>
      <c r="H93" s="1"/>
      <c r="I93" s="1"/>
      <c r="J93" s="1"/>
      <c r="K93" s="1"/>
      <c r="L93" s="1"/>
      <c r="M93" s="1"/>
    </row>
    <row r="94" spans="1:13" ht="15.75" x14ac:dyDescent="0.25">
      <c r="A94" s="1" t="s">
        <v>2270</v>
      </c>
      <c r="B94" s="1" t="s">
        <v>2473</v>
      </c>
      <c r="C94" s="1" t="s">
        <v>2646</v>
      </c>
      <c r="D94" s="1" t="s">
        <v>2647</v>
      </c>
      <c r="E94" s="1"/>
      <c r="F94" s="1"/>
      <c r="G94" s="1"/>
      <c r="H94" s="1"/>
      <c r="I94" s="1"/>
      <c r="J94" s="1"/>
      <c r="K94" s="1"/>
      <c r="L94" s="1"/>
      <c r="M94" s="1"/>
    </row>
    <row r="95" spans="1:13" ht="15.75" x14ac:dyDescent="0.25">
      <c r="A95" s="1" t="s">
        <v>2269</v>
      </c>
      <c r="B95" s="1" t="s">
        <v>2473</v>
      </c>
      <c r="C95" s="1" t="s">
        <v>2648</v>
      </c>
      <c r="D95" s="1" t="s">
        <v>2494</v>
      </c>
      <c r="E95" s="1"/>
      <c r="F95" s="1"/>
      <c r="G95" s="1"/>
      <c r="H95" s="1"/>
      <c r="I95" s="1"/>
      <c r="J95" s="1"/>
      <c r="K95" s="1"/>
      <c r="L95" s="1"/>
      <c r="M95" s="1"/>
    </row>
    <row r="96" spans="1:13" ht="15.75" x14ac:dyDescent="0.25">
      <c r="A96" s="1" t="s">
        <v>2268</v>
      </c>
      <c r="B96" s="1" t="s">
        <v>2470</v>
      </c>
      <c r="C96" s="1" t="s">
        <v>2649</v>
      </c>
      <c r="D96" s="1" t="s">
        <v>2528</v>
      </c>
      <c r="E96" s="1"/>
      <c r="F96" s="1"/>
      <c r="G96" s="1"/>
      <c r="H96" s="1"/>
      <c r="I96" s="1"/>
      <c r="J96" s="1"/>
      <c r="K96" s="1"/>
      <c r="L96" s="1"/>
      <c r="M96" s="1"/>
    </row>
    <row r="97" spans="1:13" ht="15.75" x14ac:dyDescent="0.25">
      <c r="A97" s="1" t="s">
        <v>2267</v>
      </c>
      <c r="B97" s="1" t="s">
        <v>2473</v>
      </c>
      <c r="C97" s="1" t="s">
        <v>2650</v>
      </c>
      <c r="D97" s="1" t="s">
        <v>2651</v>
      </c>
      <c r="E97" s="1"/>
      <c r="F97" s="1"/>
      <c r="G97" s="1"/>
      <c r="H97" s="1"/>
      <c r="I97" s="1"/>
      <c r="J97" s="1"/>
      <c r="K97" s="1"/>
      <c r="L97" s="1"/>
      <c r="M97" s="1"/>
    </row>
    <row r="98" spans="1:13" ht="15.75" x14ac:dyDescent="0.25">
      <c r="A98" s="1" t="s">
        <v>2266</v>
      </c>
      <c r="B98" s="1" t="s">
        <v>2470</v>
      </c>
      <c r="C98" s="1" t="s">
        <v>2652</v>
      </c>
      <c r="D98" s="1" t="s">
        <v>2653</v>
      </c>
      <c r="E98" s="1"/>
      <c r="F98" s="1"/>
      <c r="G98" s="1"/>
      <c r="H98" s="1"/>
      <c r="I98" s="1"/>
      <c r="J98" s="1"/>
      <c r="K98" s="1"/>
      <c r="L98" s="1"/>
      <c r="M98" s="1"/>
    </row>
    <row r="99" spans="1:13" ht="15.75" x14ac:dyDescent="0.25">
      <c r="A99" s="1" t="s">
        <v>2265</v>
      </c>
      <c r="B99" s="1" t="s">
        <v>2470</v>
      </c>
      <c r="C99" s="1" t="s">
        <v>2654</v>
      </c>
      <c r="D99" s="1" t="s">
        <v>2655</v>
      </c>
      <c r="E99" s="1"/>
      <c r="F99" s="1"/>
      <c r="G99" s="1"/>
      <c r="H99" s="1"/>
      <c r="I99" s="1"/>
      <c r="J99" s="1"/>
      <c r="K99" s="1"/>
      <c r="L99" s="1"/>
      <c r="M99" s="1"/>
    </row>
    <row r="100" spans="1:13" ht="15.75" x14ac:dyDescent="0.25">
      <c r="A100" s="1" t="s">
        <v>2264</v>
      </c>
      <c r="B100" s="1" t="s">
        <v>2473</v>
      </c>
      <c r="C100" s="1" t="s">
        <v>2656</v>
      </c>
      <c r="D100" s="1" t="s">
        <v>2657</v>
      </c>
      <c r="E100" s="1"/>
      <c r="F100" s="1"/>
      <c r="G100" s="1"/>
      <c r="H100" s="1"/>
      <c r="I100" s="1"/>
      <c r="J100" s="1"/>
      <c r="K100" s="1"/>
      <c r="L100" s="1"/>
      <c r="M100" s="1"/>
    </row>
    <row r="101" spans="1:13" ht="15.75" x14ac:dyDescent="0.25">
      <c r="A101" s="1" t="s">
        <v>2263</v>
      </c>
      <c r="B101" s="1" t="s">
        <v>2473</v>
      </c>
      <c r="C101" s="1" t="s">
        <v>2658</v>
      </c>
      <c r="D101" s="1" t="s">
        <v>2598</v>
      </c>
      <c r="E101" s="1"/>
      <c r="F101" s="1"/>
      <c r="G101" s="1"/>
      <c r="H101" s="1"/>
      <c r="I101" s="1"/>
      <c r="J101" s="1"/>
      <c r="K101" s="1"/>
      <c r="L101" s="1"/>
      <c r="M101" s="1"/>
    </row>
    <row r="102" spans="1:13" ht="15.75" x14ac:dyDescent="0.25">
      <c r="A102" s="1" t="s">
        <v>2262</v>
      </c>
      <c r="B102" s="1" t="s">
        <v>2473</v>
      </c>
      <c r="C102" s="1" t="s">
        <v>2659</v>
      </c>
      <c r="D102" s="1" t="s">
        <v>2660</v>
      </c>
      <c r="E102" s="1"/>
      <c r="F102" s="1"/>
      <c r="G102" s="1"/>
      <c r="H102" s="1"/>
      <c r="I102" s="1"/>
      <c r="J102" s="1"/>
      <c r="K102" s="1"/>
      <c r="L102" s="1"/>
      <c r="M102" s="1"/>
    </row>
    <row r="103" spans="1:13" ht="15.75" x14ac:dyDescent="0.25">
      <c r="A103" s="1" t="s">
        <v>2261</v>
      </c>
      <c r="B103" s="1" t="s">
        <v>2470</v>
      </c>
      <c r="C103" s="1" t="s">
        <v>2661</v>
      </c>
      <c r="D103" s="1" t="s">
        <v>2662</v>
      </c>
      <c r="E103" s="1"/>
      <c r="F103" s="1"/>
      <c r="G103" s="1"/>
      <c r="H103" s="1"/>
      <c r="I103" s="1"/>
      <c r="J103" s="1"/>
      <c r="K103" s="1"/>
      <c r="L103" s="1"/>
      <c r="M103" s="1"/>
    </row>
    <row r="104" spans="1:13" ht="15.75" x14ac:dyDescent="0.25">
      <c r="A104" s="1" t="s">
        <v>2260</v>
      </c>
      <c r="B104" s="1" t="s">
        <v>2473</v>
      </c>
      <c r="C104" s="1" t="s">
        <v>2663</v>
      </c>
      <c r="D104" s="1" t="s">
        <v>2664</v>
      </c>
      <c r="E104" s="1"/>
      <c r="F104" s="1"/>
      <c r="G104" s="1"/>
      <c r="H104" s="1"/>
      <c r="I104" s="1"/>
      <c r="J104" s="1"/>
      <c r="K104" s="1"/>
      <c r="L104" s="1"/>
      <c r="M104" s="1"/>
    </row>
    <row r="105" spans="1:13" ht="15.75" x14ac:dyDescent="0.25">
      <c r="A105" s="1" t="s">
        <v>2259</v>
      </c>
      <c r="B105" s="1" t="s">
        <v>2473</v>
      </c>
      <c r="C105" s="1" t="s">
        <v>2665</v>
      </c>
      <c r="D105" s="1" t="s">
        <v>2666</v>
      </c>
      <c r="E105" s="1"/>
      <c r="F105" s="1"/>
      <c r="G105" s="1"/>
      <c r="H105" s="1"/>
      <c r="I105" s="1"/>
      <c r="J105" s="1"/>
      <c r="K105" s="1"/>
      <c r="L105" s="1"/>
      <c r="M105" s="1"/>
    </row>
    <row r="106" spans="1:13" ht="15.75" x14ac:dyDescent="0.25">
      <c r="A106" s="1" t="s">
        <v>2258</v>
      </c>
      <c r="B106" s="1" t="s">
        <v>2473</v>
      </c>
      <c r="C106" s="1" t="s">
        <v>2667</v>
      </c>
      <c r="D106" s="1" t="s">
        <v>2668</v>
      </c>
      <c r="E106" s="1"/>
      <c r="F106" s="1"/>
      <c r="G106" s="1"/>
      <c r="H106" s="1"/>
      <c r="I106" s="1"/>
      <c r="J106" s="1"/>
      <c r="K106" s="1"/>
      <c r="L106" s="1"/>
      <c r="M106" s="1"/>
    </row>
    <row r="107" spans="1:13" ht="15.75" x14ac:dyDescent="0.25">
      <c r="A107" s="1" t="s">
        <v>2257</v>
      </c>
      <c r="B107" s="1" t="s">
        <v>2473</v>
      </c>
      <c r="C107" s="1" t="s">
        <v>2669</v>
      </c>
      <c r="D107" s="1" t="s">
        <v>2670</v>
      </c>
      <c r="E107" s="1"/>
      <c r="F107" s="1"/>
      <c r="G107" s="1"/>
      <c r="H107" s="1"/>
      <c r="I107" s="1"/>
      <c r="J107" s="1"/>
      <c r="K107" s="1"/>
      <c r="L107" s="1"/>
      <c r="M107" s="1"/>
    </row>
    <row r="108" spans="1:13" ht="15.75" x14ac:dyDescent="0.25">
      <c r="A108" s="1" t="s">
        <v>2256</v>
      </c>
      <c r="B108" s="1" t="s">
        <v>2473</v>
      </c>
      <c r="C108" s="1" t="s">
        <v>2671</v>
      </c>
      <c r="D108" s="1" t="s">
        <v>2672</v>
      </c>
      <c r="E108" s="1"/>
      <c r="F108" s="1"/>
      <c r="G108" s="1"/>
      <c r="H108" s="1"/>
      <c r="I108" s="1"/>
      <c r="J108" s="1"/>
      <c r="K108" s="1"/>
      <c r="L108" s="1"/>
      <c r="M108" s="1"/>
    </row>
    <row r="109" spans="1:13" ht="15.75" x14ac:dyDescent="0.25">
      <c r="A109" s="1" t="s">
        <v>2255</v>
      </c>
      <c r="B109" s="1" t="s">
        <v>2470</v>
      </c>
      <c r="C109" s="1" t="s">
        <v>2673</v>
      </c>
      <c r="D109" s="1" t="s">
        <v>2674</v>
      </c>
      <c r="E109" s="1"/>
      <c r="F109" s="1"/>
      <c r="G109" s="1"/>
      <c r="H109" s="1"/>
      <c r="I109" s="1"/>
      <c r="J109" s="1"/>
      <c r="K109" s="1"/>
      <c r="L109" s="1"/>
      <c r="M109" s="1"/>
    </row>
    <row r="110" spans="1:13" ht="15.75" x14ac:dyDescent="0.25">
      <c r="A110" s="1" t="s">
        <v>2254</v>
      </c>
      <c r="B110" s="1" t="s">
        <v>2470</v>
      </c>
      <c r="C110" s="1" t="s">
        <v>2675</v>
      </c>
      <c r="D110" s="1" t="s">
        <v>2676</v>
      </c>
      <c r="E110" s="1"/>
      <c r="F110" s="1"/>
      <c r="G110" s="1"/>
      <c r="H110" s="1"/>
      <c r="I110" s="1"/>
      <c r="J110" s="1"/>
      <c r="K110" s="1"/>
      <c r="L110" s="1"/>
      <c r="M110" s="1"/>
    </row>
    <row r="111" spans="1:13" ht="15.75" x14ac:dyDescent="0.25">
      <c r="A111" s="1" t="s">
        <v>2253</v>
      </c>
      <c r="B111" s="1" t="s">
        <v>2473</v>
      </c>
      <c r="C111" s="1" t="s">
        <v>2677</v>
      </c>
      <c r="D111" s="1" t="s">
        <v>2647</v>
      </c>
      <c r="E111" s="1"/>
      <c r="F111" s="1"/>
      <c r="G111" s="1"/>
      <c r="H111" s="1"/>
      <c r="I111" s="1"/>
      <c r="J111" s="1"/>
      <c r="K111" s="1"/>
      <c r="L111" s="1"/>
      <c r="M111" s="1"/>
    </row>
    <row r="112" spans="1:13" ht="15.75" x14ac:dyDescent="0.25">
      <c r="A112" s="1" t="s">
        <v>2252</v>
      </c>
      <c r="B112" s="1" t="s">
        <v>2473</v>
      </c>
      <c r="C112" s="1" t="s">
        <v>2678</v>
      </c>
      <c r="D112" s="1" t="s">
        <v>2679</v>
      </c>
      <c r="E112" s="1"/>
      <c r="F112" s="1"/>
      <c r="G112" s="1"/>
      <c r="H112" s="1"/>
      <c r="I112" s="1"/>
      <c r="J112" s="1"/>
      <c r="K112" s="1"/>
      <c r="L112" s="1"/>
      <c r="M112" s="1"/>
    </row>
    <row r="113" spans="1:13" ht="15.75" x14ac:dyDescent="0.25">
      <c r="A113" s="1" t="s">
        <v>2251</v>
      </c>
      <c r="B113" s="1" t="s">
        <v>2470</v>
      </c>
      <c r="C113" s="1" t="s">
        <v>2680</v>
      </c>
      <c r="D113" s="1" t="s">
        <v>2681</v>
      </c>
      <c r="E113" s="1"/>
      <c r="F113" s="1"/>
      <c r="G113" s="1"/>
      <c r="H113" s="1"/>
      <c r="I113" s="1"/>
      <c r="J113" s="1"/>
      <c r="K113" s="1"/>
      <c r="L113" s="1"/>
      <c r="M113" s="1"/>
    </row>
    <row r="114" spans="1:13" ht="15.75" x14ac:dyDescent="0.25">
      <c r="A114" s="1" t="s">
        <v>2250</v>
      </c>
      <c r="B114" s="1" t="s">
        <v>2470</v>
      </c>
      <c r="C114" s="1" t="s">
        <v>2682</v>
      </c>
      <c r="D114" s="1" t="s">
        <v>2683</v>
      </c>
      <c r="E114" s="1"/>
      <c r="F114" s="1"/>
      <c r="G114" s="1"/>
      <c r="H114" s="1"/>
      <c r="I114" s="1"/>
      <c r="J114" s="1"/>
      <c r="K114" s="1"/>
      <c r="L114" s="1"/>
      <c r="M114" s="1"/>
    </row>
    <row r="115" spans="1:13" ht="15.75" x14ac:dyDescent="0.25">
      <c r="A115" s="1" t="s">
        <v>2249</v>
      </c>
      <c r="B115" s="1" t="s">
        <v>2473</v>
      </c>
      <c r="C115" s="1" t="s">
        <v>2684</v>
      </c>
      <c r="D115" s="1" t="s">
        <v>2685</v>
      </c>
      <c r="E115" s="1"/>
      <c r="F115" s="1"/>
      <c r="G115" s="1"/>
      <c r="H115" s="1"/>
      <c r="I115" s="1"/>
      <c r="J115" s="1"/>
      <c r="K115" s="1"/>
      <c r="L115" s="1"/>
      <c r="M115" s="1"/>
    </row>
    <row r="116" spans="1:13" ht="15.75" x14ac:dyDescent="0.25">
      <c r="A116" s="1" t="s">
        <v>2248</v>
      </c>
      <c r="B116" s="1" t="s">
        <v>2473</v>
      </c>
      <c r="C116" s="1" t="s">
        <v>2686</v>
      </c>
      <c r="D116" s="1" t="s">
        <v>2687</v>
      </c>
      <c r="E116" s="1"/>
      <c r="F116" s="1"/>
      <c r="G116" s="1"/>
      <c r="H116" s="1"/>
      <c r="I116" s="1"/>
      <c r="J116" s="1"/>
      <c r="K116" s="1"/>
      <c r="L116" s="1"/>
      <c r="M116" s="1"/>
    </row>
    <row r="117" spans="1:13" ht="15.75" x14ac:dyDescent="0.25">
      <c r="A117" s="1" t="s">
        <v>2247</v>
      </c>
      <c r="B117" s="1" t="s">
        <v>2470</v>
      </c>
      <c r="C117" s="1" t="s">
        <v>2688</v>
      </c>
      <c r="D117" s="1" t="s">
        <v>2689</v>
      </c>
      <c r="E117" s="1"/>
      <c r="F117" s="1"/>
      <c r="G117" s="1"/>
      <c r="H117" s="1"/>
      <c r="I117" s="1"/>
      <c r="J117" s="1"/>
      <c r="K117" s="1"/>
      <c r="L117" s="1"/>
      <c r="M117" s="1"/>
    </row>
    <row r="118" spans="1:13" ht="15.75" x14ac:dyDescent="0.25">
      <c r="A118" s="1" t="s">
        <v>2246</v>
      </c>
      <c r="B118" s="1" t="s">
        <v>2473</v>
      </c>
      <c r="C118" s="1" t="s">
        <v>2690</v>
      </c>
      <c r="D118" s="1" t="s">
        <v>2691</v>
      </c>
      <c r="E118" s="1"/>
      <c r="F118" s="1"/>
      <c r="G118" s="1"/>
      <c r="H118" s="1"/>
      <c r="I118" s="1"/>
      <c r="J118" s="1"/>
      <c r="K118" s="1"/>
      <c r="L118" s="1"/>
      <c r="M118" s="1"/>
    </row>
    <row r="119" spans="1:13" ht="15.75" x14ac:dyDescent="0.25">
      <c r="A119" s="1" t="s">
        <v>2245</v>
      </c>
      <c r="B119" s="1" t="s">
        <v>2473</v>
      </c>
      <c r="C119" s="1" t="s">
        <v>2692</v>
      </c>
      <c r="D119" s="1" t="s">
        <v>2510</v>
      </c>
      <c r="E119" s="1"/>
      <c r="F119" s="1"/>
      <c r="G119" s="1"/>
      <c r="H119" s="1"/>
      <c r="I119" s="1"/>
      <c r="J119" s="1"/>
      <c r="K119" s="1"/>
      <c r="L119" s="1"/>
      <c r="M119" s="1"/>
    </row>
    <row r="120" spans="1:13" ht="15.75" x14ac:dyDescent="0.25">
      <c r="A120" s="1" t="s">
        <v>2244</v>
      </c>
      <c r="B120" s="1" t="s">
        <v>2473</v>
      </c>
      <c r="C120" s="1" t="s">
        <v>2693</v>
      </c>
      <c r="D120" s="1" t="s">
        <v>2694</v>
      </c>
      <c r="E120" s="1"/>
      <c r="F120" s="1"/>
      <c r="G120" s="1"/>
      <c r="H120" s="1"/>
      <c r="I120" s="1"/>
      <c r="J120" s="1"/>
      <c r="K120" s="1"/>
      <c r="L120" s="1"/>
      <c r="M120" s="1"/>
    </row>
    <row r="121" spans="1:13" ht="15.75" x14ac:dyDescent="0.25">
      <c r="A121" s="1" t="s">
        <v>2243</v>
      </c>
      <c r="B121" s="1" t="s">
        <v>2473</v>
      </c>
      <c r="C121" s="1" t="s">
        <v>2695</v>
      </c>
      <c r="D121" s="1" t="s">
        <v>2696</v>
      </c>
      <c r="E121" s="1"/>
      <c r="F121" s="1"/>
      <c r="G121" s="1"/>
      <c r="H121" s="1"/>
      <c r="I121" s="1"/>
      <c r="J121" s="1"/>
      <c r="K121" s="1"/>
      <c r="L121" s="1"/>
      <c r="M121" s="1"/>
    </row>
    <row r="122" spans="1:13" ht="15.75" x14ac:dyDescent="0.25">
      <c r="A122" s="1" t="s">
        <v>2242</v>
      </c>
      <c r="B122" s="1" t="s">
        <v>2473</v>
      </c>
      <c r="C122" s="1" t="s">
        <v>2697</v>
      </c>
      <c r="D122" s="1" t="s">
        <v>2698</v>
      </c>
      <c r="E122" s="1"/>
      <c r="F122" s="1"/>
      <c r="G122" s="1"/>
      <c r="H122" s="1"/>
      <c r="I122" s="1"/>
      <c r="J122" s="1"/>
      <c r="K122" s="1"/>
      <c r="L122" s="1"/>
      <c r="M122" s="1"/>
    </row>
    <row r="123" spans="1:13" ht="15.75" x14ac:dyDescent="0.25">
      <c r="A123" s="1" t="s">
        <v>2241</v>
      </c>
      <c r="B123" s="1" t="s">
        <v>2473</v>
      </c>
      <c r="C123" s="1" t="s">
        <v>2699</v>
      </c>
      <c r="D123" s="1" t="s">
        <v>2700</v>
      </c>
      <c r="E123" s="1"/>
      <c r="F123" s="1"/>
      <c r="G123" s="1"/>
      <c r="H123" s="1"/>
      <c r="I123" s="1"/>
      <c r="J123" s="1"/>
      <c r="K123" s="1"/>
      <c r="L123" s="1"/>
      <c r="M123" s="1"/>
    </row>
    <row r="124" spans="1:13" ht="15.75" x14ac:dyDescent="0.25">
      <c r="A124" s="1" t="s">
        <v>2240</v>
      </c>
      <c r="B124" s="1" t="s">
        <v>2470</v>
      </c>
      <c r="C124" s="1" t="s">
        <v>2701</v>
      </c>
      <c r="D124" s="1" t="s">
        <v>2702</v>
      </c>
      <c r="E124" s="1"/>
      <c r="F124" s="1"/>
      <c r="G124" s="1"/>
      <c r="H124" s="1"/>
      <c r="I124" s="1"/>
      <c r="J124" s="1"/>
      <c r="K124" s="1"/>
      <c r="L124" s="1"/>
      <c r="M124" s="1"/>
    </row>
    <row r="125" spans="1:13" ht="15.75" x14ac:dyDescent="0.25">
      <c r="A125" s="1" t="s">
        <v>2239</v>
      </c>
      <c r="B125" s="1" t="s">
        <v>2473</v>
      </c>
      <c r="C125" s="1" t="s">
        <v>2703</v>
      </c>
      <c r="D125" s="1" t="s">
        <v>2704</v>
      </c>
      <c r="E125" s="1"/>
      <c r="F125" s="1"/>
      <c r="G125" s="1"/>
      <c r="H125" s="1"/>
      <c r="I125" s="1"/>
      <c r="J125" s="1"/>
      <c r="K125" s="1"/>
      <c r="L125" s="1"/>
      <c r="M125" s="1"/>
    </row>
    <row r="126" spans="1:13" ht="15.75" x14ac:dyDescent="0.25">
      <c r="A126" s="1" t="s">
        <v>2238</v>
      </c>
      <c r="B126" s="1" t="s">
        <v>2470</v>
      </c>
      <c r="C126" s="1" t="s">
        <v>2705</v>
      </c>
      <c r="D126" s="1" t="s">
        <v>2706</v>
      </c>
      <c r="E126" s="1"/>
      <c r="F126" s="1"/>
      <c r="G126" s="1"/>
      <c r="H126" s="1"/>
      <c r="I126" s="1"/>
      <c r="J126" s="1"/>
      <c r="K126" s="1"/>
      <c r="L126" s="1"/>
      <c r="M126" s="1"/>
    </row>
    <row r="127" spans="1:13" ht="15.75" x14ac:dyDescent="0.25">
      <c r="A127" s="1" t="s">
        <v>2237</v>
      </c>
      <c r="B127" s="1" t="s">
        <v>2473</v>
      </c>
      <c r="C127" s="1" t="s">
        <v>2707</v>
      </c>
      <c r="D127" s="1" t="s">
        <v>2708</v>
      </c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15.75" x14ac:dyDescent="0.25">
      <c r="A128" s="1" t="s">
        <v>2236</v>
      </c>
      <c r="B128" s="1" t="s">
        <v>2473</v>
      </c>
      <c r="C128" s="1" t="s">
        <v>2709</v>
      </c>
      <c r="D128" s="1" t="s">
        <v>2710</v>
      </c>
      <c r="E128" s="1"/>
      <c r="F128" s="1"/>
      <c r="G128" s="1"/>
      <c r="H128" s="1"/>
      <c r="I128" s="1"/>
      <c r="J128" s="1"/>
      <c r="K128" s="1"/>
      <c r="L128" s="1"/>
      <c r="M128" s="1"/>
    </row>
    <row r="129" spans="1:13" ht="15.75" x14ac:dyDescent="0.25">
      <c r="A129" s="1" t="s">
        <v>2235</v>
      </c>
      <c r="B129" s="1" t="s">
        <v>2473</v>
      </c>
      <c r="C129" s="1" t="s">
        <v>2711</v>
      </c>
      <c r="D129" s="1" t="s">
        <v>2712</v>
      </c>
      <c r="E129" s="1"/>
      <c r="F129" s="1"/>
      <c r="G129" s="1"/>
      <c r="H129" s="1"/>
      <c r="I129" s="1"/>
      <c r="J129" s="1"/>
      <c r="K129" s="1"/>
      <c r="L129" s="1"/>
      <c r="M129" s="1"/>
    </row>
    <row r="130" spans="1:13" ht="15.75" x14ac:dyDescent="0.25">
      <c r="A130" s="1" t="s">
        <v>2234</v>
      </c>
      <c r="B130" s="1" t="s">
        <v>2473</v>
      </c>
      <c r="C130" s="1" t="s">
        <v>2713</v>
      </c>
      <c r="D130" s="1" t="s">
        <v>2714</v>
      </c>
      <c r="E130" s="1"/>
      <c r="F130" s="1"/>
      <c r="G130" s="1"/>
      <c r="H130" s="1"/>
      <c r="I130" s="1"/>
      <c r="J130" s="1"/>
      <c r="K130" s="1"/>
      <c r="L130" s="1"/>
      <c r="M130" s="1"/>
    </row>
    <row r="131" spans="1:13" ht="15.75" x14ac:dyDescent="0.25">
      <c r="A131" s="1" t="s">
        <v>2233</v>
      </c>
      <c r="B131" s="1" t="s">
        <v>2473</v>
      </c>
      <c r="C131" s="1" t="s">
        <v>2715</v>
      </c>
      <c r="D131" s="1" t="s">
        <v>2716</v>
      </c>
      <c r="E131" s="1"/>
      <c r="F131" s="1"/>
      <c r="G131" s="1"/>
      <c r="H131" s="1"/>
      <c r="I131" s="1"/>
      <c r="J131" s="1"/>
      <c r="K131" s="1"/>
      <c r="L131" s="1"/>
      <c r="M131" s="1"/>
    </row>
    <row r="132" spans="1:13" ht="15.75" x14ac:dyDescent="0.25">
      <c r="A132" s="1" t="s">
        <v>2232</v>
      </c>
      <c r="B132" s="1" t="s">
        <v>2473</v>
      </c>
      <c r="C132" s="1" t="s">
        <v>2717</v>
      </c>
      <c r="D132" s="1" t="s">
        <v>2718</v>
      </c>
      <c r="E132" s="1"/>
      <c r="F132" s="1"/>
      <c r="G132" s="1"/>
      <c r="H132" s="1"/>
      <c r="I132" s="1"/>
      <c r="J132" s="1"/>
      <c r="K132" s="1"/>
      <c r="L132" s="1"/>
      <c r="M132" s="1"/>
    </row>
    <row r="133" spans="1:13" ht="15.75" x14ac:dyDescent="0.25">
      <c r="A133" s="1" t="s">
        <v>2231</v>
      </c>
      <c r="B133" s="1" t="s">
        <v>2470</v>
      </c>
      <c r="C133" s="1" t="s">
        <v>2719</v>
      </c>
      <c r="D133" s="1" t="s">
        <v>2720</v>
      </c>
      <c r="E133" s="1"/>
      <c r="F133" s="1"/>
      <c r="G133" s="1"/>
      <c r="H133" s="1"/>
      <c r="I133" s="1"/>
      <c r="J133" s="1"/>
      <c r="K133" s="1"/>
      <c r="L133" s="1"/>
      <c r="M133" s="1"/>
    </row>
    <row r="134" spans="1:13" ht="15.75" x14ac:dyDescent="0.25">
      <c r="A134" s="1" t="s">
        <v>2230</v>
      </c>
      <c r="B134" s="1" t="s">
        <v>2473</v>
      </c>
      <c r="C134" s="1" t="s">
        <v>2721</v>
      </c>
      <c r="D134" s="1" t="s">
        <v>2722</v>
      </c>
      <c r="E134" s="1"/>
      <c r="F134" s="1"/>
      <c r="G134" s="1"/>
      <c r="H134" s="1"/>
      <c r="I134" s="1"/>
      <c r="J134" s="1"/>
      <c r="K134" s="1"/>
      <c r="L134" s="1"/>
      <c r="M134" s="1"/>
    </row>
    <row r="135" spans="1:13" ht="15.75" x14ac:dyDescent="0.25">
      <c r="A135" s="1" t="s">
        <v>2229</v>
      </c>
      <c r="B135" s="1" t="s">
        <v>2473</v>
      </c>
      <c r="C135" s="1" t="s">
        <v>2723</v>
      </c>
      <c r="D135" s="1" t="s">
        <v>2724</v>
      </c>
      <c r="E135" s="1"/>
      <c r="F135" s="1"/>
      <c r="G135" s="1"/>
      <c r="H135" s="1"/>
      <c r="I135" s="1"/>
      <c r="J135" s="1"/>
      <c r="K135" s="1"/>
      <c r="L135" s="1"/>
      <c r="M135" s="1"/>
    </row>
    <row r="136" spans="1:13" ht="15.75" x14ac:dyDescent="0.25">
      <c r="A136" s="1" t="s">
        <v>2228</v>
      </c>
      <c r="B136" s="1" t="s">
        <v>2470</v>
      </c>
      <c r="C136" s="1" t="s">
        <v>2725</v>
      </c>
      <c r="D136" s="1" t="s">
        <v>2726</v>
      </c>
      <c r="E136" s="1"/>
      <c r="F136" s="1"/>
      <c r="G136" s="1"/>
      <c r="H136" s="1"/>
      <c r="I136" s="1"/>
      <c r="J136" s="1"/>
      <c r="K136" s="1"/>
      <c r="L136" s="1"/>
      <c r="M136" s="1"/>
    </row>
    <row r="137" spans="1:13" ht="15.75" x14ac:dyDescent="0.25">
      <c r="A137" s="1" t="s">
        <v>2227</v>
      </c>
      <c r="B137" s="1" t="s">
        <v>2470</v>
      </c>
      <c r="C137" s="1" t="s">
        <v>2727</v>
      </c>
      <c r="D137" s="1" t="s">
        <v>2728</v>
      </c>
      <c r="E137" s="1"/>
      <c r="F137" s="1"/>
      <c r="G137" s="1"/>
      <c r="H137" s="1"/>
      <c r="I137" s="1"/>
      <c r="J137" s="1"/>
      <c r="K137" s="1"/>
      <c r="L137" s="1"/>
      <c r="M137" s="1"/>
    </row>
    <row r="138" spans="1:13" ht="15.75" x14ac:dyDescent="0.25">
      <c r="A138" s="1" t="s">
        <v>2226</v>
      </c>
      <c r="B138" s="1" t="s">
        <v>2470</v>
      </c>
      <c r="C138" s="1" t="s">
        <v>2729</v>
      </c>
      <c r="D138" s="1" t="s">
        <v>2730</v>
      </c>
      <c r="E138" s="1"/>
      <c r="F138" s="1"/>
      <c r="G138" s="1"/>
      <c r="H138" s="1"/>
      <c r="I138" s="1"/>
      <c r="J138" s="1"/>
      <c r="K138" s="1"/>
      <c r="L138" s="1"/>
      <c r="M138" s="1"/>
    </row>
    <row r="139" spans="1:13" ht="15.75" x14ac:dyDescent="0.25">
      <c r="A139" s="1" t="s">
        <v>2225</v>
      </c>
      <c r="B139" s="1" t="s">
        <v>2473</v>
      </c>
      <c r="C139" s="1" t="s">
        <v>2731</v>
      </c>
      <c r="D139" s="1" t="s">
        <v>2732</v>
      </c>
      <c r="E139" s="1"/>
      <c r="F139" s="1"/>
      <c r="G139" s="1"/>
      <c r="H139" s="1"/>
      <c r="I139" s="1"/>
      <c r="J139" s="1"/>
      <c r="K139" s="1"/>
      <c r="L139" s="1"/>
      <c r="M139" s="1"/>
    </row>
    <row r="140" spans="1:13" ht="15.75" x14ac:dyDescent="0.25">
      <c r="A140" s="1" t="s">
        <v>2224</v>
      </c>
      <c r="B140" s="1" t="s">
        <v>2473</v>
      </c>
      <c r="C140" s="1" t="s">
        <v>2733</v>
      </c>
      <c r="D140" s="1" t="s">
        <v>2734</v>
      </c>
      <c r="E140" s="1"/>
      <c r="F140" s="1"/>
      <c r="G140" s="1"/>
      <c r="H140" s="1"/>
      <c r="I140" s="1"/>
      <c r="J140" s="1"/>
      <c r="K140" s="1"/>
      <c r="L140" s="1"/>
      <c r="M140" s="1"/>
    </row>
    <row r="141" spans="1:13" ht="15.75" x14ac:dyDescent="0.25">
      <c r="A141" s="1" t="s">
        <v>2223</v>
      </c>
      <c r="B141" s="1" t="s">
        <v>2473</v>
      </c>
      <c r="C141" s="1" t="s">
        <v>2735</v>
      </c>
      <c r="D141" s="1" t="s">
        <v>2736</v>
      </c>
      <c r="E141" s="1"/>
      <c r="F141" s="1"/>
      <c r="G141" s="1"/>
      <c r="H141" s="1"/>
      <c r="I141" s="1"/>
      <c r="J141" s="1"/>
      <c r="K141" s="1"/>
      <c r="L141" s="1"/>
      <c r="M141" s="1"/>
    </row>
    <row r="142" spans="1:13" ht="15.75" x14ac:dyDescent="0.25">
      <c r="A142" s="1" t="s">
        <v>2222</v>
      </c>
      <c r="B142" s="1" t="s">
        <v>2473</v>
      </c>
      <c r="C142" s="1" t="s">
        <v>2737</v>
      </c>
      <c r="D142" s="1" t="s">
        <v>2738</v>
      </c>
      <c r="E142" s="1"/>
      <c r="F142" s="1"/>
      <c r="G142" s="1"/>
      <c r="H142" s="1"/>
      <c r="I142" s="1"/>
      <c r="J142" s="1"/>
      <c r="K142" s="1"/>
      <c r="L142" s="1"/>
      <c r="M142" s="1"/>
    </row>
    <row r="143" spans="1:13" ht="15.75" x14ac:dyDescent="0.25">
      <c r="A143" s="1" t="s">
        <v>2221</v>
      </c>
      <c r="B143" s="1" t="s">
        <v>2473</v>
      </c>
      <c r="C143" s="1" t="s">
        <v>2739</v>
      </c>
      <c r="D143" s="1" t="s">
        <v>2740</v>
      </c>
      <c r="E143" s="1"/>
      <c r="F143" s="1"/>
      <c r="G143" s="1"/>
      <c r="H143" s="1"/>
      <c r="I143" s="1"/>
      <c r="J143" s="1"/>
      <c r="K143" s="1"/>
      <c r="L143" s="1"/>
      <c r="M143" s="1"/>
    </row>
    <row r="144" spans="1:13" ht="15.75" x14ac:dyDescent="0.25">
      <c r="A144" s="1" t="s">
        <v>2220</v>
      </c>
      <c r="B144" s="1" t="s">
        <v>2470</v>
      </c>
      <c r="C144" s="1" t="s">
        <v>2741</v>
      </c>
      <c r="D144" s="1" t="s">
        <v>2742</v>
      </c>
      <c r="E144" s="1"/>
      <c r="F144" s="1"/>
      <c r="G144" s="1"/>
      <c r="H144" s="1"/>
      <c r="I144" s="1"/>
      <c r="J144" s="1"/>
      <c r="K144" s="1"/>
      <c r="L144" s="1"/>
      <c r="M144" s="1"/>
    </row>
    <row r="145" spans="1:13" ht="15.75" x14ac:dyDescent="0.25">
      <c r="A145" s="1" t="s">
        <v>2219</v>
      </c>
      <c r="B145" s="1" t="s">
        <v>2473</v>
      </c>
      <c r="C145" s="1" t="s">
        <v>2743</v>
      </c>
      <c r="D145" s="1" t="s">
        <v>2744</v>
      </c>
      <c r="E145" s="1"/>
      <c r="F145" s="1"/>
      <c r="G145" s="1"/>
      <c r="H145" s="1"/>
      <c r="I145" s="1"/>
      <c r="J145" s="1"/>
      <c r="K145" s="1"/>
      <c r="L145" s="1"/>
      <c r="M145" s="1"/>
    </row>
    <row r="146" spans="1:13" ht="15.75" x14ac:dyDescent="0.25">
      <c r="A146" s="1" t="s">
        <v>2218</v>
      </c>
      <c r="B146" s="1" t="s">
        <v>2473</v>
      </c>
      <c r="C146" s="1" t="s">
        <v>2745</v>
      </c>
      <c r="D146" s="1" t="s">
        <v>2746</v>
      </c>
      <c r="E146" s="1"/>
      <c r="F146" s="1"/>
      <c r="G146" s="1"/>
      <c r="H146" s="1"/>
      <c r="I146" s="1"/>
      <c r="J146" s="1"/>
      <c r="K146" s="1"/>
      <c r="L146" s="1"/>
      <c r="M146" s="1"/>
    </row>
    <row r="147" spans="1:13" ht="15.75" x14ac:dyDescent="0.25">
      <c r="A147" s="1" t="s">
        <v>2217</v>
      </c>
      <c r="B147" s="1" t="s">
        <v>2470</v>
      </c>
      <c r="C147" s="1" t="s">
        <v>2747</v>
      </c>
      <c r="D147" s="1" t="s">
        <v>2748</v>
      </c>
      <c r="E147" s="1"/>
      <c r="F147" s="1"/>
      <c r="G147" s="1"/>
      <c r="H147" s="1"/>
      <c r="I147" s="1"/>
      <c r="J147" s="1"/>
      <c r="K147" s="1"/>
      <c r="L147" s="1"/>
      <c r="M147" s="1"/>
    </row>
    <row r="148" spans="1:13" ht="15.75" x14ac:dyDescent="0.25">
      <c r="A148" s="1" t="s">
        <v>2216</v>
      </c>
      <c r="B148" s="1" t="s">
        <v>2473</v>
      </c>
      <c r="C148" s="1" t="s">
        <v>2622</v>
      </c>
      <c r="D148" s="1" t="s">
        <v>2749</v>
      </c>
      <c r="E148" s="1"/>
      <c r="F148" s="1"/>
      <c r="G148" s="1"/>
      <c r="H148" s="1"/>
      <c r="I148" s="1"/>
      <c r="J148" s="1"/>
      <c r="K148" s="1"/>
      <c r="L148" s="1"/>
      <c r="M148" s="1"/>
    </row>
    <row r="149" spans="1:13" ht="15.75" x14ac:dyDescent="0.25">
      <c r="A149" s="1" t="s">
        <v>2215</v>
      </c>
      <c r="B149" s="1" t="s">
        <v>2473</v>
      </c>
      <c r="C149" s="1" t="s">
        <v>2750</v>
      </c>
      <c r="D149" s="1" t="s">
        <v>2751</v>
      </c>
      <c r="E149" s="1"/>
      <c r="F149" s="1"/>
      <c r="G149" s="1"/>
      <c r="H149" s="1"/>
      <c r="I149" s="1"/>
      <c r="J149" s="1"/>
      <c r="K149" s="1"/>
      <c r="L149" s="1"/>
      <c r="M149" s="1"/>
    </row>
    <row r="150" spans="1:13" ht="15.75" x14ac:dyDescent="0.25">
      <c r="A150" s="1" t="s">
        <v>2214</v>
      </c>
      <c r="B150" s="1" t="s">
        <v>2473</v>
      </c>
      <c r="C150" s="1" t="s">
        <v>2752</v>
      </c>
      <c r="D150" s="1" t="s">
        <v>2753</v>
      </c>
      <c r="E150" s="1"/>
      <c r="F150" s="1"/>
      <c r="G150" s="1"/>
      <c r="H150" s="1"/>
      <c r="I150" s="1"/>
      <c r="J150" s="1"/>
      <c r="K150" s="1"/>
      <c r="L150" s="1"/>
      <c r="M150" s="1"/>
    </row>
    <row r="151" spans="1:13" ht="15.75" x14ac:dyDescent="0.25">
      <c r="A151" s="1" t="s">
        <v>2213</v>
      </c>
      <c r="B151" s="1" t="s">
        <v>2473</v>
      </c>
      <c r="C151" s="1" t="s">
        <v>2754</v>
      </c>
      <c r="D151" s="1" t="s">
        <v>2755</v>
      </c>
      <c r="E151" s="1"/>
      <c r="F151" s="1"/>
      <c r="G151" s="1"/>
      <c r="H151" s="1"/>
      <c r="I151" s="1"/>
      <c r="J151" s="1"/>
      <c r="K151" s="1"/>
      <c r="L151" s="1"/>
      <c r="M151" s="1"/>
    </row>
    <row r="152" spans="1:13" ht="15.75" x14ac:dyDescent="0.25">
      <c r="A152" s="1" t="s">
        <v>2212</v>
      </c>
      <c r="B152" s="1" t="s">
        <v>2470</v>
      </c>
      <c r="C152" s="1" t="s">
        <v>2756</v>
      </c>
      <c r="D152" s="1" t="s">
        <v>2757</v>
      </c>
      <c r="E152" s="1"/>
      <c r="F152" s="1"/>
      <c r="G152" s="1"/>
      <c r="H152" s="1"/>
      <c r="I152" s="1"/>
      <c r="J152" s="1"/>
      <c r="K152" s="1"/>
      <c r="L152" s="1"/>
      <c r="M152" s="1"/>
    </row>
    <row r="153" spans="1:13" ht="15.75" x14ac:dyDescent="0.25">
      <c r="A153" s="1" t="s">
        <v>2211</v>
      </c>
      <c r="B153" s="1" t="s">
        <v>2473</v>
      </c>
      <c r="C153" s="1" t="s">
        <v>2758</v>
      </c>
      <c r="D153" s="1" t="s">
        <v>2749</v>
      </c>
      <c r="E153" s="1"/>
      <c r="F153" s="1"/>
      <c r="G153" s="1"/>
      <c r="H153" s="1"/>
      <c r="I153" s="1"/>
      <c r="J153" s="1"/>
      <c r="K153" s="1"/>
      <c r="L153" s="1"/>
      <c r="M153" s="1"/>
    </row>
    <row r="154" spans="1:13" ht="15.75" x14ac:dyDescent="0.25">
      <c r="A154" s="1" t="s">
        <v>2210</v>
      </c>
      <c r="B154" s="1" t="s">
        <v>2473</v>
      </c>
      <c r="C154" s="1" t="s">
        <v>2759</v>
      </c>
      <c r="D154" s="1" t="s">
        <v>2760</v>
      </c>
      <c r="E154" s="1"/>
      <c r="F154" s="1"/>
      <c r="G154" s="1"/>
      <c r="H154" s="1"/>
      <c r="I154" s="1"/>
      <c r="J154" s="1"/>
      <c r="K154" s="1"/>
      <c r="L154" s="1"/>
      <c r="M154" s="1"/>
    </row>
    <row r="155" spans="1:13" ht="15.75" x14ac:dyDescent="0.25">
      <c r="A155" s="1" t="s">
        <v>2209</v>
      </c>
      <c r="B155" s="1" t="s">
        <v>2473</v>
      </c>
      <c r="C155" s="1" t="s">
        <v>2761</v>
      </c>
      <c r="D155" s="1" t="s">
        <v>2762</v>
      </c>
      <c r="E155" s="1"/>
      <c r="F155" s="1"/>
      <c r="G155" s="1"/>
      <c r="H155" s="1"/>
      <c r="I155" s="1"/>
      <c r="J155" s="1"/>
      <c r="K155" s="1"/>
      <c r="L155" s="1"/>
      <c r="M155" s="1"/>
    </row>
    <row r="156" spans="1:13" ht="15.75" x14ac:dyDescent="0.25">
      <c r="A156" s="1" t="s">
        <v>2208</v>
      </c>
      <c r="B156" s="1" t="s">
        <v>2473</v>
      </c>
      <c r="C156" s="1" t="s">
        <v>2763</v>
      </c>
      <c r="D156" s="1" t="s">
        <v>2764</v>
      </c>
      <c r="E156" s="1"/>
      <c r="F156" s="1"/>
      <c r="G156" s="1"/>
      <c r="H156" s="1"/>
      <c r="I156" s="1"/>
      <c r="J156" s="1"/>
      <c r="K156" s="1"/>
      <c r="L156" s="1"/>
      <c r="M156" s="1"/>
    </row>
    <row r="157" spans="1:13" ht="15.75" x14ac:dyDescent="0.25">
      <c r="A157" s="1" t="s">
        <v>2207</v>
      </c>
      <c r="B157" s="1" t="s">
        <v>2473</v>
      </c>
      <c r="C157" s="1" t="s">
        <v>2765</v>
      </c>
      <c r="D157" s="1" t="s">
        <v>2766</v>
      </c>
      <c r="E157" s="1"/>
      <c r="F157" s="1"/>
      <c r="G157" s="1"/>
      <c r="H157" s="1"/>
      <c r="I157" s="1"/>
      <c r="J157" s="1"/>
      <c r="K157" s="1"/>
      <c r="L157" s="1"/>
      <c r="M157" s="1"/>
    </row>
    <row r="158" spans="1:13" ht="15.75" x14ac:dyDescent="0.25">
      <c r="A158" s="1" t="s">
        <v>2206</v>
      </c>
      <c r="B158" s="1" t="s">
        <v>2473</v>
      </c>
      <c r="C158" s="1" t="s">
        <v>2767</v>
      </c>
      <c r="D158" s="1" t="s">
        <v>2598</v>
      </c>
      <c r="E158" s="1"/>
      <c r="F158" s="1"/>
      <c r="G158" s="1"/>
      <c r="H158" s="1"/>
      <c r="I158" s="1"/>
      <c r="J158" s="1"/>
      <c r="K158" s="1"/>
      <c r="L158" s="1"/>
      <c r="M158" s="1"/>
    </row>
    <row r="159" spans="1:13" ht="15.75" x14ac:dyDescent="0.25">
      <c r="A159" s="1" t="s">
        <v>2205</v>
      </c>
      <c r="B159" s="1" t="s">
        <v>2470</v>
      </c>
      <c r="C159" s="1" t="s">
        <v>2768</v>
      </c>
      <c r="D159" s="1" t="s">
        <v>2769</v>
      </c>
      <c r="E159" s="1"/>
      <c r="F159" s="1"/>
      <c r="G159" s="1"/>
      <c r="H159" s="1"/>
      <c r="I159" s="1"/>
      <c r="J159" s="1"/>
      <c r="K159" s="1"/>
      <c r="L159" s="1"/>
      <c r="M159" s="1"/>
    </row>
    <row r="160" spans="1:13" ht="15.75" x14ac:dyDescent="0.25">
      <c r="A160" s="1" t="s">
        <v>2204</v>
      </c>
      <c r="B160" s="1" t="s">
        <v>2470</v>
      </c>
      <c r="C160" s="1" t="s">
        <v>2770</v>
      </c>
      <c r="D160" s="1" t="s">
        <v>2771</v>
      </c>
      <c r="E160" s="1"/>
      <c r="F160" s="1"/>
      <c r="G160" s="1"/>
      <c r="H160" s="1"/>
      <c r="I160" s="1"/>
      <c r="J160" s="1"/>
      <c r="K160" s="1"/>
      <c r="L160" s="1"/>
      <c r="M160" s="1"/>
    </row>
    <row r="161" spans="1:13" ht="15.75" x14ac:dyDescent="0.25">
      <c r="A161" s="1" t="s">
        <v>2203</v>
      </c>
      <c r="B161" s="1" t="s">
        <v>2473</v>
      </c>
      <c r="C161" s="1" t="s">
        <v>2772</v>
      </c>
      <c r="D161" s="1" t="s">
        <v>2773</v>
      </c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15.75" x14ac:dyDescent="0.25">
      <c r="A162" s="1" t="s">
        <v>2202</v>
      </c>
      <c r="B162" s="1" t="s">
        <v>2473</v>
      </c>
      <c r="C162" s="1" t="s">
        <v>2774</v>
      </c>
      <c r="D162" s="1" t="s">
        <v>2775</v>
      </c>
      <c r="E162" s="1"/>
      <c r="F162" s="1"/>
      <c r="G162" s="1"/>
      <c r="H162" s="1"/>
      <c r="I162" s="1"/>
      <c r="J162" s="1"/>
      <c r="K162" s="1"/>
      <c r="L162" s="1"/>
      <c r="M162" s="1"/>
    </row>
    <row r="163" spans="1:13" ht="15.75" x14ac:dyDescent="0.25">
      <c r="A163" s="1" t="s">
        <v>2201</v>
      </c>
      <c r="B163" s="1" t="s">
        <v>2473</v>
      </c>
      <c r="C163" s="1" t="s">
        <v>2776</v>
      </c>
      <c r="D163" s="1" t="s">
        <v>2777</v>
      </c>
      <c r="E163" s="1"/>
      <c r="F163" s="1"/>
      <c r="G163" s="1"/>
      <c r="H163" s="1"/>
      <c r="I163" s="1"/>
      <c r="J163" s="1"/>
      <c r="K163" s="1"/>
      <c r="L163" s="1"/>
      <c r="M163" s="1"/>
    </row>
    <row r="164" spans="1:13" ht="15.75" x14ac:dyDescent="0.25">
      <c r="A164" s="1" t="s">
        <v>2200</v>
      </c>
      <c r="B164" s="1" t="s">
        <v>2473</v>
      </c>
      <c r="C164" s="1" t="s">
        <v>2778</v>
      </c>
      <c r="D164" s="1" t="s">
        <v>2779</v>
      </c>
      <c r="E164" s="1"/>
      <c r="F164" s="1"/>
      <c r="G164" s="1"/>
      <c r="H164" s="1"/>
      <c r="I164" s="1"/>
      <c r="J164" s="1"/>
      <c r="K164" s="1"/>
      <c r="L164" s="1"/>
      <c r="M164" s="1"/>
    </row>
    <row r="165" spans="1:13" ht="15.75" x14ac:dyDescent="0.25">
      <c r="A165" s="1" t="s">
        <v>2199</v>
      </c>
      <c r="B165" s="1" t="s">
        <v>2473</v>
      </c>
      <c r="C165" s="1" t="s">
        <v>2780</v>
      </c>
      <c r="D165" s="1" t="s">
        <v>2781</v>
      </c>
      <c r="E165" s="1"/>
      <c r="F165" s="1"/>
      <c r="G165" s="1"/>
      <c r="H165" s="1"/>
      <c r="I165" s="1"/>
      <c r="J165" s="1"/>
      <c r="K165" s="1"/>
      <c r="L165" s="1"/>
      <c r="M165" s="1"/>
    </row>
    <row r="166" spans="1:13" ht="15.75" x14ac:dyDescent="0.25">
      <c r="A166" s="1" t="s">
        <v>2198</v>
      </c>
      <c r="B166" s="1" t="s">
        <v>2470</v>
      </c>
      <c r="C166" s="1" t="s">
        <v>2782</v>
      </c>
      <c r="D166" s="1" t="s">
        <v>2783</v>
      </c>
      <c r="E166" s="1"/>
      <c r="F166" s="1"/>
      <c r="G166" s="1"/>
      <c r="H166" s="1"/>
      <c r="I166" s="1"/>
      <c r="J166" s="1"/>
      <c r="K166" s="1"/>
      <c r="L166" s="1"/>
      <c r="M166" s="1"/>
    </row>
    <row r="167" spans="1:13" ht="15.75" x14ac:dyDescent="0.25">
      <c r="A167" s="1" t="s">
        <v>2197</v>
      </c>
      <c r="B167" s="1" t="s">
        <v>2473</v>
      </c>
      <c r="C167" s="1" t="s">
        <v>2784</v>
      </c>
      <c r="D167" s="1" t="s">
        <v>2785</v>
      </c>
      <c r="E167" s="1"/>
      <c r="F167" s="1"/>
      <c r="G167" s="1"/>
      <c r="H167" s="1"/>
      <c r="I167" s="1"/>
      <c r="J167" s="1"/>
      <c r="K167" s="1"/>
      <c r="L167" s="1"/>
      <c r="M167" s="1"/>
    </row>
    <row r="168" spans="1:13" ht="15.75" x14ac:dyDescent="0.25">
      <c r="A168" s="1" t="s">
        <v>2196</v>
      </c>
      <c r="B168" s="1" t="s">
        <v>2470</v>
      </c>
      <c r="C168" s="1" t="s">
        <v>2786</v>
      </c>
      <c r="D168" s="1" t="s">
        <v>2787</v>
      </c>
      <c r="E168" s="1"/>
      <c r="F168" s="1"/>
      <c r="G168" s="1"/>
      <c r="H168" s="1"/>
      <c r="I168" s="1"/>
      <c r="J168" s="1"/>
      <c r="K168" s="1"/>
      <c r="L168" s="1"/>
      <c r="M168" s="1"/>
    </row>
    <row r="169" spans="1:13" ht="15.75" x14ac:dyDescent="0.25">
      <c r="A169" s="1" t="s">
        <v>2195</v>
      </c>
      <c r="B169" s="1" t="s">
        <v>2470</v>
      </c>
      <c r="C169" s="1" t="s">
        <v>2788</v>
      </c>
      <c r="D169" s="1" t="s">
        <v>2789</v>
      </c>
      <c r="E169" s="1"/>
      <c r="F169" s="1"/>
      <c r="G169" s="1"/>
      <c r="H169" s="1"/>
      <c r="I169" s="1"/>
      <c r="J169" s="1"/>
      <c r="K169" s="1"/>
      <c r="L169" s="1"/>
      <c r="M169" s="1"/>
    </row>
    <row r="170" spans="1:13" ht="15.75" x14ac:dyDescent="0.25">
      <c r="A170" s="1" t="s">
        <v>2194</v>
      </c>
      <c r="B170" s="1" t="s">
        <v>2473</v>
      </c>
      <c r="C170" s="1" t="s">
        <v>2790</v>
      </c>
      <c r="D170" s="1" t="s">
        <v>2791</v>
      </c>
      <c r="E170" s="1"/>
      <c r="F170" s="1"/>
      <c r="G170" s="1"/>
      <c r="H170" s="1"/>
      <c r="I170" s="1"/>
      <c r="J170" s="1"/>
      <c r="K170" s="1"/>
      <c r="L170" s="1"/>
      <c r="M170" s="1"/>
    </row>
    <row r="171" spans="1:13" ht="15.75" x14ac:dyDescent="0.25">
      <c r="A171" s="1" t="s">
        <v>2193</v>
      </c>
      <c r="B171" s="1" t="s">
        <v>2473</v>
      </c>
      <c r="C171" s="1" t="s">
        <v>2792</v>
      </c>
      <c r="D171" s="1" t="s">
        <v>2793</v>
      </c>
      <c r="E171" s="1"/>
      <c r="F171" s="1"/>
      <c r="G171" s="1"/>
      <c r="H171" s="1"/>
      <c r="I171" s="1"/>
      <c r="J171" s="1"/>
      <c r="K171" s="1"/>
      <c r="L171" s="1"/>
      <c r="M171" s="1"/>
    </row>
    <row r="172" spans="1:13" ht="15.75" x14ac:dyDescent="0.25">
      <c r="A172" s="1" t="s">
        <v>2192</v>
      </c>
      <c r="B172" s="1" t="s">
        <v>2470</v>
      </c>
      <c r="C172" s="1" t="s">
        <v>2794</v>
      </c>
      <c r="D172" s="1" t="s">
        <v>2528</v>
      </c>
      <c r="E172" s="1"/>
      <c r="F172" s="1"/>
      <c r="G172" s="1"/>
      <c r="H172" s="1"/>
      <c r="I172" s="1"/>
      <c r="J172" s="1"/>
      <c r="K172" s="1"/>
      <c r="L172" s="1"/>
      <c r="M172" s="1"/>
    </row>
    <row r="173" spans="1:13" ht="15.75" x14ac:dyDescent="0.25">
      <c r="A173" s="1" t="s">
        <v>2191</v>
      </c>
      <c r="B173" s="1" t="s">
        <v>2470</v>
      </c>
      <c r="C173" s="1" t="s">
        <v>2795</v>
      </c>
      <c r="D173" s="1" t="s">
        <v>2796</v>
      </c>
      <c r="E173" s="1"/>
      <c r="F173" s="1"/>
      <c r="G173" s="1"/>
      <c r="H173" s="1"/>
      <c r="I173" s="1"/>
      <c r="J173" s="1"/>
      <c r="K173" s="1"/>
      <c r="L173" s="1"/>
      <c r="M173" s="1"/>
    </row>
    <row r="174" spans="1:13" ht="15.75" x14ac:dyDescent="0.25">
      <c r="A174" s="1" t="s">
        <v>2190</v>
      </c>
      <c r="B174" s="1" t="s">
        <v>2473</v>
      </c>
      <c r="C174" s="1" t="s">
        <v>2797</v>
      </c>
      <c r="D174" s="1" t="s">
        <v>2798</v>
      </c>
      <c r="E174" s="1"/>
      <c r="F174" s="1"/>
      <c r="G174" s="1"/>
      <c r="H174" s="1"/>
      <c r="I174" s="1"/>
      <c r="J174" s="1"/>
      <c r="K174" s="1"/>
      <c r="L174" s="1"/>
      <c r="M174" s="1"/>
    </row>
    <row r="175" spans="1:13" ht="15.75" x14ac:dyDescent="0.25">
      <c r="A175" s="1" t="s">
        <v>2189</v>
      </c>
      <c r="B175" s="1" t="s">
        <v>2470</v>
      </c>
      <c r="C175" s="1" t="s">
        <v>2799</v>
      </c>
      <c r="D175" s="1" t="s">
        <v>2676</v>
      </c>
      <c r="E175" s="1"/>
      <c r="F175" s="1"/>
      <c r="G175" s="1"/>
      <c r="H175" s="1"/>
      <c r="I175" s="1"/>
      <c r="J175" s="1"/>
      <c r="K175" s="1"/>
      <c r="L175" s="1"/>
      <c r="M175" s="1"/>
    </row>
    <row r="176" spans="1:13" ht="15.75" x14ac:dyDescent="0.25">
      <c r="A176" s="1" t="s">
        <v>2188</v>
      </c>
      <c r="B176" s="1" t="s">
        <v>2473</v>
      </c>
      <c r="C176" s="1" t="s">
        <v>2800</v>
      </c>
      <c r="D176" s="1" t="s">
        <v>2801</v>
      </c>
      <c r="E176" s="1"/>
      <c r="F176" s="1"/>
      <c r="G176" s="1"/>
      <c r="H176" s="1"/>
      <c r="I176" s="1"/>
      <c r="J176" s="1"/>
      <c r="K176" s="1"/>
      <c r="L176" s="1"/>
      <c r="M176" s="1"/>
    </row>
    <row r="177" spans="1:13" ht="15.75" x14ac:dyDescent="0.25">
      <c r="A177" s="1" t="s">
        <v>2187</v>
      </c>
      <c r="B177" s="1" t="s">
        <v>2473</v>
      </c>
      <c r="C177" s="1" t="s">
        <v>2802</v>
      </c>
      <c r="D177" s="1" t="s">
        <v>2510</v>
      </c>
      <c r="E177" s="1"/>
      <c r="F177" s="1"/>
      <c r="G177" s="1"/>
      <c r="H177" s="1"/>
      <c r="I177" s="1"/>
      <c r="J177" s="1"/>
      <c r="K177" s="1"/>
      <c r="L177" s="1"/>
      <c r="M177" s="1"/>
    </row>
    <row r="178" spans="1:13" ht="15.75" x14ac:dyDescent="0.25">
      <c r="A178" s="1" t="s">
        <v>2186</v>
      </c>
      <c r="B178" s="1" t="s">
        <v>2470</v>
      </c>
      <c r="C178" s="1" t="s">
        <v>2803</v>
      </c>
      <c r="D178" s="1" t="s">
        <v>2804</v>
      </c>
      <c r="E178" s="1"/>
      <c r="F178" s="1"/>
      <c r="G178" s="1"/>
      <c r="H178" s="1"/>
      <c r="I178" s="1"/>
      <c r="J178" s="1"/>
      <c r="K178" s="1"/>
      <c r="L178" s="1"/>
      <c r="M178" s="1"/>
    </row>
    <row r="179" spans="1:13" ht="15.75" x14ac:dyDescent="0.25">
      <c r="A179" s="1" t="s">
        <v>2185</v>
      </c>
      <c r="B179" s="1" t="s">
        <v>2470</v>
      </c>
      <c r="C179" s="1" t="s">
        <v>2805</v>
      </c>
      <c r="D179" s="1" t="s">
        <v>2806</v>
      </c>
      <c r="E179" s="1"/>
      <c r="F179" s="1"/>
      <c r="G179" s="1"/>
      <c r="H179" s="1"/>
      <c r="I179" s="1"/>
      <c r="J179" s="1"/>
      <c r="K179" s="1"/>
      <c r="L179" s="1"/>
      <c r="M179" s="1"/>
    </row>
    <row r="180" spans="1:13" ht="15.75" x14ac:dyDescent="0.25">
      <c r="A180" s="1" t="s">
        <v>2184</v>
      </c>
      <c r="B180" s="1" t="s">
        <v>2470</v>
      </c>
      <c r="C180" s="1" t="s">
        <v>2807</v>
      </c>
      <c r="D180" s="1" t="s">
        <v>2808</v>
      </c>
      <c r="E180" s="1"/>
      <c r="F180" s="1"/>
      <c r="G180" s="1"/>
      <c r="H180" s="1"/>
      <c r="I180" s="1"/>
      <c r="J180" s="1"/>
      <c r="K180" s="1"/>
      <c r="L180" s="1"/>
      <c r="M180" s="1"/>
    </row>
    <row r="181" spans="1:13" ht="15.75" x14ac:dyDescent="0.25">
      <c r="A181" s="1" t="s">
        <v>2183</v>
      </c>
      <c r="B181" s="1" t="s">
        <v>2470</v>
      </c>
      <c r="C181" s="1" t="s">
        <v>2809</v>
      </c>
      <c r="D181" s="1" t="s">
        <v>2810</v>
      </c>
      <c r="E181" s="1"/>
      <c r="F181" s="1"/>
      <c r="G181" s="1"/>
      <c r="H181" s="1"/>
      <c r="I181" s="1"/>
      <c r="J181" s="1"/>
      <c r="K181" s="1"/>
      <c r="L181" s="1"/>
      <c r="M181" s="1"/>
    </row>
    <row r="182" spans="1:13" ht="15.75" x14ac:dyDescent="0.25">
      <c r="A182" s="1" t="s">
        <v>2182</v>
      </c>
      <c r="B182" s="1" t="s">
        <v>2470</v>
      </c>
      <c r="C182" s="1" t="s">
        <v>2811</v>
      </c>
      <c r="D182" s="1" t="s">
        <v>2812</v>
      </c>
      <c r="E182" s="1"/>
      <c r="F182" s="1"/>
      <c r="G182" s="1"/>
      <c r="H182" s="1"/>
      <c r="I182" s="1"/>
      <c r="J182" s="1"/>
      <c r="K182" s="1"/>
      <c r="L182" s="1"/>
      <c r="M182" s="1"/>
    </row>
    <row r="183" spans="1:13" ht="15.75" x14ac:dyDescent="0.25">
      <c r="A183" s="1" t="s">
        <v>2181</v>
      </c>
      <c r="B183" s="1" t="s">
        <v>2473</v>
      </c>
      <c r="C183" s="1" t="s">
        <v>2813</v>
      </c>
      <c r="D183" s="1" t="s">
        <v>2814</v>
      </c>
      <c r="E183" s="1"/>
      <c r="F183" s="1"/>
      <c r="G183" s="1"/>
      <c r="H183" s="1"/>
      <c r="I183" s="1"/>
      <c r="J183" s="1"/>
      <c r="K183" s="1"/>
      <c r="L183" s="1"/>
      <c r="M183" s="1"/>
    </row>
    <row r="184" spans="1:13" ht="15.75" x14ac:dyDescent="0.25">
      <c r="A184" s="1" t="s">
        <v>2180</v>
      </c>
      <c r="B184" s="1" t="s">
        <v>2473</v>
      </c>
      <c r="C184" s="1" t="s">
        <v>2815</v>
      </c>
      <c r="D184" s="1" t="s">
        <v>2816</v>
      </c>
      <c r="E184" s="1"/>
      <c r="F184" s="1"/>
      <c r="G184" s="1"/>
      <c r="H184" s="1"/>
      <c r="I184" s="1"/>
      <c r="J184" s="1"/>
      <c r="K184" s="1"/>
      <c r="L184" s="1"/>
      <c r="M184" s="1"/>
    </row>
    <row r="185" spans="1:13" ht="15.75" x14ac:dyDescent="0.25">
      <c r="A185" s="1" t="s">
        <v>2179</v>
      </c>
      <c r="B185" s="1" t="s">
        <v>2473</v>
      </c>
      <c r="C185" s="1" t="s">
        <v>2817</v>
      </c>
      <c r="D185" s="1" t="s">
        <v>2818</v>
      </c>
      <c r="E185" s="1"/>
      <c r="F185" s="1"/>
      <c r="G185" s="1"/>
      <c r="H185" s="1"/>
      <c r="I185" s="1"/>
      <c r="J185" s="1"/>
      <c r="K185" s="1"/>
      <c r="L185" s="1"/>
      <c r="M185" s="1"/>
    </row>
    <row r="186" spans="1:13" ht="15.75" x14ac:dyDescent="0.25">
      <c r="A186" s="1" t="s">
        <v>2178</v>
      </c>
      <c r="B186" s="1" t="s">
        <v>2473</v>
      </c>
      <c r="C186" s="1" t="s">
        <v>2819</v>
      </c>
      <c r="D186" s="1" t="s">
        <v>2820</v>
      </c>
      <c r="E186" s="1"/>
      <c r="F186" s="1"/>
      <c r="G186" s="1"/>
      <c r="H186" s="1"/>
      <c r="I186" s="1"/>
      <c r="J186" s="1"/>
      <c r="K186" s="1"/>
      <c r="L186" s="1"/>
      <c r="M186" s="1"/>
    </row>
    <row r="187" spans="1:13" ht="15.75" x14ac:dyDescent="0.25">
      <c r="A187" s="1" t="s">
        <v>2177</v>
      </c>
      <c r="B187" s="1" t="s">
        <v>2470</v>
      </c>
      <c r="C187" s="1" t="s">
        <v>2821</v>
      </c>
      <c r="D187" s="1" t="s">
        <v>2822</v>
      </c>
      <c r="E187" s="1"/>
      <c r="F187" s="1"/>
      <c r="G187" s="1"/>
      <c r="H187" s="1"/>
      <c r="I187" s="1"/>
      <c r="J187" s="1"/>
      <c r="K187" s="1"/>
      <c r="L187" s="1"/>
      <c r="M187" s="1"/>
    </row>
    <row r="188" spans="1:13" ht="15.75" x14ac:dyDescent="0.25">
      <c r="A188" s="1" t="s">
        <v>2176</v>
      </c>
      <c r="B188" s="1" t="s">
        <v>2473</v>
      </c>
      <c r="C188" s="1" t="s">
        <v>2823</v>
      </c>
      <c r="D188" s="1" t="s">
        <v>2824</v>
      </c>
      <c r="E188" s="1"/>
      <c r="F188" s="1"/>
      <c r="G188" s="1"/>
      <c r="H188" s="1"/>
      <c r="I188" s="1"/>
      <c r="J188" s="1"/>
      <c r="K188" s="1"/>
      <c r="L188" s="1"/>
      <c r="M188" s="1"/>
    </row>
    <row r="189" spans="1:13" ht="15.75" x14ac:dyDescent="0.25">
      <c r="A189" s="1" t="s">
        <v>2175</v>
      </c>
      <c r="B189" s="1" t="s">
        <v>2473</v>
      </c>
      <c r="C189" s="1" t="s">
        <v>2825</v>
      </c>
      <c r="D189" s="1" t="s">
        <v>2826</v>
      </c>
      <c r="E189" s="1"/>
      <c r="F189" s="1"/>
      <c r="G189" s="1"/>
      <c r="H189" s="1"/>
      <c r="I189" s="1"/>
      <c r="J189" s="1"/>
      <c r="K189" s="1"/>
      <c r="L189" s="1" t="s">
        <v>2827</v>
      </c>
      <c r="M189" s="1"/>
    </row>
    <row r="190" spans="1:13" ht="15.75" x14ac:dyDescent="0.25">
      <c r="A190" s="1" t="s">
        <v>2174</v>
      </c>
      <c r="B190" s="1" t="s">
        <v>2470</v>
      </c>
      <c r="C190" s="1" t="s">
        <v>2420</v>
      </c>
      <c r="D190" s="1" t="s">
        <v>2828</v>
      </c>
      <c r="E190" s="1"/>
      <c r="F190" s="1"/>
      <c r="G190" s="1"/>
      <c r="H190" s="1"/>
      <c r="I190" s="1"/>
      <c r="J190" s="1"/>
      <c r="K190" s="1"/>
      <c r="L190" s="1"/>
      <c r="M190" s="1"/>
    </row>
    <row r="191" spans="1:13" ht="15.75" x14ac:dyDescent="0.25">
      <c r="A191" s="1" t="s">
        <v>2173</v>
      </c>
      <c r="B191" s="1" t="s">
        <v>2470</v>
      </c>
      <c r="C191" s="1" t="s">
        <v>2829</v>
      </c>
      <c r="D191" s="1" t="s">
        <v>2830</v>
      </c>
      <c r="E191" s="1"/>
      <c r="F191" s="1"/>
      <c r="G191" s="1"/>
      <c r="H191" s="1"/>
      <c r="I191" s="1"/>
      <c r="J191" s="1"/>
      <c r="K191" s="1"/>
      <c r="L191" s="1"/>
      <c r="M191" s="1"/>
    </row>
    <row r="192" spans="1:13" ht="15.75" x14ac:dyDescent="0.25">
      <c r="A192" s="1" t="s">
        <v>2172</v>
      </c>
      <c r="B192" s="1" t="s">
        <v>2473</v>
      </c>
      <c r="C192" s="1" t="s">
        <v>2831</v>
      </c>
      <c r="D192" s="1" t="s">
        <v>2832</v>
      </c>
      <c r="E192" s="1"/>
      <c r="F192" s="1"/>
      <c r="G192" s="1"/>
      <c r="H192" s="1"/>
      <c r="I192" s="1"/>
      <c r="J192" s="1"/>
      <c r="K192" s="1"/>
      <c r="L192" s="1"/>
      <c r="M192" s="1"/>
    </row>
    <row r="193" spans="1:13" ht="15.75" x14ac:dyDescent="0.25">
      <c r="A193" s="1" t="s">
        <v>2171</v>
      </c>
      <c r="B193" s="1" t="s">
        <v>2473</v>
      </c>
      <c r="C193" s="1" t="s">
        <v>2833</v>
      </c>
      <c r="D193" s="1" t="s">
        <v>2834</v>
      </c>
      <c r="E193" s="1"/>
      <c r="F193" s="1"/>
      <c r="G193" s="1"/>
      <c r="H193" s="1"/>
      <c r="I193" s="1"/>
      <c r="J193" s="1"/>
      <c r="K193" s="1"/>
      <c r="L193" s="1"/>
      <c r="M193" s="1"/>
    </row>
    <row r="194" spans="1:13" ht="15.75" x14ac:dyDescent="0.25">
      <c r="A194" s="1" t="s">
        <v>2170</v>
      </c>
      <c r="B194" s="1" t="s">
        <v>2470</v>
      </c>
      <c r="C194" s="1" t="s">
        <v>2835</v>
      </c>
      <c r="D194" s="1" t="s">
        <v>2836</v>
      </c>
      <c r="E194" s="1"/>
      <c r="F194" s="1"/>
      <c r="G194" s="1"/>
      <c r="H194" s="1"/>
      <c r="I194" s="1"/>
      <c r="J194" s="1"/>
      <c r="K194" s="1"/>
      <c r="L194" s="1"/>
      <c r="M194" s="1"/>
    </row>
    <row r="195" spans="1:13" ht="15.75" x14ac:dyDescent="0.25">
      <c r="A195" s="1" t="s">
        <v>2169</v>
      </c>
      <c r="B195" s="1" t="s">
        <v>2473</v>
      </c>
      <c r="C195" s="1" t="s">
        <v>2837</v>
      </c>
      <c r="D195" s="1" t="s">
        <v>2838</v>
      </c>
      <c r="E195" s="1"/>
      <c r="F195" s="1"/>
      <c r="G195" s="1"/>
      <c r="H195" s="1"/>
      <c r="I195" s="1"/>
      <c r="J195" s="1"/>
      <c r="K195" s="1"/>
      <c r="L195" s="1"/>
      <c r="M195" s="1"/>
    </row>
    <row r="196" spans="1:13" ht="15.75" x14ac:dyDescent="0.25">
      <c r="A196" s="1" t="s">
        <v>2168</v>
      </c>
      <c r="B196" s="1" t="s">
        <v>2473</v>
      </c>
      <c r="C196" s="1" t="s">
        <v>2839</v>
      </c>
      <c r="D196" s="1" t="s">
        <v>2840</v>
      </c>
      <c r="E196" s="1"/>
      <c r="F196" s="1"/>
      <c r="G196" s="1"/>
      <c r="H196" s="1"/>
      <c r="I196" s="1"/>
      <c r="J196" s="1"/>
      <c r="K196" s="1"/>
      <c r="L196" s="1"/>
      <c r="M196" s="1"/>
    </row>
    <row r="197" spans="1:13" ht="15.75" x14ac:dyDescent="0.25">
      <c r="A197" s="1" t="s">
        <v>2167</v>
      </c>
      <c r="B197" s="1" t="s">
        <v>2473</v>
      </c>
      <c r="C197" s="1" t="s">
        <v>2841</v>
      </c>
      <c r="D197" s="1" t="s">
        <v>2842</v>
      </c>
      <c r="E197" s="1"/>
      <c r="F197" s="1"/>
      <c r="G197" s="1"/>
      <c r="H197" s="1"/>
      <c r="I197" s="1"/>
      <c r="J197" s="1"/>
      <c r="K197" s="1"/>
      <c r="L197" s="1"/>
      <c r="M197" s="1"/>
    </row>
    <row r="198" spans="1:13" ht="15.75" x14ac:dyDescent="0.25">
      <c r="A198" s="1" t="s">
        <v>2166</v>
      </c>
      <c r="B198" s="1" t="s">
        <v>2473</v>
      </c>
      <c r="C198" s="1" t="s">
        <v>2843</v>
      </c>
      <c r="D198" s="1" t="s">
        <v>2844</v>
      </c>
      <c r="E198" s="1"/>
      <c r="F198" s="1"/>
      <c r="G198" s="1"/>
      <c r="H198" s="1"/>
      <c r="I198" s="1"/>
      <c r="J198" s="1"/>
      <c r="K198" s="1"/>
      <c r="L198" s="1"/>
      <c r="M198" s="1"/>
    </row>
    <row r="199" spans="1:13" ht="15.75" x14ac:dyDescent="0.25">
      <c r="A199" s="1" t="s">
        <v>2165</v>
      </c>
      <c r="B199" s="1" t="s">
        <v>2473</v>
      </c>
      <c r="C199" s="1" t="s">
        <v>2845</v>
      </c>
      <c r="D199" s="1" t="s">
        <v>2740</v>
      </c>
      <c r="E199" s="1"/>
      <c r="F199" s="1"/>
      <c r="G199" s="1"/>
      <c r="H199" s="1"/>
      <c r="I199" s="1"/>
      <c r="J199" s="1"/>
      <c r="K199" s="1"/>
      <c r="L199" s="1"/>
      <c r="M199" s="1"/>
    </row>
    <row r="200" spans="1:13" ht="15.75" x14ac:dyDescent="0.25">
      <c r="A200" s="1" t="s">
        <v>2164</v>
      </c>
      <c r="B200" s="1" t="s">
        <v>2470</v>
      </c>
      <c r="C200" s="1" t="s">
        <v>2846</v>
      </c>
      <c r="D200" s="1" t="s">
        <v>2847</v>
      </c>
      <c r="E200" s="1"/>
      <c r="F200" s="1"/>
      <c r="G200" s="1"/>
      <c r="H200" s="1"/>
      <c r="I200" s="1"/>
      <c r="J200" s="1"/>
      <c r="K200" s="1"/>
      <c r="L200" s="1"/>
      <c r="M200" s="1"/>
    </row>
    <row r="201" spans="1:13" ht="15.75" x14ac:dyDescent="0.25">
      <c r="A201" s="1" t="s">
        <v>2163</v>
      </c>
      <c r="B201" s="1" t="s">
        <v>2473</v>
      </c>
      <c r="C201" s="1" t="s">
        <v>2848</v>
      </c>
      <c r="D201" s="1" t="s">
        <v>2734</v>
      </c>
      <c r="E201" s="1"/>
      <c r="F201" s="1"/>
      <c r="G201" s="1"/>
      <c r="H201" s="1"/>
      <c r="I201" s="1"/>
      <c r="J201" s="1"/>
      <c r="K201" s="1"/>
      <c r="L201" s="1"/>
      <c r="M201" s="1"/>
    </row>
    <row r="202" spans="1:13" ht="15.75" x14ac:dyDescent="0.25">
      <c r="A202" s="1" t="s">
        <v>2162</v>
      </c>
      <c r="B202" s="1" t="s">
        <v>2473</v>
      </c>
      <c r="C202" s="1" t="s">
        <v>2849</v>
      </c>
      <c r="D202" s="1" t="s">
        <v>2850</v>
      </c>
      <c r="E202" s="1"/>
      <c r="F202" s="1"/>
      <c r="G202" s="1"/>
      <c r="H202" s="1"/>
      <c r="I202" s="1"/>
      <c r="J202" s="1"/>
      <c r="K202" s="1"/>
      <c r="L202" s="1"/>
      <c r="M202" s="1"/>
    </row>
    <row r="203" spans="1:13" ht="15.75" x14ac:dyDescent="0.25">
      <c r="A203" s="1" t="s">
        <v>2161</v>
      </c>
      <c r="B203" s="1" t="s">
        <v>2473</v>
      </c>
      <c r="C203" s="1" t="s">
        <v>2851</v>
      </c>
      <c r="D203" s="1" t="s">
        <v>2852</v>
      </c>
      <c r="E203" s="1"/>
      <c r="F203" s="1"/>
      <c r="G203" s="1"/>
      <c r="H203" s="1"/>
      <c r="I203" s="1"/>
      <c r="J203" s="1"/>
      <c r="K203" s="1"/>
      <c r="L203" s="1"/>
      <c r="M203" s="1"/>
    </row>
    <row r="204" spans="1:13" ht="15.75" x14ac:dyDescent="0.25">
      <c r="A204" s="1" t="s">
        <v>2160</v>
      </c>
      <c r="B204" s="1" t="s">
        <v>2473</v>
      </c>
      <c r="C204" s="1" t="s">
        <v>2853</v>
      </c>
      <c r="D204" s="1" t="s">
        <v>2854</v>
      </c>
      <c r="E204" s="1"/>
      <c r="F204" s="1"/>
      <c r="G204" s="1"/>
      <c r="H204" s="1"/>
      <c r="I204" s="1"/>
      <c r="J204" s="1"/>
      <c r="K204" s="1"/>
      <c r="L204" s="1"/>
      <c r="M204" s="1"/>
    </row>
    <row r="205" spans="1:13" ht="15.75" x14ac:dyDescent="0.25">
      <c r="A205" s="1" t="s">
        <v>2159</v>
      </c>
      <c r="B205" s="1" t="s">
        <v>2470</v>
      </c>
      <c r="C205" s="1" t="s">
        <v>2855</v>
      </c>
      <c r="D205" s="1" t="s">
        <v>2637</v>
      </c>
      <c r="E205" s="1"/>
      <c r="F205" s="1"/>
      <c r="G205" s="1"/>
      <c r="H205" s="1"/>
      <c r="I205" s="1"/>
      <c r="J205" s="1"/>
      <c r="K205" s="1"/>
      <c r="L205" s="1"/>
      <c r="M205" s="1"/>
    </row>
    <row r="206" spans="1:13" ht="15.75" x14ac:dyDescent="0.25">
      <c r="A206" s="1" t="s">
        <v>2158</v>
      </c>
      <c r="B206" s="1" t="s">
        <v>2473</v>
      </c>
      <c r="C206" s="1" t="s">
        <v>2856</v>
      </c>
      <c r="D206" s="1" t="s">
        <v>2857</v>
      </c>
      <c r="E206" s="1"/>
      <c r="F206" s="1"/>
      <c r="G206" s="1"/>
      <c r="H206" s="1"/>
      <c r="I206" s="1"/>
      <c r="J206" s="1"/>
      <c r="K206" s="1"/>
      <c r="L206" s="1"/>
      <c r="M206" s="1"/>
    </row>
    <row r="207" spans="1:13" ht="15.75" x14ac:dyDescent="0.25">
      <c r="A207" s="1" t="s">
        <v>2157</v>
      </c>
      <c r="B207" s="1" t="s">
        <v>2470</v>
      </c>
      <c r="C207" s="1" t="s">
        <v>2858</v>
      </c>
      <c r="D207" s="1" t="s">
        <v>2859</v>
      </c>
      <c r="E207" s="1"/>
      <c r="F207" s="1"/>
      <c r="G207" s="1"/>
      <c r="H207" s="1"/>
      <c r="I207" s="1"/>
      <c r="J207" s="1"/>
      <c r="K207" s="1"/>
      <c r="L207" s="1"/>
      <c r="M207" s="1"/>
    </row>
    <row r="208" spans="1:13" ht="15.75" x14ac:dyDescent="0.25">
      <c r="A208" s="1" t="s">
        <v>2156</v>
      </c>
      <c r="B208" s="1" t="s">
        <v>2470</v>
      </c>
      <c r="C208" s="1" t="s">
        <v>2860</v>
      </c>
      <c r="D208" s="1" t="s">
        <v>2861</v>
      </c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5.75" x14ac:dyDescent="0.25">
      <c r="A209" s="1" t="s">
        <v>2155</v>
      </c>
      <c r="B209" s="1" t="s">
        <v>2473</v>
      </c>
      <c r="C209" s="1" t="s">
        <v>2862</v>
      </c>
      <c r="D209" s="1" t="s">
        <v>2863</v>
      </c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5.75" x14ac:dyDescent="0.25">
      <c r="A210" s="1" t="s">
        <v>2154</v>
      </c>
      <c r="B210" s="1" t="s">
        <v>2470</v>
      </c>
      <c r="C210" s="1" t="s">
        <v>2864</v>
      </c>
      <c r="D210" s="1" t="s">
        <v>2865</v>
      </c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5.75" x14ac:dyDescent="0.25">
      <c r="A211" s="1" t="s">
        <v>2153</v>
      </c>
      <c r="B211" s="1" t="s">
        <v>2470</v>
      </c>
      <c r="C211" s="1" t="s">
        <v>2866</v>
      </c>
      <c r="D211" s="1" t="s">
        <v>2867</v>
      </c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5.75" x14ac:dyDescent="0.25">
      <c r="A212" s="1" t="s">
        <v>2152</v>
      </c>
      <c r="B212" s="1" t="s">
        <v>2473</v>
      </c>
      <c r="C212" s="1" t="s">
        <v>2868</v>
      </c>
      <c r="D212" s="1" t="s">
        <v>2869</v>
      </c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5.75" x14ac:dyDescent="0.25">
      <c r="A213" s="1" t="s">
        <v>2151</v>
      </c>
      <c r="B213" s="1" t="s">
        <v>2473</v>
      </c>
      <c r="C213" s="1" t="s">
        <v>2421</v>
      </c>
      <c r="D213" s="1" t="s">
        <v>2870</v>
      </c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5.75" x14ac:dyDescent="0.25">
      <c r="A214" s="1" t="s">
        <v>2150</v>
      </c>
      <c r="B214" s="1" t="s">
        <v>2473</v>
      </c>
      <c r="C214" s="1" t="s">
        <v>2871</v>
      </c>
      <c r="D214" s="1" t="s">
        <v>2872</v>
      </c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5.75" x14ac:dyDescent="0.25">
      <c r="A215" s="1" t="s">
        <v>2149</v>
      </c>
      <c r="B215" s="1" t="s">
        <v>2473</v>
      </c>
      <c r="C215" s="1" t="s">
        <v>2873</v>
      </c>
      <c r="D215" s="1" t="s">
        <v>2474</v>
      </c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5.75" x14ac:dyDescent="0.25">
      <c r="A216" s="1" t="s">
        <v>2148</v>
      </c>
      <c r="B216" s="1" t="s">
        <v>2470</v>
      </c>
      <c r="C216" s="1" t="s">
        <v>2874</v>
      </c>
      <c r="D216" s="1" t="s">
        <v>2655</v>
      </c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5.75" x14ac:dyDescent="0.25">
      <c r="A217" s="1" t="s">
        <v>2147</v>
      </c>
      <c r="B217" s="1" t="s">
        <v>2473</v>
      </c>
      <c r="C217" s="1" t="s">
        <v>2875</v>
      </c>
      <c r="D217" s="1" t="s">
        <v>2876</v>
      </c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5.75" x14ac:dyDescent="0.25">
      <c r="A218" s="1" t="s">
        <v>2146</v>
      </c>
      <c r="B218" s="1" t="s">
        <v>2473</v>
      </c>
      <c r="C218" s="1" t="s">
        <v>2877</v>
      </c>
      <c r="D218" s="1" t="s">
        <v>2570</v>
      </c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5.75" x14ac:dyDescent="0.25">
      <c r="A219" s="1" t="s">
        <v>2145</v>
      </c>
      <c r="B219" s="1" t="s">
        <v>2473</v>
      </c>
      <c r="C219" s="1" t="s">
        <v>2878</v>
      </c>
      <c r="D219" s="1" t="s">
        <v>2629</v>
      </c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5.75" x14ac:dyDescent="0.25">
      <c r="A220" s="1" t="s">
        <v>2144</v>
      </c>
      <c r="B220" s="1" t="s">
        <v>2473</v>
      </c>
      <c r="C220" s="1" t="s">
        <v>2879</v>
      </c>
      <c r="D220" s="1" t="s">
        <v>2880</v>
      </c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5.75" x14ac:dyDescent="0.25">
      <c r="A221" s="1" t="s">
        <v>2143</v>
      </c>
      <c r="B221" s="1" t="s">
        <v>2473</v>
      </c>
      <c r="C221" s="1" t="s">
        <v>2622</v>
      </c>
      <c r="D221" s="1" t="s">
        <v>2881</v>
      </c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5.75" x14ac:dyDescent="0.25">
      <c r="A222" s="1" t="s">
        <v>2142</v>
      </c>
      <c r="B222" s="1" t="s">
        <v>2470</v>
      </c>
      <c r="C222" s="1" t="s">
        <v>2882</v>
      </c>
      <c r="D222" s="1" t="s">
        <v>2883</v>
      </c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5.75" x14ac:dyDescent="0.25">
      <c r="A223" s="1" t="s">
        <v>2141</v>
      </c>
      <c r="B223" s="1" t="s">
        <v>2473</v>
      </c>
      <c r="C223" s="1" t="s">
        <v>2884</v>
      </c>
      <c r="D223" s="1" t="s">
        <v>2885</v>
      </c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5.75" x14ac:dyDescent="0.25">
      <c r="A224" s="1" t="s">
        <v>2140</v>
      </c>
      <c r="B224" s="1" t="s">
        <v>2473</v>
      </c>
      <c r="C224" s="1" t="s">
        <v>2886</v>
      </c>
      <c r="D224" s="1" t="s">
        <v>2887</v>
      </c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5.75" x14ac:dyDescent="0.25">
      <c r="A225" s="1" t="s">
        <v>2139</v>
      </c>
      <c r="B225" s="1" t="s">
        <v>2470</v>
      </c>
      <c r="C225" s="1" t="s">
        <v>2888</v>
      </c>
      <c r="D225" s="1" t="s">
        <v>2889</v>
      </c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5.75" x14ac:dyDescent="0.25">
      <c r="A226" s="1" t="s">
        <v>2138</v>
      </c>
      <c r="B226" s="1" t="s">
        <v>2470</v>
      </c>
      <c r="C226" s="1" t="s">
        <v>2890</v>
      </c>
      <c r="D226" s="1" t="s">
        <v>2621</v>
      </c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5.75" x14ac:dyDescent="0.25">
      <c r="A227" s="1" t="s">
        <v>2137</v>
      </c>
      <c r="B227" s="1" t="s">
        <v>2473</v>
      </c>
      <c r="C227" s="1" t="s">
        <v>2593</v>
      </c>
      <c r="D227" s="1" t="s">
        <v>2891</v>
      </c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5.75" x14ac:dyDescent="0.25">
      <c r="A228" s="1" t="s">
        <v>2136</v>
      </c>
      <c r="B228" s="1" t="s">
        <v>2470</v>
      </c>
      <c r="C228" s="1" t="s">
        <v>2892</v>
      </c>
      <c r="D228" s="1" t="s">
        <v>2893</v>
      </c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5.75" x14ac:dyDescent="0.25">
      <c r="A229" s="1" t="s">
        <v>2135</v>
      </c>
      <c r="B229" s="1" t="s">
        <v>2473</v>
      </c>
      <c r="C229" s="1" t="s">
        <v>2894</v>
      </c>
      <c r="D229" s="1" t="s">
        <v>2895</v>
      </c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5.75" x14ac:dyDescent="0.25">
      <c r="A230" s="1" t="s">
        <v>2134</v>
      </c>
      <c r="B230" s="1" t="s">
        <v>2470</v>
      </c>
      <c r="C230" s="1" t="s">
        <v>2896</v>
      </c>
      <c r="D230" s="1" t="s">
        <v>2897</v>
      </c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5.75" x14ac:dyDescent="0.25">
      <c r="A231" s="1" t="s">
        <v>2133</v>
      </c>
      <c r="B231" s="1" t="s">
        <v>2470</v>
      </c>
      <c r="C231" s="1" t="s">
        <v>2898</v>
      </c>
      <c r="D231" s="1" t="s">
        <v>2899</v>
      </c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5.75" x14ac:dyDescent="0.25">
      <c r="A232" s="1" t="s">
        <v>2132</v>
      </c>
      <c r="B232" s="1" t="s">
        <v>2473</v>
      </c>
      <c r="C232" s="1" t="s">
        <v>2900</v>
      </c>
      <c r="D232" s="1" t="s">
        <v>2901</v>
      </c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5.75" x14ac:dyDescent="0.25">
      <c r="A233" s="1" t="s">
        <v>2131</v>
      </c>
      <c r="B233" s="1" t="s">
        <v>2473</v>
      </c>
      <c r="C233" s="1" t="s">
        <v>2902</v>
      </c>
      <c r="D233" s="1" t="s">
        <v>2903</v>
      </c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5.75" x14ac:dyDescent="0.25">
      <c r="A234" s="1" t="s">
        <v>2130</v>
      </c>
      <c r="B234" s="1" t="s">
        <v>2473</v>
      </c>
      <c r="C234" s="1" t="s">
        <v>2904</v>
      </c>
      <c r="D234" s="1" t="s">
        <v>2905</v>
      </c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5.75" x14ac:dyDescent="0.25">
      <c r="A235" s="1" t="s">
        <v>2129</v>
      </c>
      <c r="B235" s="1" t="s">
        <v>2473</v>
      </c>
      <c r="C235" s="1" t="s">
        <v>2906</v>
      </c>
      <c r="D235" s="1" t="s">
        <v>2907</v>
      </c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5.75" x14ac:dyDescent="0.25">
      <c r="A236" s="1" t="s">
        <v>2128</v>
      </c>
      <c r="B236" s="1" t="s">
        <v>2473</v>
      </c>
      <c r="C236" s="1" t="s">
        <v>2723</v>
      </c>
      <c r="D236" s="1" t="s">
        <v>2895</v>
      </c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5.75" x14ac:dyDescent="0.25">
      <c r="A237" s="1" t="s">
        <v>2127</v>
      </c>
      <c r="B237" s="1" t="s">
        <v>2470</v>
      </c>
      <c r="C237" s="1" t="s">
        <v>2908</v>
      </c>
      <c r="D237" s="1" t="s">
        <v>2909</v>
      </c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5.75" x14ac:dyDescent="0.25">
      <c r="A238" s="1" t="s">
        <v>2126</v>
      </c>
      <c r="B238" s="1" t="s">
        <v>2473</v>
      </c>
      <c r="C238" s="1" t="s">
        <v>2910</v>
      </c>
      <c r="D238" s="1" t="s">
        <v>2911</v>
      </c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5.75" x14ac:dyDescent="0.25">
      <c r="A239" s="1" t="s">
        <v>2125</v>
      </c>
      <c r="B239" s="1" t="s">
        <v>2473</v>
      </c>
      <c r="C239" s="1" t="s">
        <v>2912</v>
      </c>
      <c r="D239" s="1" t="s">
        <v>2913</v>
      </c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5.75" x14ac:dyDescent="0.25">
      <c r="A240" s="1" t="s">
        <v>2124</v>
      </c>
      <c r="B240" s="1" t="s">
        <v>2470</v>
      </c>
      <c r="C240" s="1" t="s">
        <v>2914</v>
      </c>
      <c r="D240" s="1" t="s">
        <v>2915</v>
      </c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5.75" x14ac:dyDescent="0.25">
      <c r="A241" s="1" t="s">
        <v>2123</v>
      </c>
      <c r="B241" s="1" t="s">
        <v>2470</v>
      </c>
      <c r="C241" s="1" t="s">
        <v>2916</v>
      </c>
      <c r="D241" s="1" t="s">
        <v>2917</v>
      </c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5.75" x14ac:dyDescent="0.25">
      <c r="A242" s="1" t="s">
        <v>2122</v>
      </c>
      <c r="B242" s="1" t="s">
        <v>2473</v>
      </c>
      <c r="C242" s="1" t="s">
        <v>2918</v>
      </c>
      <c r="D242" s="1" t="s">
        <v>2919</v>
      </c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5.75" x14ac:dyDescent="0.25">
      <c r="A243" s="1" t="s">
        <v>2120</v>
      </c>
      <c r="B243" s="1" t="s">
        <v>2473</v>
      </c>
      <c r="C243" s="1" t="s">
        <v>2422</v>
      </c>
      <c r="D243" s="1" t="s">
        <v>2920</v>
      </c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5.75" x14ac:dyDescent="0.25">
      <c r="A244" s="1" t="s">
        <v>2119</v>
      </c>
      <c r="B244" s="1" t="s">
        <v>2473</v>
      </c>
      <c r="C244" s="1" t="s">
        <v>2921</v>
      </c>
      <c r="D244" s="1" t="s">
        <v>2922</v>
      </c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5.75" x14ac:dyDescent="0.25">
      <c r="A245" s="1" t="s">
        <v>2118</v>
      </c>
      <c r="B245" s="1" t="s">
        <v>2473</v>
      </c>
      <c r="C245" s="1" t="s">
        <v>2923</v>
      </c>
      <c r="D245" s="1" t="s">
        <v>2924</v>
      </c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5.75" x14ac:dyDescent="0.25">
      <c r="A246" s="1" t="s">
        <v>2117</v>
      </c>
      <c r="B246" s="1" t="s">
        <v>2473</v>
      </c>
      <c r="C246" s="1" t="s">
        <v>2925</v>
      </c>
      <c r="D246" s="1" t="s">
        <v>2926</v>
      </c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5.75" x14ac:dyDescent="0.25">
      <c r="A247" s="1" t="s">
        <v>2116</v>
      </c>
      <c r="B247" s="1" t="s">
        <v>2473</v>
      </c>
      <c r="C247" s="1" t="s">
        <v>2927</v>
      </c>
      <c r="D247" s="1" t="s">
        <v>2928</v>
      </c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5.75" x14ac:dyDescent="0.25">
      <c r="A248" s="1" t="s">
        <v>2115</v>
      </c>
      <c r="B248" s="1" t="s">
        <v>2470</v>
      </c>
      <c r="C248" s="1" t="s">
        <v>2929</v>
      </c>
      <c r="D248" s="1" t="s">
        <v>2930</v>
      </c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5.75" x14ac:dyDescent="0.25">
      <c r="A249" s="1" t="s">
        <v>2114</v>
      </c>
      <c r="B249" s="1" t="s">
        <v>2470</v>
      </c>
      <c r="C249" s="1" t="s">
        <v>2931</v>
      </c>
      <c r="D249" s="1" t="s">
        <v>2932</v>
      </c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5.75" x14ac:dyDescent="0.25">
      <c r="A250" s="1" t="s">
        <v>2113</v>
      </c>
      <c r="B250" s="1" t="s">
        <v>2470</v>
      </c>
      <c r="C250" s="1" t="s">
        <v>2933</v>
      </c>
      <c r="D250" s="1" t="s">
        <v>2934</v>
      </c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5.75" x14ac:dyDescent="0.25">
      <c r="A251" s="1" t="s">
        <v>2112</v>
      </c>
      <c r="B251" s="1" t="s">
        <v>2470</v>
      </c>
      <c r="C251" s="1" t="s">
        <v>2935</v>
      </c>
      <c r="D251" s="1" t="s">
        <v>2936</v>
      </c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5.75" x14ac:dyDescent="0.25">
      <c r="A252" s="1" t="s">
        <v>2111</v>
      </c>
      <c r="B252" s="1" t="s">
        <v>2470</v>
      </c>
      <c r="C252" s="1" t="s">
        <v>2937</v>
      </c>
      <c r="D252" s="1" t="s">
        <v>2938</v>
      </c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5.75" x14ac:dyDescent="0.25">
      <c r="A253" s="1" t="s">
        <v>2110</v>
      </c>
      <c r="B253" s="1" t="s">
        <v>2470</v>
      </c>
      <c r="C253" s="1" t="s">
        <v>2939</v>
      </c>
      <c r="D253" s="1" t="s">
        <v>2471</v>
      </c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5.75" x14ac:dyDescent="0.25">
      <c r="A254" s="1" t="s">
        <v>2109</v>
      </c>
      <c r="B254" s="1" t="s">
        <v>2470</v>
      </c>
      <c r="C254" s="1" t="s">
        <v>2940</v>
      </c>
      <c r="D254" s="1" t="s">
        <v>2941</v>
      </c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5.75" x14ac:dyDescent="0.25">
      <c r="A255" s="1" t="s">
        <v>2108</v>
      </c>
      <c r="B255" s="1" t="s">
        <v>2473</v>
      </c>
      <c r="C255" s="1" t="s">
        <v>2942</v>
      </c>
      <c r="D255" s="1" t="s">
        <v>2570</v>
      </c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5.75" x14ac:dyDescent="0.25">
      <c r="A256" s="1" t="s">
        <v>2107</v>
      </c>
      <c r="B256" s="1" t="s">
        <v>2473</v>
      </c>
      <c r="C256" s="1" t="s">
        <v>2943</v>
      </c>
      <c r="D256" s="1" t="s">
        <v>2944</v>
      </c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5.75" x14ac:dyDescent="0.25">
      <c r="A257" s="1" t="s">
        <v>2106</v>
      </c>
      <c r="B257" s="1" t="s">
        <v>2473</v>
      </c>
      <c r="C257" s="1" t="s">
        <v>2945</v>
      </c>
      <c r="D257" s="1" t="s">
        <v>2946</v>
      </c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5.75" x14ac:dyDescent="0.25">
      <c r="A258" s="1" t="s">
        <v>2105</v>
      </c>
      <c r="B258" s="1" t="s">
        <v>2473</v>
      </c>
      <c r="C258" s="1" t="s">
        <v>2947</v>
      </c>
      <c r="D258" s="1" t="s">
        <v>2948</v>
      </c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5.75" x14ac:dyDescent="0.25">
      <c r="A259" s="1" t="s">
        <v>2104</v>
      </c>
      <c r="B259" s="1" t="s">
        <v>2473</v>
      </c>
      <c r="C259" s="1" t="s">
        <v>2949</v>
      </c>
      <c r="D259" s="1" t="s">
        <v>2950</v>
      </c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5.75" x14ac:dyDescent="0.25">
      <c r="A260" s="1" t="s">
        <v>2103</v>
      </c>
      <c r="B260" s="1" t="s">
        <v>2473</v>
      </c>
      <c r="C260" s="1" t="s">
        <v>2951</v>
      </c>
      <c r="D260" s="1" t="s">
        <v>2952</v>
      </c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5.75" x14ac:dyDescent="0.25">
      <c r="A261" s="1" t="s">
        <v>2102</v>
      </c>
      <c r="B261" s="1" t="s">
        <v>2470</v>
      </c>
      <c r="C261" s="1" t="s">
        <v>2953</v>
      </c>
      <c r="D261" s="1" t="s">
        <v>2954</v>
      </c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5.75" x14ac:dyDescent="0.25">
      <c r="A262" s="1" t="s">
        <v>2101</v>
      </c>
      <c r="B262" s="1" t="s">
        <v>2473</v>
      </c>
      <c r="C262" s="1" t="s">
        <v>2955</v>
      </c>
      <c r="D262" s="1" t="s">
        <v>2956</v>
      </c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5.75" x14ac:dyDescent="0.25">
      <c r="A263" s="1" t="s">
        <v>2100</v>
      </c>
      <c r="B263" s="1" t="s">
        <v>2470</v>
      </c>
      <c r="C263" s="1" t="s">
        <v>2957</v>
      </c>
      <c r="D263" s="1" t="s">
        <v>2958</v>
      </c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5.75" x14ac:dyDescent="0.25">
      <c r="A264" s="1" t="s">
        <v>2099</v>
      </c>
      <c r="B264" s="1" t="s">
        <v>2473</v>
      </c>
      <c r="C264" s="1" t="s">
        <v>2425</v>
      </c>
      <c r="D264" s="1" t="s">
        <v>2959</v>
      </c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5.75" x14ac:dyDescent="0.25">
      <c r="A265" s="1" t="s">
        <v>2098</v>
      </c>
      <c r="B265" s="1" t="s">
        <v>2470</v>
      </c>
      <c r="C265" s="1" t="s">
        <v>2960</v>
      </c>
      <c r="D265" s="1" t="s">
        <v>2961</v>
      </c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5.75" x14ac:dyDescent="0.25">
      <c r="A266" s="1" t="s">
        <v>2097</v>
      </c>
      <c r="B266" s="1" t="s">
        <v>2470</v>
      </c>
      <c r="C266" s="1" t="s">
        <v>2962</v>
      </c>
      <c r="D266" s="1" t="s">
        <v>2963</v>
      </c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5.75" x14ac:dyDescent="0.25">
      <c r="A267" s="1" t="s">
        <v>2096</v>
      </c>
      <c r="B267" s="1" t="s">
        <v>2473</v>
      </c>
      <c r="C267" s="1" t="s">
        <v>2964</v>
      </c>
      <c r="D267" s="1" t="s">
        <v>2887</v>
      </c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5.75" x14ac:dyDescent="0.25">
      <c r="A268" s="1" t="s">
        <v>2095</v>
      </c>
      <c r="B268" s="1" t="s">
        <v>2470</v>
      </c>
      <c r="C268" s="1" t="s">
        <v>2965</v>
      </c>
      <c r="D268" s="1" t="s">
        <v>2966</v>
      </c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5.75" x14ac:dyDescent="0.25">
      <c r="A269" s="1" t="s">
        <v>2094</v>
      </c>
      <c r="B269" s="1" t="s">
        <v>2470</v>
      </c>
      <c r="C269" s="1" t="s">
        <v>2829</v>
      </c>
      <c r="D269" s="1" t="s">
        <v>2967</v>
      </c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5.75" x14ac:dyDescent="0.25">
      <c r="A270" s="1" t="s">
        <v>2093</v>
      </c>
      <c r="B270" s="1" t="s">
        <v>2473</v>
      </c>
      <c r="C270" s="1" t="s">
        <v>2968</v>
      </c>
      <c r="D270" s="1" t="s">
        <v>2521</v>
      </c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5.75" x14ac:dyDescent="0.25">
      <c r="A271" s="1" t="s">
        <v>2092</v>
      </c>
      <c r="B271" s="1" t="s">
        <v>2473</v>
      </c>
      <c r="C271" s="1" t="s">
        <v>2969</v>
      </c>
      <c r="D271" s="1" t="s">
        <v>2970</v>
      </c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5.75" x14ac:dyDescent="0.25">
      <c r="A272" s="1" t="s">
        <v>2091</v>
      </c>
      <c r="B272" s="1" t="s">
        <v>2473</v>
      </c>
      <c r="C272" s="1" t="s">
        <v>2971</v>
      </c>
      <c r="D272" s="1" t="s">
        <v>2972</v>
      </c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5.75" x14ac:dyDescent="0.25">
      <c r="A273" s="1" t="s">
        <v>2090</v>
      </c>
      <c r="B273" s="1" t="s">
        <v>2473</v>
      </c>
      <c r="C273" s="1" t="s">
        <v>2973</v>
      </c>
      <c r="D273" s="1" t="s">
        <v>2486</v>
      </c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5.75" x14ac:dyDescent="0.25">
      <c r="A274" s="1" t="s">
        <v>2089</v>
      </c>
      <c r="B274" s="1" t="s">
        <v>2473</v>
      </c>
      <c r="C274" s="1" t="s">
        <v>2974</v>
      </c>
      <c r="D274" s="1" t="s">
        <v>2573</v>
      </c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5.75" x14ac:dyDescent="0.25">
      <c r="A275" s="1" t="s">
        <v>2088</v>
      </c>
      <c r="B275" s="1" t="s">
        <v>2473</v>
      </c>
      <c r="C275" s="1" t="s">
        <v>2975</v>
      </c>
      <c r="D275" s="1" t="s">
        <v>2976</v>
      </c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5.75" x14ac:dyDescent="0.25">
      <c r="A276" s="1" t="s">
        <v>2087</v>
      </c>
      <c r="B276" s="1" t="s">
        <v>2473</v>
      </c>
      <c r="C276" s="1" t="s">
        <v>2977</v>
      </c>
      <c r="D276" s="1" t="s">
        <v>2978</v>
      </c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5.75" x14ac:dyDescent="0.25">
      <c r="A277" s="1" t="s">
        <v>2086</v>
      </c>
      <c r="B277" s="1" t="s">
        <v>2473</v>
      </c>
      <c r="C277" s="1" t="s">
        <v>2979</v>
      </c>
      <c r="D277" s="1" t="s">
        <v>2857</v>
      </c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5.75" x14ac:dyDescent="0.25">
      <c r="A278" s="1" t="s">
        <v>2085</v>
      </c>
      <c r="B278" s="1" t="s">
        <v>2473</v>
      </c>
      <c r="C278" s="1" t="s">
        <v>2980</v>
      </c>
      <c r="D278" s="1" t="s">
        <v>2981</v>
      </c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5.75" x14ac:dyDescent="0.25">
      <c r="A279" s="1" t="s">
        <v>2084</v>
      </c>
      <c r="B279" s="1" t="s">
        <v>2473</v>
      </c>
      <c r="C279" s="1" t="s">
        <v>2982</v>
      </c>
      <c r="D279" s="1" t="s">
        <v>2983</v>
      </c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5.75" x14ac:dyDescent="0.25">
      <c r="A280" s="1" t="s">
        <v>2083</v>
      </c>
      <c r="B280" s="1" t="s">
        <v>2470</v>
      </c>
      <c r="C280" s="1" t="s">
        <v>2811</v>
      </c>
      <c r="D280" s="1" t="s">
        <v>2984</v>
      </c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5.75" x14ac:dyDescent="0.25">
      <c r="A281" s="1" t="s">
        <v>2082</v>
      </c>
      <c r="B281" s="1" t="s">
        <v>2473</v>
      </c>
      <c r="C281" s="1" t="s">
        <v>2985</v>
      </c>
      <c r="D281" s="1" t="s">
        <v>2986</v>
      </c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5.75" x14ac:dyDescent="0.25">
      <c r="A282" s="1" t="s">
        <v>2081</v>
      </c>
      <c r="B282" s="1" t="s">
        <v>2470</v>
      </c>
      <c r="C282" s="1" t="s">
        <v>2987</v>
      </c>
      <c r="D282" s="1" t="s">
        <v>2988</v>
      </c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5.75" x14ac:dyDescent="0.25">
      <c r="A283" s="1" t="s">
        <v>2080</v>
      </c>
      <c r="B283" s="1" t="s">
        <v>2473</v>
      </c>
      <c r="C283" s="1" t="s">
        <v>2648</v>
      </c>
      <c r="D283" s="1" t="s">
        <v>2989</v>
      </c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5.75" x14ac:dyDescent="0.25">
      <c r="A284" s="1" t="s">
        <v>2079</v>
      </c>
      <c r="B284" s="1" t="s">
        <v>2473</v>
      </c>
      <c r="C284" s="1" t="s">
        <v>2990</v>
      </c>
      <c r="D284" s="1" t="s">
        <v>2991</v>
      </c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5.75" x14ac:dyDescent="0.25">
      <c r="A285" s="1" t="s">
        <v>2078</v>
      </c>
      <c r="B285" s="1" t="s">
        <v>2473</v>
      </c>
      <c r="C285" s="1" t="s">
        <v>2992</v>
      </c>
      <c r="D285" s="1" t="s">
        <v>2993</v>
      </c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5.75" x14ac:dyDescent="0.25">
      <c r="A286" s="1" t="s">
        <v>2077</v>
      </c>
      <c r="B286" s="1" t="s">
        <v>2473</v>
      </c>
      <c r="C286" s="1" t="s">
        <v>2994</v>
      </c>
      <c r="D286" s="1" t="s">
        <v>2995</v>
      </c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5.75" x14ac:dyDescent="0.25">
      <c r="A287" s="1" t="s">
        <v>2076</v>
      </c>
      <c r="B287" s="1" t="s">
        <v>2470</v>
      </c>
      <c r="C287" s="1" t="s">
        <v>2996</v>
      </c>
      <c r="D287" s="1" t="s">
        <v>2997</v>
      </c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5.75" x14ac:dyDescent="0.25">
      <c r="A288" s="1" t="s">
        <v>2075</v>
      </c>
      <c r="B288" s="1" t="s">
        <v>2470</v>
      </c>
      <c r="C288" s="1" t="s">
        <v>2998</v>
      </c>
      <c r="D288" s="1" t="s">
        <v>2999</v>
      </c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5.75" x14ac:dyDescent="0.25">
      <c r="A289" s="1" t="s">
        <v>2074</v>
      </c>
      <c r="B289" s="1" t="s">
        <v>2473</v>
      </c>
      <c r="C289" s="1" t="s">
        <v>3000</v>
      </c>
      <c r="D289" s="1" t="s">
        <v>2857</v>
      </c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5.75" x14ac:dyDescent="0.25">
      <c r="A290" s="1" t="s">
        <v>2073</v>
      </c>
      <c r="B290" s="1" t="s">
        <v>2473</v>
      </c>
      <c r="C290" s="1" t="s">
        <v>3001</v>
      </c>
      <c r="D290" s="1" t="s">
        <v>3002</v>
      </c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5.75" x14ac:dyDescent="0.25">
      <c r="A291" s="1" t="s">
        <v>2072</v>
      </c>
      <c r="B291" s="1" t="s">
        <v>2473</v>
      </c>
      <c r="C291" s="1" t="s">
        <v>3003</v>
      </c>
      <c r="D291" s="1" t="s">
        <v>2891</v>
      </c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5.75" x14ac:dyDescent="0.25">
      <c r="A292" s="1" t="s">
        <v>2071</v>
      </c>
      <c r="B292" s="1" t="s">
        <v>2473</v>
      </c>
      <c r="C292" s="1" t="s">
        <v>3004</v>
      </c>
      <c r="D292" s="1" t="s">
        <v>3005</v>
      </c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5.75" x14ac:dyDescent="0.25">
      <c r="A293" s="1" t="s">
        <v>2070</v>
      </c>
      <c r="B293" s="1" t="s">
        <v>2473</v>
      </c>
      <c r="C293" s="1" t="s">
        <v>3006</v>
      </c>
      <c r="D293" s="1" t="s">
        <v>3007</v>
      </c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5.75" x14ac:dyDescent="0.25">
      <c r="A294" s="1" t="s">
        <v>2069</v>
      </c>
      <c r="B294" s="1" t="s">
        <v>2473</v>
      </c>
      <c r="C294" s="1" t="s">
        <v>3008</v>
      </c>
      <c r="D294" s="1" t="s">
        <v>3009</v>
      </c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5.75" x14ac:dyDescent="0.25">
      <c r="A295" s="1" t="s">
        <v>2068</v>
      </c>
      <c r="B295" s="1" t="s">
        <v>2470</v>
      </c>
      <c r="C295" s="1" t="s">
        <v>3010</v>
      </c>
      <c r="D295" s="1" t="s">
        <v>3011</v>
      </c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5.75" x14ac:dyDescent="0.25">
      <c r="A296" s="1" t="s">
        <v>2067</v>
      </c>
      <c r="B296" s="1" t="s">
        <v>2473</v>
      </c>
      <c r="C296" s="1" t="s">
        <v>3012</v>
      </c>
      <c r="D296" s="1" t="s">
        <v>3013</v>
      </c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5.75" x14ac:dyDescent="0.25">
      <c r="A297" s="1" t="s">
        <v>2066</v>
      </c>
      <c r="B297" s="1" t="s">
        <v>2473</v>
      </c>
      <c r="C297" s="1" t="s">
        <v>3014</v>
      </c>
      <c r="D297" s="1" t="s">
        <v>3015</v>
      </c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5.75" x14ac:dyDescent="0.25">
      <c r="A298" s="1" t="s">
        <v>2065</v>
      </c>
      <c r="B298" s="1" t="s">
        <v>2473</v>
      </c>
      <c r="C298" s="1" t="s">
        <v>3016</v>
      </c>
      <c r="D298" s="1" t="s">
        <v>3017</v>
      </c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5.75" x14ac:dyDescent="0.25">
      <c r="A299" s="1" t="s">
        <v>2064</v>
      </c>
      <c r="B299" s="1" t="s">
        <v>2470</v>
      </c>
      <c r="C299" s="1" t="s">
        <v>3018</v>
      </c>
      <c r="D299" s="1" t="s">
        <v>3019</v>
      </c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5.75" x14ac:dyDescent="0.25">
      <c r="A300" s="1" t="s">
        <v>2063</v>
      </c>
      <c r="B300" s="1" t="s">
        <v>2473</v>
      </c>
      <c r="C300" s="1" t="s">
        <v>3020</v>
      </c>
      <c r="D300" s="1" t="s">
        <v>3021</v>
      </c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5.75" x14ac:dyDescent="0.25">
      <c r="A301" s="1" t="s">
        <v>2062</v>
      </c>
      <c r="B301" s="1" t="s">
        <v>2470</v>
      </c>
      <c r="C301" s="1" t="s">
        <v>3022</v>
      </c>
      <c r="D301" s="1" t="s">
        <v>3023</v>
      </c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5.75" x14ac:dyDescent="0.25">
      <c r="A302" s="1" t="s">
        <v>2061</v>
      </c>
      <c r="B302" s="1" t="s">
        <v>2473</v>
      </c>
      <c r="C302" s="1" t="s">
        <v>2921</v>
      </c>
      <c r="D302" s="1" t="s">
        <v>3024</v>
      </c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5.75" x14ac:dyDescent="0.25">
      <c r="A303" s="1" t="s">
        <v>2060</v>
      </c>
      <c r="B303" s="1" t="s">
        <v>2470</v>
      </c>
      <c r="C303" s="1" t="s">
        <v>2424</v>
      </c>
      <c r="D303" s="1" t="s">
        <v>2627</v>
      </c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5.75" x14ac:dyDescent="0.25">
      <c r="A304" s="1" t="s">
        <v>2059</v>
      </c>
      <c r="B304" s="1" t="s">
        <v>2473</v>
      </c>
      <c r="C304" s="1" t="s">
        <v>3025</v>
      </c>
      <c r="D304" s="1" t="s">
        <v>3026</v>
      </c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5.75" x14ac:dyDescent="0.25">
      <c r="A305" s="1" t="s">
        <v>2058</v>
      </c>
      <c r="B305" s="1" t="s">
        <v>2470</v>
      </c>
      <c r="C305" s="1" t="s">
        <v>3027</v>
      </c>
      <c r="D305" s="1" t="s">
        <v>3028</v>
      </c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5.75" x14ac:dyDescent="0.25">
      <c r="A306" s="1" t="s">
        <v>2057</v>
      </c>
      <c r="B306" s="1" t="s">
        <v>2470</v>
      </c>
      <c r="C306" s="1" t="s">
        <v>3029</v>
      </c>
      <c r="D306" s="1" t="s">
        <v>3030</v>
      </c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5.75" x14ac:dyDescent="0.25">
      <c r="A307" s="1" t="s">
        <v>2056</v>
      </c>
      <c r="B307" s="1" t="s">
        <v>2470</v>
      </c>
      <c r="C307" s="1" t="s">
        <v>2916</v>
      </c>
      <c r="D307" s="1" t="s">
        <v>3031</v>
      </c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5.75" x14ac:dyDescent="0.25">
      <c r="A308" s="1" t="s">
        <v>2055</v>
      </c>
      <c r="B308" s="1" t="s">
        <v>2470</v>
      </c>
      <c r="C308" s="1" t="s">
        <v>3032</v>
      </c>
      <c r="D308" s="1" t="s">
        <v>2596</v>
      </c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5.75" x14ac:dyDescent="0.25">
      <c r="A309" s="1" t="s">
        <v>2054</v>
      </c>
      <c r="B309" s="1" t="s">
        <v>2473</v>
      </c>
      <c r="C309" s="1" t="s">
        <v>3033</v>
      </c>
      <c r="D309" s="1" t="s">
        <v>3034</v>
      </c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5.75" x14ac:dyDescent="0.25">
      <c r="A310" s="1" t="s">
        <v>2053</v>
      </c>
      <c r="B310" s="1" t="s">
        <v>2470</v>
      </c>
      <c r="C310" s="1" t="s">
        <v>3035</v>
      </c>
      <c r="D310" s="1" t="s">
        <v>3036</v>
      </c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5.75" x14ac:dyDescent="0.25">
      <c r="A311" s="1" t="s">
        <v>2052</v>
      </c>
      <c r="B311" s="1" t="s">
        <v>2470</v>
      </c>
      <c r="C311" s="1" t="s">
        <v>3037</v>
      </c>
      <c r="D311" s="1" t="s">
        <v>3038</v>
      </c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5.75" x14ac:dyDescent="0.25">
      <c r="A312" s="1" t="s">
        <v>2051</v>
      </c>
      <c r="B312" s="1" t="s">
        <v>2473</v>
      </c>
      <c r="C312" s="1" t="s">
        <v>2409</v>
      </c>
      <c r="D312" s="1" t="s">
        <v>3039</v>
      </c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5.75" x14ac:dyDescent="0.25">
      <c r="A313" s="1" t="s">
        <v>2050</v>
      </c>
      <c r="B313" s="1" t="s">
        <v>2473</v>
      </c>
      <c r="C313" s="1" t="s">
        <v>3040</v>
      </c>
      <c r="D313" s="1" t="s">
        <v>3041</v>
      </c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5.75" x14ac:dyDescent="0.25">
      <c r="A314" s="1" t="s">
        <v>2049</v>
      </c>
      <c r="B314" s="1" t="s">
        <v>2473</v>
      </c>
      <c r="C314" s="1" t="s">
        <v>3042</v>
      </c>
      <c r="D314" s="1" t="s">
        <v>3043</v>
      </c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5.75" x14ac:dyDescent="0.25">
      <c r="A315" s="1" t="s">
        <v>2048</v>
      </c>
      <c r="B315" s="1" t="s">
        <v>2470</v>
      </c>
      <c r="C315" s="1" t="s">
        <v>3044</v>
      </c>
      <c r="D315" s="1" t="s">
        <v>3045</v>
      </c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5.75" x14ac:dyDescent="0.25">
      <c r="A316" s="1" t="s">
        <v>2047</v>
      </c>
      <c r="B316" s="1" t="s">
        <v>2470</v>
      </c>
      <c r="C316" s="1" t="s">
        <v>3046</v>
      </c>
      <c r="D316" s="1" t="s">
        <v>3047</v>
      </c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5.75" x14ac:dyDescent="0.25">
      <c r="A317" s="1" t="s">
        <v>2046</v>
      </c>
      <c r="B317" s="1" t="s">
        <v>2473</v>
      </c>
      <c r="C317" s="1" t="s">
        <v>3048</v>
      </c>
      <c r="D317" s="1" t="s">
        <v>2801</v>
      </c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5.75" x14ac:dyDescent="0.25">
      <c r="A318" s="1" t="s">
        <v>2045</v>
      </c>
      <c r="B318" s="1" t="s">
        <v>2473</v>
      </c>
      <c r="C318" s="1" t="s">
        <v>3049</v>
      </c>
      <c r="D318" s="1" t="s">
        <v>2510</v>
      </c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5.75" x14ac:dyDescent="0.25">
      <c r="A319" s="1" t="s">
        <v>2044</v>
      </c>
      <c r="B319" s="1" t="s">
        <v>2473</v>
      </c>
      <c r="C319" s="1" t="s">
        <v>3050</v>
      </c>
      <c r="D319" s="1" t="s">
        <v>3051</v>
      </c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5.75" x14ac:dyDescent="0.25">
      <c r="A320" s="1" t="s">
        <v>2043</v>
      </c>
      <c r="B320" s="1" t="s">
        <v>2473</v>
      </c>
      <c r="C320" s="1" t="s">
        <v>3052</v>
      </c>
      <c r="D320" s="1" t="s">
        <v>3053</v>
      </c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5.75" x14ac:dyDescent="0.25">
      <c r="A321" s="1" t="s">
        <v>2042</v>
      </c>
      <c r="B321" s="1" t="s">
        <v>2470</v>
      </c>
      <c r="C321" s="1" t="s">
        <v>3054</v>
      </c>
      <c r="D321" s="1" t="s">
        <v>3055</v>
      </c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5.75" x14ac:dyDescent="0.25">
      <c r="A322" s="1" t="s">
        <v>2041</v>
      </c>
      <c r="B322" s="1" t="s">
        <v>2470</v>
      </c>
      <c r="C322" s="1" t="s">
        <v>3056</v>
      </c>
      <c r="D322" s="1" t="s">
        <v>3057</v>
      </c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5.75" x14ac:dyDescent="0.25">
      <c r="A323" s="1" t="s">
        <v>2040</v>
      </c>
      <c r="B323" s="1" t="s">
        <v>2473</v>
      </c>
      <c r="C323" s="1" t="s">
        <v>3058</v>
      </c>
      <c r="D323" s="1" t="s">
        <v>3059</v>
      </c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5.75" x14ac:dyDescent="0.25">
      <c r="A324" s="1" t="s">
        <v>2039</v>
      </c>
      <c r="B324" s="1" t="s">
        <v>2473</v>
      </c>
      <c r="C324" s="1" t="s">
        <v>2990</v>
      </c>
      <c r="D324" s="1" t="s">
        <v>3060</v>
      </c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5.75" x14ac:dyDescent="0.25">
      <c r="A325" s="1" t="s">
        <v>2038</v>
      </c>
      <c r="B325" s="1" t="s">
        <v>2473</v>
      </c>
      <c r="C325" s="1" t="s">
        <v>3061</v>
      </c>
      <c r="D325" s="1" t="s">
        <v>2762</v>
      </c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5.75" x14ac:dyDescent="0.25">
      <c r="A326" s="1" t="s">
        <v>2037</v>
      </c>
      <c r="B326" s="1" t="s">
        <v>2470</v>
      </c>
      <c r="C326" s="1" t="s">
        <v>3062</v>
      </c>
      <c r="D326" s="1" t="s">
        <v>3063</v>
      </c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5.75" x14ac:dyDescent="0.25">
      <c r="A327" s="1" t="s">
        <v>2036</v>
      </c>
      <c r="B327" s="1" t="s">
        <v>2473</v>
      </c>
      <c r="C327" s="1" t="s">
        <v>3064</v>
      </c>
      <c r="D327" s="1" t="s">
        <v>3065</v>
      </c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5.75" x14ac:dyDescent="0.25">
      <c r="A328" s="1" t="s">
        <v>2035</v>
      </c>
      <c r="B328" s="1" t="s">
        <v>2473</v>
      </c>
      <c r="C328" s="1" t="s">
        <v>3066</v>
      </c>
      <c r="D328" s="1" t="s">
        <v>2901</v>
      </c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5.75" x14ac:dyDescent="0.25">
      <c r="A329" s="1" t="s">
        <v>2034</v>
      </c>
      <c r="B329" s="1" t="s">
        <v>2473</v>
      </c>
      <c r="C329" s="1" t="s">
        <v>3067</v>
      </c>
      <c r="D329" s="1" t="s">
        <v>3068</v>
      </c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5.75" x14ac:dyDescent="0.25">
      <c r="A330" s="1" t="s">
        <v>2033</v>
      </c>
      <c r="B330" s="1" t="s">
        <v>2473</v>
      </c>
      <c r="C330" s="1" t="s">
        <v>3069</v>
      </c>
      <c r="D330" s="1" t="s">
        <v>2891</v>
      </c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5.75" x14ac:dyDescent="0.25">
      <c r="A331" s="1" t="s">
        <v>2032</v>
      </c>
      <c r="B331" s="1" t="s">
        <v>2473</v>
      </c>
      <c r="C331" s="1" t="s">
        <v>3070</v>
      </c>
      <c r="D331" s="1" t="s">
        <v>3071</v>
      </c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5.75" x14ac:dyDescent="0.25">
      <c r="A332" s="1" t="s">
        <v>2031</v>
      </c>
      <c r="B332" s="1" t="s">
        <v>2473</v>
      </c>
      <c r="C332" s="1" t="s">
        <v>3072</v>
      </c>
      <c r="D332" s="1" t="s">
        <v>3073</v>
      </c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5.75" x14ac:dyDescent="0.25">
      <c r="A333" s="1" t="s">
        <v>2030</v>
      </c>
      <c r="B333" s="1" t="s">
        <v>2473</v>
      </c>
      <c r="C333" s="1" t="s">
        <v>3074</v>
      </c>
      <c r="D333" s="1" t="s">
        <v>3053</v>
      </c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5.75" x14ac:dyDescent="0.25">
      <c r="A334" s="1" t="s">
        <v>2029</v>
      </c>
      <c r="B334" s="1" t="s">
        <v>2470</v>
      </c>
      <c r="C334" s="1" t="s">
        <v>3075</v>
      </c>
      <c r="D334" s="1" t="s">
        <v>3076</v>
      </c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5.75" x14ac:dyDescent="0.25">
      <c r="A335" s="1" t="s">
        <v>2028</v>
      </c>
      <c r="B335" s="1" t="s">
        <v>2473</v>
      </c>
      <c r="C335" s="1" t="s">
        <v>3077</v>
      </c>
      <c r="D335" s="1" t="s">
        <v>3078</v>
      </c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5.75" x14ac:dyDescent="0.25">
      <c r="A336" s="1" t="s">
        <v>2027</v>
      </c>
      <c r="B336" s="1" t="s">
        <v>2470</v>
      </c>
      <c r="C336" s="1" t="s">
        <v>2400</v>
      </c>
      <c r="D336" s="1" t="s">
        <v>3079</v>
      </c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5.75" x14ac:dyDescent="0.25">
      <c r="A337" s="1" t="s">
        <v>2026</v>
      </c>
      <c r="B337" s="1" t="s">
        <v>2473</v>
      </c>
      <c r="C337" s="1" t="s">
        <v>3080</v>
      </c>
      <c r="D337" s="1" t="s">
        <v>3081</v>
      </c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5.75" x14ac:dyDescent="0.25">
      <c r="A338" s="1" t="s">
        <v>2025</v>
      </c>
      <c r="B338" s="1" t="s">
        <v>2470</v>
      </c>
      <c r="C338" s="1" t="s">
        <v>3082</v>
      </c>
      <c r="D338" s="1" t="s">
        <v>3083</v>
      </c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5.75" x14ac:dyDescent="0.25">
      <c r="A339" s="1" t="s">
        <v>2024</v>
      </c>
      <c r="B339" s="1" t="s">
        <v>2470</v>
      </c>
      <c r="C339" s="1" t="s">
        <v>2412</v>
      </c>
      <c r="D339" s="1" t="s">
        <v>2859</v>
      </c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5.75" x14ac:dyDescent="0.25">
      <c r="A340" s="1" t="s">
        <v>2023</v>
      </c>
      <c r="B340" s="1" t="s">
        <v>2473</v>
      </c>
      <c r="C340" s="1" t="s">
        <v>3084</v>
      </c>
      <c r="D340" s="1" t="s">
        <v>2781</v>
      </c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5.75" x14ac:dyDescent="0.25">
      <c r="A341" s="1" t="s">
        <v>2022</v>
      </c>
      <c r="B341" s="1" t="s">
        <v>2470</v>
      </c>
      <c r="C341" s="1" t="s">
        <v>3085</v>
      </c>
      <c r="D341" s="1" t="s">
        <v>3086</v>
      </c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5.75" x14ac:dyDescent="0.25">
      <c r="A342" s="1" t="s">
        <v>2021</v>
      </c>
      <c r="B342" s="1" t="s">
        <v>2470</v>
      </c>
      <c r="C342" s="1" t="s">
        <v>3087</v>
      </c>
      <c r="D342" s="1" t="s">
        <v>3088</v>
      </c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5.75" x14ac:dyDescent="0.25">
      <c r="A343" s="1" t="s">
        <v>2020</v>
      </c>
      <c r="B343" s="1" t="s">
        <v>2470</v>
      </c>
      <c r="C343" s="1" t="s">
        <v>3089</v>
      </c>
      <c r="D343" s="1" t="s">
        <v>3090</v>
      </c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5.75" x14ac:dyDescent="0.25">
      <c r="A344" s="1" t="s">
        <v>2019</v>
      </c>
      <c r="B344" s="1" t="s">
        <v>2470</v>
      </c>
      <c r="C344" s="1" t="s">
        <v>3091</v>
      </c>
      <c r="D344" s="1" t="s">
        <v>2655</v>
      </c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5.75" x14ac:dyDescent="0.25">
      <c r="A345" s="1" t="s">
        <v>2018</v>
      </c>
      <c r="B345" s="1" t="s">
        <v>2473</v>
      </c>
      <c r="C345" s="1" t="s">
        <v>3092</v>
      </c>
      <c r="D345" s="1" t="s">
        <v>3093</v>
      </c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5.75" x14ac:dyDescent="0.25">
      <c r="A346" s="1" t="s">
        <v>2017</v>
      </c>
      <c r="B346" s="1" t="s">
        <v>2470</v>
      </c>
      <c r="C346" s="1" t="s">
        <v>3094</v>
      </c>
      <c r="D346" s="1" t="s">
        <v>3095</v>
      </c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5.75" x14ac:dyDescent="0.25">
      <c r="A347" s="1" t="s">
        <v>2016</v>
      </c>
      <c r="B347" s="1" t="s">
        <v>2473</v>
      </c>
      <c r="C347" s="1" t="s">
        <v>3096</v>
      </c>
      <c r="D347" s="1" t="s">
        <v>2570</v>
      </c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5.75" x14ac:dyDescent="0.25">
      <c r="A348" s="1" t="s">
        <v>2015</v>
      </c>
      <c r="B348" s="1" t="s">
        <v>2470</v>
      </c>
      <c r="C348" s="1" t="s">
        <v>3097</v>
      </c>
      <c r="D348" s="1" t="s">
        <v>3098</v>
      </c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5.75" x14ac:dyDescent="0.25">
      <c r="A349" s="1" t="s">
        <v>2014</v>
      </c>
      <c r="B349" s="1" t="s">
        <v>2470</v>
      </c>
      <c r="C349" s="1" t="s">
        <v>3099</v>
      </c>
      <c r="D349" s="1" t="s">
        <v>3100</v>
      </c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5.75" x14ac:dyDescent="0.25">
      <c r="A350" s="1" t="s">
        <v>2013</v>
      </c>
      <c r="B350" s="1" t="s">
        <v>2473</v>
      </c>
      <c r="C350" s="1" t="s">
        <v>3101</v>
      </c>
      <c r="D350" s="1" t="s">
        <v>3102</v>
      </c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5.75" x14ac:dyDescent="0.25">
      <c r="A351" s="1" t="s">
        <v>2012</v>
      </c>
      <c r="B351" s="1" t="s">
        <v>2470</v>
      </c>
      <c r="C351" s="1" t="s">
        <v>3103</v>
      </c>
      <c r="D351" s="1" t="s">
        <v>3104</v>
      </c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5.75" x14ac:dyDescent="0.25">
      <c r="A352" s="1" t="s">
        <v>2011</v>
      </c>
      <c r="B352" s="1" t="s">
        <v>2473</v>
      </c>
      <c r="C352" s="1" t="s">
        <v>3105</v>
      </c>
      <c r="D352" s="1" t="s">
        <v>3106</v>
      </c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5.75" x14ac:dyDescent="0.25">
      <c r="A353" s="1" t="s">
        <v>2010</v>
      </c>
      <c r="B353" s="1" t="s">
        <v>2470</v>
      </c>
      <c r="C353" s="1" t="s">
        <v>3107</v>
      </c>
      <c r="D353" s="1" t="s">
        <v>3108</v>
      </c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5.75" x14ac:dyDescent="0.25">
      <c r="A354" s="1" t="s">
        <v>2009</v>
      </c>
      <c r="B354" s="1" t="s">
        <v>2473</v>
      </c>
      <c r="C354" s="1" t="s">
        <v>2622</v>
      </c>
      <c r="D354" s="1" t="s">
        <v>3109</v>
      </c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5.75" x14ac:dyDescent="0.25">
      <c r="A355" s="1" t="s">
        <v>2008</v>
      </c>
      <c r="B355" s="1" t="s">
        <v>2470</v>
      </c>
      <c r="C355" s="1" t="s">
        <v>3110</v>
      </c>
      <c r="D355" s="1" t="s">
        <v>3111</v>
      </c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5.75" x14ac:dyDescent="0.25">
      <c r="A356" s="1" t="s">
        <v>2007</v>
      </c>
      <c r="B356" s="1" t="s">
        <v>2470</v>
      </c>
      <c r="C356" s="1" t="s">
        <v>3112</v>
      </c>
      <c r="D356" s="1" t="s">
        <v>3113</v>
      </c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5.75" x14ac:dyDescent="0.25">
      <c r="A357" s="1" t="s">
        <v>2006</v>
      </c>
      <c r="B357" s="1" t="s">
        <v>2470</v>
      </c>
      <c r="C357" s="1" t="s">
        <v>3114</v>
      </c>
      <c r="D357" s="1" t="s">
        <v>3115</v>
      </c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5.75" x14ac:dyDescent="0.25">
      <c r="A358" s="1" t="s">
        <v>2005</v>
      </c>
      <c r="B358" s="1" t="s">
        <v>2473</v>
      </c>
      <c r="C358" s="1" t="s">
        <v>3116</v>
      </c>
      <c r="D358" s="1" t="s">
        <v>3117</v>
      </c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5.75" x14ac:dyDescent="0.25">
      <c r="A359" s="1" t="s">
        <v>2004</v>
      </c>
      <c r="B359" s="1" t="s">
        <v>2473</v>
      </c>
      <c r="C359" s="1" t="s">
        <v>3118</v>
      </c>
      <c r="D359" s="1" t="s">
        <v>3119</v>
      </c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5.75" x14ac:dyDescent="0.25">
      <c r="A360" s="1" t="s">
        <v>2003</v>
      </c>
      <c r="B360" s="1" t="s">
        <v>2473</v>
      </c>
      <c r="C360" s="1" t="s">
        <v>3120</v>
      </c>
      <c r="D360" s="1" t="s">
        <v>3121</v>
      </c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5.75" x14ac:dyDescent="0.25">
      <c r="A361" s="1" t="s">
        <v>2002</v>
      </c>
      <c r="B361" s="1" t="s">
        <v>2473</v>
      </c>
      <c r="C361" s="1" t="s">
        <v>2420</v>
      </c>
      <c r="D361" s="1" t="s">
        <v>3122</v>
      </c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5.75" x14ac:dyDescent="0.25">
      <c r="A362" s="1" t="s">
        <v>2001</v>
      </c>
      <c r="B362" s="1" t="s">
        <v>2473</v>
      </c>
      <c r="C362" s="1" t="s">
        <v>3123</v>
      </c>
      <c r="D362" s="1" t="s">
        <v>3124</v>
      </c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5.75" x14ac:dyDescent="0.25">
      <c r="A363" s="1" t="s">
        <v>2000</v>
      </c>
      <c r="B363" s="1" t="s">
        <v>2473</v>
      </c>
      <c r="C363" s="1" t="s">
        <v>3125</v>
      </c>
      <c r="D363" s="1" t="s">
        <v>2598</v>
      </c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5.75" x14ac:dyDescent="0.25">
      <c r="A364" s="1" t="s">
        <v>1999</v>
      </c>
      <c r="B364" s="1" t="s">
        <v>2473</v>
      </c>
      <c r="C364" s="1" t="s">
        <v>3126</v>
      </c>
      <c r="D364" s="1" t="s">
        <v>3127</v>
      </c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5.75" x14ac:dyDescent="0.25">
      <c r="A365" s="1" t="s">
        <v>1998</v>
      </c>
      <c r="B365" s="1" t="s">
        <v>2470</v>
      </c>
      <c r="C365" s="1" t="s">
        <v>3128</v>
      </c>
      <c r="D365" s="1" t="s">
        <v>3129</v>
      </c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5.75" x14ac:dyDescent="0.25">
      <c r="A366" s="1" t="s">
        <v>1997</v>
      </c>
      <c r="B366" s="1" t="s">
        <v>2470</v>
      </c>
      <c r="C366" s="1" t="s">
        <v>3130</v>
      </c>
      <c r="D366" s="1" t="s">
        <v>3131</v>
      </c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5.75" x14ac:dyDescent="0.25">
      <c r="A367" s="1" t="s">
        <v>1996</v>
      </c>
      <c r="B367" s="1" t="s">
        <v>2473</v>
      </c>
      <c r="C367" s="1" t="s">
        <v>3132</v>
      </c>
      <c r="D367" s="1" t="s">
        <v>3133</v>
      </c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5.75" x14ac:dyDescent="0.25">
      <c r="A368" s="1" t="s">
        <v>1995</v>
      </c>
      <c r="B368" s="1" t="s">
        <v>2473</v>
      </c>
      <c r="C368" s="1" t="s">
        <v>3134</v>
      </c>
      <c r="D368" s="1" t="s">
        <v>3135</v>
      </c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5.75" x14ac:dyDescent="0.25">
      <c r="A369" s="1" t="s">
        <v>1994</v>
      </c>
      <c r="B369" s="1" t="s">
        <v>2470</v>
      </c>
      <c r="C369" s="1" t="s">
        <v>3136</v>
      </c>
      <c r="D369" s="1" t="s">
        <v>3137</v>
      </c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5.75" x14ac:dyDescent="0.25">
      <c r="A370" s="1" t="s">
        <v>1993</v>
      </c>
      <c r="B370" s="1" t="s">
        <v>2473</v>
      </c>
      <c r="C370" s="1" t="s">
        <v>3138</v>
      </c>
      <c r="D370" s="1" t="s">
        <v>3139</v>
      </c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5.75" x14ac:dyDescent="0.25">
      <c r="A371" s="1" t="s">
        <v>1992</v>
      </c>
      <c r="B371" s="1" t="s">
        <v>2473</v>
      </c>
      <c r="C371" s="1" t="s">
        <v>3140</v>
      </c>
      <c r="D371" s="1" t="s">
        <v>3141</v>
      </c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5.75" x14ac:dyDescent="0.25">
      <c r="A372" s="1" t="s">
        <v>1991</v>
      </c>
      <c r="B372" s="1" t="s">
        <v>2470</v>
      </c>
      <c r="C372" s="1" t="s">
        <v>3142</v>
      </c>
      <c r="D372" s="1" t="s">
        <v>3143</v>
      </c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5.75" x14ac:dyDescent="0.25">
      <c r="A373" s="1" t="s">
        <v>1990</v>
      </c>
      <c r="B373" s="1" t="s">
        <v>2473</v>
      </c>
      <c r="C373" s="1" t="s">
        <v>3144</v>
      </c>
      <c r="D373" s="1" t="s">
        <v>3145</v>
      </c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5.75" x14ac:dyDescent="0.25">
      <c r="A374" s="1" t="s">
        <v>1989</v>
      </c>
      <c r="B374" s="1" t="s">
        <v>2470</v>
      </c>
      <c r="C374" s="1" t="s">
        <v>3146</v>
      </c>
      <c r="D374" s="1" t="s">
        <v>3147</v>
      </c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5.75" x14ac:dyDescent="0.25">
      <c r="A375" s="1" t="s">
        <v>1988</v>
      </c>
      <c r="B375" s="1" t="s">
        <v>2470</v>
      </c>
      <c r="C375" s="1" t="s">
        <v>3148</v>
      </c>
      <c r="D375" s="1" t="s">
        <v>2997</v>
      </c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5.75" x14ac:dyDescent="0.25">
      <c r="A376" s="1" t="s">
        <v>1987</v>
      </c>
      <c r="B376" s="1" t="s">
        <v>2470</v>
      </c>
      <c r="C376" s="1" t="s">
        <v>3149</v>
      </c>
      <c r="D376" s="1" t="s">
        <v>3150</v>
      </c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5.75" x14ac:dyDescent="0.25">
      <c r="A377" s="1" t="s">
        <v>1986</v>
      </c>
      <c r="B377" s="1" t="s">
        <v>2473</v>
      </c>
      <c r="C377" s="1" t="s">
        <v>3151</v>
      </c>
      <c r="D377" s="1" t="s">
        <v>3152</v>
      </c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5.75" x14ac:dyDescent="0.25">
      <c r="A378" s="1" t="s">
        <v>1985</v>
      </c>
      <c r="B378" s="1" t="s">
        <v>2473</v>
      </c>
      <c r="C378" s="1" t="s">
        <v>3153</v>
      </c>
      <c r="D378" s="1" t="s">
        <v>2762</v>
      </c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5.75" x14ac:dyDescent="0.25">
      <c r="A379" s="1" t="s">
        <v>1984</v>
      </c>
      <c r="B379" s="1" t="s">
        <v>2470</v>
      </c>
      <c r="C379" s="1" t="s">
        <v>3154</v>
      </c>
      <c r="D379" s="1" t="s">
        <v>3155</v>
      </c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5.75" x14ac:dyDescent="0.25">
      <c r="A380" s="1" t="s">
        <v>1983</v>
      </c>
      <c r="B380" s="1" t="s">
        <v>2470</v>
      </c>
      <c r="C380" s="1" t="s">
        <v>3156</v>
      </c>
      <c r="D380" s="1" t="s">
        <v>2836</v>
      </c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5.75" x14ac:dyDescent="0.25">
      <c r="A381" s="1" t="s">
        <v>1982</v>
      </c>
      <c r="B381" s="1" t="s">
        <v>2473</v>
      </c>
      <c r="C381" s="1" t="s">
        <v>3157</v>
      </c>
      <c r="D381" s="1" t="s">
        <v>3158</v>
      </c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5.75" x14ac:dyDescent="0.25">
      <c r="A382" s="1" t="s">
        <v>1981</v>
      </c>
      <c r="B382" s="1" t="s">
        <v>2470</v>
      </c>
      <c r="C382" s="1" t="s">
        <v>3159</v>
      </c>
      <c r="D382" s="1" t="s">
        <v>3160</v>
      </c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5.75" x14ac:dyDescent="0.25">
      <c r="A383" s="1" t="s">
        <v>1980</v>
      </c>
      <c r="B383" s="1" t="s">
        <v>2473</v>
      </c>
      <c r="C383" s="1" t="s">
        <v>3161</v>
      </c>
      <c r="D383" s="1" t="s">
        <v>2484</v>
      </c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5.75" x14ac:dyDescent="0.25">
      <c r="A384" s="1" t="s">
        <v>1979</v>
      </c>
      <c r="B384" s="1" t="s">
        <v>2473</v>
      </c>
      <c r="C384" s="1" t="s">
        <v>3162</v>
      </c>
      <c r="D384" s="1" t="s">
        <v>2905</v>
      </c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5.75" x14ac:dyDescent="0.25">
      <c r="A385" s="1" t="s">
        <v>1978</v>
      </c>
      <c r="B385" s="1" t="s">
        <v>2470</v>
      </c>
      <c r="C385" s="1" t="s">
        <v>2433</v>
      </c>
      <c r="D385" s="1" t="s">
        <v>2615</v>
      </c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5.75" x14ac:dyDescent="0.25">
      <c r="A386" s="1" t="s">
        <v>1977</v>
      </c>
      <c r="B386" s="1" t="s">
        <v>2473</v>
      </c>
      <c r="C386" s="1" t="s">
        <v>3163</v>
      </c>
      <c r="D386" s="1" t="s">
        <v>3164</v>
      </c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5.75" x14ac:dyDescent="0.25">
      <c r="A387" s="1" t="s">
        <v>1976</v>
      </c>
      <c r="B387" s="1" t="s">
        <v>2473</v>
      </c>
      <c r="C387" s="1" t="s">
        <v>3165</v>
      </c>
      <c r="D387" s="1" t="s">
        <v>3166</v>
      </c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5.75" x14ac:dyDescent="0.25">
      <c r="A388" s="1" t="s">
        <v>1975</v>
      </c>
      <c r="B388" s="1" t="s">
        <v>2470</v>
      </c>
      <c r="C388" s="1" t="s">
        <v>3167</v>
      </c>
      <c r="D388" s="1" t="s">
        <v>3168</v>
      </c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5.75" x14ac:dyDescent="0.25">
      <c r="A389" s="1" t="s">
        <v>1974</v>
      </c>
      <c r="B389" s="1" t="s">
        <v>2473</v>
      </c>
      <c r="C389" s="1" t="s">
        <v>3169</v>
      </c>
      <c r="D389" s="1" t="s">
        <v>3170</v>
      </c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5.75" x14ac:dyDescent="0.25">
      <c r="A390" s="1" t="s">
        <v>1973</v>
      </c>
      <c r="B390" s="1" t="s">
        <v>2470</v>
      </c>
      <c r="C390" s="1" t="s">
        <v>3171</v>
      </c>
      <c r="D390" s="1" t="s">
        <v>3038</v>
      </c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5.75" x14ac:dyDescent="0.25">
      <c r="A391" s="1" t="s">
        <v>1972</v>
      </c>
      <c r="B391" s="1" t="s">
        <v>2470</v>
      </c>
      <c r="C391" s="1" t="s">
        <v>3172</v>
      </c>
      <c r="D391" s="1" t="s">
        <v>3173</v>
      </c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5.75" x14ac:dyDescent="0.25">
      <c r="A392" s="1" t="s">
        <v>1971</v>
      </c>
      <c r="B392" s="1" t="s">
        <v>2473</v>
      </c>
      <c r="C392" s="1" t="s">
        <v>3174</v>
      </c>
      <c r="D392" s="1" t="s">
        <v>3175</v>
      </c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5.75" x14ac:dyDescent="0.25">
      <c r="A393" s="1" t="s">
        <v>1970</v>
      </c>
      <c r="B393" s="1" t="s">
        <v>2473</v>
      </c>
      <c r="C393" s="1" t="s">
        <v>3176</v>
      </c>
      <c r="D393" s="1" t="s">
        <v>2566</v>
      </c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5.75" x14ac:dyDescent="0.25">
      <c r="A394" s="1" t="s">
        <v>1969</v>
      </c>
      <c r="B394" s="1" t="s">
        <v>2470</v>
      </c>
      <c r="C394" s="1" t="s">
        <v>3177</v>
      </c>
      <c r="D394" s="1" t="s">
        <v>3178</v>
      </c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5.75" x14ac:dyDescent="0.25">
      <c r="A395" s="1" t="s">
        <v>1968</v>
      </c>
      <c r="B395" s="1" t="s">
        <v>2473</v>
      </c>
      <c r="C395" s="1" t="s">
        <v>2858</v>
      </c>
      <c r="D395" s="1" t="s">
        <v>3179</v>
      </c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5.75" x14ac:dyDescent="0.25">
      <c r="A396" s="1" t="s">
        <v>1967</v>
      </c>
      <c r="B396" s="1" t="s">
        <v>2470</v>
      </c>
      <c r="C396" s="1" t="s">
        <v>3180</v>
      </c>
      <c r="D396" s="1" t="s">
        <v>3181</v>
      </c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5.75" x14ac:dyDescent="0.25">
      <c r="A397" s="1" t="s">
        <v>1966</v>
      </c>
      <c r="B397" s="1" t="s">
        <v>2470</v>
      </c>
      <c r="C397" s="1" t="s">
        <v>3182</v>
      </c>
      <c r="D397" s="1" t="s">
        <v>3183</v>
      </c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5.75" x14ac:dyDescent="0.25">
      <c r="A398" s="1" t="s">
        <v>1965</v>
      </c>
      <c r="B398" s="1" t="s">
        <v>2470</v>
      </c>
      <c r="C398" s="1" t="s">
        <v>3184</v>
      </c>
      <c r="D398" s="1" t="s">
        <v>3185</v>
      </c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5.75" x14ac:dyDescent="0.25">
      <c r="A399" s="1" t="s">
        <v>1964</v>
      </c>
      <c r="B399" s="1" t="s">
        <v>2473</v>
      </c>
      <c r="C399" s="1" t="s">
        <v>3186</v>
      </c>
      <c r="D399" s="1" t="s">
        <v>3187</v>
      </c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5.75" x14ac:dyDescent="0.25">
      <c r="A400" s="1" t="s">
        <v>1963</v>
      </c>
      <c r="B400" s="1" t="s">
        <v>2470</v>
      </c>
      <c r="C400" s="1" t="s">
        <v>3188</v>
      </c>
      <c r="D400" s="1" t="s">
        <v>2637</v>
      </c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5.75" x14ac:dyDescent="0.25">
      <c r="A401" s="1" t="s">
        <v>1962</v>
      </c>
      <c r="B401" s="1" t="s">
        <v>2470</v>
      </c>
      <c r="C401" s="1" t="s">
        <v>3189</v>
      </c>
      <c r="D401" s="1" t="s">
        <v>3190</v>
      </c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5.75" x14ac:dyDescent="0.25">
      <c r="A402" s="1" t="s">
        <v>1961</v>
      </c>
      <c r="B402" s="1" t="s">
        <v>2473</v>
      </c>
      <c r="C402" s="1" t="s">
        <v>3191</v>
      </c>
      <c r="D402" s="1" t="s">
        <v>3192</v>
      </c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5.75" x14ac:dyDescent="0.25">
      <c r="A403" s="1" t="s">
        <v>1960</v>
      </c>
      <c r="B403" s="1" t="s">
        <v>2470</v>
      </c>
      <c r="C403" s="1" t="s">
        <v>3193</v>
      </c>
      <c r="D403" s="1" t="s">
        <v>3194</v>
      </c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5.75" x14ac:dyDescent="0.25">
      <c r="A404" s="1" t="s">
        <v>1959</v>
      </c>
      <c r="B404" s="1" t="s">
        <v>2470</v>
      </c>
      <c r="C404" s="1" t="s">
        <v>3195</v>
      </c>
      <c r="D404" s="1" t="s">
        <v>3196</v>
      </c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5.75" x14ac:dyDescent="0.25">
      <c r="A405" s="1" t="s">
        <v>1958</v>
      </c>
      <c r="B405" s="1" t="s">
        <v>2473</v>
      </c>
      <c r="C405" s="1" t="s">
        <v>3197</v>
      </c>
      <c r="D405" s="1" t="s">
        <v>3198</v>
      </c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5.75" x14ac:dyDescent="0.25">
      <c r="A406" s="1" t="s">
        <v>1957</v>
      </c>
      <c r="B406" s="1" t="s">
        <v>2473</v>
      </c>
      <c r="C406" s="1" t="s">
        <v>3199</v>
      </c>
      <c r="D406" s="1" t="s">
        <v>3200</v>
      </c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5.75" x14ac:dyDescent="0.25">
      <c r="A407" s="1" t="s">
        <v>1956</v>
      </c>
      <c r="B407" s="1" t="s">
        <v>2473</v>
      </c>
      <c r="C407" s="1" t="s">
        <v>3201</v>
      </c>
      <c r="D407" s="1" t="s">
        <v>3202</v>
      </c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5.75" x14ac:dyDescent="0.25">
      <c r="A408" s="1" t="s">
        <v>1955</v>
      </c>
      <c r="B408" s="1" t="s">
        <v>2473</v>
      </c>
      <c r="C408" s="1" t="s">
        <v>3203</v>
      </c>
      <c r="D408" s="1" t="s">
        <v>3204</v>
      </c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5.75" x14ac:dyDescent="0.25">
      <c r="A409" s="1" t="s">
        <v>1954</v>
      </c>
      <c r="B409" s="1" t="s">
        <v>2473</v>
      </c>
      <c r="C409" s="1" t="s">
        <v>3205</v>
      </c>
      <c r="D409" s="1" t="s">
        <v>3206</v>
      </c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5.75" x14ac:dyDescent="0.25">
      <c r="A410" s="1" t="s">
        <v>1953</v>
      </c>
      <c r="B410" s="1" t="s">
        <v>2473</v>
      </c>
      <c r="C410" s="1" t="s">
        <v>2429</v>
      </c>
      <c r="D410" s="1" t="s">
        <v>3207</v>
      </c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5.75" x14ac:dyDescent="0.25">
      <c r="A411" s="1" t="s">
        <v>1952</v>
      </c>
      <c r="B411" s="1" t="s">
        <v>2470</v>
      </c>
      <c r="C411" s="1" t="s">
        <v>3208</v>
      </c>
      <c r="D411" s="1" t="s">
        <v>3209</v>
      </c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5.75" x14ac:dyDescent="0.25">
      <c r="A412" s="1" t="s">
        <v>1951</v>
      </c>
      <c r="B412" s="1" t="s">
        <v>2470</v>
      </c>
      <c r="C412" s="1" t="s">
        <v>3210</v>
      </c>
      <c r="D412" s="1" t="s">
        <v>3211</v>
      </c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5.75" x14ac:dyDescent="0.25">
      <c r="A413" s="1" t="s">
        <v>1950</v>
      </c>
      <c r="B413" s="1" t="s">
        <v>2473</v>
      </c>
      <c r="C413" s="1" t="s">
        <v>3212</v>
      </c>
      <c r="D413" s="1" t="s">
        <v>3213</v>
      </c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5.75" x14ac:dyDescent="0.25">
      <c r="A414" s="1" t="s">
        <v>1949</v>
      </c>
      <c r="B414" s="1" t="s">
        <v>2470</v>
      </c>
      <c r="C414" s="1" t="s">
        <v>3214</v>
      </c>
      <c r="D414" s="1" t="s">
        <v>3215</v>
      </c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5.75" x14ac:dyDescent="0.25">
      <c r="A415" s="1" t="s">
        <v>1948</v>
      </c>
      <c r="B415" s="1" t="s">
        <v>2470</v>
      </c>
      <c r="C415" s="1" t="s">
        <v>3216</v>
      </c>
      <c r="D415" s="1" t="s">
        <v>3217</v>
      </c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5.75" x14ac:dyDescent="0.25">
      <c r="A416" s="1" t="s">
        <v>1947</v>
      </c>
      <c r="B416" s="1" t="s">
        <v>2473</v>
      </c>
      <c r="C416" s="1" t="s">
        <v>3218</v>
      </c>
      <c r="D416" s="1" t="s">
        <v>3219</v>
      </c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5.75" x14ac:dyDescent="0.25">
      <c r="A417" s="1" t="s">
        <v>1946</v>
      </c>
      <c r="B417" s="1" t="s">
        <v>2473</v>
      </c>
      <c r="C417" s="1" t="s">
        <v>3220</v>
      </c>
      <c r="D417" s="1" t="s">
        <v>2484</v>
      </c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5.75" x14ac:dyDescent="0.25">
      <c r="A418" s="1" t="s">
        <v>1945</v>
      </c>
      <c r="B418" s="1" t="s">
        <v>2470</v>
      </c>
      <c r="C418" s="1" t="s">
        <v>3221</v>
      </c>
      <c r="D418" s="1" t="s">
        <v>3222</v>
      </c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5.75" x14ac:dyDescent="0.25">
      <c r="A419" s="1" t="s">
        <v>1944</v>
      </c>
      <c r="B419" s="1" t="s">
        <v>2470</v>
      </c>
      <c r="C419" s="1" t="s">
        <v>3223</v>
      </c>
      <c r="D419" s="1" t="s">
        <v>3095</v>
      </c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5.75" x14ac:dyDescent="0.25">
      <c r="A420" s="1" t="s">
        <v>1943</v>
      </c>
      <c r="B420" s="1" t="s">
        <v>2470</v>
      </c>
      <c r="C420" s="1" t="s">
        <v>3224</v>
      </c>
      <c r="D420" s="1" t="s">
        <v>3225</v>
      </c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5.75" x14ac:dyDescent="0.25">
      <c r="A421" s="1" t="s">
        <v>1942</v>
      </c>
      <c r="B421" s="1" t="s">
        <v>2470</v>
      </c>
      <c r="C421" s="1" t="s">
        <v>3226</v>
      </c>
      <c r="D421" s="1" t="s">
        <v>3227</v>
      </c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5.75" x14ac:dyDescent="0.25">
      <c r="A422" s="1" t="s">
        <v>1941</v>
      </c>
      <c r="B422" s="1" t="s">
        <v>2473</v>
      </c>
      <c r="C422" s="1" t="s">
        <v>3228</v>
      </c>
      <c r="D422" s="1" t="s">
        <v>3229</v>
      </c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5.75" x14ac:dyDescent="0.25">
      <c r="A423" s="1" t="s">
        <v>1940</v>
      </c>
      <c r="B423" s="1" t="s">
        <v>2470</v>
      </c>
      <c r="C423" s="1" t="s">
        <v>2678</v>
      </c>
      <c r="D423" s="1" t="s">
        <v>3230</v>
      </c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5.75" x14ac:dyDescent="0.25">
      <c r="A424" s="1" t="s">
        <v>1939</v>
      </c>
      <c r="B424" s="1" t="s">
        <v>2470</v>
      </c>
      <c r="C424" s="1" t="s">
        <v>3231</v>
      </c>
      <c r="D424" s="1" t="s">
        <v>3232</v>
      </c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5.75" x14ac:dyDescent="0.25">
      <c r="A425" s="1" t="s">
        <v>1938</v>
      </c>
      <c r="B425" s="1" t="s">
        <v>2470</v>
      </c>
      <c r="C425" s="1" t="s">
        <v>3233</v>
      </c>
      <c r="D425" s="1" t="s">
        <v>3234</v>
      </c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5.75" x14ac:dyDescent="0.25">
      <c r="A426" s="1" t="s">
        <v>1937</v>
      </c>
      <c r="B426" s="1" t="s">
        <v>2473</v>
      </c>
      <c r="C426" s="1" t="s">
        <v>3235</v>
      </c>
      <c r="D426" s="1" t="s">
        <v>3217</v>
      </c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5.75" x14ac:dyDescent="0.25">
      <c r="A427" s="1" t="s">
        <v>1936</v>
      </c>
      <c r="B427" s="1" t="s">
        <v>2473</v>
      </c>
      <c r="C427" s="1" t="s">
        <v>3236</v>
      </c>
      <c r="D427" s="1" t="s">
        <v>2857</v>
      </c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5.75" x14ac:dyDescent="0.25">
      <c r="A428" s="1" t="s">
        <v>1935</v>
      </c>
      <c r="B428" s="1" t="s">
        <v>2470</v>
      </c>
      <c r="C428" s="1" t="s">
        <v>3237</v>
      </c>
      <c r="D428" s="1" t="s">
        <v>3238</v>
      </c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5.75" x14ac:dyDescent="0.25">
      <c r="A429" s="1" t="s">
        <v>1934</v>
      </c>
      <c r="B429" s="1" t="s">
        <v>2470</v>
      </c>
      <c r="C429" s="1" t="s">
        <v>3239</v>
      </c>
      <c r="D429" s="1" t="s">
        <v>3240</v>
      </c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5.75" x14ac:dyDescent="0.25">
      <c r="A430" s="1" t="s">
        <v>1933</v>
      </c>
      <c r="B430" s="1" t="s">
        <v>2470</v>
      </c>
      <c r="C430" s="1" t="s">
        <v>2434</v>
      </c>
      <c r="D430" s="1" t="s">
        <v>2621</v>
      </c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5.75" x14ac:dyDescent="0.25">
      <c r="A431" s="1" t="s">
        <v>1932</v>
      </c>
      <c r="B431" s="1" t="s">
        <v>2470</v>
      </c>
      <c r="C431" s="1" t="s">
        <v>3241</v>
      </c>
      <c r="D431" s="1" t="s">
        <v>3242</v>
      </c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5.75" x14ac:dyDescent="0.25">
      <c r="A432" s="1" t="s">
        <v>1931</v>
      </c>
      <c r="B432" s="1" t="s">
        <v>2470</v>
      </c>
      <c r="C432" s="1" t="s">
        <v>3243</v>
      </c>
      <c r="D432" s="1" t="s">
        <v>3244</v>
      </c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5.75" x14ac:dyDescent="0.25">
      <c r="A433" s="1" t="s">
        <v>1930</v>
      </c>
      <c r="B433" s="1" t="s">
        <v>2470</v>
      </c>
      <c r="C433" s="1" t="s">
        <v>3245</v>
      </c>
      <c r="D433" s="1" t="s">
        <v>3246</v>
      </c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5.75" x14ac:dyDescent="0.25">
      <c r="A434" s="1" t="s">
        <v>1929</v>
      </c>
      <c r="B434" s="1" t="s">
        <v>2473</v>
      </c>
      <c r="C434" s="1" t="s">
        <v>3247</v>
      </c>
      <c r="D434" s="1" t="s">
        <v>3204</v>
      </c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5.75" x14ac:dyDescent="0.25">
      <c r="A435" s="1" t="s">
        <v>1928</v>
      </c>
      <c r="B435" s="1" t="s">
        <v>2470</v>
      </c>
      <c r="C435" s="1" t="s">
        <v>3248</v>
      </c>
      <c r="D435" s="1" t="s">
        <v>2637</v>
      </c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5.75" x14ac:dyDescent="0.25">
      <c r="A436" s="1" t="s">
        <v>1927</v>
      </c>
      <c r="B436" s="1" t="s">
        <v>2473</v>
      </c>
      <c r="C436" s="1" t="s">
        <v>3249</v>
      </c>
      <c r="D436" s="1" t="s">
        <v>3250</v>
      </c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5.75" x14ac:dyDescent="0.25">
      <c r="A437" s="1" t="s">
        <v>1926</v>
      </c>
      <c r="B437" s="1" t="s">
        <v>2473</v>
      </c>
      <c r="C437" s="1" t="s">
        <v>3251</v>
      </c>
      <c r="D437" s="1" t="s">
        <v>3252</v>
      </c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5.75" x14ac:dyDescent="0.25">
      <c r="A438" s="1" t="s">
        <v>1925</v>
      </c>
      <c r="B438" s="1" t="s">
        <v>2473</v>
      </c>
      <c r="C438" s="1" t="s">
        <v>2435</v>
      </c>
      <c r="D438" s="1" t="s">
        <v>3253</v>
      </c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5.75" x14ac:dyDescent="0.25">
      <c r="A439" s="1" t="s">
        <v>1924</v>
      </c>
      <c r="B439" s="1" t="s">
        <v>2470</v>
      </c>
      <c r="C439" s="1" t="s">
        <v>3254</v>
      </c>
      <c r="D439" s="1" t="s">
        <v>3131</v>
      </c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5.75" x14ac:dyDescent="0.25">
      <c r="A440" s="1" t="s">
        <v>1923</v>
      </c>
      <c r="B440" s="1" t="s">
        <v>2473</v>
      </c>
      <c r="C440" s="1" t="s">
        <v>3255</v>
      </c>
      <c r="D440" s="1" t="s">
        <v>3256</v>
      </c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5.75" x14ac:dyDescent="0.25">
      <c r="A441" s="1" t="s">
        <v>1922</v>
      </c>
      <c r="B441" s="1" t="s">
        <v>2470</v>
      </c>
      <c r="C441" s="1" t="s">
        <v>3257</v>
      </c>
      <c r="D441" s="1" t="s">
        <v>3258</v>
      </c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5.75" x14ac:dyDescent="0.25">
      <c r="A442" s="1" t="s">
        <v>1921</v>
      </c>
      <c r="B442" s="1" t="s">
        <v>2470</v>
      </c>
      <c r="C442" s="1" t="s">
        <v>3259</v>
      </c>
      <c r="D442" s="1" t="s">
        <v>3260</v>
      </c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5.75" x14ac:dyDescent="0.25">
      <c r="A443" s="1" t="s">
        <v>1920</v>
      </c>
      <c r="B443" s="1" t="s">
        <v>2473</v>
      </c>
      <c r="C443" s="1" t="s">
        <v>3261</v>
      </c>
      <c r="D443" s="1" t="s">
        <v>3262</v>
      </c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5.75" x14ac:dyDescent="0.25">
      <c r="A444" s="1" t="s">
        <v>1919</v>
      </c>
      <c r="B444" s="1" t="s">
        <v>2473</v>
      </c>
      <c r="C444" s="1" t="s">
        <v>2407</v>
      </c>
      <c r="D444" s="1" t="s">
        <v>3263</v>
      </c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5.75" x14ac:dyDescent="0.25">
      <c r="A445" s="1" t="s">
        <v>1918</v>
      </c>
      <c r="B445" s="1" t="s">
        <v>2470</v>
      </c>
      <c r="C445" s="1" t="s">
        <v>3264</v>
      </c>
      <c r="D445" s="1" t="s">
        <v>3265</v>
      </c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5.75" x14ac:dyDescent="0.25">
      <c r="A446" s="1" t="s">
        <v>1917</v>
      </c>
      <c r="B446" s="1" t="s">
        <v>2470</v>
      </c>
      <c r="C446" s="1" t="s">
        <v>3266</v>
      </c>
      <c r="D446" s="1" t="s">
        <v>3267</v>
      </c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5.75" x14ac:dyDescent="0.25">
      <c r="A447" s="1" t="s">
        <v>1916</v>
      </c>
      <c r="B447" s="1" t="s">
        <v>2473</v>
      </c>
      <c r="C447" s="1" t="s">
        <v>3268</v>
      </c>
      <c r="D447" s="1" t="s">
        <v>3068</v>
      </c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5.75" x14ac:dyDescent="0.25">
      <c r="A448" s="1" t="s">
        <v>1915</v>
      </c>
      <c r="B448" s="1" t="s">
        <v>2470</v>
      </c>
      <c r="C448" s="1" t="s">
        <v>3269</v>
      </c>
      <c r="D448" s="1" t="s">
        <v>3270</v>
      </c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5.75" x14ac:dyDescent="0.25">
      <c r="A449" s="1" t="s">
        <v>1914</v>
      </c>
      <c r="B449" s="1" t="s">
        <v>2473</v>
      </c>
      <c r="C449" s="1" t="s">
        <v>3271</v>
      </c>
      <c r="D449" s="1" t="s">
        <v>3272</v>
      </c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5.75" x14ac:dyDescent="0.25">
      <c r="A450" s="1" t="s">
        <v>1913</v>
      </c>
      <c r="B450" s="1" t="s">
        <v>2473</v>
      </c>
      <c r="C450" s="1" t="s">
        <v>2394</v>
      </c>
      <c r="D450" s="1" t="s">
        <v>3273</v>
      </c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5.75" x14ac:dyDescent="0.25">
      <c r="A451" s="1" t="s">
        <v>1912</v>
      </c>
      <c r="B451" s="1" t="s">
        <v>2470</v>
      </c>
      <c r="C451" s="1" t="s">
        <v>3274</v>
      </c>
      <c r="D451" s="1" t="s">
        <v>3275</v>
      </c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5.75" x14ac:dyDescent="0.25">
      <c r="A452" s="1" t="s">
        <v>1911</v>
      </c>
      <c r="B452" s="1" t="s">
        <v>2470</v>
      </c>
      <c r="C452" s="1" t="s">
        <v>3103</v>
      </c>
      <c r="D452" s="1" t="s">
        <v>3276</v>
      </c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5.75" x14ac:dyDescent="0.25">
      <c r="A453" s="1" t="s">
        <v>1910</v>
      </c>
      <c r="B453" s="1" t="s">
        <v>2473</v>
      </c>
      <c r="C453" s="1" t="s">
        <v>2569</v>
      </c>
      <c r="D453" s="1" t="s">
        <v>3277</v>
      </c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5.75" x14ac:dyDescent="0.25">
      <c r="A454" s="1" t="s">
        <v>1909</v>
      </c>
      <c r="B454" s="1" t="s">
        <v>2470</v>
      </c>
      <c r="C454" s="1" t="s">
        <v>3278</v>
      </c>
      <c r="D454" s="1" t="s">
        <v>3279</v>
      </c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5.75" x14ac:dyDescent="0.25">
      <c r="A455" s="1" t="s">
        <v>1908</v>
      </c>
      <c r="B455" s="1" t="s">
        <v>2473</v>
      </c>
      <c r="C455" s="1" t="s">
        <v>3280</v>
      </c>
      <c r="D455" s="1" t="s">
        <v>2722</v>
      </c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5.75" x14ac:dyDescent="0.25">
      <c r="A456" s="1" t="s">
        <v>1907</v>
      </c>
      <c r="B456" s="1" t="s">
        <v>2473</v>
      </c>
      <c r="C456" s="1" t="s">
        <v>3281</v>
      </c>
      <c r="D456" s="1" t="s">
        <v>2484</v>
      </c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5.75" x14ac:dyDescent="0.25">
      <c r="A457" s="1" t="s">
        <v>1906</v>
      </c>
      <c r="B457" s="1" t="s">
        <v>2473</v>
      </c>
      <c r="C457" s="1" t="s">
        <v>3282</v>
      </c>
      <c r="D457" s="1" t="s">
        <v>3283</v>
      </c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5.75" x14ac:dyDescent="0.25">
      <c r="A458" s="1" t="s">
        <v>1905</v>
      </c>
      <c r="B458" s="1" t="s">
        <v>2473</v>
      </c>
      <c r="C458" s="1" t="s">
        <v>3284</v>
      </c>
      <c r="D458" s="1" t="s">
        <v>3002</v>
      </c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5.75" x14ac:dyDescent="0.25">
      <c r="A459" s="1" t="s">
        <v>1904</v>
      </c>
      <c r="B459" s="1" t="s">
        <v>2473</v>
      </c>
      <c r="C459" s="1" t="s">
        <v>3285</v>
      </c>
      <c r="D459" s="1" t="s">
        <v>3286</v>
      </c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5.75" x14ac:dyDescent="0.25">
      <c r="A460" s="1" t="s">
        <v>1903</v>
      </c>
      <c r="B460" s="1" t="s">
        <v>2470</v>
      </c>
      <c r="C460" s="1" t="s">
        <v>3287</v>
      </c>
      <c r="D460" s="1" t="s">
        <v>3288</v>
      </c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5.75" x14ac:dyDescent="0.25">
      <c r="A461" s="1" t="s">
        <v>1902</v>
      </c>
      <c r="B461" s="1" t="s">
        <v>2473</v>
      </c>
      <c r="C461" s="1" t="s">
        <v>2593</v>
      </c>
      <c r="D461" s="1" t="s">
        <v>3289</v>
      </c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5.75" x14ac:dyDescent="0.25">
      <c r="A462" s="1" t="s">
        <v>1901</v>
      </c>
      <c r="B462" s="1" t="s">
        <v>2470</v>
      </c>
      <c r="C462" s="1" t="s">
        <v>3012</v>
      </c>
      <c r="D462" s="1" t="s">
        <v>3290</v>
      </c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5.75" x14ac:dyDescent="0.25">
      <c r="A463" s="1" t="s">
        <v>1900</v>
      </c>
      <c r="B463" s="1" t="s">
        <v>2470</v>
      </c>
      <c r="C463" s="1" t="s">
        <v>2622</v>
      </c>
      <c r="D463" s="1" t="s">
        <v>2581</v>
      </c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5.75" x14ac:dyDescent="0.25">
      <c r="A464" s="1" t="s">
        <v>1899</v>
      </c>
      <c r="B464" s="1" t="s">
        <v>2470</v>
      </c>
      <c r="C464" s="1" t="s">
        <v>3291</v>
      </c>
      <c r="D464" s="1" t="s">
        <v>3292</v>
      </c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5.75" x14ac:dyDescent="0.25">
      <c r="A465" s="1" t="s">
        <v>1898</v>
      </c>
      <c r="B465" s="1" t="s">
        <v>2473</v>
      </c>
      <c r="C465" s="1" t="s">
        <v>3293</v>
      </c>
      <c r="D465" s="1" t="s">
        <v>3294</v>
      </c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5.75" x14ac:dyDescent="0.25">
      <c r="A466" s="1" t="s">
        <v>1897</v>
      </c>
      <c r="B466" s="1" t="s">
        <v>2470</v>
      </c>
      <c r="C466" s="1" t="s">
        <v>3295</v>
      </c>
      <c r="D466" s="1" t="s">
        <v>2615</v>
      </c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5.75" x14ac:dyDescent="0.25">
      <c r="A467" s="1" t="s">
        <v>1896</v>
      </c>
      <c r="B467" s="1" t="s">
        <v>2473</v>
      </c>
      <c r="C467" s="1" t="s">
        <v>3296</v>
      </c>
      <c r="D467" s="1" t="s">
        <v>3297</v>
      </c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5.75" x14ac:dyDescent="0.25">
      <c r="A468" s="1" t="s">
        <v>1895</v>
      </c>
      <c r="B468" s="1" t="s">
        <v>2473</v>
      </c>
      <c r="C468" s="1" t="s">
        <v>2406</v>
      </c>
      <c r="D468" s="1" t="s">
        <v>3298</v>
      </c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5.75" x14ac:dyDescent="0.25">
      <c r="A469" s="1" t="s">
        <v>1894</v>
      </c>
      <c r="B469" s="1" t="s">
        <v>2470</v>
      </c>
      <c r="C469" s="1" t="s">
        <v>3299</v>
      </c>
      <c r="D469" s="1" t="s">
        <v>3300</v>
      </c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5.75" x14ac:dyDescent="0.25">
      <c r="A470" s="1" t="s">
        <v>1893</v>
      </c>
      <c r="B470" s="1" t="s">
        <v>2470</v>
      </c>
      <c r="C470" s="1" t="s">
        <v>3301</v>
      </c>
      <c r="D470" s="1" t="s">
        <v>3302</v>
      </c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5.75" x14ac:dyDescent="0.25">
      <c r="A471" s="1" t="s">
        <v>1892</v>
      </c>
      <c r="B471" s="1" t="s">
        <v>2473</v>
      </c>
      <c r="C471" s="1" t="s">
        <v>3303</v>
      </c>
      <c r="D471" s="1" t="s">
        <v>3304</v>
      </c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5.75" x14ac:dyDescent="0.25">
      <c r="A472" s="1" t="s">
        <v>1891</v>
      </c>
      <c r="B472" s="1" t="s">
        <v>2473</v>
      </c>
      <c r="C472" s="1" t="s">
        <v>3305</v>
      </c>
      <c r="D472" s="1" t="s">
        <v>3306</v>
      </c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5.75" x14ac:dyDescent="0.25">
      <c r="A473" s="1" t="s">
        <v>1890</v>
      </c>
      <c r="B473" s="1" t="s">
        <v>2473</v>
      </c>
      <c r="C473" s="1" t="s">
        <v>3307</v>
      </c>
      <c r="D473" s="1" t="s">
        <v>2891</v>
      </c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5.75" x14ac:dyDescent="0.25">
      <c r="A474" s="1" t="s">
        <v>1889</v>
      </c>
      <c r="B474" s="1" t="s">
        <v>2473</v>
      </c>
      <c r="C474" s="1" t="s">
        <v>2925</v>
      </c>
      <c r="D474" s="1" t="s">
        <v>3308</v>
      </c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5.75" x14ac:dyDescent="0.25">
      <c r="A475" s="1" t="s">
        <v>1888</v>
      </c>
      <c r="B475" s="1" t="s">
        <v>2473</v>
      </c>
      <c r="C475" s="1" t="s">
        <v>3309</v>
      </c>
      <c r="D475" s="1" t="s">
        <v>2494</v>
      </c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5.75" x14ac:dyDescent="0.25">
      <c r="A476" s="1" t="s">
        <v>1887</v>
      </c>
      <c r="B476" s="1" t="s">
        <v>2473</v>
      </c>
      <c r="C476" s="1" t="s">
        <v>3310</v>
      </c>
      <c r="D476" s="1" t="s">
        <v>3311</v>
      </c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5.75" x14ac:dyDescent="0.25">
      <c r="A477" s="1" t="s">
        <v>1885</v>
      </c>
      <c r="B477" s="1" t="s">
        <v>2473</v>
      </c>
      <c r="C477" s="1" t="s">
        <v>3312</v>
      </c>
      <c r="D477" s="1" t="s">
        <v>3313</v>
      </c>
      <c r="E477" s="1"/>
      <c r="F477" s="1"/>
      <c r="G477" s="1"/>
      <c r="H477" s="1"/>
      <c r="I477" s="1"/>
      <c r="J477" s="1"/>
      <c r="K477" s="1"/>
      <c r="L477" s="1" t="s">
        <v>3314</v>
      </c>
      <c r="M477" s="1"/>
    </row>
    <row r="478" spans="1:13" ht="15.75" x14ac:dyDescent="0.25">
      <c r="A478" s="1" t="s">
        <v>1884</v>
      </c>
      <c r="B478" s="1" t="s">
        <v>2470</v>
      </c>
      <c r="C478" s="1" t="s">
        <v>3315</v>
      </c>
      <c r="D478" s="1" t="s">
        <v>3316</v>
      </c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5.75" x14ac:dyDescent="0.25">
      <c r="A479" s="1" t="s">
        <v>1883</v>
      </c>
      <c r="B479" s="1" t="s">
        <v>2473</v>
      </c>
      <c r="C479" s="1" t="s">
        <v>3317</v>
      </c>
      <c r="D479" s="1" t="s">
        <v>3318</v>
      </c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5.75" x14ac:dyDescent="0.25">
      <c r="A480" s="1" t="s">
        <v>1882</v>
      </c>
      <c r="B480" s="1" t="s">
        <v>2473</v>
      </c>
      <c r="C480" s="1" t="s">
        <v>3319</v>
      </c>
      <c r="D480" s="1" t="s">
        <v>3320</v>
      </c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5.75" x14ac:dyDescent="0.25">
      <c r="A481" s="1" t="s">
        <v>1881</v>
      </c>
      <c r="B481" s="1" t="s">
        <v>2473</v>
      </c>
      <c r="C481" s="1" t="s">
        <v>3321</v>
      </c>
      <c r="D481" s="1" t="s">
        <v>3322</v>
      </c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5.75" x14ac:dyDescent="0.25">
      <c r="A482" s="1" t="s">
        <v>1880</v>
      </c>
      <c r="B482" s="1" t="s">
        <v>2473</v>
      </c>
      <c r="C482" s="1" t="s">
        <v>3323</v>
      </c>
      <c r="D482" s="1" t="s">
        <v>2816</v>
      </c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5.75" x14ac:dyDescent="0.25">
      <c r="A483" s="1" t="s">
        <v>1879</v>
      </c>
      <c r="B483" s="1" t="s">
        <v>2473</v>
      </c>
      <c r="C483" s="1" t="s">
        <v>3324</v>
      </c>
      <c r="D483" s="1" t="s">
        <v>3325</v>
      </c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5.75" x14ac:dyDescent="0.25">
      <c r="A484" s="1" t="s">
        <v>1878</v>
      </c>
      <c r="B484" s="1" t="s">
        <v>2470</v>
      </c>
      <c r="C484" s="1" t="s">
        <v>3326</v>
      </c>
      <c r="D484" s="1" t="s">
        <v>3327</v>
      </c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5.75" x14ac:dyDescent="0.25">
      <c r="A485" s="1" t="s">
        <v>1877</v>
      </c>
      <c r="B485" s="1" t="s">
        <v>2470</v>
      </c>
      <c r="C485" s="1" t="s">
        <v>2717</v>
      </c>
      <c r="D485" s="1" t="s">
        <v>3328</v>
      </c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5.75" x14ac:dyDescent="0.25">
      <c r="A486" s="1" t="s">
        <v>1876</v>
      </c>
      <c r="B486" s="1" t="s">
        <v>2473</v>
      </c>
      <c r="C486" s="1" t="s">
        <v>3329</v>
      </c>
      <c r="D486" s="1" t="s">
        <v>2766</v>
      </c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5.75" x14ac:dyDescent="0.25">
      <c r="A487" s="1" t="s">
        <v>1875</v>
      </c>
      <c r="B487" s="1" t="s">
        <v>2473</v>
      </c>
      <c r="C487" s="1" t="s">
        <v>3069</v>
      </c>
      <c r="D487" s="1" t="s">
        <v>2603</v>
      </c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5.75" x14ac:dyDescent="0.25">
      <c r="A488" s="1" t="s">
        <v>1874</v>
      </c>
      <c r="B488" s="1" t="s">
        <v>3331</v>
      </c>
      <c r="C488" s="1" t="s">
        <v>3330</v>
      </c>
      <c r="D488" s="1" t="s">
        <v>3332</v>
      </c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5.75" x14ac:dyDescent="0.25">
      <c r="A489" s="1" t="s">
        <v>1873</v>
      </c>
      <c r="B489" s="1" t="s">
        <v>2470</v>
      </c>
      <c r="C489" s="1" t="s">
        <v>3333</v>
      </c>
      <c r="D489" s="1" t="s">
        <v>3334</v>
      </c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5.75" x14ac:dyDescent="0.25">
      <c r="A490" s="1" t="s">
        <v>1872</v>
      </c>
      <c r="B490" s="1" t="s">
        <v>2473</v>
      </c>
      <c r="C490" s="1" t="s">
        <v>3335</v>
      </c>
      <c r="D490" s="1" t="s">
        <v>2724</v>
      </c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5.75" x14ac:dyDescent="0.25">
      <c r="A491" s="1" t="s">
        <v>1871</v>
      </c>
      <c r="B491" s="1" t="s">
        <v>2473</v>
      </c>
      <c r="C491" s="1" t="s">
        <v>3336</v>
      </c>
      <c r="D491" s="1" t="s">
        <v>2484</v>
      </c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5.75" x14ac:dyDescent="0.25">
      <c r="A492" s="1" t="s">
        <v>1870</v>
      </c>
      <c r="B492" s="1" t="s">
        <v>2470</v>
      </c>
      <c r="C492" s="1" t="s">
        <v>3337</v>
      </c>
      <c r="D492" s="1" t="s">
        <v>3338</v>
      </c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5.75" x14ac:dyDescent="0.25">
      <c r="A493" s="1" t="s">
        <v>1869</v>
      </c>
      <c r="B493" s="1" t="s">
        <v>2470</v>
      </c>
      <c r="C493" s="1" t="s">
        <v>2399</v>
      </c>
      <c r="D493" s="1" t="s">
        <v>3339</v>
      </c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5.75" x14ac:dyDescent="0.25">
      <c r="A494" s="1" t="s">
        <v>1868</v>
      </c>
      <c r="B494" s="1" t="s">
        <v>2470</v>
      </c>
      <c r="C494" s="1" t="s">
        <v>3340</v>
      </c>
      <c r="D494" s="1" t="s">
        <v>3028</v>
      </c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5.75" x14ac:dyDescent="0.25">
      <c r="A495" s="1" t="s">
        <v>1867</v>
      </c>
      <c r="B495" s="1" t="s">
        <v>2473</v>
      </c>
      <c r="C495" s="1" t="s">
        <v>3341</v>
      </c>
      <c r="D495" s="1" t="s">
        <v>3342</v>
      </c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5.75" x14ac:dyDescent="0.25">
      <c r="A496" s="1" t="s">
        <v>1866</v>
      </c>
      <c r="B496" s="1" t="s">
        <v>2473</v>
      </c>
      <c r="C496" s="1" t="s">
        <v>3323</v>
      </c>
      <c r="D496" s="1" t="s">
        <v>3343</v>
      </c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5.75" x14ac:dyDescent="0.25">
      <c r="A497" s="1" t="s">
        <v>1865</v>
      </c>
      <c r="B497" s="1" t="s">
        <v>3331</v>
      </c>
      <c r="C497" s="1" t="s">
        <v>3344</v>
      </c>
      <c r="D497" s="1" t="s">
        <v>2655</v>
      </c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5.75" x14ac:dyDescent="0.25">
      <c r="A498" s="1" t="s">
        <v>1864</v>
      </c>
      <c r="B498" s="1" t="s">
        <v>2470</v>
      </c>
      <c r="C498" s="1" t="s">
        <v>3345</v>
      </c>
      <c r="D498" s="1" t="s">
        <v>3346</v>
      </c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5.75" x14ac:dyDescent="0.25">
      <c r="A499" s="1" t="s">
        <v>1863</v>
      </c>
      <c r="B499" s="1" t="s">
        <v>2473</v>
      </c>
      <c r="C499" s="1" t="s">
        <v>3347</v>
      </c>
      <c r="D499" s="1" t="s">
        <v>2891</v>
      </c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5.75" x14ac:dyDescent="0.25">
      <c r="A500" s="1" t="s">
        <v>1862</v>
      </c>
      <c r="B500" s="1" t="s">
        <v>2470</v>
      </c>
      <c r="C500" s="1" t="s">
        <v>3348</v>
      </c>
      <c r="D500" s="1" t="s">
        <v>3349</v>
      </c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5.75" x14ac:dyDescent="0.25">
      <c r="A501" s="1" t="s">
        <v>1861</v>
      </c>
      <c r="B501" s="1" t="s">
        <v>2470</v>
      </c>
      <c r="C501" s="1" t="s">
        <v>3350</v>
      </c>
      <c r="D501" s="1" t="s">
        <v>2655</v>
      </c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5.75" x14ac:dyDescent="0.25">
      <c r="A502" s="1" t="s">
        <v>1860</v>
      </c>
      <c r="B502" s="1" t="s">
        <v>2473</v>
      </c>
      <c r="C502" s="1" t="s">
        <v>3351</v>
      </c>
      <c r="D502" s="1" t="s">
        <v>3352</v>
      </c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5.75" x14ac:dyDescent="0.25">
      <c r="A503" s="1" t="s">
        <v>1859</v>
      </c>
      <c r="B503" s="1" t="s">
        <v>2473</v>
      </c>
      <c r="C503" s="1" t="s">
        <v>2407</v>
      </c>
      <c r="D503" s="1" t="s">
        <v>3353</v>
      </c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5.75" x14ac:dyDescent="0.25">
      <c r="A504" s="1" t="s">
        <v>1858</v>
      </c>
      <c r="B504" s="1" t="s">
        <v>2470</v>
      </c>
      <c r="C504" s="1" t="s">
        <v>3354</v>
      </c>
      <c r="D504" s="1" t="s">
        <v>3355</v>
      </c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5.75" x14ac:dyDescent="0.25">
      <c r="A505" s="1" t="s">
        <v>1857</v>
      </c>
      <c r="B505" s="1" t="s">
        <v>2470</v>
      </c>
      <c r="C505" s="1" t="s">
        <v>3356</v>
      </c>
      <c r="D505" s="1" t="s">
        <v>3357</v>
      </c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5.75" x14ac:dyDescent="0.25">
      <c r="A506" s="1" t="s">
        <v>1856</v>
      </c>
      <c r="B506" s="1" t="s">
        <v>2470</v>
      </c>
      <c r="C506" s="1" t="s">
        <v>3358</v>
      </c>
      <c r="D506" s="1" t="s">
        <v>2621</v>
      </c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5.75" x14ac:dyDescent="0.25">
      <c r="A507" s="1" t="s">
        <v>1855</v>
      </c>
      <c r="B507" s="1" t="s">
        <v>2470</v>
      </c>
      <c r="C507" s="1" t="s">
        <v>3359</v>
      </c>
      <c r="D507" s="1" t="s">
        <v>3360</v>
      </c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5.75" x14ac:dyDescent="0.25">
      <c r="A508" s="1" t="s">
        <v>1854</v>
      </c>
      <c r="B508" s="1" t="s">
        <v>2473</v>
      </c>
      <c r="C508" s="1" t="s">
        <v>3361</v>
      </c>
      <c r="D508" s="1" t="s">
        <v>3362</v>
      </c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5.75" x14ac:dyDescent="0.25">
      <c r="A509" s="1" t="s">
        <v>1853</v>
      </c>
      <c r="B509" s="1" t="s">
        <v>2473</v>
      </c>
      <c r="C509" s="1" t="s">
        <v>3363</v>
      </c>
      <c r="D509" s="1" t="s">
        <v>3364</v>
      </c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5.75" x14ac:dyDescent="0.25">
      <c r="A510" s="1" t="s">
        <v>1852</v>
      </c>
      <c r="B510" s="1" t="s">
        <v>2470</v>
      </c>
      <c r="C510" s="1" t="s">
        <v>3365</v>
      </c>
      <c r="D510" s="1" t="s">
        <v>3366</v>
      </c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5.75" x14ac:dyDescent="0.25">
      <c r="A511" s="1" t="s">
        <v>1851</v>
      </c>
      <c r="B511" s="1" t="s">
        <v>2473</v>
      </c>
      <c r="C511" s="1" t="s">
        <v>3367</v>
      </c>
      <c r="D511" s="1" t="s">
        <v>3368</v>
      </c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5.75" x14ac:dyDescent="0.25">
      <c r="A512" s="1" t="s">
        <v>1850</v>
      </c>
      <c r="B512" s="1" t="s">
        <v>2473</v>
      </c>
      <c r="C512" s="1" t="s">
        <v>3369</v>
      </c>
      <c r="D512" s="1" t="s">
        <v>3122</v>
      </c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5.75" x14ac:dyDescent="0.25">
      <c r="A513" s="1" t="s">
        <v>1849</v>
      </c>
      <c r="B513" s="1" t="s">
        <v>2473</v>
      </c>
      <c r="C513" s="1" t="s">
        <v>3370</v>
      </c>
      <c r="D513" s="1" t="s">
        <v>2766</v>
      </c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5.75" x14ac:dyDescent="0.25">
      <c r="A514" s="1" t="s">
        <v>1848</v>
      </c>
      <c r="B514" s="1" t="s">
        <v>2473</v>
      </c>
      <c r="C514" s="1" t="s">
        <v>3371</v>
      </c>
      <c r="D514" s="1" t="s">
        <v>3372</v>
      </c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5.75" x14ac:dyDescent="0.25">
      <c r="A515" s="1" t="s">
        <v>1847</v>
      </c>
      <c r="B515" s="1" t="s">
        <v>2470</v>
      </c>
      <c r="C515" s="1" t="s">
        <v>3373</v>
      </c>
      <c r="D515" s="1" t="s">
        <v>3374</v>
      </c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5.75" x14ac:dyDescent="0.25">
      <c r="A516" s="1" t="s">
        <v>1846</v>
      </c>
      <c r="B516" s="1" t="s">
        <v>2473</v>
      </c>
      <c r="C516" s="1" t="s">
        <v>3375</v>
      </c>
      <c r="D516" s="1" t="s">
        <v>3376</v>
      </c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5.75" x14ac:dyDescent="0.25">
      <c r="A517" s="1" t="s">
        <v>1845</v>
      </c>
      <c r="B517" s="1" t="s">
        <v>2473</v>
      </c>
      <c r="C517" s="1" t="s">
        <v>2416</v>
      </c>
      <c r="D517" s="1" t="s">
        <v>2598</v>
      </c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5.75" x14ac:dyDescent="0.25">
      <c r="A518" s="1" t="s">
        <v>1844</v>
      </c>
      <c r="B518" s="1" t="s">
        <v>2470</v>
      </c>
      <c r="C518" s="1" t="s">
        <v>3377</v>
      </c>
      <c r="D518" s="1" t="s">
        <v>2676</v>
      </c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5.75" x14ac:dyDescent="0.25">
      <c r="A519" s="1" t="s">
        <v>1843</v>
      </c>
      <c r="B519" s="1" t="s">
        <v>2470</v>
      </c>
      <c r="C519" s="1" t="s">
        <v>3378</v>
      </c>
      <c r="D519" s="1" t="s">
        <v>3349</v>
      </c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5.75" x14ac:dyDescent="0.25">
      <c r="A520" s="1" t="s">
        <v>1842</v>
      </c>
      <c r="B520" s="1" t="s">
        <v>2473</v>
      </c>
      <c r="C520" s="1" t="s">
        <v>3379</v>
      </c>
      <c r="D520" s="1" t="s">
        <v>3192</v>
      </c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5.75" x14ac:dyDescent="0.25">
      <c r="A521" s="1" t="s">
        <v>1841</v>
      </c>
      <c r="B521" s="1" t="s">
        <v>2470</v>
      </c>
      <c r="C521" s="1" t="s">
        <v>3380</v>
      </c>
      <c r="D521" s="1" t="s">
        <v>3381</v>
      </c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5.75" x14ac:dyDescent="0.25">
      <c r="A522" s="1" t="s">
        <v>1840</v>
      </c>
      <c r="B522" s="1" t="s">
        <v>2473</v>
      </c>
      <c r="C522" s="1" t="s">
        <v>3382</v>
      </c>
      <c r="D522" s="1" t="s">
        <v>3383</v>
      </c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5.75" x14ac:dyDescent="0.25">
      <c r="A523" s="1" t="s">
        <v>1839</v>
      </c>
      <c r="B523" s="1" t="s">
        <v>2473</v>
      </c>
      <c r="C523" s="1" t="s">
        <v>3384</v>
      </c>
      <c r="D523" s="1" t="s">
        <v>2521</v>
      </c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5.75" x14ac:dyDescent="0.25">
      <c r="A524" s="1" t="s">
        <v>1838</v>
      </c>
      <c r="B524" s="1" t="s">
        <v>2470</v>
      </c>
      <c r="C524" s="1" t="s">
        <v>3385</v>
      </c>
      <c r="D524" s="1" t="s">
        <v>3386</v>
      </c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5.75" x14ac:dyDescent="0.25">
      <c r="A525" s="1" t="s">
        <v>1837</v>
      </c>
      <c r="B525" s="1" t="s">
        <v>3331</v>
      </c>
      <c r="C525" s="1" t="s">
        <v>3387</v>
      </c>
      <c r="D525" s="1" t="s">
        <v>3388</v>
      </c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5.75" x14ac:dyDescent="0.25">
      <c r="A526" s="1" t="s">
        <v>1836</v>
      </c>
      <c r="B526" s="1" t="s">
        <v>2470</v>
      </c>
      <c r="C526" s="1" t="s">
        <v>3389</v>
      </c>
      <c r="D526" s="1" t="s">
        <v>3390</v>
      </c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5.75" x14ac:dyDescent="0.25">
      <c r="A527" s="1" t="s">
        <v>1835</v>
      </c>
      <c r="B527" s="1" t="s">
        <v>2470</v>
      </c>
      <c r="C527" s="1" t="s">
        <v>3391</v>
      </c>
      <c r="D527" s="1" t="s">
        <v>2828</v>
      </c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5.75" x14ac:dyDescent="0.25">
      <c r="A528" s="1" t="s">
        <v>1834</v>
      </c>
      <c r="B528" s="1" t="s">
        <v>3331</v>
      </c>
      <c r="C528" s="1" t="s">
        <v>3392</v>
      </c>
      <c r="D528" s="1" t="s">
        <v>3393</v>
      </c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5.75" x14ac:dyDescent="0.25">
      <c r="A529" s="1" t="s">
        <v>1833</v>
      </c>
      <c r="B529" s="1" t="s">
        <v>2470</v>
      </c>
      <c r="C529" s="1" t="s">
        <v>3394</v>
      </c>
      <c r="D529" s="1" t="s">
        <v>2581</v>
      </c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5.75" x14ac:dyDescent="0.25">
      <c r="A530" s="1" t="s">
        <v>1832</v>
      </c>
      <c r="B530" s="1" t="s">
        <v>2473</v>
      </c>
      <c r="C530" s="1" t="s">
        <v>3395</v>
      </c>
      <c r="D530" s="1" t="s">
        <v>2946</v>
      </c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5.75" x14ac:dyDescent="0.25">
      <c r="A531" s="1" t="s">
        <v>1831</v>
      </c>
      <c r="B531" s="1" t="s">
        <v>2473</v>
      </c>
      <c r="C531" s="1" t="s">
        <v>3396</v>
      </c>
      <c r="D531" s="1" t="s">
        <v>3397</v>
      </c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5.75" x14ac:dyDescent="0.25">
      <c r="A532" s="1" t="s">
        <v>1830</v>
      </c>
      <c r="B532" s="1" t="s">
        <v>2470</v>
      </c>
      <c r="C532" s="1" t="s">
        <v>3398</v>
      </c>
      <c r="D532" s="1" t="s">
        <v>3399</v>
      </c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5.75" x14ac:dyDescent="0.25">
      <c r="A533" s="1" t="s">
        <v>1829</v>
      </c>
      <c r="B533" s="1" t="s">
        <v>2473</v>
      </c>
      <c r="C533" s="1" t="s">
        <v>3400</v>
      </c>
      <c r="D533" s="1" t="s">
        <v>2746</v>
      </c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5.75" x14ac:dyDescent="0.25">
      <c r="A534" s="1" t="s">
        <v>1828</v>
      </c>
      <c r="B534" s="1" t="s">
        <v>2470</v>
      </c>
      <c r="C534" s="1" t="s">
        <v>3401</v>
      </c>
      <c r="D534" s="1" t="s">
        <v>3402</v>
      </c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5.75" x14ac:dyDescent="0.25">
      <c r="A535" s="1" t="s">
        <v>1827</v>
      </c>
      <c r="B535" s="1" t="s">
        <v>2473</v>
      </c>
      <c r="C535" s="1" t="s">
        <v>3403</v>
      </c>
      <c r="D535" s="1" t="s">
        <v>3364</v>
      </c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5.75" x14ac:dyDescent="0.25">
      <c r="A536" s="1" t="s">
        <v>1826</v>
      </c>
      <c r="B536" s="1" t="s">
        <v>2470</v>
      </c>
      <c r="C536" s="1" t="s">
        <v>3404</v>
      </c>
      <c r="D536" s="1" t="s">
        <v>3405</v>
      </c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5.75" x14ac:dyDescent="0.25">
      <c r="A537" s="1" t="s">
        <v>1825</v>
      </c>
      <c r="B537" s="1" t="s">
        <v>2473</v>
      </c>
      <c r="C537" s="1" t="s">
        <v>2407</v>
      </c>
      <c r="D537" s="1" t="s">
        <v>3406</v>
      </c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5.75" x14ac:dyDescent="0.25">
      <c r="A538" s="1" t="s">
        <v>1824</v>
      </c>
      <c r="B538" s="1" t="s">
        <v>2470</v>
      </c>
      <c r="C538" s="1" t="s">
        <v>3407</v>
      </c>
      <c r="D538" s="1" t="s">
        <v>3408</v>
      </c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5.75" x14ac:dyDescent="0.25">
      <c r="A539" s="1" t="s">
        <v>1823</v>
      </c>
      <c r="B539" s="1" t="s">
        <v>2470</v>
      </c>
      <c r="C539" s="1" t="s">
        <v>3409</v>
      </c>
      <c r="D539" s="1" t="s">
        <v>3410</v>
      </c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5.75" x14ac:dyDescent="0.25">
      <c r="A540" s="1" t="s">
        <v>1822</v>
      </c>
      <c r="B540" s="1" t="s">
        <v>2470</v>
      </c>
      <c r="C540" s="1" t="s">
        <v>3411</v>
      </c>
      <c r="D540" s="1" t="s">
        <v>3399</v>
      </c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5.75" x14ac:dyDescent="0.25">
      <c r="A541" s="1" t="s">
        <v>1821</v>
      </c>
      <c r="B541" s="1" t="s">
        <v>2473</v>
      </c>
      <c r="C541" s="1" t="s">
        <v>2415</v>
      </c>
      <c r="D541" s="1" t="s">
        <v>2598</v>
      </c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5.75" x14ac:dyDescent="0.25">
      <c r="A542" s="1" t="s">
        <v>1820</v>
      </c>
      <c r="B542" s="1" t="s">
        <v>2473</v>
      </c>
      <c r="C542" s="1" t="s">
        <v>3412</v>
      </c>
      <c r="D542" s="1" t="s">
        <v>3413</v>
      </c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5.75" x14ac:dyDescent="0.25">
      <c r="A543" s="1" t="s">
        <v>1819</v>
      </c>
      <c r="B543" s="1" t="s">
        <v>2473</v>
      </c>
      <c r="C543" s="1" t="s">
        <v>3414</v>
      </c>
      <c r="D543" s="1" t="s">
        <v>3415</v>
      </c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5.75" x14ac:dyDescent="0.25">
      <c r="A544" s="1" t="s">
        <v>1818</v>
      </c>
      <c r="B544" s="1" t="s">
        <v>2470</v>
      </c>
      <c r="C544" s="1" t="s">
        <v>3416</v>
      </c>
      <c r="D544" s="1" t="s">
        <v>2899</v>
      </c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5.75" x14ac:dyDescent="0.25">
      <c r="A545" s="1" t="s">
        <v>1817</v>
      </c>
      <c r="B545" s="1" t="s">
        <v>2470</v>
      </c>
      <c r="C545" s="1" t="s">
        <v>3417</v>
      </c>
      <c r="D545" s="1" t="s">
        <v>3418</v>
      </c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5.75" x14ac:dyDescent="0.25">
      <c r="A546" s="1" t="s">
        <v>1816</v>
      </c>
      <c r="B546" s="1" t="s">
        <v>3331</v>
      </c>
      <c r="C546" s="1" t="s">
        <v>3419</v>
      </c>
      <c r="D546" s="1" t="s">
        <v>3420</v>
      </c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5.75" x14ac:dyDescent="0.25">
      <c r="A547" s="1" t="s">
        <v>1815</v>
      </c>
      <c r="B547" s="1" t="s">
        <v>2473</v>
      </c>
      <c r="C547" s="1" t="s">
        <v>3421</v>
      </c>
      <c r="D547" s="1" t="s">
        <v>3152</v>
      </c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5.75" x14ac:dyDescent="0.25">
      <c r="A548" s="1" t="s">
        <v>1814</v>
      </c>
      <c r="B548" s="1" t="s">
        <v>2470</v>
      </c>
      <c r="C548" s="1" t="s">
        <v>3422</v>
      </c>
      <c r="D548" s="1" t="s">
        <v>3423</v>
      </c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5.75" x14ac:dyDescent="0.25">
      <c r="A549" s="1" t="s">
        <v>1813</v>
      </c>
      <c r="B549" s="1" t="s">
        <v>2473</v>
      </c>
      <c r="C549" s="1" t="s">
        <v>3424</v>
      </c>
      <c r="D549" s="1" t="s">
        <v>3425</v>
      </c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5.75" x14ac:dyDescent="0.25">
      <c r="A550" s="1" t="s">
        <v>1812</v>
      </c>
      <c r="B550" s="1" t="s">
        <v>2473</v>
      </c>
      <c r="C550" s="1" t="s">
        <v>3426</v>
      </c>
      <c r="D550" s="1" t="s">
        <v>3427</v>
      </c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5.75" x14ac:dyDescent="0.25">
      <c r="A551" s="1" t="s">
        <v>1811</v>
      </c>
      <c r="B551" s="1" t="s">
        <v>2473</v>
      </c>
      <c r="C551" s="1" t="s">
        <v>3428</v>
      </c>
      <c r="D551" s="1" t="s">
        <v>3429</v>
      </c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5.75" x14ac:dyDescent="0.25">
      <c r="A552" s="1" t="s">
        <v>1810</v>
      </c>
      <c r="B552" s="1" t="s">
        <v>2470</v>
      </c>
      <c r="C552" s="1" t="s">
        <v>3430</v>
      </c>
      <c r="D552" s="1" t="s">
        <v>3431</v>
      </c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5.75" x14ac:dyDescent="0.25">
      <c r="A553" s="1" t="s">
        <v>1809</v>
      </c>
      <c r="B553" s="1" t="s">
        <v>2473</v>
      </c>
      <c r="C553" s="1" t="s">
        <v>2809</v>
      </c>
      <c r="D553" s="1" t="s">
        <v>3306</v>
      </c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5.75" x14ac:dyDescent="0.25">
      <c r="A554" s="1" t="s">
        <v>1808</v>
      </c>
      <c r="B554" s="1" t="s">
        <v>2473</v>
      </c>
      <c r="C554" s="1" t="s">
        <v>3432</v>
      </c>
      <c r="D554" s="1" t="s">
        <v>3433</v>
      </c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5.75" x14ac:dyDescent="0.25">
      <c r="A555" s="1" t="s">
        <v>1807</v>
      </c>
      <c r="B555" s="1" t="s">
        <v>2470</v>
      </c>
      <c r="C555" s="1" t="s">
        <v>3434</v>
      </c>
      <c r="D555" s="1" t="s">
        <v>3435</v>
      </c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5.75" x14ac:dyDescent="0.25">
      <c r="A556" s="1" t="s">
        <v>1806</v>
      </c>
      <c r="B556" s="1" t="s">
        <v>2473</v>
      </c>
      <c r="C556" s="1" t="s">
        <v>3436</v>
      </c>
      <c r="D556" s="1" t="s">
        <v>2660</v>
      </c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5.75" x14ac:dyDescent="0.25">
      <c r="A557" s="1" t="s">
        <v>1805</v>
      </c>
      <c r="B557" s="1" t="s">
        <v>2473</v>
      </c>
      <c r="C557" s="1" t="s">
        <v>3437</v>
      </c>
      <c r="D557" s="1" t="s">
        <v>3438</v>
      </c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5.75" x14ac:dyDescent="0.25">
      <c r="A558" s="1" t="s">
        <v>1804</v>
      </c>
      <c r="B558" s="1" t="s">
        <v>2470</v>
      </c>
      <c r="C558" s="1" t="s">
        <v>3439</v>
      </c>
      <c r="D558" s="1" t="s">
        <v>3440</v>
      </c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5.75" x14ac:dyDescent="0.25">
      <c r="A559" s="1" t="s">
        <v>1803</v>
      </c>
      <c r="B559" s="1" t="s">
        <v>2473</v>
      </c>
      <c r="C559" s="1" t="s">
        <v>3441</v>
      </c>
      <c r="D559" s="1" t="s">
        <v>2647</v>
      </c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5.75" x14ac:dyDescent="0.25">
      <c r="A560" s="1" t="s">
        <v>1802</v>
      </c>
      <c r="B560" s="1" t="s">
        <v>2470</v>
      </c>
      <c r="C560" s="1" t="s">
        <v>3442</v>
      </c>
      <c r="D560" s="1" t="s">
        <v>3316</v>
      </c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5.75" x14ac:dyDescent="0.25">
      <c r="A561" s="1" t="s">
        <v>1801</v>
      </c>
      <c r="B561" s="1" t="s">
        <v>2473</v>
      </c>
      <c r="C561" s="1" t="s">
        <v>3443</v>
      </c>
      <c r="D561" s="1" t="s">
        <v>3444</v>
      </c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5.75" x14ac:dyDescent="0.25">
      <c r="A562" s="1" t="s">
        <v>1800</v>
      </c>
      <c r="B562" s="1" t="s">
        <v>2470</v>
      </c>
      <c r="C562" s="1" t="s">
        <v>3445</v>
      </c>
      <c r="D562" s="1" t="s">
        <v>3446</v>
      </c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5.75" x14ac:dyDescent="0.25">
      <c r="A563" s="1" t="s">
        <v>1799</v>
      </c>
      <c r="B563" s="1" t="s">
        <v>2473</v>
      </c>
      <c r="C563" s="1" t="s">
        <v>3447</v>
      </c>
      <c r="D563" s="1" t="s">
        <v>3448</v>
      </c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5.75" x14ac:dyDescent="0.25">
      <c r="A564" s="1" t="s">
        <v>1798</v>
      </c>
      <c r="B564" s="1" t="s">
        <v>2473</v>
      </c>
      <c r="C564" s="1" t="s">
        <v>3449</v>
      </c>
      <c r="D564" s="1" t="s">
        <v>3450</v>
      </c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5.75" x14ac:dyDescent="0.25">
      <c r="A565" s="1" t="s">
        <v>1797</v>
      </c>
      <c r="B565" s="1" t="s">
        <v>2470</v>
      </c>
      <c r="C565" s="1" t="s">
        <v>3451</v>
      </c>
      <c r="D565" s="1" t="s">
        <v>3452</v>
      </c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5.75" x14ac:dyDescent="0.25">
      <c r="A566" s="1" t="s">
        <v>1796</v>
      </c>
      <c r="B566" s="1" t="s">
        <v>3331</v>
      </c>
      <c r="C566" s="1" t="s">
        <v>3453</v>
      </c>
      <c r="D566" s="1" t="s">
        <v>3399</v>
      </c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5.75" x14ac:dyDescent="0.25">
      <c r="A567" s="1" t="s">
        <v>1795</v>
      </c>
      <c r="B567" s="1" t="s">
        <v>2473</v>
      </c>
      <c r="C567" s="1" t="s">
        <v>3454</v>
      </c>
      <c r="D567" s="1" t="s">
        <v>3455</v>
      </c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5.75" x14ac:dyDescent="0.25">
      <c r="A568" s="1" t="s">
        <v>1794</v>
      </c>
      <c r="B568" s="1" t="s">
        <v>2470</v>
      </c>
      <c r="C568" s="1" t="s">
        <v>3456</v>
      </c>
      <c r="D568" s="1" t="s">
        <v>3457</v>
      </c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5.75" x14ac:dyDescent="0.25">
      <c r="A569" s="1" t="s">
        <v>1793</v>
      </c>
      <c r="B569" s="1" t="s">
        <v>2470</v>
      </c>
      <c r="C569" s="1" t="s">
        <v>3458</v>
      </c>
      <c r="D569" s="1" t="s">
        <v>3459</v>
      </c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5.75" x14ac:dyDescent="0.25">
      <c r="A570" s="1" t="s">
        <v>1792</v>
      </c>
      <c r="B570" s="1" t="s">
        <v>2470</v>
      </c>
      <c r="C570" s="1" t="s">
        <v>3460</v>
      </c>
      <c r="D570" s="1" t="s">
        <v>3461</v>
      </c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5.75" x14ac:dyDescent="0.25">
      <c r="A571" s="1" t="s">
        <v>1791</v>
      </c>
      <c r="B571" s="1" t="s">
        <v>2473</v>
      </c>
      <c r="C571" s="1" t="s">
        <v>3462</v>
      </c>
      <c r="D571" s="1" t="s">
        <v>3463</v>
      </c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5.75" x14ac:dyDescent="0.25">
      <c r="A572" s="1" t="s">
        <v>1790</v>
      </c>
      <c r="B572" s="1" t="s">
        <v>2473</v>
      </c>
      <c r="C572" s="1" t="s">
        <v>3464</v>
      </c>
      <c r="D572" s="1" t="s">
        <v>3465</v>
      </c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5.75" x14ac:dyDescent="0.25">
      <c r="A573" s="1" t="s">
        <v>1789</v>
      </c>
      <c r="B573" s="1" t="s">
        <v>2473</v>
      </c>
      <c r="C573" s="1" t="s">
        <v>3466</v>
      </c>
      <c r="D573" s="1" t="s">
        <v>2850</v>
      </c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5.75" x14ac:dyDescent="0.25">
      <c r="A574" s="1" t="s">
        <v>1788</v>
      </c>
      <c r="B574" s="1" t="s">
        <v>3331</v>
      </c>
      <c r="C574" s="1" t="s">
        <v>3467</v>
      </c>
      <c r="D574" s="1" t="s">
        <v>3468</v>
      </c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5.75" x14ac:dyDescent="0.25">
      <c r="A575" s="1" t="s">
        <v>1787</v>
      </c>
      <c r="B575" s="1" t="s">
        <v>2473</v>
      </c>
      <c r="C575" s="1" t="s">
        <v>3469</v>
      </c>
      <c r="D575" s="1" t="s">
        <v>3470</v>
      </c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5.75" x14ac:dyDescent="0.25">
      <c r="A576" s="1" t="s">
        <v>1786</v>
      </c>
      <c r="B576" s="1" t="s">
        <v>2473</v>
      </c>
      <c r="C576" s="1" t="s">
        <v>3471</v>
      </c>
      <c r="D576" s="1" t="s">
        <v>3472</v>
      </c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5.75" x14ac:dyDescent="0.25">
      <c r="A577" s="1" t="s">
        <v>1785</v>
      </c>
      <c r="B577" s="1" t="s">
        <v>2470</v>
      </c>
      <c r="C577" s="1" t="s">
        <v>3473</v>
      </c>
      <c r="D577" s="1" t="s">
        <v>3474</v>
      </c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5.75" x14ac:dyDescent="0.25">
      <c r="A578" s="1" t="s">
        <v>1784</v>
      </c>
      <c r="B578" s="1" t="s">
        <v>3331</v>
      </c>
      <c r="C578" s="1" t="s">
        <v>3475</v>
      </c>
      <c r="D578" s="1" t="s">
        <v>2702</v>
      </c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5.75" x14ac:dyDescent="0.25">
      <c r="A579" s="1" t="s">
        <v>1783</v>
      </c>
      <c r="B579" s="1" t="s">
        <v>2473</v>
      </c>
      <c r="C579" s="1" t="s">
        <v>3476</v>
      </c>
      <c r="D579" s="1" t="s">
        <v>3477</v>
      </c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5.75" x14ac:dyDescent="0.25">
      <c r="A580" s="1" t="s">
        <v>1782</v>
      </c>
      <c r="B580" s="1" t="s">
        <v>2470</v>
      </c>
      <c r="C580" s="1" t="s">
        <v>3478</v>
      </c>
      <c r="D580" s="1" t="s">
        <v>3479</v>
      </c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5.75" x14ac:dyDescent="0.25">
      <c r="A581" s="1" t="s">
        <v>1781</v>
      </c>
      <c r="B581" s="1" t="s">
        <v>2470</v>
      </c>
      <c r="C581" s="1" t="s">
        <v>3480</v>
      </c>
      <c r="D581" s="1" t="s">
        <v>3481</v>
      </c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5.75" x14ac:dyDescent="0.25">
      <c r="A582" s="1" t="s">
        <v>1780</v>
      </c>
      <c r="B582" s="1" t="s">
        <v>2473</v>
      </c>
      <c r="C582" s="1" t="s">
        <v>3482</v>
      </c>
      <c r="D582" s="1" t="s">
        <v>3483</v>
      </c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5.75" x14ac:dyDescent="0.25">
      <c r="A583" s="1" t="s">
        <v>1779</v>
      </c>
      <c r="B583" s="1" t="s">
        <v>2473</v>
      </c>
      <c r="C583" s="1" t="s">
        <v>3484</v>
      </c>
      <c r="D583" s="1" t="s">
        <v>2476</v>
      </c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5.75" x14ac:dyDescent="0.25">
      <c r="A584" s="1" t="s">
        <v>1778</v>
      </c>
      <c r="B584" s="1" t="s">
        <v>2470</v>
      </c>
      <c r="C584" s="1" t="s">
        <v>3485</v>
      </c>
      <c r="D584" s="1" t="s">
        <v>3486</v>
      </c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5.75" x14ac:dyDescent="0.25">
      <c r="A585" s="1" t="s">
        <v>1777</v>
      </c>
      <c r="B585" s="1" t="s">
        <v>2473</v>
      </c>
      <c r="C585" s="1" t="s">
        <v>3487</v>
      </c>
      <c r="D585" s="1" t="s">
        <v>3213</v>
      </c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5.75" x14ac:dyDescent="0.25">
      <c r="A586" s="1" t="s">
        <v>1776</v>
      </c>
      <c r="B586" s="1" t="s">
        <v>2470</v>
      </c>
      <c r="C586" s="1" t="s">
        <v>2441</v>
      </c>
      <c r="D586" s="1" t="s">
        <v>3488</v>
      </c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5.75" x14ac:dyDescent="0.25">
      <c r="A587" s="1" t="s">
        <v>1775</v>
      </c>
      <c r="B587" s="1" t="s">
        <v>2470</v>
      </c>
      <c r="C587" s="1" t="s">
        <v>3489</v>
      </c>
      <c r="D587" s="1" t="s">
        <v>3131</v>
      </c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5.75" x14ac:dyDescent="0.25">
      <c r="A588" s="1" t="s">
        <v>1774</v>
      </c>
      <c r="B588" s="1" t="s">
        <v>2470</v>
      </c>
      <c r="C588" s="1" t="s">
        <v>3490</v>
      </c>
      <c r="D588" s="1" t="s">
        <v>3491</v>
      </c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5.75" x14ac:dyDescent="0.25">
      <c r="A589" s="1" t="s">
        <v>1773</v>
      </c>
      <c r="B589" s="1" t="s">
        <v>2470</v>
      </c>
      <c r="C589" s="1" t="s">
        <v>3492</v>
      </c>
      <c r="D589" s="1" t="s">
        <v>3493</v>
      </c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5.75" x14ac:dyDescent="0.25">
      <c r="A590" s="1" t="s">
        <v>1772</v>
      </c>
      <c r="B590" s="1" t="s">
        <v>3331</v>
      </c>
      <c r="C590" s="1" t="s">
        <v>2618</v>
      </c>
      <c r="D590" s="1" t="s">
        <v>3494</v>
      </c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5.75" x14ac:dyDescent="0.25">
      <c r="A591" s="1" t="s">
        <v>1771</v>
      </c>
      <c r="B591" s="1" t="s">
        <v>2470</v>
      </c>
      <c r="C591" s="1" t="s">
        <v>3495</v>
      </c>
      <c r="D591" s="1" t="s">
        <v>3496</v>
      </c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5.75" x14ac:dyDescent="0.25">
      <c r="A592" s="1" t="s">
        <v>1770</v>
      </c>
      <c r="B592" s="1" t="s">
        <v>2473</v>
      </c>
      <c r="C592" s="1" t="s">
        <v>3497</v>
      </c>
      <c r="D592" s="1" t="s">
        <v>2952</v>
      </c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5.75" x14ac:dyDescent="0.25">
      <c r="A593" s="1" t="s">
        <v>1769</v>
      </c>
      <c r="B593" s="1" t="s">
        <v>2470</v>
      </c>
      <c r="C593" s="1" t="s">
        <v>2406</v>
      </c>
      <c r="D593" s="1" t="s">
        <v>3498</v>
      </c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5.75" x14ac:dyDescent="0.25">
      <c r="A594" s="1" t="s">
        <v>1768</v>
      </c>
      <c r="B594" s="1" t="s">
        <v>2470</v>
      </c>
      <c r="C594" s="1" t="s">
        <v>3499</v>
      </c>
      <c r="D594" s="1" t="s">
        <v>3500</v>
      </c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5.75" x14ac:dyDescent="0.25">
      <c r="A595" s="1" t="s">
        <v>1767</v>
      </c>
      <c r="B595" s="1" t="s">
        <v>3331</v>
      </c>
      <c r="C595" s="1" t="s">
        <v>3501</v>
      </c>
      <c r="D595" s="1" t="s">
        <v>3502</v>
      </c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5.75" x14ac:dyDescent="0.25">
      <c r="A596" s="1" t="s">
        <v>1766</v>
      </c>
      <c r="B596" s="1" t="s">
        <v>2470</v>
      </c>
      <c r="C596" s="1" t="s">
        <v>3503</v>
      </c>
      <c r="D596" s="1" t="s">
        <v>3504</v>
      </c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5.75" x14ac:dyDescent="0.25">
      <c r="A597" s="1" t="s">
        <v>1765</v>
      </c>
      <c r="B597" s="1" t="s">
        <v>2473</v>
      </c>
      <c r="C597" s="1" t="s">
        <v>3505</v>
      </c>
      <c r="D597" s="1" t="s">
        <v>3506</v>
      </c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5.75" x14ac:dyDescent="0.25">
      <c r="A598" s="1" t="s">
        <v>1764</v>
      </c>
      <c r="B598" s="1" t="s">
        <v>2473</v>
      </c>
      <c r="C598" s="1" t="s">
        <v>3507</v>
      </c>
      <c r="D598" s="1" t="s">
        <v>3508</v>
      </c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5.75" x14ac:dyDescent="0.25">
      <c r="A599" s="1" t="s">
        <v>1763</v>
      </c>
      <c r="B599" s="1" t="s">
        <v>2470</v>
      </c>
      <c r="C599" s="1" t="s">
        <v>3509</v>
      </c>
      <c r="D599" s="1" t="s">
        <v>3510</v>
      </c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5.75" x14ac:dyDescent="0.25">
      <c r="A600" s="1" t="s">
        <v>1762</v>
      </c>
      <c r="B600" s="1" t="s">
        <v>2470</v>
      </c>
      <c r="C600" s="1" t="s">
        <v>3511</v>
      </c>
      <c r="D600" s="1" t="s">
        <v>3512</v>
      </c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5.75" x14ac:dyDescent="0.25">
      <c r="A601" s="1" t="s">
        <v>1761</v>
      </c>
      <c r="B601" s="1" t="s">
        <v>2473</v>
      </c>
      <c r="C601" s="1" t="s">
        <v>3513</v>
      </c>
      <c r="D601" s="1" t="s">
        <v>3514</v>
      </c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5.75" x14ac:dyDescent="0.25">
      <c r="A602" s="1" t="s">
        <v>1760</v>
      </c>
      <c r="B602" s="1" t="s">
        <v>2470</v>
      </c>
      <c r="C602" s="1" t="s">
        <v>3515</v>
      </c>
      <c r="D602" s="1" t="s">
        <v>3516</v>
      </c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5.75" x14ac:dyDescent="0.25">
      <c r="A603" s="1" t="s">
        <v>1759</v>
      </c>
      <c r="B603" s="1" t="s">
        <v>3331</v>
      </c>
      <c r="C603" s="1" t="s">
        <v>2395</v>
      </c>
      <c r="D603" s="1" t="s">
        <v>2836</v>
      </c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5.75" x14ac:dyDescent="0.25">
      <c r="A604" s="1" t="s">
        <v>1758</v>
      </c>
      <c r="B604" s="1" t="s">
        <v>3331</v>
      </c>
      <c r="C604" s="1" t="s">
        <v>3517</v>
      </c>
      <c r="D604" s="1" t="s">
        <v>3518</v>
      </c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5.75" x14ac:dyDescent="0.25">
      <c r="A605" s="1" t="s">
        <v>1757</v>
      </c>
      <c r="B605" s="1" t="s">
        <v>2473</v>
      </c>
      <c r="C605" s="1" t="s">
        <v>3519</v>
      </c>
      <c r="D605" s="1" t="s">
        <v>3483</v>
      </c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5.75" x14ac:dyDescent="0.25">
      <c r="A606" s="1" t="s">
        <v>1756</v>
      </c>
      <c r="B606" s="1" t="s">
        <v>2473</v>
      </c>
      <c r="C606" s="1" t="s">
        <v>2688</v>
      </c>
      <c r="D606" s="1" t="s">
        <v>3520</v>
      </c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5.75" x14ac:dyDescent="0.25">
      <c r="A607" s="1" t="s">
        <v>1755</v>
      </c>
      <c r="B607" s="1" t="s">
        <v>2473</v>
      </c>
      <c r="C607" s="1" t="s">
        <v>3521</v>
      </c>
      <c r="D607" s="1" t="s">
        <v>3522</v>
      </c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5.75" x14ac:dyDescent="0.25">
      <c r="A608" s="1" t="s">
        <v>1754</v>
      </c>
      <c r="B608" s="1" t="s">
        <v>2473</v>
      </c>
      <c r="C608" s="1" t="s">
        <v>3523</v>
      </c>
      <c r="D608" s="1" t="s">
        <v>3524</v>
      </c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5.75" x14ac:dyDescent="0.25">
      <c r="A609" s="1" t="s">
        <v>1753</v>
      </c>
      <c r="B609" s="1" t="s">
        <v>2473</v>
      </c>
      <c r="C609" s="1" t="s">
        <v>3525</v>
      </c>
      <c r="D609" s="1" t="s">
        <v>3526</v>
      </c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5.75" x14ac:dyDescent="0.25">
      <c r="A610" s="1" t="s">
        <v>1752</v>
      </c>
      <c r="B610" s="1" t="s">
        <v>2473</v>
      </c>
      <c r="C610" s="1" t="s">
        <v>3527</v>
      </c>
      <c r="D610" s="1" t="s">
        <v>3528</v>
      </c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5.75" x14ac:dyDescent="0.25">
      <c r="A611" s="1" t="s">
        <v>1751</v>
      </c>
      <c r="B611" s="1" t="s">
        <v>3331</v>
      </c>
      <c r="C611" s="1" t="s">
        <v>3529</v>
      </c>
      <c r="D611" s="1" t="s">
        <v>3530</v>
      </c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5.75" x14ac:dyDescent="0.25">
      <c r="A612" s="1" t="s">
        <v>1750</v>
      </c>
      <c r="B612" s="1" t="s">
        <v>2473</v>
      </c>
      <c r="C612" s="1" t="s">
        <v>3531</v>
      </c>
      <c r="D612" s="1" t="s">
        <v>3532</v>
      </c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5.75" x14ac:dyDescent="0.25">
      <c r="A613" s="1" t="s">
        <v>1749</v>
      </c>
      <c r="B613" s="1" t="s">
        <v>2470</v>
      </c>
      <c r="C613" s="1" t="s">
        <v>3533</v>
      </c>
      <c r="D613" s="1" t="s">
        <v>2954</v>
      </c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5.75" x14ac:dyDescent="0.25">
      <c r="A614" s="1" t="s">
        <v>1748</v>
      </c>
      <c r="B614" s="1" t="s">
        <v>2470</v>
      </c>
      <c r="C614" s="1" t="s">
        <v>3534</v>
      </c>
      <c r="D614" s="1" t="s">
        <v>3535</v>
      </c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5.75" x14ac:dyDescent="0.25">
      <c r="A615" s="1" t="s">
        <v>1747</v>
      </c>
      <c r="B615" s="1" t="s">
        <v>2473</v>
      </c>
      <c r="C615" s="1" t="s">
        <v>3536</v>
      </c>
      <c r="D615" s="1" t="s">
        <v>3537</v>
      </c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5.75" x14ac:dyDescent="0.25">
      <c r="A616" s="1" t="s">
        <v>1746</v>
      </c>
      <c r="B616" s="1" t="s">
        <v>2470</v>
      </c>
      <c r="C616" s="1" t="s">
        <v>3538</v>
      </c>
      <c r="D616" s="1" t="s">
        <v>3539</v>
      </c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5.75" x14ac:dyDescent="0.25">
      <c r="A617" s="1" t="s">
        <v>1745</v>
      </c>
      <c r="B617" s="1" t="s">
        <v>2470</v>
      </c>
      <c r="C617" s="1" t="s">
        <v>2409</v>
      </c>
      <c r="D617" s="1" t="s">
        <v>3540</v>
      </c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5.75" x14ac:dyDescent="0.25">
      <c r="A618" s="1" t="s">
        <v>1744</v>
      </c>
      <c r="B618" s="1" t="s">
        <v>3331</v>
      </c>
      <c r="C618" s="1" t="s">
        <v>2990</v>
      </c>
      <c r="D618" s="1" t="s">
        <v>2828</v>
      </c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5.75" x14ac:dyDescent="0.25">
      <c r="A619" s="1" t="s">
        <v>1743</v>
      </c>
      <c r="B619" s="1" t="s">
        <v>2470</v>
      </c>
      <c r="C619" s="1" t="s">
        <v>3541</v>
      </c>
      <c r="D619" s="1" t="s">
        <v>2822</v>
      </c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5.75" x14ac:dyDescent="0.25">
      <c r="A620" s="1" t="s">
        <v>1742</v>
      </c>
      <c r="B620" s="1" t="s">
        <v>2470</v>
      </c>
      <c r="C620" s="1" t="s">
        <v>3542</v>
      </c>
      <c r="D620" s="1" t="s">
        <v>2915</v>
      </c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5.75" x14ac:dyDescent="0.25">
      <c r="A621" s="1" t="s">
        <v>1741</v>
      </c>
      <c r="B621" s="1" t="s">
        <v>2470</v>
      </c>
      <c r="C621" s="1" t="s">
        <v>3543</v>
      </c>
      <c r="D621" s="1" t="s">
        <v>3544</v>
      </c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5.75" x14ac:dyDescent="0.25">
      <c r="A622" s="1" t="s">
        <v>1740</v>
      </c>
      <c r="B622" s="1" t="s">
        <v>3331</v>
      </c>
      <c r="C622" s="1" t="s">
        <v>3545</v>
      </c>
      <c r="D622" s="1" t="s">
        <v>3546</v>
      </c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5.75" x14ac:dyDescent="0.25">
      <c r="A623" s="1" t="s">
        <v>1739</v>
      </c>
      <c r="B623" s="1" t="s">
        <v>2473</v>
      </c>
      <c r="C623" s="1" t="s">
        <v>3547</v>
      </c>
      <c r="D623" s="1" t="s">
        <v>3548</v>
      </c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5.75" x14ac:dyDescent="0.25">
      <c r="A624" s="1" t="s">
        <v>1738</v>
      </c>
      <c r="B624" s="1" t="s">
        <v>2470</v>
      </c>
      <c r="C624" s="1" t="s">
        <v>3549</v>
      </c>
      <c r="D624" s="1" t="s">
        <v>3550</v>
      </c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5.75" x14ac:dyDescent="0.25">
      <c r="A625" s="1" t="s">
        <v>1737</v>
      </c>
      <c r="B625" s="1" t="s">
        <v>2473</v>
      </c>
      <c r="C625" s="1" t="s">
        <v>3551</v>
      </c>
      <c r="D625" s="1" t="s">
        <v>3552</v>
      </c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5.75" x14ac:dyDescent="0.25">
      <c r="A626" s="1" t="s">
        <v>1736</v>
      </c>
      <c r="B626" s="1" t="s">
        <v>2473</v>
      </c>
      <c r="C626" s="1" t="s">
        <v>3553</v>
      </c>
      <c r="D626" s="1" t="s">
        <v>3554</v>
      </c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5.75" x14ac:dyDescent="0.25">
      <c r="A627" s="1" t="s">
        <v>1735</v>
      </c>
      <c r="B627" s="1" t="s">
        <v>2473</v>
      </c>
      <c r="C627" s="1" t="s">
        <v>3555</v>
      </c>
      <c r="D627" s="1" t="s">
        <v>3556</v>
      </c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5.75" x14ac:dyDescent="0.25">
      <c r="A628" s="1" t="s">
        <v>1734</v>
      </c>
      <c r="B628" s="1" t="s">
        <v>2473</v>
      </c>
      <c r="C628" s="1" t="s">
        <v>3557</v>
      </c>
      <c r="D628" s="1" t="s">
        <v>3558</v>
      </c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5.75" x14ac:dyDescent="0.25">
      <c r="A629" s="1" t="s">
        <v>1733</v>
      </c>
      <c r="B629" s="1" t="s">
        <v>3331</v>
      </c>
      <c r="C629" s="1" t="s">
        <v>3559</v>
      </c>
      <c r="D629" s="1" t="s">
        <v>3560</v>
      </c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5.75" x14ac:dyDescent="0.25">
      <c r="A630" s="1" t="s">
        <v>1732</v>
      </c>
      <c r="B630" s="1" t="s">
        <v>2473</v>
      </c>
      <c r="C630" s="1" t="s">
        <v>3561</v>
      </c>
      <c r="D630" s="1" t="s">
        <v>3562</v>
      </c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5.75" x14ac:dyDescent="0.25">
      <c r="A631" s="1" t="s">
        <v>1731</v>
      </c>
      <c r="B631" s="1" t="s">
        <v>2470</v>
      </c>
      <c r="C631" s="1" t="s">
        <v>2971</v>
      </c>
      <c r="D631" s="1" t="s">
        <v>3563</v>
      </c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5.75" x14ac:dyDescent="0.25">
      <c r="A632" s="1" t="s">
        <v>1730</v>
      </c>
      <c r="B632" s="1" t="s">
        <v>3331</v>
      </c>
      <c r="C632" s="1" t="s">
        <v>3564</v>
      </c>
      <c r="D632" s="1" t="s">
        <v>3565</v>
      </c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5.75" x14ac:dyDescent="0.25">
      <c r="A633" s="1" t="s">
        <v>1729</v>
      </c>
      <c r="B633" s="1" t="s">
        <v>2473</v>
      </c>
      <c r="C633" s="1" t="s">
        <v>3566</v>
      </c>
      <c r="D633" s="1" t="s">
        <v>2887</v>
      </c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5.75" x14ac:dyDescent="0.25">
      <c r="A634" s="1" t="s">
        <v>1728</v>
      </c>
      <c r="B634" s="1" t="s">
        <v>2473</v>
      </c>
      <c r="C634" s="1" t="s">
        <v>3567</v>
      </c>
      <c r="D634" s="1" t="s">
        <v>3213</v>
      </c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5.75" x14ac:dyDescent="0.25">
      <c r="A635" s="1" t="s">
        <v>1727</v>
      </c>
      <c r="B635" s="1" t="s">
        <v>3331</v>
      </c>
      <c r="C635" s="1" t="s">
        <v>3568</v>
      </c>
      <c r="D635" s="1" t="s">
        <v>3569</v>
      </c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5.75" x14ac:dyDescent="0.25">
      <c r="A636" s="1" t="s">
        <v>1726</v>
      </c>
      <c r="B636" s="1" t="s">
        <v>2473</v>
      </c>
      <c r="C636" s="1" t="s">
        <v>3074</v>
      </c>
      <c r="D636" s="1" t="s">
        <v>3570</v>
      </c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5.75" x14ac:dyDescent="0.25">
      <c r="A637" s="1" t="s">
        <v>1725</v>
      </c>
      <c r="B637" s="1" t="s">
        <v>3331</v>
      </c>
      <c r="C637" s="1" t="s">
        <v>3571</v>
      </c>
      <c r="D637" s="1" t="s">
        <v>3572</v>
      </c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5.75" x14ac:dyDescent="0.25">
      <c r="A638" s="1" t="s">
        <v>1724</v>
      </c>
      <c r="B638" s="1" t="s">
        <v>2470</v>
      </c>
      <c r="C638" s="1" t="s">
        <v>3573</v>
      </c>
      <c r="D638" s="1" t="s">
        <v>2930</v>
      </c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5.75" x14ac:dyDescent="0.25">
      <c r="A639" s="1" t="s">
        <v>1723</v>
      </c>
      <c r="B639" s="1" t="s">
        <v>2473</v>
      </c>
      <c r="C639" s="1" t="s">
        <v>3574</v>
      </c>
      <c r="D639" s="1" t="s">
        <v>2704</v>
      </c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5.75" x14ac:dyDescent="0.25">
      <c r="A640" s="1" t="s">
        <v>1722</v>
      </c>
      <c r="B640" s="1" t="s">
        <v>2470</v>
      </c>
      <c r="C640" s="1" t="s">
        <v>3575</v>
      </c>
      <c r="D640" s="1" t="s">
        <v>3576</v>
      </c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5.75" x14ac:dyDescent="0.25">
      <c r="A641" s="1" t="s">
        <v>1721</v>
      </c>
      <c r="B641" s="1" t="s">
        <v>3331</v>
      </c>
      <c r="C641" s="1" t="s">
        <v>2477</v>
      </c>
      <c r="D641" s="1" t="s">
        <v>3577</v>
      </c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5.75" x14ac:dyDescent="0.25">
      <c r="A642" s="1" t="s">
        <v>1720</v>
      </c>
      <c r="B642" s="1" t="s">
        <v>2473</v>
      </c>
      <c r="C642" s="1" t="s">
        <v>3578</v>
      </c>
      <c r="D642" s="1" t="s">
        <v>3579</v>
      </c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5.75" x14ac:dyDescent="0.25">
      <c r="A643" s="1" t="s">
        <v>1719</v>
      </c>
      <c r="B643" s="1" t="s">
        <v>2470</v>
      </c>
      <c r="C643" s="1" t="s">
        <v>2593</v>
      </c>
      <c r="D643" s="1" t="s">
        <v>3580</v>
      </c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5.75" x14ac:dyDescent="0.25">
      <c r="A644" s="1" t="s">
        <v>1718</v>
      </c>
      <c r="B644" s="1" t="s">
        <v>2473</v>
      </c>
      <c r="C644" s="1" t="s">
        <v>3581</v>
      </c>
      <c r="D644" s="1" t="s">
        <v>2484</v>
      </c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5.75" x14ac:dyDescent="0.25">
      <c r="A645" s="1" t="s">
        <v>1717</v>
      </c>
      <c r="B645" s="1" t="s">
        <v>2473</v>
      </c>
      <c r="C645" s="1" t="s">
        <v>3582</v>
      </c>
      <c r="D645" s="1" t="s">
        <v>3583</v>
      </c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5.75" x14ac:dyDescent="0.25">
      <c r="A646" s="1" t="s">
        <v>1716</v>
      </c>
      <c r="B646" s="1" t="s">
        <v>2470</v>
      </c>
      <c r="C646" s="1" t="s">
        <v>3584</v>
      </c>
      <c r="D646" s="1" t="s">
        <v>3190</v>
      </c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5.75" x14ac:dyDescent="0.25">
      <c r="A647" s="1" t="s">
        <v>1715</v>
      </c>
      <c r="B647" s="1" t="s">
        <v>2470</v>
      </c>
      <c r="C647" s="1" t="s">
        <v>3585</v>
      </c>
      <c r="D647" s="1" t="s">
        <v>3586</v>
      </c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5.75" x14ac:dyDescent="0.25">
      <c r="A648" s="1" t="s">
        <v>1714</v>
      </c>
      <c r="B648" s="1" t="s">
        <v>2470</v>
      </c>
      <c r="C648" s="1" t="s">
        <v>3587</v>
      </c>
      <c r="D648" s="1" t="s">
        <v>3588</v>
      </c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5.75" x14ac:dyDescent="0.25">
      <c r="A649" s="1" t="s">
        <v>1713</v>
      </c>
      <c r="B649" s="1" t="s">
        <v>2473</v>
      </c>
      <c r="C649" s="1" t="s">
        <v>3589</v>
      </c>
      <c r="D649" s="1" t="s">
        <v>3590</v>
      </c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5.75" x14ac:dyDescent="0.25">
      <c r="A650" s="1" t="s">
        <v>1712</v>
      </c>
      <c r="B650" s="1" t="s">
        <v>2473</v>
      </c>
      <c r="C650" s="1" t="s">
        <v>3591</v>
      </c>
      <c r="D650" s="1" t="s">
        <v>3192</v>
      </c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5.75" x14ac:dyDescent="0.25">
      <c r="A651" s="1" t="s">
        <v>1711</v>
      </c>
      <c r="B651" s="1" t="s">
        <v>2470</v>
      </c>
      <c r="C651" s="1" t="s">
        <v>3592</v>
      </c>
      <c r="D651" s="1" t="s">
        <v>3593</v>
      </c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5.75" x14ac:dyDescent="0.25">
      <c r="A652" s="1" t="s">
        <v>1710</v>
      </c>
      <c r="B652" s="1" t="s">
        <v>2473</v>
      </c>
      <c r="C652" s="1" t="s">
        <v>3594</v>
      </c>
      <c r="D652" s="1" t="s">
        <v>2494</v>
      </c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5.75" x14ac:dyDescent="0.25">
      <c r="A653" s="1" t="s">
        <v>1709</v>
      </c>
      <c r="B653" s="1" t="s">
        <v>2470</v>
      </c>
      <c r="C653" s="1" t="s">
        <v>3595</v>
      </c>
      <c r="D653" s="1" t="s">
        <v>3596</v>
      </c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5.75" x14ac:dyDescent="0.25">
      <c r="A654" s="1" t="s">
        <v>1708</v>
      </c>
      <c r="B654" s="1" t="s">
        <v>2473</v>
      </c>
      <c r="C654" s="1" t="s">
        <v>3597</v>
      </c>
      <c r="D654" s="1" t="s">
        <v>3598</v>
      </c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5.75" x14ac:dyDescent="0.25">
      <c r="A655" s="1" t="s">
        <v>1707</v>
      </c>
      <c r="B655" s="1" t="s">
        <v>2473</v>
      </c>
      <c r="C655" s="1" t="s">
        <v>3599</v>
      </c>
      <c r="D655" s="1" t="s">
        <v>2651</v>
      </c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5.75" x14ac:dyDescent="0.25">
      <c r="A656" s="1" t="s">
        <v>1706</v>
      </c>
      <c r="B656" s="1" t="s">
        <v>2473</v>
      </c>
      <c r="C656" s="1" t="s">
        <v>3600</v>
      </c>
      <c r="D656" s="1" t="s">
        <v>3601</v>
      </c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5.75" x14ac:dyDescent="0.25">
      <c r="A657" s="1" t="s">
        <v>1705</v>
      </c>
      <c r="B657" s="1" t="s">
        <v>2473</v>
      </c>
      <c r="C657" s="1" t="s">
        <v>3602</v>
      </c>
      <c r="D657" s="1" t="s">
        <v>3603</v>
      </c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5.75" x14ac:dyDescent="0.25">
      <c r="A658" s="1" t="s">
        <v>1704</v>
      </c>
      <c r="B658" s="1" t="s">
        <v>2470</v>
      </c>
      <c r="C658" s="1" t="s">
        <v>2440</v>
      </c>
      <c r="D658" s="1" t="s">
        <v>3604</v>
      </c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5.75" x14ac:dyDescent="0.25">
      <c r="A659" s="1" t="s">
        <v>1703</v>
      </c>
      <c r="B659" s="1" t="s">
        <v>2470</v>
      </c>
      <c r="C659" s="1" t="s">
        <v>3605</v>
      </c>
      <c r="D659" s="1" t="s">
        <v>3606</v>
      </c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5.75" x14ac:dyDescent="0.25">
      <c r="A660" s="1" t="s">
        <v>1702</v>
      </c>
      <c r="B660" s="1" t="s">
        <v>2470</v>
      </c>
      <c r="C660" s="1" t="s">
        <v>3607</v>
      </c>
      <c r="D660" s="1" t="s">
        <v>3608</v>
      </c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5.75" x14ac:dyDescent="0.25">
      <c r="A661" s="1" t="s">
        <v>1701</v>
      </c>
      <c r="B661" s="1" t="s">
        <v>2470</v>
      </c>
      <c r="C661" s="1" t="s">
        <v>3609</v>
      </c>
      <c r="D661" s="1" t="s">
        <v>3610</v>
      </c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5.75" x14ac:dyDescent="0.25">
      <c r="A662" s="1" t="s">
        <v>1700</v>
      </c>
      <c r="B662" s="1" t="s">
        <v>2473</v>
      </c>
      <c r="C662" s="1" t="s">
        <v>3611</v>
      </c>
      <c r="D662" s="1" t="s">
        <v>3612</v>
      </c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5.75" x14ac:dyDescent="0.25">
      <c r="A663" s="1" t="s">
        <v>1699</v>
      </c>
      <c r="B663" s="1" t="s">
        <v>2473</v>
      </c>
      <c r="C663" s="1" t="s">
        <v>2442</v>
      </c>
      <c r="D663" s="1" t="s">
        <v>3613</v>
      </c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5.75" x14ac:dyDescent="0.25">
      <c r="A664" s="1" t="s">
        <v>1698</v>
      </c>
      <c r="B664" s="1" t="s">
        <v>2473</v>
      </c>
      <c r="C664" s="1" t="s">
        <v>3614</v>
      </c>
      <c r="D664" s="1" t="s">
        <v>3615</v>
      </c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5.75" x14ac:dyDescent="0.25">
      <c r="A665" s="1" t="s">
        <v>1697</v>
      </c>
      <c r="B665" s="1" t="s">
        <v>2470</v>
      </c>
      <c r="C665" s="1" t="s">
        <v>3616</v>
      </c>
      <c r="D665" s="1" t="s">
        <v>3617</v>
      </c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5.75" x14ac:dyDescent="0.25">
      <c r="A666" s="1" t="s">
        <v>1696</v>
      </c>
      <c r="B666" s="1" t="s">
        <v>2470</v>
      </c>
      <c r="C666" s="1" t="s">
        <v>3618</v>
      </c>
      <c r="D666" s="1" t="s">
        <v>3619</v>
      </c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5.75" x14ac:dyDescent="0.25">
      <c r="A667" s="1" t="s">
        <v>1695</v>
      </c>
      <c r="B667" s="1" t="s">
        <v>2473</v>
      </c>
      <c r="C667" s="1" t="s">
        <v>3620</v>
      </c>
      <c r="D667" s="1" t="s">
        <v>3621</v>
      </c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5.75" x14ac:dyDescent="0.25">
      <c r="A668" s="1" t="s">
        <v>1694</v>
      </c>
      <c r="B668" s="1" t="s">
        <v>3331</v>
      </c>
      <c r="C668" s="1" t="s">
        <v>3622</v>
      </c>
      <c r="D668" s="1" t="s">
        <v>3446</v>
      </c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5.75" x14ac:dyDescent="0.25">
      <c r="A669" s="1" t="s">
        <v>1693</v>
      </c>
      <c r="B669" s="1" t="s">
        <v>3331</v>
      </c>
      <c r="C669" s="1" t="s">
        <v>3623</v>
      </c>
      <c r="D669" s="1" t="s">
        <v>3624</v>
      </c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5.75" x14ac:dyDescent="0.25">
      <c r="A670" s="1" t="s">
        <v>1692</v>
      </c>
      <c r="B670" s="1" t="s">
        <v>2473</v>
      </c>
      <c r="C670" s="1" t="s">
        <v>3625</v>
      </c>
      <c r="D670" s="1" t="s">
        <v>2820</v>
      </c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5.75" x14ac:dyDescent="0.25">
      <c r="A671" s="1" t="s">
        <v>1691</v>
      </c>
      <c r="B671" s="1" t="s">
        <v>3331</v>
      </c>
      <c r="C671" s="1" t="s">
        <v>3132</v>
      </c>
      <c r="D671" s="1" t="s">
        <v>2621</v>
      </c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5.75" x14ac:dyDescent="0.25">
      <c r="A672" s="1" t="s">
        <v>1690</v>
      </c>
      <c r="B672" s="1" t="s">
        <v>2473</v>
      </c>
      <c r="C672" s="1" t="s">
        <v>3626</v>
      </c>
      <c r="D672" s="1" t="s">
        <v>3627</v>
      </c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5.75" x14ac:dyDescent="0.25">
      <c r="A673" s="1" t="s">
        <v>1689</v>
      </c>
      <c r="B673" s="1" t="s">
        <v>2470</v>
      </c>
      <c r="C673" s="1" t="s">
        <v>3628</v>
      </c>
      <c r="D673" s="1" t="s">
        <v>3629</v>
      </c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5.75" x14ac:dyDescent="0.25">
      <c r="A674" s="1" t="s">
        <v>1688</v>
      </c>
      <c r="B674" s="1" t="s">
        <v>2470</v>
      </c>
      <c r="C674" s="1" t="s">
        <v>3630</v>
      </c>
      <c r="D674" s="1" t="s">
        <v>3631</v>
      </c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5.75" x14ac:dyDescent="0.25">
      <c r="A675" s="1" t="s">
        <v>1687</v>
      </c>
      <c r="B675" s="1" t="s">
        <v>2470</v>
      </c>
      <c r="C675" s="1" t="s">
        <v>3632</v>
      </c>
      <c r="D675" s="1" t="s">
        <v>3633</v>
      </c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5.75" x14ac:dyDescent="0.25">
      <c r="A676" s="1" t="s">
        <v>1686</v>
      </c>
      <c r="B676" s="1" t="s">
        <v>2470</v>
      </c>
      <c r="C676" s="1" t="s">
        <v>3634</v>
      </c>
      <c r="D676" s="1" t="s">
        <v>3635</v>
      </c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5.75" x14ac:dyDescent="0.25">
      <c r="A677" s="1" t="s">
        <v>1685</v>
      </c>
      <c r="B677" s="1" t="s">
        <v>2470</v>
      </c>
      <c r="C677" s="1" t="s">
        <v>3636</v>
      </c>
      <c r="D677" s="1" t="s">
        <v>3637</v>
      </c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5.75" x14ac:dyDescent="0.25">
      <c r="A678" s="1" t="s">
        <v>1684</v>
      </c>
      <c r="B678" s="1" t="s">
        <v>3331</v>
      </c>
      <c r="C678" s="1" t="s">
        <v>3638</v>
      </c>
      <c r="D678" s="1" t="s">
        <v>3639</v>
      </c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5.75" x14ac:dyDescent="0.25">
      <c r="A679" s="1" t="s">
        <v>1683</v>
      </c>
      <c r="B679" s="1" t="s">
        <v>2470</v>
      </c>
      <c r="C679" s="1" t="s">
        <v>3640</v>
      </c>
      <c r="D679" s="1" t="s">
        <v>3641</v>
      </c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5.75" x14ac:dyDescent="0.25">
      <c r="A680" s="1" t="s">
        <v>1682</v>
      </c>
      <c r="B680" s="1" t="s">
        <v>2473</v>
      </c>
      <c r="C680" s="1" t="s">
        <v>3642</v>
      </c>
      <c r="D680" s="1" t="s">
        <v>3643</v>
      </c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5.75" x14ac:dyDescent="0.25">
      <c r="A681" s="1" t="s">
        <v>1681</v>
      </c>
      <c r="B681" s="1" t="s">
        <v>2473</v>
      </c>
      <c r="C681" s="1" t="s">
        <v>3644</v>
      </c>
      <c r="D681" s="1" t="s">
        <v>3187</v>
      </c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5.75" x14ac:dyDescent="0.25">
      <c r="A682" s="1" t="s">
        <v>1680</v>
      </c>
      <c r="B682" s="1" t="s">
        <v>2470</v>
      </c>
      <c r="C682" s="1" t="s">
        <v>2443</v>
      </c>
      <c r="D682" s="1" t="s">
        <v>3645</v>
      </c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5.75" x14ac:dyDescent="0.25">
      <c r="A683" s="1" t="s">
        <v>1679</v>
      </c>
      <c r="B683" s="1" t="s">
        <v>3331</v>
      </c>
      <c r="C683" s="1" t="s">
        <v>3646</v>
      </c>
      <c r="D683" s="1" t="s">
        <v>3647</v>
      </c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5.75" x14ac:dyDescent="0.25">
      <c r="A684" s="1" t="s">
        <v>1678</v>
      </c>
      <c r="B684" s="1" t="s">
        <v>2470</v>
      </c>
      <c r="C684" s="1" t="s">
        <v>3648</v>
      </c>
      <c r="D684" s="1" t="s">
        <v>2655</v>
      </c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5.75" x14ac:dyDescent="0.25">
      <c r="A685" s="1" t="s">
        <v>1677</v>
      </c>
      <c r="B685" s="1" t="s">
        <v>2470</v>
      </c>
      <c r="C685" s="1" t="s">
        <v>3649</v>
      </c>
      <c r="D685" s="1" t="s">
        <v>3650</v>
      </c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5.75" x14ac:dyDescent="0.25">
      <c r="A686" s="1" t="s">
        <v>1676</v>
      </c>
      <c r="B686" s="1" t="s">
        <v>2473</v>
      </c>
      <c r="C686" s="1" t="s">
        <v>3651</v>
      </c>
      <c r="D686" s="1" t="s">
        <v>3652</v>
      </c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5.75" x14ac:dyDescent="0.25">
      <c r="A687" s="1" t="s">
        <v>1675</v>
      </c>
      <c r="B687" s="1" t="s">
        <v>2473</v>
      </c>
      <c r="C687" s="1" t="s">
        <v>3653</v>
      </c>
      <c r="D687" s="1" t="s">
        <v>3654</v>
      </c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5.75" x14ac:dyDescent="0.25">
      <c r="A688" s="1" t="s">
        <v>1674</v>
      </c>
      <c r="B688" s="1" t="s">
        <v>2470</v>
      </c>
      <c r="C688" s="1" t="s">
        <v>3655</v>
      </c>
      <c r="D688" s="1" t="s">
        <v>3656</v>
      </c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5.75" x14ac:dyDescent="0.25">
      <c r="A689" s="1" t="s">
        <v>1673</v>
      </c>
      <c r="B689" s="1" t="s">
        <v>2470</v>
      </c>
      <c r="C689" s="1" t="s">
        <v>3657</v>
      </c>
      <c r="D689" s="1" t="s">
        <v>3658</v>
      </c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5.75" x14ac:dyDescent="0.25">
      <c r="A690" s="1" t="s">
        <v>1672</v>
      </c>
      <c r="B690" s="1" t="s">
        <v>2470</v>
      </c>
      <c r="C690" s="1" t="s">
        <v>3659</v>
      </c>
      <c r="D690" s="1" t="s">
        <v>3660</v>
      </c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5.75" x14ac:dyDescent="0.25">
      <c r="A691" s="1" t="s">
        <v>1671</v>
      </c>
      <c r="B691" s="1" t="s">
        <v>2470</v>
      </c>
      <c r="C691" s="1" t="s">
        <v>3661</v>
      </c>
      <c r="D691" s="1" t="s">
        <v>3662</v>
      </c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5.75" x14ac:dyDescent="0.25">
      <c r="A692" s="1" t="s">
        <v>1670</v>
      </c>
      <c r="B692" s="1" t="s">
        <v>2470</v>
      </c>
      <c r="C692" s="1" t="s">
        <v>3663</v>
      </c>
      <c r="D692" s="1" t="s">
        <v>3664</v>
      </c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5.75" x14ac:dyDescent="0.25">
      <c r="A693" s="1" t="s">
        <v>1669</v>
      </c>
      <c r="B693" s="1" t="s">
        <v>2473</v>
      </c>
      <c r="C693" s="1" t="s">
        <v>3665</v>
      </c>
      <c r="D693" s="1" t="s">
        <v>3666</v>
      </c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5.75" x14ac:dyDescent="0.25">
      <c r="A694" s="1" t="s">
        <v>1668</v>
      </c>
      <c r="B694" s="1" t="s">
        <v>3331</v>
      </c>
      <c r="C694" s="1" t="s">
        <v>3667</v>
      </c>
      <c r="D694" s="1" t="s">
        <v>3668</v>
      </c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5.75" x14ac:dyDescent="0.25">
      <c r="A695" s="1" t="s">
        <v>1667</v>
      </c>
      <c r="B695" s="1" t="s">
        <v>2470</v>
      </c>
      <c r="C695" s="1" t="s">
        <v>3669</v>
      </c>
      <c r="D695" s="1" t="s">
        <v>3670</v>
      </c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5.75" x14ac:dyDescent="0.25">
      <c r="A696" s="1" t="s">
        <v>1666</v>
      </c>
      <c r="B696" s="1" t="s">
        <v>2473</v>
      </c>
      <c r="C696" s="1" t="s">
        <v>3671</v>
      </c>
      <c r="D696" s="1" t="s">
        <v>3672</v>
      </c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5.75" x14ac:dyDescent="0.25">
      <c r="A697" s="1" t="s">
        <v>1665</v>
      </c>
      <c r="B697" s="1" t="s">
        <v>2473</v>
      </c>
      <c r="C697" s="1" t="s">
        <v>3673</v>
      </c>
      <c r="D697" s="1" t="s">
        <v>3674</v>
      </c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5.75" x14ac:dyDescent="0.25">
      <c r="A698" s="1" t="s">
        <v>1664</v>
      </c>
      <c r="B698" s="1" t="s">
        <v>2473</v>
      </c>
      <c r="C698" s="1" t="s">
        <v>3675</v>
      </c>
      <c r="D698" s="1" t="s">
        <v>3676</v>
      </c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5.75" x14ac:dyDescent="0.25">
      <c r="A699" s="1" t="s">
        <v>1663</v>
      </c>
      <c r="B699" s="1" t="s">
        <v>2470</v>
      </c>
      <c r="C699" s="1" t="s">
        <v>3677</v>
      </c>
      <c r="D699" s="1" t="s">
        <v>2627</v>
      </c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5.75" x14ac:dyDescent="0.25">
      <c r="A700" s="1" t="s">
        <v>1662</v>
      </c>
      <c r="B700" s="1" t="s">
        <v>2470</v>
      </c>
      <c r="C700" s="1" t="s">
        <v>3678</v>
      </c>
      <c r="D700" s="1" t="s">
        <v>3679</v>
      </c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5.75" x14ac:dyDescent="0.25">
      <c r="A701" s="1" t="s">
        <v>1661</v>
      </c>
      <c r="B701" s="1" t="s">
        <v>2473</v>
      </c>
      <c r="C701" s="1" t="s">
        <v>3680</v>
      </c>
      <c r="D701" s="1" t="s">
        <v>3681</v>
      </c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5.75" x14ac:dyDescent="0.25">
      <c r="A702" s="1" t="s">
        <v>1660</v>
      </c>
      <c r="B702" s="1" t="s">
        <v>3331</v>
      </c>
      <c r="C702" s="1" t="s">
        <v>3682</v>
      </c>
      <c r="D702" s="1" t="s">
        <v>3683</v>
      </c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5.75" x14ac:dyDescent="0.25">
      <c r="A703" s="1" t="s">
        <v>1659</v>
      </c>
      <c r="B703" s="1" t="s">
        <v>2473</v>
      </c>
      <c r="C703" s="1" t="s">
        <v>3684</v>
      </c>
      <c r="D703" s="1" t="s">
        <v>3685</v>
      </c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5.75" x14ac:dyDescent="0.25">
      <c r="A704" s="1" t="s">
        <v>1658</v>
      </c>
      <c r="B704" s="1" t="s">
        <v>2473</v>
      </c>
      <c r="C704" s="1" t="s">
        <v>3686</v>
      </c>
      <c r="D704" s="1" t="s">
        <v>3687</v>
      </c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5.75" x14ac:dyDescent="0.25">
      <c r="A705" s="1" t="s">
        <v>1657</v>
      </c>
      <c r="B705" s="1" t="s">
        <v>2470</v>
      </c>
      <c r="C705" s="1" t="s">
        <v>3688</v>
      </c>
      <c r="D705" s="1" t="s">
        <v>2615</v>
      </c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5.75" x14ac:dyDescent="0.25">
      <c r="A706" s="1" t="s">
        <v>1656</v>
      </c>
      <c r="B706" s="1" t="s">
        <v>2470</v>
      </c>
      <c r="C706" s="1" t="s">
        <v>3689</v>
      </c>
      <c r="D706" s="1" t="s">
        <v>3690</v>
      </c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5.75" x14ac:dyDescent="0.25">
      <c r="A707" s="1" t="s">
        <v>1655</v>
      </c>
      <c r="B707" s="1" t="s">
        <v>2473</v>
      </c>
      <c r="C707" s="1" t="s">
        <v>3691</v>
      </c>
      <c r="D707" s="1" t="s">
        <v>3692</v>
      </c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5.75" x14ac:dyDescent="0.25">
      <c r="A708" s="1" t="s">
        <v>1654</v>
      </c>
      <c r="B708" s="1" t="s">
        <v>2470</v>
      </c>
      <c r="C708" s="1" t="s">
        <v>3693</v>
      </c>
      <c r="D708" s="1" t="s">
        <v>3232</v>
      </c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5.75" x14ac:dyDescent="0.25">
      <c r="A709" s="1" t="s">
        <v>1653</v>
      </c>
      <c r="B709" s="1" t="s">
        <v>3331</v>
      </c>
      <c r="C709" s="1" t="s">
        <v>3323</v>
      </c>
      <c r="D709" s="1" t="s">
        <v>3399</v>
      </c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5.75" x14ac:dyDescent="0.25">
      <c r="A710" s="1" t="s">
        <v>1652</v>
      </c>
      <c r="B710" s="1" t="s">
        <v>3331</v>
      </c>
      <c r="C710" s="1" t="s">
        <v>3694</v>
      </c>
      <c r="D710" s="1" t="s">
        <v>3695</v>
      </c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5.75" x14ac:dyDescent="0.25">
      <c r="A711" s="1" t="s">
        <v>1651</v>
      </c>
      <c r="B711" s="1" t="s">
        <v>2470</v>
      </c>
      <c r="C711" s="1" t="s">
        <v>3696</v>
      </c>
      <c r="D711" s="1" t="s">
        <v>3697</v>
      </c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5.75" x14ac:dyDescent="0.25">
      <c r="A712" s="1" t="s">
        <v>1650</v>
      </c>
      <c r="B712" s="1" t="s">
        <v>2470</v>
      </c>
      <c r="C712" s="1" t="s">
        <v>3698</v>
      </c>
      <c r="D712" s="1" t="s">
        <v>3699</v>
      </c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5.75" x14ac:dyDescent="0.25">
      <c r="A713" s="1" t="s">
        <v>1649</v>
      </c>
      <c r="B713" s="1" t="s">
        <v>2470</v>
      </c>
      <c r="C713" s="1" t="s">
        <v>2446</v>
      </c>
      <c r="D713" s="1" t="s">
        <v>3700</v>
      </c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5.75" x14ac:dyDescent="0.25">
      <c r="A714" s="1" t="s">
        <v>1648</v>
      </c>
      <c r="B714" s="1" t="s">
        <v>2473</v>
      </c>
      <c r="C714" s="1" t="s">
        <v>3701</v>
      </c>
      <c r="D714" s="1" t="s">
        <v>3702</v>
      </c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5.75" x14ac:dyDescent="0.25">
      <c r="A715" s="1" t="s">
        <v>1647</v>
      </c>
      <c r="B715" s="1" t="s">
        <v>3331</v>
      </c>
      <c r="C715" s="1" t="s">
        <v>3703</v>
      </c>
      <c r="D715" s="1" t="s">
        <v>2934</v>
      </c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5.75" x14ac:dyDescent="0.25">
      <c r="A716" s="1" t="s">
        <v>1646</v>
      </c>
      <c r="B716" s="1" t="s">
        <v>3331</v>
      </c>
      <c r="C716" s="1" t="s">
        <v>2593</v>
      </c>
      <c r="D716" s="1" t="s">
        <v>3704</v>
      </c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5.75" x14ac:dyDescent="0.25">
      <c r="A717" s="1" t="s">
        <v>1645</v>
      </c>
      <c r="B717" s="1" t="s">
        <v>2470</v>
      </c>
      <c r="C717" s="1" t="s">
        <v>3705</v>
      </c>
      <c r="D717" s="1" t="s">
        <v>3706</v>
      </c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5.75" x14ac:dyDescent="0.25">
      <c r="A718" s="1" t="s">
        <v>1644</v>
      </c>
      <c r="B718" s="1" t="s">
        <v>2470</v>
      </c>
      <c r="C718" s="1" t="s">
        <v>3707</v>
      </c>
      <c r="D718" s="1" t="s">
        <v>3708</v>
      </c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5.75" x14ac:dyDescent="0.25">
      <c r="A719" s="1" t="s">
        <v>1643</v>
      </c>
      <c r="B719" s="1" t="s">
        <v>2473</v>
      </c>
      <c r="C719" s="1" t="s">
        <v>3709</v>
      </c>
      <c r="D719" s="1" t="s">
        <v>3710</v>
      </c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5.75" x14ac:dyDescent="0.25">
      <c r="A720" s="1" t="s">
        <v>1642</v>
      </c>
      <c r="B720" s="1" t="s">
        <v>2473</v>
      </c>
      <c r="C720" s="1" t="s">
        <v>3711</v>
      </c>
      <c r="D720" s="1" t="s">
        <v>3712</v>
      </c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5.75" x14ac:dyDescent="0.25">
      <c r="A721" s="1" t="s">
        <v>1641</v>
      </c>
      <c r="B721" s="1" t="s">
        <v>2473</v>
      </c>
      <c r="C721" s="1" t="s">
        <v>3713</v>
      </c>
      <c r="D721" s="1" t="s">
        <v>3714</v>
      </c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5.75" x14ac:dyDescent="0.25">
      <c r="A722" s="1" t="s">
        <v>1640</v>
      </c>
      <c r="B722" s="1" t="s">
        <v>2470</v>
      </c>
      <c r="C722" s="1" t="s">
        <v>3715</v>
      </c>
      <c r="D722" s="1" t="s">
        <v>2528</v>
      </c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5.75" x14ac:dyDescent="0.25">
      <c r="A723" s="1" t="s">
        <v>1639</v>
      </c>
      <c r="B723" s="1" t="s">
        <v>2470</v>
      </c>
      <c r="C723" s="1" t="s">
        <v>3716</v>
      </c>
      <c r="D723" s="1" t="s">
        <v>3209</v>
      </c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5.75" x14ac:dyDescent="0.25">
      <c r="A724" s="1" t="s">
        <v>1638</v>
      </c>
      <c r="B724" s="1" t="s">
        <v>2470</v>
      </c>
      <c r="C724" s="1" t="s">
        <v>3717</v>
      </c>
      <c r="D724" s="1" t="s">
        <v>3718</v>
      </c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5.75" x14ac:dyDescent="0.25">
      <c r="A725" s="1" t="s">
        <v>1637</v>
      </c>
      <c r="B725" s="1" t="s">
        <v>3331</v>
      </c>
      <c r="C725" s="1" t="s">
        <v>3719</v>
      </c>
      <c r="D725" s="1" t="s">
        <v>3339</v>
      </c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5.75" x14ac:dyDescent="0.25">
      <c r="A726" s="1" t="s">
        <v>1636</v>
      </c>
      <c r="B726" s="1" t="s">
        <v>2473</v>
      </c>
      <c r="C726" s="1" t="s">
        <v>3720</v>
      </c>
      <c r="D726" s="1" t="s">
        <v>3721</v>
      </c>
      <c r="E726" s="1"/>
      <c r="F726" s="1"/>
      <c r="G726" s="1"/>
      <c r="H726" s="1"/>
      <c r="I726" s="1"/>
      <c r="J726" s="1"/>
      <c r="K726" s="1"/>
      <c r="L726" s="1" t="s">
        <v>3722</v>
      </c>
      <c r="M726" s="1"/>
    </row>
    <row r="727" spans="1:13" ht="15.75" x14ac:dyDescent="0.25">
      <c r="A727" s="1" t="s">
        <v>1635</v>
      </c>
      <c r="B727" s="1" t="s">
        <v>2473</v>
      </c>
      <c r="C727" s="1" t="s">
        <v>2638</v>
      </c>
      <c r="D727" s="1" t="s">
        <v>2976</v>
      </c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5.75" x14ac:dyDescent="0.25">
      <c r="A728" s="1" t="s">
        <v>1634</v>
      </c>
      <c r="B728" s="1" t="s">
        <v>2473</v>
      </c>
      <c r="C728" s="1" t="s">
        <v>3723</v>
      </c>
      <c r="D728" s="1" t="s">
        <v>2510</v>
      </c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5.75" x14ac:dyDescent="0.25">
      <c r="A729" s="1" t="s">
        <v>1633</v>
      </c>
      <c r="B729" s="1" t="s">
        <v>2473</v>
      </c>
      <c r="C729" s="1" t="s">
        <v>3724</v>
      </c>
      <c r="D729" s="1" t="s">
        <v>3725</v>
      </c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5.75" x14ac:dyDescent="0.25">
      <c r="A730" s="1" t="s">
        <v>1632</v>
      </c>
      <c r="B730" s="1" t="s">
        <v>2473</v>
      </c>
      <c r="C730" s="1" t="s">
        <v>3711</v>
      </c>
      <c r="D730" s="1" t="s">
        <v>3726</v>
      </c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5.75" x14ac:dyDescent="0.25">
      <c r="A731" s="1" t="s">
        <v>1631</v>
      </c>
      <c r="B731" s="1" t="s">
        <v>2470</v>
      </c>
      <c r="C731" s="1" t="s">
        <v>3727</v>
      </c>
      <c r="D731" s="1" t="s">
        <v>3728</v>
      </c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5.75" x14ac:dyDescent="0.25">
      <c r="A732" s="1" t="s">
        <v>1630</v>
      </c>
      <c r="B732" s="1" t="s">
        <v>2470</v>
      </c>
      <c r="C732" s="1" t="s">
        <v>3729</v>
      </c>
      <c r="D732" s="1" t="s">
        <v>2810</v>
      </c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5.75" x14ac:dyDescent="0.25">
      <c r="A733" s="1" t="s">
        <v>1629</v>
      </c>
      <c r="B733" s="1" t="s">
        <v>2473</v>
      </c>
      <c r="C733" s="1" t="s">
        <v>3730</v>
      </c>
      <c r="D733" s="1" t="s">
        <v>3731</v>
      </c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5.75" x14ac:dyDescent="0.25">
      <c r="A734" s="1" t="s">
        <v>1628</v>
      </c>
      <c r="B734" s="1" t="s">
        <v>2470</v>
      </c>
      <c r="C734" s="1" t="s">
        <v>3732</v>
      </c>
      <c r="D734" s="1" t="s">
        <v>3733</v>
      </c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5.75" x14ac:dyDescent="0.25">
      <c r="A735" s="1" t="s">
        <v>1627</v>
      </c>
      <c r="B735" s="1" t="s">
        <v>2470</v>
      </c>
      <c r="C735" s="1" t="s">
        <v>2406</v>
      </c>
      <c r="D735" s="1" t="s">
        <v>3734</v>
      </c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5.75" x14ac:dyDescent="0.25">
      <c r="A736" s="1" t="s">
        <v>1626</v>
      </c>
      <c r="B736" s="1" t="s">
        <v>2470</v>
      </c>
      <c r="C736" s="1" t="s">
        <v>3735</v>
      </c>
      <c r="D736" s="1" t="s">
        <v>3736</v>
      </c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5.75" x14ac:dyDescent="0.25">
      <c r="A737" s="1" t="s">
        <v>1625</v>
      </c>
      <c r="B737" s="1" t="s">
        <v>2470</v>
      </c>
      <c r="C737" s="1" t="s">
        <v>3737</v>
      </c>
      <c r="D737" s="1" t="s">
        <v>3738</v>
      </c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5.75" x14ac:dyDescent="0.25">
      <c r="A738" s="1" t="s">
        <v>1624</v>
      </c>
      <c r="B738" s="1" t="s">
        <v>2473</v>
      </c>
      <c r="C738" s="1" t="s">
        <v>3739</v>
      </c>
      <c r="D738" s="1" t="s">
        <v>3024</v>
      </c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5.75" x14ac:dyDescent="0.25">
      <c r="A739" s="1" t="s">
        <v>1623</v>
      </c>
      <c r="B739" s="1" t="s">
        <v>2473</v>
      </c>
      <c r="C739" s="1" t="s">
        <v>3740</v>
      </c>
      <c r="D739" s="1" t="s">
        <v>3741</v>
      </c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5.75" x14ac:dyDescent="0.25">
      <c r="A740" s="1" t="s">
        <v>1622</v>
      </c>
      <c r="B740" s="1" t="s">
        <v>2473</v>
      </c>
      <c r="C740" s="1" t="s">
        <v>3742</v>
      </c>
      <c r="D740" s="1" t="s">
        <v>3743</v>
      </c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5.75" x14ac:dyDescent="0.25">
      <c r="A741" s="1" t="s">
        <v>1621</v>
      </c>
      <c r="B741" s="1" t="s">
        <v>3331</v>
      </c>
      <c r="C741" s="1" t="s">
        <v>3744</v>
      </c>
      <c r="D741" s="1" t="s">
        <v>3745</v>
      </c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5.75" x14ac:dyDescent="0.25">
      <c r="A742" s="1" t="s">
        <v>1620</v>
      </c>
      <c r="B742" s="1" t="s">
        <v>2473</v>
      </c>
      <c r="C742" s="1" t="s">
        <v>3746</v>
      </c>
      <c r="D742" s="1" t="s">
        <v>2891</v>
      </c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5.75" x14ac:dyDescent="0.25">
      <c r="A743" s="1" t="s">
        <v>1619</v>
      </c>
      <c r="B743" s="1" t="s">
        <v>2473</v>
      </c>
      <c r="C743" s="1" t="s">
        <v>3747</v>
      </c>
      <c r="D743" s="1" t="s">
        <v>3748</v>
      </c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5.75" x14ac:dyDescent="0.25">
      <c r="A744" s="1" t="s">
        <v>1618</v>
      </c>
      <c r="B744" s="1" t="s">
        <v>3331</v>
      </c>
      <c r="C744" s="1" t="s">
        <v>3749</v>
      </c>
      <c r="D744" s="1" t="s">
        <v>3275</v>
      </c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5.75" x14ac:dyDescent="0.25">
      <c r="A745" s="1" t="s">
        <v>1617</v>
      </c>
      <c r="B745" s="1" t="s">
        <v>3331</v>
      </c>
      <c r="C745" s="1" t="s">
        <v>2513</v>
      </c>
      <c r="D745" s="1" t="s">
        <v>3750</v>
      </c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5.75" x14ac:dyDescent="0.25">
      <c r="A746" s="1" t="s">
        <v>1616</v>
      </c>
      <c r="B746" s="1" t="s">
        <v>2470</v>
      </c>
      <c r="C746" s="1" t="s">
        <v>3751</v>
      </c>
      <c r="D746" s="1" t="s">
        <v>3752</v>
      </c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5.75" x14ac:dyDescent="0.25">
      <c r="A747" s="1" t="s">
        <v>1615</v>
      </c>
      <c r="B747" s="1" t="s">
        <v>2473</v>
      </c>
      <c r="C747" s="1" t="s">
        <v>3753</v>
      </c>
      <c r="D747" s="1" t="s">
        <v>3754</v>
      </c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5.75" x14ac:dyDescent="0.25">
      <c r="A748" s="1" t="s">
        <v>1614</v>
      </c>
      <c r="B748" s="1" t="s">
        <v>3331</v>
      </c>
      <c r="C748" s="1" t="s">
        <v>3755</v>
      </c>
      <c r="D748" s="1" t="s">
        <v>3756</v>
      </c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5.75" x14ac:dyDescent="0.25">
      <c r="A749" s="1" t="s">
        <v>1613</v>
      </c>
      <c r="B749" s="1" t="s">
        <v>2473</v>
      </c>
      <c r="C749" s="1" t="s">
        <v>3757</v>
      </c>
      <c r="D749" s="1" t="s">
        <v>2891</v>
      </c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5.75" x14ac:dyDescent="0.25">
      <c r="A750" s="1" t="s">
        <v>1612</v>
      </c>
      <c r="B750" s="1" t="s">
        <v>2473</v>
      </c>
      <c r="C750" s="1" t="s">
        <v>3758</v>
      </c>
      <c r="D750" s="1" t="s">
        <v>2598</v>
      </c>
      <c r="E750" s="1"/>
      <c r="F750" s="1"/>
      <c r="G750" s="1"/>
      <c r="H750" s="1"/>
      <c r="I750" s="1"/>
      <c r="J750" s="1"/>
      <c r="K750" s="1"/>
      <c r="L750" s="1"/>
      <c r="M750" s="1"/>
    </row>
    <row r="751" spans="1:13" ht="15.75" x14ac:dyDescent="0.25">
      <c r="A751" s="1" t="s">
        <v>1611</v>
      </c>
      <c r="B751" s="1" t="s">
        <v>2470</v>
      </c>
      <c r="C751" s="1" t="s">
        <v>3759</v>
      </c>
      <c r="D751" s="1" t="s">
        <v>2596</v>
      </c>
      <c r="E751" s="1"/>
      <c r="F751" s="1"/>
      <c r="G751" s="1"/>
      <c r="H751" s="1"/>
      <c r="I751" s="1"/>
      <c r="J751" s="1"/>
      <c r="K751" s="1"/>
      <c r="L751" s="1"/>
      <c r="M751" s="1"/>
    </row>
    <row r="752" spans="1:13" ht="15.75" x14ac:dyDescent="0.25">
      <c r="A752" s="1" t="s">
        <v>1610</v>
      </c>
      <c r="B752" s="1" t="s">
        <v>2473</v>
      </c>
      <c r="C752" s="1" t="s">
        <v>3760</v>
      </c>
      <c r="D752" s="1" t="s">
        <v>2629</v>
      </c>
      <c r="E752" s="1"/>
      <c r="F752" s="1"/>
      <c r="G752" s="1"/>
      <c r="H752" s="1"/>
      <c r="I752" s="1"/>
      <c r="J752" s="1"/>
      <c r="K752" s="1"/>
      <c r="L752" s="1"/>
      <c r="M752" s="1"/>
    </row>
    <row r="753" spans="1:13" ht="15.75" x14ac:dyDescent="0.25">
      <c r="A753" s="1" t="s">
        <v>1609</v>
      </c>
      <c r="B753" s="1" t="s">
        <v>2470</v>
      </c>
      <c r="C753" s="1" t="s">
        <v>3761</v>
      </c>
      <c r="D753" s="1" t="s">
        <v>3762</v>
      </c>
      <c r="E753" s="1"/>
      <c r="F753" s="1"/>
      <c r="G753" s="1"/>
      <c r="H753" s="1"/>
      <c r="I753" s="1"/>
      <c r="J753" s="1"/>
      <c r="K753" s="1"/>
      <c r="L753" s="1"/>
      <c r="M753" s="1"/>
    </row>
    <row r="754" spans="1:13" ht="15.75" x14ac:dyDescent="0.25">
      <c r="A754" s="1" t="s">
        <v>1608</v>
      </c>
      <c r="B754" s="1" t="s">
        <v>2470</v>
      </c>
      <c r="C754" s="1" t="s">
        <v>3763</v>
      </c>
      <c r="D754" s="1" t="s">
        <v>3764</v>
      </c>
      <c r="E754" s="1"/>
      <c r="F754" s="1"/>
      <c r="G754" s="1"/>
      <c r="H754" s="1"/>
      <c r="I754" s="1"/>
      <c r="J754" s="1"/>
      <c r="K754" s="1"/>
      <c r="L754" s="1"/>
      <c r="M754" s="1"/>
    </row>
    <row r="755" spans="1:13" ht="15.75" x14ac:dyDescent="0.25">
      <c r="A755" s="1" t="s">
        <v>1607</v>
      </c>
      <c r="B755" s="1" t="s">
        <v>2470</v>
      </c>
      <c r="C755" s="1" t="s">
        <v>3765</v>
      </c>
      <c r="D755" s="1" t="s">
        <v>3766</v>
      </c>
      <c r="E755" s="1"/>
      <c r="F755" s="1"/>
      <c r="G755" s="1"/>
      <c r="H755" s="1"/>
      <c r="I755" s="1"/>
      <c r="J755" s="1"/>
      <c r="K755" s="1"/>
      <c r="L755" s="1"/>
      <c r="M755" s="1"/>
    </row>
    <row r="756" spans="1:13" ht="15.75" x14ac:dyDescent="0.25">
      <c r="A756" s="1" t="s">
        <v>1606</v>
      </c>
      <c r="B756" s="1" t="s">
        <v>3331</v>
      </c>
      <c r="C756" s="1" t="s">
        <v>3767</v>
      </c>
      <c r="D756" s="1" t="s">
        <v>3768</v>
      </c>
      <c r="E756" s="1"/>
      <c r="F756" s="1"/>
      <c r="G756" s="1"/>
      <c r="H756" s="1"/>
      <c r="I756" s="1"/>
      <c r="J756" s="1"/>
      <c r="K756" s="1"/>
      <c r="L756" s="1"/>
      <c r="M756" s="1"/>
    </row>
    <row r="757" spans="1:13" ht="15.75" x14ac:dyDescent="0.25">
      <c r="A757" s="1" t="s">
        <v>1605</v>
      </c>
      <c r="B757" s="1" t="s">
        <v>2473</v>
      </c>
      <c r="C757" s="1" t="s">
        <v>3769</v>
      </c>
      <c r="D757" s="1" t="s">
        <v>3770</v>
      </c>
      <c r="E757" s="1"/>
      <c r="F757" s="1"/>
      <c r="G757" s="1"/>
      <c r="H757" s="1"/>
      <c r="I757" s="1"/>
      <c r="J757" s="1"/>
      <c r="K757" s="1"/>
      <c r="L757" s="1"/>
      <c r="M757" s="1"/>
    </row>
    <row r="758" spans="1:13" ht="15.75" x14ac:dyDescent="0.25">
      <c r="A758" s="1" t="s">
        <v>1604</v>
      </c>
      <c r="B758" s="1" t="s">
        <v>2473</v>
      </c>
      <c r="C758" s="1" t="s">
        <v>3771</v>
      </c>
      <c r="D758" s="1" t="s">
        <v>3772</v>
      </c>
      <c r="E758" s="1"/>
      <c r="F758" s="1"/>
      <c r="G758" s="1"/>
      <c r="H758" s="1"/>
      <c r="I758" s="1"/>
      <c r="J758" s="1"/>
      <c r="K758" s="1"/>
      <c r="L758" s="1"/>
      <c r="M758" s="1"/>
    </row>
    <row r="759" spans="1:13" ht="15.75" x14ac:dyDescent="0.25">
      <c r="A759" s="1" t="s">
        <v>1603</v>
      </c>
      <c r="B759" s="1" t="s">
        <v>2473</v>
      </c>
      <c r="C759" s="1" t="s">
        <v>3773</v>
      </c>
      <c r="D759" s="1" t="s">
        <v>2801</v>
      </c>
      <c r="E759" s="1"/>
      <c r="F759" s="1"/>
      <c r="G759" s="1"/>
      <c r="H759" s="1"/>
      <c r="I759" s="1"/>
      <c r="J759" s="1"/>
      <c r="K759" s="1"/>
      <c r="L759" s="1"/>
      <c r="M759" s="1"/>
    </row>
    <row r="760" spans="1:13" ht="15.75" x14ac:dyDescent="0.25">
      <c r="A760" s="1" t="s">
        <v>1602</v>
      </c>
      <c r="B760" s="1" t="s">
        <v>2473</v>
      </c>
      <c r="C760" s="1" t="s">
        <v>3774</v>
      </c>
      <c r="D760" s="1" t="s">
        <v>3775</v>
      </c>
      <c r="E760" s="1"/>
      <c r="F760" s="1"/>
      <c r="G760" s="1"/>
      <c r="H760" s="1"/>
      <c r="I760" s="1"/>
      <c r="J760" s="1"/>
      <c r="K760" s="1"/>
      <c r="L760" s="1"/>
      <c r="M760" s="1"/>
    </row>
    <row r="761" spans="1:13" ht="15.75" x14ac:dyDescent="0.25">
      <c r="A761" s="1" t="s">
        <v>1601</v>
      </c>
      <c r="B761" s="1" t="s">
        <v>2470</v>
      </c>
      <c r="C761" s="1" t="s">
        <v>3776</v>
      </c>
      <c r="D761" s="1" t="s">
        <v>3777</v>
      </c>
      <c r="E761" s="1"/>
      <c r="F761" s="1"/>
      <c r="G761" s="1"/>
      <c r="H761" s="1"/>
      <c r="I761" s="1"/>
      <c r="J761" s="1"/>
      <c r="K761" s="1"/>
      <c r="L761" s="1"/>
      <c r="M761" s="1"/>
    </row>
    <row r="762" spans="1:13" ht="15.75" x14ac:dyDescent="0.25">
      <c r="A762" s="1" t="s">
        <v>1600</v>
      </c>
      <c r="B762" s="1" t="s">
        <v>2470</v>
      </c>
      <c r="C762" s="1" t="s">
        <v>3778</v>
      </c>
      <c r="D762" s="1" t="s">
        <v>3339</v>
      </c>
      <c r="E762" s="1"/>
      <c r="F762" s="1"/>
      <c r="G762" s="1"/>
      <c r="H762" s="1"/>
      <c r="I762" s="1"/>
      <c r="J762" s="1"/>
      <c r="K762" s="1"/>
      <c r="L762" s="1"/>
      <c r="M762" s="1"/>
    </row>
    <row r="763" spans="1:13" ht="15.75" x14ac:dyDescent="0.25">
      <c r="A763" s="1" t="s">
        <v>1599</v>
      </c>
      <c r="B763" s="1" t="s">
        <v>2473</v>
      </c>
      <c r="C763" s="1" t="s">
        <v>3779</v>
      </c>
      <c r="D763" s="1" t="s">
        <v>2952</v>
      </c>
      <c r="E763" s="1"/>
      <c r="F763" s="1"/>
      <c r="G763" s="1"/>
      <c r="H763" s="1"/>
      <c r="I763" s="1"/>
      <c r="J763" s="1"/>
      <c r="K763" s="1"/>
      <c r="L763" s="1"/>
      <c r="M763" s="1"/>
    </row>
    <row r="764" spans="1:13" ht="15.75" x14ac:dyDescent="0.25">
      <c r="A764" s="1" t="s">
        <v>1598</v>
      </c>
      <c r="B764" s="1" t="s">
        <v>2470</v>
      </c>
      <c r="C764" s="1" t="s">
        <v>3780</v>
      </c>
      <c r="D764" s="1" t="s">
        <v>2536</v>
      </c>
      <c r="E764" s="1"/>
      <c r="F764" s="1"/>
      <c r="G764" s="1"/>
      <c r="H764" s="1"/>
      <c r="I764" s="1"/>
      <c r="J764" s="1"/>
      <c r="K764" s="1"/>
      <c r="L764" s="1"/>
      <c r="M764" s="1"/>
    </row>
    <row r="765" spans="1:13" ht="15.75" x14ac:dyDescent="0.25">
      <c r="A765" s="1" t="s">
        <v>1597</v>
      </c>
      <c r="B765" s="1" t="s">
        <v>2470</v>
      </c>
      <c r="C765" s="1" t="s">
        <v>3781</v>
      </c>
      <c r="D765" s="1" t="s">
        <v>3782</v>
      </c>
      <c r="E765" s="1"/>
      <c r="F765" s="1"/>
      <c r="G765" s="1"/>
      <c r="H765" s="1"/>
      <c r="I765" s="1"/>
      <c r="J765" s="1"/>
      <c r="K765" s="1"/>
      <c r="L765" s="1"/>
      <c r="M765" s="1"/>
    </row>
    <row r="766" spans="1:13" ht="15.75" x14ac:dyDescent="0.25">
      <c r="A766" s="1" t="s">
        <v>1596</v>
      </c>
      <c r="B766" s="1" t="s">
        <v>2470</v>
      </c>
      <c r="C766" s="1" t="s">
        <v>3783</v>
      </c>
      <c r="D766" s="1" t="s">
        <v>3784</v>
      </c>
      <c r="E766" s="1"/>
      <c r="F766" s="1"/>
      <c r="G766" s="1"/>
      <c r="H766" s="1"/>
      <c r="I766" s="1"/>
      <c r="J766" s="1"/>
      <c r="K766" s="1"/>
      <c r="L766" s="1"/>
      <c r="M766" s="1"/>
    </row>
    <row r="767" spans="1:13" ht="15.75" x14ac:dyDescent="0.25">
      <c r="A767" s="1" t="s">
        <v>1595</v>
      </c>
      <c r="B767" s="1" t="s">
        <v>2470</v>
      </c>
      <c r="C767" s="1" t="s">
        <v>3785</v>
      </c>
      <c r="D767" s="1" t="s">
        <v>3786</v>
      </c>
      <c r="E767" s="1"/>
      <c r="F767" s="1"/>
      <c r="G767" s="1"/>
      <c r="H767" s="1"/>
      <c r="I767" s="1"/>
      <c r="J767" s="1"/>
      <c r="K767" s="1"/>
      <c r="L767" s="1"/>
      <c r="M767" s="1"/>
    </row>
    <row r="768" spans="1:13" ht="15.75" x14ac:dyDescent="0.25">
      <c r="A768" s="1" t="s">
        <v>1594</v>
      </c>
      <c r="B768" s="1" t="s">
        <v>2470</v>
      </c>
      <c r="C768" s="1" t="s">
        <v>3787</v>
      </c>
      <c r="D768" s="1" t="s">
        <v>3788</v>
      </c>
      <c r="E768" s="1"/>
      <c r="F768" s="1"/>
      <c r="G768" s="1"/>
      <c r="H768" s="1"/>
      <c r="I768" s="1"/>
      <c r="J768" s="1"/>
      <c r="K768" s="1"/>
      <c r="L768" s="1"/>
      <c r="M768" s="1"/>
    </row>
    <row r="769" spans="1:13" ht="15.75" x14ac:dyDescent="0.25">
      <c r="A769" s="1" t="s">
        <v>1593</v>
      </c>
      <c r="B769" s="1" t="s">
        <v>2470</v>
      </c>
      <c r="C769" s="1" t="s">
        <v>3789</v>
      </c>
      <c r="D769" s="1" t="s">
        <v>3790</v>
      </c>
      <c r="E769" s="1"/>
      <c r="F769" s="1"/>
      <c r="G769" s="1"/>
      <c r="H769" s="1"/>
      <c r="I769" s="1"/>
      <c r="J769" s="1"/>
      <c r="K769" s="1"/>
      <c r="L769" s="1"/>
      <c r="M769" s="1"/>
    </row>
    <row r="770" spans="1:13" ht="15.75" x14ac:dyDescent="0.25">
      <c r="A770" s="1" t="s">
        <v>1592</v>
      </c>
      <c r="B770" s="1" t="s">
        <v>2470</v>
      </c>
      <c r="C770" s="1" t="s">
        <v>3791</v>
      </c>
      <c r="D770" s="1" t="s">
        <v>3028</v>
      </c>
      <c r="E770" s="1"/>
      <c r="F770" s="1"/>
      <c r="G770" s="1"/>
      <c r="H770" s="1"/>
      <c r="I770" s="1"/>
      <c r="J770" s="1"/>
      <c r="K770" s="1"/>
      <c r="L770" s="1"/>
      <c r="M770" s="1"/>
    </row>
    <row r="771" spans="1:13" ht="15.75" x14ac:dyDescent="0.25">
      <c r="A771" s="1" t="s">
        <v>1591</v>
      </c>
      <c r="B771" s="1" t="s">
        <v>2470</v>
      </c>
      <c r="C771" s="1" t="s">
        <v>3792</v>
      </c>
      <c r="D771" s="1" t="s">
        <v>3793</v>
      </c>
      <c r="E771" s="1"/>
      <c r="F771" s="1"/>
      <c r="G771" s="1"/>
      <c r="H771" s="1"/>
      <c r="I771" s="1"/>
      <c r="J771" s="1"/>
      <c r="K771" s="1"/>
      <c r="L771" s="1"/>
      <c r="M771" s="1"/>
    </row>
    <row r="772" spans="1:13" ht="15.75" x14ac:dyDescent="0.25">
      <c r="A772" s="1" t="s">
        <v>1590</v>
      </c>
      <c r="B772" s="1" t="s">
        <v>2473</v>
      </c>
      <c r="C772" s="1" t="s">
        <v>3794</v>
      </c>
      <c r="D772" s="1" t="s">
        <v>2474</v>
      </c>
      <c r="E772" s="1"/>
      <c r="F772" s="1"/>
      <c r="G772" s="1"/>
      <c r="H772" s="1"/>
      <c r="I772" s="1"/>
      <c r="J772" s="1"/>
      <c r="K772" s="1"/>
      <c r="L772" s="1"/>
      <c r="M772" s="1"/>
    </row>
    <row r="773" spans="1:13" ht="15.75" x14ac:dyDescent="0.25">
      <c r="A773" s="1" t="s">
        <v>1589</v>
      </c>
      <c r="B773" s="1" t="s">
        <v>2473</v>
      </c>
      <c r="C773" s="1" t="s">
        <v>3795</v>
      </c>
      <c r="D773" s="1" t="s">
        <v>2762</v>
      </c>
      <c r="E773" s="1"/>
      <c r="F773" s="1"/>
      <c r="G773" s="1"/>
      <c r="H773" s="1"/>
      <c r="I773" s="1"/>
      <c r="J773" s="1"/>
      <c r="K773" s="1"/>
      <c r="L773" s="1"/>
      <c r="M773" s="1"/>
    </row>
    <row r="774" spans="1:13" ht="15.75" x14ac:dyDescent="0.25">
      <c r="A774" s="1" t="s">
        <v>1588</v>
      </c>
      <c r="B774" s="1" t="s">
        <v>2473</v>
      </c>
      <c r="C774" s="1" t="s">
        <v>3796</v>
      </c>
      <c r="D774" s="1" t="s">
        <v>2781</v>
      </c>
      <c r="E774" s="1"/>
      <c r="F774" s="1"/>
      <c r="G774" s="1"/>
      <c r="H774" s="1"/>
      <c r="I774" s="1"/>
      <c r="J774" s="1"/>
      <c r="K774" s="1"/>
      <c r="L774" s="1"/>
      <c r="M774" s="1"/>
    </row>
    <row r="775" spans="1:13" ht="15.75" x14ac:dyDescent="0.25">
      <c r="A775" s="1" t="s">
        <v>1587</v>
      </c>
      <c r="B775" s="1" t="s">
        <v>2473</v>
      </c>
      <c r="C775" s="1" t="s">
        <v>2448</v>
      </c>
      <c r="D775" s="1" t="s">
        <v>2891</v>
      </c>
      <c r="E775" s="1"/>
      <c r="F775" s="1"/>
      <c r="G775" s="1"/>
      <c r="H775" s="1"/>
      <c r="I775" s="1"/>
      <c r="J775" s="1"/>
      <c r="K775" s="1"/>
      <c r="L775" s="1"/>
      <c r="M775" s="1"/>
    </row>
    <row r="776" spans="1:13" ht="15.75" x14ac:dyDescent="0.25">
      <c r="A776" s="1" t="s">
        <v>1586</v>
      </c>
      <c r="B776" s="1" t="s">
        <v>2473</v>
      </c>
      <c r="C776" s="1" t="s">
        <v>3797</v>
      </c>
      <c r="D776" s="1" t="s">
        <v>3798</v>
      </c>
      <c r="E776" s="1"/>
      <c r="F776" s="1"/>
      <c r="G776" s="1"/>
      <c r="H776" s="1"/>
      <c r="I776" s="1"/>
      <c r="J776" s="1"/>
      <c r="K776" s="1"/>
      <c r="L776" s="1"/>
      <c r="M776" s="1"/>
    </row>
    <row r="777" spans="1:13" ht="15.75" x14ac:dyDescent="0.25">
      <c r="A777" s="1" t="s">
        <v>1585</v>
      </c>
      <c r="B777" s="1" t="s">
        <v>3331</v>
      </c>
      <c r="C777" s="1" t="s">
        <v>3799</v>
      </c>
      <c r="D777" s="1" t="s">
        <v>3800</v>
      </c>
      <c r="E777" s="1"/>
      <c r="F777" s="1"/>
      <c r="G777" s="1"/>
      <c r="H777" s="1"/>
      <c r="I777" s="1"/>
      <c r="J777" s="1"/>
      <c r="K777" s="1"/>
      <c r="L777" s="1"/>
      <c r="M777" s="1"/>
    </row>
    <row r="778" spans="1:13" ht="15.75" x14ac:dyDescent="0.25">
      <c r="A778" s="1" t="s">
        <v>1584</v>
      </c>
      <c r="B778" s="1" t="s">
        <v>3331</v>
      </c>
      <c r="C778" s="1" t="s">
        <v>2407</v>
      </c>
      <c r="D778" s="1" t="s">
        <v>3801</v>
      </c>
      <c r="E778" s="1"/>
      <c r="F778" s="1"/>
      <c r="G778" s="1"/>
      <c r="H778" s="1"/>
      <c r="I778" s="1"/>
      <c r="J778" s="1"/>
      <c r="K778" s="1"/>
      <c r="L778" s="1"/>
      <c r="M778" s="1"/>
    </row>
    <row r="779" spans="1:13" ht="15.75" x14ac:dyDescent="0.25">
      <c r="A779" s="1" t="s">
        <v>1583</v>
      </c>
      <c r="B779" s="1" t="s">
        <v>2470</v>
      </c>
      <c r="C779" s="1" t="s">
        <v>2417</v>
      </c>
      <c r="D779" s="1" t="s">
        <v>3802</v>
      </c>
      <c r="E779" s="1"/>
      <c r="F779" s="1"/>
      <c r="G779" s="1"/>
      <c r="H779" s="1"/>
      <c r="I779" s="1"/>
      <c r="J779" s="1"/>
      <c r="K779" s="1"/>
      <c r="L779" s="1"/>
      <c r="M779" s="1"/>
    </row>
    <row r="780" spans="1:13" ht="15.75" x14ac:dyDescent="0.25">
      <c r="A780" s="1" t="s">
        <v>1582</v>
      </c>
      <c r="B780" s="1" t="s">
        <v>2473</v>
      </c>
      <c r="C780" s="1" t="s">
        <v>3803</v>
      </c>
      <c r="D780" s="1" t="s">
        <v>2857</v>
      </c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15.75" x14ac:dyDescent="0.25">
      <c r="A781" s="1" t="s">
        <v>1581</v>
      </c>
      <c r="B781" s="1" t="s">
        <v>2470</v>
      </c>
      <c r="C781" s="1" t="s">
        <v>3804</v>
      </c>
      <c r="D781" s="1" t="s">
        <v>3232</v>
      </c>
      <c r="E781" s="1"/>
      <c r="F781" s="1"/>
      <c r="G781" s="1"/>
      <c r="H781" s="1"/>
      <c r="I781" s="1"/>
      <c r="J781" s="1"/>
      <c r="K781" s="1"/>
      <c r="L781" s="1"/>
      <c r="M781" s="1"/>
    </row>
    <row r="782" spans="1:13" ht="15.75" x14ac:dyDescent="0.25">
      <c r="A782" s="1" t="s">
        <v>1580</v>
      </c>
      <c r="B782" s="1" t="s">
        <v>2473</v>
      </c>
      <c r="C782" s="1" t="s">
        <v>3805</v>
      </c>
      <c r="D782" s="1" t="s">
        <v>3806</v>
      </c>
      <c r="E782" s="1"/>
      <c r="F782" s="1"/>
      <c r="G782" s="1"/>
      <c r="H782" s="1"/>
      <c r="I782" s="1"/>
      <c r="J782" s="1"/>
      <c r="K782" s="1"/>
      <c r="L782" s="1"/>
      <c r="M782" s="1"/>
    </row>
    <row r="783" spans="1:13" ht="15.75" x14ac:dyDescent="0.25">
      <c r="A783" s="1" t="s">
        <v>1579</v>
      </c>
      <c r="B783" s="1" t="s">
        <v>2470</v>
      </c>
      <c r="C783" s="1" t="s">
        <v>3622</v>
      </c>
      <c r="D783" s="1" t="s">
        <v>3807</v>
      </c>
      <c r="E783" s="1"/>
      <c r="F783" s="1"/>
      <c r="G783" s="1"/>
      <c r="H783" s="1"/>
      <c r="I783" s="1"/>
      <c r="J783" s="1"/>
      <c r="K783" s="1"/>
      <c r="L783" s="1"/>
      <c r="M783" s="1"/>
    </row>
    <row r="784" spans="1:13" ht="15.75" x14ac:dyDescent="0.25">
      <c r="A784" s="1" t="s">
        <v>1578</v>
      </c>
      <c r="B784" s="1" t="s">
        <v>2470</v>
      </c>
      <c r="C784" s="1" t="s">
        <v>3808</v>
      </c>
      <c r="D784" s="1" t="s">
        <v>3809</v>
      </c>
      <c r="E784" s="1"/>
      <c r="F784" s="1"/>
      <c r="G784" s="1"/>
      <c r="H784" s="1"/>
      <c r="I784" s="1"/>
      <c r="J784" s="1"/>
      <c r="K784" s="1"/>
      <c r="L784" s="1"/>
      <c r="M784" s="1"/>
    </row>
    <row r="785" spans="1:13" ht="15.75" x14ac:dyDescent="0.25">
      <c r="A785" s="1" t="s">
        <v>1577</v>
      </c>
      <c r="B785" s="1" t="s">
        <v>2470</v>
      </c>
      <c r="C785" s="1" t="s">
        <v>3810</v>
      </c>
      <c r="D785" s="1" t="s">
        <v>3811</v>
      </c>
      <c r="E785" s="1"/>
      <c r="F785" s="1"/>
      <c r="G785" s="1"/>
      <c r="H785" s="1"/>
      <c r="I785" s="1"/>
      <c r="J785" s="1"/>
      <c r="K785" s="1"/>
      <c r="L785" s="1"/>
      <c r="M785" s="1"/>
    </row>
    <row r="786" spans="1:13" ht="15.75" x14ac:dyDescent="0.25">
      <c r="A786" s="1" t="s">
        <v>1576</v>
      </c>
      <c r="B786" s="1" t="s">
        <v>2470</v>
      </c>
      <c r="C786" s="1" t="s">
        <v>3812</v>
      </c>
      <c r="D786" s="1" t="s">
        <v>3813</v>
      </c>
      <c r="E786" s="1"/>
      <c r="F786" s="1"/>
      <c r="G786" s="1"/>
      <c r="H786" s="1"/>
      <c r="I786" s="1"/>
      <c r="J786" s="1"/>
      <c r="K786" s="1"/>
      <c r="L786" s="1"/>
      <c r="M786" s="1"/>
    </row>
    <row r="787" spans="1:13" ht="15.75" x14ac:dyDescent="0.25">
      <c r="A787" s="1" t="s">
        <v>1575</v>
      </c>
      <c r="B787" s="1" t="s">
        <v>2470</v>
      </c>
      <c r="C787" s="1" t="s">
        <v>3814</v>
      </c>
      <c r="D787" s="1" t="s">
        <v>3815</v>
      </c>
      <c r="E787" s="1"/>
      <c r="F787" s="1"/>
      <c r="G787" s="1"/>
      <c r="H787" s="1"/>
      <c r="I787" s="1"/>
      <c r="J787" s="1"/>
      <c r="K787" s="1"/>
      <c r="L787" s="1"/>
      <c r="M787" s="1"/>
    </row>
    <row r="788" spans="1:13" ht="15.75" x14ac:dyDescent="0.25">
      <c r="A788" s="1" t="s">
        <v>1574</v>
      </c>
      <c r="B788" s="1" t="s">
        <v>2470</v>
      </c>
      <c r="C788" s="1" t="s">
        <v>3816</v>
      </c>
      <c r="D788" s="1" t="s">
        <v>3817</v>
      </c>
      <c r="E788" s="1"/>
      <c r="F788" s="1"/>
      <c r="G788" s="1"/>
      <c r="H788" s="1"/>
      <c r="I788" s="1"/>
      <c r="J788" s="1"/>
      <c r="K788" s="1"/>
      <c r="L788" s="1"/>
      <c r="M788" s="1"/>
    </row>
    <row r="789" spans="1:13" ht="15.75" x14ac:dyDescent="0.25">
      <c r="A789" s="1" t="s">
        <v>1573</v>
      </c>
      <c r="B789" s="1" t="s">
        <v>2473</v>
      </c>
      <c r="C789" s="1" t="s">
        <v>2547</v>
      </c>
      <c r="D789" s="1" t="s">
        <v>3818</v>
      </c>
      <c r="E789" s="1"/>
      <c r="F789" s="1"/>
      <c r="G789" s="1"/>
      <c r="H789" s="1"/>
      <c r="I789" s="1"/>
      <c r="J789" s="1"/>
      <c r="K789" s="1"/>
      <c r="L789" s="1"/>
      <c r="M789" s="1"/>
    </row>
    <row r="790" spans="1:13" ht="15.75" x14ac:dyDescent="0.25">
      <c r="A790" s="1" t="s">
        <v>1572</v>
      </c>
      <c r="B790" s="1" t="s">
        <v>2473</v>
      </c>
      <c r="C790" s="1" t="s">
        <v>3819</v>
      </c>
      <c r="D790" s="1" t="s">
        <v>3820</v>
      </c>
      <c r="E790" s="1"/>
      <c r="F790" s="1"/>
      <c r="G790" s="1"/>
      <c r="H790" s="1"/>
      <c r="I790" s="1"/>
      <c r="J790" s="1"/>
      <c r="K790" s="1"/>
      <c r="L790" s="1"/>
      <c r="M790" s="1"/>
    </row>
    <row r="791" spans="1:13" ht="15.75" x14ac:dyDescent="0.25">
      <c r="A791" s="1" t="s">
        <v>1571</v>
      </c>
      <c r="B791" s="1" t="s">
        <v>2473</v>
      </c>
      <c r="C791" s="1" t="s">
        <v>3821</v>
      </c>
      <c r="D791" s="1" t="s">
        <v>3822</v>
      </c>
      <c r="E791" s="1"/>
      <c r="F791" s="1"/>
      <c r="G791" s="1"/>
      <c r="H791" s="1"/>
      <c r="I791" s="1"/>
      <c r="J791" s="1"/>
      <c r="K791" s="1"/>
      <c r="L791" s="1"/>
      <c r="M791" s="1"/>
    </row>
    <row r="792" spans="1:13" ht="15.75" x14ac:dyDescent="0.25">
      <c r="A792" s="1" t="s">
        <v>1570</v>
      </c>
      <c r="B792" s="1" t="s">
        <v>2470</v>
      </c>
      <c r="C792" s="1" t="s">
        <v>3823</v>
      </c>
      <c r="D792" s="1" t="s">
        <v>2653</v>
      </c>
      <c r="E792" s="1"/>
      <c r="F792" s="1"/>
      <c r="G792" s="1"/>
      <c r="H792" s="1"/>
      <c r="I792" s="1"/>
      <c r="J792" s="1"/>
      <c r="K792" s="1"/>
      <c r="L792" s="1"/>
      <c r="M792" s="1"/>
    </row>
    <row r="793" spans="1:13" ht="15.75" x14ac:dyDescent="0.25">
      <c r="A793" s="1" t="s">
        <v>1569</v>
      </c>
      <c r="B793" s="1" t="s">
        <v>2470</v>
      </c>
      <c r="C793" s="1" t="s">
        <v>3824</v>
      </c>
      <c r="D793" s="1" t="s">
        <v>3825</v>
      </c>
      <c r="E793" s="1"/>
      <c r="F793" s="1"/>
      <c r="G793" s="1"/>
      <c r="H793" s="1"/>
      <c r="I793" s="1"/>
      <c r="J793" s="1"/>
      <c r="K793" s="1"/>
      <c r="L793" s="1"/>
      <c r="M793" s="1"/>
    </row>
    <row r="794" spans="1:13" ht="15.75" x14ac:dyDescent="0.25">
      <c r="A794" s="1" t="s">
        <v>1568</v>
      </c>
      <c r="B794" s="1" t="s">
        <v>3331</v>
      </c>
      <c r="C794" s="1" t="s">
        <v>3826</v>
      </c>
      <c r="D794" s="1" t="s">
        <v>3827</v>
      </c>
      <c r="E794" s="1"/>
      <c r="F794" s="1"/>
      <c r="G794" s="1"/>
      <c r="H794" s="1"/>
      <c r="I794" s="1"/>
      <c r="J794" s="1"/>
      <c r="K794" s="1"/>
      <c r="L794" s="1"/>
      <c r="M794" s="1"/>
    </row>
    <row r="795" spans="1:13" ht="15.75" x14ac:dyDescent="0.25">
      <c r="A795" s="1" t="s">
        <v>1567</v>
      </c>
      <c r="B795" s="1" t="s">
        <v>2473</v>
      </c>
      <c r="C795" s="1" t="s">
        <v>3828</v>
      </c>
      <c r="D795" s="1" t="s">
        <v>3829</v>
      </c>
      <c r="E795" s="1"/>
      <c r="F795" s="1"/>
      <c r="G795" s="1"/>
      <c r="H795" s="1"/>
      <c r="I795" s="1"/>
      <c r="J795" s="1"/>
      <c r="K795" s="1"/>
      <c r="L795" s="1"/>
      <c r="M795" s="1"/>
    </row>
    <row r="796" spans="1:13" ht="15.75" x14ac:dyDescent="0.25">
      <c r="A796" s="1" t="s">
        <v>1566</v>
      </c>
      <c r="B796" s="1" t="s">
        <v>2470</v>
      </c>
      <c r="C796" s="1" t="s">
        <v>3830</v>
      </c>
      <c r="D796" s="1" t="s">
        <v>2828</v>
      </c>
      <c r="E796" s="1"/>
      <c r="F796" s="1"/>
      <c r="G796" s="1"/>
      <c r="H796" s="1"/>
      <c r="I796" s="1"/>
      <c r="J796" s="1"/>
      <c r="K796" s="1"/>
      <c r="L796" s="1"/>
      <c r="M796" s="1"/>
    </row>
    <row r="797" spans="1:13" ht="15.75" x14ac:dyDescent="0.25">
      <c r="A797" s="1" t="s">
        <v>1565</v>
      </c>
      <c r="B797" s="1" t="s">
        <v>3331</v>
      </c>
      <c r="C797" s="1" t="s">
        <v>3831</v>
      </c>
      <c r="D797" s="1" t="s">
        <v>3832</v>
      </c>
      <c r="E797" s="1"/>
      <c r="F797" s="1"/>
      <c r="G797" s="1"/>
      <c r="H797" s="1"/>
      <c r="I797" s="1"/>
      <c r="J797" s="1"/>
      <c r="K797" s="1"/>
      <c r="L797" s="1"/>
      <c r="M797" s="1"/>
    </row>
    <row r="798" spans="1:13" ht="15.75" x14ac:dyDescent="0.25">
      <c r="A798" s="1" t="s">
        <v>1564</v>
      </c>
      <c r="B798" s="1" t="s">
        <v>2470</v>
      </c>
      <c r="C798" s="1" t="s">
        <v>3833</v>
      </c>
      <c r="D798" s="1" t="s">
        <v>3834</v>
      </c>
      <c r="E798" s="1"/>
      <c r="F798" s="1"/>
      <c r="G798" s="1"/>
      <c r="H798" s="1"/>
      <c r="I798" s="1"/>
      <c r="J798" s="1"/>
      <c r="K798" s="1"/>
      <c r="L798" s="1"/>
      <c r="M798" s="1"/>
    </row>
    <row r="799" spans="1:13" ht="15.75" x14ac:dyDescent="0.25">
      <c r="A799" s="1" t="s">
        <v>1563</v>
      </c>
      <c r="B799" s="1" t="s">
        <v>3331</v>
      </c>
      <c r="C799" s="1" t="s">
        <v>3835</v>
      </c>
      <c r="D799" s="1" t="s">
        <v>3836</v>
      </c>
      <c r="E799" s="1"/>
      <c r="F799" s="1"/>
      <c r="G799" s="1"/>
      <c r="H799" s="1"/>
      <c r="I799" s="1"/>
      <c r="J799" s="1"/>
      <c r="K799" s="1"/>
      <c r="L799" s="1"/>
      <c r="M799" s="1"/>
    </row>
    <row r="800" spans="1:13" ht="15.75" x14ac:dyDescent="0.25">
      <c r="A800" s="1" t="s">
        <v>1562</v>
      </c>
      <c r="B800" s="1" t="s">
        <v>2470</v>
      </c>
      <c r="C800" s="1" t="s">
        <v>2399</v>
      </c>
      <c r="D800" s="1" t="s">
        <v>3837</v>
      </c>
      <c r="E800" s="1"/>
      <c r="F800" s="1"/>
      <c r="G800" s="1"/>
      <c r="H800" s="1"/>
      <c r="I800" s="1"/>
      <c r="J800" s="1"/>
      <c r="K800" s="1"/>
      <c r="L800" s="1"/>
      <c r="M800" s="1"/>
    </row>
    <row r="801" spans="1:13" ht="15.75" x14ac:dyDescent="0.25">
      <c r="A801" s="1" t="s">
        <v>1561</v>
      </c>
      <c r="B801" s="1" t="s">
        <v>2470</v>
      </c>
      <c r="C801" s="1" t="s">
        <v>3838</v>
      </c>
      <c r="D801" s="1" t="s">
        <v>3194</v>
      </c>
      <c r="E801" s="1"/>
      <c r="F801" s="1"/>
      <c r="G801" s="1"/>
      <c r="H801" s="1"/>
      <c r="I801" s="1"/>
      <c r="J801" s="1"/>
      <c r="K801" s="1"/>
      <c r="L801" s="1"/>
      <c r="M801" s="1"/>
    </row>
    <row r="802" spans="1:13" ht="15.75" x14ac:dyDescent="0.25">
      <c r="A802" s="1" t="s">
        <v>1560</v>
      </c>
      <c r="B802" s="1" t="s">
        <v>2470</v>
      </c>
      <c r="C802" s="1" t="s">
        <v>3839</v>
      </c>
      <c r="D802" s="1" t="s">
        <v>3840</v>
      </c>
      <c r="E802" s="1"/>
      <c r="F802" s="1"/>
      <c r="G802" s="1"/>
      <c r="H802" s="1"/>
      <c r="I802" s="1"/>
      <c r="J802" s="1"/>
      <c r="K802" s="1"/>
      <c r="L802" s="1"/>
      <c r="M802" s="1"/>
    </row>
    <row r="803" spans="1:13" ht="15.75" x14ac:dyDescent="0.25">
      <c r="A803" s="1" t="s">
        <v>1559</v>
      </c>
      <c r="B803" s="1" t="s">
        <v>3331</v>
      </c>
      <c r="C803" s="1" t="s">
        <v>3841</v>
      </c>
      <c r="D803" s="1" t="s">
        <v>3842</v>
      </c>
      <c r="E803" s="1"/>
      <c r="F803" s="1"/>
      <c r="G803" s="1"/>
      <c r="H803" s="1"/>
      <c r="I803" s="1"/>
      <c r="J803" s="1"/>
      <c r="K803" s="1"/>
      <c r="L803" s="1"/>
      <c r="M803" s="1"/>
    </row>
    <row r="804" spans="1:13" ht="15.75" x14ac:dyDescent="0.25">
      <c r="A804" s="1" t="s">
        <v>1558</v>
      </c>
      <c r="B804" s="1" t="s">
        <v>2470</v>
      </c>
      <c r="C804" s="1" t="s">
        <v>2971</v>
      </c>
      <c r="D804" s="1" t="s">
        <v>3265</v>
      </c>
      <c r="E804" s="1"/>
      <c r="F804" s="1"/>
      <c r="G804" s="1"/>
      <c r="H804" s="1"/>
      <c r="I804" s="1"/>
      <c r="J804" s="1"/>
      <c r="K804" s="1"/>
      <c r="L804" s="1"/>
      <c r="M804" s="1"/>
    </row>
    <row r="805" spans="1:13" ht="15.75" x14ac:dyDescent="0.25">
      <c r="A805" s="1" t="s">
        <v>1557</v>
      </c>
      <c r="B805" s="1" t="s">
        <v>2470</v>
      </c>
      <c r="C805" s="1" t="s">
        <v>3843</v>
      </c>
      <c r="D805" s="1" t="s">
        <v>3265</v>
      </c>
      <c r="E805" s="1"/>
      <c r="F805" s="1"/>
      <c r="G805" s="1"/>
      <c r="H805" s="1"/>
      <c r="I805" s="1"/>
      <c r="J805" s="1"/>
      <c r="K805" s="1"/>
      <c r="L805" s="1"/>
      <c r="M805" s="1"/>
    </row>
    <row r="806" spans="1:13" ht="15.75" x14ac:dyDescent="0.25">
      <c r="A806" s="1" t="s">
        <v>1556</v>
      </c>
      <c r="B806" s="1" t="s">
        <v>2473</v>
      </c>
      <c r="C806" s="1" t="s">
        <v>3844</v>
      </c>
      <c r="D806" s="1" t="s">
        <v>3845</v>
      </c>
      <c r="E806" s="1"/>
      <c r="F806" s="1"/>
      <c r="G806" s="1"/>
      <c r="H806" s="1"/>
      <c r="I806" s="1"/>
      <c r="J806" s="1"/>
      <c r="K806" s="1"/>
      <c r="L806" s="1"/>
      <c r="M806" s="1"/>
    </row>
    <row r="807" spans="1:13" ht="15.75" x14ac:dyDescent="0.25">
      <c r="A807" s="1" t="s">
        <v>1555</v>
      </c>
      <c r="B807" s="1" t="s">
        <v>2473</v>
      </c>
      <c r="C807" s="1" t="s">
        <v>3846</v>
      </c>
      <c r="D807" s="1" t="s">
        <v>2486</v>
      </c>
      <c r="E807" s="1"/>
      <c r="F807" s="1"/>
      <c r="G807" s="1"/>
      <c r="H807" s="1"/>
      <c r="I807" s="1"/>
      <c r="J807" s="1"/>
      <c r="K807" s="1"/>
      <c r="L807" s="1"/>
      <c r="M807" s="1"/>
    </row>
    <row r="808" spans="1:13" ht="15.75" x14ac:dyDescent="0.25">
      <c r="A808" s="1" t="s">
        <v>1554</v>
      </c>
      <c r="B808" s="1" t="s">
        <v>2473</v>
      </c>
      <c r="C808" s="1" t="s">
        <v>3847</v>
      </c>
      <c r="D808" s="1" t="s">
        <v>3848</v>
      </c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15.75" x14ac:dyDescent="0.25">
      <c r="A809" s="1" t="s">
        <v>1553</v>
      </c>
      <c r="B809" s="1" t="s">
        <v>2473</v>
      </c>
      <c r="C809" s="1" t="s">
        <v>3849</v>
      </c>
      <c r="D809" s="1" t="s">
        <v>3850</v>
      </c>
      <c r="E809" s="1"/>
      <c r="F809" s="1"/>
      <c r="G809" s="1"/>
      <c r="H809" s="1"/>
      <c r="I809" s="1"/>
      <c r="J809" s="1"/>
      <c r="K809" s="1"/>
      <c r="L809" s="1"/>
      <c r="M809" s="1"/>
    </row>
    <row r="810" spans="1:13" ht="15.75" x14ac:dyDescent="0.25">
      <c r="A810" s="1" t="s">
        <v>1552</v>
      </c>
      <c r="B810" s="1" t="s">
        <v>3331</v>
      </c>
      <c r="C810" s="1" t="s">
        <v>3851</v>
      </c>
      <c r="D810" s="1" t="s">
        <v>3852</v>
      </c>
      <c r="E810" s="1"/>
      <c r="F810" s="1"/>
      <c r="G810" s="1"/>
      <c r="H810" s="1"/>
      <c r="I810" s="1"/>
      <c r="J810" s="1"/>
      <c r="K810" s="1"/>
      <c r="L810" s="1"/>
      <c r="M810" s="1"/>
    </row>
    <row r="811" spans="1:13" ht="15.75" x14ac:dyDescent="0.25">
      <c r="A811" s="1" t="s">
        <v>1551</v>
      </c>
      <c r="B811" s="1" t="s">
        <v>2473</v>
      </c>
      <c r="C811" s="1" t="s">
        <v>3853</v>
      </c>
      <c r="D811" s="1" t="s">
        <v>3854</v>
      </c>
      <c r="E811" s="1"/>
      <c r="F811" s="1"/>
      <c r="G811" s="1"/>
      <c r="H811" s="1"/>
      <c r="I811" s="1"/>
      <c r="J811" s="1"/>
      <c r="K811" s="1"/>
      <c r="L811" s="1"/>
      <c r="M811" s="1"/>
    </row>
    <row r="812" spans="1:13" ht="15.75" x14ac:dyDescent="0.25">
      <c r="A812" s="1" t="s">
        <v>1550</v>
      </c>
      <c r="B812" s="1" t="s">
        <v>2473</v>
      </c>
      <c r="C812" s="1" t="s">
        <v>3855</v>
      </c>
      <c r="D812" s="1" t="s">
        <v>2704</v>
      </c>
      <c r="E812" s="1"/>
      <c r="F812" s="1"/>
      <c r="G812" s="1"/>
      <c r="H812" s="1"/>
      <c r="I812" s="1"/>
      <c r="J812" s="1"/>
      <c r="K812" s="1"/>
      <c r="L812" s="1"/>
      <c r="M812" s="1"/>
    </row>
    <row r="813" spans="1:13" ht="15.75" x14ac:dyDescent="0.25">
      <c r="A813" s="1" t="s">
        <v>1549</v>
      </c>
      <c r="B813" s="1" t="s">
        <v>2473</v>
      </c>
      <c r="C813" s="1" t="s">
        <v>3189</v>
      </c>
      <c r="D813" s="1" t="s">
        <v>3856</v>
      </c>
      <c r="E813" s="1"/>
      <c r="F813" s="1"/>
      <c r="G813" s="1"/>
      <c r="H813" s="1"/>
      <c r="I813" s="1"/>
      <c r="J813" s="1"/>
      <c r="K813" s="1"/>
      <c r="L813" s="1"/>
      <c r="M813" s="1"/>
    </row>
    <row r="814" spans="1:13" ht="15.75" x14ac:dyDescent="0.25">
      <c r="A814" s="1" t="s">
        <v>1548</v>
      </c>
      <c r="B814" s="1" t="s">
        <v>2473</v>
      </c>
      <c r="C814" s="1" t="s">
        <v>3857</v>
      </c>
      <c r="D814" s="1" t="s">
        <v>3483</v>
      </c>
      <c r="E814" s="1"/>
      <c r="F814" s="1"/>
      <c r="G814" s="1"/>
      <c r="H814" s="1"/>
      <c r="I814" s="1"/>
      <c r="J814" s="1"/>
      <c r="K814" s="1"/>
      <c r="L814" s="1"/>
      <c r="M814" s="1"/>
    </row>
    <row r="815" spans="1:13" ht="15.75" x14ac:dyDescent="0.25">
      <c r="A815" s="1" t="s">
        <v>1547</v>
      </c>
      <c r="B815" s="1" t="s">
        <v>2473</v>
      </c>
      <c r="C815" s="1" t="s">
        <v>3858</v>
      </c>
      <c r="D815" s="1" t="s">
        <v>3859</v>
      </c>
      <c r="E815" s="1"/>
      <c r="F815" s="1"/>
      <c r="G815" s="1"/>
      <c r="H815" s="1"/>
      <c r="I815" s="1"/>
      <c r="J815" s="1"/>
      <c r="K815" s="1"/>
      <c r="L815" s="1"/>
      <c r="M815" s="1"/>
    </row>
    <row r="816" spans="1:13" ht="15.75" x14ac:dyDescent="0.25">
      <c r="A816" s="1" t="s">
        <v>1546</v>
      </c>
      <c r="B816" s="1" t="s">
        <v>2473</v>
      </c>
      <c r="C816" s="1" t="s">
        <v>3860</v>
      </c>
      <c r="D816" s="1" t="s">
        <v>3861</v>
      </c>
      <c r="E816" s="1"/>
      <c r="F816" s="1"/>
      <c r="G816" s="1"/>
      <c r="H816" s="1"/>
      <c r="I816" s="1"/>
      <c r="J816" s="1"/>
      <c r="K816" s="1"/>
      <c r="L816" s="1"/>
      <c r="M816" s="1"/>
    </row>
    <row r="817" spans="1:13" ht="15.75" x14ac:dyDescent="0.25">
      <c r="A817" s="1" t="s">
        <v>1545</v>
      </c>
      <c r="B817" s="1" t="s">
        <v>2473</v>
      </c>
      <c r="C817" s="1" t="s">
        <v>3862</v>
      </c>
      <c r="D817" s="1" t="s">
        <v>3863</v>
      </c>
      <c r="E817" s="1"/>
      <c r="F817" s="1"/>
      <c r="G817" s="1"/>
      <c r="H817" s="1"/>
      <c r="I817" s="1"/>
      <c r="J817" s="1"/>
      <c r="K817" s="1"/>
      <c r="L817" s="1"/>
      <c r="M817" s="1"/>
    </row>
    <row r="818" spans="1:13" ht="15.75" x14ac:dyDescent="0.25">
      <c r="A818" s="1" t="s">
        <v>1544</v>
      </c>
      <c r="B818" s="1" t="s">
        <v>2473</v>
      </c>
      <c r="C818" s="1" t="s">
        <v>3864</v>
      </c>
      <c r="D818" s="1" t="s">
        <v>3865</v>
      </c>
      <c r="E818" s="1"/>
      <c r="F818" s="1"/>
      <c r="G818" s="1"/>
      <c r="H818" s="1"/>
      <c r="I818" s="1"/>
      <c r="J818" s="1"/>
      <c r="K818" s="1"/>
      <c r="L818" s="1"/>
      <c r="M818" s="1"/>
    </row>
    <row r="819" spans="1:13" ht="15.75" x14ac:dyDescent="0.25">
      <c r="A819" s="1" t="s">
        <v>1543</v>
      </c>
      <c r="B819" s="1" t="s">
        <v>2473</v>
      </c>
      <c r="C819" s="1" t="s">
        <v>3027</v>
      </c>
      <c r="D819" s="1" t="s">
        <v>3179</v>
      </c>
      <c r="E819" s="1"/>
      <c r="F819" s="1"/>
      <c r="G819" s="1"/>
      <c r="H819" s="1"/>
      <c r="I819" s="1"/>
      <c r="J819" s="1"/>
      <c r="K819" s="1"/>
      <c r="L819" s="1"/>
      <c r="M819" s="1"/>
    </row>
    <row r="820" spans="1:13" ht="15.75" x14ac:dyDescent="0.25">
      <c r="A820" s="1" t="s">
        <v>1542</v>
      </c>
      <c r="B820" s="1" t="s">
        <v>2473</v>
      </c>
      <c r="C820" s="1" t="s">
        <v>3866</v>
      </c>
      <c r="D820" s="1" t="s">
        <v>3867</v>
      </c>
      <c r="E820" s="1"/>
      <c r="F820" s="1"/>
      <c r="G820" s="1"/>
      <c r="H820" s="1"/>
      <c r="I820" s="1"/>
      <c r="J820" s="1"/>
      <c r="K820" s="1"/>
      <c r="L820" s="1"/>
      <c r="M820" s="1"/>
    </row>
    <row r="821" spans="1:13" ht="15.75" x14ac:dyDescent="0.25">
      <c r="A821" s="1" t="s">
        <v>1541</v>
      </c>
      <c r="B821" s="1" t="s">
        <v>2470</v>
      </c>
      <c r="C821" s="1" t="s">
        <v>3868</v>
      </c>
      <c r="D821" s="1" t="s">
        <v>3498</v>
      </c>
      <c r="E821" s="1"/>
      <c r="F821" s="1"/>
      <c r="G821" s="1"/>
      <c r="H821" s="1"/>
      <c r="I821" s="1"/>
      <c r="J821" s="1"/>
      <c r="K821" s="1"/>
      <c r="L821" s="1"/>
      <c r="M821" s="1"/>
    </row>
    <row r="822" spans="1:13" ht="15.75" x14ac:dyDescent="0.25">
      <c r="A822" s="1" t="s">
        <v>1540</v>
      </c>
      <c r="B822" s="1" t="s">
        <v>2473</v>
      </c>
      <c r="C822" s="1" t="s">
        <v>3869</v>
      </c>
      <c r="D822" s="1" t="s">
        <v>3870</v>
      </c>
      <c r="E822" s="1"/>
      <c r="F822" s="1"/>
      <c r="G822" s="1"/>
      <c r="H822" s="1"/>
      <c r="I822" s="1"/>
      <c r="J822" s="1"/>
      <c r="K822" s="1"/>
      <c r="L822" s="1"/>
      <c r="M822" s="1"/>
    </row>
    <row r="823" spans="1:13" ht="15.75" x14ac:dyDescent="0.25">
      <c r="A823" s="1" t="s">
        <v>1539</v>
      </c>
      <c r="B823" s="1" t="s">
        <v>2473</v>
      </c>
      <c r="C823" s="1" t="s">
        <v>3871</v>
      </c>
      <c r="D823" s="1" t="s">
        <v>3872</v>
      </c>
      <c r="E823" s="1"/>
      <c r="F823" s="1"/>
      <c r="G823" s="1"/>
      <c r="H823" s="1"/>
      <c r="I823" s="1"/>
      <c r="J823" s="1"/>
      <c r="K823" s="1"/>
      <c r="L823" s="1"/>
      <c r="M823" s="1"/>
    </row>
    <row r="824" spans="1:13" ht="15.75" x14ac:dyDescent="0.25">
      <c r="A824" s="1" t="s">
        <v>1538</v>
      </c>
      <c r="B824" s="1" t="s">
        <v>2473</v>
      </c>
      <c r="C824" s="1" t="s">
        <v>3873</v>
      </c>
      <c r="D824" s="1" t="s">
        <v>2548</v>
      </c>
      <c r="E824" s="1"/>
      <c r="F824" s="1"/>
      <c r="G824" s="1"/>
      <c r="H824" s="1"/>
      <c r="I824" s="1"/>
      <c r="J824" s="1"/>
      <c r="K824" s="1"/>
      <c r="L824" s="1"/>
      <c r="M824" s="1"/>
    </row>
    <row r="825" spans="1:13" ht="15.75" x14ac:dyDescent="0.25">
      <c r="A825" s="1" t="s">
        <v>1537</v>
      </c>
      <c r="B825" s="1" t="s">
        <v>2473</v>
      </c>
      <c r="C825" s="1" t="s">
        <v>3661</v>
      </c>
      <c r="D825" s="1" t="s">
        <v>3874</v>
      </c>
      <c r="E825" s="1"/>
      <c r="F825" s="1"/>
      <c r="G825" s="1"/>
      <c r="H825" s="1"/>
      <c r="I825" s="1"/>
      <c r="J825" s="1"/>
      <c r="K825" s="1"/>
      <c r="L825" s="1"/>
      <c r="M825" s="1"/>
    </row>
    <row r="826" spans="1:13" ht="15.75" x14ac:dyDescent="0.25">
      <c r="A826" s="1" t="s">
        <v>1536</v>
      </c>
      <c r="B826" s="1" t="s">
        <v>2473</v>
      </c>
      <c r="C826" s="1" t="s">
        <v>3875</v>
      </c>
      <c r="D826" s="1" t="s">
        <v>3876</v>
      </c>
      <c r="E826" s="1"/>
      <c r="F826" s="1"/>
      <c r="G826" s="1"/>
      <c r="H826" s="1"/>
      <c r="I826" s="1"/>
      <c r="J826" s="1"/>
      <c r="K826" s="1"/>
      <c r="L826" s="1"/>
      <c r="M826" s="1"/>
    </row>
    <row r="827" spans="1:13" ht="15.75" x14ac:dyDescent="0.25">
      <c r="A827" s="1" t="s">
        <v>1535</v>
      </c>
      <c r="B827" s="1" t="s">
        <v>2470</v>
      </c>
      <c r="C827" s="1" t="s">
        <v>3877</v>
      </c>
      <c r="D827" s="1" t="s">
        <v>3878</v>
      </c>
      <c r="E827" s="1"/>
      <c r="F827" s="1"/>
      <c r="G827" s="1"/>
      <c r="H827" s="1"/>
      <c r="I827" s="1"/>
      <c r="J827" s="1"/>
      <c r="K827" s="1"/>
      <c r="L827" s="1"/>
      <c r="M827" s="1"/>
    </row>
    <row r="828" spans="1:13" ht="15.75" x14ac:dyDescent="0.25">
      <c r="A828" s="1" t="s">
        <v>1534</v>
      </c>
      <c r="B828" s="1" t="s">
        <v>2470</v>
      </c>
      <c r="C828" s="1" t="s">
        <v>3879</v>
      </c>
      <c r="D828" s="1" t="s">
        <v>3880</v>
      </c>
      <c r="E828" s="1"/>
      <c r="F828" s="1"/>
      <c r="G828" s="1"/>
      <c r="H828" s="1"/>
      <c r="I828" s="1"/>
      <c r="J828" s="1"/>
      <c r="K828" s="1"/>
      <c r="L828" s="1"/>
      <c r="M828" s="1"/>
    </row>
    <row r="829" spans="1:13" ht="15.75" x14ac:dyDescent="0.25">
      <c r="A829" s="1" t="s">
        <v>1533</v>
      </c>
      <c r="B829" s="1" t="s">
        <v>3331</v>
      </c>
      <c r="C829" s="1" t="s">
        <v>2399</v>
      </c>
      <c r="D829" s="1" t="s">
        <v>3881</v>
      </c>
      <c r="E829" s="1"/>
      <c r="F829" s="1"/>
      <c r="G829" s="1"/>
      <c r="H829" s="1"/>
      <c r="I829" s="1"/>
      <c r="J829" s="1"/>
      <c r="K829" s="1"/>
      <c r="L829" s="1"/>
      <c r="M829" s="1"/>
    </row>
    <row r="830" spans="1:13" ht="15.75" x14ac:dyDescent="0.25">
      <c r="A830" s="1" t="s">
        <v>1532</v>
      </c>
      <c r="B830" s="1" t="s">
        <v>3331</v>
      </c>
      <c r="C830" s="1" t="s">
        <v>3367</v>
      </c>
      <c r="D830" s="1" t="s">
        <v>3882</v>
      </c>
      <c r="E830" s="1"/>
      <c r="F830" s="1"/>
      <c r="G830" s="1"/>
      <c r="H830" s="1"/>
      <c r="I830" s="1"/>
      <c r="J830" s="1"/>
      <c r="K830" s="1"/>
      <c r="L830" s="1"/>
      <c r="M830" s="1"/>
    </row>
    <row r="831" spans="1:13" ht="15.75" x14ac:dyDescent="0.25">
      <c r="A831" s="1" t="s">
        <v>1531</v>
      </c>
      <c r="B831" s="1" t="s">
        <v>3331</v>
      </c>
      <c r="C831" s="1" t="s">
        <v>3883</v>
      </c>
      <c r="D831" s="1" t="s">
        <v>3884</v>
      </c>
      <c r="E831" s="1"/>
      <c r="F831" s="1"/>
      <c r="G831" s="1"/>
      <c r="H831" s="1"/>
      <c r="I831" s="1"/>
      <c r="J831" s="1"/>
      <c r="K831" s="1"/>
      <c r="L831" s="1"/>
      <c r="M831" s="1"/>
    </row>
    <row r="832" spans="1:13" ht="15.75" x14ac:dyDescent="0.25">
      <c r="A832" s="1" t="s">
        <v>1530</v>
      </c>
      <c r="B832" s="1" t="s">
        <v>2473</v>
      </c>
      <c r="C832" s="1" t="s">
        <v>3885</v>
      </c>
      <c r="D832" s="1" t="s">
        <v>2762</v>
      </c>
      <c r="E832" s="1"/>
      <c r="F832" s="1"/>
      <c r="G832" s="1"/>
      <c r="H832" s="1"/>
      <c r="I832" s="1"/>
      <c r="J832" s="1"/>
      <c r="K832" s="1"/>
      <c r="L832" s="1"/>
      <c r="M832" s="1"/>
    </row>
    <row r="833" spans="1:13" ht="15.75" x14ac:dyDescent="0.25">
      <c r="A833" s="1" t="s">
        <v>1529</v>
      </c>
      <c r="B833" s="1" t="s">
        <v>2473</v>
      </c>
      <c r="C833" s="1" t="s">
        <v>3886</v>
      </c>
      <c r="D833" s="1" t="s">
        <v>3887</v>
      </c>
      <c r="E833" s="1"/>
      <c r="F833" s="1"/>
      <c r="G833" s="1"/>
      <c r="H833" s="1"/>
      <c r="I833" s="1"/>
      <c r="J833" s="1"/>
      <c r="K833" s="1"/>
      <c r="L833" s="1"/>
      <c r="M833" s="1"/>
    </row>
    <row r="834" spans="1:13" ht="15.75" x14ac:dyDescent="0.25">
      <c r="A834" s="1" t="s">
        <v>1528</v>
      </c>
      <c r="B834" s="1" t="s">
        <v>2473</v>
      </c>
      <c r="C834" s="1" t="s">
        <v>3888</v>
      </c>
      <c r="D834" s="1" t="s">
        <v>3889</v>
      </c>
      <c r="E834" s="1"/>
      <c r="F834" s="1"/>
      <c r="G834" s="1"/>
      <c r="H834" s="1"/>
      <c r="I834" s="1"/>
      <c r="J834" s="1"/>
      <c r="K834" s="1"/>
      <c r="L834" s="1"/>
      <c r="M834" s="1"/>
    </row>
    <row r="835" spans="1:13" ht="15.75" x14ac:dyDescent="0.25">
      <c r="A835" s="1" t="s">
        <v>1527</v>
      </c>
      <c r="B835" s="1" t="s">
        <v>3331</v>
      </c>
      <c r="C835" s="1" t="s">
        <v>3890</v>
      </c>
      <c r="D835" s="1" t="s">
        <v>3656</v>
      </c>
      <c r="E835" s="1"/>
      <c r="F835" s="1"/>
      <c r="G835" s="1"/>
      <c r="H835" s="1"/>
      <c r="I835" s="1"/>
      <c r="J835" s="1"/>
      <c r="K835" s="1"/>
      <c r="L835" s="1"/>
      <c r="M835" s="1"/>
    </row>
    <row r="836" spans="1:13" ht="15.75" x14ac:dyDescent="0.25">
      <c r="A836" s="1" t="s">
        <v>1526</v>
      </c>
      <c r="B836" s="1" t="s">
        <v>2470</v>
      </c>
      <c r="C836" s="1" t="s">
        <v>3891</v>
      </c>
      <c r="D836" s="1" t="s">
        <v>3892</v>
      </c>
      <c r="E836" s="1"/>
      <c r="F836" s="1"/>
      <c r="G836" s="1"/>
      <c r="H836" s="1"/>
      <c r="I836" s="1"/>
      <c r="J836" s="1"/>
      <c r="K836" s="1"/>
      <c r="L836" s="1"/>
      <c r="M836" s="1"/>
    </row>
    <row r="837" spans="1:13" ht="15.75" x14ac:dyDescent="0.25">
      <c r="A837" s="1" t="s">
        <v>1525</v>
      </c>
      <c r="B837" s="1" t="s">
        <v>2470</v>
      </c>
      <c r="C837" s="1" t="s">
        <v>2879</v>
      </c>
      <c r="D837" s="1" t="s">
        <v>3893</v>
      </c>
      <c r="E837" s="1"/>
      <c r="F837" s="1"/>
      <c r="G837" s="1"/>
      <c r="H837" s="1"/>
      <c r="I837" s="1"/>
      <c r="J837" s="1"/>
      <c r="K837" s="1"/>
      <c r="L837" s="1"/>
      <c r="M837" s="1"/>
    </row>
    <row r="838" spans="1:13" ht="15.75" x14ac:dyDescent="0.25">
      <c r="A838" s="1" t="s">
        <v>1524</v>
      </c>
      <c r="B838" s="1" t="s">
        <v>2470</v>
      </c>
      <c r="C838" s="1" t="s">
        <v>2450</v>
      </c>
      <c r="D838" s="1" t="s">
        <v>3894</v>
      </c>
      <c r="E838" s="1"/>
      <c r="F838" s="1"/>
      <c r="G838" s="1"/>
      <c r="H838" s="1"/>
      <c r="I838" s="1"/>
      <c r="J838" s="1"/>
      <c r="K838" s="1"/>
      <c r="L838" s="1"/>
      <c r="M838" s="1"/>
    </row>
    <row r="839" spans="1:13" ht="15.75" x14ac:dyDescent="0.25">
      <c r="A839" s="1" t="s">
        <v>1523</v>
      </c>
      <c r="B839" s="1" t="s">
        <v>2473</v>
      </c>
      <c r="C839" s="1" t="s">
        <v>3561</v>
      </c>
      <c r="D839" s="1" t="s">
        <v>3455</v>
      </c>
      <c r="E839" s="1"/>
      <c r="F839" s="1"/>
      <c r="G839" s="1"/>
      <c r="H839" s="1"/>
      <c r="I839" s="1"/>
      <c r="J839" s="1"/>
      <c r="K839" s="1"/>
      <c r="L839" s="1"/>
      <c r="M839" s="1"/>
    </row>
    <row r="840" spans="1:13" ht="15.75" x14ac:dyDescent="0.25">
      <c r="A840" s="1" t="s">
        <v>1522</v>
      </c>
      <c r="B840" s="1" t="s">
        <v>2470</v>
      </c>
      <c r="C840" s="1" t="s">
        <v>3895</v>
      </c>
      <c r="D840" s="1" t="s">
        <v>2899</v>
      </c>
      <c r="E840" s="1"/>
      <c r="F840" s="1"/>
      <c r="G840" s="1"/>
      <c r="H840" s="1"/>
      <c r="I840" s="1"/>
      <c r="J840" s="1"/>
      <c r="K840" s="1"/>
      <c r="L840" s="1"/>
      <c r="M840" s="1"/>
    </row>
    <row r="841" spans="1:13" ht="15.75" x14ac:dyDescent="0.25">
      <c r="A841" s="1" t="s">
        <v>1521</v>
      </c>
      <c r="B841" s="1" t="s">
        <v>2470</v>
      </c>
      <c r="C841" s="1" t="s">
        <v>3896</v>
      </c>
      <c r="D841" s="1" t="s">
        <v>3897</v>
      </c>
      <c r="E841" s="1"/>
      <c r="F841" s="1"/>
      <c r="G841" s="1"/>
      <c r="H841" s="1"/>
      <c r="I841" s="1"/>
      <c r="J841" s="1"/>
      <c r="K841" s="1"/>
      <c r="L841" s="1"/>
      <c r="M841" s="1"/>
    </row>
    <row r="842" spans="1:13" ht="15.75" x14ac:dyDescent="0.25">
      <c r="A842" s="1" t="s">
        <v>1520</v>
      </c>
      <c r="B842" s="1" t="s">
        <v>2470</v>
      </c>
      <c r="C842" s="1" t="s">
        <v>3898</v>
      </c>
      <c r="D842" s="1" t="s">
        <v>3899</v>
      </c>
      <c r="E842" s="1"/>
      <c r="F842" s="1"/>
      <c r="G842" s="1"/>
      <c r="H842" s="1"/>
      <c r="I842" s="1"/>
      <c r="J842" s="1"/>
      <c r="K842" s="1"/>
      <c r="L842" s="1"/>
      <c r="M842" s="1"/>
    </row>
    <row r="843" spans="1:13" ht="15.75" x14ac:dyDescent="0.25">
      <c r="A843" s="1" t="s">
        <v>1519</v>
      </c>
      <c r="B843" s="1" t="s">
        <v>2470</v>
      </c>
      <c r="C843" s="1" t="s">
        <v>3900</v>
      </c>
      <c r="D843" s="1" t="s">
        <v>3800</v>
      </c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15.75" x14ac:dyDescent="0.25">
      <c r="A844" s="1" t="s">
        <v>1518</v>
      </c>
      <c r="B844" s="1" t="s">
        <v>2470</v>
      </c>
      <c r="C844" s="1" t="s">
        <v>3901</v>
      </c>
      <c r="D844" s="1" t="s">
        <v>3902</v>
      </c>
      <c r="E844" s="1"/>
      <c r="F844" s="1"/>
      <c r="G844" s="1"/>
      <c r="H844" s="1"/>
      <c r="I844" s="1"/>
      <c r="J844" s="1"/>
      <c r="K844" s="1"/>
      <c r="L844" s="1"/>
      <c r="M844" s="1"/>
    </row>
    <row r="845" spans="1:13" ht="15.75" x14ac:dyDescent="0.25">
      <c r="A845" s="1" t="s">
        <v>1517</v>
      </c>
      <c r="B845" s="1" t="s">
        <v>2470</v>
      </c>
      <c r="C845" s="1" t="s">
        <v>2743</v>
      </c>
      <c r="D845" s="1" t="s">
        <v>3390</v>
      </c>
      <c r="E845" s="1"/>
      <c r="F845" s="1"/>
      <c r="G845" s="1"/>
      <c r="H845" s="1"/>
      <c r="I845" s="1"/>
      <c r="J845" s="1"/>
      <c r="K845" s="1"/>
      <c r="L845" s="1"/>
      <c r="M845" s="1"/>
    </row>
    <row r="846" spans="1:13" ht="15.75" x14ac:dyDescent="0.25">
      <c r="A846" s="1" t="s">
        <v>1516</v>
      </c>
      <c r="B846" s="1" t="s">
        <v>3331</v>
      </c>
      <c r="C846" s="1" t="s">
        <v>3903</v>
      </c>
      <c r="D846" s="1" t="s">
        <v>3904</v>
      </c>
      <c r="E846" s="1"/>
      <c r="F846" s="1"/>
      <c r="G846" s="1"/>
      <c r="H846" s="1"/>
      <c r="I846" s="1"/>
      <c r="J846" s="1"/>
      <c r="K846" s="1"/>
      <c r="L846" s="1"/>
      <c r="M846" s="1"/>
    </row>
    <row r="847" spans="1:13" ht="15.75" x14ac:dyDescent="0.25">
      <c r="A847" s="1" t="s">
        <v>1515</v>
      </c>
      <c r="B847" s="1" t="s">
        <v>2470</v>
      </c>
      <c r="C847" s="1" t="s">
        <v>3905</v>
      </c>
      <c r="D847" s="1" t="s">
        <v>3906</v>
      </c>
      <c r="E847" s="1"/>
      <c r="F847" s="1"/>
      <c r="G847" s="1"/>
      <c r="H847" s="1"/>
      <c r="I847" s="1"/>
      <c r="J847" s="1"/>
      <c r="K847" s="1"/>
      <c r="L847" s="1"/>
      <c r="M847" s="1"/>
    </row>
    <row r="848" spans="1:13" ht="15.75" x14ac:dyDescent="0.25">
      <c r="A848" s="1" t="s">
        <v>1514</v>
      </c>
      <c r="B848" s="1" t="s">
        <v>2470</v>
      </c>
      <c r="C848" s="1" t="s">
        <v>3907</v>
      </c>
      <c r="D848" s="1" t="s">
        <v>3908</v>
      </c>
      <c r="E848" s="1"/>
      <c r="F848" s="1"/>
      <c r="G848" s="1"/>
      <c r="H848" s="1"/>
      <c r="I848" s="1"/>
      <c r="J848" s="1"/>
      <c r="K848" s="1"/>
      <c r="L848" s="1"/>
      <c r="M848" s="1"/>
    </row>
    <row r="849" spans="1:13" ht="15.75" x14ac:dyDescent="0.25">
      <c r="A849" s="1" t="s">
        <v>1513</v>
      </c>
      <c r="B849" s="1" t="s">
        <v>2470</v>
      </c>
      <c r="C849" s="1" t="s">
        <v>3909</v>
      </c>
      <c r="D849" s="1" t="s">
        <v>3910</v>
      </c>
      <c r="E849" s="1"/>
      <c r="F849" s="1"/>
      <c r="G849" s="1"/>
      <c r="H849" s="1"/>
      <c r="I849" s="1"/>
      <c r="J849" s="1"/>
      <c r="K849" s="1"/>
      <c r="L849" s="1"/>
      <c r="M849" s="1"/>
    </row>
    <row r="850" spans="1:13" ht="15.75" x14ac:dyDescent="0.25">
      <c r="A850" s="1" t="s">
        <v>1512</v>
      </c>
      <c r="B850" s="1" t="s">
        <v>2473</v>
      </c>
      <c r="C850" s="1" t="s">
        <v>2451</v>
      </c>
      <c r="D850" s="1" t="s">
        <v>2570</v>
      </c>
      <c r="E850" s="1"/>
      <c r="F850" s="1"/>
      <c r="G850" s="1"/>
      <c r="H850" s="1"/>
      <c r="I850" s="1"/>
      <c r="J850" s="1"/>
      <c r="K850" s="1"/>
      <c r="L850" s="1"/>
      <c r="M850" s="1"/>
    </row>
    <row r="851" spans="1:13" ht="15.75" x14ac:dyDescent="0.25">
      <c r="A851" s="1" t="s">
        <v>1511</v>
      </c>
      <c r="B851" s="1" t="s">
        <v>2473</v>
      </c>
      <c r="C851" s="1" t="s">
        <v>3911</v>
      </c>
      <c r="D851" s="1" t="s">
        <v>2555</v>
      </c>
      <c r="E851" s="1"/>
      <c r="F851" s="1"/>
      <c r="G851" s="1"/>
      <c r="H851" s="1"/>
      <c r="I851" s="1"/>
      <c r="J851" s="1"/>
      <c r="K851" s="1"/>
      <c r="L851" s="1"/>
      <c r="M851" s="1"/>
    </row>
    <row r="852" spans="1:13" ht="15.75" x14ac:dyDescent="0.25">
      <c r="A852" s="1" t="s">
        <v>1510</v>
      </c>
      <c r="B852" s="1" t="s">
        <v>2470</v>
      </c>
      <c r="C852" s="1" t="s">
        <v>3912</v>
      </c>
      <c r="D852" s="1" t="s">
        <v>3913</v>
      </c>
      <c r="E852" s="1"/>
      <c r="F852" s="1"/>
      <c r="G852" s="1"/>
      <c r="H852" s="1"/>
      <c r="I852" s="1"/>
      <c r="J852" s="1"/>
      <c r="K852" s="1"/>
      <c r="L852" s="1"/>
      <c r="M852" s="1"/>
    </row>
    <row r="853" spans="1:13" ht="15.75" x14ac:dyDescent="0.25">
      <c r="A853" s="1" t="s">
        <v>1509</v>
      </c>
      <c r="B853" s="1" t="s">
        <v>3331</v>
      </c>
      <c r="C853" s="1" t="s">
        <v>3914</v>
      </c>
      <c r="D853" s="1" t="s">
        <v>2822</v>
      </c>
      <c r="E853" s="1"/>
      <c r="F853" s="1"/>
      <c r="G853" s="1"/>
      <c r="H853" s="1"/>
      <c r="I853" s="1"/>
      <c r="J853" s="1"/>
      <c r="K853" s="1"/>
      <c r="L853" s="1"/>
      <c r="M853" s="1"/>
    </row>
    <row r="854" spans="1:13" ht="15.75" x14ac:dyDescent="0.25">
      <c r="A854" s="1" t="s">
        <v>1508</v>
      </c>
      <c r="B854" s="1" t="s">
        <v>2473</v>
      </c>
      <c r="C854" s="1" t="s">
        <v>2802</v>
      </c>
      <c r="D854" s="1" t="s">
        <v>2619</v>
      </c>
      <c r="E854" s="1"/>
      <c r="F854" s="1"/>
      <c r="G854" s="1"/>
      <c r="H854" s="1"/>
      <c r="I854" s="1"/>
      <c r="J854" s="1"/>
      <c r="K854" s="1"/>
      <c r="L854" s="1"/>
      <c r="M854" s="1"/>
    </row>
    <row r="855" spans="1:13" ht="15.75" x14ac:dyDescent="0.25">
      <c r="A855" s="1" t="s">
        <v>1507</v>
      </c>
      <c r="B855" s="1" t="s">
        <v>2473</v>
      </c>
      <c r="C855" s="1" t="s">
        <v>3915</v>
      </c>
      <c r="D855" s="1" t="s">
        <v>3916</v>
      </c>
      <c r="E855" s="1"/>
      <c r="F855" s="1"/>
      <c r="G855" s="1"/>
      <c r="H855" s="1"/>
      <c r="I855" s="1"/>
      <c r="J855" s="1"/>
      <c r="K855" s="1"/>
      <c r="L855" s="1"/>
      <c r="M855" s="1"/>
    </row>
    <row r="856" spans="1:13" ht="15.75" x14ac:dyDescent="0.25">
      <c r="A856" s="1" t="s">
        <v>1506</v>
      </c>
      <c r="B856" s="1" t="s">
        <v>2473</v>
      </c>
      <c r="C856" s="1" t="s">
        <v>3917</v>
      </c>
      <c r="D856" s="1" t="s">
        <v>2895</v>
      </c>
      <c r="E856" s="1"/>
      <c r="F856" s="1"/>
      <c r="G856" s="1"/>
      <c r="H856" s="1"/>
      <c r="I856" s="1"/>
      <c r="J856" s="1"/>
      <c r="K856" s="1"/>
      <c r="L856" s="1"/>
      <c r="M856" s="1"/>
    </row>
    <row r="857" spans="1:13" ht="15.75" x14ac:dyDescent="0.25">
      <c r="A857" s="1" t="s">
        <v>1505</v>
      </c>
      <c r="B857" s="1" t="s">
        <v>2473</v>
      </c>
      <c r="C857" s="1" t="s">
        <v>3918</v>
      </c>
      <c r="D857" s="1" t="s">
        <v>3919</v>
      </c>
      <c r="E857" s="1"/>
      <c r="F857" s="1"/>
      <c r="G857" s="1"/>
      <c r="H857" s="1"/>
      <c r="I857" s="1"/>
      <c r="J857" s="1"/>
      <c r="K857" s="1"/>
      <c r="L857" s="1"/>
      <c r="M857" s="1"/>
    </row>
    <row r="858" spans="1:13" ht="15.75" x14ac:dyDescent="0.25">
      <c r="A858" s="1" t="s">
        <v>1504</v>
      </c>
      <c r="B858" s="1" t="s">
        <v>2470</v>
      </c>
      <c r="C858" s="1" t="s">
        <v>3920</v>
      </c>
      <c r="D858" s="1" t="s">
        <v>3921</v>
      </c>
      <c r="E858" s="1"/>
      <c r="F858" s="1"/>
      <c r="G858" s="1"/>
      <c r="H858" s="1"/>
      <c r="I858" s="1"/>
      <c r="J858" s="1"/>
      <c r="K858" s="1"/>
      <c r="L858" s="1"/>
      <c r="M858" s="1"/>
    </row>
    <row r="859" spans="1:13" ht="15.75" x14ac:dyDescent="0.25">
      <c r="A859" s="1" t="s">
        <v>1503</v>
      </c>
      <c r="B859" s="1" t="s">
        <v>2470</v>
      </c>
      <c r="C859" s="1" t="s">
        <v>3922</v>
      </c>
      <c r="D859" s="1" t="s">
        <v>3265</v>
      </c>
      <c r="E859" s="1"/>
      <c r="F859" s="1"/>
      <c r="G859" s="1"/>
      <c r="H859" s="1"/>
      <c r="I859" s="1"/>
      <c r="J859" s="1"/>
      <c r="K859" s="1"/>
      <c r="L859" s="1"/>
      <c r="M859" s="1"/>
    </row>
    <row r="860" spans="1:13" ht="15.75" x14ac:dyDescent="0.25">
      <c r="A860" s="1" t="s">
        <v>1502</v>
      </c>
      <c r="B860" s="1" t="s">
        <v>2470</v>
      </c>
      <c r="C860" s="1" t="s">
        <v>3923</v>
      </c>
      <c r="D860" s="1" t="s">
        <v>3924</v>
      </c>
      <c r="E860" s="1"/>
      <c r="F860" s="1"/>
      <c r="G860" s="1"/>
      <c r="H860" s="1"/>
      <c r="I860" s="1"/>
      <c r="J860" s="1"/>
      <c r="K860" s="1"/>
      <c r="L860" s="1"/>
      <c r="M860" s="1"/>
    </row>
    <row r="861" spans="1:13" ht="15.75" x14ac:dyDescent="0.25">
      <c r="A861" s="1" t="s">
        <v>1501</v>
      </c>
      <c r="B861" s="1" t="s">
        <v>2470</v>
      </c>
      <c r="C861" s="1" t="s">
        <v>3925</v>
      </c>
      <c r="D861" s="1" t="s">
        <v>3926</v>
      </c>
      <c r="E861" s="1"/>
      <c r="F861" s="1"/>
      <c r="G861" s="1"/>
      <c r="H861" s="1"/>
      <c r="I861" s="1"/>
      <c r="J861" s="1"/>
      <c r="K861" s="1"/>
      <c r="L861" s="1"/>
      <c r="M861" s="1"/>
    </row>
    <row r="862" spans="1:13" ht="15.75" x14ac:dyDescent="0.25">
      <c r="A862" s="1" t="s">
        <v>1500</v>
      </c>
      <c r="B862" s="1" t="s">
        <v>2473</v>
      </c>
      <c r="C862" s="1" t="s">
        <v>3927</v>
      </c>
      <c r="D862" s="1" t="s">
        <v>2570</v>
      </c>
      <c r="E862" s="1"/>
      <c r="F862" s="1"/>
      <c r="G862" s="1"/>
      <c r="H862" s="1"/>
      <c r="I862" s="1"/>
      <c r="J862" s="1"/>
      <c r="K862" s="1"/>
      <c r="L862" s="1"/>
      <c r="M862" s="1"/>
    </row>
    <row r="863" spans="1:13" ht="15.75" x14ac:dyDescent="0.25">
      <c r="A863" s="1" t="s">
        <v>1499</v>
      </c>
      <c r="B863" s="1" t="s">
        <v>2470</v>
      </c>
      <c r="C863" s="1" t="s">
        <v>3928</v>
      </c>
      <c r="D863" s="1" t="s">
        <v>3083</v>
      </c>
      <c r="E863" s="1"/>
      <c r="F863" s="1"/>
      <c r="G863" s="1"/>
      <c r="H863" s="1"/>
      <c r="I863" s="1"/>
      <c r="J863" s="1"/>
      <c r="K863" s="1"/>
      <c r="L863" s="1"/>
      <c r="M863" s="1"/>
    </row>
    <row r="864" spans="1:13" ht="15.75" x14ac:dyDescent="0.25">
      <c r="A864" s="1" t="s">
        <v>1498</v>
      </c>
      <c r="B864" s="1" t="s">
        <v>2473</v>
      </c>
      <c r="C864" s="1" t="s">
        <v>3929</v>
      </c>
      <c r="D864" s="1" t="s">
        <v>3930</v>
      </c>
      <c r="E864" s="1"/>
      <c r="F864" s="1"/>
      <c r="G864" s="1"/>
      <c r="H864" s="1"/>
      <c r="I864" s="1"/>
      <c r="J864" s="1"/>
      <c r="K864" s="1"/>
      <c r="L864" s="1"/>
      <c r="M864" s="1"/>
    </row>
    <row r="865" spans="1:13" ht="15.75" x14ac:dyDescent="0.25">
      <c r="A865" s="1" t="s">
        <v>1497</v>
      </c>
      <c r="B865" s="1" t="s">
        <v>2473</v>
      </c>
      <c r="C865" s="1" t="s">
        <v>3931</v>
      </c>
      <c r="D865" s="1" t="s">
        <v>3932</v>
      </c>
      <c r="E865" s="1"/>
      <c r="F865" s="1"/>
      <c r="G865" s="1"/>
      <c r="H865" s="1"/>
      <c r="I865" s="1"/>
      <c r="J865" s="1"/>
      <c r="K865" s="1"/>
      <c r="L865" s="1"/>
      <c r="M865" s="1"/>
    </row>
    <row r="866" spans="1:13" ht="15.75" x14ac:dyDescent="0.25">
      <c r="A866" s="1" t="s">
        <v>1496</v>
      </c>
      <c r="B866" s="1" t="s">
        <v>2473</v>
      </c>
      <c r="C866" s="1" t="s">
        <v>3933</v>
      </c>
      <c r="D866" s="1" t="s">
        <v>2599</v>
      </c>
      <c r="E866" s="1"/>
      <c r="F866" s="1"/>
      <c r="G866" s="1"/>
      <c r="H866" s="1"/>
      <c r="I866" s="1"/>
      <c r="J866" s="1"/>
      <c r="K866" s="1"/>
      <c r="L866" s="1"/>
      <c r="M866" s="1"/>
    </row>
    <row r="867" spans="1:13" ht="15.75" x14ac:dyDescent="0.25">
      <c r="A867" s="1" t="s">
        <v>1495</v>
      </c>
      <c r="B867" s="1" t="s">
        <v>3331</v>
      </c>
      <c r="C867" s="1" t="s">
        <v>3934</v>
      </c>
      <c r="D867" s="1" t="s">
        <v>3935</v>
      </c>
      <c r="E867" s="1"/>
      <c r="F867" s="1"/>
      <c r="G867" s="1"/>
      <c r="H867" s="1"/>
      <c r="I867" s="1"/>
      <c r="J867" s="1"/>
      <c r="K867" s="1"/>
      <c r="L867" s="1"/>
      <c r="M867" s="1"/>
    </row>
    <row r="868" spans="1:13" ht="15.75" x14ac:dyDescent="0.25">
      <c r="A868" s="1" t="s">
        <v>1494</v>
      </c>
      <c r="B868" s="1" t="s">
        <v>2473</v>
      </c>
      <c r="C868" s="1" t="s">
        <v>3936</v>
      </c>
      <c r="D868" s="1" t="s">
        <v>3937</v>
      </c>
      <c r="E868" s="1"/>
      <c r="F868" s="1"/>
      <c r="G868" s="1"/>
      <c r="H868" s="1"/>
      <c r="I868" s="1"/>
      <c r="J868" s="1"/>
      <c r="K868" s="1"/>
      <c r="L868" s="1"/>
      <c r="M868" s="1"/>
    </row>
    <row r="869" spans="1:13" ht="15.75" x14ac:dyDescent="0.25">
      <c r="A869" s="1" t="s">
        <v>1493</v>
      </c>
      <c r="B869" s="1" t="s">
        <v>2473</v>
      </c>
      <c r="C869" s="1" t="s">
        <v>3938</v>
      </c>
      <c r="D869" s="1" t="s">
        <v>2670</v>
      </c>
      <c r="E869" s="1"/>
      <c r="F869" s="1"/>
      <c r="G869" s="1"/>
      <c r="H869" s="1"/>
      <c r="I869" s="1"/>
      <c r="J869" s="1"/>
      <c r="K869" s="1"/>
      <c r="L869" s="1"/>
      <c r="M869" s="1"/>
    </row>
    <row r="870" spans="1:13" ht="15.75" x14ac:dyDescent="0.25">
      <c r="A870" s="1" t="s">
        <v>1492</v>
      </c>
      <c r="B870" s="1" t="s">
        <v>2473</v>
      </c>
      <c r="C870" s="1" t="s">
        <v>3939</v>
      </c>
      <c r="D870" s="1" t="s">
        <v>2494</v>
      </c>
      <c r="E870" s="1"/>
      <c r="F870" s="1"/>
      <c r="G870" s="1"/>
      <c r="H870" s="1"/>
      <c r="I870" s="1"/>
      <c r="J870" s="1"/>
      <c r="K870" s="1"/>
      <c r="L870" s="1"/>
      <c r="M870" s="1"/>
    </row>
    <row r="871" spans="1:13" ht="15.75" x14ac:dyDescent="0.25">
      <c r="A871" s="1" t="s">
        <v>1491</v>
      </c>
      <c r="B871" s="1" t="s">
        <v>2473</v>
      </c>
      <c r="C871" s="1" t="s">
        <v>3940</v>
      </c>
      <c r="D871" s="1" t="s">
        <v>3941</v>
      </c>
      <c r="E871" s="1"/>
      <c r="F871" s="1"/>
      <c r="G871" s="1"/>
      <c r="H871" s="1"/>
      <c r="I871" s="1"/>
      <c r="J871" s="1"/>
      <c r="K871" s="1"/>
      <c r="L871" s="1"/>
      <c r="M871" s="1"/>
    </row>
    <row r="872" spans="1:13" ht="15.75" x14ac:dyDescent="0.25">
      <c r="A872" s="1" t="s">
        <v>1490</v>
      </c>
      <c r="B872" s="1" t="s">
        <v>3331</v>
      </c>
      <c r="C872" s="1" t="s">
        <v>3942</v>
      </c>
      <c r="D872" s="1" t="s">
        <v>3943</v>
      </c>
      <c r="E872" s="1"/>
      <c r="F872" s="1"/>
      <c r="G872" s="1"/>
      <c r="H872" s="1"/>
      <c r="I872" s="1"/>
      <c r="J872" s="1"/>
      <c r="K872" s="1"/>
      <c r="L872" s="1"/>
      <c r="M872" s="1"/>
    </row>
    <row r="873" spans="1:13" ht="15.75" x14ac:dyDescent="0.25">
      <c r="A873" s="1" t="s">
        <v>1489</v>
      </c>
      <c r="B873" s="1" t="s">
        <v>2470</v>
      </c>
      <c r="C873" s="1" t="s">
        <v>3944</v>
      </c>
      <c r="D873" s="1" t="s">
        <v>3945</v>
      </c>
      <c r="E873" s="1"/>
      <c r="F873" s="1"/>
      <c r="G873" s="1"/>
      <c r="H873" s="1"/>
      <c r="I873" s="1"/>
      <c r="J873" s="1"/>
      <c r="K873" s="1"/>
      <c r="L873" s="1"/>
      <c r="M873" s="1"/>
    </row>
    <row r="874" spans="1:13" ht="15.75" x14ac:dyDescent="0.25">
      <c r="A874" s="1" t="s">
        <v>1488</v>
      </c>
      <c r="B874" s="1" t="s">
        <v>3331</v>
      </c>
      <c r="C874" s="1" t="s">
        <v>3946</v>
      </c>
      <c r="D874" s="1" t="s">
        <v>3232</v>
      </c>
      <c r="E874" s="1"/>
      <c r="F874" s="1"/>
      <c r="G874" s="1"/>
      <c r="H874" s="1"/>
      <c r="I874" s="1"/>
      <c r="J874" s="1"/>
      <c r="K874" s="1"/>
      <c r="L874" s="1"/>
      <c r="M874" s="1"/>
    </row>
    <row r="875" spans="1:13" ht="15.75" x14ac:dyDescent="0.25">
      <c r="A875" s="1" t="s">
        <v>1487</v>
      </c>
      <c r="B875" s="1" t="s">
        <v>2470</v>
      </c>
      <c r="C875" s="1" t="s">
        <v>3947</v>
      </c>
      <c r="D875" s="1" t="s">
        <v>3948</v>
      </c>
      <c r="E875" s="1"/>
      <c r="F875" s="1"/>
      <c r="G875" s="1"/>
      <c r="H875" s="1"/>
      <c r="I875" s="1"/>
      <c r="J875" s="1"/>
      <c r="K875" s="1"/>
      <c r="L875" s="1"/>
      <c r="M875" s="1"/>
    </row>
    <row r="876" spans="1:13" ht="15.75" x14ac:dyDescent="0.25">
      <c r="A876" s="1" t="s">
        <v>1486</v>
      </c>
      <c r="B876" s="1" t="s">
        <v>2470</v>
      </c>
      <c r="C876" s="1" t="s">
        <v>3949</v>
      </c>
      <c r="D876" s="1" t="s">
        <v>3950</v>
      </c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15.75" x14ac:dyDescent="0.25">
      <c r="A877" s="1" t="s">
        <v>1485</v>
      </c>
      <c r="B877" s="1" t="s">
        <v>2470</v>
      </c>
      <c r="C877" s="1" t="s">
        <v>3951</v>
      </c>
      <c r="D877" s="1" t="s">
        <v>3952</v>
      </c>
      <c r="E877" s="1"/>
      <c r="F877" s="1"/>
      <c r="G877" s="1"/>
      <c r="H877" s="1"/>
      <c r="I877" s="1"/>
      <c r="J877" s="1"/>
      <c r="K877" s="1"/>
      <c r="L877" s="1"/>
      <c r="M877" s="1"/>
    </row>
    <row r="878" spans="1:13" ht="15.75" x14ac:dyDescent="0.25">
      <c r="A878" s="1" t="s">
        <v>1484</v>
      </c>
      <c r="B878" s="1" t="s">
        <v>3331</v>
      </c>
      <c r="C878" s="1" t="s">
        <v>3953</v>
      </c>
      <c r="D878" s="1" t="s">
        <v>3596</v>
      </c>
      <c r="E878" s="1"/>
      <c r="F878" s="1"/>
      <c r="G878" s="1"/>
      <c r="H878" s="1"/>
      <c r="I878" s="1"/>
      <c r="J878" s="1"/>
      <c r="K878" s="1"/>
      <c r="L878" s="1"/>
      <c r="M878" s="1"/>
    </row>
    <row r="879" spans="1:13" ht="15.75" x14ac:dyDescent="0.25">
      <c r="A879" s="1" t="s">
        <v>1483</v>
      </c>
      <c r="B879" s="1" t="s">
        <v>3331</v>
      </c>
      <c r="C879" s="1" t="s">
        <v>3954</v>
      </c>
      <c r="D879" s="1" t="s">
        <v>3955</v>
      </c>
      <c r="E879" s="1"/>
      <c r="F879" s="1"/>
      <c r="G879" s="1"/>
      <c r="H879" s="1"/>
      <c r="I879" s="1"/>
      <c r="J879" s="1"/>
      <c r="K879" s="1"/>
      <c r="L879" s="1"/>
      <c r="M879" s="1"/>
    </row>
    <row r="880" spans="1:13" ht="15.75" x14ac:dyDescent="0.25">
      <c r="A880" s="1" t="s">
        <v>1482</v>
      </c>
      <c r="B880" s="1" t="s">
        <v>2470</v>
      </c>
      <c r="C880" s="1" t="s">
        <v>3956</v>
      </c>
      <c r="D880" s="1" t="s">
        <v>3957</v>
      </c>
      <c r="E880" s="1"/>
      <c r="F880" s="1"/>
      <c r="G880" s="1"/>
      <c r="H880" s="1"/>
      <c r="I880" s="1"/>
      <c r="J880" s="1"/>
      <c r="K880" s="1"/>
      <c r="L880" s="1"/>
      <c r="M880" s="1"/>
    </row>
    <row r="881" spans="1:13" ht="15.75" x14ac:dyDescent="0.25">
      <c r="A881" s="1" t="s">
        <v>1481</v>
      </c>
      <c r="B881" s="1" t="s">
        <v>2470</v>
      </c>
      <c r="C881" s="1" t="s">
        <v>3958</v>
      </c>
      <c r="D881" s="1" t="s">
        <v>3959</v>
      </c>
      <c r="E881" s="1"/>
      <c r="F881" s="1"/>
      <c r="G881" s="1"/>
      <c r="H881" s="1"/>
      <c r="I881" s="1"/>
      <c r="J881" s="1"/>
      <c r="K881" s="1"/>
      <c r="L881" s="1"/>
      <c r="M881" s="1"/>
    </row>
    <row r="882" spans="1:13" ht="15.75" x14ac:dyDescent="0.25">
      <c r="A882" s="1" t="s">
        <v>1480</v>
      </c>
      <c r="B882" s="1" t="s">
        <v>2470</v>
      </c>
      <c r="C882" s="1" t="s">
        <v>3960</v>
      </c>
      <c r="D882" s="1" t="s">
        <v>3961</v>
      </c>
      <c r="E882" s="1"/>
      <c r="F882" s="1"/>
      <c r="G882" s="1"/>
      <c r="H882" s="1"/>
      <c r="I882" s="1"/>
      <c r="J882" s="1"/>
      <c r="K882" s="1"/>
      <c r="L882" s="1"/>
      <c r="M882" s="1"/>
    </row>
    <row r="883" spans="1:13" ht="15.75" x14ac:dyDescent="0.25">
      <c r="A883" s="1" t="s">
        <v>1479</v>
      </c>
      <c r="B883" s="1" t="s">
        <v>2470</v>
      </c>
      <c r="C883" s="1" t="s">
        <v>3962</v>
      </c>
      <c r="D883" s="1" t="s">
        <v>2984</v>
      </c>
      <c r="E883" s="1"/>
      <c r="F883" s="1"/>
      <c r="G883" s="1"/>
      <c r="H883" s="1"/>
      <c r="I883" s="1"/>
      <c r="J883" s="1"/>
      <c r="K883" s="1"/>
      <c r="L883" s="1"/>
      <c r="M883" s="1"/>
    </row>
    <row r="884" spans="1:13" ht="15.75" x14ac:dyDescent="0.25">
      <c r="A884" s="1" t="s">
        <v>1478</v>
      </c>
      <c r="B884" s="1" t="s">
        <v>2470</v>
      </c>
      <c r="C884" s="1" t="s">
        <v>3963</v>
      </c>
      <c r="D884" s="1" t="s">
        <v>3964</v>
      </c>
      <c r="E884" s="1"/>
      <c r="F884" s="1"/>
      <c r="G884" s="1"/>
      <c r="H884" s="1"/>
      <c r="I884" s="1"/>
      <c r="J884" s="1"/>
      <c r="K884" s="1"/>
      <c r="L884" s="1"/>
      <c r="M884" s="1"/>
    </row>
    <row r="885" spans="1:13" ht="15.75" x14ac:dyDescent="0.25">
      <c r="A885" s="1" t="s">
        <v>1477</v>
      </c>
      <c r="B885" s="1" t="s">
        <v>2470</v>
      </c>
      <c r="C885" s="1" t="s">
        <v>3965</v>
      </c>
      <c r="D885" s="1" t="s">
        <v>3966</v>
      </c>
      <c r="E885" s="1"/>
      <c r="F885" s="1"/>
      <c r="G885" s="1"/>
      <c r="H885" s="1"/>
      <c r="I885" s="1"/>
      <c r="J885" s="1"/>
      <c r="K885" s="1"/>
      <c r="L885" s="1"/>
      <c r="M885" s="1"/>
    </row>
    <row r="886" spans="1:13" ht="15.75" x14ac:dyDescent="0.25">
      <c r="A886" s="1" t="s">
        <v>1476</v>
      </c>
      <c r="B886" s="1" t="s">
        <v>2470</v>
      </c>
      <c r="C886" s="1" t="s">
        <v>3967</v>
      </c>
      <c r="D886" s="1" t="s">
        <v>3968</v>
      </c>
      <c r="E886" s="1"/>
      <c r="F886" s="1"/>
      <c r="G886" s="1"/>
      <c r="H886" s="1"/>
      <c r="I886" s="1"/>
      <c r="J886" s="1"/>
      <c r="K886" s="1"/>
      <c r="L886" s="1"/>
      <c r="M886" s="1"/>
    </row>
    <row r="887" spans="1:13" ht="15.75" x14ac:dyDescent="0.25">
      <c r="A887" s="1" t="s">
        <v>1475</v>
      </c>
      <c r="B887" s="1" t="s">
        <v>2470</v>
      </c>
      <c r="C887" s="1" t="s">
        <v>3969</v>
      </c>
      <c r="D887" s="1" t="s">
        <v>3970</v>
      </c>
      <c r="E887" s="1"/>
      <c r="F887" s="1"/>
      <c r="G887" s="1"/>
      <c r="H887" s="1"/>
      <c r="I887" s="1"/>
      <c r="J887" s="1"/>
      <c r="K887" s="1"/>
      <c r="L887" s="1"/>
      <c r="M887" s="1"/>
    </row>
    <row r="888" spans="1:13" ht="15.75" x14ac:dyDescent="0.25">
      <c r="A888" s="1" t="s">
        <v>1474</v>
      </c>
      <c r="B888" s="1" t="s">
        <v>2470</v>
      </c>
      <c r="C888" s="1" t="s">
        <v>3971</v>
      </c>
      <c r="D888" s="1" t="s">
        <v>3972</v>
      </c>
      <c r="E888" s="1"/>
      <c r="F888" s="1"/>
      <c r="G888" s="1"/>
      <c r="H888" s="1"/>
      <c r="I888" s="1"/>
      <c r="J888" s="1"/>
      <c r="K888" s="1"/>
      <c r="L888" s="1"/>
      <c r="M888" s="1"/>
    </row>
    <row r="889" spans="1:13" ht="15.75" x14ac:dyDescent="0.25">
      <c r="A889" s="1" t="s">
        <v>1473</v>
      </c>
      <c r="B889" s="1" t="s">
        <v>3331</v>
      </c>
      <c r="C889" s="1" t="s">
        <v>3973</v>
      </c>
      <c r="D889" s="1" t="s">
        <v>3974</v>
      </c>
      <c r="E889" s="1"/>
      <c r="F889" s="1"/>
      <c r="G889" s="1"/>
      <c r="H889" s="1"/>
      <c r="I889" s="1"/>
      <c r="J889" s="1"/>
      <c r="K889" s="1"/>
      <c r="L889" s="1"/>
      <c r="M889" s="1"/>
    </row>
    <row r="890" spans="1:13" ht="15.75" x14ac:dyDescent="0.25">
      <c r="A890" s="1" t="s">
        <v>1472</v>
      </c>
      <c r="B890" s="1" t="s">
        <v>2473</v>
      </c>
      <c r="C890" s="1" t="s">
        <v>3975</v>
      </c>
      <c r="D890" s="1" t="s">
        <v>3976</v>
      </c>
      <c r="E890" s="1"/>
      <c r="F890" s="1"/>
      <c r="G890" s="1"/>
      <c r="H890" s="1"/>
      <c r="I890" s="1"/>
      <c r="J890" s="1"/>
      <c r="K890" s="1"/>
      <c r="L890" s="1"/>
      <c r="M890" s="1"/>
    </row>
    <row r="891" spans="1:13" ht="15.75" x14ac:dyDescent="0.25">
      <c r="A891" s="1" t="s">
        <v>1471</v>
      </c>
      <c r="B891" s="1" t="s">
        <v>2473</v>
      </c>
      <c r="C891" s="1" t="s">
        <v>3977</v>
      </c>
      <c r="D891" s="1" t="s">
        <v>2816</v>
      </c>
      <c r="E891" s="1"/>
      <c r="F891" s="1"/>
      <c r="G891" s="1"/>
      <c r="H891" s="1"/>
      <c r="I891" s="1"/>
      <c r="J891" s="1"/>
      <c r="K891" s="1"/>
      <c r="L891" s="1"/>
      <c r="M891" s="1"/>
    </row>
    <row r="892" spans="1:13" ht="15.75" x14ac:dyDescent="0.25">
      <c r="A892" s="1" t="s">
        <v>1470</v>
      </c>
      <c r="B892" s="1" t="s">
        <v>2473</v>
      </c>
      <c r="C892" s="1" t="s">
        <v>3978</v>
      </c>
      <c r="D892" s="1" t="s">
        <v>3979</v>
      </c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15.75" x14ac:dyDescent="0.25">
      <c r="A893" s="1" t="s">
        <v>1469</v>
      </c>
      <c r="B893" s="1" t="s">
        <v>2473</v>
      </c>
      <c r="C893" s="1" t="s">
        <v>3980</v>
      </c>
      <c r="D893" s="1" t="s">
        <v>3981</v>
      </c>
      <c r="E893" s="1"/>
      <c r="F893" s="1"/>
      <c r="G893" s="1"/>
      <c r="H893" s="1"/>
      <c r="I893" s="1"/>
      <c r="J893" s="1"/>
      <c r="K893" s="1"/>
      <c r="L893" s="1" t="s">
        <v>2606</v>
      </c>
      <c r="M893" s="1"/>
    </row>
    <row r="894" spans="1:13" ht="15.75" x14ac:dyDescent="0.25">
      <c r="A894" s="1" t="s">
        <v>1468</v>
      </c>
      <c r="B894" s="1" t="s">
        <v>3331</v>
      </c>
      <c r="C894" s="1" t="s">
        <v>3982</v>
      </c>
      <c r="D894" s="1" t="s">
        <v>3983</v>
      </c>
      <c r="E894" s="1"/>
      <c r="F894" s="1"/>
      <c r="G894" s="1"/>
      <c r="H894" s="1"/>
      <c r="I894" s="1"/>
      <c r="J894" s="1"/>
      <c r="K894" s="1"/>
      <c r="L894" s="1"/>
      <c r="M894" s="1"/>
    </row>
    <row r="895" spans="1:13" ht="15.75" x14ac:dyDescent="0.25">
      <c r="A895" s="1" t="s">
        <v>1467</v>
      </c>
      <c r="B895" s="1" t="s">
        <v>2473</v>
      </c>
      <c r="C895" s="1" t="s">
        <v>3984</v>
      </c>
      <c r="D895" s="1" t="s">
        <v>2510</v>
      </c>
      <c r="E895" s="1"/>
      <c r="F895" s="1"/>
      <c r="G895" s="1"/>
      <c r="H895" s="1"/>
      <c r="I895" s="1"/>
      <c r="J895" s="1"/>
      <c r="K895" s="1"/>
      <c r="L895" s="1"/>
      <c r="M895" s="1"/>
    </row>
    <row r="896" spans="1:13" ht="15.75" x14ac:dyDescent="0.25">
      <c r="A896" s="1" t="s">
        <v>1466</v>
      </c>
      <c r="B896" s="1" t="s">
        <v>2473</v>
      </c>
      <c r="C896" s="1" t="s">
        <v>3985</v>
      </c>
      <c r="D896" s="1" t="s">
        <v>3986</v>
      </c>
      <c r="E896" s="1"/>
      <c r="F896" s="1"/>
      <c r="G896" s="1"/>
      <c r="H896" s="1"/>
      <c r="I896" s="1"/>
      <c r="J896" s="1"/>
      <c r="K896" s="1"/>
      <c r="L896" s="1"/>
      <c r="M896" s="1"/>
    </row>
    <row r="897" spans="1:13" ht="15.75" x14ac:dyDescent="0.25">
      <c r="A897" s="1" t="s">
        <v>1465</v>
      </c>
      <c r="B897" s="1" t="s">
        <v>2470</v>
      </c>
      <c r="C897" s="1" t="s">
        <v>3987</v>
      </c>
      <c r="D897" s="1" t="s">
        <v>3988</v>
      </c>
      <c r="E897" s="1"/>
      <c r="F897" s="1"/>
      <c r="G897" s="1"/>
      <c r="H897" s="1"/>
      <c r="I897" s="1"/>
      <c r="J897" s="1"/>
      <c r="K897" s="1"/>
      <c r="L897" s="1"/>
      <c r="M897" s="1"/>
    </row>
    <row r="898" spans="1:13" ht="15.75" x14ac:dyDescent="0.25">
      <c r="A898" s="1" t="s">
        <v>1464</v>
      </c>
      <c r="B898" s="1" t="s">
        <v>2470</v>
      </c>
      <c r="C898" s="1" t="s">
        <v>3387</v>
      </c>
      <c r="D898" s="1" t="s">
        <v>3989</v>
      </c>
      <c r="E898" s="1"/>
      <c r="F898" s="1"/>
      <c r="G898" s="1"/>
      <c r="H898" s="1"/>
      <c r="I898" s="1"/>
      <c r="J898" s="1"/>
      <c r="K898" s="1"/>
      <c r="L898" s="1"/>
      <c r="M898" s="1"/>
    </row>
    <row r="899" spans="1:13" ht="15.75" x14ac:dyDescent="0.25">
      <c r="A899" s="1" t="s">
        <v>1463</v>
      </c>
      <c r="B899" s="1" t="s">
        <v>2470</v>
      </c>
      <c r="C899" s="1" t="s">
        <v>3990</v>
      </c>
      <c r="D899" s="1" t="s">
        <v>3991</v>
      </c>
      <c r="E899" s="1"/>
      <c r="F899" s="1"/>
      <c r="G899" s="1"/>
      <c r="H899" s="1"/>
      <c r="I899" s="1"/>
      <c r="J899" s="1"/>
      <c r="K899" s="1"/>
      <c r="L899" s="1"/>
      <c r="M899" s="1"/>
    </row>
    <row r="900" spans="1:13" ht="15.75" x14ac:dyDescent="0.25">
      <c r="A900" s="1" t="s">
        <v>1462</v>
      </c>
      <c r="B900" s="1" t="s">
        <v>2473</v>
      </c>
      <c r="C900" s="1" t="s">
        <v>2848</v>
      </c>
      <c r="D900" s="1" t="s">
        <v>2548</v>
      </c>
      <c r="E900" s="1"/>
      <c r="F900" s="1"/>
      <c r="G900" s="1"/>
      <c r="H900" s="1"/>
      <c r="I900" s="1"/>
      <c r="J900" s="1"/>
      <c r="K900" s="1"/>
      <c r="L900" s="1"/>
      <c r="M900" s="1"/>
    </row>
    <row r="901" spans="1:13" ht="15.75" x14ac:dyDescent="0.25">
      <c r="A901" s="1" t="s">
        <v>1461</v>
      </c>
      <c r="B901" s="1" t="s">
        <v>3331</v>
      </c>
      <c r="C901" s="1" t="s">
        <v>2877</v>
      </c>
      <c r="D901" s="1" t="s">
        <v>3992</v>
      </c>
      <c r="E901" s="1"/>
      <c r="F901" s="1"/>
      <c r="G901" s="1"/>
      <c r="H901" s="1"/>
      <c r="I901" s="1"/>
      <c r="J901" s="1"/>
      <c r="K901" s="1"/>
      <c r="L901" s="1"/>
      <c r="M901" s="1"/>
    </row>
    <row r="902" spans="1:13" ht="15.75" x14ac:dyDescent="0.25">
      <c r="A902" s="1" t="s">
        <v>1460</v>
      </c>
      <c r="B902" s="1" t="s">
        <v>2470</v>
      </c>
      <c r="C902" s="1" t="s">
        <v>3993</v>
      </c>
      <c r="D902" s="1" t="s">
        <v>3994</v>
      </c>
      <c r="E902" s="1"/>
      <c r="F902" s="1"/>
      <c r="G902" s="1"/>
      <c r="H902" s="1"/>
      <c r="I902" s="1"/>
      <c r="J902" s="1"/>
      <c r="K902" s="1"/>
      <c r="L902" s="1"/>
      <c r="M902" s="1"/>
    </row>
    <row r="903" spans="1:13" ht="15.75" x14ac:dyDescent="0.25">
      <c r="A903" s="1" t="s">
        <v>1459</v>
      </c>
      <c r="B903" s="1" t="s">
        <v>2473</v>
      </c>
      <c r="C903" s="1" t="s">
        <v>3995</v>
      </c>
      <c r="D903" s="1" t="s">
        <v>3465</v>
      </c>
      <c r="E903" s="1"/>
      <c r="F903" s="1"/>
      <c r="G903" s="1"/>
      <c r="H903" s="1"/>
      <c r="I903" s="1"/>
      <c r="J903" s="1"/>
      <c r="K903" s="1"/>
      <c r="L903" s="1"/>
      <c r="M903" s="1"/>
    </row>
    <row r="904" spans="1:13" ht="15.75" x14ac:dyDescent="0.25">
      <c r="A904" s="1" t="s">
        <v>1458</v>
      </c>
      <c r="B904" s="1" t="s">
        <v>2470</v>
      </c>
      <c r="C904" s="1" t="s">
        <v>3996</v>
      </c>
      <c r="D904" s="1" t="s">
        <v>3997</v>
      </c>
      <c r="E904" s="1"/>
      <c r="F904" s="1"/>
      <c r="G904" s="1"/>
      <c r="H904" s="1"/>
      <c r="I904" s="1"/>
      <c r="J904" s="1"/>
      <c r="K904" s="1"/>
      <c r="L904" s="1"/>
      <c r="M904" s="1"/>
    </row>
    <row r="905" spans="1:13" ht="15.75" x14ac:dyDescent="0.25">
      <c r="A905" s="1" t="s">
        <v>1457</v>
      </c>
      <c r="B905" s="1" t="s">
        <v>2470</v>
      </c>
      <c r="C905" s="1" t="s">
        <v>2401</v>
      </c>
      <c r="D905" s="1" t="s">
        <v>3998</v>
      </c>
      <c r="E905" s="1"/>
      <c r="F905" s="1"/>
      <c r="G905" s="1"/>
      <c r="H905" s="1"/>
      <c r="I905" s="1"/>
      <c r="J905" s="1"/>
      <c r="K905" s="1"/>
      <c r="L905" s="1"/>
      <c r="M905" s="1"/>
    </row>
    <row r="906" spans="1:13" ht="15.75" x14ac:dyDescent="0.25">
      <c r="A906" s="1" t="s">
        <v>1456</v>
      </c>
      <c r="B906" s="1" t="s">
        <v>2473</v>
      </c>
      <c r="C906" s="1" t="s">
        <v>3999</v>
      </c>
      <c r="D906" s="1" t="s">
        <v>4000</v>
      </c>
      <c r="E906" s="1"/>
      <c r="F906" s="1"/>
      <c r="G906" s="1"/>
      <c r="H906" s="1"/>
      <c r="I906" s="1"/>
      <c r="J906" s="1"/>
      <c r="K906" s="1"/>
      <c r="L906" s="1"/>
      <c r="M906" s="1"/>
    </row>
    <row r="907" spans="1:13" ht="15.75" x14ac:dyDescent="0.25">
      <c r="A907" s="1" t="s">
        <v>1455</v>
      </c>
      <c r="B907" s="1" t="s">
        <v>2470</v>
      </c>
      <c r="C907" s="1" t="s">
        <v>4001</v>
      </c>
      <c r="D907" s="1" t="s">
        <v>3894</v>
      </c>
      <c r="E907" s="1"/>
      <c r="F907" s="1"/>
      <c r="G907" s="1"/>
      <c r="H907" s="1"/>
      <c r="I907" s="1"/>
      <c r="J907" s="1"/>
      <c r="K907" s="1"/>
      <c r="L907" s="1"/>
      <c r="M907" s="1"/>
    </row>
    <row r="908" spans="1:13" ht="15.75" x14ac:dyDescent="0.25">
      <c r="A908" s="1" t="s">
        <v>1454</v>
      </c>
      <c r="B908" s="1" t="s">
        <v>3331</v>
      </c>
      <c r="C908" s="1" t="s">
        <v>4002</v>
      </c>
      <c r="D908" s="1" t="s">
        <v>4003</v>
      </c>
      <c r="E908" s="1"/>
      <c r="F908" s="1"/>
      <c r="G908" s="1"/>
      <c r="H908" s="1"/>
      <c r="I908" s="1"/>
      <c r="J908" s="1"/>
      <c r="K908" s="1"/>
      <c r="L908" s="1"/>
      <c r="M908" s="1"/>
    </row>
    <row r="909" spans="1:13" ht="15.75" x14ac:dyDescent="0.25">
      <c r="A909" s="1" t="s">
        <v>1453</v>
      </c>
      <c r="B909" s="1" t="s">
        <v>2473</v>
      </c>
      <c r="C909" s="1" t="s">
        <v>4004</v>
      </c>
      <c r="D909" s="1" t="s">
        <v>4005</v>
      </c>
      <c r="E909" s="1"/>
      <c r="F909" s="1"/>
      <c r="G909" s="1"/>
      <c r="H909" s="1"/>
      <c r="I909" s="1"/>
      <c r="J909" s="1"/>
      <c r="K909" s="1"/>
      <c r="L909" s="1"/>
      <c r="M909" s="1"/>
    </row>
    <row r="910" spans="1:13" ht="15.75" x14ac:dyDescent="0.25">
      <c r="A910" s="1" t="s">
        <v>1452</v>
      </c>
      <c r="B910" s="1" t="s">
        <v>2473</v>
      </c>
      <c r="C910" s="1" t="s">
        <v>4006</v>
      </c>
      <c r="D910" s="1" t="s">
        <v>3053</v>
      </c>
      <c r="E910" s="1"/>
      <c r="F910" s="1"/>
      <c r="G910" s="1"/>
      <c r="H910" s="1"/>
      <c r="I910" s="1"/>
      <c r="J910" s="1"/>
      <c r="K910" s="1"/>
      <c r="L910" s="1"/>
      <c r="M910" s="1"/>
    </row>
    <row r="911" spans="1:13" ht="15.75" x14ac:dyDescent="0.25">
      <c r="A911" s="1" t="s">
        <v>1451</v>
      </c>
      <c r="B911" s="1" t="s">
        <v>2473</v>
      </c>
      <c r="C911" s="1" t="s">
        <v>4007</v>
      </c>
      <c r="D911" s="1" t="s">
        <v>4008</v>
      </c>
      <c r="E911" s="1"/>
      <c r="F911" s="1"/>
      <c r="G911" s="1"/>
      <c r="H911" s="1"/>
      <c r="I911" s="1"/>
      <c r="J911" s="1"/>
      <c r="K911" s="1"/>
      <c r="L911" s="1"/>
      <c r="M911" s="1"/>
    </row>
    <row r="912" spans="1:13" ht="15.75" x14ac:dyDescent="0.25">
      <c r="A912" s="1" t="s">
        <v>1450</v>
      </c>
      <c r="B912" s="1" t="s">
        <v>2473</v>
      </c>
      <c r="C912" s="1" t="s">
        <v>4009</v>
      </c>
      <c r="D912" s="1" t="s">
        <v>4010</v>
      </c>
      <c r="E912" s="1"/>
      <c r="F912" s="1"/>
      <c r="G912" s="1"/>
      <c r="H912" s="1"/>
      <c r="I912" s="1"/>
      <c r="J912" s="1"/>
      <c r="K912" s="1"/>
      <c r="L912" s="1"/>
      <c r="M912" s="1"/>
    </row>
    <row r="913" spans="1:13" ht="15.75" x14ac:dyDescent="0.25">
      <c r="A913" s="1" t="s">
        <v>1449</v>
      </c>
      <c r="B913" s="1" t="s">
        <v>2473</v>
      </c>
      <c r="C913" s="1" t="s">
        <v>4011</v>
      </c>
      <c r="D913" s="1" t="s">
        <v>3213</v>
      </c>
      <c r="E913" s="1"/>
      <c r="F913" s="1"/>
      <c r="G913" s="1"/>
      <c r="H913" s="1"/>
      <c r="I913" s="1"/>
      <c r="J913" s="1"/>
      <c r="K913" s="1"/>
      <c r="L913" s="1"/>
      <c r="M913" s="1"/>
    </row>
    <row r="914" spans="1:13" ht="15.75" x14ac:dyDescent="0.25">
      <c r="A914" s="1" t="s">
        <v>1448</v>
      </c>
      <c r="B914" s="1" t="s">
        <v>2473</v>
      </c>
      <c r="C914" s="1" t="s">
        <v>4012</v>
      </c>
      <c r="D914" s="1" t="s">
        <v>2629</v>
      </c>
      <c r="E914" s="1"/>
      <c r="F914" s="1"/>
      <c r="G914" s="1"/>
      <c r="H914" s="1"/>
      <c r="I914" s="1"/>
      <c r="J914" s="1"/>
      <c r="K914" s="1"/>
      <c r="L914" s="1"/>
      <c r="M914" s="1"/>
    </row>
    <row r="915" spans="1:13" ht="15.75" x14ac:dyDescent="0.25">
      <c r="A915" s="1" t="s">
        <v>1447</v>
      </c>
      <c r="B915" s="1" t="s">
        <v>2473</v>
      </c>
      <c r="C915" s="1" t="s">
        <v>2717</v>
      </c>
      <c r="D915" s="1" t="s">
        <v>4013</v>
      </c>
      <c r="E915" s="1"/>
      <c r="F915" s="1"/>
      <c r="G915" s="1"/>
      <c r="H915" s="1"/>
      <c r="I915" s="1"/>
      <c r="J915" s="1"/>
      <c r="K915" s="1"/>
      <c r="L915" s="1"/>
      <c r="M915" s="1"/>
    </row>
    <row r="916" spans="1:13" ht="15.75" x14ac:dyDescent="0.25">
      <c r="A916" s="1" t="s">
        <v>1446</v>
      </c>
      <c r="B916" s="1" t="s">
        <v>2473</v>
      </c>
      <c r="C916" s="1" t="s">
        <v>4014</v>
      </c>
      <c r="D916" s="1" t="s">
        <v>4015</v>
      </c>
      <c r="E916" s="1"/>
      <c r="F916" s="1"/>
      <c r="G916" s="1"/>
      <c r="H916" s="1"/>
      <c r="I916" s="1"/>
      <c r="J916" s="1"/>
      <c r="K916" s="1"/>
      <c r="L916" s="1"/>
      <c r="M916" s="1"/>
    </row>
    <row r="917" spans="1:13" ht="15.75" x14ac:dyDescent="0.25">
      <c r="A917" s="1" t="s">
        <v>1445</v>
      </c>
      <c r="B917" s="1" t="s">
        <v>2473</v>
      </c>
      <c r="C917" s="1" t="s">
        <v>2877</v>
      </c>
      <c r="D917" s="1" t="s">
        <v>4016</v>
      </c>
      <c r="E917" s="1"/>
      <c r="F917" s="1"/>
      <c r="G917" s="1"/>
      <c r="H917" s="1"/>
      <c r="I917" s="1"/>
      <c r="J917" s="1"/>
      <c r="K917" s="1"/>
      <c r="L917" s="1"/>
      <c r="M917" s="1"/>
    </row>
    <row r="918" spans="1:13" ht="15.75" x14ac:dyDescent="0.25">
      <c r="A918" s="1" t="s">
        <v>1444</v>
      </c>
      <c r="B918" s="1" t="s">
        <v>2470</v>
      </c>
      <c r="C918" s="1" t="s">
        <v>4017</v>
      </c>
      <c r="D918" s="1" t="s">
        <v>4018</v>
      </c>
      <c r="E918" s="1"/>
      <c r="F918" s="1"/>
      <c r="G918" s="1"/>
      <c r="H918" s="1"/>
      <c r="I918" s="1"/>
      <c r="J918" s="1"/>
      <c r="K918" s="1"/>
      <c r="L918" s="1"/>
      <c r="M918" s="1"/>
    </row>
    <row r="919" spans="1:13" ht="15.75" x14ac:dyDescent="0.25">
      <c r="A919" s="1" t="s">
        <v>1443</v>
      </c>
      <c r="B919" s="1" t="s">
        <v>2470</v>
      </c>
      <c r="C919" s="1" t="s">
        <v>4019</v>
      </c>
      <c r="D919" s="1" t="s">
        <v>3230</v>
      </c>
      <c r="E919" s="1"/>
      <c r="F919" s="1"/>
      <c r="G919" s="1"/>
      <c r="H919" s="1"/>
      <c r="I919" s="1"/>
      <c r="J919" s="1"/>
      <c r="K919" s="1"/>
      <c r="L919" s="1"/>
      <c r="M919" s="1"/>
    </row>
    <row r="920" spans="1:13" ht="15.75" x14ac:dyDescent="0.25">
      <c r="A920" s="1" t="s">
        <v>1442</v>
      </c>
      <c r="B920" s="1" t="s">
        <v>2470</v>
      </c>
      <c r="C920" s="1" t="s">
        <v>4020</v>
      </c>
      <c r="D920" s="1" t="s">
        <v>2562</v>
      </c>
      <c r="E920" s="1"/>
      <c r="F920" s="1"/>
      <c r="G920" s="1"/>
      <c r="H920" s="1"/>
      <c r="I920" s="1"/>
      <c r="J920" s="1"/>
      <c r="K920" s="1"/>
      <c r="L920" s="1"/>
      <c r="M920" s="1"/>
    </row>
    <row r="921" spans="1:13" ht="15.75" x14ac:dyDescent="0.25">
      <c r="A921" s="1" t="s">
        <v>1441</v>
      </c>
      <c r="B921" s="1" t="s">
        <v>2470</v>
      </c>
      <c r="C921" s="1" t="s">
        <v>4021</v>
      </c>
      <c r="D921" s="1" t="s">
        <v>4022</v>
      </c>
      <c r="E921" s="1"/>
      <c r="F921" s="1"/>
      <c r="G921" s="1"/>
      <c r="H921" s="1"/>
      <c r="I921" s="1"/>
      <c r="J921" s="1"/>
      <c r="K921" s="1"/>
      <c r="L921" s="1"/>
      <c r="M921" s="1"/>
    </row>
    <row r="922" spans="1:13" ht="15.75" x14ac:dyDescent="0.25">
      <c r="A922" s="1" t="s">
        <v>1440</v>
      </c>
      <c r="B922" s="1" t="s">
        <v>2470</v>
      </c>
      <c r="C922" s="1" t="s">
        <v>4023</v>
      </c>
      <c r="D922" s="1" t="s">
        <v>4024</v>
      </c>
      <c r="E922" s="1"/>
      <c r="F922" s="1"/>
      <c r="G922" s="1"/>
      <c r="H922" s="1"/>
      <c r="I922" s="1"/>
      <c r="J922" s="1"/>
      <c r="K922" s="1"/>
      <c r="L922" s="1"/>
      <c r="M922" s="1"/>
    </row>
    <row r="923" spans="1:13" ht="15.75" x14ac:dyDescent="0.25">
      <c r="A923" s="1" t="s">
        <v>1439</v>
      </c>
      <c r="B923" s="1" t="s">
        <v>2470</v>
      </c>
      <c r="C923" s="1" t="s">
        <v>4025</v>
      </c>
      <c r="D923" s="1" t="s">
        <v>4026</v>
      </c>
      <c r="E923" s="1"/>
      <c r="F923" s="1"/>
      <c r="G923" s="1"/>
      <c r="H923" s="1"/>
      <c r="I923" s="1"/>
      <c r="J923" s="1"/>
      <c r="K923" s="1"/>
      <c r="L923" s="1"/>
      <c r="M923" s="1"/>
    </row>
    <row r="924" spans="1:13" ht="15.75" x14ac:dyDescent="0.25">
      <c r="A924" s="1" t="s">
        <v>1438</v>
      </c>
      <c r="B924" s="1" t="s">
        <v>2470</v>
      </c>
      <c r="C924" s="1" t="s">
        <v>4027</v>
      </c>
      <c r="D924" s="1" t="s">
        <v>4028</v>
      </c>
      <c r="E924" s="1"/>
      <c r="F924" s="1"/>
      <c r="G924" s="1"/>
      <c r="H924" s="1"/>
      <c r="I924" s="1"/>
      <c r="J924" s="1"/>
      <c r="K924" s="1"/>
      <c r="L924" s="1"/>
      <c r="M924" s="1"/>
    </row>
    <row r="925" spans="1:13" ht="15.75" x14ac:dyDescent="0.25">
      <c r="A925" s="1" t="s">
        <v>1437</v>
      </c>
      <c r="B925" s="1" t="s">
        <v>2470</v>
      </c>
      <c r="C925" s="1" t="s">
        <v>4029</v>
      </c>
      <c r="D925" s="1" t="s">
        <v>4030</v>
      </c>
      <c r="E925" s="1"/>
      <c r="F925" s="1"/>
      <c r="G925" s="1"/>
      <c r="H925" s="1"/>
      <c r="I925" s="1"/>
      <c r="J925" s="1"/>
      <c r="K925" s="1"/>
      <c r="L925" s="1"/>
      <c r="M925" s="1"/>
    </row>
    <row r="926" spans="1:13" ht="15.75" x14ac:dyDescent="0.25">
      <c r="A926" s="1" t="s">
        <v>1436</v>
      </c>
      <c r="B926" s="1" t="s">
        <v>2470</v>
      </c>
      <c r="C926" s="1" t="s">
        <v>4031</v>
      </c>
      <c r="D926" s="1" t="s">
        <v>4032</v>
      </c>
      <c r="E926" s="1"/>
      <c r="F926" s="1"/>
      <c r="G926" s="1"/>
      <c r="H926" s="1"/>
      <c r="I926" s="1"/>
      <c r="J926" s="1"/>
      <c r="K926" s="1"/>
      <c r="L926" s="1"/>
      <c r="M926" s="1"/>
    </row>
    <row r="927" spans="1:13" ht="15.75" x14ac:dyDescent="0.25">
      <c r="A927" s="1" t="s">
        <v>1435</v>
      </c>
      <c r="B927" s="1" t="s">
        <v>2470</v>
      </c>
      <c r="C927" s="1" t="s">
        <v>4033</v>
      </c>
      <c r="D927" s="1" t="s">
        <v>4034</v>
      </c>
      <c r="E927" s="1"/>
      <c r="F927" s="1"/>
      <c r="G927" s="1"/>
      <c r="H927" s="1"/>
      <c r="I927" s="1"/>
      <c r="J927" s="1"/>
      <c r="K927" s="1"/>
      <c r="L927" s="1"/>
      <c r="M927" s="1"/>
    </row>
    <row r="928" spans="1:13" ht="15.75" x14ac:dyDescent="0.25">
      <c r="A928" s="1" t="s">
        <v>1434</v>
      </c>
      <c r="B928" s="1" t="s">
        <v>2470</v>
      </c>
      <c r="C928" s="1" t="s">
        <v>4035</v>
      </c>
      <c r="D928" s="1" t="s">
        <v>3668</v>
      </c>
      <c r="E928" s="1"/>
      <c r="F928" s="1"/>
      <c r="G928" s="1"/>
      <c r="H928" s="1"/>
      <c r="I928" s="1"/>
      <c r="J928" s="1"/>
      <c r="K928" s="1"/>
      <c r="L928" s="1"/>
      <c r="M928" s="1"/>
    </row>
    <row r="929" spans="1:13" ht="15.75" x14ac:dyDescent="0.25">
      <c r="A929" s="1" t="s">
        <v>1433</v>
      </c>
      <c r="B929" s="1" t="s">
        <v>2470</v>
      </c>
      <c r="C929" s="1" t="s">
        <v>4036</v>
      </c>
      <c r="D929" s="1" t="s">
        <v>4037</v>
      </c>
      <c r="E929" s="1"/>
      <c r="F929" s="1"/>
      <c r="G929" s="1"/>
      <c r="H929" s="1"/>
      <c r="I929" s="1"/>
      <c r="J929" s="1"/>
      <c r="K929" s="1"/>
      <c r="L929" s="1"/>
      <c r="M929" s="1"/>
    </row>
    <row r="930" spans="1:13" ht="15.75" x14ac:dyDescent="0.25">
      <c r="A930" s="1" t="s">
        <v>1432</v>
      </c>
      <c r="B930" s="1" t="s">
        <v>3331</v>
      </c>
      <c r="C930" s="1" t="s">
        <v>4038</v>
      </c>
      <c r="D930" s="1" t="s">
        <v>4039</v>
      </c>
      <c r="E930" s="1"/>
      <c r="F930" s="1"/>
      <c r="G930" s="1"/>
      <c r="H930" s="1"/>
      <c r="I930" s="1"/>
      <c r="J930" s="1"/>
      <c r="K930" s="1"/>
      <c r="L930" s="1"/>
      <c r="M930" s="1"/>
    </row>
    <row r="931" spans="1:13" ht="15.75" x14ac:dyDescent="0.25">
      <c r="A931" s="1" t="s">
        <v>1431</v>
      </c>
      <c r="B931" s="1" t="s">
        <v>2473</v>
      </c>
      <c r="C931" s="1" t="s">
        <v>4040</v>
      </c>
      <c r="D931" s="1" t="s">
        <v>4041</v>
      </c>
      <c r="E931" s="1"/>
      <c r="F931" s="1"/>
      <c r="G931" s="1"/>
      <c r="H931" s="1"/>
      <c r="I931" s="1"/>
      <c r="J931" s="1"/>
      <c r="K931" s="1"/>
      <c r="L931" s="1"/>
      <c r="M931" s="1"/>
    </row>
    <row r="932" spans="1:13" ht="15.75" x14ac:dyDescent="0.25">
      <c r="A932" s="1" t="s">
        <v>1430</v>
      </c>
      <c r="B932" s="1" t="s">
        <v>3331</v>
      </c>
      <c r="C932" s="1" t="s">
        <v>4042</v>
      </c>
      <c r="D932" s="1" t="s">
        <v>3670</v>
      </c>
      <c r="E932" s="1"/>
      <c r="F932" s="1"/>
      <c r="G932" s="1"/>
      <c r="H932" s="1"/>
      <c r="I932" s="1"/>
      <c r="J932" s="1"/>
      <c r="K932" s="1"/>
      <c r="L932" s="1"/>
      <c r="M932" s="1"/>
    </row>
    <row r="933" spans="1:13" ht="15.75" x14ac:dyDescent="0.25">
      <c r="A933" s="1" t="s">
        <v>1429</v>
      </c>
      <c r="B933" s="1" t="s">
        <v>2473</v>
      </c>
      <c r="C933" s="1" t="s">
        <v>4043</v>
      </c>
      <c r="D933" s="1" t="s">
        <v>2801</v>
      </c>
      <c r="E933" s="1"/>
      <c r="F933" s="1"/>
      <c r="G933" s="1"/>
      <c r="H933" s="1"/>
      <c r="I933" s="1"/>
      <c r="J933" s="1"/>
      <c r="K933" s="1"/>
      <c r="L933" s="1"/>
      <c r="M933" s="1"/>
    </row>
    <row r="934" spans="1:13" ht="15.75" x14ac:dyDescent="0.25">
      <c r="A934" s="1" t="s">
        <v>1428</v>
      </c>
      <c r="B934" s="1" t="s">
        <v>2473</v>
      </c>
      <c r="C934" s="1" t="s">
        <v>2454</v>
      </c>
      <c r="D934" s="1" t="s">
        <v>4044</v>
      </c>
      <c r="E934" s="1"/>
      <c r="F934" s="1"/>
      <c r="G934" s="1"/>
      <c r="H934" s="1"/>
      <c r="I934" s="1"/>
      <c r="J934" s="1"/>
      <c r="K934" s="1"/>
      <c r="L934" s="1"/>
      <c r="M934" s="1"/>
    </row>
    <row r="935" spans="1:13" ht="15.75" x14ac:dyDescent="0.25">
      <c r="A935" s="1" t="s">
        <v>1427</v>
      </c>
      <c r="B935" s="1" t="s">
        <v>2470</v>
      </c>
      <c r="C935" s="1" t="s">
        <v>2487</v>
      </c>
      <c r="D935" s="1" t="s">
        <v>4045</v>
      </c>
      <c r="E935" s="1"/>
      <c r="F935" s="1"/>
      <c r="G935" s="1"/>
      <c r="H935" s="1"/>
      <c r="I935" s="1"/>
      <c r="J935" s="1"/>
      <c r="K935" s="1"/>
      <c r="L935" s="1"/>
      <c r="M935" s="1"/>
    </row>
    <row r="936" spans="1:13" ht="15.75" x14ac:dyDescent="0.25">
      <c r="A936" s="1" t="s">
        <v>1426</v>
      </c>
      <c r="B936" s="1" t="s">
        <v>2473</v>
      </c>
      <c r="C936" s="1" t="s">
        <v>4046</v>
      </c>
      <c r="D936" s="1" t="s">
        <v>4047</v>
      </c>
      <c r="E936" s="1"/>
      <c r="F936" s="1"/>
      <c r="G936" s="1"/>
      <c r="H936" s="1"/>
      <c r="I936" s="1"/>
      <c r="J936" s="1"/>
      <c r="K936" s="1"/>
      <c r="L936" s="1"/>
      <c r="M936" s="1"/>
    </row>
    <row r="937" spans="1:13" ht="15.75" x14ac:dyDescent="0.25">
      <c r="A937" s="1" t="s">
        <v>1425</v>
      </c>
      <c r="B937" s="1" t="s">
        <v>2473</v>
      </c>
      <c r="C937" s="1" t="s">
        <v>4048</v>
      </c>
      <c r="D937" s="1" t="s">
        <v>2587</v>
      </c>
      <c r="E937" s="1"/>
      <c r="F937" s="1"/>
      <c r="G937" s="1"/>
      <c r="H937" s="1"/>
      <c r="I937" s="1"/>
      <c r="J937" s="1"/>
      <c r="K937" s="1"/>
      <c r="L937" s="1"/>
      <c r="M937" s="1"/>
    </row>
    <row r="938" spans="1:13" ht="15.75" x14ac:dyDescent="0.25">
      <c r="A938" s="1" t="s">
        <v>1424</v>
      </c>
      <c r="B938" s="1" t="s">
        <v>3331</v>
      </c>
      <c r="C938" s="1" t="s">
        <v>4017</v>
      </c>
      <c r="D938" s="1" t="s">
        <v>4049</v>
      </c>
      <c r="E938" s="1"/>
      <c r="F938" s="1"/>
      <c r="G938" s="1"/>
      <c r="H938" s="1"/>
      <c r="I938" s="1"/>
      <c r="J938" s="1"/>
      <c r="K938" s="1"/>
      <c r="L938" s="1"/>
      <c r="M938" s="1"/>
    </row>
    <row r="939" spans="1:13" ht="15.75" x14ac:dyDescent="0.25">
      <c r="A939" s="1" t="s">
        <v>1423</v>
      </c>
      <c r="B939" s="1" t="s">
        <v>2470</v>
      </c>
      <c r="C939" s="1" t="s">
        <v>4050</v>
      </c>
      <c r="D939" s="1" t="s">
        <v>4051</v>
      </c>
      <c r="E939" s="1"/>
      <c r="F939" s="1"/>
      <c r="G939" s="1"/>
      <c r="H939" s="1"/>
      <c r="I939" s="1"/>
      <c r="J939" s="1"/>
      <c r="K939" s="1"/>
      <c r="L939" s="1"/>
      <c r="M939" s="1"/>
    </row>
    <row r="940" spans="1:13" ht="15.75" x14ac:dyDescent="0.25">
      <c r="A940" s="1" t="s">
        <v>1422</v>
      </c>
      <c r="B940" s="1" t="s">
        <v>2473</v>
      </c>
      <c r="C940" s="1" t="s">
        <v>4052</v>
      </c>
      <c r="D940" s="1" t="s">
        <v>4053</v>
      </c>
      <c r="E940" s="1"/>
      <c r="F940" s="1"/>
      <c r="G940" s="1"/>
      <c r="H940" s="1"/>
      <c r="I940" s="1"/>
      <c r="J940" s="1"/>
      <c r="K940" s="1"/>
      <c r="L940" s="1"/>
      <c r="M940" s="1"/>
    </row>
    <row r="941" spans="1:13" ht="15.75" x14ac:dyDescent="0.25">
      <c r="A941" s="1" t="s">
        <v>1421</v>
      </c>
      <c r="B941" s="1" t="s">
        <v>2473</v>
      </c>
      <c r="C941" s="1" t="s">
        <v>4054</v>
      </c>
      <c r="D941" s="1" t="s">
        <v>3187</v>
      </c>
      <c r="E941" s="1"/>
      <c r="F941" s="1"/>
      <c r="G941" s="1"/>
      <c r="H941" s="1"/>
      <c r="I941" s="1"/>
      <c r="J941" s="1"/>
      <c r="K941" s="1"/>
      <c r="L941" s="1"/>
      <c r="M941" s="1"/>
    </row>
    <row r="942" spans="1:13" ht="15.75" x14ac:dyDescent="0.25">
      <c r="A942" s="1" t="s">
        <v>1420</v>
      </c>
      <c r="B942" s="1" t="s">
        <v>2470</v>
      </c>
      <c r="C942" s="1" t="s">
        <v>4055</v>
      </c>
      <c r="D942" s="1" t="s">
        <v>4056</v>
      </c>
      <c r="E942" s="1"/>
      <c r="F942" s="1"/>
      <c r="G942" s="1"/>
      <c r="H942" s="1"/>
      <c r="I942" s="1"/>
      <c r="J942" s="1"/>
      <c r="K942" s="1"/>
      <c r="L942" s="1"/>
      <c r="M942" s="1"/>
    </row>
    <row r="943" spans="1:13" ht="15.75" x14ac:dyDescent="0.25">
      <c r="A943" s="1" t="s">
        <v>1419</v>
      </c>
      <c r="B943" s="1" t="s">
        <v>2470</v>
      </c>
      <c r="C943" s="1" t="s">
        <v>4057</v>
      </c>
      <c r="D943" s="1" t="s">
        <v>4058</v>
      </c>
      <c r="E943" s="1"/>
      <c r="F943" s="1"/>
      <c r="G943" s="1"/>
      <c r="H943" s="1"/>
      <c r="I943" s="1"/>
      <c r="J943" s="1"/>
      <c r="K943" s="1"/>
      <c r="L943" s="1"/>
      <c r="M943" s="1"/>
    </row>
    <row r="944" spans="1:13" ht="15.75" x14ac:dyDescent="0.25">
      <c r="A944" s="1" t="s">
        <v>1418</v>
      </c>
      <c r="B944" s="1" t="s">
        <v>2470</v>
      </c>
      <c r="C944" s="1" t="s">
        <v>4059</v>
      </c>
      <c r="D944" s="1" t="s">
        <v>4060</v>
      </c>
      <c r="E944" s="1"/>
      <c r="F944" s="1"/>
      <c r="G944" s="1"/>
      <c r="H944" s="1"/>
      <c r="I944" s="1"/>
      <c r="J944" s="1"/>
      <c r="K944" s="1"/>
      <c r="L944" s="1"/>
      <c r="M944" s="1"/>
    </row>
    <row r="945" spans="1:13" ht="15.75" x14ac:dyDescent="0.25">
      <c r="A945" s="1" t="s">
        <v>1417</v>
      </c>
      <c r="B945" s="1" t="s">
        <v>2473</v>
      </c>
      <c r="C945" s="1" t="s">
        <v>3169</v>
      </c>
      <c r="D945" s="1" t="s">
        <v>4061</v>
      </c>
      <c r="E945" s="1"/>
      <c r="F945" s="1"/>
      <c r="G945" s="1"/>
      <c r="H945" s="1"/>
      <c r="I945" s="1"/>
      <c r="J945" s="1"/>
      <c r="K945" s="1"/>
      <c r="L945" s="1"/>
      <c r="M945" s="1"/>
    </row>
    <row r="946" spans="1:13" ht="15.75" x14ac:dyDescent="0.25">
      <c r="A946" s="1" t="s">
        <v>1416</v>
      </c>
      <c r="B946" s="1" t="s">
        <v>2470</v>
      </c>
      <c r="C946" s="1" t="s">
        <v>4062</v>
      </c>
      <c r="D946" s="1" t="s">
        <v>2637</v>
      </c>
      <c r="E946" s="1"/>
      <c r="F946" s="1"/>
      <c r="G946" s="1"/>
      <c r="H946" s="1"/>
      <c r="I946" s="1"/>
      <c r="J946" s="1"/>
      <c r="K946" s="1"/>
      <c r="L946" s="1"/>
      <c r="M946" s="1"/>
    </row>
    <row r="947" spans="1:13" ht="15.75" x14ac:dyDescent="0.25">
      <c r="A947" s="1" t="s">
        <v>1415</v>
      </c>
      <c r="B947" s="1" t="s">
        <v>2473</v>
      </c>
      <c r="C947" s="1" t="s">
        <v>4063</v>
      </c>
      <c r="D947" s="1" t="s">
        <v>2510</v>
      </c>
      <c r="E947" s="1"/>
      <c r="F947" s="1"/>
      <c r="G947" s="1"/>
      <c r="H947" s="1"/>
      <c r="I947" s="1"/>
      <c r="J947" s="1"/>
      <c r="K947" s="1"/>
      <c r="L947" s="1"/>
      <c r="M947" s="1"/>
    </row>
    <row r="948" spans="1:13" ht="15.75" x14ac:dyDescent="0.25">
      <c r="A948" s="1" t="s">
        <v>1414</v>
      </c>
      <c r="B948" s="1" t="s">
        <v>2473</v>
      </c>
      <c r="C948" s="1" t="s">
        <v>2395</v>
      </c>
      <c r="D948" s="1" t="s">
        <v>4064</v>
      </c>
      <c r="E948" s="1"/>
      <c r="F948" s="1"/>
      <c r="G948" s="1"/>
      <c r="H948" s="1"/>
      <c r="I948" s="1"/>
      <c r="J948" s="1"/>
      <c r="K948" s="1"/>
      <c r="L948" s="1"/>
      <c r="M948" s="1"/>
    </row>
    <row r="949" spans="1:13" ht="15.75" x14ac:dyDescent="0.25">
      <c r="A949" s="1" t="s">
        <v>1413</v>
      </c>
      <c r="B949" s="1" t="s">
        <v>2473</v>
      </c>
      <c r="C949" s="1" t="s">
        <v>4065</v>
      </c>
      <c r="D949" s="1" t="s">
        <v>2746</v>
      </c>
      <c r="E949" s="1"/>
      <c r="F949" s="1"/>
      <c r="G949" s="1"/>
      <c r="H949" s="1"/>
      <c r="I949" s="1"/>
      <c r="J949" s="1"/>
      <c r="K949" s="1"/>
      <c r="L949" s="1"/>
      <c r="M949" s="1"/>
    </row>
    <row r="950" spans="1:13" ht="15.75" x14ac:dyDescent="0.25">
      <c r="A950" s="1" t="s">
        <v>1412</v>
      </c>
      <c r="B950" s="1" t="s">
        <v>2473</v>
      </c>
      <c r="C950" s="1" t="s">
        <v>4066</v>
      </c>
      <c r="D950" s="1" t="s">
        <v>2887</v>
      </c>
      <c r="E950" s="1"/>
      <c r="F950" s="1"/>
      <c r="G950" s="1"/>
      <c r="H950" s="1"/>
      <c r="I950" s="1"/>
      <c r="J950" s="1"/>
      <c r="K950" s="1"/>
      <c r="L950" s="1"/>
      <c r="M950" s="1"/>
    </row>
    <row r="951" spans="1:13" ht="15.75" x14ac:dyDescent="0.25">
      <c r="A951" s="1" t="s">
        <v>1411</v>
      </c>
      <c r="B951" s="1" t="s">
        <v>2473</v>
      </c>
      <c r="C951" s="1" t="s">
        <v>4067</v>
      </c>
      <c r="D951" s="1" t="s">
        <v>3298</v>
      </c>
      <c r="E951" s="1"/>
      <c r="F951" s="1"/>
      <c r="G951" s="1"/>
      <c r="H951" s="1"/>
      <c r="I951" s="1"/>
      <c r="J951" s="1"/>
      <c r="K951" s="1"/>
      <c r="L951" s="1"/>
      <c r="M951" s="1"/>
    </row>
    <row r="952" spans="1:13" ht="15.75" x14ac:dyDescent="0.25">
      <c r="A952" s="1" t="s">
        <v>1410</v>
      </c>
      <c r="B952" s="1" t="s">
        <v>2470</v>
      </c>
      <c r="C952" s="1" t="s">
        <v>4068</v>
      </c>
      <c r="D952" s="1" t="s">
        <v>4069</v>
      </c>
      <c r="E952" s="1"/>
      <c r="F952" s="1"/>
      <c r="G952" s="1"/>
      <c r="H952" s="1"/>
      <c r="I952" s="1"/>
      <c r="J952" s="1"/>
      <c r="K952" s="1"/>
      <c r="L952" s="1"/>
      <c r="M952" s="1"/>
    </row>
    <row r="953" spans="1:13" ht="15.75" x14ac:dyDescent="0.25">
      <c r="A953" s="1" t="s">
        <v>1409</v>
      </c>
      <c r="B953" s="1" t="s">
        <v>2470</v>
      </c>
      <c r="C953" s="1" t="s">
        <v>2412</v>
      </c>
      <c r="D953" s="1" t="s">
        <v>4070</v>
      </c>
      <c r="E953" s="1"/>
      <c r="F953" s="1"/>
      <c r="G953" s="1"/>
      <c r="H953" s="1"/>
      <c r="I953" s="1"/>
      <c r="J953" s="1"/>
      <c r="K953" s="1"/>
      <c r="L953" s="1"/>
      <c r="M953" s="1"/>
    </row>
    <row r="954" spans="1:13" ht="15.75" x14ac:dyDescent="0.25">
      <c r="A954" s="1" t="s">
        <v>1408</v>
      </c>
      <c r="B954" s="1" t="s">
        <v>2470</v>
      </c>
      <c r="C954" s="1" t="s">
        <v>4071</v>
      </c>
      <c r="D954" s="1" t="s">
        <v>4072</v>
      </c>
      <c r="E954" s="1"/>
      <c r="F954" s="1"/>
      <c r="G954" s="1"/>
      <c r="H954" s="1"/>
      <c r="I954" s="1"/>
      <c r="J954" s="1"/>
      <c r="K954" s="1"/>
      <c r="L954" s="1"/>
      <c r="M954" s="1"/>
    </row>
    <row r="955" spans="1:13" ht="15.75" x14ac:dyDescent="0.25">
      <c r="A955" s="1" t="s">
        <v>1407</v>
      </c>
      <c r="B955" s="1" t="s">
        <v>2473</v>
      </c>
      <c r="C955" s="1" t="s">
        <v>4073</v>
      </c>
      <c r="D955" s="1" t="s">
        <v>4074</v>
      </c>
      <c r="E955" s="1"/>
      <c r="F955" s="1"/>
      <c r="G955" s="1"/>
      <c r="H955" s="1"/>
      <c r="I955" s="1"/>
      <c r="J955" s="1"/>
      <c r="K955" s="1"/>
      <c r="L955" s="1"/>
      <c r="M955" s="1"/>
    </row>
    <row r="956" spans="1:13" ht="15.75" x14ac:dyDescent="0.25">
      <c r="A956" s="1" t="s">
        <v>1406</v>
      </c>
      <c r="B956" s="1" t="s">
        <v>2473</v>
      </c>
      <c r="C956" s="1" t="s">
        <v>4075</v>
      </c>
      <c r="D956" s="1" t="s">
        <v>3941</v>
      </c>
      <c r="E956" s="1"/>
      <c r="F956" s="1"/>
      <c r="G956" s="1"/>
      <c r="H956" s="1"/>
      <c r="I956" s="1"/>
      <c r="J956" s="1"/>
      <c r="K956" s="1"/>
      <c r="L956" s="1"/>
      <c r="M956" s="1"/>
    </row>
    <row r="957" spans="1:13" ht="15.75" x14ac:dyDescent="0.25">
      <c r="A957" s="1" t="s">
        <v>1405</v>
      </c>
      <c r="B957" s="1" t="s">
        <v>3331</v>
      </c>
      <c r="C957" s="1" t="s">
        <v>4076</v>
      </c>
      <c r="D957" s="1" t="s">
        <v>4077</v>
      </c>
      <c r="E957" s="1"/>
      <c r="F957" s="1"/>
      <c r="G957" s="1"/>
      <c r="H957" s="1"/>
      <c r="I957" s="1"/>
      <c r="J957" s="1"/>
      <c r="K957" s="1"/>
      <c r="L957" s="1"/>
      <c r="M957" s="1"/>
    </row>
    <row r="958" spans="1:13" ht="15.75" x14ac:dyDescent="0.25">
      <c r="A958" s="1" t="s">
        <v>1404</v>
      </c>
      <c r="B958" s="1" t="s">
        <v>2473</v>
      </c>
      <c r="C958" s="1" t="s">
        <v>3980</v>
      </c>
      <c r="D958" s="1" t="s">
        <v>2746</v>
      </c>
      <c r="E958" s="1"/>
      <c r="F958" s="1"/>
      <c r="G958" s="1"/>
      <c r="H958" s="1"/>
      <c r="I958" s="1"/>
      <c r="J958" s="1"/>
      <c r="K958" s="1"/>
      <c r="L958" s="1"/>
      <c r="M958" s="1"/>
    </row>
    <row r="959" spans="1:13" ht="15.75" x14ac:dyDescent="0.25">
      <c r="A959" s="1" t="s">
        <v>1403</v>
      </c>
      <c r="B959" s="1" t="s">
        <v>2470</v>
      </c>
      <c r="C959" s="1" t="s">
        <v>4078</v>
      </c>
      <c r="D959" s="1" t="s">
        <v>4079</v>
      </c>
      <c r="E959" s="1"/>
      <c r="F959" s="1"/>
      <c r="G959" s="1"/>
      <c r="H959" s="1"/>
      <c r="I959" s="1"/>
      <c r="J959" s="1"/>
      <c r="K959" s="1"/>
      <c r="L959" s="1"/>
      <c r="M959" s="1"/>
    </row>
    <row r="960" spans="1:13" ht="15.75" x14ac:dyDescent="0.25">
      <c r="A960" s="1" t="s">
        <v>1402</v>
      </c>
      <c r="B960" s="1" t="s">
        <v>3331</v>
      </c>
      <c r="C960" s="1" t="s">
        <v>4080</v>
      </c>
      <c r="D960" s="1" t="s">
        <v>4081</v>
      </c>
      <c r="E960" s="1"/>
      <c r="F960" s="1"/>
      <c r="G960" s="1"/>
      <c r="H960" s="1"/>
      <c r="I960" s="1"/>
      <c r="J960" s="1"/>
      <c r="K960" s="1"/>
      <c r="L960" s="1"/>
      <c r="M960" s="1"/>
    </row>
    <row r="961" spans="1:13" ht="15.75" x14ac:dyDescent="0.25">
      <c r="A961" s="1" t="s">
        <v>1401</v>
      </c>
      <c r="B961" s="1" t="s">
        <v>2470</v>
      </c>
      <c r="C961" s="1" t="s">
        <v>4082</v>
      </c>
      <c r="D961" s="1" t="s">
        <v>3660</v>
      </c>
      <c r="E961" s="1"/>
      <c r="F961" s="1"/>
      <c r="G961" s="1"/>
      <c r="H961" s="1"/>
      <c r="I961" s="1"/>
      <c r="J961" s="1"/>
      <c r="K961" s="1"/>
      <c r="L961" s="1"/>
      <c r="M961" s="1"/>
    </row>
    <row r="962" spans="1:13" ht="15.75" x14ac:dyDescent="0.25">
      <c r="A962" s="1" t="s">
        <v>1400</v>
      </c>
      <c r="B962" s="1" t="s">
        <v>3331</v>
      </c>
      <c r="C962" s="1" t="s">
        <v>4083</v>
      </c>
      <c r="D962" s="1" t="s">
        <v>3194</v>
      </c>
      <c r="E962" s="1"/>
      <c r="F962" s="1"/>
      <c r="G962" s="1"/>
      <c r="H962" s="1"/>
      <c r="I962" s="1"/>
      <c r="J962" s="1"/>
      <c r="K962" s="1"/>
      <c r="L962" s="1"/>
      <c r="M962" s="1"/>
    </row>
    <row r="963" spans="1:13" ht="15.75" x14ac:dyDescent="0.25">
      <c r="A963" s="1" t="s">
        <v>1399</v>
      </c>
      <c r="B963" s="1" t="s">
        <v>2473</v>
      </c>
      <c r="C963" s="1" t="s">
        <v>3010</v>
      </c>
      <c r="D963" s="1" t="s">
        <v>3039</v>
      </c>
      <c r="E963" s="1"/>
      <c r="F963" s="1"/>
      <c r="G963" s="1"/>
      <c r="H963" s="1"/>
      <c r="I963" s="1"/>
      <c r="J963" s="1"/>
      <c r="K963" s="1"/>
      <c r="L963" s="1"/>
      <c r="M963" s="1"/>
    </row>
    <row r="964" spans="1:13" ht="15.75" x14ac:dyDescent="0.25">
      <c r="A964" s="1" t="s">
        <v>1398</v>
      </c>
      <c r="B964" s="1" t="s">
        <v>2470</v>
      </c>
      <c r="C964" s="1" t="s">
        <v>4084</v>
      </c>
      <c r="D964" s="1" t="s">
        <v>4085</v>
      </c>
      <c r="E964" s="1"/>
      <c r="F964" s="1"/>
      <c r="G964" s="1"/>
      <c r="H964" s="1"/>
      <c r="I964" s="1"/>
      <c r="J964" s="1"/>
      <c r="K964" s="1"/>
      <c r="L964" s="1"/>
      <c r="M964" s="1"/>
    </row>
    <row r="965" spans="1:13" ht="15.75" x14ac:dyDescent="0.25">
      <c r="A965" s="1" t="s">
        <v>1397</v>
      </c>
      <c r="B965" s="1" t="s">
        <v>3331</v>
      </c>
      <c r="C965" s="1" t="s">
        <v>2456</v>
      </c>
      <c r="D965" s="1" t="s">
        <v>4086</v>
      </c>
      <c r="E965" s="1"/>
      <c r="F965" s="1"/>
      <c r="G965" s="1"/>
      <c r="H965" s="1"/>
      <c r="I965" s="1"/>
      <c r="J965" s="1"/>
      <c r="K965" s="1"/>
      <c r="L965" s="1"/>
      <c r="M965" s="1"/>
    </row>
    <row r="966" spans="1:13" ht="15.75" x14ac:dyDescent="0.25">
      <c r="A966" s="1" t="s">
        <v>1396</v>
      </c>
      <c r="B966" s="1" t="s">
        <v>2470</v>
      </c>
      <c r="C966" s="1" t="s">
        <v>4087</v>
      </c>
      <c r="D966" s="1" t="s">
        <v>4088</v>
      </c>
      <c r="E966" s="1"/>
      <c r="F966" s="1"/>
      <c r="G966" s="1"/>
      <c r="H966" s="1"/>
      <c r="I966" s="1"/>
      <c r="J966" s="1"/>
      <c r="K966" s="1"/>
      <c r="L966" s="1"/>
      <c r="M966" s="1"/>
    </row>
    <row r="967" spans="1:13" ht="15.75" x14ac:dyDescent="0.25">
      <c r="A967" s="1" t="s">
        <v>1395</v>
      </c>
      <c r="B967" s="1" t="s">
        <v>2470</v>
      </c>
      <c r="C967" s="1" t="s">
        <v>4089</v>
      </c>
      <c r="D967" s="1" t="s">
        <v>4090</v>
      </c>
      <c r="E967" s="1"/>
      <c r="F967" s="1"/>
      <c r="G967" s="1"/>
      <c r="H967" s="1"/>
      <c r="I967" s="1"/>
      <c r="J967" s="1"/>
      <c r="K967" s="1"/>
      <c r="L967" s="1"/>
      <c r="M967" s="1"/>
    </row>
    <row r="968" spans="1:13" ht="15.75" x14ac:dyDescent="0.25">
      <c r="A968" s="1" t="s">
        <v>1394</v>
      </c>
      <c r="B968" s="1" t="s">
        <v>2470</v>
      </c>
      <c r="C968" s="1" t="s">
        <v>4091</v>
      </c>
      <c r="D968" s="1" t="s">
        <v>4092</v>
      </c>
      <c r="E968" s="1"/>
      <c r="F968" s="1"/>
      <c r="G968" s="1"/>
      <c r="H968" s="1"/>
      <c r="I968" s="1"/>
      <c r="J968" s="1"/>
      <c r="K968" s="1"/>
      <c r="L968" s="1"/>
      <c r="M968" s="1"/>
    </row>
    <row r="969" spans="1:13" ht="15.75" x14ac:dyDescent="0.25">
      <c r="A969" s="1" t="s">
        <v>1393</v>
      </c>
      <c r="B969" s="1" t="s">
        <v>2473</v>
      </c>
      <c r="C969" s="1" t="s">
        <v>4093</v>
      </c>
      <c r="D969" s="1" t="s">
        <v>2591</v>
      </c>
      <c r="E969" s="1"/>
      <c r="F969" s="1"/>
      <c r="G969" s="1"/>
      <c r="H969" s="1"/>
      <c r="I969" s="1"/>
      <c r="J969" s="1"/>
      <c r="K969" s="1"/>
      <c r="L969" s="1"/>
      <c r="M969" s="1"/>
    </row>
    <row r="970" spans="1:13" ht="15.75" x14ac:dyDescent="0.25">
      <c r="A970" s="1" t="s">
        <v>1392</v>
      </c>
      <c r="B970" s="1" t="s">
        <v>2470</v>
      </c>
      <c r="C970" s="1" t="s">
        <v>4094</v>
      </c>
      <c r="D970" s="1" t="s">
        <v>3544</v>
      </c>
      <c r="E970" s="1"/>
      <c r="F970" s="1"/>
      <c r="G970" s="1"/>
      <c r="H970" s="1"/>
      <c r="I970" s="1"/>
      <c r="J970" s="1"/>
      <c r="K970" s="1"/>
      <c r="L970" s="1"/>
      <c r="M970" s="1"/>
    </row>
    <row r="971" spans="1:13" ht="15.75" x14ac:dyDescent="0.25">
      <c r="A971" s="1" t="s">
        <v>1391</v>
      </c>
      <c r="B971" s="1" t="s">
        <v>2473</v>
      </c>
      <c r="C971" s="1" t="s">
        <v>4095</v>
      </c>
      <c r="D971" s="1" t="s">
        <v>4096</v>
      </c>
      <c r="E971" s="1"/>
      <c r="F971" s="1"/>
      <c r="G971" s="1"/>
      <c r="H971" s="1"/>
      <c r="I971" s="1"/>
      <c r="J971" s="1"/>
      <c r="K971" s="1"/>
      <c r="L971" s="1"/>
      <c r="M971" s="1"/>
    </row>
    <row r="972" spans="1:13" ht="15.75" x14ac:dyDescent="0.25">
      <c r="A972" s="1" t="s">
        <v>1390</v>
      </c>
      <c r="B972" s="1" t="s">
        <v>2470</v>
      </c>
      <c r="C972" s="1" t="s">
        <v>4097</v>
      </c>
      <c r="D972" s="1" t="s">
        <v>3209</v>
      </c>
      <c r="E972" s="1"/>
      <c r="F972" s="1"/>
      <c r="G972" s="1"/>
      <c r="H972" s="1"/>
      <c r="I972" s="1"/>
      <c r="J972" s="1"/>
      <c r="K972" s="1"/>
      <c r="L972" s="1"/>
      <c r="M972" s="1"/>
    </row>
    <row r="973" spans="1:13" ht="15.75" x14ac:dyDescent="0.25">
      <c r="A973" s="1" t="s">
        <v>1389</v>
      </c>
      <c r="B973" s="1" t="s">
        <v>2470</v>
      </c>
      <c r="C973" s="1" t="s">
        <v>4098</v>
      </c>
      <c r="D973" s="1" t="s">
        <v>4099</v>
      </c>
      <c r="E973" s="1"/>
      <c r="F973" s="1"/>
      <c r="G973" s="1"/>
      <c r="H973" s="1"/>
      <c r="I973" s="1"/>
      <c r="J973" s="1"/>
      <c r="K973" s="1"/>
      <c r="L973" s="1"/>
      <c r="M973" s="1"/>
    </row>
    <row r="974" spans="1:13" ht="15.75" x14ac:dyDescent="0.25">
      <c r="A974" s="1" t="s">
        <v>1388</v>
      </c>
      <c r="B974" s="1" t="s">
        <v>2473</v>
      </c>
      <c r="C974" s="1" t="s">
        <v>4100</v>
      </c>
      <c r="D974" s="1" t="s">
        <v>2766</v>
      </c>
      <c r="E974" s="1"/>
      <c r="F974" s="1"/>
      <c r="G974" s="1"/>
      <c r="H974" s="1"/>
      <c r="I974" s="1"/>
      <c r="J974" s="1"/>
      <c r="K974" s="1"/>
      <c r="L974" s="1"/>
      <c r="M974" s="1"/>
    </row>
    <row r="975" spans="1:13" ht="15.75" x14ac:dyDescent="0.25">
      <c r="A975" s="1" t="s">
        <v>1387</v>
      </c>
      <c r="B975" s="1" t="s">
        <v>3331</v>
      </c>
      <c r="C975" s="1" t="s">
        <v>3781</v>
      </c>
      <c r="D975" s="1" t="s">
        <v>4101</v>
      </c>
      <c r="E975" s="1"/>
      <c r="F975" s="1"/>
      <c r="G975" s="1"/>
      <c r="H975" s="1"/>
      <c r="I975" s="1"/>
      <c r="J975" s="1"/>
      <c r="K975" s="1"/>
      <c r="L975" s="1"/>
      <c r="M975" s="1"/>
    </row>
    <row r="976" spans="1:13" ht="15.75" x14ac:dyDescent="0.25">
      <c r="A976" s="1" t="s">
        <v>1386</v>
      </c>
      <c r="B976" s="1" t="s">
        <v>2473</v>
      </c>
      <c r="C976" s="1" t="s">
        <v>4102</v>
      </c>
      <c r="D976" s="1" t="s">
        <v>3672</v>
      </c>
      <c r="E976" s="1"/>
      <c r="F976" s="1"/>
      <c r="G976" s="1"/>
      <c r="H976" s="1"/>
      <c r="I976" s="1"/>
      <c r="J976" s="1"/>
      <c r="K976" s="1"/>
      <c r="L976" s="1"/>
      <c r="M976" s="1"/>
    </row>
    <row r="977" spans="1:13" ht="15.75" x14ac:dyDescent="0.25">
      <c r="A977" s="1" t="s">
        <v>1385</v>
      </c>
      <c r="B977" s="1" t="s">
        <v>3331</v>
      </c>
      <c r="C977" s="1" t="s">
        <v>4103</v>
      </c>
      <c r="D977" s="1" t="s">
        <v>4104</v>
      </c>
      <c r="E977" s="1"/>
      <c r="F977" s="1"/>
      <c r="G977" s="1"/>
      <c r="H977" s="1"/>
      <c r="I977" s="1"/>
      <c r="J977" s="1"/>
      <c r="K977" s="1"/>
      <c r="L977" s="1"/>
      <c r="M977" s="1"/>
    </row>
    <row r="978" spans="1:13" ht="15.75" x14ac:dyDescent="0.25">
      <c r="A978" s="1" t="s">
        <v>1384</v>
      </c>
      <c r="B978" s="1" t="s">
        <v>3331</v>
      </c>
      <c r="C978" s="1" t="s">
        <v>3323</v>
      </c>
      <c r="D978" s="1" t="s">
        <v>4105</v>
      </c>
      <c r="E978" s="1"/>
      <c r="F978" s="1"/>
      <c r="G978" s="1"/>
      <c r="H978" s="1"/>
      <c r="I978" s="1"/>
      <c r="J978" s="1"/>
      <c r="K978" s="1"/>
      <c r="L978" s="1"/>
      <c r="M978" s="1"/>
    </row>
    <row r="979" spans="1:13" ht="15.75" x14ac:dyDescent="0.25">
      <c r="A979" s="1" t="s">
        <v>1383</v>
      </c>
      <c r="B979" s="1" t="s">
        <v>2473</v>
      </c>
      <c r="C979" s="1" t="s">
        <v>4106</v>
      </c>
      <c r="D979" s="1" t="s">
        <v>3024</v>
      </c>
      <c r="E979" s="1"/>
      <c r="F979" s="1"/>
      <c r="G979" s="1"/>
      <c r="H979" s="1"/>
      <c r="I979" s="1"/>
      <c r="J979" s="1"/>
      <c r="K979" s="1"/>
      <c r="L979" s="1"/>
      <c r="M979" s="1"/>
    </row>
    <row r="980" spans="1:13" ht="15.75" x14ac:dyDescent="0.25">
      <c r="A980" s="1" t="s">
        <v>1382</v>
      </c>
      <c r="B980" s="1" t="s">
        <v>2473</v>
      </c>
      <c r="C980" s="1" t="s">
        <v>4107</v>
      </c>
      <c r="D980" s="1" t="s">
        <v>2561</v>
      </c>
      <c r="E980" s="1"/>
      <c r="F980" s="1"/>
      <c r="G980" s="1"/>
      <c r="H980" s="1"/>
      <c r="I980" s="1"/>
      <c r="J980" s="1"/>
      <c r="K980" s="1"/>
      <c r="L980" s="1"/>
      <c r="M980" s="1"/>
    </row>
    <row r="981" spans="1:13" ht="15.75" x14ac:dyDescent="0.25">
      <c r="A981" s="1" t="s">
        <v>1381</v>
      </c>
      <c r="B981" s="1" t="s">
        <v>2473</v>
      </c>
      <c r="C981" s="1" t="s">
        <v>4108</v>
      </c>
      <c r="D981" s="1" t="s">
        <v>2891</v>
      </c>
      <c r="E981" s="1"/>
      <c r="F981" s="1"/>
      <c r="G981" s="1"/>
      <c r="H981" s="1"/>
      <c r="I981" s="1"/>
      <c r="J981" s="1"/>
      <c r="K981" s="1"/>
      <c r="L981" s="1"/>
      <c r="M981" s="1"/>
    </row>
    <row r="982" spans="1:13" ht="15.75" x14ac:dyDescent="0.25">
      <c r="A982" s="1" t="s">
        <v>1380</v>
      </c>
      <c r="B982" s="1" t="s">
        <v>2473</v>
      </c>
      <c r="C982" s="1" t="s">
        <v>4109</v>
      </c>
      <c r="D982" s="1" t="s">
        <v>4110</v>
      </c>
      <c r="E982" s="1"/>
      <c r="F982" s="1"/>
      <c r="G982" s="1"/>
      <c r="H982" s="1"/>
      <c r="I982" s="1"/>
      <c r="J982" s="1"/>
      <c r="K982" s="1"/>
      <c r="L982" s="1"/>
      <c r="M982" s="1"/>
    </row>
    <row r="983" spans="1:13" ht="15.75" x14ac:dyDescent="0.25">
      <c r="A983" s="1" t="s">
        <v>1379</v>
      </c>
      <c r="B983" s="1" t="s">
        <v>2473</v>
      </c>
      <c r="C983" s="1" t="s">
        <v>4111</v>
      </c>
      <c r="D983" s="1" t="s">
        <v>4112</v>
      </c>
      <c r="E983" s="1"/>
      <c r="F983" s="1"/>
      <c r="G983" s="1"/>
      <c r="H983" s="1"/>
      <c r="I983" s="1"/>
      <c r="J983" s="1"/>
      <c r="K983" s="1"/>
      <c r="L983" s="1"/>
      <c r="M983" s="1"/>
    </row>
    <row r="984" spans="1:13" ht="15.75" x14ac:dyDescent="0.25">
      <c r="A984" s="1" t="s">
        <v>1378</v>
      </c>
      <c r="B984" s="1" t="s">
        <v>2473</v>
      </c>
      <c r="C984" s="1" t="s">
        <v>4113</v>
      </c>
      <c r="D984" s="1" t="s">
        <v>2901</v>
      </c>
      <c r="E984" s="1"/>
      <c r="F984" s="1"/>
      <c r="G984" s="1"/>
      <c r="H984" s="1"/>
      <c r="I984" s="1"/>
      <c r="J984" s="1"/>
      <c r="K984" s="1"/>
      <c r="L984" s="1"/>
      <c r="M984" s="1"/>
    </row>
    <row r="985" spans="1:13" ht="15.75" x14ac:dyDescent="0.25">
      <c r="A985" s="1" t="s">
        <v>1377</v>
      </c>
      <c r="B985" s="1" t="s">
        <v>3331</v>
      </c>
      <c r="C985" s="1" t="s">
        <v>4114</v>
      </c>
      <c r="D985" s="1" t="s">
        <v>4115</v>
      </c>
      <c r="E985" s="1"/>
      <c r="F985" s="1"/>
      <c r="G985" s="1"/>
      <c r="H985" s="1"/>
      <c r="I985" s="1"/>
      <c r="J985" s="1"/>
      <c r="K985" s="1"/>
      <c r="L985" s="1"/>
      <c r="M985" s="1"/>
    </row>
    <row r="986" spans="1:13" ht="15.75" x14ac:dyDescent="0.25">
      <c r="A986" s="1" t="s">
        <v>1376</v>
      </c>
      <c r="B986" s="1" t="s">
        <v>2473</v>
      </c>
      <c r="C986" s="1" t="s">
        <v>4116</v>
      </c>
      <c r="D986" s="1" t="s">
        <v>4117</v>
      </c>
      <c r="E986" s="1"/>
      <c r="F986" s="1"/>
      <c r="G986" s="1"/>
      <c r="H986" s="1"/>
      <c r="I986" s="1"/>
      <c r="J986" s="1"/>
      <c r="K986" s="1"/>
      <c r="L986" s="1"/>
      <c r="M986" s="1"/>
    </row>
    <row r="987" spans="1:13" ht="15.75" x14ac:dyDescent="0.25">
      <c r="A987" s="1" t="s">
        <v>1375</v>
      </c>
      <c r="B987" s="1" t="s">
        <v>2470</v>
      </c>
      <c r="C987" s="1" t="s">
        <v>4118</v>
      </c>
      <c r="D987" s="1" t="s">
        <v>4119</v>
      </c>
      <c r="E987" s="1"/>
      <c r="F987" s="1"/>
      <c r="G987" s="1"/>
      <c r="H987" s="1"/>
      <c r="I987" s="1"/>
      <c r="J987" s="1"/>
      <c r="K987" s="1"/>
      <c r="L987" s="1"/>
      <c r="M987" s="1"/>
    </row>
    <row r="988" spans="1:13" ht="15.75" x14ac:dyDescent="0.25">
      <c r="A988" s="1" t="s">
        <v>1374</v>
      </c>
      <c r="B988" s="1" t="s">
        <v>2470</v>
      </c>
      <c r="C988" s="1" t="s">
        <v>2743</v>
      </c>
      <c r="D988" s="1" t="s">
        <v>2941</v>
      </c>
      <c r="E988" s="1"/>
      <c r="F988" s="1"/>
      <c r="G988" s="1"/>
      <c r="H988" s="1"/>
      <c r="I988" s="1"/>
      <c r="J988" s="1"/>
      <c r="K988" s="1"/>
      <c r="L988" s="1"/>
      <c r="M988" s="1"/>
    </row>
    <row r="989" spans="1:13" ht="15.75" x14ac:dyDescent="0.25">
      <c r="A989" s="1" t="s">
        <v>1373</v>
      </c>
      <c r="B989" s="1" t="s">
        <v>3331</v>
      </c>
      <c r="C989" s="1" t="s">
        <v>4120</v>
      </c>
      <c r="D989" s="1" t="s">
        <v>3966</v>
      </c>
      <c r="E989" s="1"/>
      <c r="F989" s="1"/>
      <c r="G989" s="1"/>
      <c r="H989" s="1"/>
      <c r="I989" s="1"/>
      <c r="J989" s="1"/>
      <c r="K989" s="1"/>
      <c r="L989" s="1"/>
      <c r="M989" s="1"/>
    </row>
    <row r="990" spans="1:13" ht="15.75" x14ac:dyDescent="0.25">
      <c r="A990" s="1" t="s">
        <v>1372</v>
      </c>
      <c r="B990" s="1" t="s">
        <v>2470</v>
      </c>
      <c r="C990" s="1" t="s">
        <v>4121</v>
      </c>
      <c r="D990" s="1" t="s">
        <v>4122</v>
      </c>
      <c r="E990" s="1"/>
      <c r="F990" s="1"/>
      <c r="G990" s="1"/>
      <c r="H990" s="1"/>
      <c r="I990" s="1"/>
      <c r="J990" s="1"/>
      <c r="K990" s="1"/>
      <c r="L990" s="1"/>
      <c r="M990" s="1"/>
    </row>
    <row r="991" spans="1:13" ht="15.75" x14ac:dyDescent="0.25">
      <c r="A991" s="1" t="s">
        <v>1371</v>
      </c>
      <c r="B991" s="1" t="s">
        <v>2470</v>
      </c>
      <c r="C991" s="1" t="s">
        <v>4123</v>
      </c>
      <c r="D991" s="1" t="s">
        <v>2621</v>
      </c>
      <c r="E991" s="1"/>
      <c r="F991" s="1"/>
      <c r="G991" s="1"/>
      <c r="H991" s="1"/>
      <c r="I991" s="1"/>
      <c r="J991" s="1"/>
      <c r="K991" s="1"/>
      <c r="L991" s="1"/>
      <c r="M991" s="1"/>
    </row>
    <row r="992" spans="1:13" ht="15.75" x14ac:dyDescent="0.25">
      <c r="A992" s="1" t="s">
        <v>1370</v>
      </c>
      <c r="B992" s="1" t="s">
        <v>2470</v>
      </c>
      <c r="C992" s="1" t="s">
        <v>4124</v>
      </c>
      <c r="D992" s="1" t="s">
        <v>4125</v>
      </c>
      <c r="E992" s="1"/>
      <c r="F992" s="1"/>
      <c r="G992" s="1"/>
      <c r="H992" s="1"/>
      <c r="I992" s="1"/>
      <c r="J992" s="1"/>
      <c r="K992" s="1"/>
      <c r="L992" s="1"/>
      <c r="M992" s="1"/>
    </row>
    <row r="993" spans="1:13" ht="15.75" x14ac:dyDescent="0.25">
      <c r="A993" s="1" t="s">
        <v>1369</v>
      </c>
      <c r="B993" s="1" t="s">
        <v>2473</v>
      </c>
      <c r="C993" s="1" t="s">
        <v>2640</v>
      </c>
      <c r="D993" s="1" t="s">
        <v>4126</v>
      </c>
      <c r="E993" s="1"/>
      <c r="F993" s="1"/>
      <c r="G993" s="1"/>
      <c r="H993" s="1"/>
      <c r="I993" s="1"/>
      <c r="J993" s="1"/>
      <c r="K993" s="1"/>
      <c r="L993" s="1"/>
      <c r="M993" s="1"/>
    </row>
    <row r="994" spans="1:13" ht="15.75" x14ac:dyDescent="0.25">
      <c r="A994" s="1" t="s">
        <v>1368</v>
      </c>
      <c r="B994" s="1" t="s">
        <v>2473</v>
      </c>
      <c r="C994" s="1" t="s">
        <v>4127</v>
      </c>
      <c r="D994" s="1" t="s">
        <v>4128</v>
      </c>
      <c r="E994" s="1"/>
      <c r="F994" s="1"/>
      <c r="G994" s="1"/>
      <c r="H994" s="1"/>
      <c r="I994" s="1"/>
      <c r="J994" s="1"/>
      <c r="K994" s="1"/>
      <c r="L994" s="1"/>
      <c r="M994" s="1"/>
    </row>
    <row r="995" spans="1:13" ht="15.75" x14ac:dyDescent="0.25">
      <c r="A995" s="1" t="s">
        <v>1367</v>
      </c>
      <c r="B995" s="1" t="s">
        <v>2470</v>
      </c>
      <c r="C995" s="1" t="s">
        <v>4129</v>
      </c>
      <c r="D995" s="1" t="s">
        <v>4130</v>
      </c>
      <c r="E995" s="1"/>
      <c r="F995" s="1"/>
      <c r="G995" s="1"/>
      <c r="H995" s="1"/>
      <c r="I995" s="1"/>
      <c r="J995" s="1"/>
      <c r="K995" s="1"/>
      <c r="L995" s="1"/>
      <c r="M995" s="1"/>
    </row>
    <row r="996" spans="1:13" ht="15.75" x14ac:dyDescent="0.25">
      <c r="A996" s="1" t="s">
        <v>1366</v>
      </c>
      <c r="B996" s="1" t="s">
        <v>2473</v>
      </c>
      <c r="C996" s="1" t="s">
        <v>2551</v>
      </c>
      <c r="D996" s="1" t="s">
        <v>4131</v>
      </c>
      <c r="E996" s="1"/>
      <c r="F996" s="1"/>
      <c r="G996" s="1"/>
      <c r="H996" s="1"/>
      <c r="I996" s="1"/>
      <c r="J996" s="1"/>
      <c r="K996" s="1"/>
      <c r="L996" s="1"/>
      <c r="M996" s="1"/>
    </row>
    <row r="997" spans="1:13" ht="15.75" x14ac:dyDescent="0.25">
      <c r="A997" s="1" t="s">
        <v>1365</v>
      </c>
      <c r="B997" s="1" t="s">
        <v>3331</v>
      </c>
      <c r="C997" s="1" t="s">
        <v>4132</v>
      </c>
      <c r="D997" s="1" t="s">
        <v>4133</v>
      </c>
      <c r="E997" s="1"/>
      <c r="F997" s="1"/>
      <c r="G997" s="1"/>
      <c r="H997" s="1"/>
      <c r="I997" s="1"/>
      <c r="J997" s="1"/>
      <c r="K997" s="1"/>
      <c r="L997" s="1"/>
      <c r="M997" s="1"/>
    </row>
    <row r="998" spans="1:13" ht="15.75" x14ac:dyDescent="0.25">
      <c r="A998" s="1" t="s">
        <v>1364</v>
      </c>
      <c r="B998" s="1" t="s">
        <v>2473</v>
      </c>
      <c r="C998" s="1" t="s">
        <v>2398</v>
      </c>
      <c r="D998" s="1" t="s">
        <v>4134</v>
      </c>
      <c r="E998" s="1"/>
      <c r="F998" s="1"/>
      <c r="G998" s="1"/>
      <c r="H998" s="1"/>
      <c r="I998" s="1"/>
      <c r="J998" s="1"/>
      <c r="K998" s="1"/>
      <c r="L998" s="1"/>
      <c r="M998" s="1"/>
    </row>
    <row r="999" spans="1:13" ht="15.75" x14ac:dyDescent="0.25">
      <c r="A999" s="1" t="s">
        <v>1363</v>
      </c>
      <c r="B999" s="1" t="s">
        <v>3331</v>
      </c>
      <c r="C999" s="1" t="s">
        <v>4135</v>
      </c>
      <c r="D999" s="1" t="s">
        <v>3275</v>
      </c>
      <c r="E999" s="1"/>
      <c r="F999" s="1"/>
      <c r="G999" s="1"/>
      <c r="H999" s="1"/>
      <c r="I999" s="1"/>
      <c r="J999" s="1"/>
      <c r="K999" s="1"/>
      <c r="L999" s="1"/>
      <c r="M999" s="1"/>
    </row>
    <row r="1000" spans="1:13" ht="15.75" x14ac:dyDescent="0.25">
      <c r="A1000" s="1" t="s">
        <v>1362</v>
      </c>
      <c r="B1000" s="1" t="s">
        <v>2473</v>
      </c>
      <c r="C1000" s="1" t="s">
        <v>3434</v>
      </c>
      <c r="D1000" s="1" t="s">
        <v>4136</v>
      </c>
      <c r="E1000" s="1"/>
      <c r="F1000" s="1"/>
      <c r="G1000" s="1"/>
      <c r="H1000" s="1"/>
      <c r="I1000" s="1"/>
      <c r="J1000" s="1"/>
      <c r="K1000" s="1"/>
      <c r="L1000" s="1"/>
      <c r="M1000" s="1"/>
    </row>
    <row r="1001" spans="1:13" ht="15.75" x14ac:dyDescent="0.25">
      <c r="A1001" s="1" t="s">
        <v>1361</v>
      </c>
      <c r="B1001" s="1" t="s">
        <v>3331</v>
      </c>
      <c r="C1001" s="1" t="s">
        <v>4137</v>
      </c>
      <c r="D1001" s="1" t="s">
        <v>4138</v>
      </c>
      <c r="E1001" s="1"/>
      <c r="F1001" s="1"/>
      <c r="G1001" s="1"/>
      <c r="H1001" s="1"/>
      <c r="I1001" s="1"/>
      <c r="J1001" s="1"/>
      <c r="K1001" s="1"/>
      <c r="L1001" s="1"/>
      <c r="M1001" s="1"/>
    </row>
    <row r="1002" spans="1:13" ht="15.75" x14ac:dyDescent="0.25">
      <c r="A1002" s="1" t="s">
        <v>1360</v>
      </c>
      <c r="B1002" s="1" t="s">
        <v>2473</v>
      </c>
      <c r="C1002" s="1" t="s">
        <v>4139</v>
      </c>
      <c r="D1002" s="1" t="s">
        <v>2625</v>
      </c>
      <c r="E1002" s="1"/>
      <c r="F1002" s="1"/>
      <c r="G1002" s="1"/>
      <c r="H1002" s="1"/>
      <c r="I1002" s="1"/>
      <c r="J1002" s="1"/>
      <c r="K1002" s="1"/>
      <c r="L1002" s="1"/>
      <c r="M1002" s="1"/>
    </row>
    <row r="1003" spans="1:13" ht="15.75" x14ac:dyDescent="0.25">
      <c r="A1003" s="1" t="s">
        <v>1359</v>
      </c>
      <c r="B1003" s="1" t="s">
        <v>3331</v>
      </c>
      <c r="C1003" s="1" t="s">
        <v>4140</v>
      </c>
      <c r="D1003" s="1" t="s">
        <v>4141</v>
      </c>
      <c r="E1003" s="1"/>
      <c r="F1003" s="1"/>
      <c r="G1003" s="1"/>
      <c r="H1003" s="1"/>
      <c r="I1003" s="1"/>
      <c r="J1003" s="1"/>
      <c r="K1003" s="1"/>
      <c r="L1003" s="1"/>
      <c r="M1003" s="1"/>
    </row>
    <row r="1004" spans="1:13" ht="15.75" x14ac:dyDescent="0.25">
      <c r="A1004" s="1" t="s">
        <v>1358</v>
      </c>
      <c r="B1004" s="1" t="s">
        <v>2470</v>
      </c>
      <c r="C1004" s="1" t="s">
        <v>4142</v>
      </c>
      <c r="D1004" s="1" t="s">
        <v>4143</v>
      </c>
      <c r="E1004" s="1"/>
      <c r="F1004" s="1"/>
      <c r="G1004" s="1"/>
      <c r="H1004" s="1"/>
      <c r="I1004" s="1"/>
      <c r="J1004" s="1"/>
      <c r="K1004" s="1"/>
      <c r="L1004" s="1"/>
      <c r="M1004" s="1"/>
    </row>
    <row r="1005" spans="1:13" ht="15.75" x14ac:dyDescent="0.25">
      <c r="A1005" s="1" t="s">
        <v>1357</v>
      </c>
      <c r="B1005" s="1" t="s">
        <v>2473</v>
      </c>
      <c r="C1005" s="1" t="s">
        <v>4144</v>
      </c>
      <c r="D1005" s="1" t="s">
        <v>2542</v>
      </c>
      <c r="E1005" s="1"/>
      <c r="F1005" s="1"/>
      <c r="G1005" s="1"/>
      <c r="H1005" s="1"/>
      <c r="I1005" s="1"/>
      <c r="J1005" s="1"/>
      <c r="K1005" s="1"/>
      <c r="L1005" s="1"/>
      <c r="M1005" s="1"/>
    </row>
    <row r="1006" spans="1:13" ht="15.75" x14ac:dyDescent="0.25">
      <c r="A1006" s="1" t="s">
        <v>1356</v>
      </c>
      <c r="B1006" s="1" t="s">
        <v>2473</v>
      </c>
      <c r="C1006" s="1" t="s">
        <v>4145</v>
      </c>
      <c r="D1006" s="1" t="s">
        <v>2651</v>
      </c>
      <c r="E1006" s="1"/>
      <c r="F1006" s="1"/>
      <c r="G1006" s="1"/>
      <c r="H1006" s="1"/>
      <c r="I1006" s="1"/>
      <c r="J1006" s="1"/>
      <c r="K1006" s="1"/>
      <c r="L1006" s="1"/>
      <c r="M1006" s="1"/>
    </row>
    <row r="1007" spans="1:13" ht="15.75" x14ac:dyDescent="0.25">
      <c r="A1007" s="1" t="s">
        <v>1355</v>
      </c>
      <c r="B1007" s="1" t="s">
        <v>2470</v>
      </c>
      <c r="C1007" s="1" t="s">
        <v>4146</v>
      </c>
      <c r="D1007" s="1" t="s">
        <v>4147</v>
      </c>
      <c r="E1007" s="1"/>
      <c r="F1007" s="1"/>
      <c r="G1007" s="1"/>
      <c r="H1007" s="1"/>
      <c r="I1007" s="1"/>
      <c r="J1007" s="1"/>
      <c r="K1007" s="1"/>
      <c r="L1007" s="1"/>
      <c r="M1007" s="1"/>
    </row>
    <row r="1008" spans="1:13" ht="15.75" x14ac:dyDescent="0.25">
      <c r="A1008" s="1" t="s">
        <v>1354</v>
      </c>
      <c r="B1008" s="1" t="s">
        <v>2470</v>
      </c>
      <c r="C1008" s="1" t="s">
        <v>2955</v>
      </c>
      <c r="D1008" s="1" t="s">
        <v>4148</v>
      </c>
      <c r="E1008" s="1"/>
      <c r="F1008" s="1"/>
      <c r="G1008" s="1"/>
      <c r="H1008" s="1"/>
      <c r="I1008" s="1"/>
      <c r="J1008" s="1"/>
      <c r="K1008" s="1"/>
      <c r="L1008" s="1"/>
      <c r="M1008" s="1"/>
    </row>
    <row r="1009" spans="1:13" ht="15.75" x14ac:dyDescent="0.25">
      <c r="A1009" s="1" t="s">
        <v>1353</v>
      </c>
      <c r="B1009" s="1" t="s">
        <v>2473</v>
      </c>
      <c r="C1009" s="1" t="s">
        <v>4149</v>
      </c>
      <c r="D1009" s="1" t="s">
        <v>4150</v>
      </c>
      <c r="E1009" s="1"/>
      <c r="F1009" s="1"/>
      <c r="G1009" s="1"/>
      <c r="H1009" s="1"/>
      <c r="I1009" s="1"/>
      <c r="J1009" s="1"/>
      <c r="K1009" s="1"/>
      <c r="L1009" s="1"/>
      <c r="M1009" s="1"/>
    </row>
    <row r="1010" spans="1:13" ht="15.75" x14ac:dyDescent="0.25">
      <c r="A1010" s="1" t="s">
        <v>1352</v>
      </c>
      <c r="B1010" s="1" t="s">
        <v>2470</v>
      </c>
      <c r="C1010" s="1" t="s">
        <v>4151</v>
      </c>
      <c r="D1010" s="1" t="s">
        <v>2822</v>
      </c>
      <c r="E1010" s="1"/>
      <c r="F1010" s="1"/>
      <c r="G1010" s="1"/>
      <c r="H1010" s="1"/>
      <c r="I1010" s="1"/>
      <c r="J1010" s="1"/>
      <c r="K1010" s="1"/>
      <c r="L1010" s="1"/>
      <c r="M1010" s="1"/>
    </row>
    <row r="1011" spans="1:13" ht="15.75" x14ac:dyDescent="0.25">
      <c r="A1011" s="1" t="s">
        <v>1351</v>
      </c>
      <c r="B1011" s="1" t="s">
        <v>2470</v>
      </c>
      <c r="C1011" s="1" t="s">
        <v>4152</v>
      </c>
      <c r="D1011" s="1" t="s">
        <v>4153</v>
      </c>
      <c r="E1011" s="1"/>
      <c r="F1011" s="1"/>
      <c r="G1011" s="1"/>
      <c r="H1011" s="1"/>
      <c r="I1011" s="1"/>
      <c r="J1011" s="1"/>
      <c r="K1011" s="1"/>
      <c r="L1011" s="1"/>
      <c r="M1011" s="1"/>
    </row>
    <row r="1012" spans="1:13" ht="15.75" x14ac:dyDescent="0.25">
      <c r="A1012" s="1" t="s">
        <v>1350</v>
      </c>
      <c r="B1012" s="1" t="s">
        <v>2470</v>
      </c>
      <c r="C1012" s="1" t="s">
        <v>4154</v>
      </c>
      <c r="D1012" s="1" t="s">
        <v>2934</v>
      </c>
      <c r="E1012" s="1"/>
      <c r="F1012" s="1"/>
      <c r="G1012" s="1"/>
      <c r="H1012" s="1"/>
      <c r="I1012" s="1"/>
      <c r="J1012" s="1"/>
      <c r="K1012" s="1"/>
      <c r="L1012" s="1"/>
      <c r="M1012" s="1"/>
    </row>
    <row r="1013" spans="1:13" ht="15.75" x14ac:dyDescent="0.25">
      <c r="A1013" s="1" t="s">
        <v>1349</v>
      </c>
      <c r="B1013" s="1" t="s">
        <v>2470</v>
      </c>
      <c r="C1013" s="1" t="s">
        <v>4155</v>
      </c>
      <c r="D1013" s="1" t="s">
        <v>4018</v>
      </c>
      <c r="E1013" s="1"/>
      <c r="F1013" s="1"/>
      <c r="G1013" s="1"/>
      <c r="H1013" s="1"/>
      <c r="I1013" s="1"/>
      <c r="J1013" s="1"/>
      <c r="K1013" s="1"/>
      <c r="L1013" s="1"/>
      <c r="M1013" s="1"/>
    </row>
    <row r="1014" spans="1:13" ht="15.75" x14ac:dyDescent="0.25">
      <c r="A1014" s="1" t="s">
        <v>1348</v>
      </c>
      <c r="B1014" s="1" t="s">
        <v>2470</v>
      </c>
      <c r="C1014" s="1" t="s">
        <v>4156</v>
      </c>
      <c r="D1014" s="1" t="s">
        <v>4157</v>
      </c>
      <c r="E1014" s="1"/>
      <c r="F1014" s="1"/>
      <c r="G1014" s="1"/>
      <c r="H1014" s="1"/>
      <c r="I1014" s="1"/>
      <c r="J1014" s="1"/>
      <c r="K1014" s="1"/>
      <c r="L1014" s="1"/>
      <c r="M1014" s="1"/>
    </row>
    <row r="1015" spans="1:13" ht="15.75" x14ac:dyDescent="0.25">
      <c r="A1015" s="1" t="s">
        <v>1347</v>
      </c>
      <c r="B1015" s="1" t="s">
        <v>2470</v>
      </c>
      <c r="C1015" s="1" t="s">
        <v>4158</v>
      </c>
      <c r="D1015" s="1" t="s">
        <v>3393</v>
      </c>
      <c r="E1015" s="1"/>
      <c r="F1015" s="1"/>
      <c r="G1015" s="1"/>
      <c r="H1015" s="1"/>
      <c r="I1015" s="1"/>
      <c r="J1015" s="1"/>
      <c r="K1015" s="1"/>
      <c r="L1015" s="1"/>
      <c r="M1015" s="1"/>
    </row>
    <row r="1016" spans="1:13" ht="15.75" x14ac:dyDescent="0.25">
      <c r="A1016" s="1" t="s">
        <v>1346</v>
      </c>
      <c r="B1016" s="1" t="s">
        <v>2470</v>
      </c>
      <c r="C1016" s="1" t="s">
        <v>4159</v>
      </c>
      <c r="D1016" s="1" t="s">
        <v>2771</v>
      </c>
      <c r="E1016" s="1"/>
      <c r="F1016" s="1"/>
      <c r="G1016" s="1"/>
      <c r="H1016" s="1"/>
      <c r="I1016" s="1"/>
      <c r="J1016" s="1"/>
      <c r="K1016" s="1"/>
      <c r="L1016" s="1"/>
      <c r="M1016" s="1"/>
    </row>
    <row r="1017" spans="1:13" ht="15.75" x14ac:dyDescent="0.25">
      <c r="A1017" s="1" t="s">
        <v>1345</v>
      </c>
      <c r="B1017" s="1" t="s">
        <v>2470</v>
      </c>
      <c r="C1017" s="1" t="s">
        <v>4160</v>
      </c>
      <c r="D1017" s="1" t="s">
        <v>4161</v>
      </c>
      <c r="E1017" s="1"/>
      <c r="F1017" s="1"/>
      <c r="G1017" s="1"/>
      <c r="H1017" s="1"/>
      <c r="I1017" s="1"/>
      <c r="J1017" s="1"/>
      <c r="K1017" s="1"/>
      <c r="L1017" s="1"/>
      <c r="M1017" s="1"/>
    </row>
    <row r="1018" spans="1:13" ht="15.75" x14ac:dyDescent="0.25">
      <c r="A1018" s="1" t="s">
        <v>1344</v>
      </c>
      <c r="B1018" s="1" t="s">
        <v>3331</v>
      </c>
      <c r="C1018" s="1" t="s">
        <v>4162</v>
      </c>
      <c r="D1018" s="1" t="s">
        <v>4163</v>
      </c>
      <c r="E1018" s="1"/>
      <c r="F1018" s="1"/>
      <c r="G1018" s="1"/>
      <c r="H1018" s="1"/>
      <c r="I1018" s="1"/>
      <c r="J1018" s="1"/>
      <c r="K1018" s="1"/>
      <c r="L1018" s="1"/>
      <c r="M1018" s="1"/>
    </row>
    <row r="1019" spans="1:13" ht="15.75" x14ac:dyDescent="0.25">
      <c r="A1019" s="1" t="s">
        <v>1343</v>
      </c>
      <c r="B1019" s="1" t="s">
        <v>3331</v>
      </c>
      <c r="C1019" s="1" t="s">
        <v>4164</v>
      </c>
      <c r="D1019" s="1" t="s">
        <v>4165</v>
      </c>
      <c r="E1019" s="1"/>
      <c r="F1019" s="1"/>
      <c r="G1019" s="1"/>
      <c r="H1019" s="1"/>
      <c r="I1019" s="1"/>
      <c r="J1019" s="1"/>
      <c r="K1019" s="1"/>
      <c r="L1019" s="1"/>
      <c r="M1019" s="1"/>
    </row>
    <row r="1020" spans="1:13" ht="15.75" x14ac:dyDescent="0.25">
      <c r="A1020" s="1" t="s">
        <v>1342</v>
      </c>
      <c r="B1020" s="1" t="s">
        <v>2473</v>
      </c>
      <c r="C1020" s="1" t="s">
        <v>4166</v>
      </c>
      <c r="D1020" s="1" t="s">
        <v>2486</v>
      </c>
      <c r="E1020" s="1"/>
      <c r="F1020" s="1"/>
      <c r="G1020" s="1"/>
      <c r="H1020" s="1"/>
      <c r="I1020" s="1"/>
      <c r="J1020" s="1"/>
      <c r="K1020" s="1"/>
      <c r="L1020" s="1"/>
      <c r="M1020" s="1"/>
    </row>
    <row r="1021" spans="1:13" ht="15.75" x14ac:dyDescent="0.25">
      <c r="A1021" s="1" t="s">
        <v>1341</v>
      </c>
      <c r="B1021" s="1" t="s">
        <v>2470</v>
      </c>
      <c r="C1021" s="1" t="s">
        <v>4167</v>
      </c>
      <c r="D1021" s="1" t="s">
        <v>4168</v>
      </c>
      <c r="E1021" s="1"/>
      <c r="F1021" s="1"/>
      <c r="G1021" s="1"/>
      <c r="H1021" s="1"/>
      <c r="I1021" s="1"/>
      <c r="J1021" s="1"/>
      <c r="K1021" s="1"/>
      <c r="L1021" s="1"/>
      <c r="M1021" s="1"/>
    </row>
    <row r="1022" spans="1:13" ht="15.75" x14ac:dyDescent="0.25">
      <c r="A1022" s="1" t="s">
        <v>1340</v>
      </c>
      <c r="B1022" s="1" t="s">
        <v>2473</v>
      </c>
      <c r="C1022" s="1" t="s">
        <v>4169</v>
      </c>
      <c r="D1022" s="1" t="s">
        <v>4170</v>
      </c>
      <c r="E1022" s="1"/>
      <c r="F1022" s="1"/>
      <c r="G1022" s="1"/>
      <c r="H1022" s="1"/>
      <c r="I1022" s="1"/>
      <c r="J1022" s="1"/>
      <c r="K1022" s="1"/>
      <c r="L1022" s="1"/>
      <c r="M1022" s="1"/>
    </row>
    <row r="1023" spans="1:13" ht="15.75" x14ac:dyDescent="0.25">
      <c r="A1023" s="1" t="s">
        <v>1339</v>
      </c>
      <c r="B1023" s="1" t="s">
        <v>2470</v>
      </c>
      <c r="C1023" s="1" t="s">
        <v>4171</v>
      </c>
      <c r="D1023" s="1" t="s">
        <v>4172</v>
      </c>
      <c r="E1023" s="1"/>
      <c r="F1023" s="1"/>
      <c r="G1023" s="1"/>
      <c r="H1023" s="1"/>
      <c r="I1023" s="1"/>
      <c r="J1023" s="1"/>
      <c r="K1023" s="1"/>
      <c r="L1023" s="1"/>
      <c r="M1023" s="1"/>
    </row>
    <row r="1024" spans="1:13" ht="15.75" x14ac:dyDescent="0.25">
      <c r="A1024" s="1" t="s">
        <v>1338</v>
      </c>
      <c r="B1024" s="1" t="s">
        <v>2470</v>
      </c>
      <c r="C1024" s="1" t="s">
        <v>4173</v>
      </c>
      <c r="D1024" s="1" t="s">
        <v>4174</v>
      </c>
      <c r="E1024" s="1"/>
      <c r="F1024" s="1"/>
      <c r="G1024" s="1"/>
      <c r="H1024" s="1"/>
      <c r="I1024" s="1"/>
      <c r="J1024" s="1"/>
      <c r="K1024" s="1"/>
      <c r="L1024" s="1"/>
      <c r="M1024" s="1"/>
    </row>
    <row r="1025" spans="1:13" ht="15.75" x14ac:dyDescent="0.25">
      <c r="A1025" s="1" t="s">
        <v>1337</v>
      </c>
      <c r="B1025" s="1" t="s">
        <v>2473</v>
      </c>
      <c r="C1025" s="1" t="s">
        <v>4175</v>
      </c>
      <c r="D1025" s="1" t="s">
        <v>4176</v>
      </c>
      <c r="E1025" s="1"/>
      <c r="F1025" s="1"/>
      <c r="G1025" s="1"/>
      <c r="H1025" s="1"/>
      <c r="I1025" s="1"/>
      <c r="J1025" s="1"/>
      <c r="K1025" s="1"/>
      <c r="L1025" s="1"/>
      <c r="M1025" s="1"/>
    </row>
    <row r="1026" spans="1:13" ht="15.75" x14ac:dyDescent="0.25">
      <c r="A1026" s="1" t="s">
        <v>1336</v>
      </c>
      <c r="B1026" s="1" t="s">
        <v>2473</v>
      </c>
      <c r="C1026" s="1" t="s">
        <v>4177</v>
      </c>
      <c r="D1026" s="1" t="s">
        <v>2494</v>
      </c>
      <c r="E1026" s="1"/>
      <c r="F1026" s="1"/>
      <c r="G1026" s="1"/>
      <c r="H1026" s="1"/>
      <c r="I1026" s="1"/>
      <c r="J1026" s="1"/>
      <c r="K1026" s="1"/>
      <c r="L1026" s="1"/>
      <c r="M1026" s="1"/>
    </row>
    <row r="1027" spans="1:13" ht="15.75" x14ac:dyDescent="0.25">
      <c r="A1027" s="1" t="s">
        <v>1335</v>
      </c>
      <c r="B1027" s="1" t="s">
        <v>2473</v>
      </c>
      <c r="C1027" s="1" t="s">
        <v>4178</v>
      </c>
      <c r="D1027" s="1" t="s">
        <v>4179</v>
      </c>
      <c r="E1027" s="1"/>
      <c r="F1027" s="1"/>
      <c r="G1027" s="1"/>
      <c r="H1027" s="1"/>
      <c r="I1027" s="1"/>
      <c r="J1027" s="1"/>
      <c r="K1027" s="1"/>
      <c r="L1027" s="1"/>
      <c r="M1027" s="1"/>
    </row>
    <row r="1028" spans="1:13" ht="15.75" x14ac:dyDescent="0.25">
      <c r="A1028" s="1" t="s">
        <v>1334</v>
      </c>
      <c r="B1028" s="1" t="s">
        <v>2470</v>
      </c>
      <c r="C1028" s="1" t="s">
        <v>4180</v>
      </c>
      <c r="D1028" s="1" t="s">
        <v>4181</v>
      </c>
      <c r="E1028" s="1"/>
      <c r="F1028" s="1"/>
      <c r="G1028" s="1"/>
      <c r="H1028" s="1"/>
      <c r="I1028" s="1"/>
      <c r="J1028" s="1"/>
      <c r="K1028" s="1"/>
      <c r="L1028" s="1"/>
      <c r="M1028" s="1"/>
    </row>
    <row r="1029" spans="1:13" ht="15.75" x14ac:dyDescent="0.25">
      <c r="A1029" s="1" t="s">
        <v>1333</v>
      </c>
      <c r="B1029" s="1" t="s">
        <v>2473</v>
      </c>
      <c r="C1029" s="1" t="s">
        <v>4182</v>
      </c>
      <c r="D1029" s="1" t="s">
        <v>4179</v>
      </c>
      <c r="E1029" s="1"/>
      <c r="F1029" s="1"/>
      <c r="G1029" s="1"/>
      <c r="H1029" s="1"/>
      <c r="I1029" s="1"/>
      <c r="J1029" s="1"/>
      <c r="K1029" s="1"/>
      <c r="L1029" s="1"/>
      <c r="M1029" s="1"/>
    </row>
    <row r="1030" spans="1:13" ht="15.75" x14ac:dyDescent="0.25">
      <c r="A1030" s="1" t="s">
        <v>1332</v>
      </c>
      <c r="B1030" s="1" t="s">
        <v>2473</v>
      </c>
      <c r="C1030" s="1" t="s">
        <v>4183</v>
      </c>
      <c r="D1030" s="1" t="s">
        <v>2625</v>
      </c>
      <c r="E1030" s="1"/>
      <c r="F1030" s="1"/>
      <c r="G1030" s="1"/>
      <c r="H1030" s="1"/>
      <c r="I1030" s="1"/>
      <c r="J1030" s="1"/>
      <c r="K1030" s="1"/>
      <c r="L1030" s="1"/>
      <c r="M1030" s="1"/>
    </row>
    <row r="1031" spans="1:13" ht="15.75" x14ac:dyDescent="0.25">
      <c r="A1031" s="1" t="s">
        <v>1331</v>
      </c>
      <c r="B1031" s="1" t="s">
        <v>2470</v>
      </c>
      <c r="C1031" s="1" t="s">
        <v>4184</v>
      </c>
      <c r="D1031" s="1" t="s">
        <v>4185</v>
      </c>
      <c r="E1031" s="1"/>
      <c r="F1031" s="1"/>
      <c r="G1031" s="1"/>
      <c r="H1031" s="1"/>
      <c r="I1031" s="1"/>
      <c r="J1031" s="1"/>
      <c r="K1031" s="1"/>
      <c r="L1031" s="1"/>
      <c r="M1031" s="1"/>
    </row>
    <row r="1032" spans="1:13" ht="15.75" x14ac:dyDescent="0.25">
      <c r="A1032" s="1" t="s">
        <v>1330</v>
      </c>
      <c r="B1032" s="1" t="s">
        <v>2473</v>
      </c>
      <c r="C1032" s="1" t="s">
        <v>4186</v>
      </c>
      <c r="D1032" s="1" t="s">
        <v>4187</v>
      </c>
      <c r="E1032" s="1"/>
      <c r="F1032" s="1"/>
      <c r="G1032" s="1"/>
      <c r="H1032" s="1"/>
      <c r="I1032" s="1"/>
      <c r="J1032" s="1"/>
      <c r="K1032" s="1"/>
      <c r="L1032" s="1"/>
      <c r="M1032" s="1"/>
    </row>
    <row r="1033" spans="1:13" ht="15.75" x14ac:dyDescent="0.25">
      <c r="A1033" s="1" t="s">
        <v>1329</v>
      </c>
      <c r="B1033" s="1" t="s">
        <v>2470</v>
      </c>
      <c r="C1033" s="1" t="s">
        <v>4188</v>
      </c>
      <c r="D1033" s="1" t="s">
        <v>4189</v>
      </c>
      <c r="E1033" s="1"/>
      <c r="F1033" s="1"/>
      <c r="G1033" s="1"/>
      <c r="H1033" s="1"/>
      <c r="I1033" s="1"/>
      <c r="J1033" s="1"/>
      <c r="K1033" s="1"/>
      <c r="L1033" s="1"/>
      <c r="M1033" s="1"/>
    </row>
    <row r="1034" spans="1:13" ht="15.75" x14ac:dyDescent="0.25">
      <c r="A1034" s="1" t="s">
        <v>1328</v>
      </c>
      <c r="B1034" s="1" t="s">
        <v>2470</v>
      </c>
      <c r="C1034" s="1" t="s">
        <v>2442</v>
      </c>
      <c r="D1034" s="1" t="s">
        <v>4190</v>
      </c>
      <c r="E1034" s="1"/>
      <c r="F1034" s="1"/>
      <c r="G1034" s="1"/>
      <c r="H1034" s="1"/>
      <c r="I1034" s="1"/>
      <c r="J1034" s="1"/>
      <c r="K1034" s="1"/>
      <c r="L1034" s="1"/>
      <c r="M1034" s="1"/>
    </row>
    <row r="1035" spans="1:13" ht="15.75" x14ac:dyDescent="0.25">
      <c r="A1035" s="1" t="s">
        <v>1327</v>
      </c>
      <c r="B1035" s="1" t="s">
        <v>2470</v>
      </c>
      <c r="C1035" s="1" t="s">
        <v>4191</v>
      </c>
      <c r="D1035" s="1" t="s">
        <v>3168</v>
      </c>
      <c r="E1035" s="1"/>
      <c r="F1035" s="1"/>
      <c r="G1035" s="1"/>
      <c r="H1035" s="1"/>
      <c r="I1035" s="1"/>
      <c r="J1035" s="1"/>
      <c r="K1035" s="1"/>
      <c r="L1035" s="1"/>
      <c r="M1035" s="1"/>
    </row>
    <row r="1036" spans="1:13" ht="15.75" x14ac:dyDescent="0.25">
      <c r="A1036" s="1" t="s">
        <v>1326</v>
      </c>
      <c r="B1036" s="1" t="s">
        <v>2470</v>
      </c>
      <c r="C1036" s="1" t="s">
        <v>4192</v>
      </c>
      <c r="D1036" s="1" t="s">
        <v>4193</v>
      </c>
      <c r="E1036" s="1"/>
      <c r="F1036" s="1"/>
      <c r="G1036" s="1"/>
      <c r="H1036" s="1"/>
      <c r="I1036" s="1"/>
      <c r="J1036" s="1"/>
      <c r="K1036" s="1"/>
      <c r="L1036" s="1"/>
      <c r="M1036" s="1"/>
    </row>
    <row r="1037" spans="1:13" ht="15.75" x14ac:dyDescent="0.25">
      <c r="A1037" s="1" t="s">
        <v>1325</v>
      </c>
      <c r="B1037" s="1" t="s">
        <v>2470</v>
      </c>
      <c r="C1037" s="1" t="s">
        <v>4194</v>
      </c>
      <c r="D1037" s="1" t="s">
        <v>3457</v>
      </c>
      <c r="E1037" s="1"/>
      <c r="F1037" s="1"/>
      <c r="G1037" s="1"/>
      <c r="H1037" s="1"/>
      <c r="I1037" s="1"/>
      <c r="J1037" s="1"/>
      <c r="K1037" s="1"/>
      <c r="L1037" s="1"/>
      <c r="M1037" s="1"/>
    </row>
    <row r="1038" spans="1:13" ht="15.75" x14ac:dyDescent="0.25">
      <c r="A1038" s="1" t="s">
        <v>1324</v>
      </c>
      <c r="B1038" s="1" t="s">
        <v>2473</v>
      </c>
      <c r="C1038" s="1" t="s">
        <v>4195</v>
      </c>
      <c r="D1038" s="1" t="s">
        <v>2598</v>
      </c>
      <c r="E1038" s="1"/>
      <c r="F1038" s="1"/>
      <c r="G1038" s="1"/>
      <c r="H1038" s="1"/>
      <c r="I1038" s="1"/>
      <c r="J1038" s="1"/>
      <c r="K1038" s="1"/>
      <c r="L1038" s="1"/>
      <c r="M1038" s="1"/>
    </row>
    <row r="1039" spans="1:13" ht="15.75" x14ac:dyDescent="0.25">
      <c r="A1039" s="1" t="s">
        <v>1323</v>
      </c>
      <c r="B1039" s="1" t="s">
        <v>2473</v>
      </c>
      <c r="C1039" s="1" t="s">
        <v>2419</v>
      </c>
      <c r="D1039" s="1" t="s">
        <v>4196</v>
      </c>
      <c r="E1039" s="1"/>
      <c r="F1039" s="1"/>
      <c r="G1039" s="1"/>
      <c r="H1039" s="1"/>
      <c r="I1039" s="1"/>
      <c r="J1039" s="1"/>
      <c r="K1039" s="1"/>
      <c r="L1039" s="1"/>
      <c r="M1039" s="1"/>
    </row>
    <row r="1040" spans="1:13" ht="15.75" x14ac:dyDescent="0.25">
      <c r="A1040" s="1" t="s">
        <v>1322</v>
      </c>
      <c r="B1040" s="1" t="s">
        <v>2470</v>
      </c>
      <c r="C1040" s="1" t="s">
        <v>4197</v>
      </c>
      <c r="D1040" s="1" t="s">
        <v>2966</v>
      </c>
      <c r="E1040" s="1"/>
      <c r="F1040" s="1"/>
      <c r="G1040" s="1"/>
      <c r="H1040" s="1"/>
      <c r="I1040" s="1"/>
      <c r="J1040" s="1"/>
      <c r="K1040" s="1"/>
      <c r="L1040" s="1"/>
      <c r="M1040" s="1"/>
    </row>
    <row r="1041" spans="1:13" ht="15.75" x14ac:dyDescent="0.25">
      <c r="A1041" s="1" t="s">
        <v>1321</v>
      </c>
      <c r="B1041" s="1" t="s">
        <v>2470</v>
      </c>
      <c r="C1041" s="1" t="s">
        <v>4198</v>
      </c>
      <c r="D1041" s="1" t="s">
        <v>4199</v>
      </c>
      <c r="E1041" s="1"/>
      <c r="F1041" s="1"/>
      <c r="G1041" s="1"/>
      <c r="H1041" s="1"/>
      <c r="I1041" s="1"/>
      <c r="J1041" s="1"/>
      <c r="K1041" s="1"/>
      <c r="L1041" s="1"/>
      <c r="M1041" s="1"/>
    </row>
    <row r="1042" spans="1:13" ht="15.75" x14ac:dyDescent="0.25">
      <c r="A1042" s="1" t="s">
        <v>1320</v>
      </c>
      <c r="B1042" s="1" t="s">
        <v>2473</v>
      </c>
      <c r="C1042" s="1" t="s">
        <v>3661</v>
      </c>
      <c r="D1042" s="1" t="s">
        <v>2775</v>
      </c>
      <c r="E1042" s="1"/>
      <c r="F1042" s="1"/>
      <c r="G1042" s="1"/>
      <c r="H1042" s="1"/>
      <c r="I1042" s="1"/>
      <c r="J1042" s="1"/>
      <c r="K1042" s="1"/>
      <c r="L1042" s="1"/>
      <c r="M1042" s="1"/>
    </row>
    <row r="1043" spans="1:13" ht="15.75" x14ac:dyDescent="0.25">
      <c r="A1043" s="1" t="s">
        <v>1319</v>
      </c>
      <c r="B1043" s="1" t="s">
        <v>2470</v>
      </c>
      <c r="C1043" s="1" t="s">
        <v>4200</v>
      </c>
      <c r="D1043" s="1" t="s">
        <v>4201</v>
      </c>
      <c r="E1043" s="1"/>
      <c r="F1043" s="1"/>
      <c r="G1043" s="1"/>
      <c r="H1043" s="1"/>
      <c r="I1043" s="1"/>
      <c r="J1043" s="1"/>
      <c r="K1043" s="1"/>
      <c r="L1043" s="1"/>
      <c r="M1043" s="1"/>
    </row>
    <row r="1044" spans="1:13" ht="15.75" x14ac:dyDescent="0.25">
      <c r="A1044" s="1" t="s">
        <v>1318</v>
      </c>
      <c r="B1044" s="1" t="s">
        <v>2473</v>
      </c>
      <c r="C1044" s="1" t="s">
        <v>4202</v>
      </c>
      <c r="D1044" s="1" t="s">
        <v>4203</v>
      </c>
      <c r="E1044" s="1"/>
      <c r="F1044" s="1"/>
      <c r="G1044" s="1"/>
      <c r="H1044" s="1"/>
      <c r="I1044" s="1"/>
      <c r="J1044" s="1"/>
      <c r="K1044" s="1"/>
      <c r="L1044" s="1"/>
      <c r="M1044" s="1"/>
    </row>
    <row r="1045" spans="1:13" ht="15.75" x14ac:dyDescent="0.25">
      <c r="A1045" s="1" t="s">
        <v>1317</v>
      </c>
      <c r="B1045" s="1" t="s">
        <v>2473</v>
      </c>
      <c r="C1045" s="1" t="s">
        <v>4204</v>
      </c>
      <c r="D1045" s="1" t="s">
        <v>4205</v>
      </c>
      <c r="E1045" s="1"/>
      <c r="F1045" s="1"/>
      <c r="G1045" s="1"/>
      <c r="H1045" s="1"/>
      <c r="I1045" s="1"/>
      <c r="J1045" s="1"/>
      <c r="K1045" s="1"/>
      <c r="L1045" s="1"/>
      <c r="M1045" s="1"/>
    </row>
    <row r="1046" spans="1:13" ht="15.75" x14ac:dyDescent="0.25">
      <c r="A1046" s="1" t="s">
        <v>1316</v>
      </c>
      <c r="B1046" s="1" t="s">
        <v>3331</v>
      </c>
      <c r="C1046" s="1" t="s">
        <v>4206</v>
      </c>
      <c r="D1046" s="1" t="s">
        <v>4207</v>
      </c>
      <c r="E1046" s="1"/>
      <c r="F1046" s="1"/>
      <c r="G1046" s="1"/>
      <c r="H1046" s="1"/>
      <c r="I1046" s="1"/>
      <c r="J1046" s="1"/>
      <c r="K1046" s="1"/>
      <c r="L1046" s="1"/>
      <c r="M1046" s="1"/>
    </row>
    <row r="1047" spans="1:13" ht="15.75" x14ac:dyDescent="0.25">
      <c r="A1047" s="1" t="s">
        <v>1315</v>
      </c>
      <c r="B1047" s="1" t="s">
        <v>2473</v>
      </c>
      <c r="C1047" s="1" t="s">
        <v>4208</v>
      </c>
      <c r="D1047" s="1" t="s">
        <v>4209</v>
      </c>
      <c r="E1047" s="1"/>
      <c r="F1047" s="1"/>
      <c r="G1047" s="1"/>
      <c r="H1047" s="1"/>
      <c r="I1047" s="1"/>
      <c r="J1047" s="1"/>
      <c r="K1047" s="1"/>
      <c r="L1047" s="1"/>
      <c r="M1047" s="1"/>
    </row>
    <row r="1048" spans="1:13" ht="15.75" x14ac:dyDescent="0.25">
      <c r="A1048" s="1" t="s">
        <v>1314</v>
      </c>
      <c r="B1048" s="1" t="s">
        <v>2473</v>
      </c>
      <c r="C1048" s="1" t="s">
        <v>4210</v>
      </c>
      <c r="D1048" s="1" t="s">
        <v>4179</v>
      </c>
      <c r="E1048" s="1"/>
      <c r="F1048" s="1"/>
      <c r="G1048" s="1"/>
      <c r="H1048" s="1"/>
      <c r="I1048" s="1"/>
      <c r="J1048" s="1"/>
      <c r="K1048" s="1"/>
      <c r="L1048" s="1"/>
      <c r="M1048" s="1"/>
    </row>
    <row r="1049" spans="1:13" ht="15.75" x14ac:dyDescent="0.25">
      <c r="A1049" s="1" t="s">
        <v>1313</v>
      </c>
      <c r="B1049" s="1" t="s">
        <v>2470</v>
      </c>
      <c r="C1049" s="1" t="s">
        <v>4211</v>
      </c>
      <c r="D1049" s="1" t="s">
        <v>4212</v>
      </c>
      <c r="E1049" s="1"/>
      <c r="F1049" s="1"/>
      <c r="G1049" s="1"/>
      <c r="H1049" s="1"/>
      <c r="I1049" s="1"/>
      <c r="J1049" s="1"/>
      <c r="K1049" s="1"/>
      <c r="L1049" s="1"/>
      <c r="M1049" s="1"/>
    </row>
    <row r="1050" spans="1:13" ht="15.75" x14ac:dyDescent="0.25">
      <c r="A1050" s="1" t="s">
        <v>1312</v>
      </c>
      <c r="B1050" s="1" t="s">
        <v>2470</v>
      </c>
      <c r="C1050" s="1" t="s">
        <v>4213</v>
      </c>
      <c r="D1050" s="1" t="s">
        <v>4214</v>
      </c>
      <c r="E1050" s="1"/>
      <c r="F1050" s="1"/>
      <c r="G1050" s="1"/>
      <c r="H1050" s="1"/>
      <c r="I1050" s="1"/>
      <c r="J1050" s="1"/>
      <c r="K1050" s="1"/>
      <c r="L1050" s="1"/>
      <c r="M1050" s="1"/>
    </row>
    <row r="1051" spans="1:13" ht="15.75" x14ac:dyDescent="0.25">
      <c r="A1051" s="1" t="s">
        <v>1311</v>
      </c>
      <c r="B1051" s="1" t="s">
        <v>2470</v>
      </c>
      <c r="C1051" s="1" t="s">
        <v>4215</v>
      </c>
      <c r="D1051" s="1" t="s">
        <v>3670</v>
      </c>
      <c r="E1051" s="1"/>
      <c r="F1051" s="1"/>
      <c r="G1051" s="1"/>
      <c r="H1051" s="1"/>
      <c r="I1051" s="1"/>
      <c r="J1051" s="1"/>
      <c r="K1051" s="1"/>
      <c r="L1051" s="1"/>
      <c r="M1051" s="1"/>
    </row>
    <row r="1052" spans="1:13" ht="15.75" x14ac:dyDescent="0.25">
      <c r="A1052" s="1" t="s">
        <v>1310</v>
      </c>
      <c r="B1052" s="1" t="s">
        <v>3331</v>
      </c>
      <c r="C1052" s="1" t="s">
        <v>4216</v>
      </c>
      <c r="D1052" s="1" t="s">
        <v>4217</v>
      </c>
      <c r="E1052" s="1"/>
      <c r="F1052" s="1"/>
      <c r="G1052" s="1"/>
      <c r="H1052" s="1"/>
      <c r="I1052" s="1"/>
      <c r="J1052" s="1"/>
      <c r="K1052" s="1"/>
      <c r="L1052" s="1"/>
      <c r="M1052" s="1"/>
    </row>
    <row r="1053" spans="1:13" ht="15.75" x14ac:dyDescent="0.25">
      <c r="A1053" s="1" t="s">
        <v>1309</v>
      </c>
      <c r="B1053" s="1" t="s">
        <v>2473</v>
      </c>
      <c r="C1053" s="1" t="s">
        <v>4218</v>
      </c>
      <c r="D1053" s="1" t="s">
        <v>4219</v>
      </c>
      <c r="E1053" s="1"/>
      <c r="F1053" s="1"/>
      <c r="G1053" s="1"/>
      <c r="H1053" s="1"/>
      <c r="I1053" s="1"/>
      <c r="J1053" s="1"/>
      <c r="K1053" s="1"/>
      <c r="L1053" s="1"/>
      <c r="M1053" s="1"/>
    </row>
    <row r="1054" spans="1:13" ht="15.75" x14ac:dyDescent="0.25">
      <c r="A1054" s="1" t="s">
        <v>1308</v>
      </c>
      <c r="B1054" s="1" t="s">
        <v>2470</v>
      </c>
      <c r="C1054" s="1" t="s">
        <v>4220</v>
      </c>
      <c r="D1054" s="1" t="s">
        <v>4221</v>
      </c>
      <c r="E1054" s="1"/>
      <c r="F1054" s="1"/>
      <c r="G1054" s="1"/>
      <c r="H1054" s="1"/>
      <c r="I1054" s="1"/>
      <c r="J1054" s="1"/>
      <c r="K1054" s="1"/>
      <c r="L1054" s="1"/>
      <c r="M1054" s="1"/>
    </row>
    <row r="1055" spans="1:13" ht="15.75" x14ac:dyDescent="0.25">
      <c r="A1055" s="1" t="s">
        <v>1307</v>
      </c>
      <c r="B1055" s="1" t="s">
        <v>2473</v>
      </c>
      <c r="C1055" s="1" t="s">
        <v>4222</v>
      </c>
      <c r="D1055" s="1" t="s">
        <v>3298</v>
      </c>
      <c r="E1055" s="1"/>
      <c r="F1055" s="1"/>
      <c r="G1055" s="1"/>
      <c r="H1055" s="1"/>
      <c r="I1055" s="1"/>
      <c r="J1055" s="1"/>
      <c r="K1055" s="1"/>
      <c r="L1055" s="1"/>
      <c r="M1055" s="1"/>
    </row>
    <row r="1056" spans="1:13" ht="15.75" x14ac:dyDescent="0.25">
      <c r="A1056" s="1" t="s">
        <v>1306</v>
      </c>
      <c r="B1056" s="1" t="s">
        <v>3331</v>
      </c>
      <c r="C1056" s="1" t="s">
        <v>4223</v>
      </c>
      <c r="D1056" s="1" t="s">
        <v>3232</v>
      </c>
      <c r="E1056" s="1"/>
      <c r="F1056" s="1"/>
      <c r="G1056" s="1"/>
      <c r="H1056" s="1"/>
      <c r="I1056" s="1"/>
      <c r="J1056" s="1"/>
      <c r="K1056" s="1"/>
      <c r="L1056" s="1"/>
      <c r="M1056" s="1"/>
    </row>
    <row r="1057" spans="1:13" ht="15.75" x14ac:dyDescent="0.25">
      <c r="A1057" s="1" t="s">
        <v>1305</v>
      </c>
      <c r="B1057" s="1" t="s">
        <v>2470</v>
      </c>
      <c r="C1057" s="1" t="s">
        <v>4224</v>
      </c>
      <c r="D1057" s="1" t="s">
        <v>4225</v>
      </c>
      <c r="E1057" s="1"/>
      <c r="F1057" s="1"/>
      <c r="G1057" s="1"/>
      <c r="H1057" s="1"/>
      <c r="I1057" s="1"/>
      <c r="J1057" s="1"/>
      <c r="K1057" s="1"/>
      <c r="L1057" s="1"/>
      <c r="M1057" s="1"/>
    </row>
    <row r="1058" spans="1:13" ht="15.75" x14ac:dyDescent="0.25">
      <c r="A1058" s="1" t="s">
        <v>1304</v>
      </c>
      <c r="B1058" s="1" t="s">
        <v>3331</v>
      </c>
      <c r="C1058" s="1" t="s">
        <v>4123</v>
      </c>
      <c r="D1058" s="1" t="s">
        <v>4226</v>
      </c>
      <c r="E1058" s="1"/>
      <c r="F1058" s="1"/>
      <c r="G1058" s="1"/>
      <c r="H1058" s="1"/>
      <c r="I1058" s="1"/>
      <c r="J1058" s="1"/>
      <c r="K1058" s="1"/>
      <c r="L1058" s="1"/>
      <c r="M1058" s="1"/>
    </row>
    <row r="1059" spans="1:13" ht="15.75" x14ac:dyDescent="0.25">
      <c r="A1059" s="1" t="s">
        <v>1303</v>
      </c>
      <c r="B1059" s="1" t="s">
        <v>2470</v>
      </c>
      <c r="C1059" s="1" t="s">
        <v>4227</v>
      </c>
      <c r="D1059" s="1" t="s">
        <v>4039</v>
      </c>
      <c r="E1059" s="1"/>
      <c r="F1059" s="1"/>
      <c r="G1059" s="1"/>
      <c r="H1059" s="1"/>
      <c r="I1059" s="1"/>
      <c r="J1059" s="1"/>
      <c r="K1059" s="1"/>
      <c r="L1059" s="1"/>
      <c r="M1059" s="1"/>
    </row>
    <row r="1060" spans="1:13" ht="15.75" x14ac:dyDescent="0.25">
      <c r="A1060" s="1" t="s">
        <v>1302</v>
      </c>
      <c r="B1060" s="1" t="s">
        <v>2473</v>
      </c>
      <c r="C1060" s="1" t="s">
        <v>4228</v>
      </c>
      <c r="D1060" s="1" t="s">
        <v>2857</v>
      </c>
      <c r="E1060" s="1"/>
      <c r="F1060" s="1"/>
      <c r="G1060" s="1"/>
      <c r="H1060" s="1"/>
      <c r="I1060" s="1"/>
      <c r="J1060" s="1"/>
      <c r="K1060" s="1"/>
      <c r="L1060" s="1"/>
      <c r="M1060" s="1"/>
    </row>
    <row r="1061" spans="1:13" ht="15.75" x14ac:dyDescent="0.25">
      <c r="A1061" s="1" t="s">
        <v>1301</v>
      </c>
      <c r="B1061" s="1" t="s">
        <v>2473</v>
      </c>
      <c r="C1061" s="1" t="s">
        <v>4229</v>
      </c>
      <c r="D1061" s="1" t="s">
        <v>4230</v>
      </c>
      <c r="E1061" s="1"/>
      <c r="F1061" s="1"/>
      <c r="G1061" s="1"/>
      <c r="H1061" s="1"/>
      <c r="I1061" s="1"/>
      <c r="J1061" s="1"/>
      <c r="K1061" s="1"/>
      <c r="L1061" s="1"/>
      <c r="M1061" s="1"/>
    </row>
    <row r="1062" spans="1:13" ht="15.75" x14ac:dyDescent="0.25">
      <c r="A1062" s="1" t="s">
        <v>1300</v>
      </c>
      <c r="B1062" s="1" t="s">
        <v>2473</v>
      </c>
      <c r="C1062" s="1" t="s">
        <v>4231</v>
      </c>
      <c r="D1062" s="1" t="s">
        <v>4232</v>
      </c>
      <c r="E1062" s="1"/>
      <c r="F1062" s="1"/>
      <c r="G1062" s="1"/>
      <c r="H1062" s="1"/>
      <c r="I1062" s="1"/>
      <c r="J1062" s="1"/>
      <c r="K1062" s="1"/>
      <c r="L1062" s="1"/>
      <c r="M1062" s="1"/>
    </row>
    <row r="1063" spans="1:13" ht="15.75" x14ac:dyDescent="0.25">
      <c r="A1063" s="1" t="s">
        <v>1299</v>
      </c>
      <c r="B1063" s="1" t="s">
        <v>2473</v>
      </c>
      <c r="C1063" s="1" t="s">
        <v>3787</v>
      </c>
      <c r="D1063" s="1" t="s">
        <v>4233</v>
      </c>
      <c r="E1063" s="1"/>
      <c r="F1063" s="1"/>
      <c r="G1063" s="1"/>
      <c r="H1063" s="1"/>
      <c r="I1063" s="1"/>
      <c r="J1063" s="1"/>
      <c r="K1063" s="1"/>
      <c r="L1063" s="1" t="s">
        <v>4234</v>
      </c>
      <c r="M1063" s="1"/>
    </row>
    <row r="1064" spans="1:13" ht="15.75" x14ac:dyDescent="0.25">
      <c r="A1064" s="1" t="s">
        <v>1298</v>
      </c>
      <c r="B1064" s="1" t="s">
        <v>2473</v>
      </c>
      <c r="C1064" s="1" t="s">
        <v>4235</v>
      </c>
      <c r="D1064" s="1" t="s">
        <v>4236</v>
      </c>
      <c r="E1064" s="1"/>
      <c r="F1064" s="1"/>
      <c r="G1064" s="1"/>
      <c r="H1064" s="1"/>
      <c r="I1064" s="1"/>
      <c r="J1064" s="1"/>
      <c r="K1064" s="1"/>
      <c r="L1064" s="1"/>
      <c r="M1064" s="1"/>
    </row>
    <row r="1065" spans="1:13" ht="15.75" x14ac:dyDescent="0.25">
      <c r="A1065" s="1" t="s">
        <v>1297</v>
      </c>
      <c r="B1065" s="1" t="s">
        <v>2473</v>
      </c>
      <c r="C1065" s="1" t="s">
        <v>4237</v>
      </c>
      <c r="D1065" s="1" t="s">
        <v>4238</v>
      </c>
      <c r="E1065" s="1"/>
      <c r="F1065" s="1"/>
      <c r="G1065" s="1"/>
      <c r="H1065" s="1"/>
      <c r="I1065" s="1"/>
      <c r="J1065" s="1"/>
      <c r="K1065" s="1"/>
      <c r="L1065" s="1"/>
      <c r="M1065" s="1"/>
    </row>
    <row r="1066" spans="1:13" ht="15.75" x14ac:dyDescent="0.25">
      <c r="A1066" s="1" t="s">
        <v>1296</v>
      </c>
      <c r="B1066" s="1" t="s">
        <v>2470</v>
      </c>
      <c r="C1066" s="1" t="s">
        <v>4239</v>
      </c>
      <c r="D1066" s="1" t="s">
        <v>4240</v>
      </c>
      <c r="E1066" s="1"/>
      <c r="F1066" s="1"/>
      <c r="G1066" s="1"/>
      <c r="H1066" s="1"/>
      <c r="I1066" s="1"/>
      <c r="J1066" s="1"/>
      <c r="K1066" s="1"/>
      <c r="L1066" s="1"/>
      <c r="M1066" s="1"/>
    </row>
    <row r="1067" spans="1:13" ht="15.75" x14ac:dyDescent="0.25">
      <c r="A1067" s="1" t="s">
        <v>1295</v>
      </c>
      <c r="B1067" s="1" t="s">
        <v>2473</v>
      </c>
      <c r="C1067" s="1" t="s">
        <v>4241</v>
      </c>
      <c r="D1067" s="1" t="s">
        <v>4242</v>
      </c>
      <c r="E1067" s="1"/>
      <c r="F1067" s="1"/>
      <c r="G1067" s="1"/>
      <c r="H1067" s="1"/>
      <c r="I1067" s="1"/>
      <c r="J1067" s="1"/>
      <c r="K1067" s="1"/>
      <c r="L1067" s="1"/>
      <c r="M1067" s="1"/>
    </row>
    <row r="1068" spans="1:13" ht="15.75" x14ac:dyDescent="0.25">
      <c r="A1068" s="1" t="s">
        <v>1294</v>
      </c>
      <c r="B1068" s="1" t="s">
        <v>2470</v>
      </c>
      <c r="C1068" s="1" t="s">
        <v>4243</v>
      </c>
      <c r="D1068" s="1" t="s">
        <v>3801</v>
      </c>
      <c r="E1068" s="1"/>
      <c r="F1068" s="1"/>
      <c r="G1068" s="1"/>
      <c r="H1068" s="1"/>
      <c r="I1068" s="1"/>
      <c r="J1068" s="1"/>
      <c r="K1068" s="1"/>
      <c r="L1068" s="1"/>
      <c r="M1068" s="1"/>
    </row>
    <row r="1069" spans="1:13" ht="15.75" x14ac:dyDescent="0.25">
      <c r="A1069" s="1" t="s">
        <v>1293</v>
      </c>
      <c r="B1069" s="1" t="s">
        <v>2473</v>
      </c>
      <c r="C1069" s="1" t="s">
        <v>4244</v>
      </c>
      <c r="D1069" s="1" t="s">
        <v>2484</v>
      </c>
      <c r="E1069" s="1"/>
      <c r="F1069" s="1"/>
      <c r="G1069" s="1"/>
      <c r="H1069" s="1"/>
      <c r="I1069" s="1"/>
      <c r="J1069" s="1"/>
      <c r="K1069" s="1"/>
      <c r="L1069" s="1"/>
      <c r="M1069" s="1"/>
    </row>
    <row r="1070" spans="1:13" ht="15.75" x14ac:dyDescent="0.25">
      <c r="A1070" s="1" t="s">
        <v>1292</v>
      </c>
      <c r="B1070" s="1" t="s">
        <v>2470</v>
      </c>
      <c r="C1070" s="1" t="s">
        <v>3797</v>
      </c>
      <c r="D1070" s="1" t="s">
        <v>4245</v>
      </c>
      <c r="E1070" s="1"/>
      <c r="F1070" s="1"/>
      <c r="G1070" s="1"/>
      <c r="H1070" s="1"/>
      <c r="I1070" s="1"/>
      <c r="J1070" s="1"/>
      <c r="K1070" s="1"/>
      <c r="L1070" s="1"/>
      <c r="M1070" s="1"/>
    </row>
    <row r="1071" spans="1:13" ht="15.75" x14ac:dyDescent="0.25">
      <c r="A1071" s="1" t="s">
        <v>1291</v>
      </c>
      <c r="B1071" s="1" t="s">
        <v>2470</v>
      </c>
      <c r="C1071" s="1" t="s">
        <v>4246</v>
      </c>
      <c r="D1071" s="1" t="s">
        <v>4247</v>
      </c>
      <c r="E1071" s="1"/>
      <c r="F1071" s="1"/>
      <c r="G1071" s="1"/>
      <c r="H1071" s="1"/>
      <c r="I1071" s="1"/>
      <c r="J1071" s="1"/>
      <c r="K1071" s="1"/>
      <c r="L1071" s="1"/>
      <c r="M1071" s="1"/>
    </row>
    <row r="1072" spans="1:13" ht="15.75" x14ac:dyDescent="0.25">
      <c r="A1072" s="1" t="s">
        <v>1290</v>
      </c>
      <c r="B1072" s="1" t="s">
        <v>2470</v>
      </c>
      <c r="C1072" s="1" t="s">
        <v>4248</v>
      </c>
      <c r="D1072" s="1" t="s">
        <v>3100</v>
      </c>
      <c r="E1072" s="1"/>
      <c r="F1072" s="1"/>
      <c r="G1072" s="1"/>
      <c r="H1072" s="1"/>
      <c r="I1072" s="1"/>
      <c r="J1072" s="1"/>
      <c r="K1072" s="1"/>
      <c r="L1072" s="1"/>
      <c r="M1072" s="1"/>
    </row>
    <row r="1073" spans="1:13" ht="15.75" x14ac:dyDescent="0.25">
      <c r="A1073" s="1" t="s">
        <v>1289</v>
      </c>
      <c r="B1073" s="1" t="s">
        <v>3331</v>
      </c>
      <c r="C1073" s="1" t="s">
        <v>4249</v>
      </c>
      <c r="D1073" s="1" t="s">
        <v>4250</v>
      </c>
      <c r="E1073" s="1"/>
      <c r="F1073" s="1"/>
      <c r="G1073" s="1"/>
      <c r="H1073" s="1"/>
      <c r="I1073" s="1"/>
      <c r="J1073" s="1"/>
      <c r="K1073" s="1"/>
      <c r="L1073" s="1"/>
      <c r="M1073" s="1"/>
    </row>
    <row r="1074" spans="1:13" ht="15.75" x14ac:dyDescent="0.25">
      <c r="A1074" s="1" t="s">
        <v>1288</v>
      </c>
      <c r="B1074" s="1" t="s">
        <v>2470</v>
      </c>
      <c r="C1074" s="1" t="s">
        <v>4251</v>
      </c>
      <c r="D1074" s="1" t="s">
        <v>4252</v>
      </c>
      <c r="E1074" s="1"/>
      <c r="F1074" s="1"/>
      <c r="G1074" s="1"/>
      <c r="H1074" s="1"/>
      <c r="I1074" s="1"/>
      <c r="J1074" s="1"/>
      <c r="K1074" s="1"/>
      <c r="L1074" s="1"/>
      <c r="M1074" s="1"/>
    </row>
    <row r="1075" spans="1:13" ht="15.75" x14ac:dyDescent="0.25">
      <c r="A1075" s="1" t="s">
        <v>1287</v>
      </c>
      <c r="B1075" s="1" t="s">
        <v>2473</v>
      </c>
      <c r="C1075" s="1" t="s">
        <v>4253</v>
      </c>
      <c r="D1075" s="1" t="s">
        <v>2746</v>
      </c>
      <c r="E1075" s="1"/>
      <c r="F1075" s="1"/>
      <c r="G1075" s="1"/>
      <c r="H1075" s="1"/>
      <c r="I1075" s="1"/>
      <c r="J1075" s="1"/>
      <c r="K1075" s="1"/>
      <c r="L1075" s="1"/>
      <c r="M1075" s="1"/>
    </row>
    <row r="1076" spans="1:13" ht="15.75" x14ac:dyDescent="0.25">
      <c r="A1076" s="1" t="s">
        <v>1286</v>
      </c>
      <c r="B1076" s="1" t="s">
        <v>2473</v>
      </c>
      <c r="C1076" s="1" t="s">
        <v>4254</v>
      </c>
      <c r="D1076" s="1" t="s">
        <v>3429</v>
      </c>
      <c r="E1076" s="1"/>
      <c r="F1076" s="1"/>
      <c r="G1076" s="1"/>
      <c r="H1076" s="1"/>
      <c r="I1076" s="1"/>
      <c r="J1076" s="1"/>
      <c r="K1076" s="1"/>
      <c r="L1076" s="1"/>
      <c r="M1076" s="1"/>
    </row>
    <row r="1077" spans="1:13" ht="15.75" x14ac:dyDescent="0.25">
      <c r="A1077" s="1" t="s">
        <v>1285</v>
      </c>
      <c r="B1077" s="1" t="s">
        <v>2473</v>
      </c>
      <c r="C1077" s="1" t="s">
        <v>3358</v>
      </c>
      <c r="D1077" s="1" t="s">
        <v>4255</v>
      </c>
      <c r="E1077" s="1"/>
      <c r="F1077" s="1"/>
      <c r="G1077" s="1"/>
      <c r="H1077" s="1"/>
      <c r="I1077" s="1"/>
      <c r="J1077" s="1"/>
      <c r="K1077" s="1"/>
      <c r="L1077" s="1"/>
      <c r="M1077" s="1"/>
    </row>
    <row r="1078" spans="1:13" ht="15.75" x14ac:dyDescent="0.25">
      <c r="A1078" s="1" t="s">
        <v>1284</v>
      </c>
      <c r="B1078" s="1" t="s">
        <v>2470</v>
      </c>
      <c r="C1078" s="1" t="s">
        <v>4256</v>
      </c>
      <c r="D1078" s="1" t="s">
        <v>4257</v>
      </c>
      <c r="E1078" s="1"/>
      <c r="F1078" s="1"/>
      <c r="G1078" s="1"/>
      <c r="H1078" s="1"/>
      <c r="I1078" s="1"/>
      <c r="J1078" s="1"/>
      <c r="K1078" s="1"/>
      <c r="L1078" s="1"/>
      <c r="M1078" s="1"/>
    </row>
    <row r="1079" spans="1:13" ht="15.75" x14ac:dyDescent="0.25">
      <c r="A1079" s="1" t="s">
        <v>1283</v>
      </c>
      <c r="B1079" s="1" t="s">
        <v>2473</v>
      </c>
      <c r="C1079" s="1" t="s">
        <v>4258</v>
      </c>
      <c r="D1079" s="1" t="s">
        <v>2891</v>
      </c>
      <c r="E1079" s="1"/>
      <c r="F1079" s="1"/>
      <c r="G1079" s="1"/>
      <c r="H1079" s="1"/>
      <c r="I1079" s="1"/>
      <c r="J1079" s="1"/>
      <c r="K1079" s="1"/>
      <c r="L1079" s="1"/>
      <c r="M1079" s="1"/>
    </row>
    <row r="1080" spans="1:13" ht="15.75" x14ac:dyDescent="0.25">
      <c r="A1080" s="1" t="s">
        <v>1282</v>
      </c>
      <c r="B1080" s="1" t="s">
        <v>2473</v>
      </c>
      <c r="C1080" s="1" t="s">
        <v>4259</v>
      </c>
      <c r="D1080" s="1" t="s">
        <v>4260</v>
      </c>
      <c r="E1080" s="1"/>
      <c r="F1080" s="1"/>
      <c r="G1080" s="1"/>
      <c r="H1080" s="1"/>
      <c r="I1080" s="1"/>
      <c r="J1080" s="1"/>
      <c r="K1080" s="1"/>
      <c r="L1080" s="1"/>
      <c r="M1080" s="1"/>
    </row>
    <row r="1081" spans="1:13" ht="15.75" x14ac:dyDescent="0.25">
      <c r="A1081" s="1" t="s">
        <v>1281</v>
      </c>
      <c r="B1081" s="1" t="s">
        <v>2473</v>
      </c>
      <c r="C1081" s="1" t="s">
        <v>4261</v>
      </c>
      <c r="D1081" s="1" t="s">
        <v>4262</v>
      </c>
      <c r="E1081" s="1"/>
      <c r="F1081" s="1"/>
      <c r="G1081" s="1"/>
      <c r="H1081" s="1"/>
      <c r="I1081" s="1"/>
      <c r="J1081" s="1"/>
      <c r="K1081" s="1"/>
      <c r="L1081" s="1"/>
      <c r="M1081" s="1"/>
    </row>
    <row r="1082" spans="1:13" ht="15.75" x14ac:dyDescent="0.25">
      <c r="A1082" s="1" t="s">
        <v>1280</v>
      </c>
      <c r="B1082" s="1" t="s">
        <v>2473</v>
      </c>
      <c r="C1082" s="1" t="s">
        <v>4263</v>
      </c>
      <c r="D1082" s="1" t="s">
        <v>3450</v>
      </c>
      <c r="E1082" s="1"/>
      <c r="F1082" s="1"/>
      <c r="G1082" s="1"/>
      <c r="H1082" s="1"/>
      <c r="I1082" s="1"/>
      <c r="J1082" s="1"/>
      <c r="K1082" s="1"/>
      <c r="L1082" s="1"/>
      <c r="M1082" s="1"/>
    </row>
    <row r="1083" spans="1:13" ht="15.75" x14ac:dyDescent="0.25">
      <c r="A1083" s="1" t="s">
        <v>1279</v>
      </c>
      <c r="B1083" s="1" t="s">
        <v>3331</v>
      </c>
      <c r="C1083" s="1" t="s">
        <v>4264</v>
      </c>
      <c r="D1083" s="1" t="s">
        <v>4265</v>
      </c>
      <c r="E1083" s="1"/>
      <c r="F1083" s="1"/>
      <c r="G1083" s="1"/>
      <c r="H1083" s="1"/>
      <c r="I1083" s="1"/>
      <c r="J1083" s="1"/>
      <c r="K1083" s="1"/>
      <c r="L1083" s="1"/>
      <c r="M1083" s="1"/>
    </row>
    <row r="1084" spans="1:13" ht="15.75" x14ac:dyDescent="0.25">
      <c r="A1084" s="1" t="s">
        <v>1278</v>
      </c>
      <c r="B1084" s="1" t="s">
        <v>3331</v>
      </c>
      <c r="C1084" s="1" t="s">
        <v>4266</v>
      </c>
      <c r="D1084" s="1" t="s">
        <v>4267</v>
      </c>
      <c r="E1084" s="1"/>
      <c r="F1084" s="1"/>
      <c r="G1084" s="1"/>
      <c r="H1084" s="1"/>
      <c r="I1084" s="1"/>
      <c r="J1084" s="1"/>
      <c r="K1084" s="1"/>
      <c r="L1084" s="1"/>
      <c r="M1084" s="1"/>
    </row>
    <row r="1085" spans="1:13" ht="15.75" x14ac:dyDescent="0.25">
      <c r="A1085" s="1" t="s">
        <v>1277</v>
      </c>
      <c r="B1085" s="1" t="s">
        <v>2473</v>
      </c>
      <c r="C1085" s="1" t="s">
        <v>4268</v>
      </c>
      <c r="D1085" s="1" t="s">
        <v>4269</v>
      </c>
      <c r="E1085" s="1"/>
      <c r="F1085" s="1"/>
      <c r="G1085" s="1"/>
      <c r="H1085" s="1"/>
      <c r="I1085" s="1"/>
      <c r="J1085" s="1"/>
      <c r="K1085" s="1"/>
      <c r="L1085" s="1"/>
      <c r="M1085" s="1"/>
    </row>
    <row r="1086" spans="1:13" ht="15.75" x14ac:dyDescent="0.25">
      <c r="A1086" s="1" t="s">
        <v>1276</v>
      </c>
      <c r="B1086" s="1" t="s">
        <v>2473</v>
      </c>
      <c r="C1086" s="1" t="s">
        <v>4270</v>
      </c>
      <c r="D1086" s="1" t="s">
        <v>3429</v>
      </c>
      <c r="E1086" s="1"/>
      <c r="F1086" s="1"/>
      <c r="G1086" s="1"/>
      <c r="H1086" s="1"/>
      <c r="I1086" s="1"/>
      <c r="J1086" s="1"/>
      <c r="K1086" s="1"/>
      <c r="L1086" s="1"/>
      <c r="M1086" s="1"/>
    </row>
    <row r="1087" spans="1:13" ht="15.75" x14ac:dyDescent="0.25">
      <c r="A1087" s="1" t="s">
        <v>1275</v>
      </c>
      <c r="B1087" s="1" t="s">
        <v>2473</v>
      </c>
      <c r="C1087" s="1" t="s">
        <v>4271</v>
      </c>
      <c r="D1087" s="1" t="s">
        <v>2891</v>
      </c>
      <c r="E1087" s="1"/>
      <c r="F1087" s="1"/>
      <c r="G1087" s="1"/>
      <c r="H1087" s="1"/>
      <c r="I1087" s="1"/>
      <c r="J1087" s="1"/>
      <c r="K1087" s="1"/>
      <c r="L1087" s="1"/>
      <c r="M1087" s="1"/>
    </row>
    <row r="1088" spans="1:13" ht="15.75" x14ac:dyDescent="0.25">
      <c r="A1088" s="1" t="s">
        <v>1274</v>
      </c>
      <c r="B1088" s="1" t="s">
        <v>2470</v>
      </c>
      <c r="C1088" s="1" t="s">
        <v>4272</v>
      </c>
      <c r="D1088" s="1" t="s">
        <v>4273</v>
      </c>
      <c r="E1088" s="1"/>
      <c r="F1088" s="1"/>
      <c r="G1088" s="1"/>
      <c r="H1088" s="1"/>
      <c r="I1088" s="1"/>
      <c r="J1088" s="1"/>
      <c r="K1088" s="1"/>
      <c r="L1088" s="1"/>
      <c r="M1088" s="1"/>
    </row>
    <row r="1089" spans="1:13" ht="15.75" x14ac:dyDescent="0.25">
      <c r="A1089" s="1" t="s">
        <v>1273</v>
      </c>
      <c r="B1089" s="1" t="s">
        <v>2470</v>
      </c>
      <c r="C1089" s="1" t="s">
        <v>4274</v>
      </c>
      <c r="D1089" s="1" t="s">
        <v>4275</v>
      </c>
      <c r="E1089" s="1"/>
      <c r="F1089" s="1"/>
      <c r="G1089" s="1"/>
      <c r="H1089" s="1"/>
      <c r="I1089" s="1"/>
      <c r="J1089" s="1"/>
      <c r="K1089" s="1"/>
      <c r="L1089" s="1"/>
      <c r="M1089" s="1"/>
    </row>
    <row r="1090" spans="1:13" ht="15.75" x14ac:dyDescent="0.25">
      <c r="A1090" s="1" t="s">
        <v>1272</v>
      </c>
      <c r="B1090" s="1" t="s">
        <v>3331</v>
      </c>
      <c r="C1090" s="1" t="s">
        <v>4276</v>
      </c>
      <c r="D1090" s="1" t="s">
        <v>4277</v>
      </c>
      <c r="E1090" s="1"/>
      <c r="F1090" s="1"/>
      <c r="G1090" s="1"/>
      <c r="H1090" s="1"/>
      <c r="I1090" s="1"/>
      <c r="J1090" s="1"/>
      <c r="K1090" s="1"/>
      <c r="L1090" s="1"/>
      <c r="M1090" s="1"/>
    </row>
    <row r="1091" spans="1:13" ht="15.75" x14ac:dyDescent="0.25">
      <c r="A1091" s="1" t="s">
        <v>1271</v>
      </c>
      <c r="B1091" s="1" t="s">
        <v>2470</v>
      </c>
      <c r="C1091" s="1" t="s">
        <v>4278</v>
      </c>
      <c r="D1091" s="1" t="s">
        <v>4279</v>
      </c>
      <c r="E1091" s="1"/>
      <c r="F1091" s="1"/>
      <c r="G1091" s="1"/>
      <c r="H1091" s="1"/>
      <c r="I1091" s="1"/>
      <c r="J1091" s="1"/>
      <c r="K1091" s="1"/>
      <c r="L1091" s="1"/>
      <c r="M1091" s="1"/>
    </row>
    <row r="1092" spans="1:13" ht="15.75" x14ac:dyDescent="0.25">
      <c r="A1092" s="1" t="s">
        <v>1270</v>
      </c>
      <c r="B1092" s="1" t="s">
        <v>2470</v>
      </c>
      <c r="C1092" s="1" t="s">
        <v>2419</v>
      </c>
      <c r="D1092" s="1" t="s">
        <v>4280</v>
      </c>
      <c r="E1092" s="1"/>
      <c r="F1092" s="1"/>
      <c r="G1092" s="1"/>
      <c r="H1092" s="1"/>
      <c r="I1092" s="1"/>
      <c r="J1092" s="1"/>
      <c r="K1092" s="1"/>
      <c r="L1092" s="1"/>
      <c r="M1092" s="1"/>
    </row>
    <row r="1093" spans="1:13" ht="15.75" x14ac:dyDescent="0.25">
      <c r="A1093" s="1" t="s">
        <v>1269</v>
      </c>
      <c r="B1093" s="1" t="s">
        <v>2473</v>
      </c>
      <c r="C1093" s="1" t="s">
        <v>4281</v>
      </c>
      <c r="D1093" s="1" t="s">
        <v>4282</v>
      </c>
      <c r="E1093" s="1"/>
      <c r="F1093" s="1"/>
      <c r="G1093" s="1"/>
      <c r="H1093" s="1"/>
      <c r="I1093" s="1"/>
      <c r="J1093" s="1"/>
      <c r="K1093" s="1"/>
      <c r="L1093" s="1"/>
      <c r="M1093" s="1"/>
    </row>
    <row r="1094" spans="1:13" ht="15.75" x14ac:dyDescent="0.25">
      <c r="A1094" s="1" t="s">
        <v>1268</v>
      </c>
      <c r="B1094" s="1" t="s">
        <v>2470</v>
      </c>
      <c r="C1094" s="1" t="s">
        <v>4283</v>
      </c>
      <c r="D1094" s="1" t="s">
        <v>4284</v>
      </c>
      <c r="E1094" s="1"/>
      <c r="F1094" s="1"/>
      <c r="G1094" s="1"/>
      <c r="H1094" s="1"/>
      <c r="I1094" s="1"/>
      <c r="J1094" s="1"/>
      <c r="K1094" s="1"/>
      <c r="L1094" s="1"/>
      <c r="M1094" s="1"/>
    </row>
    <row r="1095" spans="1:13" ht="15.75" x14ac:dyDescent="0.25">
      <c r="A1095" s="1" t="s">
        <v>1267</v>
      </c>
      <c r="B1095" s="1" t="s">
        <v>2473</v>
      </c>
      <c r="C1095" s="1" t="s">
        <v>2593</v>
      </c>
      <c r="D1095" s="1" t="s">
        <v>3889</v>
      </c>
      <c r="E1095" s="1"/>
      <c r="F1095" s="1"/>
      <c r="G1095" s="1"/>
      <c r="H1095" s="1"/>
      <c r="I1095" s="1"/>
      <c r="J1095" s="1"/>
      <c r="K1095" s="1"/>
      <c r="L1095" s="1"/>
      <c r="M1095" s="1"/>
    </row>
    <row r="1096" spans="1:13" ht="15.75" x14ac:dyDescent="0.25">
      <c r="A1096" s="1" t="s">
        <v>1266</v>
      </c>
      <c r="B1096" s="1" t="s">
        <v>2473</v>
      </c>
      <c r="C1096" s="1" t="s">
        <v>4285</v>
      </c>
      <c r="D1096" s="1" t="s">
        <v>2766</v>
      </c>
      <c r="E1096" s="1"/>
      <c r="F1096" s="1"/>
      <c r="G1096" s="1"/>
      <c r="H1096" s="1"/>
      <c r="I1096" s="1"/>
      <c r="J1096" s="1"/>
      <c r="K1096" s="1"/>
      <c r="L1096" s="1"/>
      <c r="M1096" s="1"/>
    </row>
    <row r="1097" spans="1:13" ht="15.75" x14ac:dyDescent="0.25">
      <c r="A1097" s="1" t="s">
        <v>1265</v>
      </c>
      <c r="B1097" s="1" t="s">
        <v>3331</v>
      </c>
      <c r="C1097" s="1" t="s">
        <v>4286</v>
      </c>
      <c r="D1097" s="1" t="s">
        <v>4287</v>
      </c>
      <c r="E1097" s="1"/>
      <c r="F1097" s="1"/>
      <c r="G1097" s="1"/>
      <c r="H1097" s="1"/>
      <c r="I1097" s="1"/>
      <c r="J1097" s="1"/>
      <c r="K1097" s="1"/>
      <c r="L1097" s="1"/>
      <c r="M1097" s="1"/>
    </row>
    <row r="1098" spans="1:13" ht="15.75" x14ac:dyDescent="0.25">
      <c r="A1098" s="1" t="s">
        <v>1264</v>
      </c>
      <c r="B1098" s="1" t="s">
        <v>2470</v>
      </c>
      <c r="C1098" s="1" t="s">
        <v>4288</v>
      </c>
      <c r="D1098" s="1" t="s">
        <v>4289</v>
      </c>
      <c r="E1098" s="1"/>
      <c r="F1098" s="1"/>
      <c r="G1098" s="1"/>
      <c r="H1098" s="1"/>
      <c r="I1098" s="1"/>
      <c r="J1098" s="1"/>
      <c r="K1098" s="1"/>
      <c r="L1098" s="1"/>
      <c r="M1098" s="1"/>
    </row>
    <row r="1099" spans="1:13" ht="15.75" x14ac:dyDescent="0.25">
      <c r="A1099" s="1" t="s">
        <v>1263</v>
      </c>
      <c r="B1099" s="1" t="s">
        <v>2470</v>
      </c>
      <c r="C1099" s="1" t="s">
        <v>4290</v>
      </c>
      <c r="D1099" s="1" t="s">
        <v>3670</v>
      </c>
      <c r="E1099" s="1"/>
      <c r="F1099" s="1"/>
      <c r="G1099" s="1"/>
      <c r="H1099" s="1"/>
      <c r="I1099" s="1"/>
      <c r="J1099" s="1"/>
      <c r="K1099" s="1"/>
      <c r="L1099" s="1"/>
      <c r="M1099" s="1"/>
    </row>
    <row r="1100" spans="1:13" ht="15.75" x14ac:dyDescent="0.25">
      <c r="A1100" s="1" t="s">
        <v>1262</v>
      </c>
      <c r="B1100" s="1" t="s">
        <v>2470</v>
      </c>
      <c r="C1100" s="1" t="s">
        <v>2945</v>
      </c>
      <c r="D1100" s="1" t="s">
        <v>4291</v>
      </c>
      <c r="E1100" s="1"/>
      <c r="F1100" s="1"/>
      <c r="G1100" s="1"/>
      <c r="H1100" s="1"/>
      <c r="I1100" s="1"/>
      <c r="J1100" s="1"/>
      <c r="K1100" s="1"/>
      <c r="L1100" s="1"/>
      <c r="M1100" s="1"/>
    </row>
    <row r="1101" spans="1:13" ht="15.75" x14ac:dyDescent="0.25">
      <c r="A1101" s="1" t="s">
        <v>1261</v>
      </c>
      <c r="B1101" s="1" t="s">
        <v>2473</v>
      </c>
      <c r="C1101" s="1" t="s">
        <v>4292</v>
      </c>
      <c r="D1101" s="1" t="s">
        <v>4293</v>
      </c>
      <c r="E1101" s="1"/>
      <c r="F1101" s="1"/>
      <c r="G1101" s="1"/>
      <c r="H1101" s="1"/>
      <c r="I1101" s="1"/>
      <c r="J1101" s="1"/>
      <c r="K1101" s="1"/>
      <c r="L1101" s="1"/>
      <c r="M1101" s="1"/>
    </row>
    <row r="1102" spans="1:13" ht="15.75" x14ac:dyDescent="0.25">
      <c r="A1102" s="1" t="s">
        <v>1260</v>
      </c>
      <c r="B1102" s="1" t="s">
        <v>3331</v>
      </c>
      <c r="C1102" s="1" t="s">
        <v>4294</v>
      </c>
      <c r="D1102" s="1" t="s">
        <v>3275</v>
      </c>
      <c r="E1102" s="1"/>
      <c r="F1102" s="1"/>
      <c r="G1102" s="1"/>
      <c r="H1102" s="1"/>
      <c r="I1102" s="1"/>
      <c r="J1102" s="1"/>
      <c r="K1102" s="1"/>
      <c r="L1102" s="1"/>
      <c r="M1102" s="1"/>
    </row>
    <row r="1103" spans="1:13" ht="15.75" x14ac:dyDescent="0.25">
      <c r="A1103" s="1" t="s">
        <v>1259</v>
      </c>
      <c r="B1103" s="1" t="s">
        <v>2473</v>
      </c>
      <c r="C1103" s="1" t="s">
        <v>3319</v>
      </c>
      <c r="D1103" s="1" t="s">
        <v>2484</v>
      </c>
      <c r="E1103" s="1"/>
      <c r="F1103" s="1"/>
      <c r="G1103" s="1"/>
      <c r="H1103" s="1"/>
      <c r="I1103" s="1"/>
      <c r="J1103" s="1"/>
      <c r="K1103" s="1"/>
      <c r="L1103" s="1"/>
      <c r="M1103" s="1"/>
    </row>
    <row r="1104" spans="1:13" ht="15.75" x14ac:dyDescent="0.25">
      <c r="A1104" s="1" t="s">
        <v>1258</v>
      </c>
      <c r="B1104" s="1" t="s">
        <v>2473</v>
      </c>
      <c r="C1104" s="1" t="s">
        <v>4295</v>
      </c>
      <c r="D1104" s="1" t="s">
        <v>4296</v>
      </c>
      <c r="E1104" s="1"/>
      <c r="F1104" s="1"/>
      <c r="G1104" s="1"/>
      <c r="H1104" s="1"/>
      <c r="I1104" s="1"/>
      <c r="J1104" s="1"/>
      <c r="K1104" s="1"/>
      <c r="L1104" s="1"/>
      <c r="M1104" s="1"/>
    </row>
    <row r="1105" spans="1:13" ht="15.75" x14ac:dyDescent="0.25">
      <c r="A1105" s="1" t="s">
        <v>1257</v>
      </c>
      <c r="B1105" s="1" t="s">
        <v>2470</v>
      </c>
      <c r="C1105" s="1" t="s">
        <v>4297</v>
      </c>
      <c r="D1105" s="1" t="s">
        <v>4298</v>
      </c>
      <c r="E1105" s="1"/>
      <c r="F1105" s="1"/>
      <c r="G1105" s="1"/>
      <c r="H1105" s="1"/>
      <c r="I1105" s="1"/>
      <c r="J1105" s="1"/>
      <c r="K1105" s="1"/>
      <c r="L1105" s="1"/>
      <c r="M1105" s="1"/>
    </row>
    <row r="1106" spans="1:13" ht="15.75" x14ac:dyDescent="0.25">
      <c r="A1106" s="1" t="s">
        <v>1256</v>
      </c>
      <c r="B1106" s="1" t="s">
        <v>2473</v>
      </c>
      <c r="C1106" s="1" t="s">
        <v>4299</v>
      </c>
      <c r="D1106" s="1" t="s">
        <v>4300</v>
      </c>
      <c r="E1106" s="1"/>
      <c r="F1106" s="1"/>
      <c r="G1106" s="1"/>
      <c r="H1106" s="1"/>
      <c r="I1106" s="1"/>
      <c r="J1106" s="1"/>
      <c r="K1106" s="1"/>
      <c r="L1106" s="1"/>
      <c r="M1106" s="1"/>
    </row>
    <row r="1107" spans="1:13" ht="15.75" x14ac:dyDescent="0.25">
      <c r="A1107" s="1" t="s">
        <v>1255</v>
      </c>
      <c r="B1107" s="1" t="s">
        <v>2473</v>
      </c>
      <c r="C1107" s="1" t="s">
        <v>2418</v>
      </c>
      <c r="D1107" s="1" t="s">
        <v>2694</v>
      </c>
      <c r="E1107" s="1"/>
      <c r="F1107" s="1"/>
      <c r="G1107" s="1"/>
      <c r="H1107" s="1"/>
      <c r="I1107" s="1"/>
      <c r="J1107" s="1"/>
      <c r="K1107" s="1"/>
      <c r="L1107" s="1"/>
      <c r="M1107" s="1"/>
    </row>
    <row r="1108" spans="1:13" ht="15.75" x14ac:dyDescent="0.25">
      <c r="A1108" s="1" t="s">
        <v>1254</v>
      </c>
      <c r="B1108" s="1" t="s">
        <v>2473</v>
      </c>
      <c r="C1108" s="1" t="s">
        <v>4301</v>
      </c>
      <c r="D1108" s="1" t="s">
        <v>3506</v>
      </c>
      <c r="E1108" s="1"/>
      <c r="F1108" s="1"/>
      <c r="G1108" s="1"/>
      <c r="H1108" s="1"/>
      <c r="I1108" s="1"/>
      <c r="J1108" s="1"/>
      <c r="K1108" s="1"/>
      <c r="L1108" s="1"/>
      <c r="M1108" s="1"/>
    </row>
    <row r="1109" spans="1:13" ht="15.75" x14ac:dyDescent="0.25">
      <c r="A1109" s="1" t="s">
        <v>1253</v>
      </c>
      <c r="B1109" s="1" t="s">
        <v>2470</v>
      </c>
      <c r="C1109" s="1" t="s">
        <v>4302</v>
      </c>
      <c r="D1109" s="1" t="s">
        <v>4303</v>
      </c>
      <c r="E1109" s="1"/>
      <c r="F1109" s="1"/>
      <c r="G1109" s="1"/>
      <c r="H1109" s="1"/>
      <c r="I1109" s="1"/>
      <c r="J1109" s="1"/>
      <c r="K1109" s="1"/>
      <c r="L1109" s="1"/>
      <c r="M1109" s="1"/>
    </row>
    <row r="1110" spans="1:13" ht="15.75" x14ac:dyDescent="0.25">
      <c r="A1110" s="1" t="s">
        <v>1252</v>
      </c>
      <c r="B1110" s="1" t="s">
        <v>3331</v>
      </c>
      <c r="C1110" s="1" t="s">
        <v>4304</v>
      </c>
      <c r="D1110" s="1" t="s">
        <v>4305</v>
      </c>
      <c r="E1110" s="1"/>
      <c r="F1110" s="1"/>
      <c r="G1110" s="1"/>
      <c r="H1110" s="1"/>
      <c r="I1110" s="1"/>
      <c r="J1110" s="1"/>
      <c r="K1110" s="1"/>
      <c r="L1110" s="1"/>
      <c r="M1110" s="1"/>
    </row>
    <row r="1111" spans="1:13" ht="15.75" x14ac:dyDescent="0.25">
      <c r="A1111" s="1" t="s">
        <v>1251</v>
      </c>
      <c r="B1111" s="1" t="s">
        <v>3331</v>
      </c>
      <c r="C1111" s="1" t="s">
        <v>4306</v>
      </c>
      <c r="D1111" s="1" t="s">
        <v>4307</v>
      </c>
      <c r="E1111" s="1"/>
      <c r="F1111" s="1"/>
      <c r="G1111" s="1"/>
      <c r="H1111" s="1"/>
      <c r="I1111" s="1"/>
      <c r="J1111" s="1"/>
      <c r="K1111" s="1"/>
      <c r="L1111" s="1"/>
      <c r="M1111" s="1"/>
    </row>
    <row r="1112" spans="1:13" ht="15.75" x14ac:dyDescent="0.25">
      <c r="A1112" s="1" t="s">
        <v>1250</v>
      </c>
      <c r="B1112" s="1" t="s">
        <v>2470</v>
      </c>
      <c r="C1112" s="1" t="s">
        <v>3189</v>
      </c>
      <c r="D1112" s="1" t="s">
        <v>2621</v>
      </c>
      <c r="E1112" s="1"/>
      <c r="F1112" s="1"/>
      <c r="G1112" s="1"/>
      <c r="H1112" s="1"/>
      <c r="I1112" s="1"/>
      <c r="J1112" s="1"/>
      <c r="K1112" s="1"/>
      <c r="L1112" s="1"/>
      <c r="M1112" s="1"/>
    </row>
    <row r="1113" spans="1:13" ht="15.75" x14ac:dyDescent="0.25">
      <c r="A1113" s="1" t="s">
        <v>1249</v>
      </c>
      <c r="B1113" s="1" t="s">
        <v>3331</v>
      </c>
      <c r="C1113" s="1" t="s">
        <v>4308</v>
      </c>
      <c r="D1113" s="1" t="s">
        <v>4309</v>
      </c>
      <c r="E1113" s="1"/>
      <c r="F1113" s="1"/>
      <c r="G1113" s="1"/>
      <c r="H1113" s="1"/>
      <c r="I1113" s="1"/>
      <c r="J1113" s="1"/>
      <c r="K1113" s="1"/>
      <c r="L1113" s="1"/>
      <c r="M1113" s="1"/>
    </row>
    <row r="1114" spans="1:13" ht="15.75" x14ac:dyDescent="0.25">
      <c r="A1114" s="1" t="s">
        <v>1248</v>
      </c>
      <c r="B1114" s="1" t="s">
        <v>2473</v>
      </c>
      <c r="C1114" s="1" t="s">
        <v>4310</v>
      </c>
      <c r="D1114" s="1" t="s">
        <v>2651</v>
      </c>
      <c r="E1114" s="1"/>
      <c r="F1114" s="1"/>
      <c r="G1114" s="1"/>
      <c r="H1114" s="1"/>
      <c r="I1114" s="1"/>
      <c r="J1114" s="1"/>
      <c r="K1114" s="1"/>
      <c r="L1114" s="1"/>
      <c r="M1114" s="1"/>
    </row>
    <row r="1115" spans="1:13" ht="15.75" x14ac:dyDescent="0.25">
      <c r="A1115" s="1" t="s">
        <v>1247</v>
      </c>
      <c r="B1115" s="1" t="s">
        <v>2470</v>
      </c>
      <c r="C1115" s="1" t="s">
        <v>4311</v>
      </c>
      <c r="D1115" s="1" t="s">
        <v>4312</v>
      </c>
      <c r="E1115" s="1"/>
      <c r="F1115" s="1"/>
      <c r="G1115" s="1"/>
      <c r="H1115" s="1"/>
      <c r="I1115" s="1"/>
      <c r="J1115" s="1"/>
      <c r="K1115" s="1"/>
      <c r="L1115" s="1"/>
      <c r="M1115" s="1"/>
    </row>
    <row r="1116" spans="1:13" ht="15.75" x14ac:dyDescent="0.25">
      <c r="A1116" s="1" t="s">
        <v>1246</v>
      </c>
      <c r="B1116" s="1" t="s">
        <v>2470</v>
      </c>
      <c r="C1116" s="1" t="s">
        <v>4313</v>
      </c>
      <c r="D1116" s="1" t="s">
        <v>4314</v>
      </c>
      <c r="E1116" s="1"/>
      <c r="F1116" s="1"/>
      <c r="G1116" s="1"/>
      <c r="H1116" s="1"/>
      <c r="I1116" s="1"/>
      <c r="J1116" s="1"/>
      <c r="K1116" s="1"/>
      <c r="L1116" s="1"/>
      <c r="M1116" s="1"/>
    </row>
    <row r="1117" spans="1:13" ht="15.75" x14ac:dyDescent="0.25">
      <c r="A1117" s="1" t="s">
        <v>1245</v>
      </c>
      <c r="B1117" s="1" t="s">
        <v>2470</v>
      </c>
      <c r="C1117" s="1" t="s">
        <v>4315</v>
      </c>
      <c r="D1117" s="1" t="s">
        <v>4316</v>
      </c>
      <c r="E1117" s="1"/>
      <c r="F1117" s="1"/>
      <c r="G1117" s="1"/>
      <c r="H1117" s="1"/>
      <c r="I1117" s="1"/>
      <c r="J1117" s="1"/>
      <c r="K1117" s="1"/>
      <c r="L1117" s="1"/>
      <c r="M1117" s="1"/>
    </row>
    <row r="1118" spans="1:13" ht="15.75" x14ac:dyDescent="0.25">
      <c r="A1118" s="1" t="s">
        <v>1244</v>
      </c>
      <c r="B1118" s="1" t="s">
        <v>2470</v>
      </c>
      <c r="C1118" s="1" t="s">
        <v>4317</v>
      </c>
      <c r="D1118" s="1" t="s">
        <v>4318</v>
      </c>
      <c r="E1118" s="1"/>
      <c r="F1118" s="1"/>
      <c r="G1118" s="1"/>
      <c r="H1118" s="1"/>
      <c r="I1118" s="1"/>
      <c r="J1118" s="1"/>
      <c r="K1118" s="1"/>
      <c r="L1118" s="1"/>
      <c r="M1118" s="1"/>
    </row>
    <row r="1119" spans="1:13" ht="15.75" x14ac:dyDescent="0.25">
      <c r="A1119" s="1" t="s">
        <v>1243</v>
      </c>
      <c r="B1119" s="1" t="s">
        <v>2470</v>
      </c>
      <c r="C1119" s="1" t="s">
        <v>4319</v>
      </c>
      <c r="D1119" s="1" t="s">
        <v>2899</v>
      </c>
      <c r="E1119" s="1"/>
      <c r="F1119" s="1"/>
      <c r="G1119" s="1"/>
      <c r="H1119" s="1"/>
      <c r="I1119" s="1"/>
      <c r="J1119" s="1"/>
      <c r="K1119" s="1"/>
      <c r="L1119" s="1"/>
      <c r="M1119" s="1"/>
    </row>
    <row r="1120" spans="1:13" ht="15.75" x14ac:dyDescent="0.25">
      <c r="A1120" s="1" t="s">
        <v>1242</v>
      </c>
      <c r="B1120" s="1" t="s">
        <v>2473</v>
      </c>
      <c r="C1120" s="1" t="s">
        <v>4320</v>
      </c>
      <c r="D1120" s="1" t="s">
        <v>4321</v>
      </c>
      <c r="E1120" s="1"/>
      <c r="F1120" s="1"/>
      <c r="G1120" s="1"/>
      <c r="H1120" s="1"/>
      <c r="I1120" s="1"/>
      <c r="J1120" s="1"/>
      <c r="K1120" s="1"/>
      <c r="L1120" s="1"/>
      <c r="M1120" s="1"/>
    </row>
    <row r="1121" spans="1:13" ht="15.75" x14ac:dyDescent="0.25">
      <c r="A1121" s="1" t="s">
        <v>1241</v>
      </c>
      <c r="B1121" s="1" t="s">
        <v>2473</v>
      </c>
      <c r="C1121" s="1" t="s">
        <v>4322</v>
      </c>
      <c r="D1121" s="1" t="s">
        <v>4323</v>
      </c>
      <c r="E1121" s="1"/>
      <c r="F1121" s="1"/>
      <c r="G1121" s="1"/>
      <c r="H1121" s="1"/>
      <c r="I1121" s="1"/>
      <c r="J1121" s="1"/>
      <c r="K1121" s="1"/>
      <c r="L1121" s="1"/>
      <c r="M1121" s="1"/>
    </row>
    <row r="1122" spans="1:13" ht="15.75" x14ac:dyDescent="0.25">
      <c r="A1122" s="1" t="s">
        <v>1240</v>
      </c>
      <c r="B1122" s="1" t="s">
        <v>2473</v>
      </c>
      <c r="C1122" s="1" t="s">
        <v>4324</v>
      </c>
      <c r="D1122" s="1" t="s">
        <v>4325</v>
      </c>
      <c r="E1122" s="1"/>
      <c r="F1122" s="1"/>
      <c r="G1122" s="1"/>
      <c r="H1122" s="1"/>
      <c r="I1122" s="1"/>
      <c r="J1122" s="1"/>
      <c r="K1122" s="1"/>
      <c r="L1122" s="1"/>
      <c r="M1122" s="1"/>
    </row>
    <row r="1123" spans="1:13" ht="15.75" x14ac:dyDescent="0.25">
      <c r="A1123" s="1" t="s">
        <v>1239</v>
      </c>
      <c r="B1123" s="1" t="s">
        <v>2473</v>
      </c>
      <c r="C1123" s="1" t="s">
        <v>4326</v>
      </c>
      <c r="D1123" s="1" t="s">
        <v>3889</v>
      </c>
      <c r="E1123" s="1"/>
      <c r="F1123" s="1"/>
      <c r="G1123" s="1"/>
      <c r="H1123" s="1"/>
      <c r="I1123" s="1"/>
      <c r="J1123" s="1"/>
      <c r="K1123" s="1"/>
      <c r="L1123" s="1"/>
      <c r="M1123" s="1"/>
    </row>
    <row r="1124" spans="1:13" ht="15.75" x14ac:dyDescent="0.25">
      <c r="A1124" s="1" t="s">
        <v>1238</v>
      </c>
      <c r="B1124" s="1" t="s">
        <v>2470</v>
      </c>
      <c r="C1124" s="1" t="s">
        <v>4327</v>
      </c>
      <c r="D1124" s="1" t="s">
        <v>4328</v>
      </c>
      <c r="E1124" s="1"/>
      <c r="F1124" s="1"/>
      <c r="G1124" s="1"/>
      <c r="H1124" s="1"/>
      <c r="I1124" s="1"/>
      <c r="J1124" s="1"/>
      <c r="K1124" s="1"/>
      <c r="L1124" s="1"/>
      <c r="M1124" s="1"/>
    </row>
    <row r="1125" spans="1:13" ht="15.75" x14ac:dyDescent="0.25">
      <c r="A1125" s="1" t="s">
        <v>1237</v>
      </c>
      <c r="B1125" s="1" t="s">
        <v>2473</v>
      </c>
      <c r="C1125" s="1" t="s">
        <v>4329</v>
      </c>
      <c r="D1125" s="1" t="s">
        <v>3202</v>
      </c>
      <c r="E1125" s="1"/>
      <c r="F1125" s="1"/>
      <c r="G1125" s="1"/>
      <c r="H1125" s="1"/>
      <c r="I1125" s="1"/>
      <c r="J1125" s="1"/>
      <c r="K1125" s="1"/>
      <c r="L1125" s="1"/>
      <c r="M1125" s="1"/>
    </row>
    <row r="1126" spans="1:13" ht="15.75" x14ac:dyDescent="0.25">
      <c r="A1126" s="1" t="s">
        <v>1236</v>
      </c>
      <c r="B1126" s="1" t="s">
        <v>3331</v>
      </c>
      <c r="C1126" s="1" t="s">
        <v>4330</v>
      </c>
      <c r="D1126" s="1" t="s">
        <v>4331</v>
      </c>
      <c r="E1126" s="1"/>
      <c r="F1126" s="1"/>
      <c r="G1126" s="1"/>
      <c r="H1126" s="1"/>
      <c r="I1126" s="1"/>
      <c r="J1126" s="1"/>
      <c r="K1126" s="1"/>
      <c r="L1126" s="1"/>
      <c r="M1126" s="1"/>
    </row>
    <row r="1127" spans="1:13" ht="15.75" x14ac:dyDescent="0.25">
      <c r="A1127" s="1" t="s">
        <v>1235</v>
      </c>
      <c r="B1127" s="1" t="s">
        <v>2470</v>
      </c>
      <c r="C1127" s="1" t="s">
        <v>4332</v>
      </c>
      <c r="D1127" s="1" t="s">
        <v>4333</v>
      </c>
      <c r="E1127" s="1"/>
      <c r="F1127" s="1"/>
      <c r="G1127" s="1"/>
      <c r="H1127" s="1"/>
      <c r="I1127" s="1"/>
      <c r="J1127" s="1"/>
      <c r="K1127" s="1"/>
      <c r="L1127" s="1"/>
      <c r="M1127" s="1"/>
    </row>
    <row r="1128" spans="1:13" ht="15.75" x14ac:dyDescent="0.25">
      <c r="A1128" s="1" t="s">
        <v>1234</v>
      </c>
      <c r="B1128" s="1" t="s">
        <v>2473</v>
      </c>
      <c r="C1128" s="1" t="s">
        <v>4334</v>
      </c>
      <c r="D1128" s="1" t="s">
        <v>3213</v>
      </c>
      <c r="E1128" s="1"/>
      <c r="F1128" s="1"/>
      <c r="G1128" s="1"/>
      <c r="H1128" s="1"/>
      <c r="I1128" s="1"/>
      <c r="J1128" s="1"/>
      <c r="K1128" s="1"/>
      <c r="L1128" s="1"/>
      <c r="M1128" s="1"/>
    </row>
    <row r="1129" spans="1:13" ht="15.75" x14ac:dyDescent="0.25">
      <c r="A1129" s="1" t="s">
        <v>1233</v>
      </c>
      <c r="B1129" s="1" t="s">
        <v>2473</v>
      </c>
      <c r="C1129" s="1" t="s">
        <v>4335</v>
      </c>
      <c r="D1129" s="1" t="s">
        <v>2566</v>
      </c>
      <c r="E1129" s="1"/>
      <c r="F1129" s="1"/>
      <c r="G1129" s="1"/>
      <c r="H1129" s="1"/>
      <c r="I1129" s="1"/>
      <c r="J1129" s="1"/>
      <c r="K1129" s="1"/>
      <c r="L1129" s="1"/>
      <c r="M1129" s="1"/>
    </row>
    <row r="1130" spans="1:13" ht="15.75" x14ac:dyDescent="0.25">
      <c r="A1130" s="1" t="s">
        <v>1232</v>
      </c>
      <c r="B1130" s="1" t="s">
        <v>2473</v>
      </c>
      <c r="C1130" s="1" t="s">
        <v>4336</v>
      </c>
      <c r="D1130" s="1" t="s">
        <v>4337</v>
      </c>
      <c r="E1130" s="1"/>
      <c r="F1130" s="1"/>
      <c r="G1130" s="1"/>
      <c r="H1130" s="1"/>
      <c r="I1130" s="1"/>
      <c r="J1130" s="1"/>
      <c r="K1130" s="1"/>
      <c r="L1130" s="1"/>
      <c r="M1130" s="1"/>
    </row>
    <row r="1131" spans="1:13" ht="15.75" x14ac:dyDescent="0.25">
      <c r="A1131" s="1" t="s">
        <v>1231</v>
      </c>
      <c r="B1131" s="1" t="s">
        <v>2470</v>
      </c>
      <c r="C1131" s="1" t="s">
        <v>4338</v>
      </c>
      <c r="D1131" s="1" t="s">
        <v>3399</v>
      </c>
      <c r="E1131" s="1"/>
      <c r="F1131" s="1"/>
      <c r="G1131" s="1"/>
      <c r="H1131" s="1"/>
      <c r="I1131" s="1"/>
      <c r="J1131" s="1"/>
      <c r="K1131" s="1"/>
      <c r="L1131" s="1"/>
      <c r="M1131" s="1"/>
    </row>
    <row r="1132" spans="1:13" ht="15.75" x14ac:dyDescent="0.25">
      <c r="A1132" s="1" t="s">
        <v>1230</v>
      </c>
      <c r="B1132" s="1" t="s">
        <v>3331</v>
      </c>
      <c r="C1132" s="1" t="s">
        <v>4339</v>
      </c>
      <c r="D1132" s="1" t="s">
        <v>4340</v>
      </c>
      <c r="E1132" s="1"/>
      <c r="F1132" s="1"/>
      <c r="G1132" s="1"/>
      <c r="H1132" s="1"/>
      <c r="I1132" s="1"/>
      <c r="J1132" s="1"/>
      <c r="K1132" s="1"/>
      <c r="L1132" s="1"/>
      <c r="M1132" s="1"/>
    </row>
    <row r="1133" spans="1:13" ht="15.75" x14ac:dyDescent="0.25">
      <c r="A1133" s="1" t="s">
        <v>1229</v>
      </c>
      <c r="B1133" s="1" t="s">
        <v>2470</v>
      </c>
      <c r="C1133" s="1" t="s">
        <v>2457</v>
      </c>
      <c r="D1133" s="1" t="s">
        <v>4341</v>
      </c>
      <c r="E1133" s="1"/>
      <c r="F1133" s="1"/>
      <c r="G1133" s="1"/>
      <c r="H1133" s="1"/>
      <c r="I1133" s="1"/>
      <c r="J1133" s="1"/>
      <c r="K1133" s="1"/>
      <c r="L1133" s="1"/>
      <c r="M1133" s="1"/>
    </row>
    <row r="1134" spans="1:13" ht="15.75" x14ac:dyDescent="0.25">
      <c r="A1134" s="1" t="s">
        <v>1228</v>
      </c>
      <c r="B1134" s="1" t="s">
        <v>2473</v>
      </c>
      <c r="C1134" s="1" t="s">
        <v>4342</v>
      </c>
      <c r="D1134" s="1" t="s">
        <v>4343</v>
      </c>
      <c r="E1134" s="1"/>
      <c r="F1134" s="1"/>
      <c r="G1134" s="1"/>
      <c r="H1134" s="1"/>
      <c r="I1134" s="1"/>
      <c r="J1134" s="1"/>
      <c r="K1134" s="1"/>
      <c r="L1134" s="1"/>
      <c r="M1134" s="1"/>
    </row>
    <row r="1135" spans="1:13" ht="15.75" x14ac:dyDescent="0.25">
      <c r="A1135" s="1" t="s">
        <v>1227</v>
      </c>
      <c r="B1135" s="1" t="s">
        <v>2470</v>
      </c>
      <c r="C1135" s="1" t="s">
        <v>4344</v>
      </c>
      <c r="D1135" s="1" t="s">
        <v>2830</v>
      </c>
      <c r="E1135" s="1"/>
      <c r="F1135" s="1"/>
      <c r="G1135" s="1"/>
      <c r="H1135" s="1"/>
      <c r="I1135" s="1"/>
      <c r="J1135" s="1"/>
      <c r="K1135" s="1"/>
      <c r="L1135" s="1"/>
      <c r="M1135" s="1"/>
    </row>
    <row r="1136" spans="1:13" ht="15.75" x14ac:dyDescent="0.25">
      <c r="A1136" s="1" t="s">
        <v>1226</v>
      </c>
      <c r="B1136" s="1" t="s">
        <v>2470</v>
      </c>
      <c r="C1136" s="1" t="s">
        <v>4345</v>
      </c>
      <c r="D1136" s="1" t="s">
        <v>2596</v>
      </c>
      <c r="E1136" s="1"/>
      <c r="F1136" s="1"/>
      <c r="G1136" s="1"/>
      <c r="H1136" s="1"/>
      <c r="I1136" s="1"/>
      <c r="J1136" s="1"/>
      <c r="K1136" s="1"/>
      <c r="L1136" s="1"/>
      <c r="M1136" s="1"/>
    </row>
    <row r="1137" spans="1:13" ht="15.75" x14ac:dyDescent="0.25">
      <c r="A1137" s="1" t="s">
        <v>1225</v>
      </c>
      <c r="B1137" s="1" t="s">
        <v>2470</v>
      </c>
      <c r="C1137" s="1" t="s">
        <v>4346</v>
      </c>
      <c r="D1137" s="1" t="s">
        <v>4347</v>
      </c>
      <c r="E1137" s="1"/>
      <c r="F1137" s="1"/>
      <c r="G1137" s="1"/>
      <c r="H1137" s="1"/>
      <c r="I1137" s="1"/>
      <c r="J1137" s="1"/>
      <c r="K1137" s="1"/>
      <c r="L1137" s="1"/>
      <c r="M1137" s="1"/>
    </row>
    <row r="1138" spans="1:13" ht="15.75" x14ac:dyDescent="0.25">
      <c r="A1138" s="1" t="s">
        <v>1224</v>
      </c>
      <c r="B1138" s="1" t="s">
        <v>2470</v>
      </c>
      <c r="C1138" s="1" t="s">
        <v>4348</v>
      </c>
      <c r="D1138" s="1" t="s">
        <v>4349</v>
      </c>
      <c r="E1138" s="1"/>
      <c r="F1138" s="1"/>
      <c r="G1138" s="1"/>
      <c r="H1138" s="1"/>
      <c r="I1138" s="1"/>
      <c r="J1138" s="1"/>
      <c r="K1138" s="1"/>
      <c r="L1138" s="1"/>
      <c r="M1138" s="1"/>
    </row>
    <row r="1139" spans="1:13" ht="15.75" x14ac:dyDescent="0.25">
      <c r="A1139" s="1" t="s">
        <v>1223</v>
      </c>
      <c r="B1139" s="1" t="s">
        <v>2470</v>
      </c>
      <c r="C1139" s="1" t="s">
        <v>4350</v>
      </c>
      <c r="D1139" s="1" t="s">
        <v>4351</v>
      </c>
      <c r="E1139" s="1"/>
      <c r="F1139" s="1"/>
      <c r="G1139" s="1"/>
      <c r="H1139" s="1"/>
      <c r="I1139" s="1"/>
      <c r="J1139" s="1"/>
      <c r="K1139" s="1"/>
      <c r="L1139" s="1"/>
      <c r="M1139" s="1"/>
    </row>
    <row r="1140" spans="1:13" ht="15.75" x14ac:dyDescent="0.25">
      <c r="A1140" s="1" t="s">
        <v>1222</v>
      </c>
      <c r="B1140" s="1" t="s">
        <v>2470</v>
      </c>
      <c r="C1140" s="1" t="s">
        <v>4352</v>
      </c>
      <c r="D1140" s="1" t="s">
        <v>4353</v>
      </c>
      <c r="E1140" s="1"/>
      <c r="F1140" s="1"/>
      <c r="G1140" s="1"/>
      <c r="H1140" s="1"/>
      <c r="I1140" s="1"/>
      <c r="J1140" s="1"/>
      <c r="K1140" s="1"/>
      <c r="L1140" s="1"/>
      <c r="M1140" s="1"/>
    </row>
    <row r="1141" spans="1:13" ht="15.75" x14ac:dyDescent="0.25">
      <c r="A1141" s="1" t="s">
        <v>1221</v>
      </c>
      <c r="B1141" s="1" t="s">
        <v>2473</v>
      </c>
      <c r="C1141" s="1" t="s">
        <v>4354</v>
      </c>
      <c r="D1141" s="1" t="s">
        <v>2566</v>
      </c>
      <c r="E1141" s="1"/>
      <c r="F1141" s="1"/>
      <c r="G1141" s="1"/>
      <c r="H1141" s="1"/>
      <c r="I1141" s="1"/>
      <c r="J1141" s="1"/>
      <c r="K1141" s="1"/>
      <c r="L1141" s="1"/>
      <c r="M1141" s="1"/>
    </row>
    <row r="1142" spans="1:13" ht="15.75" x14ac:dyDescent="0.25">
      <c r="A1142" s="1" t="s">
        <v>1220</v>
      </c>
      <c r="B1142" s="1" t="s">
        <v>2473</v>
      </c>
      <c r="C1142" s="1" t="s">
        <v>2879</v>
      </c>
      <c r="D1142" s="1" t="s">
        <v>2598</v>
      </c>
      <c r="E1142" s="1"/>
      <c r="F1142" s="1"/>
      <c r="G1142" s="1"/>
      <c r="H1142" s="1"/>
      <c r="I1142" s="1"/>
      <c r="J1142" s="1"/>
      <c r="K1142" s="1"/>
      <c r="L1142" s="1"/>
      <c r="M1142" s="1"/>
    </row>
    <row r="1143" spans="1:13" ht="15.75" x14ac:dyDescent="0.25">
      <c r="A1143" s="1" t="s">
        <v>1219</v>
      </c>
      <c r="B1143" s="1" t="s">
        <v>2470</v>
      </c>
      <c r="C1143" s="1" t="s">
        <v>4355</v>
      </c>
      <c r="D1143" s="1" t="s">
        <v>2828</v>
      </c>
      <c r="E1143" s="1"/>
      <c r="F1143" s="1"/>
      <c r="G1143" s="1"/>
      <c r="H1143" s="1"/>
      <c r="I1143" s="1"/>
      <c r="J1143" s="1"/>
      <c r="K1143" s="1"/>
      <c r="L1143" s="1"/>
      <c r="M1143" s="1"/>
    </row>
    <row r="1144" spans="1:13" ht="15.75" x14ac:dyDescent="0.25">
      <c r="A1144" s="1" t="s">
        <v>1218</v>
      </c>
      <c r="B1144" s="1" t="s">
        <v>2473</v>
      </c>
      <c r="C1144" s="1" t="s">
        <v>4356</v>
      </c>
      <c r="D1144" s="1" t="s">
        <v>3889</v>
      </c>
      <c r="E1144" s="1"/>
      <c r="F1144" s="1"/>
      <c r="G1144" s="1"/>
      <c r="H1144" s="1"/>
      <c r="I1144" s="1"/>
      <c r="J1144" s="1"/>
      <c r="K1144" s="1"/>
      <c r="L1144" s="1"/>
      <c r="M1144" s="1"/>
    </row>
    <row r="1145" spans="1:13" ht="15.75" x14ac:dyDescent="0.25">
      <c r="A1145" s="1" t="s">
        <v>1217</v>
      </c>
      <c r="B1145" s="1" t="s">
        <v>2470</v>
      </c>
      <c r="C1145" s="1" t="s">
        <v>4357</v>
      </c>
      <c r="D1145" s="1" t="s">
        <v>4358</v>
      </c>
      <c r="E1145" s="1"/>
      <c r="F1145" s="1"/>
      <c r="G1145" s="1"/>
      <c r="H1145" s="1"/>
      <c r="I1145" s="1"/>
      <c r="J1145" s="1"/>
      <c r="K1145" s="1"/>
      <c r="L1145" s="1"/>
      <c r="M1145" s="1"/>
    </row>
    <row r="1146" spans="1:13" ht="15.75" x14ac:dyDescent="0.25">
      <c r="A1146" s="1" t="s">
        <v>1216</v>
      </c>
      <c r="B1146" s="1" t="s">
        <v>2470</v>
      </c>
      <c r="C1146" s="1" t="s">
        <v>4359</v>
      </c>
      <c r="D1146" s="1" t="s">
        <v>2516</v>
      </c>
      <c r="E1146" s="1"/>
      <c r="F1146" s="1"/>
      <c r="G1146" s="1"/>
      <c r="H1146" s="1"/>
      <c r="I1146" s="1"/>
      <c r="J1146" s="1"/>
      <c r="K1146" s="1"/>
      <c r="L1146" s="1"/>
      <c r="M1146" s="1"/>
    </row>
    <row r="1147" spans="1:13" ht="15.75" x14ac:dyDescent="0.25">
      <c r="A1147" s="1" t="s">
        <v>1215</v>
      </c>
      <c r="B1147" s="1" t="s">
        <v>2473</v>
      </c>
      <c r="C1147" s="1" t="s">
        <v>4360</v>
      </c>
      <c r="D1147" s="1" t="s">
        <v>4361</v>
      </c>
      <c r="E1147" s="1"/>
      <c r="F1147" s="1"/>
      <c r="G1147" s="1"/>
      <c r="H1147" s="1"/>
      <c r="I1147" s="1"/>
      <c r="J1147" s="1"/>
      <c r="K1147" s="1"/>
      <c r="L1147" s="1"/>
      <c r="M1147" s="1"/>
    </row>
    <row r="1148" spans="1:13" ht="15.75" x14ac:dyDescent="0.25">
      <c r="A1148" s="1" t="s">
        <v>1214</v>
      </c>
      <c r="B1148" s="1" t="s">
        <v>2473</v>
      </c>
      <c r="C1148" s="1" t="s">
        <v>4362</v>
      </c>
      <c r="D1148" s="1" t="s">
        <v>4363</v>
      </c>
      <c r="E1148" s="1"/>
      <c r="F1148" s="1"/>
      <c r="G1148" s="1"/>
      <c r="H1148" s="1"/>
      <c r="I1148" s="1"/>
      <c r="J1148" s="1"/>
      <c r="K1148" s="1"/>
      <c r="L1148" s="1"/>
      <c r="M1148" s="1"/>
    </row>
    <row r="1149" spans="1:13" ht="15.75" x14ac:dyDescent="0.25">
      <c r="A1149" s="1" t="s">
        <v>1213</v>
      </c>
      <c r="B1149" s="1" t="s">
        <v>2473</v>
      </c>
      <c r="C1149" s="1" t="s">
        <v>4364</v>
      </c>
      <c r="D1149" s="1" t="s">
        <v>2660</v>
      </c>
      <c r="E1149" s="1"/>
      <c r="F1149" s="1"/>
      <c r="G1149" s="1"/>
      <c r="H1149" s="1"/>
      <c r="I1149" s="1"/>
      <c r="J1149" s="1"/>
      <c r="K1149" s="1"/>
      <c r="L1149" s="1"/>
      <c r="M1149" s="1"/>
    </row>
    <row r="1150" spans="1:13" ht="15.75" x14ac:dyDescent="0.25">
      <c r="A1150" s="1" t="s">
        <v>1212</v>
      </c>
      <c r="B1150" s="1" t="s">
        <v>2473</v>
      </c>
      <c r="C1150" s="1" t="s">
        <v>4365</v>
      </c>
      <c r="D1150" s="1" t="s">
        <v>2766</v>
      </c>
      <c r="E1150" s="1"/>
      <c r="F1150" s="1"/>
      <c r="G1150" s="1"/>
      <c r="H1150" s="1"/>
      <c r="I1150" s="1"/>
      <c r="J1150" s="1"/>
      <c r="K1150" s="1"/>
      <c r="L1150" s="1"/>
      <c r="M1150" s="1"/>
    </row>
    <row r="1151" spans="1:13" ht="15.75" x14ac:dyDescent="0.25">
      <c r="A1151" s="1" t="s">
        <v>1211</v>
      </c>
      <c r="B1151" s="1" t="s">
        <v>2470</v>
      </c>
      <c r="C1151" s="1" t="s">
        <v>4366</v>
      </c>
      <c r="D1151" s="1" t="s">
        <v>4367</v>
      </c>
      <c r="E1151" s="1"/>
      <c r="F1151" s="1"/>
      <c r="G1151" s="1"/>
      <c r="H1151" s="1"/>
      <c r="I1151" s="1"/>
      <c r="J1151" s="1"/>
      <c r="K1151" s="1"/>
      <c r="L1151" s="1"/>
      <c r="M1151" s="1"/>
    </row>
    <row r="1152" spans="1:13" ht="15.75" x14ac:dyDescent="0.25">
      <c r="A1152" s="1" t="s">
        <v>1210</v>
      </c>
      <c r="B1152" s="1" t="s">
        <v>2473</v>
      </c>
      <c r="C1152" s="1" t="s">
        <v>3387</v>
      </c>
      <c r="D1152" s="1" t="s">
        <v>4368</v>
      </c>
      <c r="E1152" s="1"/>
      <c r="F1152" s="1"/>
      <c r="G1152" s="1"/>
      <c r="H1152" s="1"/>
      <c r="I1152" s="1"/>
      <c r="J1152" s="1"/>
      <c r="K1152" s="1"/>
      <c r="L1152" s="1"/>
      <c r="M1152" s="1"/>
    </row>
    <row r="1153" spans="1:13" ht="15.75" x14ac:dyDescent="0.25">
      <c r="A1153" s="1" t="s">
        <v>1209</v>
      </c>
      <c r="B1153" s="1" t="s">
        <v>2473</v>
      </c>
      <c r="C1153" s="1" t="s">
        <v>4369</v>
      </c>
      <c r="D1153" s="1" t="s">
        <v>4370</v>
      </c>
      <c r="E1153" s="1"/>
      <c r="F1153" s="1"/>
      <c r="G1153" s="1"/>
      <c r="H1153" s="1"/>
      <c r="I1153" s="1"/>
      <c r="J1153" s="1"/>
      <c r="K1153" s="1"/>
      <c r="L1153" s="1"/>
      <c r="M1153" s="1"/>
    </row>
    <row r="1154" spans="1:13" ht="15.75" x14ac:dyDescent="0.25">
      <c r="A1154" s="1" t="s">
        <v>1208</v>
      </c>
      <c r="B1154" s="1" t="s">
        <v>2470</v>
      </c>
      <c r="C1154" s="1" t="s">
        <v>4371</v>
      </c>
      <c r="D1154" s="1" t="s">
        <v>3360</v>
      </c>
      <c r="E1154" s="1"/>
      <c r="F1154" s="1"/>
      <c r="G1154" s="1"/>
      <c r="H1154" s="1"/>
      <c r="I1154" s="1"/>
      <c r="J1154" s="1"/>
      <c r="K1154" s="1"/>
      <c r="L1154" s="1"/>
      <c r="M1154" s="1"/>
    </row>
    <row r="1155" spans="1:13" ht="15.75" x14ac:dyDescent="0.25">
      <c r="A1155" s="1" t="s">
        <v>1207</v>
      </c>
      <c r="B1155" s="1" t="s">
        <v>2470</v>
      </c>
      <c r="C1155" s="1" t="s">
        <v>4372</v>
      </c>
      <c r="D1155" s="1" t="s">
        <v>4373</v>
      </c>
      <c r="E1155" s="1"/>
      <c r="F1155" s="1"/>
      <c r="G1155" s="1"/>
      <c r="H1155" s="1"/>
      <c r="I1155" s="1"/>
      <c r="J1155" s="1"/>
      <c r="K1155" s="1"/>
      <c r="L1155" s="1"/>
      <c r="M1155" s="1"/>
    </row>
    <row r="1156" spans="1:13" ht="15.75" x14ac:dyDescent="0.25">
      <c r="A1156" s="1" t="s">
        <v>1206</v>
      </c>
      <c r="B1156" s="1" t="s">
        <v>2470</v>
      </c>
      <c r="C1156" s="1" t="s">
        <v>4374</v>
      </c>
      <c r="D1156" s="1" t="s">
        <v>4375</v>
      </c>
      <c r="E1156" s="1"/>
      <c r="F1156" s="1"/>
      <c r="G1156" s="1"/>
      <c r="H1156" s="1"/>
      <c r="I1156" s="1"/>
      <c r="J1156" s="1"/>
      <c r="K1156" s="1"/>
      <c r="L1156" s="1"/>
      <c r="M1156" s="1"/>
    </row>
    <row r="1157" spans="1:13" ht="15.75" x14ac:dyDescent="0.25">
      <c r="A1157" s="1" t="s">
        <v>1205</v>
      </c>
      <c r="B1157" s="1" t="s">
        <v>2473</v>
      </c>
      <c r="C1157" s="1" t="s">
        <v>4376</v>
      </c>
      <c r="D1157" s="1" t="s">
        <v>4377</v>
      </c>
      <c r="E1157" s="1"/>
      <c r="F1157" s="1"/>
      <c r="G1157" s="1"/>
      <c r="H1157" s="1"/>
      <c r="I1157" s="1"/>
      <c r="J1157" s="1"/>
      <c r="K1157" s="1"/>
      <c r="L1157" s="1"/>
      <c r="M1157" s="1"/>
    </row>
    <row r="1158" spans="1:13" ht="15.75" x14ac:dyDescent="0.25">
      <c r="A1158" s="1" t="s">
        <v>1204</v>
      </c>
      <c r="B1158" s="1" t="s">
        <v>2473</v>
      </c>
      <c r="C1158" s="1" t="s">
        <v>4378</v>
      </c>
      <c r="D1158" s="1" t="s">
        <v>4379</v>
      </c>
      <c r="E1158" s="1"/>
      <c r="F1158" s="1"/>
      <c r="G1158" s="1"/>
      <c r="H1158" s="1"/>
      <c r="I1158" s="1"/>
      <c r="J1158" s="1"/>
      <c r="K1158" s="1"/>
      <c r="L1158" s="1"/>
      <c r="M1158" s="1"/>
    </row>
    <row r="1159" spans="1:13" ht="15.75" x14ac:dyDescent="0.25">
      <c r="A1159" s="1" t="s">
        <v>1203</v>
      </c>
      <c r="B1159" s="1" t="s">
        <v>2473</v>
      </c>
      <c r="C1159" s="1" t="s">
        <v>4380</v>
      </c>
      <c r="D1159" s="1" t="s">
        <v>4381</v>
      </c>
      <c r="E1159" s="1"/>
      <c r="F1159" s="1"/>
      <c r="G1159" s="1"/>
      <c r="H1159" s="1"/>
      <c r="I1159" s="1"/>
      <c r="J1159" s="1"/>
      <c r="K1159" s="1"/>
      <c r="L1159" s="1"/>
      <c r="M1159" s="1"/>
    </row>
    <row r="1160" spans="1:13" ht="15.75" x14ac:dyDescent="0.25">
      <c r="A1160" s="1" t="s">
        <v>1202</v>
      </c>
      <c r="B1160" s="1" t="s">
        <v>2470</v>
      </c>
      <c r="C1160" s="1" t="s">
        <v>4382</v>
      </c>
      <c r="D1160" s="1" t="s">
        <v>4383</v>
      </c>
      <c r="E1160" s="1"/>
      <c r="F1160" s="1"/>
      <c r="G1160" s="1"/>
      <c r="H1160" s="1"/>
      <c r="I1160" s="1"/>
      <c r="J1160" s="1"/>
      <c r="K1160" s="1"/>
      <c r="L1160" s="1"/>
      <c r="M1160" s="1"/>
    </row>
    <row r="1161" spans="1:13" ht="15.75" x14ac:dyDescent="0.25">
      <c r="A1161" s="1" t="s">
        <v>1201</v>
      </c>
      <c r="B1161" s="1" t="s">
        <v>2473</v>
      </c>
      <c r="C1161" s="1" t="s">
        <v>4384</v>
      </c>
      <c r="D1161" s="1" t="s">
        <v>4385</v>
      </c>
      <c r="E1161" s="1"/>
      <c r="F1161" s="1"/>
      <c r="G1161" s="1"/>
      <c r="H1161" s="1"/>
      <c r="I1161" s="1"/>
      <c r="J1161" s="1"/>
      <c r="K1161" s="1"/>
      <c r="L1161" s="1"/>
      <c r="M1161" s="1"/>
    </row>
    <row r="1162" spans="1:13" ht="15.75" x14ac:dyDescent="0.25">
      <c r="A1162" s="1" t="s">
        <v>1200</v>
      </c>
      <c r="B1162" s="1" t="s">
        <v>2470</v>
      </c>
      <c r="C1162" s="1" t="s">
        <v>4386</v>
      </c>
      <c r="D1162" s="1" t="s">
        <v>4387</v>
      </c>
      <c r="E1162" s="1"/>
      <c r="F1162" s="1"/>
      <c r="G1162" s="1"/>
      <c r="H1162" s="1"/>
      <c r="I1162" s="1"/>
      <c r="J1162" s="1"/>
      <c r="K1162" s="1"/>
      <c r="L1162" s="1"/>
      <c r="M1162" s="1"/>
    </row>
    <row r="1163" spans="1:13" ht="15.75" x14ac:dyDescent="0.25">
      <c r="A1163" s="1" t="s">
        <v>1199</v>
      </c>
      <c r="B1163" s="1" t="s">
        <v>2470</v>
      </c>
      <c r="C1163" s="1" t="s">
        <v>4388</v>
      </c>
      <c r="D1163" s="1" t="s">
        <v>3750</v>
      </c>
      <c r="E1163" s="1"/>
      <c r="F1163" s="1"/>
      <c r="G1163" s="1"/>
      <c r="H1163" s="1"/>
      <c r="I1163" s="1"/>
      <c r="J1163" s="1"/>
      <c r="K1163" s="1"/>
      <c r="L1163" s="1"/>
      <c r="M1163" s="1"/>
    </row>
    <row r="1164" spans="1:13" ht="15.75" x14ac:dyDescent="0.25">
      <c r="A1164" s="1" t="s">
        <v>1198</v>
      </c>
      <c r="B1164" s="1" t="s">
        <v>2473</v>
      </c>
      <c r="C1164" s="1" t="s">
        <v>4389</v>
      </c>
      <c r="D1164" s="1" t="s">
        <v>4390</v>
      </c>
      <c r="E1164" s="1"/>
      <c r="F1164" s="1"/>
      <c r="G1164" s="1"/>
      <c r="H1164" s="1"/>
      <c r="I1164" s="1"/>
      <c r="J1164" s="1"/>
      <c r="K1164" s="1"/>
      <c r="L1164" s="1"/>
      <c r="M1164" s="1"/>
    </row>
    <row r="1165" spans="1:13" ht="15.75" x14ac:dyDescent="0.25">
      <c r="A1165" s="1" t="s">
        <v>1197</v>
      </c>
      <c r="B1165" s="1" t="s">
        <v>2470</v>
      </c>
      <c r="C1165" s="1" t="s">
        <v>4391</v>
      </c>
      <c r="D1165" s="1" t="s">
        <v>4392</v>
      </c>
      <c r="E1165" s="1"/>
      <c r="F1165" s="1"/>
      <c r="G1165" s="1"/>
      <c r="H1165" s="1"/>
      <c r="I1165" s="1"/>
      <c r="J1165" s="1"/>
      <c r="K1165" s="1"/>
      <c r="L1165" s="1"/>
      <c r="M1165" s="1"/>
    </row>
    <row r="1166" spans="1:13" ht="15.75" x14ac:dyDescent="0.25">
      <c r="A1166" s="1" t="s">
        <v>1196</v>
      </c>
      <c r="B1166" s="1" t="s">
        <v>2470</v>
      </c>
      <c r="C1166" s="1" t="s">
        <v>4393</v>
      </c>
      <c r="D1166" s="1" t="s">
        <v>4394</v>
      </c>
      <c r="E1166" s="1"/>
      <c r="F1166" s="1"/>
      <c r="G1166" s="1"/>
      <c r="H1166" s="1"/>
      <c r="I1166" s="1"/>
      <c r="J1166" s="1"/>
      <c r="K1166" s="1"/>
      <c r="L1166" s="1"/>
      <c r="M1166" s="1"/>
    </row>
    <row r="1167" spans="1:13" ht="15.75" x14ac:dyDescent="0.25">
      <c r="A1167" s="1" t="s">
        <v>1195</v>
      </c>
      <c r="B1167" s="1" t="s">
        <v>2470</v>
      </c>
      <c r="C1167" s="1" t="s">
        <v>4395</v>
      </c>
      <c r="D1167" s="1" t="s">
        <v>2861</v>
      </c>
      <c r="E1167" s="1"/>
      <c r="F1167" s="1"/>
      <c r="G1167" s="1"/>
      <c r="H1167" s="1"/>
      <c r="I1167" s="1"/>
      <c r="J1167" s="1"/>
      <c r="K1167" s="1"/>
      <c r="L1167" s="1"/>
      <c r="M1167" s="1"/>
    </row>
    <row r="1168" spans="1:13" ht="15.75" x14ac:dyDescent="0.25">
      <c r="A1168" s="1" t="s">
        <v>1194</v>
      </c>
      <c r="B1168" s="1" t="s">
        <v>2470</v>
      </c>
      <c r="C1168" s="1" t="s">
        <v>4396</v>
      </c>
      <c r="D1168" s="1" t="s">
        <v>2546</v>
      </c>
      <c r="E1168" s="1"/>
      <c r="F1168" s="1"/>
      <c r="G1168" s="1"/>
      <c r="H1168" s="1"/>
      <c r="I1168" s="1"/>
      <c r="J1168" s="1"/>
      <c r="K1168" s="1"/>
      <c r="L1168" s="1"/>
      <c r="M1168" s="1"/>
    </row>
    <row r="1169" spans="1:13" ht="15.75" x14ac:dyDescent="0.25">
      <c r="A1169" s="1" t="s">
        <v>1193</v>
      </c>
      <c r="B1169" s="1" t="s">
        <v>3331</v>
      </c>
      <c r="C1169" s="1" t="s">
        <v>4397</v>
      </c>
      <c r="D1169" s="1" t="s">
        <v>4398</v>
      </c>
      <c r="E1169" s="1"/>
      <c r="F1169" s="1"/>
      <c r="G1169" s="1"/>
      <c r="H1169" s="1"/>
      <c r="I1169" s="1"/>
      <c r="J1169" s="1"/>
      <c r="K1169" s="1"/>
      <c r="L1169" s="1"/>
      <c r="M1169" s="1"/>
    </row>
    <row r="1170" spans="1:13" ht="15.75" x14ac:dyDescent="0.25">
      <c r="A1170" s="1" t="s">
        <v>1192</v>
      </c>
      <c r="B1170" s="1" t="s">
        <v>2473</v>
      </c>
      <c r="C1170" s="1" t="s">
        <v>2551</v>
      </c>
      <c r="D1170" s="1" t="s">
        <v>4399</v>
      </c>
      <c r="E1170" s="1"/>
      <c r="F1170" s="1"/>
      <c r="G1170" s="1"/>
      <c r="H1170" s="1"/>
      <c r="I1170" s="1"/>
      <c r="J1170" s="1"/>
      <c r="K1170" s="1"/>
      <c r="L1170" s="1"/>
      <c r="M1170" s="1"/>
    </row>
    <row r="1171" spans="1:13" ht="15.75" x14ac:dyDescent="0.25">
      <c r="A1171" s="1" t="s">
        <v>1191</v>
      </c>
      <c r="B1171" s="1" t="s">
        <v>2473</v>
      </c>
      <c r="C1171" s="1" t="s">
        <v>4400</v>
      </c>
      <c r="D1171" s="1" t="s">
        <v>4401</v>
      </c>
      <c r="E1171" s="1"/>
      <c r="F1171" s="1"/>
      <c r="G1171" s="1"/>
      <c r="H1171" s="1"/>
      <c r="I1171" s="1"/>
      <c r="J1171" s="1"/>
      <c r="K1171" s="1"/>
      <c r="L1171" s="1"/>
      <c r="M1171" s="1"/>
    </row>
    <row r="1172" spans="1:13" ht="15.75" x14ac:dyDescent="0.25">
      <c r="A1172" s="1" t="s">
        <v>1190</v>
      </c>
      <c r="B1172" s="1" t="s">
        <v>3331</v>
      </c>
      <c r="C1172" s="1" t="s">
        <v>4127</v>
      </c>
      <c r="D1172" s="1" t="s">
        <v>4402</v>
      </c>
      <c r="E1172" s="1"/>
      <c r="F1172" s="1"/>
      <c r="G1172" s="1"/>
      <c r="H1172" s="1"/>
      <c r="I1172" s="1"/>
      <c r="J1172" s="1"/>
      <c r="K1172" s="1"/>
      <c r="L1172" s="1"/>
      <c r="M1172" s="1"/>
    </row>
    <row r="1173" spans="1:13" ht="15.75" x14ac:dyDescent="0.25">
      <c r="A1173" s="1" t="s">
        <v>1189</v>
      </c>
      <c r="B1173" s="1" t="s">
        <v>2470</v>
      </c>
      <c r="C1173" s="1" t="s">
        <v>4403</v>
      </c>
      <c r="D1173" s="1" t="s">
        <v>4404</v>
      </c>
      <c r="E1173" s="1"/>
      <c r="F1173" s="1"/>
      <c r="G1173" s="1"/>
      <c r="H1173" s="1"/>
      <c r="I1173" s="1"/>
      <c r="J1173" s="1"/>
      <c r="K1173" s="1"/>
      <c r="L1173" s="1"/>
      <c r="M1173" s="1"/>
    </row>
    <row r="1174" spans="1:13" ht="15.75" x14ac:dyDescent="0.25">
      <c r="A1174" s="1" t="s">
        <v>1188</v>
      </c>
      <c r="B1174" s="1" t="s">
        <v>2473</v>
      </c>
      <c r="C1174" s="1" t="s">
        <v>4405</v>
      </c>
      <c r="D1174" s="1" t="s">
        <v>4406</v>
      </c>
      <c r="E1174" s="1"/>
      <c r="F1174" s="1"/>
      <c r="G1174" s="1"/>
      <c r="H1174" s="1"/>
      <c r="I1174" s="1"/>
      <c r="J1174" s="1"/>
      <c r="K1174" s="1"/>
      <c r="L1174" s="1"/>
      <c r="M1174" s="1"/>
    </row>
    <row r="1175" spans="1:13" ht="15.75" x14ac:dyDescent="0.25">
      <c r="A1175" s="1" t="s">
        <v>1187</v>
      </c>
      <c r="B1175" s="1" t="s">
        <v>3331</v>
      </c>
      <c r="C1175" s="1" t="s">
        <v>4407</v>
      </c>
      <c r="D1175" s="1" t="s">
        <v>4408</v>
      </c>
      <c r="E1175" s="1"/>
      <c r="F1175" s="1"/>
      <c r="G1175" s="1"/>
      <c r="H1175" s="1"/>
      <c r="I1175" s="1"/>
      <c r="J1175" s="1"/>
      <c r="K1175" s="1"/>
      <c r="L1175" s="1"/>
      <c r="M1175" s="1"/>
    </row>
    <row r="1176" spans="1:13" ht="15.75" x14ac:dyDescent="0.25">
      <c r="A1176" s="1" t="s">
        <v>1186</v>
      </c>
      <c r="B1176" s="1" t="s">
        <v>2473</v>
      </c>
      <c r="C1176" s="1" t="s">
        <v>4409</v>
      </c>
      <c r="D1176" s="1" t="s">
        <v>4410</v>
      </c>
      <c r="E1176" s="1"/>
      <c r="F1176" s="1"/>
      <c r="G1176" s="1"/>
      <c r="H1176" s="1"/>
      <c r="I1176" s="1"/>
      <c r="J1176" s="1"/>
      <c r="K1176" s="1"/>
      <c r="L1176" s="1"/>
      <c r="M1176" s="1"/>
    </row>
    <row r="1177" spans="1:13" ht="15.75" x14ac:dyDescent="0.25">
      <c r="A1177" s="1" t="s">
        <v>1185</v>
      </c>
      <c r="B1177" s="1" t="s">
        <v>2473</v>
      </c>
      <c r="C1177" s="1" t="s">
        <v>4411</v>
      </c>
      <c r="D1177" s="1" t="s">
        <v>4412</v>
      </c>
      <c r="E1177" s="1"/>
      <c r="F1177" s="1"/>
      <c r="G1177" s="1"/>
      <c r="H1177" s="1"/>
      <c r="I1177" s="1"/>
      <c r="J1177" s="1"/>
      <c r="K1177" s="1"/>
      <c r="L1177" s="1"/>
      <c r="M1177" s="1"/>
    </row>
    <row r="1178" spans="1:13" ht="15.75" x14ac:dyDescent="0.25">
      <c r="A1178" s="1" t="s">
        <v>1184</v>
      </c>
      <c r="B1178" s="1" t="s">
        <v>2473</v>
      </c>
      <c r="C1178" s="1" t="s">
        <v>4413</v>
      </c>
      <c r="D1178" s="1" t="s">
        <v>4414</v>
      </c>
      <c r="E1178" s="1"/>
      <c r="F1178" s="1"/>
      <c r="G1178" s="1"/>
      <c r="H1178" s="1"/>
      <c r="I1178" s="1"/>
      <c r="J1178" s="1"/>
      <c r="K1178" s="1"/>
      <c r="L1178" s="1"/>
      <c r="M1178" s="1"/>
    </row>
    <row r="1179" spans="1:13" ht="15.75" x14ac:dyDescent="0.25">
      <c r="A1179" s="1" t="s">
        <v>1183</v>
      </c>
      <c r="B1179" s="1" t="s">
        <v>2470</v>
      </c>
      <c r="C1179" s="1" t="s">
        <v>4415</v>
      </c>
      <c r="D1179" s="1" t="s">
        <v>4416</v>
      </c>
      <c r="E1179" s="1"/>
      <c r="F1179" s="1"/>
      <c r="G1179" s="1"/>
      <c r="H1179" s="1"/>
      <c r="I1179" s="1"/>
      <c r="J1179" s="1"/>
      <c r="K1179" s="1"/>
      <c r="L1179" s="1"/>
      <c r="M1179" s="1"/>
    </row>
    <row r="1180" spans="1:13" ht="15.75" x14ac:dyDescent="0.25">
      <c r="A1180" s="1" t="s">
        <v>1182</v>
      </c>
      <c r="B1180" s="1" t="s">
        <v>2473</v>
      </c>
      <c r="C1180" s="1" t="s">
        <v>4417</v>
      </c>
      <c r="D1180" s="1" t="s">
        <v>2603</v>
      </c>
      <c r="E1180" s="1"/>
      <c r="F1180" s="1"/>
      <c r="G1180" s="1"/>
      <c r="H1180" s="1"/>
      <c r="I1180" s="1"/>
      <c r="J1180" s="1"/>
      <c r="K1180" s="1"/>
      <c r="L1180" s="1"/>
      <c r="M1180" s="1"/>
    </row>
    <row r="1181" spans="1:13" ht="15.75" x14ac:dyDescent="0.25">
      <c r="A1181" s="1" t="s">
        <v>1181</v>
      </c>
      <c r="B1181" s="1" t="s">
        <v>2470</v>
      </c>
      <c r="C1181" s="1" t="s">
        <v>4418</v>
      </c>
      <c r="D1181" s="1" t="s">
        <v>2822</v>
      </c>
      <c r="E1181" s="1"/>
      <c r="F1181" s="1"/>
      <c r="G1181" s="1"/>
      <c r="H1181" s="1"/>
      <c r="I1181" s="1"/>
      <c r="J1181" s="1"/>
      <c r="K1181" s="1"/>
      <c r="L1181" s="1"/>
      <c r="M1181" s="1"/>
    </row>
    <row r="1182" spans="1:13" ht="15.75" x14ac:dyDescent="0.25">
      <c r="A1182" s="1" t="s">
        <v>1180</v>
      </c>
      <c r="B1182" s="1" t="s">
        <v>2473</v>
      </c>
      <c r="C1182" s="1" t="s">
        <v>4419</v>
      </c>
      <c r="D1182" s="1" t="s">
        <v>2521</v>
      </c>
      <c r="E1182" s="1"/>
      <c r="F1182" s="1"/>
      <c r="G1182" s="1"/>
      <c r="H1182" s="1"/>
      <c r="I1182" s="1"/>
      <c r="J1182" s="1"/>
      <c r="K1182" s="1"/>
      <c r="L1182" s="1"/>
      <c r="M1182" s="1"/>
    </row>
    <row r="1183" spans="1:13" ht="15.75" x14ac:dyDescent="0.25">
      <c r="A1183" s="1" t="s">
        <v>1179</v>
      </c>
      <c r="B1183" s="1" t="s">
        <v>2470</v>
      </c>
      <c r="C1183" s="1" t="s">
        <v>2549</v>
      </c>
      <c r="D1183" s="1" t="s">
        <v>4420</v>
      </c>
      <c r="E1183" s="1"/>
      <c r="F1183" s="1"/>
      <c r="G1183" s="1"/>
      <c r="H1183" s="1"/>
      <c r="I1183" s="1"/>
      <c r="J1183" s="1"/>
      <c r="K1183" s="1"/>
      <c r="L1183" s="1"/>
      <c r="M1183" s="1"/>
    </row>
    <row r="1184" spans="1:13" ht="15.75" x14ac:dyDescent="0.25">
      <c r="A1184" s="1" t="s">
        <v>1178</v>
      </c>
      <c r="B1184" s="1" t="s">
        <v>2470</v>
      </c>
      <c r="C1184" s="1" t="s">
        <v>4421</v>
      </c>
      <c r="D1184" s="1" t="s">
        <v>4422</v>
      </c>
      <c r="E1184" s="1"/>
      <c r="F1184" s="1"/>
      <c r="G1184" s="1"/>
      <c r="H1184" s="1"/>
      <c r="I1184" s="1"/>
      <c r="J1184" s="1"/>
      <c r="K1184" s="1"/>
      <c r="L1184" s="1"/>
      <c r="M1184" s="1"/>
    </row>
    <row r="1185" spans="1:13" ht="15.75" x14ac:dyDescent="0.25">
      <c r="A1185" s="1" t="s">
        <v>1177</v>
      </c>
      <c r="B1185" s="1" t="s">
        <v>3331</v>
      </c>
      <c r="C1185" s="1" t="s">
        <v>4423</v>
      </c>
      <c r="D1185" s="1" t="s">
        <v>4424</v>
      </c>
      <c r="E1185" s="1"/>
      <c r="F1185" s="1"/>
      <c r="G1185" s="1"/>
      <c r="H1185" s="1"/>
      <c r="I1185" s="1"/>
      <c r="J1185" s="1"/>
      <c r="K1185" s="1"/>
      <c r="L1185" s="1"/>
      <c r="M1185" s="1"/>
    </row>
    <row r="1186" spans="1:13" ht="15.75" x14ac:dyDescent="0.25">
      <c r="A1186" s="1" t="s">
        <v>1176</v>
      </c>
      <c r="B1186" s="1" t="s">
        <v>2473</v>
      </c>
      <c r="C1186" s="1" t="s">
        <v>4425</v>
      </c>
      <c r="D1186" s="1" t="s">
        <v>4426</v>
      </c>
      <c r="E1186" s="1"/>
      <c r="F1186" s="1"/>
      <c r="G1186" s="1"/>
      <c r="H1186" s="1"/>
      <c r="I1186" s="1"/>
      <c r="J1186" s="1"/>
      <c r="K1186" s="1"/>
      <c r="L1186" s="1"/>
      <c r="M1186" s="1"/>
    </row>
    <row r="1187" spans="1:13" ht="15.75" x14ac:dyDescent="0.25">
      <c r="A1187" s="1" t="s">
        <v>1175</v>
      </c>
      <c r="B1187" s="1" t="s">
        <v>2470</v>
      </c>
      <c r="C1187" s="1" t="s">
        <v>4427</v>
      </c>
      <c r="D1187" s="1" t="s">
        <v>2516</v>
      </c>
      <c r="E1187" s="1"/>
      <c r="F1187" s="1"/>
      <c r="G1187" s="1"/>
      <c r="H1187" s="1"/>
      <c r="I1187" s="1"/>
      <c r="J1187" s="1"/>
      <c r="K1187" s="1"/>
      <c r="L1187" s="1"/>
      <c r="M1187" s="1"/>
    </row>
    <row r="1188" spans="1:13" ht="15.75" x14ac:dyDescent="0.25">
      <c r="A1188" s="1" t="s">
        <v>1174</v>
      </c>
      <c r="B1188" s="1" t="s">
        <v>2470</v>
      </c>
      <c r="C1188" s="1" t="s">
        <v>4428</v>
      </c>
      <c r="D1188" s="1" t="s">
        <v>4429</v>
      </c>
      <c r="E1188" s="1"/>
      <c r="F1188" s="1"/>
      <c r="G1188" s="1"/>
      <c r="H1188" s="1"/>
      <c r="I1188" s="1"/>
      <c r="J1188" s="1"/>
      <c r="K1188" s="1"/>
      <c r="L1188" s="1"/>
      <c r="M1188" s="1"/>
    </row>
    <row r="1189" spans="1:13" ht="15.75" x14ac:dyDescent="0.25">
      <c r="A1189" s="1" t="s">
        <v>1173</v>
      </c>
      <c r="B1189" s="1" t="s">
        <v>2473</v>
      </c>
      <c r="C1189" s="1" t="s">
        <v>2977</v>
      </c>
      <c r="D1189" s="1" t="s">
        <v>4430</v>
      </c>
      <c r="E1189" s="1"/>
      <c r="F1189" s="1"/>
      <c r="G1189" s="1"/>
      <c r="H1189" s="1"/>
      <c r="I1189" s="1"/>
      <c r="J1189" s="1"/>
      <c r="K1189" s="1"/>
      <c r="L1189" s="1"/>
      <c r="M1189" s="1"/>
    </row>
    <row r="1190" spans="1:13" ht="15.75" x14ac:dyDescent="0.25">
      <c r="A1190" s="1" t="s">
        <v>1172</v>
      </c>
      <c r="B1190" s="1" t="s">
        <v>2473</v>
      </c>
      <c r="C1190" s="1" t="s">
        <v>4431</v>
      </c>
      <c r="D1190" s="1" t="s">
        <v>4432</v>
      </c>
      <c r="E1190" s="1"/>
      <c r="F1190" s="1"/>
      <c r="G1190" s="1"/>
      <c r="H1190" s="1"/>
      <c r="I1190" s="1"/>
      <c r="J1190" s="1"/>
      <c r="K1190" s="1"/>
      <c r="L1190" s="1"/>
      <c r="M1190" s="1"/>
    </row>
    <row r="1191" spans="1:13" ht="15.75" x14ac:dyDescent="0.25">
      <c r="A1191" s="1" t="s">
        <v>1171</v>
      </c>
      <c r="B1191" s="1" t="s">
        <v>2473</v>
      </c>
      <c r="C1191" s="1" t="s">
        <v>4433</v>
      </c>
      <c r="D1191" s="1" t="s">
        <v>4434</v>
      </c>
      <c r="E1191" s="1"/>
      <c r="F1191" s="1"/>
      <c r="G1191" s="1"/>
      <c r="H1191" s="1"/>
      <c r="I1191" s="1"/>
      <c r="J1191" s="1"/>
      <c r="K1191" s="1"/>
      <c r="L1191" s="1"/>
      <c r="M1191" s="1"/>
    </row>
    <row r="1192" spans="1:13" ht="15.75" x14ac:dyDescent="0.25">
      <c r="A1192" s="1" t="s">
        <v>1170</v>
      </c>
      <c r="B1192" s="1" t="s">
        <v>2473</v>
      </c>
      <c r="C1192" s="1" t="s">
        <v>4435</v>
      </c>
      <c r="D1192" s="1" t="s">
        <v>4436</v>
      </c>
      <c r="E1192" s="1"/>
      <c r="F1192" s="1"/>
      <c r="G1192" s="1"/>
      <c r="H1192" s="1"/>
      <c r="I1192" s="1"/>
      <c r="J1192" s="1"/>
      <c r="K1192" s="1"/>
      <c r="L1192" s="1"/>
      <c r="M1192" s="1"/>
    </row>
    <row r="1193" spans="1:13" ht="15.75" x14ac:dyDescent="0.25">
      <c r="A1193" s="1" t="s">
        <v>1169</v>
      </c>
      <c r="B1193" s="1" t="s">
        <v>2473</v>
      </c>
      <c r="C1193" s="1" t="s">
        <v>4437</v>
      </c>
      <c r="D1193" s="1" t="s">
        <v>2922</v>
      </c>
      <c r="E1193" s="1"/>
      <c r="F1193" s="1"/>
      <c r="G1193" s="1"/>
      <c r="H1193" s="1"/>
      <c r="I1193" s="1"/>
      <c r="J1193" s="1"/>
      <c r="K1193" s="1"/>
      <c r="L1193" s="1"/>
      <c r="M1193" s="1"/>
    </row>
    <row r="1194" spans="1:13" ht="15.75" x14ac:dyDescent="0.25">
      <c r="A1194" s="1" t="s">
        <v>1168</v>
      </c>
      <c r="B1194" s="1" t="s">
        <v>2470</v>
      </c>
      <c r="C1194" s="1" t="s">
        <v>4438</v>
      </c>
      <c r="D1194" s="1" t="s">
        <v>3098</v>
      </c>
      <c r="E1194" s="1"/>
      <c r="F1194" s="1"/>
      <c r="G1194" s="1"/>
      <c r="H1194" s="1"/>
      <c r="I1194" s="1"/>
      <c r="J1194" s="1"/>
      <c r="K1194" s="1"/>
      <c r="L1194" s="1"/>
      <c r="M1194" s="1"/>
    </row>
    <row r="1195" spans="1:13" ht="15.75" x14ac:dyDescent="0.25">
      <c r="A1195" s="1" t="s">
        <v>1167</v>
      </c>
      <c r="B1195" s="1" t="s">
        <v>2470</v>
      </c>
      <c r="C1195" s="1" t="s">
        <v>4439</v>
      </c>
      <c r="D1195" s="1" t="s">
        <v>2676</v>
      </c>
      <c r="E1195" s="1"/>
      <c r="F1195" s="1"/>
      <c r="G1195" s="1"/>
      <c r="H1195" s="1"/>
      <c r="I1195" s="1"/>
      <c r="J1195" s="1"/>
      <c r="K1195" s="1"/>
      <c r="L1195" s="1"/>
      <c r="M1195" s="1"/>
    </row>
    <row r="1196" spans="1:13" ht="15.75" x14ac:dyDescent="0.25">
      <c r="A1196" s="1" t="s">
        <v>1166</v>
      </c>
      <c r="B1196" s="1" t="s">
        <v>2470</v>
      </c>
      <c r="C1196" s="1" t="s">
        <v>4440</v>
      </c>
      <c r="D1196" s="1" t="s">
        <v>4441</v>
      </c>
      <c r="E1196" s="1"/>
      <c r="F1196" s="1"/>
      <c r="G1196" s="1"/>
      <c r="H1196" s="1"/>
      <c r="I1196" s="1"/>
      <c r="J1196" s="1"/>
      <c r="K1196" s="1"/>
      <c r="L1196" s="1"/>
      <c r="M1196" s="1"/>
    </row>
    <row r="1197" spans="1:13" ht="15.75" x14ac:dyDescent="0.25">
      <c r="A1197" s="1" t="s">
        <v>1165</v>
      </c>
      <c r="B1197" s="1" t="s">
        <v>2470</v>
      </c>
      <c r="C1197" s="1" t="s">
        <v>4442</v>
      </c>
      <c r="D1197" s="1" t="s">
        <v>4443</v>
      </c>
      <c r="E1197" s="1"/>
      <c r="F1197" s="1"/>
      <c r="G1197" s="1"/>
      <c r="H1197" s="1"/>
      <c r="I1197" s="1"/>
      <c r="J1197" s="1"/>
      <c r="K1197" s="1"/>
      <c r="L1197" s="1"/>
      <c r="M1197" s="1"/>
    </row>
    <row r="1198" spans="1:13" ht="15.75" x14ac:dyDescent="0.25">
      <c r="A1198" s="1" t="s">
        <v>1164</v>
      </c>
      <c r="B1198" s="1" t="s">
        <v>2470</v>
      </c>
      <c r="C1198" s="1" t="s">
        <v>4444</v>
      </c>
      <c r="D1198" s="1" t="s">
        <v>4445</v>
      </c>
      <c r="E1198" s="1"/>
      <c r="F1198" s="1"/>
      <c r="G1198" s="1"/>
      <c r="H1198" s="1"/>
      <c r="I1198" s="1"/>
      <c r="J1198" s="1"/>
      <c r="K1198" s="1"/>
      <c r="L1198" s="1"/>
      <c r="M1198" s="1"/>
    </row>
    <row r="1199" spans="1:13" ht="15.75" x14ac:dyDescent="0.25">
      <c r="A1199" s="1" t="s">
        <v>1163</v>
      </c>
      <c r="B1199" s="1" t="s">
        <v>2473</v>
      </c>
      <c r="C1199" s="1" t="s">
        <v>4446</v>
      </c>
      <c r="D1199" s="1" t="s">
        <v>4179</v>
      </c>
      <c r="E1199" s="1"/>
      <c r="F1199" s="1"/>
      <c r="G1199" s="1"/>
      <c r="H1199" s="1"/>
      <c r="I1199" s="1"/>
      <c r="J1199" s="1"/>
      <c r="K1199" s="1"/>
      <c r="L1199" s="1"/>
      <c r="M1199" s="1"/>
    </row>
    <row r="1200" spans="1:13" ht="15.75" x14ac:dyDescent="0.25">
      <c r="A1200" s="1" t="s">
        <v>1162</v>
      </c>
      <c r="B1200" s="1" t="s">
        <v>2473</v>
      </c>
      <c r="C1200" s="1" t="s">
        <v>4447</v>
      </c>
      <c r="D1200" s="1" t="s">
        <v>4448</v>
      </c>
      <c r="E1200" s="1"/>
      <c r="F1200" s="1"/>
      <c r="G1200" s="1"/>
      <c r="H1200" s="1"/>
      <c r="I1200" s="1"/>
      <c r="J1200" s="1"/>
      <c r="K1200" s="1"/>
      <c r="L1200" s="1"/>
      <c r="M1200" s="1"/>
    </row>
    <row r="1201" spans="1:13" ht="15.75" x14ac:dyDescent="0.25">
      <c r="A1201" s="1" t="s">
        <v>1161</v>
      </c>
      <c r="B1201" s="1" t="s">
        <v>3331</v>
      </c>
      <c r="C1201" s="1" t="s">
        <v>4449</v>
      </c>
      <c r="D1201" s="1" t="s">
        <v>4039</v>
      </c>
      <c r="E1201" s="1"/>
      <c r="F1201" s="1"/>
      <c r="G1201" s="1"/>
      <c r="H1201" s="1"/>
      <c r="I1201" s="1"/>
      <c r="J1201" s="1"/>
      <c r="K1201" s="1"/>
      <c r="L1201" s="1"/>
      <c r="M1201" s="1"/>
    </row>
    <row r="1202" spans="1:13" ht="15.75" x14ac:dyDescent="0.25">
      <c r="A1202" s="1" t="s">
        <v>1160</v>
      </c>
      <c r="B1202" s="1" t="s">
        <v>2473</v>
      </c>
      <c r="C1202" s="1" t="s">
        <v>2450</v>
      </c>
      <c r="D1202" s="1" t="s">
        <v>2566</v>
      </c>
      <c r="E1202" s="1"/>
      <c r="F1202" s="1"/>
      <c r="G1202" s="1"/>
      <c r="H1202" s="1"/>
      <c r="I1202" s="1"/>
      <c r="J1202" s="1"/>
      <c r="K1202" s="1"/>
      <c r="L1202" s="1"/>
      <c r="M1202" s="1"/>
    </row>
    <row r="1203" spans="1:13" ht="15.75" x14ac:dyDescent="0.25">
      <c r="A1203" s="1" t="s">
        <v>1159</v>
      </c>
      <c r="B1203" s="1" t="s">
        <v>3331</v>
      </c>
      <c r="C1203" s="1" t="s">
        <v>4450</v>
      </c>
      <c r="D1203" s="1" t="s">
        <v>4451</v>
      </c>
      <c r="E1203" s="1"/>
      <c r="F1203" s="1"/>
      <c r="G1203" s="1"/>
      <c r="H1203" s="1"/>
      <c r="I1203" s="1"/>
      <c r="J1203" s="1"/>
      <c r="K1203" s="1"/>
      <c r="L1203" s="1"/>
      <c r="M1203" s="1"/>
    </row>
    <row r="1204" spans="1:13" ht="15.75" x14ac:dyDescent="0.25">
      <c r="A1204" s="1" t="s">
        <v>1158</v>
      </c>
      <c r="B1204" s="1" t="s">
        <v>2473</v>
      </c>
      <c r="C1204" s="1" t="s">
        <v>2438</v>
      </c>
      <c r="D1204" s="1" t="s">
        <v>4452</v>
      </c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1:13" ht="15.75" x14ac:dyDescent="0.25">
      <c r="A1205" s="1" t="s">
        <v>1157</v>
      </c>
      <c r="B1205" s="1" t="s">
        <v>2473</v>
      </c>
      <c r="C1205" s="1" t="s">
        <v>4453</v>
      </c>
      <c r="D1205" s="1" t="s">
        <v>3093</v>
      </c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1:13" ht="15.75" x14ac:dyDescent="0.25">
      <c r="A1206" s="1" t="s">
        <v>1156</v>
      </c>
      <c r="B1206" s="1" t="s">
        <v>3331</v>
      </c>
      <c r="C1206" s="1" t="s">
        <v>4454</v>
      </c>
      <c r="D1206" s="1" t="s">
        <v>4455</v>
      </c>
      <c r="E1206" s="1"/>
      <c r="F1206" s="1"/>
      <c r="G1206" s="1"/>
      <c r="H1206" s="1"/>
      <c r="I1206" s="1"/>
      <c r="J1206" s="1"/>
      <c r="K1206" s="1"/>
      <c r="L1206" s="1"/>
      <c r="M1206" s="1"/>
    </row>
    <row r="1207" spans="1:13" ht="15.75" x14ac:dyDescent="0.25">
      <c r="A1207" s="1" t="s">
        <v>1155</v>
      </c>
      <c r="B1207" s="1" t="s">
        <v>2473</v>
      </c>
      <c r="C1207" s="1" t="s">
        <v>4456</v>
      </c>
      <c r="D1207" s="1" t="s">
        <v>4457</v>
      </c>
      <c r="E1207" s="1"/>
      <c r="F1207" s="1"/>
      <c r="G1207" s="1"/>
      <c r="H1207" s="1"/>
      <c r="I1207" s="1"/>
      <c r="J1207" s="1"/>
      <c r="K1207" s="1"/>
      <c r="L1207" s="1"/>
      <c r="M1207" s="1"/>
    </row>
    <row r="1208" spans="1:13" ht="15.75" x14ac:dyDescent="0.25">
      <c r="A1208" s="1" t="s">
        <v>1154</v>
      </c>
      <c r="B1208" s="1" t="s">
        <v>3331</v>
      </c>
      <c r="C1208" s="1" t="s">
        <v>4458</v>
      </c>
      <c r="D1208" s="1" t="s">
        <v>4459</v>
      </c>
      <c r="E1208" s="1"/>
      <c r="F1208" s="1"/>
      <c r="G1208" s="1"/>
      <c r="H1208" s="1"/>
      <c r="I1208" s="1"/>
      <c r="J1208" s="1"/>
      <c r="K1208" s="1"/>
      <c r="L1208" s="1"/>
      <c r="M1208" s="1"/>
    </row>
    <row r="1209" spans="1:13" ht="15.75" x14ac:dyDescent="0.25">
      <c r="A1209" s="1" t="s">
        <v>1153</v>
      </c>
      <c r="B1209" s="1" t="s">
        <v>2470</v>
      </c>
      <c r="C1209" s="1" t="s">
        <v>3454</v>
      </c>
      <c r="D1209" s="1" t="s">
        <v>4460</v>
      </c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1:13" ht="15.75" x14ac:dyDescent="0.25">
      <c r="A1210" s="1" t="s">
        <v>1152</v>
      </c>
      <c r="B1210" s="1" t="s">
        <v>2473</v>
      </c>
      <c r="C1210" s="1" t="s">
        <v>4461</v>
      </c>
      <c r="D1210" s="1" t="s">
        <v>4462</v>
      </c>
      <c r="E1210" s="1"/>
      <c r="F1210" s="1"/>
      <c r="G1210" s="1"/>
      <c r="H1210" s="1"/>
      <c r="I1210" s="1"/>
      <c r="J1210" s="1"/>
      <c r="K1210" s="1"/>
      <c r="L1210" s="1"/>
      <c r="M1210" s="1"/>
    </row>
    <row r="1211" spans="1:13" ht="15.75" x14ac:dyDescent="0.25">
      <c r="A1211" s="1" t="s">
        <v>1151</v>
      </c>
      <c r="B1211" s="1" t="s">
        <v>2473</v>
      </c>
      <c r="C1211" s="1" t="s">
        <v>3559</v>
      </c>
      <c r="D1211" s="1" t="s">
        <v>2766</v>
      </c>
      <c r="E1211" s="1"/>
      <c r="F1211" s="1"/>
      <c r="G1211" s="1"/>
      <c r="H1211" s="1"/>
      <c r="I1211" s="1"/>
      <c r="J1211" s="1"/>
      <c r="K1211" s="1"/>
      <c r="L1211" s="1"/>
      <c r="M1211" s="1"/>
    </row>
    <row r="1212" spans="1:13" ht="15.75" x14ac:dyDescent="0.25">
      <c r="A1212" s="1" t="s">
        <v>1150</v>
      </c>
      <c r="B1212" s="1" t="s">
        <v>2473</v>
      </c>
      <c r="C1212" s="1" t="s">
        <v>4463</v>
      </c>
      <c r="D1212" s="1" t="s">
        <v>4464</v>
      </c>
      <c r="E1212" s="1"/>
      <c r="F1212" s="1"/>
      <c r="G1212" s="1"/>
      <c r="H1212" s="1"/>
      <c r="I1212" s="1"/>
      <c r="J1212" s="1"/>
      <c r="K1212" s="1"/>
      <c r="L1212" s="1"/>
      <c r="M1212" s="1"/>
    </row>
    <row r="1213" spans="1:13" ht="15.75" x14ac:dyDescent="0.25">
      <c r="A1213" s="1" t="s">
        <v>1149</v>
      </c>
      <c r="B1213" s="1" t="s">
        <v>2473</v>
      </c>
      <c r="C1213" s="1" t="s">
        <v>4465</v>
      </c>
      <c r="D1213" s="1" t="s">
        <v>2764</v>
      </c>
      <c r="E1213" s="1"/>
      <c r="F1213" s="1"/>
      <c r="G1213" s="1"/>
      <c r="H1213" s="1"/>
      <c r="I1213" s="1"/>
      <c r="J1213" s="1"/>
      <c r="K1213" s="1"/>
      <c r="L1213" s="1"/>
      <c r="M1213" s="1"/>
    </row>
    <row r="1214" spans="1:13" ht="15.75" x14ac:dyDescent="0.25">
      <c r="A1214" s="1" t="s">
        <v>1148</v>
      </c>
      <c r="B1214" s="1" t="s">
        <v>3331</v>
      </c>
      <c r="C1214" s="1" t="s">
        <v>4466</v>
      </c>
      <c r="D1214" s="1" t="s">
        <v>3232</v>
      </c>
      <c r="E1214" s="1"/>
      <c r="F1214" s="1"/>
      <c r="G1214" s="1"/>
      <c r="H1214" s="1"/>
      <c r="I1214" s="1"/>
      <c r="J1214" s="1"/>
      <c r="K1214" s="1"/>
      <c r="L1214" s="1"/>
      <c r="M1214" s="1"/>
    </row>
    <row r="1215" spans="1:13" ht="15.75" x14ac:dyDescent="0.25">
      <c r="A1215" s="1" t="s">
        <v>1147</v>
      </c>
      <c r="B1215" s="1" t="s">
        <v>2470</v>
      </c>
      <c r="C1215" s="1" t="s">
        <v>4467</v>
      </c>
      <c r="D1215" s="1" t="s">
        <v>3670</v>
      </c>
      <c r="E1215" s="1"/>
      <c r="F1215" s="1"/>
      <c r="G1215" s="1"/>
      <c r="H1215" s="1"/>
      <c r="I1215" s="1"/>
      <c r="J1215" s="1"/>
      <c r="K1215" s="1"/>
      <c r="L1215" s="1"/>
      <c r="M1215" s="1"/>
    </row>
    <row r="1216" spans="1:13" ht="15.75" x14ac:dyDescent="0.25">
      <c r="A1216" s="1" t="s">
        <v>1146</v>
      </c>
      <c r="B1216" s="1" t="s">
        <v>2473</v>
      </c>
      <c r="C1216" s="1" t="s">
        <v>4468</v>
      </c>
      <c r="D1216" s="1" t="s">
        <v>4469</v>
      </c>
      <c r="E1216" s="1"/>
      <c r="F1216" s="1"/>
      <c r="G1216" s="1"/>
      <c r="H1216" s="1"/>
      <c r="I1216" s="1"/>
      <c r="J1216" s="1"/>
      <c r="K1216" s="1"/>
      <c r="L1216" s="1"/>
      <c r="M1216" s="1"/>
    </row>
    <row r="1217" spans="1:13" ht="15.75" x14ac:dyDescent="0.25">
      <c r="A1217" s="1" t="s">
        <v>1145</v>
      </c>
      <c r="B1217" s="1" t="s">
        <v>2470</v>
      </c>
      <c r="C1217" s="1" t="s">
        <v>4470</v>
      </c>
      <c r="D1217" s="1" t="s">
        <v>4471</v>
      </c>
      <c r="E1217" s="1"/>
      <c r="F1217" s="1"/>
      <c r="G1217" s="1"/>
      <c r="H1217" s="1"/>
      <c r="I1217" s="1"/>
      <c r="J1217" s="1"/>
      <c r="K1217" s="1"/>
      <c r="L1217" s="1"/>
      <c r="M1217" s="1"/>
    </row>
    <row r="1218" spans="1:13" ht="15.75" x14ac:dyDescent="0.25">
      <c r="A1218" s="1" t="s">
        <v>1144</v>
      </c>
      <c r="B1218" s="1" t="s">
        <v>2470</v>
      </c>
      <c r="C1218" s="1" t="s">
        <v>3759</v>
      </c>
      <c r="D1218" s="1" t="s">
        <v>3660</v>
      </c>
      <c r="E1218" s="1"/>
      <c r="F1218" s="1"/>
      <c r="G1218" s="1"/>
      <c r="H1218" s="1"/>
      <c r="I1218" s="1"/>
      <c r="J1218" s="1"/>
      <c r="K1218" s="1"/>
      <c r="L1218" s="1"/>
      <c r="M1218" s="1"/>
    </row>
    <row r="1219" spans="1:13" ht="15.75" x14ac:dyDescent="0.25">
      <c r="A1219" s="1" t="s">
        <v>1143</v>
      </c>
      <c r="B1219" s="1" t="s">
        <v>2473</v>
      </c>
      <c r="C1219" s="1" t="s">
        <v>4472</v>
      </c>
      <c r="D1219" s="1" t="s">
        <v>4473</v>
      </c>
      <c r="E1219" s="1"/>
      <c r="F1219" s="1"/>
      <c r="G1219" s="1"/>
      <c r="H1219" s="1"/>
      <c r="I1219" s="1"/>
      <c r="J1219" s="1"/>
      <c r="K1219" s="1"/>
      <c r="L1219" s="1"/>
      <c r="M1219" s="1"/>
    </row>
    <row r="1220" spans="1:13" ht="15.75" x14ac:dyDescent="0.25">
      <c r="A1220" s="1" t="s">
        <v>1142</v>
      </c>
      <c r="B1220" s="1" t="s">
        <v>2473</v>
      </c>
      <c r="C1220" s="1" t="s">
        <v>4474</v>
      </c>
      <c r="D1220" s="1" t="s">
        <v>2486</v>
      </c>
      <c r="E1220" s="1"/>
      <c r="F1220" s="1"/>
      <c r="G1220" s="1"/>
      <c r="H1220" s="1"/>
      <c r="I1220" s="1"/>
      <c r="J1220" s="1"/>
      <c r="K1220" s="1"/>
      <c r="L1220" s="1"/>
      <c r="M1220" s="1"/>
    </row>
    <row r="1221" spans="1:13" ht="15.75" x14ac:dyDescent="0.25">
      <c r="A1221" s="1" t="s">
        <v>1141</v>
      </c>
      <c r="B1221" s="1" t="s">
        <v>2473</v>
      </c>
      <c r="C1221" s="1" t="s">
        <v>4475</v>
      </c>
      <c r="D1221" s="1" t="s">
        <v>4476</v>
      </c>
      <c r="E1221" s="1"/>
      <c r="F1221" s="1"/>
      <c r="G1221" s="1"/>
      <c r="H1221" s="1"/>
      <c r="I1221" s="1"/>
      <c r="J1221" s="1"/>
      <c r="K1221" s="1"/>
      <c r="L1221" s="1"/>
      <c r="M1221" s="1"/>
    </row>
    <row r="1222" spans="1:13" ht="15.75" x14ac:dyDescent="0.25">
      <c r="A1222" s="1" t="s">
        <v>1140</v>
      </c>
      <c r="B1222" s="1" t="s">
        <v>2473</v>
      </c>
      <c r="C1222" s="1" t="s">
        <v>4477</v>
      </c>
      <c r="D1222" s="1" t="s">
        <v>4478</v>
      </c>
      <c r="E1222" s="1"/>
      <c r="F1222" s="1"/>
      <c r="G1222" s="1"/>
      <c r="H1222" s="1"/>
      <c r="I1222" s="1"/>
      <c r="J1222" s="1"/>
      <c r="K1222" s="1"/>
      <c r="L1222" s="1"/>
      <c r="M1222" s="1"/>
    </row>
    <row r="1223" spans="1:13" ht="15.75" x14ac:dyDescent="0.25">
      <c r="A1223" s="1" t="s">
        <v>1139</v>
      </c>
      <c r="B1223" s="1" t="s">
        <v>2470</v>
      </c>
      <c r="C1223" s="1" t="s">
        <v>4479</v>
      </c>
      <c r="D1223" s="1" t="s">
        <v>3518</v>
      </c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1:13" ht="15.75" x14ac:dyDescent="0.25">
      <c r="A1224" s="1" t="s">
        <v>1138</v>
      </c>
      <c r="B1224" s="1" t="s">
        <v>2470</v>
      </c>
      <c r="C1224" s="1" t="s">
        <v>4480</v>
      </c>
      <c r="D1224" s="1" t="s">
        <v>4481</v>
      </c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1:13" ht="15.75" x14ac:dyDescent="0.25">
      <c r="A1225" s="1" t="s">
        <v>1137</v>
      </c>
      <c r="B1225" s="1" t="s">
        <v>2473</v>
      </c>
      <c r="C1225" s="1" t="s">
        <v>3027</v>
      </c>
      <c r="D1225" s="1" t="s">
        <v>4482</v>
      </c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1:13" ht="15.75" x14ac:dyDescent="0.25">
      <c r="A1226" s="1" t="s">
        <v>1136</v>
      </c>
      <c r="B1226" s="1" t="s">
        <v>2470</v>
      </c>
      <c r="C1226" s="1" t="s">
        <v>2569</v>
      </c>
      <c r="D1226" s="1" t="s">
        <v>4483</v>
      </c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1:13" ht="15.75" x14ac:dyDescent="0.25">
      <c r="A1227" s="1" t="s">
        <v>1135</v>
      </c>
      <c r="B1227" s="1" t="s">
        <v>2473</v>
      </c>
      <c r="C1227" s="1" t="s">
        <v>4484</v>
      </c>
      <c r="D1227" s="1" t="s">
        <v>4485</v>
      </c>
      <c r="E1227" s="1"/>
      <c r="F1227" s="1"/>
      <c r="G1227" s="1"/>
      <c r="H1227" s="1"/>
      <c r="I1227" s="1"/>
      <c r="J1227" s="1"/>
      <c r="K1227" s="1"/>
      <c r="L1227" s="1"/>
      <c r="M1227" s="1"/>
    </row>
    <row r="1228" spans="1:13" ht="15.75" x14ac:dyDescent="0.25">
      <c r="A1228" s="1" t="s">
        <v>1134</v>
      </c>
      <c r="B1228" s="1" t="s">
        <v>2470</v>
      </c>
      <c r="C1228" s="1" t="s">
        <v>4486</v>
      </c>
      <c r="D1228" s="1" t="s">
        <v>4487</v>
      </c>
      <c r="E1228" s="1"/>
      <c r="F1228" s="1"/>
      <c r="G1228" s="1"/>
      <c r="H1228" s="1"/>
      <c r="I1228" s="1"/>
      <c r="J1228" s="1"/>
      <c r="K1228" s="1"/>
      <c r="L1228" s="1"/>
      <c r="M1228" s="1"/>
    </row>
    <row r="1229" spans="1:13" ht="15.75" x14ac:dyDescent="0.25">
      <c r="A1229" s="1" t="s">
        <v>1133</v>
      </c>
      <c r="B1229" s="1" t="s">
        <v>2473</v>
      </c>
      <c r="C1229" s="1" t="s">
        <v>4488</v>
      </c>
      <c r="D1229" s="1" t="s">
        <v>4489</v>
      </c>
      <c r="E1229" s="1"/>
      <c r="F1229" s="1"/>
      <c r="G1229" s="1"/>
      <c r="H1229" s="1"/>
      <c r="I1229" s="1"/>
      <c r="J1229" s="1"/>
      <c r="K1229" s="1"/>
      <c r="L1229" s="1"/>
      <c r="M1229" s="1"/>
    </row>
    <row r="1230" spans="1:13" ht="15.75" x14ac:dyDescent="0.25">
      <c r="A1230" s="1" t="s">
        <v>1132</v>
      </c>
      <c r="B1230" s="1" t="s">
        <v>2473</v>
      </c>
      <c r="C1230" s="1" t="s">
        <v>4490</v>
      </c>
      <c r="D1230" s="1" t="s">
        <v>2922</v>
      </c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1:13" ht="15.75" x14ac:dyDescent="0.25">
      <c r="A1231" s="1" t="s">
        <v>1131</v>
      </c>
      <c r="B1231" s="1" t="s">
        <v>2470</v>
      </c>
      <c r="C1231" s="1" t="s">
        <v>4491</v>
      </c>
      <c r="D1231" s="1" t="s">
        <v>4492</v>
      </c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1:13" ht="15.75" x14ac:dyDescent="0.25">
      <c r="A1232" s="1" t="s">
        <v>1130</v>
      </c>
      <c r="B1232" s="1" t="s">
        <v>2470</v>
      </c>
      <c r="C1232" s="1" t="s">
        <v>4493</v>
      </c>
      <c r="D1232" s="1" t="s">
        <v>4494</v>
      </c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1:13" ht="15.75" x14ac:dyDescent="0.25">
      <c r="A1233" s="1" t="s">
        <v>1129</v>
      </c>
      <c r="B1233" s="1" t="s">
        <v>2470</v>
      </c>
      <c r="C1233" s="1" t="s">
        <v>4495</v>
      </c>
      <c r="D1233" s="1" t="s">
        <v>4496</v>
      </c>
      <c r="E1233" s="1"/>
      <c r="F1233" s="1"/>
      <c r="G1233" s="1"/>
      <c r="H1233" s="1"/>
      <c r="I1233" s="1"/>
      <c r="J1233" s="1"/>
      <c r="K1233" s="1"/>
      <c r="L1233" s="1"/>
      <c r="M1233" s="1"/>
    </row>
    <row r="1234" spans="1:13" ht="15.75" x14ac:dyDescent="0.25">
      <c r="A1234" s="1" t="s">
        <v>1128</v>
      </c>
      <c r="B1234" s="1" t="s">
        <v>2473</v>
      </c>
      <c r="C1234" s="1" t="s">
        <v>4497</v>
      </c>
      <c r="D1234" s="1" t="s">
        <v>4498</v>
      </c>
      <c r="E1234" s="1"/>
      <c r="F1234" s="1"/>
      <c r="G1234" s="1"/>
      <c r="H1234" s="1"/>
      <c r="I1234" s="1"/>
      <c r="J1234" s="1"/>
      <c r="K1234" s="1"/>
      <c r="L1234" s="1"/>
      <c r="M1234" s="1"/>
    </row>
    <row r="1235" spans="1:13" ht="15.75" x14ac:dyDescent="0.25">
      <c r="A1235" s="1" t="s">
        <v>1127</v>
      </c>
      <c r="B1235" s="1" t="s">
        <v>2473</v>
      </c>
      <c r="C1235" s="1" t="s">
        <v>4167</v>
      </c>
      <c r="D1235" s="1" t="s">
        <v>4499</v>
      </c>
      <c r="E1235" s="1"/>
      <c r="F1235" s="1"/>
      <c r="G1235" s="1"/>
      <c r="H1235" s="1"/>
      <c r="I1235" s="1"/>
      <c r="J1235" s="1"/>
      <c r="K1235" s="1"/>
      <c r="L1235" s="1"/>
      <c r="M1235" s="1"/>
    </row>
    <row r="1236" spans="1:13" ht="15.75" x14ac:dyDescent="0.25">
      <c r="A1236" s="1" t="s">
        <v>1126</v>
      </c>
      <c r="B1236" s="1" t="s">
        <v>3331</v>
      </c>
      <c r="C1236" s="1" t="s">
        <v>2396</v>
      </c>
      <c r="D1236" s="1" t="s">
        <v>4307</v>
      </c>
      <c r="E1236" s="1"/>
      <c r="F1236" s="1"/>
      <c r="G1236" s="1"/>
      <c r="H1236" s="1"/>
      <c r="I1236" s="1"/>
      <c r="J1236" s="1"/>
      <c r="K1236" s="1"/>
      <c r="L1236" s="1"/>
      <c r="M1236" s="1"/>
    </row>
    <row r="1237" spans="1:13" ht="15.75" x14ac:dyDescent="0.25">
      <c r="A1237" s="1" t="s">
        <v>1125</v>
      </c>
      <c r="B1237" s="1" t="s">
        <v>3331</v>
      </c>
      <c r="C1237" s="1" t="s">
        <v>4500</v>
      </c>
      <c r="D1237" s="1" t="s">
        <v>4501</v>
      </c>
      <c r="E1237" s="1"/>
      <c r="F1237" s="1"/>
      <c r="G1237" s="1"/>
      <c r="H1237" s="1"/>
      <c r="I1237" s="1"/>
      <c r="J1237" s="1"/>
      <c r="K1237" s="1"/>
      <c r="L1237" s="1"/>
      <c r="M1237" s="1"/>
    </row>
    <row r="1238" spans="1:13" ht="15.75" x14ac:dyDescent="0.25">
      <c r="A1238" s="1" t="s">
        <v>1124</v>
      </c>
      <c r="B1238" s="1" t="s">
        <v>2470</v>
      </c>
      <c r="C1238" s="1" t="s">
        <v>4502</v>
      </c>
      <c r="D1238" s="1" t="s">
        <v>4503</v>
      </c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1:13" ht="15.75" x14ac:dyDescent="0.25">
      <c r="A1239" s="1" t="s">
        <v>1123</v>
      </c>
      <c r="B1239" s="1" t="s">
        <v>2473</v>
      </c>
      <c r="C1239" s="1" t="s">
        <v>4504</v>
      </c>
      <c r="D1239" s="1" t="s">
        <v>2764</v>
      </c>
      <c r="E1239" s="1"/>
      <c r="F1239" s="1"/>
      <c r="G1239" s="1"/>
      <c r="H1239" s="1"/>
      <c r="I1239" s="1"/>
      <c r="J1239" s="1"/>
      <c r="K1239" s="1"/>
      <c r="L1239" s="1"/>
      <c r="M1239" s="1"/>
    </row>
    <row r="1240" spans="1:13" ht="15.75" x14ac:dyDescent="0.25">
      <c r="A1240" s="1" t="s">
        <v>1122</v>
      </c>
      <c r="B1240" s="1" t="s">
        <v>2473</v>
      </c>
      <c r="C1240" s="1" t="s">
        <v>4505</v>
      </c>
      <c r="D1240" s="1" t="s">
        <v>4506</v>
      </c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1:13" ht="15.75" x14ac:dyDescent="0.25">
      <c r="A1241" s="1" t="s">
        <v>1121</v>
      </c>
      <c r="B1241" s="1" t="s">
        <v>2470</v>
      </c>
      <c r="C1241" s="1" t="s">
        <v>4507</v>
      </c>
      <c r="D1241" s="1" t="s">
        <v>4508</v>
      </c>
      <c r="E1241" s="1"/>
      <c r="F1241" s="1"/>
      <c r="G1241" s="1"/>
      <c r="H1241" s="1"/>
      <c r="I1241" s="1"/>
      <c r="J1241" s="1"/>
      <c r="K1241" s="1"/>
      <c r="L1241" s="1"/>
      <c r="M1241" s="1"/>
    </row>
    <row r="1242" spans="1:13" ht="15.75" x14ac:dyDescent="0.25">
      <c r="A1242" s="1" t="s">
        <v>1120</v>
      </c>
      <c r="B1242" s="1" t="s">
        <v>2473</v>
      </c>
      <c r="C1242" s="1" t="s">
        <v>4509</v>
      </c>
      <c r="D1242" s="1" t="s">
        <v>4510</v>
      </c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1:13" ht="15.75" x14ac:dyDescent="0.25">
      <c r="A1243" s="1" t="s">
        <v>1119</v>
      </c>
      <c r="B1243" s="1" t="s">
        <v>3331</v>
      </c>
      <c r="C1243" s="1" t="s">
        <v>4011</v>
      </c>
      <c r="D1243" s="1" t="s">
        <v>4511</v>
      </c>
      <c r="E1243" s="1"/>
      <c r="F1243" s="1"/>
      <c r="G1243" s="1"/>
      <c r="H1243" s="1"/>
      <c r="I1243" s="1"/>
      <c r="J1243" s="1"/>
      <c r="K1243" s="1"/>
      <c r="L1243" s="1"/>
      <c r="M1243" s="1"/>
    </row>
    <row r="1244" spans="1:13" ht="15.75" x14ac:dyDescent="0.25">
      <c r="A1244" s="1" t="s">
        <v>1118</v>
      </c>
      <c r="B1244" s="1" t="s">
        <v>2473</v>
      </c>
      <c r="C1244" s="1" t="s">
        <v>4512</v>
      </c>
      <c r="D1244" s="1" t="s">
        <v>4513</v>
      </c>
      <c r="E1244" s="1"/>
      <c r="F1244" s="1"/>
      <c r="G1244" s="1"/>
      <c r="H1244" s="1"/>
      <c r="I1244" s="1"/>
      <c r="J1244" s="1"/>
      <c r="K1244" s="1"/>
      <c r="L1244" s="1"/>
      <c r="M1244" s="1"/>
    </row>
    <row r="1245" spans="1:13" ht="15.75" x14ac:dyDescent="0.25">
      <c r="A1245" s="1" t="s">
        <v>1117</v>
      </c>
      <c r="B1245" s="1" t="s">
        <v>2470</v>
      </c>
      <c r="C1245" s="1" t="s">
        <v>4514</v>
      </c>
      <c r="D1245" s="1" t="s">
        <v>4245</v>
      </c>
      <c r="E1245" s="1"/>
      <c r="F1245" s="1"/>
      <c r="G1245" s="1"/>
      <c r="H1245" s="1"/>
      <c r="I1245" s="1"/>
      <c r="J1245" s="1"/>
      <c r="K1245" s="1"/>
      <c r="L1245" s="1"/>
      <c r="M1245" s="1"/>
    </row>
    <row r="1246" spans="1:13" ht="15.75" x14ac:dyDescent="0.25">
      <c r="A1246" s="1" t="s">
        <v>1116</v>
      </c>
      <c r="B1246" s="1" t="s">
        <v>2470</v>
      </c>
      <c r="C1246" s="1" t="s">
        <v>2438</v>
      </c>
      <c r="D1246" s="1" t="s">
        <v>4515</v>
      </c>
      <c r="E1246" s="1"/>
      <c r="F1246" s="1"/>
      <c r="G1246" s="1"/>
      <c r="H1246" s="1"/>
      <c r="I1246" s="1"/>
      <c r="J1246" s="1"/>
      <c r="K1246" s="1"/>
      <c r="L1246" s="1"/>
      <c r="M1246" s="1"/>
    </row>
    <row r="1247" spans="1:13" ht="15.75" x14ac:dyDescent="0.25">
      <c r="A1247" s="1" t="s">
        <v>1115</v>
      </c>
      <c r="B1247" s="1" t="s">
        <v>2473</v>
      </c>
      <c r="C1247" s="1" t="s">
        <v>4516</v>
      </c>
      <c r="D1247" s="1" t="s">
        <v>4517</v>
      </c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1:13" ht="15.75" x14ac:dyDescent="0.25">
      <c r="A1248" s="1" t="s">
        <v>1114</v>
      </c>
      <c r="B1248" s="1" t="s">
        <v>2473</v>
      </c>
      <c r="C1248" s="1" t="s">
        <v>4518</v>
      </c>
      <c r="D1248" s="1" t="s">
        <v>4519</v>
      </c>
      <c r="E1248" s="1"/>
      <c r="F1248" s="1"/>
      <c r="G1248" s="1"/>
      <c r="H1248" s="1"/>
      <c r="I1248" s="1"/>
      <c r="J1248" s="1"/>
      <c r="K1248" s="1"/>
      <c r="L1248" s="1"/>
      <c r="M1248" s="1"/>
    </row>
    <row r="1249" spans="1:13" ht="15.75" x14ac:dyDescent="0.25">
      <c r="A1249" s="1" t="s">
        <v>1113</v>
      </c>
      <c r="B1249" s="1" t="s">
        <v>2473</v>
      </c>
      <c r="C1249" s="1" t="s">
        <v>4520</v>
      </c>
      <c r="D1249" s="1" t="s">
        <v>3192</v>
      </c>
      <c r="E1249" s="1"/>
      <c r="F1249" s="1"/>
      <c r="G1249" s="1"/>
      <c r="H1249" s="1"/>
      <c r="I1249" s="1"/>
      <c r="J1249" s="1"/>
      <c r="K1249" s="1"/>
      <c r="L1249" s="1"/>
      <c r="M1249" s="1"/>
    </row>
    <row r="1250" spans="1:13" ht="15.75" x14ac:dyDescent="0.25">
      <c r="A1250" s="1" t="s">
        <v>1112</v>
      </c>
      <c r="B1250" s="1" t="s">
        <v>2473</v>
      </c>
      <c r="C1250" s="1" t="s">
        <v>4521</v>
      </c>
      <c r="D1250" s="1" t="s">
        <v>2746</v>
      </c>
      <c r="E1250" s="1"/>
      <c r="F1250" s="1"/>
      <c r="G1250" s="1"/>
      <c r="H1250" s="1"/>
      <c r="I1250" s="1"/>
      <c r="J1250" s="1"/>
      <c r="K1250" s="1"/>
      <c r="L1250" s="1"/>
      <c r="M1250" s="1"/>
    </row>
    <row r="1251" spans="1:13" ht="15.75" x14ac:dyDescent="0.25">
      <c r="A1251" s="1" t="s">
        <v>1111</v>
      </c>
      <c r="B1251" s="1" t="s">
        <v>2470</v>
      </c>
      <c r="C1251" s="1" t="s">
        <v>4522</v>
      </c>
      <c r="D1251" s="1" t="s">
        <v>4523</v>
      </c>
      <c r="E1251" s="1"/>
      <c r="F1251" s="1"/>
      <c r="G1251" s="1"/>
      <c r="H1251" s="1"/>
      <c r="I1251" s="1"/>
      <c r="J1251" s="1"/>
      <c r="K1251" s="1"/>
      <c r="L1251" s="1"/>
      <c r="M1251" s="1"/>
    </row>
    <row r="1252" spans="1:13" ht="15.75" x14ac:dyDescent="0.25">
      <c r="A1252" s="1" t="s">
        <v>1110</v>
      </c>
      <c r="B1252" s="1" t="s">
        <v>2473</v>
      </c>
      <c r="C1252" s="1" t="s">
        <v>4524</v>
      </c>
      <c r="D1252" s="1" t="s">
        <v>4525</v>
      </c>
      <c r="E1252" s="1"/>
      <c r="F1252" s="1"/>
      <c r="G1252" s="1"/>
      <c r="H1252" s="1"/>
      <c r="I1252" s="1"/>
      <c r="J1252" s="1"/>
      <c r="K1252" s="1"/>
      <c r="L1252" s="1"/>
      <c r="M1252" s="1"/>
    </row>
    <row r="1253" spans="1:13" ht="15.75" x14ac:dyDescent="0.25">
      <c r="A1253" s="1" t="s">
        <v>1109</v>
      </c>
      <c r="B1253" s="1" t="s">
        <v>2473</v>
      </c>
      <c r="C1253" s="1" t="s">
        <v>4526</v>
      </c>
      <c r="D1253" s="1" t="s">
        <v>3548</v>
      </c>
      <c r="E1253" s="1"/>
      <c r="F1253" s="1"/>
      <c r="G1253" s="1"/>
      <c r="H1253" s="1"/>
      <c r="I1253" s="1"/>
      <c r="J1253" s="1"/>
      <c r="K1253" s="1"/>
      <c r="L1253" s="1"/>
      <c r="M1253" s="1"/>
    </row>
    <row r="1254" spans="1:13" ht="15.75" x14ac:dyDescent="0.25">
      <c r="A1254" s="1" t="s">
        <v>1108</v>
      </c>
      <c r="B1254" s="1" t="s">
        <v>2470</v>
      </c>
      <c r="C1254" s="1" t="s">
        <v>4527</v>
      </c>
      <c r="D1254" s="1" t="s">
        <v>4528</v>
      </c>
      <c r="E1254" s="1"/>
      <c r="F1254" s="1"/>
      <c r="G1254" s="1"/>
      <c r="H1254" s="1"/>
      <c r="I1254" s="1"/>
      <c r="J1254" s="1"/>
      <c r="K1254" s="1"/>
      <c r="L1254" s="1"/>
      <c r="M1254" s="1"/>
    </row>
    <row r="1255" spans="1:13" ht="15.75" x14ac:dyDescent="0.25">
      <c r="A1255" s="1" t="s">
        <v>1107</v>
      </c>
      <c r="B1255" s="1" t="s">
        <v>3331</v>
      </c>
      <c r="C1255" s="1" t="s">
        <v>4529</v>
      </c>
      <c r="D1255" s="1" t="s">
        <v>2621</v>
      </c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1:13" ht="15.75" x14ac:dyDescent="0.25">
      <c r="A1256" s="1" t="s">
        <v>1106</v>
      </c>
      <c r="B1256" s="1" t="s">
        <v>2470</v>
      </c>
      <c r="C1256" s="1" t="s">
        <v>4530</v>
      </c>
      <c r="D1256" s="1" t="s">
        <v>4531</v>
      </c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1:13" ht="15.75" x14ac:dyDescent="0.25">
      <c r="A1257" s="1" t="s">
        <v>1105</v>
      </c>
      <c r="B1257" s="1" t="s">
        <v>2470</v>
      </c>
      <c r="C1257" s="1" t="s">
        <v>4532</v>
      </c>
      <c r="D1257" s="1" t="s">
        <v>4533</v>
      </c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1:13" ht="15.75" x14ac:dyDescent="0.25">
      <c r="A1258" s="1" t="s">
        <v>1104</v>
      </c>
      <c r="B1258" s="1" t="s">
        <v>2473</v>
      </c>
      <c r="C1258" s="1" t="s">
        <v>4534</v>
      </c>
      <c r="D1258" s="1" t="s">
        <v>2762</v>
      </c>
      <c r="E1258" s="1"/>
      <c r="F1258" s="1"/>
      <c r="G1258" s="1"/>
      <c r="H1258" s="1"/>
      <c r="I1258" s="1"/>
      <c r="J1258" s="1"/>
      <c r="K1258" s="1"/>
      <c r="L1258" s="1"/>
      <c r="M1258" s="1"/>
    </row>
    <row r="1259" spans="1:13" ht="15.75" x14ac:dyDescent="0.25">
      <c r="A1259" s="1" t="s">
        <v>1103</v>
      </c>
      <c r="B1259" s="1" t="s">
        <v>2470</v>
      </c>
      <c r="C1259" s="1" t="s">
        <v>4535</v>
      </c>
      <c r="D1259" s="1" t="s">
        <v>4536</v>
      </c>
      <c r="E1259" s="1"/>
      <c r="F1259" s="1"/>
      <c r="G1259" s="1"/>
      <c r="H1259" s="1"/>
      <c r="I1259" s="1"/>
      <c r="J1259" s="1"/>
      <c r="K1259" s="1"/>
      <c r="L1259" s="1"/>
      <c r="M1259" s="1"/>
    </row>
    <row r="1260" spans="1:13" ht="15.75" x14ac:dyDescent="0.25">
      <c r="A1260" s="1" t="s">
        <v>1102</v>
      </c>
      <c r="B1260" s="1" t="s">
        <v>2473</v>
      </c>
      <c r="C1260" s="1" t="s">
        <v>4537</v>
      </c>
      <c r="D1260" s="1" t="s">
        <v>4538</v>
      </c>
      <c r="E1260" s="1"/>
      <c r="F1260" s="1"/>
      <c r="G1260" s="1"/>
      <c r="H1260" s="1"/>
      <c r="I1260" s="1"/>
      <c r="J1260" s="1"/>
      <c r="K1260" s="1"/>
      <c r="L1260" s="1"/>
      <c r="M1260" s="1"/>
    </row>
    <row r="1261" spans="1:13" ht="15.75" x14ac:dyDescent="0.25">
      <c r="A1261" s="1" t="s">
        <v>1101</v>
      </c>
      <c r="B1261" s="1" t="s">
        <v>2473</v>
      </c>
      <c r="C1261" s="1" t="s">
        <v>4137</v>
      </c>
      <c r="D1261" s="1" t="s">
        <v>4539</v>
      </c>
      <c r="E1261" s="1"/>
      <c r="F1261" s="1"/>
      <c r="G1261" s="1"/>
      <c r="H1261" s="1"/>
      <c r="I1261" s="1"/>
      <c r="J1261" s="1"/>
      <c r="K1261" s="1"/>
      <c r="L1261" s="1"/>
      <c r="M1261" s="1"/>
    </row>
    <row r="1262" spans="1:13" ht="15.75" x14ac:dyDescent="0.25">
      <c r="A1262" s="1" t="s">
        <v>1100</v>
      </c>
      <c r="B1262" s="1" t="s">
        <v>2473</v>
      </c>
      <c r="C1262" s="1" t="s">
        <v>4540</v>
      </c>
      <c r="D1262" s="1" t="s">
        <v>3187</v>
      </c>
      <c r="E1262" s="1"/>
      <c r="F1262" s="1"/>
      <c r="G1262" s="1"/>
      <c r="H1262" s="1"/>
      <c r="I1262" s="1"/>
      <c r="J1262" s="1"/>
      <c r="K1262" s="1"/>
      <c r="L1262" s="1"/>
      <c r="M1262" s="1"/>
    </row>
    <row r="1263" spans="1:13" ht="15.75" x14ac:dyDescent="0.25">
      <c r="A1263" s="1" t="s">
        <v>1099</v>
      </c>
      <c r="B1263" s="1" t="s">
        <v>2470</v>
      </c>
      <c r="C1263" s="1" t="s">
        <v>4541</v>
      </c>
      <c r="D1263" s="1" t="s">
        <v>4542</v>
      </c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1:13" ht="15.75" x14ac:dyDescent="0.25">
      <c r="A1264" s="1" t="s">
        <v>1098</v>
      </c>
      <c r="B1264" s="1" t="s">
        <v>2470</v>
      </c>
      <c r="C1264" s="1" t="s">
        <v>4543</v>
      </c>
      <c r="D1264" s="1" t="s">
        <v>4544</v>
      </c>
      <c r="E1264" s="1"/>
      <c r="F1264" s="1"/>
      <c r="G1264" s="1"/>
      <c r="H1264" s="1"/>
      <c r="I1264" s="1"/>
      <c r="J1264" s="1"/>
      <c r="K1264" s="1"/>
      <c r="L1264" s="1"/>
      <c r="M1264" s="1"/>
    </row>
    <row r="1265" spans="1:13" ht="15.75" x14ac:dyDescent="0.25">
      <c r="A1265" s="1" t="s">
        <v>1097</v>
      </c>
      <c r="B1265" s="1" t="s">
        <v>2473</v>
      </c>
      <c r="C1265" s="1" t="s">
        <v>4545</v>
      </c>
      <c r="D1265" s="1" t="s">
        <v>4546</v>
      </c>
      <c r="E1265" s="1"/>
      <c r="F1265" s="1"/>
      <c r="G1265" s="1"/>
      <c r="H1265" s="1"/>
      <c r="I1265" s="1"/>
      <c r="J1265" s="1"/>
      <c r="K1265" s="1"/>
      <c r="L1265" s="1"/>
      <c r="M1265" s="1"/>
    </row>
    <row r="1266" spans="1:13" ht="15.75" x14ac:dyDescent="0.25">
      <c r="A1266" s="1" t="s">
        <v>1096</v>
      </c>
      <c r="B1266" s="1" t="s">
        <v>2473</v>
      </c>
      <c r="C1266" s="1" t="s">
        <v>4547</v>
      </c>
      <c r="D1266" s="1" t="s">
        <v>4548</v>
      </c>
      <c r="E1266" s="1"/>
      <c r="F1266" s="1"/>
      <c r="G1266" s="1"/>
      <c r="H1266" s="1"/>
      <c r="I1266" s="1"/>
      <c r="J1266" s="1"/>
      <c r="K1266" s="1"/>
      <c r="L1266" s="1"/>
      <c r="M1266" s="1"/>
    </row>
    <row r="1267" spans="1:13" ht="15.75" x14ac:dyDescent="0.25">
      <c r="A1267" s="1" t="s">
        <v>1095</v>
      </c>
      <c r="B1267" s="1" t="s">
        <v>2473</v>
      </c>
      <c r="C1267" s="1" t="s">
        <v>4549</v>
      </c>
      <c r="D1267" s="1" t="s">
        <v>2857</v>
      </c>
      <c r="E1267" s="1"/>
      <c r="F1267" s="1"/>
      <c r="G1267" s="1"/>
      <c r="H1267" s="1"/>
      <c r="I1267" s="1"/>
      <c r="J1267" s="1"/>
      <c r="K1267" s="1"/>
      <c r="L1267" s="1"/>
      <c r="M1267" s="1"/>
    </row>
    <row r="1268" spans="1:13" ht="15.75" x14ac:dyDescent="0.25">
      <c r="A1268" s="1" t="s">
        <v>1094</v>
      </c>
      <c r="B1268" s="1" t="s">
        <v>2473</v>
      </c>
      <c r="C1268" s="1" t="s">
        <v>4550</v>
      </c>
      <c r="D1268" s="1" t="s">
        <v>4551</v>
      </c>
      <c r="E1268" s="1"/>
      <c r="F1268" s="1"/>
      <c r="G1268" s="1"/>
      <c r="H1268" s="1"/>
      <c r="I1268" s="1"/>
      <c r="J1268" s="1"/>
      <c r="K1268" s="1"/>
      <c r="L1268" s="1"/>
      <c r="M1268" s="1"/>
    </row>
    <row r="1269" spans="1:13" ht="15.75" x14ac:dyDescent="0.25">
      <c r="A1269" s="1" t="s">
        <v>1093</v>
      </c>
      <c r="B1269" s="1" t="s">
        <v>2470</v>
      </c>
      <c r="C1269" s="1" t="s">
        <v>4552</v>
      </c>
      <c r="D1269" s="1" t="s">
        <v>4553</v>
      </c>
      <c r="E1269" s="1"/>
      <c r="F1269" s="1"/>
      <c r="G1269" s="1"/>
      <c r="H1269" s="1"/>
      <c r="I1269" s="1"/>
      <c r="J1269" s="1"/>
      <c r="K1269" s="1"/>
      <c r="L1269" s="1"/>
      <c r="M1269" s="1"/>
    </row>
    <row r="1270" spans="1:13" ht="15.75" x14ac:dyDescent="0.25">
      <c r="A1270" s="1" t="s">
        <v>1092</v>
      </c>
      <c r="B1270" s="1" t="s">
        <v>2470</v>
      </c>
      <c r="C1270" s="1" t="s">
        <v>4554</v>
      </c>
      <c r="D1270" s="1" t="s">
        <v>4542</v>
      </c>
      <c r="E1270" s="1"/>
      <c r="F1270" s="1"/>
      <c r="G1270" s="1"/>
      <c r="H1270" s="1"/>
      <c r="I1270" s="1"/>
      <c r="J1270" s="1"/>
      <c r="K1270" s="1"/>
      <c r="L1270" s="1"/>
      <c r="M1270" s="1"/>
    </row>
    <row r="1271" spans="1:13" ht="15.75" x14ac:dyDescent="0.25">
      <c r="A1271" s="1" t="s">
        <v>1091</v>
      </c>
      <c r="B1271" s="1" t="s">
        <v>2470</v>
      </c>
      <c r="C1271" s="1" t="s">
        <v>2420</v>
      </c>
      <c r="D1271" s="1" t="s">
        <v>4555</v>
      </c>
      <c r="E1271" s="1"/>
      <c r="F1271" s="1"/>
      <c r="G1271" s="1"/>
      <c r="H1271" s="1"/>
      <c r="I1271" s="1"/>
      <c r="J1271" s="1"/>
      <c r="K1271" s="1"/>
      <c r="L1271" s="1"/>
      <c r="M1271" s="1"/>
    </row>
    <row r="1272" spans="1:13" ht="15.75" x14ac:dyDescent="0.25">
      <c r="A1272" s="1" t="s">
        <v>1090</v>
      </c>
      <c r="B1272" s="1" t="s">
        <v>2473</v>
      </c>
      <c r="C1272" s="1" t="s">
        <v>2743</v>
      </c>
      <c r="D1272" s="1" t="s">
        <v>4556</v>
      </c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1:13" ht="15.75" x14ac:dyDescent="0.25">
      <c r="A1273" s="1" t="s">
        <v>1089</v>
      </c>
      <c r="B1273" s="1" t="s">
        <v>2473</v>
      </c>
      <c r="C1273" s="1" t="s">
        <v>4557</v>
      </c>
      <c r="D1273" s="1" t="s">
        <v>4558</v>
      </c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1:13" ht="15.75" x14ac:dyDescent="0.25">
      <c r="A1274" s="1" t="s">
        <v>1088</v>
      </c>
      <c r="B1274" s="1" t="s">
        <v>2473</v>
      </c>
      <c r="C1274" s="1" t="s">
        <v>4559</v>
      </c>
      <c r="D1274" s="1" t="s">
        <v>4560</v>
      </c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1:13" ht="15.75" x14ac:dyDescent="0.25">
      <c r="A1275" s="1" t="s">
        <v>1087</v>
      </c>
      <c r="B1275" s="1" t="s">
        <v>2473</v>
      </c>
      <c r="C1275" s="1" t="s">
        <v>4561</v>
      </c>
      <c r="D1275" s="1" t="s">
        <v>3463</v>
      </c>
      <c r="E1275" s="1"/>
      <c r="F1275" s="1"/>
      <c r="G1275" s="1"/>
      <c r="H1275" s="1"/>
      <c r="I1275" s="1"/>
      <c r="J1275" s="1"/>
      <c r="K1275" s="1"/>
      <c r="L1275" s="1"/>
      <c r="M1275" s="1"/>
    </row>
    <row r="1276" spans="1:13" ht="15.75" x14ac:dyDescent="0.25">
      <c r="A1276" s="1" t="s">
        <v>1086</v>
      </c>
      <c r="B1276" s="1" t="s">
        <v>2473</v>
      </c>
      <c r="C1276" s="1" t="s">
        <v>4562</v>
      </c>
      <c r="D1276" s="1" t="s">
        <v>2521</v>
      </c>
      <c r="E1276" s="1"/>
      <c r="F1276" s="1"/>
      <c r="G1276" s="1"/>
      <c r="H1276" s="1"/>
      <c r="I1276" s="1"/>
      <c r="J1276" s="1"/>
      <c r="K1276" s="1"/>
      <c r="L1276" s="1"/>
      <c r="M1276" s="1"/>
    </row>
    <row r="1277" spans="1:13" ht="15.75" x14ac:dyDescent="0.25">
      <c r="A1277" s="1" t="s">
        <v>1085</v>
      </c>
      <c r="B1277" s="1" t="s">
        <v>2473</v>
      </c>
      <c r="C1277" s="1" t="s">
        <v>4107</v>
      </c>
      <c r="D1277" s="1" t="s">
        <v>4563</v>
      </c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1:13" ht="15.75" x14ac:dyDescent="0.25">
      <c r="A1278" s="1" t="s">
        <v>1084</v>
      </c>
      <c r="B1278" s="1" t="s">
        <v>2470</v>
      </c>
      <c r="C1278" s="1" t="s">
        <v>4564</v>
      </c>
      <c r="D1278" s="1" t="s">
        <v>4565</v>
      </c>
      <c r="E1278" s="1"/>
      <c r="F1278" s="1"/>
      <c r="G1278" s="1"/>
      <c r="H1278" s="1"/>
      <c r="I1278" s="1"/>
      <c r="J1278" s="1"/>
      <c r="K1278" s="1"/>
      <c r="L1278" s="1"/>
      <c r="M1278" s="1"/>
    </row>
    <row r="1279" spans="1:13" ht="15.75" x14ac:dyDescent="0.25">
      <c r="A1279" s="1" t="s">
        <v>1083</v>
      </c>
      <c r="B1279" s="1" t="s">
        <v>2470</v>
      </c>
      <c r="C1279" s="1" t="s">
        <v>4566</v>
      </c>
      <c r="D1279" s="1" t="s">
        <v>4567</v>
      </c>
      <c r="E1279" s="1"/>
      <c r="F1279" s="1"/>
      <c r="G1279" s="1"/>
      <c r="H1279" s="1"/>
      <c r="I1279" s="1"/>
      <c r="J1279" s="1"/>
      <c r="K1279" s="1"/>
      <c r="L1279" s="1"/>
      <c r="M1279" s="1"/>
    </row>
    <row r="1280" spans="1:13" ht="15.75" x14ac:dyDescent="0.25">
      <c r="A1280" s="1" t="s">
        <v>1082</v>
      </c>
      <c r="B1280" s="1" t="s">
        <v>2470</v>
      </c>
      <c r="C1280" s="1" t="s">
        <v>4568</v>
      </c>
      <c r="D1280" s="1" t="s">
        <v>4279</v>
      </c>
      <c r="E1280" s="1"/>
      <c r="F1280" s="1"/>
      <c r="G1280" s="1"/>
      <c r="H1280" s="1"/>
      <c r="I1280" s="1"/>
      <c r="J1280" s="1"/>
      <c r="K1280" s="1"/>
      <c r="L1280" s="1"/>
      <c r="M1280" s="1"/>
    </row>
    <row r="1281" spans="1:13" ht="15.75" x14ac:dyDescent="0.25">
      <c r="A1281" s="1" t="s">
        <v>1081</v>
      </c>
      <c r="B1281" s="1" t="s">
        <v>2473</v>
      </c>
      <c r="C1281" s="1" t="s">
        <v>4569</v>
      </c>
      <c r="D1281" s="1" t="s">
        <v>4570</v>
      </c>
      <c r="E1281" s="1"/>
      <c r="F1281" s="1"/>
      <c r="G1281" s="1"/>
      <c r="H1281" s="1"/>
      <c r="I1281" s="1"/>
      <c r="J1281" s="1"/>
      <c r="K1281" s="1"/>
      <c r="L1281" s="1"/>
      <c r="M1281" s="1"/>
    </row>
    <row r="1282" spans="1:13" ht="15.75" x14ac:dyDescent="0.25">
      <c r="A1282" s="1" t="s">
        <v>1080</v>
      </c>
      <c r="B1282" s="1" t="s">
        <v>2473</v>
      </c>
      <c r="C1282" s="1" t="s">
        <v>4571</v>
      </c>
      <c r="D1282" s="1" t="s">
        <v>2760</v>
      </c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1:13" ht="15.75" x14ac:dyDescent="0.25">
      <c r="A1283" s="1" t="s">
        <v>1079</v>
      </c>
      <c r="B1283" s="1" t="s">
        <v>2470</v>
      </c>
      <c r="C1283" s="1" t="s">
        <v>4572</v>
      </c>
      <c r="D1283" s="1" t="s">
        <v>4252</v>
      </c>
      <c r="E1283" s="1"/>
      <c r="F1283" s="1"/>
      <c r="G1283" s="1"/>
      <c r="H1283" s="1"/>
      <c r="I1283" s="1"/>
      <c r="J1283" s="1"/>
      <c r="K1283" s="1"/>
      <c r="L1283" s="1"/>
      <c r="M1283" s="1"/>
    </row>
    <row r="1284" spans="1:13" ht="15.75" x14ac:dyDescent="0.25">
      <c r="A1284" s="1" t="s">
        <v>1078</v>
      </c>
      <c r="B1284" s="1" t="s">
        <v>2473</v>
      </c>
      <c r="C1284" s="1" t="s">
        <v>2923</v>
      </c>
      <c r="D1284" s="1" t="s">
        <v>2887</v>
      </c>
      <c r="E1284" s="1"/>
      <c r="F1284" s="1"/>
      <c r="G1284" s="1"/>
      <c r="H1284" s="1"/>
      <c r="I1284" s="1"/>
      <c r="J1284" s="1"/>
      <c r="K1284" s="1"/>
      <c r="L1284" s="1"/>
      <c r="M1284" s="1"/>
    </row>
    <row r="1285" spans="1:13" ht="15.75" x14ac:dyDescent="0.25">
      <c r="A1285" s="1" t="s">
        <v>1077</v>
      </c>
      <c r="B1285" s="1" t="s">
        <v>2470</v>
      </c>
      <c r="C1285" s="1" t="s">
        <v>4573</v>
      </c>
      <c r="D1285" s="1" t="s">
        <v>4574</v>
      </c>
      <c r="E1285" s="1"/>
      <c r="F1285" s="1"/>
      <c r="G1285" s="1"/>
      <c r="H1285" s="1"/>
      <c r="I1285" s="1"/>
      <c r="J1285" s="1"/>
      <c r="K1285" s="1"/>
      <c r="L1285" s="1"/>
      <c r="M1285" s="1"/>
    </row>
    <row r="1286" spans="1:13" ht="15.75" x14ac:dyDescent="0.25">
      <c r="A1286" s="1" t="s">
        <v>1076</v>
      </c>
      <c r="B1286" s="1" t="s">
        <v>2470</v>
      </c>
      <c r="C1286" s="1" t="s">
        <v>4575</v>
      </c>
      <c r="D1286" s="1" t="s">
        <v>4576</v>
      </c>
      <c r="E1286" s="1"/>
      <c r="F1286" s="1"/>
      <c r="G1286" s="1"/>
      <c r="H1286" s="1"/>
      <c r="I1286" s="1"/>
      <c r="J1286" s="1"/>
      <c r="K1286" s="1"/>
      <c r="L1286" s="1"/>
      <c r="M1286" s="1"/>
    </row>
    <row r="1287" spans="1:13" ht="15.75" x14ac:dyDescent="0.25">
      <c r="A1287" s="1" t="s">
        <v>1075</v>
      </c>
      <c r="B1287" s="1" t="s">
        <v>2470</v>
      </c>
      <c r="C1287" s="1" t="s">
        <v>2427</v>
      </c>
      <c r="D1287" s="1" t="s">
        <v>4577</v>
      </c>
      <c r="E1287" s="1"/>
      <c r="F1287" s="1"/>
      <c r="G1287" s="1"/>
      <c r="H1287" s="1"/>
      <c r="I1287" s="1"/>
      <c r="J1287" s="1"/>
      <c r="K1287" s="1"/>
      <c r="L1287" s="1"/>
      <c r="M1287" s="1"/>
    </row>
    <row r="1288" spans="1:13" ht="15.75" x14ac:dyDescent="0.25">
      <c r="A1288" s="1" t="s">
        <v>1074</v>
      </c>
      <c r="B1288" s="1" t="s">
        <v>2470</v>
      </c>
      <c r="C1288" s="1" t="s">
        <v>2495</v>
      </c>
      <c r="D1288" s="1" t="s">
        <v>4578</v>
      </c>
      <c r="E1288" s="1"/>
      <c r="F1288" s="1"/>
      <c r="G1288" s="1"/>
      <c r="H1288" s="1"/>
      <c r="I1288" s="1"/>
      <c r="J1288" s="1"/>
      <c r="K1288" s="1"/>
      <c r="L1288" s="1"/>
      <c r="M1288" s="1"/>
    </row>
    <row r="1289" spans="1:13" ht="15.75" x14ac:dyDescent="0.25">
      <c r="A1289" s="1" t="s">
        <v>1073</v>
      </c>
      <c r="B1289" s="1" t="s">
        <v>2470</v>
      </c>
      <c r="C1289" s="1" t="s">
        <v>4579</v>
      </c>
      <c r="D1289" s="1" t="s">
        <v>2828</v>
      </c>
      <c r="E1289" s="1"/>
      <c r="F1289" s="1"/>
      <c r="G1289" s="1"/>
      <c r="H1289" s="1"/>
      <c r="I1289" s="1"/>
      <c r="J1289" s="1"/>
      <c r="K1289" s="1"/>
      <c r="L1289" s="1"/>
      <c r="M1289" s="1"/>
    </row>
    <row r="1290" spans="1:13" ht="15.75" x14ac:dyDescent="0.25">
      <c r="A1290" s="1" t="s">
        <v>1072</v>
      </c>
      <c r="B1290" s="1" t="s">
        <v>2470</v>
      </c>
      <c r="C1290" s="1" t="s">
        <v>4580</v>
      </c>
      <c r="D1290" s="1" t="s">
        <v>4581</v>
      </c>
      <c r="E1290" s="1"/>
      <c r="F1290" s="1"/>
      <c r="G1290" s="1"/>
      <c r="H1290" s="1"/>
      <c r="I1290" s="1"/>
      <c r="J1290" s="1"/>
      <c r="K1290" s="1"/>
      <c r="L1290" s="1"/>
      <c r="M1290" s="1"/>
    </row>
    <row r="1291" spans="1:13" ht="15.75" x14ac:dyDescent="0.25">
      <c r="A1291" s="1" t="s">
        <v>1071</v>
      </c>
      <c r="B1291" s="1" t="s">
        <v>2470</v>
      </c>
      <c r="C1291" s="1" t="s">
        <v>2437</v>
      </c>
      <c r="D1291" s="1" t="s">
        <v>4582</v>
      </c>
      <c r="E1291" s="1"/>
      <c r="F1291" s="1"/>
      <c r="G1291" s="1"/>
      <c r="H1291" s="1"/>
      <c r="I1291" s="1"/>
      <c r="J1291" s="1"/>
      <c r="K1291" s="1"/>
      <c r="L1291" s="1"/>
      <c r="M1291" s="1"/>
    </row>
    <row r="1292" spans="1:13" ht="15.75" x14ac:dyDescent="0.25">
      <c r="A1292" s="1" t="s">
        <v>1070</v>
      </c>
      <c r="B1292" s="1" t="s">
        <v>2470</v>
      </c>
      <c r="C1292" s="1" t="s">
        <v>4583</v>
      </c>
      <c r="D1292" s="1" t="s">
        <v>2581</v>
      </c>
      <c r="E1292" s="1"/>
      <c r="F1292" s="1"/>
      <c r="G1292" s="1"/>
      <c r="H1292" s="1"/>
      <c r="I1292" s="1"/>
      <c r="J1292" s="1"/>
      <c r="K1292" s="1"/>
      <c r="L1292" s="1"/>
      <c r="M1292" s="1"/>
    </row>
    <row r="1293" spans="1:13" ht="15.75" x14ac:dyDescent="0.25">
      <c r="A1293" s="1" t="s">
        <v>1069</v>
      </c>
      <c r="B1293" s="1" t="s">
        <v>2470</v>
      </c>
      <c r="C1293" s="1" t="s">
        <v>4584</v>
      </c>
      <c r="D1293" s="1" t="s">
        <v>4279</v>
      </c>
      <c r="E1293" s="1"/>
      <c r="F1293" s="1"/>
      <c r="G1293" s="1"/>
      <c r="H1293" s="1"/>
      <c r="I1293" s="1"/>
      <c r="J1293" s="1"/>
      <c r="K1293" s="1"/>
      <c r="L1293" s="1"/>
      <c r="M1293" s="1"/>
    </row>
    <row r="1294" spans="1:13" ht="15.75" x14ac:dyDescent="0.25">
      <c r="A1294" s="1" t="s">
        <v>1068</v>
      </c>
      <c r="B1294" s="1" t="s">
        <v>2470</v>
      </c>
      <c r="C1294" s="1" t="s">
        <v>4585</v>
      </c>
      <c r="D1294" s="1" t="s">
        <v>4586</v>
      </c>
      <c r="E1294" s="1"/>
      <c r="F1294" s="1"/>
      <c r="G1294" s="1"/>
      <c r="H1294" s="1"/>
      <c r="I1294" s="1"/>
      <c r="J1294" s="1"/>
      <c r="K1294" s="1"/>
      <c r="L1294" s="1"/>
      <c r="M1294" s="1"/>
    </row>
    <row r="1295" spans="1:13" ht="15.75" x14ac:dyDescent="0.25">
      <c r="A1295" s="1" t="s">
        <v>1067</v>
      </c>
      <c r="B1295" s="1" t="s">
        <v>2470</v>
      </c>
      <c r="C1295" s="1" t="s">
        <v>4587</v>
      </c>
      <c r="D1295" s="1" t="s">
        <v>4588</v>
      </c>
      <c r="E1295" s="1"/>
      <c r="F1295" s="1"/>
      <c r="G1295" s="1"/>
      <c r="H1295" s="1"/>
      <c r="I1295" s="1"/>
      <c r="J1295" s="1"/>
      <c r="K1295" s="1"/>
      <c r="L1295" s="1"/>
      <c r="M1295" s="1"/>
    </row>
    <row r="1296" spans="1:13" ht="15.75" x14ac:dyDescent="0.25">
      <c r="A1296" s="1" t="s">
        <v>1066</v>
      </c>
      <c r="B1296" s="1" t="s">
        <v>2473</v>
      </c>
      <c r="C1296" s="1" t="s">
        <v>4589</v>
      </c>
      <c r="D1296" s="1" t="s">
        <v>4590</v>
      </c>
      <c r="E1296" s="1"/>
      <c r="F1296" s="1"/>
      <c r="G1296" s="1"/>
      <c r="H1296" s="1"/>
      <c r="I1296" s="1"/>
      <c r="J1296" s="1"/>
      <c r="K1296" s="1"/>
      <c r="L1296" s="1" t="s">
        <v>4591</v>
      </c>
      <c r="M1296" s="1"/>
    </row>
    <row r="1297" spans="1:13" ht="15.75" x14ac:dyDescent="0.25">
      <c r="A1297" s="1" t="s">
        <v>1065</v>
      </c>
      <c r="B1297" s="1" t="s">
        <v>2470</v>
      </c>
      <c r="C1297" s="1" t="s">
        <v>4592</v>
      </c>
      <c r="D1297" s="1" t="s">
        <v>4593</v>
      </c>
      <c r="E1297" s="1"/>
      <c r="F1297" s="1"/>
      <c r="G1297" s="1"/>
      <c r="H1297" s="1"/>
      <c r="I1297" s="1"/>
      <c r="J1297" s="1"/>
      <c r="K1297" s="1"/>
      <c r="L1297" s="1"/>
      <c r="M1297" s="1"/>
    </row>
    <row r="1298" spans="1:13" ht="15.75" x14ac:dyDescent="0.25">
      <c r="A1298" s="1" t="s">
        <v>1064</v>
      </c>
      <c r="B1298" s="1" t="s">
        <v>2473</v>
      </c>
      <c r="C1298" s="1" t="s">
        <v>4594</v>
      </c>
      <c r="D1298" s="1" t="s">
        <v>4595</v>
      </c>
      <c r="E1298" s="1"/>
      <c r="F1298" s="1"/>
      <c r="G1298" s="1"/>
      <c r="H1298" s="1"/>
      <c r="I1298" s="1"/>
      <c r="J1298" s="1"/>
      <c r="K1298" s="1"/>
      <c r="L1298" s="1"/>
      <c r="M1298" s="1"/>
    </row>
    <row r="1299" spans="1:13" ht="15.75" x14ac:dyDescent="0.25">
      <c r="A1299" s="1" t="s">
        <v>1063</v>
      </c>
      <c r="B1299" s="1" t="s">
        <v>3331</v>
      </c>
      <c r="C1299" s="1" t="s">
        <v>3581</v>
      </c>
      <c r="D1299" s="1" t="s">
        <v>4596</v>
      </c>
      <c r="E1299" s="1"/>
      <c r="F1299" s="1"/>
      <c r="G1299" s="1"/>
      <c r="H1299" s="1"/>
      <c r="I1299" s="1"/>
      <c r="J1299" s="1"/>
      <c r="K1299" s="1"/>
      <c r="L1299" s="1"/>
      <c r="M1299" s="1"/>
    </row>
    <row r="1300" spans="1:13" ht="15.75" x14ac:dyDescent="0.25">
      <c r="A1300" s="1" t="s">
        <v>1062</v>
      </c>
      <c r="B1300" s="1" t="s">
        <v>2470</v>
      </c>
      <c r="C1300" s="1" t="s">
        <v>4278</v>
      </c>
      <c r="D1300" s="1" t="s">
        <v>4597</v>
      </c>
      <c r="E1300" s="1"/>
      <c r="F1300" s="1"/>
      <c r="G1300" s="1"/>
      <c r="H1300" s="1"/>
      <c r="I1300" s="1"/>
      <c r="J1300" s="1"/>
      <c r="K1300" s="1"/>
      <c r="L1300" s="1"/>
      <c r="M1300" s="1"/>
    </row>
    <row r="1301" spans="1:13" ht="15.75" x14ac:dyDescent="0.25">
      <c r="A1301" s="1" t="s">
        <v>1061</v>
      </c>
      <c r="B1301" s="1" t="s">
        <v>2473</v>
      </c>
      <c r="C1301" s="1" t="s">
        <v>4598</v>
      </c>
      <c r="D1301" s="1" t="s">
        <v>2548</v>
      </c>
      <c r="E1301" s="1"/>
      <c r="F1301" s="1"/>
      <c r="G1301" s="1"/>
      <c r="H1301" s="1"/>
      <c r="I1301" s="1"/>
      <c r="J1301" s="1"/>
      <c r="K1301" s="1"/>
      <c r="L1301" s="1"/>
      <c r="M1301" s="1"/>
    </row>
    <row r="1302" spans="1:13" ht="15.75" x14ac:dyDescent="0.25">
      <c r="A1302" s="1" t="s">
        <v>1060</v>
      </c>
      <c r="B1302" s="1" t="s">
        <v>2473</v>
      </c>
      <c r="C1302" s="1" t="s">
        <v>4599</v>
      </c>
      <c r="D1302" s="1" t="s">
        <v>4600</v>
      </c>
      <c r="E1302" s="1"/>
      <c r="F1302" s="1"/>
      <c r="G1302" s="1"/>
      <c r="H1302" s="1"/>
      <c r="I1302" s="1"/>
      <c r="J1302" s="1"/>
      <c r="K1302" s="1"/>
      <c r="L1302" s="1"/>
      <c r="M1302" s="1"/>
    </row>
    <row r="1303" spans="1:13" ht="15.75" x14ac:dyDescent="0.25">
      <c r="A1303" s="1" t="s">
        <v>1059</v>
      </c>
      <c r="B1303" s="1" t="s">
        <v>2473</v>
      </c>
      <c r="C1303" s="1" t="s">
        <v>4601</v>
      </c>
      <c r="D1303" s="1" t="s">
        <v>4602</v>
      </c>
      <c r="E1303" s="1"/>
      <c r="F1303" s="1"/>
      <c r="G1303" s="1"/>
      <c r="H1303" s="1"/>
      <c r="I1303" s="1"/>
      <c r="J1303" s="1"/>
      <c r="K1303" s="1"/>
      <c r="L1303" s="1"/>
      <c r="M1303" s="1"/>
    </row>
    <row r="1304" spans="1:13" ht="15.75" x14ac:dyDescent="0.25">
      <c r="A1304" s="1" t="s">
        <v>1058</v>
      </c>
      <c r="B1304" s="1" t="s">
        <v>2473</v>
      </c>
      <c r="C1304" s="1" t="s">
        <v>4603</v>
      </c>
      <c r="D1304" s="1" t="s">
        <v>4604</v>
      </c>
      <c r="E1304" s="1"/>
      <c r="F1304" s="1"/>
      <c r="G1304" s="1"/>
      <c r="H1304" s="1"/>
      <c r="I1304" s="1"/>
      <c r="J1304" s="1"/>
      <c r="K1304" s="1"/>
      <c r="L1304" s="1"/>
      <c r="M1304" s="1"/>
    </row>
    <row r="1305" spans="1:13" ht="15.75" x14ac:dyDescent="0.25">
      <c r="A1305" s="1" t="s">
        <v>1057</v>
      </c>
      <c r="B1305" s="1" t="s">
        <v>2473</v>
      </c>
      <c r="C1305" s="1" t="s">
        <v>4605</v>
      </c>
      <c r="D1305" s="1" t="s">
        <v>2887</v>
      </c>
      <c r="E1305" s="1"/>
      <c r="F1305" s="1"/>
      <c r="G1305" s="1"/>
      <c r="H1305" s="1"/>
      <c r="I1305" s="1"/>
      <c r="J1305" s="1"/>
      <c r="K1305" s="1"/>
      <c r="L1305" s="1"/>
      <c r="M1305" s="1"/>
    </row>
    <row r="1306" spans="1:13" ht="15.75" x14ac:dyDescent="0.25">
      <c r="A1306" s="1" t="s">
        <v>1056</v>
      </c>
      <c r="B1306" s="1" t="s">
        <v>2473</v>
      </c>
      <c r="C1306" s="1" t="s">
        <v>4606</v>
      </c>
      <c r="D1306" s="1" t="s">
        <v>3213</v>
      </c>
      <c r="E1306" s="1"/>
      <c r="F1306" s="1"/>
      <c r="G1306" s="1"/>
      <c r="H1306" s="1"/>
      <c r="I1306" s="1"/>
      <c r="J1306" s="1"/>
      <c r="K1306" s="1"/>
      <c r="L1306" s="1"/>
      <c r="M1306" s="1"/>
    </row>
    <row r="1307" spans="1:13" ht="15.75" x14ac:dyDescent="0.25">
      <c r="A1307" s="1" t="s">
        <v>1055</v>
      </c>
      <c r="B1307" s="1" t="s">
        <v>2473</v>
      </c>
      <c r="C1307" s="1" t="s">
        <v>4607</v>
      </c>
      <c r="D1307" s="1" t="s">
        <v>4608</v>
      </c>
      <c r="E1307" s="1"/>
      <c r="F1307" s="1"/>
      <c r="G1307" s="1"/>
      <c r="H1307" s="1"/>
      <c r="I1307" s="1"/>
      <c r="J1307" s="1"/>
      <c r="K1307" s="1"/>
      <c r="L1307" s="1"/>
      <c r="M1307" s="1"/>
    </row>
    <row r="1308" spans="1:13" ht="15.75" x14ac:dyDescent="0.25">
      <c r="A1308" s="1" t="s">
        <v>1054</v>
      </c>
      <c r="B1308" s="1" t="s">
        <v>2473</v>
      </c>
      <c r="C1308" s="1" t="s">
        <v>4609</v>
      </c>
      <c r="D1308" s="1" t="s">
        <v>4610</v>
      </c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1:13" ht="15.75" x14ac:dyDescent="0.25">
      <c r="A1309" s="1" t="s">
        <v>1053</v>
      </c>
      <c r="B1309" s="1" t="s">
        <v>2473</v>
      </c>
      <c r="C1309" s="1" t="s">
        <v>4611</v>
      </c>
      <c r="D1309" s="1" t="s">
        <v>3941</v>
      </c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1:13" ht="15.75" x14ac:dyDescent="0.25">
      <c r="A1310" s="1" t="s">
        <v>1052</v>
      </c>
      <c r="B1310" s="1" t="s">
        <v>2473</v>
      </c>
      <c r="C1310" s="1" t="s">
        <v>3062</v>
      </c>
      <c r="D1310" s="1" t="s">
        <v>3537</v>
      </c>
      <c r="E1310" s="1"/>
      <c r="F1310" s="1"/>
      <c r="G1310" s="1"/>
      <c r="H1310" s="1"/>
      <c r="I1310" s="1"/>
      <c r="J1310" s="1"/>
      <c r="K1310" s="1"/>
      <c r="L1310" s="1"/>
      <c r="M1310" s="1"/>
    </row>
    <row r="1311" spans="1:13" ht="15.75" x14ac:dyDescent="0.25">
      <c r="A1311" s="1" t="s">
        <v>1051</v>
      </c>
      <c r="B1311" s="1" t="s">
        <v>2473</v>
      </c>
      <c r="C1311" s="1" t="s">
        <v>4612</v>
      </c>
      <c r="D1311" s="1" t="s">
        <v>4613</v>
      </c>
      <c r="E1311" s="1"/>
      <c r="F1311" s="1"/>
      <c r="G1311" s="1"/>
      <c r="H1311" s="1"/>
      <c r="I1311" s="1"/>
      <c r="J1311" s="1"/>
      <c r="K1311" s="1"/>
      <c r="L1311" s="1"/>
      <c r="M1311" s="1"/>
    </row>
    <row r="1312" spans="1:13" ht="15.75" x14ac:dyDescent="0.25">
      <c r="A1312" s="1" t="s">
        <v>1050</v>
      </c>
      <c r="B1312" s="1" t="s">
        <v>2473</v>
      </c>
      <c r="C1312" s="1" t="s">
        <v>4614</v>
      </c>
      <c r="D1312" s="1" t="s">
        <v>4615</v>
      </c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1:13" ht="15.75" x14ac:dyDescent="0.25">
      <c r="A1313" s="1" t="s">
        <v>1049</v>
      </c>
      <c r="B1313" s="1" t="s">
        <v>2473</v>
      </c>
      <c r="C1313" s="1" t="s">
        <v>4616</v>
      </c>
      <c r="D1313" s="1" t="s">
        <v>3187</v>
      </c>
      <c r="E1313" s="1"/>
      <c r="F1313" s="1"/>
      <c r="G1313" s="1"/>
      <c r="H1313" s="1"/>
      <c r="I1313" s="1"/>
      <c r="J1313" s="1"/>
      <c r="K1313" s="1"/>
      <c r="L1313" s="1"/>
      <c r="M1313" s="1"/>
    </row>
    <row r="1314" spans="1:13" ht="15.75" x14ac:dyDescent="0.25">
      <c r="A1314" s="1" t="s">
        <v>1048</v>
      </c>
      <c r="B1314" s="1" t="s">
        <v>2470</v>
      </c>
      <c r="C1314" s="1" t="s">
        <v>4617</v>
      </c>
      <c r="D1314" s="1" t="s">
        <v>4618</v>
      </c>
      <c r="E1314" s="1"/>
      <c r="F1314" s="1"/>
      <c r="G1314" s="1"/>
      <c r="H1314" s="1"/>
      <c r="I1314" s="1"/>
      <c r="J1314" s="1"/>
      <c r="K1314" s="1"/>
      <c r="L1314" s="1"/>
      <c r="M1314" s="1"/>
    </row>
    <row r="1315" spans="1:13" ht="15.75" x14ac:dyDescent="0.25">
      <c r="A1315" s="1" t="s">
        <v>1047</v>
      </c>
      <c r="B1315" s="1" t="s">
        <v>2470</v>
      </c>
      <c r="C1315" s="1" t="s">
        <v>4619</v>
      </c>
      <c r="D1315" s="1" t="s">
        <v>2966</v>
      </c>
      <c r="E1315" s="1"/>
      <c r="F1315" s="1"/>
      <c r="G1315" s="1"/>
      <c r="H1315" s="1"/>
      <c r="I1315" s="1"/>
      <c r="J1315" s="1"/>
      <c r="K1315" s="1"/>
      <c r="L1315" s="1"/>
      <c r="M1315" s="1"/>
    </row>
    <row r="1316" spans="1:13" ht="15.75" x14ac:dyDescent="0.25">
      <c r="A1316" s="1" t="s">
        <v>1046</v>
      </c>
      <c r="B1316" s="1" t="s">
        <v>2473</v>
      </c>
      <c r="C1316" s="1" t="s">
        <v>4620</v>
      </c>
      <c r="D1316" s="1" t="s">
        <v>4621</v>
      </c>
      <c r="E1316" s="1"/>
      <c r="F1316" s="1"/>
      <c r="G1316" s="1"/>
      <c r="H1316" s="1"/>
      <c r="I1316" s="1"/>
      <c r="J1316" s="1"/>
      <c r="K1316" s="1"/>
      <c r="L1316" s="1"/>
      <c r="M1316" s="1"/>
    </row>
    <row r="1317" spans="1:13" ht="15.75" x14ac:dyDescent="0.25">
      <c r="A1317" s="1" t="s">
        <v>1045</v>
      </c>
      <c r="B1317" s="1" t="s">
        <v>2470</v>
      </c>
      <c r="C1317" s="1" t="s">
        <v>4622</v>
      </c>
      <c r="D1317" s="1" t="s">
        <v>3339</v>
      </c>
      <c r="E1317" s="1"/>
      <c r="F1317" s="1"/>
      <c r="G1317" s="1"/>
      <c r="H1317" s="1"/>
      <c r="I1317" s="1"/>
      <c r="J1317" s="1"/>
      <c r="K1317" s="1"/>
      <c r="L1317" s="1"/>
      <c r="M1317" s="1"/>
    </row>
    <row r="1318" spans="1:13" ht="15.75" x14ac:dyDescent="0.25">
      <c r="A1318" s="1" t="s">
        <v>1044</v>
      </c>
      <c r="B1318" s="1" t="s">
        <v>2470</v>
      </c>
      <c r="C1318" s="1" t="s">
        <v>4623</v>
      </c>
      <c r="D1318" s="1" t="s">
        <v>4624</v>
      </c>
      <c r="E1318" s="1"/>
      <c r="F1318" s="1"/>
      <c r="G1318" s="1"/>
      <c r="H1318" s="1"/>
      <c r="I1318" s="1"/>
      <c r="J1318" s="1"/>
      <c r="K1318" s="1"/>
      <c r="L1318" s="1"/>
      <c r="M1318" s="1"/>
    </row>
    <row r="1319" spans="1:13" ht="15.75" x14ac:dyDescent="0.25">
      <c r="A1319" s="1" t="s">
        <v>1043</v>
      </c>
      <c r="B1319" s="1" t="s">
        <v>2470</v>
      </c>
      <c r="C1319" s="1" t="s">
        <v>4625</v>
      </c>
      <c r="D1319" s="1" t="s">
        <v>4626</v>
      </c>
      <c r="E1319" s="1"/>
      <c r="F1319" s="1"/>
      <c r="G1319" s="1"/>
      <c r="H1319" s="1"/>
      <c r="I1319" s="1"/>
      <c r="J1319" s="1"/>
      <c r="K1319" s="1"/>
      <c r="L1319" s="1"/>
      <c r="M1319" s="1"/>
    </row>
    <row r="1320" spans="1:13" ht="15.75" x14ac:dyDescent="0.25">
      <c r="A1320" s="1" t="s">
        <v>1042</v>
      </c>
      <c r="B1320" s="1" t="s">
        <v>2473</v>
      </c>
      <c r="C1320" s="1" t="s">
        <v>4627</v>
      </c>
      <c r="D1320" s="1" t="s">
        <v>4628</v>
      </c>
      <c r="E1320" s="1"/>
      <c r="F1320" s="1"/>
      <c r="G1320" s="1"/>
      <c r="H1320" s="1"/>
      <c r="I1320" s="1"/>
      <c r="J1320" s="1"/>
      <c r="K1320" s="1"/>
      <c r="L1320" s="1"/>
      <c r="M1320" s="1"/>
    </row>
    <row r="1321" spans="1:13" ht="15.75" x14ac:dyDescent="0.25">
      <c r="A1321" s="1" t="s">
        <v>1041</v>
      </c>
      <c r="B1321" s="1" t="s">
        <v>2470</v>
      </c>
      <c r="C1321" s="1" t="s">
        <v>4629</v>
      </c>
      <c r="D1321" s="1" t="s">
        <v>2478</v>
      </c>
      <c r="E1321" s="1"/>
      <c r="F1321" s="1"/>
      <c r="G1321" s="1"/>
      <c r="H1321" s="1"/>
      <c r="I1321" s="1"/>
      <c r="J1321" s="1"/>
      <c r="K1321" s="1"/>
      <c r="L1321" s="1"/>
      <c r="M1321" s="1"/>
    </row>
    <row r="1322" spans="1:13" ht="15.75" x14ac:dyDescent="0.25">
      <c r="A1322" s="1" t="s">
        <v>1040</v>
      </c>
      <c r="B1322" s="1" t="s">
        <v>2473</v>
      </c>
      <c r="C1322" s="1" t="s">
        <v>4630</v>
      </c>
      <c r="D1322" s="1" t="s">
        <v>4631</v>
      </c>
      <c r="E1322" s="1"/>
      <c r="F1322" s="1"/>
      <c r="G1322" s="1"/>
      <c r="H1322" s="1"/>
      <c r="I1322" s="1"/>
      <c r="J1322" s="1"/>
      <c r="K1322" s="1"/>
      <c r="L1322" s="1"/>
      <c r="M1322" s="1"/>
    </row>
    <row r="1323" spans="1:13" ht="15.75" x14ac:dyDescent="0.25">
      <c r="A1323" s="1" t="s">
        <v>1039</v>
      </c>
      <c r="B1323" s="1" t="s">
        <v>2470</v>
      </c>
      <c r="C1323" s="1" t="s">
        <v>4632</v>
      </c>
      <c r="D1323" s="1" t="s">
        <v>4633</v>
      </c>
      <c r="E1323" s="1"/>
      <c r="F1323" s="1"/>
      <c r="G1323" s="1"/>
      <c r="H1323" s="1"/>
      <c r="I1323" s="1"/>
      <c r="J1323" s="1"/>
      <c r="K1323" s="1"/>
      <c r="L1323" s="1"/>
      <c r="M1323" s="1"/>
    </row>
    <row r="1324" spans="1:13" ht="15.75" x14ac:dyDescent="0.25">
      <c r="A1324" s="1" t="s">
        <v>1038</v>
      </c>
      <c r="B1324" s="1" t="s">
        <v>2470</v>
      </c>
      <c r="C1324" s="1" t="s">
        <v>4634</v>
      </c>
      <c r="D1324" s="1" t="s">
        <v>4635</v>
      </c>
      <c r="E1324" s="1"/>
      <c r="F1324" s="1"/>
      <c r="G1324" s="1"/>
      <c r="H1324" s="1"/>
      <c r="I1324" s="1"/>
      <c r="J1324" s="1"/>
      <c r="K1324" s="1"/>
      <c r="L1324" s="1"/>
      <c r="M1324" s="1"/>
    </row>
    <row r="1325" spans="1:13" ht="15.75" x14ac:dyDescent="0.25">
      <c r="A1325" s="1" t="s">
        <v>1037</v>
      </c>
      <c r="B1325" s="1" t="s">
        <v>2470</v>
      </c>
      <c r="C1325" s="1" t="s">
        <v>4636</v>
      </c>
      <c r="D1325" s="1" t="s">
        <v>4637</v>
      </c>
      <c r="E1325" s="1"/>
      <c r="F1325" s="1"/>
      <c r="G1325" s="1"/>
      <c r="H1325" s="1"/>
      <c r="I1325" s="1"/>
      <c r="J1325" s="1"/>
      <c r="K1325" s="1"/>
      <c r="L1325" s="1"/>
      <c r="M1325" s="1"/>
    </row>
    <row r="1326" spans="1:13" ht="15.75" x14ac:dyDescent="0.25">
      <c r="A1326" s="1" t="s">
        <v>1036</v>
      </c>
      <c r="B1326" s="1" t="s">
        <v>2470</v>
      </c>
      <c r="C1326" s="1" t="s">
        <v>4638</v>
      </c>
      <c r="D1326" s="1" t="s">
        <v>2596</v>
      </c>
      <c r="E1326" s="1"/>
      <c r="F1326" s="1"/>
      <c r="G1326" s="1"/>
      <c r="H1326" s="1"/>
      <c r="I1326" s="1"/>
      <c r="J1326" s="1"/>
      <c r="K1326" s="1"/>
      <c r="L1326" s="1"/>
      <c r="M1326" s="1"/>
    </row>
    <row r="1327" spans="1:13" ht="15.75" x14ac:dyDescent="0.25">
      <c r="A1327" s="1" t="s">
        <v>1035</v>
      </c>
      <c r="B1327" s="1" t="s">
        <v>2470</v>
      </c>
      <c r="C1327" s="1" t="s">
        <v>4639</v>
      </c>
      <c r="D1327" s="1" t="s">
        <v>4640</v>
      </c>
      <c r="E1327" s="1"/>
      <c r="F1327" s="1"/>
      <c r="G1327" s="1"/>
      <c r="H1327" s="1"/>
      <c r="I1327" s="1"/>
      <c r="J1327" s="1"/>
      <c r="K1327" s="1"/>
      <c r="L1327" s="1"/>
      <c r="M1327" s="1"/>
    </row>
    <row r="1328" spans="1:13" ht="15.75" x14ac:dyDescent="0.25">
      <c r="A1328" s="1" t="s">
        <v>1034</v>
      </c>
      <c r="B1328" s="1" t="s">
        <v>2470</v>
      </c>
      <c r="C1328" s="1" t="s">
        <v>4641</v>
      </c>
      <c r="D1328" s="1" t="s">
        <v>3334</v>
      </c>
      <c r="E1328" s="1"/>
      <c r="F1328" s="1"/>
      <c r="G1328" s="1"/>
      <c r="H1328" s="1"/>
      <c r="I1328" s="1"/>
      <c r="J1328" s="1"/>
      <c r="K1328" s="1"/>
      <c r="L1328" s="1"/>
      <c r="M1328" s="1"/>
    </row>
    <row r="1329" spans="1:13" ht="15.75" x14ac:dyDescent="0.25">
      <c r="A1329" s="1" t="s">
        <v>1033</v>
      </c>
      <c r="B1329" s="1" t="s">
        <v>2473</v>
      </c>
      <c r="C1329" s="1" t="s">
        <v>4642</v>
      </c>
      <c r="D1329" s="1" t="s">
        <v>3198</v>
      </c>
      <c r="E1329" s="1"/>
      <c r="F1329" s="1"/>
      <c r="G1329" s="1"/>
      <c r="H1329" s="1"/>
      <c r="I1329" s="1"/>
      <c r="J1329" s="1"/>
      <c r="K1329" s="1"/>
      <c r="L1329" s="1"/>
      <c r="M1329" s="1"/>
    </row>
    <row r="1330" spans="1:13" ht="15.75" x14ac:dyDescent="0.25">
      <c r="A1330" s="1" t="s">
        <v>1032</v>
      </c>
      <c r="B1330" s="1" t="s">
        <v>3331</v>
      </c>
      <c r="C1330" s="1" t="s">
        <v>4643</v>
      </c>
      <c r="D1330" s="1" t="s">
        <v>4578</v>
      </c>
      <c r="E1330" s="1"/>
      <c r="F1330" s="1"/>
      <c r="G1330" s="1"/>
      <c r="H1330" s="1"/>
      <c r="I1330" s="1"/>
      <c r="J1330" s="1"/>
      <c r="K1330" s="1"/>
      <c r="L1330" s="1"/>
      <c r="M1330" s="1"/>
    </row>
    <row r="1331" spans="1:13" ht="15.75" x14ac:dyDescent="0.25">
      <c r="A1331" s="1" t="s">
        <v>1031</v>
      </c>
      <c r="B1331" s="1" t="s">
        <v>2473</v>
      </c>
      <c r="C1331" s="1" t="s">
        <v>4644</v>
      </c>
      <c r="D1331" s="1" t="s">
        <v>2901</v>
      </c>
      <c r="E1331" s="1"/>
      <c r="F1331" s="1"/>
      <c r="G1331" s="1"/>
      <c r="H1331" s="1"/>
      <c r="I1331" s="1"/>
      <c r="J1331" s="1"/>
      <c r="K1331" s="1"/>
      <c r="L1331" s="1"/>
      <c r="M1331" s="1"/>
    </row>
    <row r="1332" spans="1:13" ht="15.75" x14ac:dyDescent="0.25">
      <c r="A1332" s="1" t="s">
        <v>1030</v>
      </c>
      <c r="B1332" s="1" t="s">
        <v>2470</v>
      </c>
      <c r="C1332" s="1" t="s">
        <v>4645</v>
      </c>
      <c r="D1332" s="1" t="s">
        <v>3346</v>
      </c>
      <c r="E1332" s="1"/>
      <c r="F1332" s="1"/>
      <c r="G1332" s="1"/>
      <c r="H1332" s="1"/>
      <c r="I1332" s="1"/>
      <c r="J1332" s="1"/>
      <c r="K1332" s="1"/>
      <c r="L1332" s="1"/>
      <c r="M1332" s="1"/>
    </row>
    <row r="1333" spans="1:13" ht="15.75" x14ac:dyDescent="0.25">
      <c r="A1333" s="1" t="s">
        <v>1029</v>
      </c>
      <c r="B1333" s="1" t="s">
        <v>2473</v>
      </c>
      <c r="C1333" s="1" t="s">
        <v>4646</v>
      </c>
      <c r="D1333" s="1" t="s">
        <v>4647</v>
      </c>
      <c r="E1333" s="1"/>
      <c r="F1333" s="1"/>
      <c r="G1333" s="1"/>
      <c r="H1333" s="1"/>
      <c r="I1333" s="1"/>
      <c r="J1333" s="1"/>
      <c r="K1333" s="1"/>
      <c r="L1333" s="1"/>
      <c r="M1333" s="1"/>
    </row>
    <row r="1334" spans="1:13" ht="15.75" x14ac:dyDescent="0.25">
      <c r="A1334" s="1" t="s">
        <v>1028</v>
      </c>
      <c r="B1334" s="1" t="s">
        <v>3331</v>
      </c>
      <c r="C1334" s="1" t="s">
        <v>4648</v>
      </c>
      <c r="D1334" s="1" t="s">
        <v>4649</v>
      </c>
      <c r="E1334" s="1"/>
      <c r="F1334" s="1"/>
      <c r="G1334" s="1"/>
      <c r="H1334" s="1"/>
      <c r="I1334" s="1"/>
      <c r="J1334" s="1"/>
      <c r="K1334" s="1"/>
      <c r="L1334" s="1"/>
      <c r="M1334" s="1"/>
    </row>
    <row r="1335" spans="1:13" ht="15.75" x14ac:dyDescent="0.25">
      <c r="A1335" s="1" t="s">
        <v>1027</v>
      </c>
      <c r="B1335" s="1" t="s">
        <v>2473</v>
      </c>
      <c r="C1335" s="1" t="s">
        <v>4650</v>
      </c>
      <c r="D1335" s="1" t="s">
        <v>4651</v>
      </c>
      <c r="E1335" s="1"/>
      <c r="F1335" s="1"/>
      <c r="G1335" s="1"/>
      <c r="H1335" s="1"/>
      <c r="I1335" s="1"/>
      <c r="J1335" s="1"/>
      <c r="K1335" s="1"/>
      <c r="L1335" s="1"/>
      <c r="M1335" s="1"/>
    </row>
    <row r="1336" spans="1:13" ht="15.75" x14ac:dyDescent="0.25">
      <c r="A1336" s="1" t="s">
        <v>1026</v>
      </c>
      <c r="B1336" s="1" t="s">
        <v>2473</v>
      </c>
      <c r="C1336" s="1" t="s">
        <v>4652</v>
      </c>
      <c r="D1336" s="1" t="s">
        <v>4653</v>
      </c>
      <c r="E1336" s="1"/>
      <c r="F1336" s="1"/>
      <c r="G1336" s="1"/>
      <c r="H1336" s="1"/>
      <c r="I1336" s="1"/>
      <c r="J1336" s="1"/>
      <c r="K1336" s="1"/>
      <c r="L1336" s="1"/>
      <c r="M1336" s="1"/>
    </row>
    <row r="1337" spans="1:13" ht="15.75" x14ac:dyDescent="0.25">
      <c r="A1337" s="1" t="s">
        <v>1025</v>
      </c>
      <c r="B1337" s="1" t="s">
        <v>2473</v>
      </c>
      <c r="C1337" s="1" t="s">
        <v>2481</v>
      </c>
      <c r="D1337" s="1" t="s">
        <v>4654</v>
      </c>
      <c r="E1337" s="1"/>
      <c r="F1337" s="1"/>
      <c r="G1337" s="1"/>
      <c r="H1337" s="1"/>
      <c r="I1337" s="1"/>
      <c r="J1337" s="1"/>
      <c r="K1337" s="1"/>
      <c r="L1337" s="1"/>
      <c r="M1337" s="1"/>
    </row>
    <row r="1338" spans="1:13" ht="15.75" x14ac:dyDescent="0.25">
      <c r="A1338" s="1" t="s">
        <v>1024</v>
      </c>
      <c r="B1338" s="1" t="s">
        <v>2473</v>
      </c>
      <c r="C1338" s="1" t="s">
        <v>4655</v>
      </c>
      <c r="D1338" s="1" t="s">
        <v>4656</v>
      </c>
      <c r="E1338" s="1"/>
      <c r="F1338" s="1"/>
      <c r="G1338" s="1"/>
      <c r="H1338" s="1"/>
      <c r="I1338" s="1"/>
      <c r="J1338" s="1"/>
      <c r="K1338" s="1"/>
      <c r="L1338" s="1"/>
      <c r="M1338" s="1"/>
    </row>
    <row r="1339" spans="1:13" ht="15.75" x14ac:dyDescent="0.25">
      <c r="A1339" s="1" t="s">
        <v>1023</v>
      </c>
      <c r="B1339" s="1" t="s">
        <v>3331</v>
      </c>
      <c r="C1339" s="1" t="s">
        <v>2406</v>
      </c>
      <c r="D1339" s="1" t="s">
        <v>3498</v>
      </c>
      <c r="E1339" s="1"/>
      <c r="F1339" s="1"/>
      <c r="G1339" s="1"/>
      <c r="H1339" s="1"/>
      <c r="I1339" s="1"/>
      <c r="J1339" s="1"/>
      <c r="K1339" s="1"/>
      <c r="L1339" s="1"/>
      <c r="M1339" s="1"/>
    </row>
    <row r="1340" spans="1:13" ht="15.75" x14ac:dyDescent="0.25">
      <c r="A1340" s="1" t="s">
        <v>1022</v>
      </c>
      <c r="B1340" s="1" t="s">
        <v>2473</v>
      </c>
      <c r="C1340" s="1" t="s">
        <v>4657</v>
      </c>
      <c r="D1340" s="1" t="s">
        <v>2764</v>
      </c>
      <c r="E1340" s="1"/>
      <c r="F1340" s="1"/>
      <c r="G1340" s="1"/>
      <c r="H1340" s="1"/>
      <c r="I1340" s="1"/>
      <c r="J1340" s="1"/>
      <c r="K1340" s="1"/>
      <c r="L1340" s="1"/>
      <c r="M1340" s="1"/>
    </row>
    <row r="1341" spans="1:13" ht="15.75" x14ac:dyDescent="0.25">
      <c r="A1341" s="1" t="s">
        <v>1021</v>
      </c>
      <c r="B1341" s="1" t="s">
        <v>2473</v>
      </c>
      <c r="C1341" s="1" t="s">
        <v>4658</v>
      </c>
      <c r="D1341" s="1" t="s">
        <v>4659</v>
      </c>
      <c r="E1341" s="1"/>
      <c r="F1341" s="1"/>
      <c r="G1341" s="1"/>
      <c r="H1341" s="1"/>
      <c r="I1341" s="1"/>
      <c r="J1341" s="1"/>
      <c r="K1341" s="1"/>
      <c r="L1341" s="1"/>
      <c r="M1341" s="1"/>
    </row>
    <row r="1342" spans="1:13" ht="15.75" x14ac:dyDescent="0.25">
      <c r="A1342" s="1" t="s">
        <v>1020</v>
      </c>
      <c r="B1342" s="1" t="s">
        <v>3331</v>
      </c>
      <c r="C1342" s="1" t="s">
        <v>4660</v>
      </c>
      <c r="D1342" s="1" t="s">
        <v>3544</v>
      </c>
      <c r="E1342" s="1"/>
      <c r="F1342" s="1"/>
      <c r="G1342" s="1"/>
      <c r="H1342" s="1"/>
      <c r="I1342" s="1"/>
      <c r="J1342" s="1"/>
      <c r="K1342" s="1"/>
      <c r="L1342" s="1"/>
      <c r="M1342" s="1"/>
    </row>
    <row r="1343" spans="1:13" ht="15.75" x14ac:dyDescent="0.25">
      <c r="A1343" s="1" t="s">
        <v>1019</v>
      </c>
      <c r="B1343" s="1" t="s">
        <v>2470</v>
      </c>
      <c r="C1343" s="1" t="s">
        <v>4661</v>
      </c>
      <c r="D1343" s="1" t="s">
        <v>4662</v>
      </c>
      <c r="E1343" s="1"/>
      <c r="F1343" s="1"/>
      <c r="G1343" s="1"/>
      <c r="H1343" s="1"/>
      <c r="I1343" s="1"/>
      <c r="J1343" s="1"/>
      <c r="K1343" s="1"/>
      <c r="L1343" s="1"/>
      <c r="M1343" s="1"/>
    </row>
    <row r="1344" spans="1:13" ht="15.75" x14ac:dyDescent="0.25">
      <c r="A1344" s="1" t="s">
        <v>1018</v>
      </c>
      <c r="B1344" s="1" t="s">
        <v>3331</v>
      </c>
      <c r="C1344" s="1" t="s">
        <v>4663</v>
      </c>
      <c r="D1344" s="1" t="s">
        <v>4664</v>
      </c>
      <c r="E1344" s="1"/>
      <c r="F1344" s="1"/>
      <c r="G1344" s="1"/>
      <c r="H1344" s="1"/>
      <c r="I1344" s="1"/>
      <c r="J1344" s="1"/>
      <c r="K1344" s="1"/>
      <c r="L1344" s="1"/>
      <c r="M1344" s="1"/>
    </row>
    <row r="1345" spans="1:13" ht="15.75" x14ac:dyDescent="0.25">
      <c r="A1345" s="1" t="s">
        <v>1017</v>
      </c>
      <c r="B1345" s="1" t="s">
        <v>2470</v>
      </c>
      <c r="C1345" s="1" t="s">
        <v>4665</v>
      </c>
      <c r="D1345" s="1" t="s">
        <v>3230</v>
      </c>
      <c r="E1345" s="1"/>
      <c r="F1345" s="1"/>
      <c r="G1345" s="1"/>
      <c r="H1345" s="1"/>
      <c r="I1345" s="1"/>
      <c r="J1345" s="1"/>
      <c r="K1345" s="1"/>
      <c r="L1345" s="1"/>
      <c r="M1345" s="1"/>
    </row>
    <row r="1346" spans="1:13" ht="15.75" x14ac:dyDescent="0.25">
      <c r="A1346" s="1" t="s">
        <v>1016</v>
      </c>
      <c r="B1346" s="1" t="s">
        <v>2473</v>
      </c>
      <c r="C1346" s="1" t="s">
        <v>4666</v>
      </c>
      <c r="D1346" s="1" t="s">
        <v>2660</v>
      </c>
      <c r="E1346" s="1"/>
      <c r="F1346" s="1"/>
      <c r="G1346" s="1"/>
      <c r="H1346" s="1"/>
      <c r="I1346" s="1"/>
      <c r="J1346" s="1"/>
      <c r="K1346" s="1"/>
      <c r="L1346" s="1"/>
      <c r="M1346" s="1"/>
    </row>
    <row r="1347" spans="1:13" ht="15.75" x14ac:dyDescent="0.25">
      <c r="A1347" s="1" t="s">
        <v>1015</v>
      </c>
      <c r="B1347" s="1" t="s">
        <v>2470</v>
      </c>
      <c r="C1347" s="1" t="s">
        <v>4667</v>
      </c>
      <c r="D1347" s="1" t="s">
        <v>4668</v>
      </c>
      <c r="E1347" s="1"/>
      <c r="F1347" s="1"/>
      <c r="G1347" s="1"/>
      <c r="H1347" s="1"/>
      <c r="I1347" s="1"/>
      <c r="J1347" s="1"/>
      <c r="K1347" s="1"/>
      <c r="L1347" s="1"/>
      <c r="M1347" s="1"/>
    </row>
    <row r="1348" spans="1:13" ht="15.75" x14ac:dyDescent="0.25">
      <c r="A1348" s="1" t="s">
        <v>1014</v>
      </c>
      <c r="B1348" s="1" t="s">
        <v>2473</v>
      </c>
      <c r="C1348" s="1" t="s">
        <v>4669</v>
      </c>
      <c r="D1348" s="1" t="s">
        <v>2814</v>
      </c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1:13" ht="15.75" x14ac:dyDescent="0.25">
      <c r="A1349" s="1" t="s">
        <v>1013</v>
      </c>
      <c r="B1349" s="1" t="s">
        <v>2470</v>
      </c>
      <c r="C1349" s="1" t="s">
        <v>4670</v>
      </c>
      <c r="D1349" s="1" t="s">
        <v>4671</v>
      </c>
      <c r="E1349" s="1"/>
      <c r="F1349" s="1"/>
      <c r="G1349" s="1"/>
      <c r="H1349" s="1"/>
      <c r="I1349" s="1"/>
      <c r="J1349" s="1"/>
      <c r="K1349" s="1"/>
      <c r="L1349" s="1"/>
      <c r="M1349" s="1"/>
    </row>
    <row r="1350" spans="1:13" ht="15.75" x14ac:dyDescent="0.25">
      <c r="A1350" s="1" t="s">
        <v>1012</v>
      </c>
      <c r="B1350" s="1" t="s">
        <v>3331</v>
      </c>
      <c r="C1350" s="1" t="s">
        <v>4672</v>
      </c>
      <c r="D1350" s="1" t="s">
        <v>3232</v>
      </c>
      <c r="E1350" s="1"/>
      <c r="F1350" s="1"/>
      <c r="G1350" s="1"/>
      <c r="H1350" s="1"/>
      <c r="I1350" s="1"/>
      <c r="J1350" s="1"/>
      <c r="K1350" s="1"/>
      <c r="L1350" s="1"/>
      <c r="M1350" s="1"/>
    </row>
    <row r="1351" spans="1:13" ht="15.75" x14ac:dyDescent="0.25">
      <c r="A1351" s="1" t="s">
        <v>1011</v>
      </c>
      <c r="B1351" s="1" t="s">
        <v>2473</v>
      </c>
      <c r="C1351" s="1" t="s">
        <v>4673</v>
      </c>
      <c r="D1351" s="1" t="s">
        <v>4674</v>
      </c>
      <c r="E1351" s="1"/>
      <c r="F1351" s="1"/>
      <c r="G1351" s="1"/>
      <c r="H1351" s="1"/>
      <c r="I1351" s="1"/>
      <c r="J1351" s="1"/>
      <c r="K1351" s="1"/>
      <c r="L1351" s="1"/>
      <c r="M1351" s="1"/>
    </row>
    <row r="1352" spans="1:13" ht="15.75" x14ac:dyDescent="0.25">
      <c r="A1352" s="1" t="s">
        <v>1010</v>
      </c>
      <c r="B1352" s="1" t="s">
        <v>2470</v>
      </c>
      <c r="C1352" s="1" t="s">
        <v>3027</v>
      </c>
      <c r="D1352" s="1" t="s">
        <v>4675</v>
      </c>
      <c r="E1352" s="1"/>
      <c r="F1352" s="1"/>
      <c r="G1352" s="1"/>
      <c r="H1352" s="1"/>
      <c r="I1352" s="1"/>
      <c r="J1352" s="1"/>
      <c r="K1352" s="1"/>
      <c r="L1352" s="1"/>
      <c r="M1352" s="1"/>
    </row>
    <row r="1353" spans="1:13" ht="15.75" x14ac:dyDescent="0.25">
      <c r="A1353" s="1" t="s">
        <v>1009</v>
      </c>
      <c r="B1353" s="1" t="s">
        <v>2473</v>
      </c>
      <c r="C1353" s="1" t="s">
        <v>4676</v>
      </c>
      <c r="D1353" s="1" t="s">
        <v>3170</v>
      </c>
      <c r="E1353" s="1"/>
      <c r="F1353" s="1"/>
      <c r="G1353" s="1"/>
      <c r="H1353" s="1"/>
      <c r="I1353" s="1"/>
      <c r="J1353" s="1"/>
      <c r="K1353" s="1"/>
      <c r="L1353" s="1"/>
      <c r="M1353" s="1"/>
    </row>
    <row r="1354" spans="1:13" ht="15.75" x14ac:dyDescent="0.25">
      <c r="A1354" s="1" t="s">
        <v>1008</v>
      </c>
      <c r="B1354" s="1" t="s">
        <v>2470</v>
      </c>
      <c r="C1354" s="1" t="s">
        <v>4677</v>
      </c>
      <c r="D1354" s="1" t="s">
        <v>4678</v>
      </c>
      <c r="E1354" s="1"/>
      <c r="F1354" s="1"/>
      <c r="G1354" s="1"/>
      <c r="H1354" s="1"/>
      <c r="I1354" s="1"/>
      <c r="J1354" s="1"/>
      <c r="K1354" s="1"/>
      <c r="L1354" s="1"/>
      <c r="M1354" s="1"/>
    </row>
    <row r="1355" spans="1:13" ht="15.75" x14ac:dyDescent="0.25">
      <c r="A1355" s="1" t="s">
        <v>1007</v>
      </c>
      <c r="B1355" s="1" t="s">
        <v>2470</v>
      </c>
      <c r="C1355" s="1" t="s">
        <v>3105</v>
      </c>
      <c r="D1355" s="1" t="s">
        <v>4679</v>
      </c>
      <c r="E1355" s="1"/>
      <c r="F1355" s="1"/>
      <c r="G1355" s="1"/>
      <c r="H1355" s="1"/>
      <c r="I1355" s="1"/>
      <c r="J1355" s="1"/>
      <c r="K1355" s="1"/>
      <c r="L1355" s="1"/>
      <c r="M1355" s="1"/>
    </row>
    <row r="1356" spans="1:13" ht="15.75" x14ac:dyDescent="0.25">
      <c r="A1356" s="1" t="s">
        <v>1006</v>
      </c>
      <c r="B1356" s="1" t="s">
        <v>2470</v>
      </c>
      <c r="C1356" s="1" t="s">
        <v>4413</v>
      </c>
      <c r="D1356" s="1" t="s">
        <v>4680</v>
      </c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1:13" ht="15.75" x14ac:dyDescent="0.25">
      <c r="A1357" s="1" t="s">
        <v>1005</v>
      </c>
      <c r="B1357" s="1" t="s">
        <v>2470</v>
      </c>
      <c r="C1357" s="1" t="s">
        <v>4681</v>
      </c>
      <c r="D1357" s="1" t="s">
        <v>4682</v>
      </c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1:13" ht="15.75" x14ac:dyDescent="0.25">
      <c r="A1358" s="1" t="s">
        <v>1004</v>
      </c>
      <c r="B1358" s="1" t="s">
        <v>2470</v>
      </c>
      <c r="C1358" s="1" t="s">
        <v>4683</v>
      </c>
      <c r="D1358" s="1" t="s">
        <v>4684</v>
      </c>
      <c r="E1358" s="1"/>
      <c r="F1358" s="1"/>
      <c r="G1358" s="1"/>
      <c r="H1358" s="1"/>
      <c r="I1358" s="1"/>
      <c r="J1358" s="1"/>
      <c r="K1358" s="1"/>
      <c r="L1358" s="1"/>
      <c r="M1358" s="1"/>
    </row>
    <row r="1359" spans="1:13" ht="15.75" x14ac:dyDescent="0.25">
      <c r="A1359" s="1" t="s">
        <v>1003</v>
      </c>
      <c r="B1359" s="1" t="s">
        <v>2473</v>
      </c>
      <c r="C1359" s="1" t="s">
        <v>4685</v>
      </c>
      <c r="D1359" s="1" t="s">
        <v>3532</v>
      </c>
      <c r="E1359" s="1"/>
      <c r="F1359" s="1"/>
      <c r="G1359" s="1"/>
      <c r="H1359" s="1"/>
      <c r="I1359" s="1"/>
      <c r="J1359" s="1"/>
      <c r="K1359" s="1"/>
      <c r="L1359" s="1"/>
      <c r="M1359" s="1"/>
    </row>
    <row r="1360" spans="1:13" ht="15.75" x14ac:dyDescent="0.25">
      <c r="A1360" s="1" t="s">
        <v>1002</v>
      </c>
      <c r="B1360" s="1" t="s">
        <v>2470</v>
      </c>
      <c r="C1360" s="1" t="s">
        <v>4686</v>
      </c>
      <c r="D1360" s="1" t="s">
        <v>4687</v>
      </c>
      <c r="E1360" s="1"/>
      <c r="F1360" s="1"/>
      <c r="G1360" s="1"/>
      <c r="H1360" s="1"/>
      <c r="I1360" s="1"/>
      <c r="J1360" s="1"/>
      <c r="K1360" s="1"/>
      <c r="L1360" s="1"/>
      <c r="M1360" s="1"/>
    </row>
    <row r="1361" spans="1:13" ht="15.75" x14ac:dyDescent="0.25">
      <c r="A1361" s="1" t="s">
        <v>1001</v>
      </c>
      <c r="B1361" s="1" t="s">
        <v>2470</v>
      </c>
      <c r="C1361" s="1" t="s">
        <v>2723</v>
      </c>
      <c r="D1361" s="1" t="s">
        <v>4688</v>
      </c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1:13" ht="15.75" x14ac:dyDescent="0.25">
      <c r="A1362" s="1" t="s">
        <v>1000</v>
      </c>
      <c r="B1362" s="1" t="s">
        <v>2473</v>
      </c>
      <c r="C1362" s="1" t="s">
        <v>4689</v>
      </c>
      <c r="D1362" s="1" t="s">
        <v>4690</v>
      </c>
      <c r="E1362" s="1"/>
      <c r="F1362" s="1"/>
      <c r="G1362" s="1"/>
      <c r="H1362" s="1"/>
      <c r="I1362" s="1"/>
      <c r="J1362" s="1"/>
      <c r="K1362" s="1"/>
      <c r="L1362" s="1"/>
      <c r="M1362" s="1"/>
    </row>
    <row r="1363" spans="1:13" ht="15.75" x14ac:dyDescent="0.25">
      <c r="A1363" s="1" t="s">
        <v>999</v>
      </c>
      <c r="B1363" s="1" t="s">
        <v>2473</v>
      </c>
      <c r="C1363" s="1" t="s">
        <v>4691</v>
      </c>
      <c r="D1363" s="1" t="s">
        <v>4692</v>
      </c>
      <c r="E1363" s="1"/>
      <c r="F1363" s="1"/>
      <c r="G1363" s="1"/>
      <c r="H1363" s="1"/>
      <c r="I1363" s="1"/>
      <c r="J1363" s="1"/>
      <c r="K1363" s="1"/>
      <c r="L1363" s="1"/>
      <c r="M1363" s="1"/>
    </row>
    <row r="1364" spans="1:13" ht="15.75" x14ac:dyDescent="0.25">
      <c r="A1364" s="1" t="s">
        <v>998</v>
      </c>
      <c r="B1364" s="1" t="s">
        <v>2473</v>
      </c>
      <c r="C1364" s="1" t="s">
        <v>3862</v>
      </c>
      <c r="D1364" s="1" t="s">
        <v>3465</v>
      </c>
      <c r="E1364" s="1"/>
      <c r="F1364" s="1"/>
      <c r="G1364" s="1"/>
      <c r="H1364" s="1"/>
      <c r="I1364" s="1"/>
      <c r="J1364" s="1"/>
      <c r="K1364" s="1"/>
      <c r="L1364" s="1"/>
      <c r="M1364" s="1"/>
    </row>
    <row r="1365" spans="1:13" ht="15.75" x14ac:dyDescent="0.25">
      <c r="A1365" s="1" t="s">
        <v>997</v>
      </c>
      <c r="B1365" s="1" t="s">
        <v>2470</v>
      </c>
      <c r="C1365" s="1" t="s">
        <v>4693</v>
      </c>
      <c r="D1365" s="1" t="s">
        <v>4694</v>
      </c>
      <c r="E1365" s="1"/>
      <c r="F1365" s="1"/>
      <c r="G1365" s="1"/>
      <c r="H1365" s="1"/>
      <c r="I1365" s="1"/>
      <c r="J1365" s="1"/>
      <c r="K1365" s="1"/>
      <c r="L1365" s="1"/>
      <c r="M1365" s="1"/>
    </row>
    <row r="1366" spans="1:13" ht="15.75" x14ac:dyDescent="0.25">
      <c r="A1366" s="1" t="s">
        <v>996</v>
      </c>
      <c r="B1366" s="1" t="s">
        <v>2470</v>
      </c>
      <c r="C1366" s="1" t="s">
        <v>4695</v>
      </c>
      <c r="D1366" s="1" t="s">
        <v>2516</v>
      </c>
      <c r="E1366" s="1"/>
      <c r="F1366" s="1"/>
      <c r="G1366" s="1"/>
      <c r="H1366" s="1"/>
      <c r="I1366" s="1"/>
      <c r="J1366" s="1"/>
      <c r="K1366" s="1"/>
      <c r="L1366" s="1"/>
      <c r="M1366" s="1"/>
    </row>
    <row r="1367" spans="1:13" ht="15.75" x14ac:dyDescent="0.25">
      <c r="A1367" s="1" t="s">
        <v>995</v>
      </c>
      <c r="B1367" s="1" t="s">
        <v>3331</v>
      </c>
      <c r="C1367" s="1" t="s">
        <v>4696</v>
      </c>
      <c r="D1367" s="1" t="s">
        <v>4697</v>
      </c>
      <c r="E1367" s="1"/>
      <c r="F1367" s="1"/>
      <c r="G1367" s="1"/>
      <c r="H1367" s="1"/>
      <c r="I1367" s="1"/>
      <c r="J1367" s="1"/>
      <c r="K1367" s="1"/>
      <c r="L1367" s="1"/>
      <c r="M1367" s="1"/>
    </row>
    <row r="1368" spans="1:13" ht="15.75" x14ac:dyDescent="0.25">
      <c r="A1368" s="1" t="s">
        <v>994</v>
      </c>
      <c r="B1368" s="1" t="s">
        <v>2470</v>
      </c>
      <c r="C1368" s="1" t="s">
        <v>4698</v>
      </c>
      <c r="D1368" s="1" t="s">
        <v>4699</v>
      </c>
      <c r="E1368" s="1"/>
      <c r="F1368" s="1"/>
      <c r="G1368" s="1"/>
      <c r="H1368" s="1"/>
      <c r="I1368" s="1"/>
      <c r="J1368" s="1"/>
      <c r="K1368" s="1"/>
      <c r="L1368" s="1"/>
      <c r="M1368" s="1"/>
    </row>
    <row r="1369" spans="1:13" ht="15.75" x14ac:dyDescent="0.25">
      <c r="A1369" s="1" t="s">
        <v>993</v>
      </c>
      <c r="B1369" s="1" t="s">
        <v>2473</v>
      </c>
      <c r="C1369" s="1" t="s">
        <v>2404</v>
      </c>
      <c r="D1369" s="1" t="s">
        <v>2660</v>
      </c>
      <c r="E1369" s="1"/>
      <c r="F1369" s="1"/>
      <c r="G1369" s="1"/>
      <c r="H1369" s="1"/>
      <c r="I1369" s="1"/>
      <c r="J1369" s="1"/>
      <c r="K1369" s="1"/>
      <c r="L1369" s="1"/>
      <c r="M1369" s="1"/>
    </row>
    <row r="1370" spans="1:13" ht="15.75" x14ac:dyDescent="0.25">
      <c r="A1370" s="1" t="s">
        <v>992</v>
      </c>
      <c r="B1370" s="1" t="s">
        <v>2473</v>
      </c>
      <c r="C1370" s="1" t="s">
        <v>4700</v>
      </c>
      <c r="D1370" s="1" t="s">
        <v>4701</v>
      </c>
      <c r="E1370" s="1"/>
      <c r="F1370" s="1"/>
      <c r="G1370" s="1"/>
      <c r="H1370" s="1"/>
      <c r="I1370" s="1"/>
      <c r="J1370" s="1"/>
      <c r="K1370" s="1"/>
      <c r="L1370" s="1"/>
      <c r="M1370" s="1"/>
    </row>
    <row r="1371" spans="1:13" ht="15.75" x14ac:dyDescent="0.25">
      <c r="A1371" s="1" t="s">
        <v>991</v>
      </c>
      <c r="B1371" s="1" t="s">
        <v>2473</v>
      </c>
      <c r="C1371" s="1" t="s">
        <v>4702</v>
      </c>
      <c r="D1371" s="1" t="s">
        <v>4703</v>
      </c>
      <c r="E1371" s="1"/>
      <c r="F1371" s="1"/>
      <c r="G1371" s="1"/>
      <c r="H1371" s="1"/>
      <c r="I1371" s="1"/>
      <c r="J1371" s="1"/>
      <c r="K1371" s="1"/>
      <c r="L1371" s="1"/>
      <c r="M1371" s="1"/>
    </row>
    <row r="1372" spans="1:13" ht="15.75" x14ac:dyDescent="0.25">
      <c r="A1372" s="1" t="s">
        <v>990</v>
      </c>
      <c r="B1372" s="1" t="s">
        <v>2470</v>
      </c>
      <c r="C1372" s="1" t="s">
        <v>4704</v>
      </c>
      <c r="D1372" s="1" t="s">
        <v>4705</v>
      </c>
      <c r="E1372" s="1"/>
      <c r="F1372" s="1"/>
      <c r="G1372" s="1"/>
      <c r="H1372" s="1"/>
      <c r="I1372" s="1"/>
      <c r="J1372" s="1"/>
      <c r="K1372" s="1"/>
      <c r="L1372" s="1"/>
      <c r="M1372" s="1"/>
    </row>
    <row r="1373" spans="1:13" ht="15.75" x14ac:dyDescent="0.25">
      <c r="A1373" s="1" t="s">
        <v>989</v>
      </c>
      <c r="B1373" s="1" t="s">
        <v>2470</v>
      </c>
      <c r="C1373" s="1" t="s">
        <v>4706</v>
      </c>
      <c r="D1373" s="1" t="s">
        <v>4707</v>
      </c>
      <c r="E1373" s="1"/>
      <c r="F1373" s="1"/>
      <c r="G1373" s="1"/>
      <c r="H1373" s="1"/>
      <c r="I1373" s="1"/>
      <c r="J1373" s="1"/>
      <c r="K1373" s="1"/>
      <c r="L1373" s="1"/>
      <c r="M1373" s="1"/>
    </row>
    <row r="1374" spans="1:13" ht="15.75" x14ac:dyDescent="0.25">
      <c r="A1374" s="1" t="s">
        <v>988</v>
      </c>
      <c r="B1374" s="1" t="s">
        <v>2473</v>
      </c>
      <c r="C1374" s="1" t="s">
        <v>2809</v>
      </c>
      <c r="D1374" s="1" t="s">
        <v>4708</v>
      </c>
      <c r="E1374" s="1"/>
      <c r="F1374" s="1"/>
      <c r="G1374" s="1"/>
      <c r="H1374" s="1"/>
      <c r="I1374" s="1"/>
      <c r="J1374" s="1"/>
      <c r="K1374" s="1"/>
      <c r="L1374" s="1"/>
      <c r="M1374" s="1"/>
    </row>
    <row r="1375" spans="1:13" ht="15.75" x14ac:dyDescent="0.25">
      <c r="A1375" s="1" t="s">
        <v>987</v>
      </c>
      <c r="B1375" s="1" t="s">
        <v>2473</v>
      </c>
      <c r="C1375" s="1" t="s">
        <v>4709</v>
      </c>
      <c r="D1375" s="1" t="s">
        <v>4710</v>
      </c>
      <c r="E1375" s="1"/>
      <c r="F1375" s="1"/>
      <c r="G1375" s="1"/>
      <c r="H1375" s="1"/>
      <c r="I1375" s="1"/>
      <c r="J1375" s="1"/>
      <c r="K1375" s="1"/>
      <c r="L1375" s="1"/>
      <c r="M1375" s="1"/>
    </row>
    <row r="1376" spans="1:13" ht="15.75" x14ac:dyDescent="0.25">
      <c r="A1376" s="1" t="s">
        <v>986</v>
      </c>
      <c r="B1376" s="1" t="s">
        <v>3331</v>
      </c>
      <c r="C1376" s="1" t="s">
        <v>3434</v>
      </c>
      <c r="D1376" s="1" t="s">
        <v>4711</v>
      </c>
      <c r="E1376" s="1"/>
      <c r="F1376" s="1"/>
      <c r="G1376" s="1"/>
      <c r="H1376" s="1"/>
      <c r="I1376" s="1"/>
      <c r="J1376" s="1"/>
      <c r="K1376" s="1"/>
      <c r="L1376" s="1"/>
      <c r="M1376" s="1"/>
    </row>
    <row r="1377" spans="1:13" ht="15.75" x14ac:dyDescent="0.25">
      <c r="A1377" s="1" t="s">
        <v>985</v>
      </c>
      <c r="B1377" s="1" t="s">
        <v>2473</v>
      </c>
      <c r="C1377" s="1" t="s">
        <v>4712</v>
      </c>
      <c r="D1377" s="1" t="s">
        <v>4713</v>
      </c>
      <c r="E1377" s="1"/>
      <c r="F1377" s="1"/>
      <c r="G1377" s="1"/>
      <c r="H1377" s="1"/>
      <c r="I1377" s="1"/>
      <c r="J1377" s="1"/>
      <c r="K1377" s="1"/>
      <c r="L1377" s="1"/>
      <c r="M1377" s="1"/>
    </row>
    <row r="1378" spans="1:13" ht="15.75" x14ac:dyDescent="0.25">
      <c r="A1378" s="1" t="s">
        <v>984</v>
      </c>
      <c r="B1378" s="1" t="s">
        <v>2473</v>
      </c>
      <c r="C1378" s="1" t="s">
        <v>4714</v>
      </c>
      <c r="D1378" s="1" t="s">
        <v>3122</v>
      </c>
      <c r="E1378" s="1"/>
      <c r="F1378" s="1"/>
      <c r="G1378" s="1"/>
      <c r="H1378" s="1"/>
      <c r="I1378" s="1"/>
      <c r="J1378" s="1"/>
      <c r="K1378" s="1"/>
      <c r="L1378" s="1"/>
      <c r="M1378" s="1"/>
    </row>
    <row r="1379" spans="1:13" ht="15.75" x14ac:dyDescent="0.25">
      <c r="A1379" s="1" t="s">
        <v>983</v>
      </c>
      <c r="B1379" s="1" t="s">
        <v>2470</v>
      </c>
      <c r="C1379" s="1" t="s">
        <v>4715</v>
      </c>
      <c r="D1379" s="1" t="s">
        <v>4716</v>
      </c>
      <c r="E1379" s="1"/>
      <c r="F1379" s="1"/>
      <c r="G1379" s="1"/>
      <c r="H1379" s="1"/>
      <c r="I1379" s="1"/>
      <c r="J1379" s="1"/>
      <c r="K1379" s="1"/>
      <c r="L1379" s="1"/>
      <c r="M1379" s="1"/>
    </row>
    <row r="1380" spans="1:13" ht="15.75" x14ac:dyDescent="0.25">
      <c r="A1380" s="1" t="s">
        <v>982</v>
      </c>
      <c r="B1380" s="1" t="s">
        <v>2473</v>
      </c>
      <c r="C1380" s="1" t="s">
        <v>4717</v>
      </c>
      <c r="D1380" s="1" t="s">
        <v>2598</v>
      </c>
      <c r="E1380" s="1"/>
      <c r="F1380" s="1"/>
      <c r="G1380" s="1"/>
      <c r="H1380" s="1"/>
      <c r="I1380" s="1"/>
      <c r="J1380" s="1"/>
      <c r="K1380" s="1"/>
      <c r="L1380" s="1"/>
      <c r="M1380" s="1"/>
    </row>
    <row r="1381" spans="1:13" ht="15.75" x14ac:dyDescent="0.25">
      <c r="A1381" s="1" t="s">
        <v>981</v>
      </c>
      <c r="B1381" s="1" t="s">
        <v>2473</v>
      </c>
      <c r="C1381" s="1" t="s">
        <v>2411</v>
      </c>
      <c r="D1381" s="1" t="s">
        <v>2863</v>
      </c>
      <c r="E1381" s="1"/>
      <c r="F1381" s="1"/>
      <c r="G1381" s="1"/>
      <c r="H1381" s="1"/>
      <c r="I1381" s="1"/>
      <c r="J1381" s="1"/>
      <c r="K1381" s="1"/>
      <c r="L1381" s="1"/>
      <c r="M1381" s="1"/>
    </row>
    <row r="1382" spans="1:13" ht="15.75" x14ac:dyDescent="0.25">
      <c r="A1382" s="1" t="s">
        <v>980</v>
      </c>
      <c r="B1382" s="1" t="s">
        <v>2473</v>
      </c>
      <c r="C1382" s="1" t="s">
        <v>4718</v>
      </c>
      <c r="D1382" s="1" t="s">
        <v>4719</v>
      </c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1:13" ht="15.75" x14ac:dyDescent="0.25">
      <c r="A1383" s="1" t="s">
        <v>979</v>
      </c>
      <c r="B1383" s="1" t="s">
        <v>2470</v>
      </c>
      <c r="C1383" s="1" t="s">
        <v>4720</v>
      </c>
      <c r="D1383" s="1" t="s">
        <v>3399</v>
      </c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1:13" ht="15.75" x14ac:dyDescent="0.25">
      <c r="A1384" s="1" t="s">
        <v>978</v>
      </c>
      <c r="B1384" s="1" t="s">
        <v>2473</v>
      </c>
      <c r="C1384" s="1" t="s">
        <v>3585</v>
      </c>
      <c r="D1384" s="1" t="s">
        <v>4230</v>
      </c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1:13" ht="15.75" x14ac:dyDescent="0.25">
      <c r="A1385" s="1" t="s">
        <v>977</v>
      </c>
      <c r="B1385" s="1" t="s">
        <v>2473</v>
      </c>
      <c r="C1385" s="1" t="s">
        <v>4721</v>
      </c>
      <c r="D1385" s="1" t="s">
        <v>4722</v>
      </c>
      <c r="E1385" s="1"/>
      <c r="F1385" s="1"/>
      <c r="G1385" s="1"/>
      <c r="H1385" s="1"/>
      <c r="I1385" s="1"/>
      <c r="J1385" s="1"/>
      <c r="K1385" s="1"/>
      <c r="L1385" s="1"/>
      <c r="M1385" s="1"/>
    </row>
    <row r="1386" spans="1:13" ht="15.75" x14ac:dyDescent="0.25">
      <c r="A1386" s="1" t="s">
        <v>976</v>
      </c>
      <c r="B1386" s="1" t="s">
        <v>2470</v>
      </c>
      <c r="C1386" s="1" t="s">
        <v>2990</v>
      </c>
      <c r="D1386" s="1" t="s">
        <v>4723</v>
      </c>
      <c r="E1386" s="1"/>
      <c r="F1386" s="1"/>
      <c r="G1386" s="1"/>
      <c r="H1386" s="1"/>
      <c r="I1386" s="1"/>
      <c r="J1386" s="1"/>
      <c r="K1386" s="1"/>
      <c r="L1386" s="1"/>
      <c r="M1386" s="1"/>
    </row>
    <row r="1387" spans="1:13" ht="15.75" x14ac:dyDescent="0.25">
      <c r="A1387" s="1" t="s">
        <v>975</v>
      </c>
      <c r="B1387" s="1" t="s">
        <v>2473</v>
      </c>
      <c r="C1387" s="1" t="s">
        <v>4724</v>
      </c>
      <c r="D1387" s="1" t="s">
        <v>4725</v>
      </c>
      <c r="E1387" s="1"/>
      <c r="F1387" s="1"/>
      <c r="G1387" s="1"/>
      <c r="H1387" s="1"/>
      <c r="I1387" s="1"/>
      <c r="J1387" s="1"/>
      <c r="K1387" s="1"/>
      <c r="L1387" s="1"/>
      <c r="M1387" s="1"/>
    </row>
    <row r="1388" spans="1:13" ht="15.75" x14ac:dyDescent="0.25">
      <c r="A1388" s="1" t="s">
        <v>974</v>
      </c>
      <c r="B1388" s="1" t="s">
        <v>2473</v>
      </c>
      <c r="C1388" s="1" t="s">
        <v>4142</v>
      </c>
      <c r="D1388" s="1" t="s">
        <v>4726</v>
      </c>
      <c r="E1388" s="1"/>
      <c r="F1388" s="1"/>
      <c r="G1388" s="1"/>
      <c r="H1388" s="1"/>
      <c r="I1388" s="1"/>
      <c r="J1388" s="1"/>
      <c r="K1388" s="1"/>
      <c r="L1388" s="1"/>
      <c r="M1388" s="1"/>
    </row>
    <row r="1389" spans="1:13" ht="15.75" x14ac:dyDescent="0.25">
      <c r="A1389" s="1" t="s">
        <v>973</v>
      </c>
      <c r="B1389" s="1" t="s">
        <v>2470</v>
      </c>
      <c r="C1389" s="1" t="s">
        <v>4727</v>
      </c>
      <c r="D1389" s="1" t="s">
        <v>4728</v>
      </c>
      <c r="E1389" s="1"/>
      <c r="F1389" s="1"/>
      <c r="G1389" s="1"/>
      <c r="H1389" s="1"/>
      <c r="I1389" s="1"/>
      <c r="J1389" s="1"/>
      <c r="K1389" s="1"/>
      <c r="L1389" s="1"/>
      <c r="M1389" s="1"/>
    </row>
    <row r="1390" spans="1:13" ht="15.75" x14ac:dyDescent="0.25">
      <c r="A1390" s="1" t="s">
        <v>972</v>
      </c>
      <c r="B1390" s="1" t="s">
        <v>2473</v>
      </c>
      <c r="C1390" s="1" t="s">
        <v>4729</v>
      </c>
      <c r="D1390" s="1" t="s">
        <v>2494</v>
      </c>
      <c r="E1390" s="1"/>
      <c r="F1390" s="1"/>
      <c r="G1390" s="1"/>
      <c r="H1390" s="1"/>
      <c r="I1390" s="1"/>
      <c r="J1390" s="1"/>
      <c r="K1390" s="1"/>
      <c r="L1390" s="1"/>
      <c r="M1390" s="1"/>
    </row>
    <row r="1391" spans="1:13" ht="15.75" x14ac:dyDescent="0.25">
      <c r="A1391" s="1" t="s">
        <v>971</v>
      </c>
      <c r="B1391" s="1" t="s">
        <v>2473</v>
      </c>
      <c r="C1391" s="1" t="s">
        <v>4730</v>
      </c>
      <c r="D1391" s="1" t="s">
        <v>3297</v>
      </c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1:13" ht="15.75" x14ac:dyDescent="0.25">
      <c r="A1392" s="1" t="s">
        <v>970</v>
      </c>
      <c r="B1392" s="1" t="s">
        <v>2473</v>
      </c>
      <c r="C1392" s="1" t="s">
        <v>2394</v>
      </c>
      <c r="D1392" s="1" t="s">
        <v>4731</v>
      </c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1:13" ht="15.75" x14ac:dyDescent="0.25">
      <c r="A1393" s="1" t="s">
        <v>969</v>
      </c>
      <c r="B1393" s="1" t="s">
        <v>2473</v>
      </c>
      <c r="C1393" s="1" t="s">
        <v>4732</v>
      </c>
      <c r="D1393" s="1" t="s">
        <v>2762</v>
      </c>
      <c r="E1393" s="1"/>
      <c r="F1393" s="1"/>
      <c r="G1393" s="1"/>
      <c r="H1393" s="1"/>
      <c r="I1393" s="1"/>
      <c r="J1393" s="1"/>
      <c r="K1393" s="1"/>
      <c r="L1393" s="1"/>
      <c r="M1393" s="1"/>
    </row>
    <row r="1394" spans="1:13" ht="15.75" x14ac:dyDescent="0.25">
      <c r="A1394" s="1" t="s">
        <v>968</v>
      </c>
      <c r="B1394" s="1" t="s">
        <v>2470</v>
      </c>
      <c r="C1394" s="1" t="s">
        <v>4733</v>
      </c>
      <c r="D1394" s="1" t="s">
        <v>4734</v>
      </c>
      <c r="E1394" s="1"/>
      <c r="F1394" s="1"/>
      <c r="G1394" s="1"/>
      <c r="H1394" s="1"/>
      <c r="I1394" s="1"/>
      <c r="J1394" s="1"/>
      <c r="K1394" s="1"/>
      <c r="L1394" s="1"/>
      <c r="M1394" s="1"/>
    </row>
    <row r="1395" spans="1:13" ht="15.75" x14ac:dyDescent="0.25">
      <c r="A1395" s="1" t="s">
        <v>967</v>
      </c>
      <c r="B1395" s="1" t="s">
        <v>2470</v>
      </c>
      <c r="C1395" s="1" t="s">
        <v>4735</v>
      </c>
      <c r="D1395" s="1" t="s">
        <v>4736</v>
      </c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1:13" ht="15.75" x14ac:dyDescent="0.25">
      <c r="A1396" s="1" t="s">
        <v>966</v>
      </c>
      <c r="B1396" s="1" t="s">
        <v>2473</v>
      </c>
      <c r="C1396" s="1" t="s">
        <v>4737</v>
      </c>
      <c r="D1396" s="1" t="s">
        <v>2660</v>
      </c>
      <c r="E1396" s="1"/>
      <c r="F1396" s="1"/>
      <c r="G1396" s="1"/>
      <c r="H1396" s="1"/>
      <c r="I1396" s="1"/>
      <c r="J1396" s="1"/>
      <c r="K1396" s="1"/>
      <c r="L1396" s="1"/>
      <c r="M1396" s="1"/>
    </row>
    <row r="1397" spans="1:13" ht="15.75" x14ac:dyDescent="0.25">
      <c r="A1397" s="1" t="s">
        <v>965</v>
      </c>
      <c r="B1397" s="1" t="s">
        <v>2473</v>
      </c>
      <c r="C1397" s="1" t="s">
        <v>4738</v>
      </c>
      <c r="D1397" s="1" t="s">
        <v>2660</v>
      </c>
      <c r="E1397" s="1"/>
      <c r="F1397" s="1"/>
      <c r="G1397" s="1"/>
      <c r="H1397" s="1"/>
      <c r="I1397" s="1"/>
      <c r="J1397" s="1"/>
      <c r="K1397" s="1"/>
      <c r="L1397" s="1"/>
      <c r="M1397" s="1"/>
    </row>
    <row r="1398" spans="1:13" ht="15.75" x14ac:dyDescent="0.25">
      <c r="A1398" s="1" t="s">
        <v>964</v>
      </c>
      <c r="B1398" s="1" t="s">
        <v>2470</v>
      </c>
      <c r="C1398" s="1" t="s">
        <v>4739</v>
      </c>
      <c r="D1398" s="1" t="s">
        <v>4740</v>
      </c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1:13" ht="15.75" x14ac:dyDescent="0.25">
      <c r="A1399" s="1" t="s">
        <v>963</v>
      </c>
      <c r="B1399" s="1" t="s">
        <v>3331</v>
      </c>
      <c r="C1399" s="1" t="s">
        <v>4741</v>
      </c>
      <c r="D1399" s="1" t="s">
        <v>4742</v>
      </c>
      <c r="E1399" s="1"/>
      <c r="F1399" s="1"/>
      <c r="G1399" s="1"/>
      <c r="H1399" s="1"/>
      <c r="I1399" s="1"/>
      <c r="J1399" s="1"/>
      <c r="K1399" s="1"/>
      <c r="L1399" s="1"/>
      <c r="M1399" s="1"/>
    </row>
    <row r="1400" spans="1:13" ht="15.75" x14ac:dyDescent="0.25">
      <c r="A1400" s="1" t="s">
        <v>962</v>
      </c>
      <c r="B1400" s="1" t="s">
        <v>2470</v>
      </c>
      <c r="C1400" s="1" t="s">
        <v>4743</v>
      </c>
      <c r="D1400" s="1" t="s">
        <v>2934</v>
      </c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1:13" ht="15.75" x14ac:dyDescent="0.25">
      <c r="A1401" s="1" t="s">
        <v>961</v>
      </c>
      <c r="B1401" s="1" t="s">
        <v>2470</v>
      </c>
      <c r="C1401" s="1" t="s">
        <v>4744</v>
      </c>
      <c r="D1401" s="1" t="s">
        <v>3728</v>
      </c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1:13" ht="15.75" x14ac:dyDescent="0.25">
      <c r="A1402" s="1" t="s">
        <v>960</v>
      </c>
      <c r="B1402" s="1" t="s">
        <v>2470</v>
      </c>
      <c r="C1402" s="1" t="s">
        <v>4444</v>
      </c>
      <c r="D1402" s="1" t="s">
        <v>4745</v>
      </c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1:13" ht="15.75" x14ac:dyDescent="0.25">
      <c r="A1403" s="1" t="s">
        <v>959</v>
      </c>
      <c r="B1403" s="1" t="s">
        <v>2470</v>
      </c>
      <c r="C1403" s="1" t="s">
        <v>4746</v>
      </c>
      <c r="D1403" s="1" t="s">
        <v>2581</v>
      </c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1:13" ht="15.75" x14ac:dyDescent="0.25">
      <c r="A1404" s="1" t="s">
        <v>958</v>
      </c>
      <c r="B1404" s="1" t="s">
        <v>2470</v>
      </c>
      <c r="C1404" s="1" t="s">
        <v>4747</v>
      </c>
      <c r="D1404" s="1" t="s">
        <v>3580</v>
      </c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1:13" ht="15.75" x14ac:dyDescent="0.25">
      <c r="A1405" s="1" t="s">
        <v>957</v>
      </c>
      <c r="B1405" s="1" t="s">
        <v>2470</v>
      </c>
      <c r="C1405" s="1" t="s">
        <v>4748</v>
      </c>
      <c r="D1405" s="1" t="s">
        <v>4749</v>
      </c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1:13" ht="15.75" x14ac:dyDescent="0.25">
      <c r="A1406" s="1" t="s">
        <v>956</v>
      </c>
      <c r="B1406" s="1" t="s">
        <v>2470</v>
      </c>
      <c r="C1406" s="1" t="s">
        <v>4750</v>
      </c>
      <c r="D1406" s="1" t="s">
        <v>4751</v>
      </c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1:13" ht="15.75" x14ac:dyDescent="0.25">
      <c r="A1407" s="1" t="s">
        <v>955</v>
      </c>
      <c r="B1407" s="1" t="s">
        <v>2473</v>
      </c>
      <c r="C1407" s="1" t="s">
        <v>4752</v>
      </c>
      <c r="D1407" s="1" t="s">
        <v>2521</v>
      </c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1:13" ht="15.75" x14ac:dyDescent="0.25">
      <c r="A1408" s="1" t="s">
        <v>954</v>
      </c>
      <c r="B1408" s="1" t="s">
        <v>2470</v>
      </c>
      <c r="C1408" s="1" t="s">
        <v>4753</v>
      </c>
      <c r="D1408" s="1" t="s">
        <v>3728</v>
      </c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1:13" ht="15.75" x14ac:dyDescent="0.25">
      <c r="A1409" s="1" t="s">
        <v>953</v>
      </c>
      <c r="B1409" s="1" t="s">
        <v>2473</v>
      </c>
      <c r="C1409" s="1" t="s">
        <v>4754</v>
      </c>
      <c r="D1409" s="1" t="s">
        <v>2557</v>
      </c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1:13" ht="15.75" x14ac:dyDescent="0.25">
      <c r="A1410" s="1" t="s">
        <v>952</v>
      </c>
      <c r="B1410" s="1" t="s">
        <v>2473</v>
      </c>
      <c r="C1410" s="1" t="s">
        <v>4755</v>
      </c>
      <c r="D1410" s="1" t="s">
        <v>2474</v>
      </c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1:13" ht="15.75" x14ac:dyDescent="0.25">
      <c r="A1411" s="1" t="s">
        <v>951</v>
      </c>
      <c r="B1411" s="1" t="s">
        <v>2473</v>
      </c>
      <c r="C1411" s="1" t="s">
        <v>4756</v>
      </c>
      <c r="D1411" s="1" t="s">
        <v>4757</v>
      </c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1:13" ht="15.75" x14ac:dyDescent="0.25">
      <c r="A1412" s="1" t="s">
        <v>950</v>
      </c>
      <c r="B1412" s="1" t="s">
        <v>2470</v>
      </c>
      <c r="C1412" s="1" t="s">
        <v>4308</v>
      </c>
      <c r="D1412" s="1" t="s">
        <v>4758</v>
      </c>
      <c r="E1412" s="1"/>
      <c r="F1412" s="1"/>
      <c r="G1412" s="1"/>
      <c r="H1412" s="1"/>
      <c r="I1412" s="1"/>
      <c r="J1412" s="1"/>
      <c r="K1412" s="1"/>
      <c r="L1412" s="1"/>
      <c r="M1412" s="1"/>
    </row>
    <row r="1413" spans="1:13" ht="15.75" x14ac:dyDescent="0.25">
      <c r="A1413" s="1" t="s">
        <v>949</v>
      </c>
      <c r="B1413" s="1" t="s">
        <v>2470</v>
      </c>
      <c r="C1413" s="1" t="s">
        <v>4759</v>
      </c>
      <c r="D1413" s="1" t="s">
        <v>4705</v>
      </c>
      <c r="E1413" s="1"/>
      <c r="F1413" s="1"/>
      <c r="G1413" s="1"/>
      <c r="H1413" s="1"/>
      <c r="I1413" s="1"/>
      <c r="J1413" s="1"/>
      <c r="K1413" s="1"/>
      <c r="L1413" s="1"/>
      <c r="M1413" s="1"/>
    </row>
    <row r="1414" spans="1:13" ht="15.75" x14ac:dyDescent="0.25">
      <c r="A1414" s="1" t="s">
        <v>948</v>
      </c>
      <c r="B1414" s="1" t="s">
        <v>2470</v>
      </c>
      <c r="C1414" s="1" t="s">
        <v>4488</v>
      </c>
      <c r="D1414" s="1" t="s">
        <v>4760</v>
      </c>
      <c r="E1414" s="1"/>
      <c r="F1414" s="1"/>
      <c r="G1414" s="1"/>
      <c r="H1414" s="1"/>
      <c r="I1414" s="1"/>
      <c r="J1414" s="1"/>
      <c r="K1414" s="1"/>
      <c r="L1414" s="1"/>
      <c r="M1414" s="1"/>
    </row>
    <row r="1415" spans="1:13" ht="15.75" x14ac:dyDescent="0.25">
      <c r="A1415" s="1" t="s">
        <v>947</v>
      </c>
      <c r="B1415" s="1" t="s">
        <v>2473</v>
      </c>
      <c r="C1415" s="1" t="s">
        <v>4761</v>
      </c>
      <c r="D1415" s="1" t="s">
        <v>2766</v>
      </c>
      <c r="E1415" s="1"/>
      <c r="F1415" s="1"/>
      <c r="G1415" s="1"/>
      <c r="H1415" s="1"/>
      <c r="I1415" s="1"/>
      <c r="J1415" s="1"/>
      <c r="K1415" s="1"/>
      <c r="L1415" s="1"/>
      <c r="M1415" s="1"/>
    </row>
    <row r="1416" spans="1:13" ht="15.75" x14ac:dyDescent="0.25">
      <c r="A1416" s="1" t="s">
        <v>946</v>
      </c>
      <c r="B1416" s="1" t="s">
        <v>2473</v>
      </c>
      <c r="C1416" s="1" t="s">
        <v>4762</v>
      </c>
      <c r="D1416" s="1" t="s">
        <v>4763</v>
      </c>
      <c r="E1416" s="1"/>
      <c r="F1416" s="1"/>
      <c r="G1416" s="1"/>
      <c r="H1416" s="1"/>
      <c r="I1416" s="1"/>
      <c r="J1416" s="1"/>
      <c r="K1416" s="1"/>
      <c r="L1416" s="1"/>
      <c r="M1416" s="1"/>
    </row>
    <row r="1417" spans="1:13" ht="15.75" x14ac:dyDescent="0.25">
      <c r="A1417" s="1" t="s">
        <v>945</v>
      </c>
      <c r="B1417" s="1" t="s">
        <v>2473</v>
      </c>
      <c r="C1417" s="1" t="s">
        <v>4764</v>
      </c>
      <c r="D1417" s="1" t="s">
        <v>2629</v>
      </c>
      <c r="E1417" s="1"/>
      <c r="F1417" s="1"/>
      <c r="G1417" s="1"/>
      <c r="H1417" s="1"/>
      <c r="I1417" s="1"/>
      <c r="J1417" s="1"/>
      <c r="K1417" s="1"/>
      <c r="L1417" s="1"/>
      <c r="M1417" s="1"/>
    </row>
    <row r="1418" spans="1:13" ht="15.75" x14ac:dyDescent="0.25">
      <c r="A1418" s="1" t="s">
        <v>944</v>
      </c>
      <c r="B1418" s="1" t="s">
        <v>2470</v>
      </c>
      <c r="C1418" s="1" t="s">
        <v>4765</v>
      </c>
      <c r="D1418" s="1" t="s">
        <v>4766</v>
      </c>
      <c r="E1418" s="1"/>
      <c r="F1418" s="1"/>
      <c r="G1418" s="1"/>
      <c r="H1418" s="1"/>
      <c r="I1418" s="1"/>
      <c r="J1418" s="1"/>
      <c r="K1418" s="1"/>
      <c r="L1418" s="1"/>
      <c r="M1418" s="1"/>
    </row>
    <row r="1419" spans="1:13" ht="15.75" x14ac:dyDescent="0.25">
      <c r="A1419" s="1" t="s">
        <v>943</v>
      </c>
      <c r="B1419" s="1" t="s">
        <v>3331</v>
      </c>
      <c r="C1419" s="1" t="s">
        <v>4767</v>
      </c>
      <c r="D1419" s="1" t="s">
        <v>2676</v>
      </c>
      <c r="E1419" s="1"/>
      <c r="F1419" s="1"/>
      <c r="G1419" s="1"/>
      <c r="H1419" s="1"/>
      <c r="I1419" s="1"/>
      <c r="J1419" s="1"/>
      <c r="K1419" s="1"/>
      <c r="L1419" s="1"/>
      <c r="M1419" s="1"/>
    </row>
    <row r="1420" spans="1:13" ht="15.75" x14ac:dyDescent="0.25">
      <c r="A1420" s="1" t="s">
        <v>942</v>
      </c>
      <c r="B1420" s="1" t="s">
        <v>2473</v>
      </c>
      <c r="C1420" s="1" t="s">
        <v>4768</v>
      </c>
      <c r="D1420" s="1" t="s">
        <v>2976</v>
      </c>
      <c r="E1420" s="1"/>
      <c r="F1420" s="1"/>
      <c r="G1420" s="1"/>
      <c r="H1420" s="1"/>
      <c r="I1420" s="1"/>
      <c r="J1420" s="1"/>
      <c r="K1420" s="1"/>
      <c r="L1420" s="1"/>
      <c r="M1420" s="1"/>
    </row>
    <row r="1421" spans="1:13" ht="15.75" x14ac:dyDescent="0.25">
      <c r="A1421" s="1" t="s">
        <v>941</v>
      </c>
      <c r="B1421" s="1" t="s">
        <v>2473</v>
      </c>
      <c r="C1421" s="1" t="s">
        <v>4769</v>
      </c>
      <c r="D1421" s="1" t="s">
        <v>4770</v>
      </c>
      <c r="E1421" s="1"/>
      <c r="F1421" s="1"/>
      <c r="G1421" s="1"/>
      <c r="H1421" s="1"/>
      <c r="I1421" s="1"/>
      <c r="J1421" s="1"/>
      <c r="K1421" s="1"/>
      <c r="L1421" s="1"/>
      <c r="M1421" s="1"/>
    </row>
    <row r="1422" spans="1:13" ht="15.75" x14ac:dyDescent="0.25">
      <c r="A1422" s="1" t="s">
        <v>940</v>
      </c>
      <c r="B1422" s="1" t="s">
        <v>2470</v>
      </c>
      <c r="C1422" s="1" t="s">
        <v>4771</v>
      </c>
      <c r="D1422" s="1" t="s">
        <v>4772</v>
      </c>
      <c r="E1422" s="1"/>
      <c r="F1422" s="1"/>
      <c r="G1422" s="1"/>
      <c r="H1422" s="1"/>
      <c r="I1422" s="1"/>
      <c r="J1422" s="1"/>
      <c r="K1422" s="1"/>
      <c r="L1422" s="1"/>
      <c r="M1422" s="1"/>
    </row>
    <row r="1423" spans="1:13" ht="15.75" x14ac:dyDescent="0.25">
      <c r="A1423" s="1" t="s">
        <v>939</v>
      </c>
      <c r="B1423" s="1" t="s">
        <v>2473</v>
      </c>
      <c r="C1423" s="1" t="s">
        <v>4773</v>
      </c>
      <c r="D1423" s="1" t="s">
        <v>4774</v>
      </c>
      <c r="E1423" s="1"/>
      <c r="F1423" s="1"/>
      <c r="G1423" s="1"/>
      <c r="H1423" s="1"/>
      <c r="I1423" s="1"/>
      <c r="J1423" s="1"/>
      <c r="K1423" s="1"/>
      <c r="L1423" s="1"/>
      <c r="M1423" s="1"/>
    </row>
    <row r="1424" spans="1:13" ht="15.75" x14ac:dyDescent="0.25">
      <c r="A1424" s="1" t="s">
        <v>938</v>
      </c>
      <c r="B1424" s="1" t="s">
        <v>2473</v>
      </c>
      <c r="C1424" s="1" t="s">
        <v>4775</v>
      </c>
      <c r="D1424" s="1" t="s">
        <v>4776</v>
      </c>
      <c r="E1424" s="1"/>
      <c r="F1424" s="1"/>
      <c r="G1424" s="1"/>
      <c r="H1424" s="1"/>
      <c r="I1424" s="1"/>
      <c r="J1424" s="1"/>
      <c r="K1424" s="1"/>
      <c r="L1424" s="1"/>
      <c r="M1424" s="1"/>
    </row>
    <row r="1425" spans="1:13" ht="15.75" x14ac:dyDescent="0.25">
      <c r="A1425" s="1" t="s">
        <v>937</v>
      </c>
      <c r="B1425" s="1" t="s">
        <v>2470</v>
      </c>
      <c r="C1425" s="1" t="s">
        <v>4777</v>
      </c>
      <c r="D1425" s="1" t="s">
        <v>4778</v>
      </c>
      <c r="E1425" s="1"/>
      <c r="F1425" s="1"/>
      <c r="G1425" s="1"/>
      <c r="H1425" s="1"/>
      <c r="I1425" s="1"/>
      <c r="J1425" s="1"/>
      <c r="K1425" s="1"/>
      <c r="L1425" s="1"/>
      <c r="M1425" s="1"/>
    </row>
    <row r="1426" spans="1:13" ht="15.75" x14ac:dyDescent="0.25">
      <c r="A1426" s="1" t="s">
        <v>936</v>
      </c>
      <c r="B1426" s="1" t="s">
        <v>2473</v>
      </c>
      <c r="C1426" s="1" t="s">
        <v>4779</v>
      </c>
      <c r="D1426" s="1" t="s">
        <v>4780</v>
      </c>
      <c r="E1426" s="1"/>
      <c r="F1426" s="1"/>
      <c r="G1426" s="1"/>
      <c r="H1426" s="1"/>
      <c r="I1426" s="1"/>
      <c r="J1426" s="1"/>
      <c r="K1426" s="1"/>
      <c r="L1426" s="1"/>
      <c r="M1426" s="1"/>
    </row>
    <row r="1427" spans="1:13" ht="15.75" x14ac:dyDescent="0.25">
      <c r="A1427" s="1" t="s">
        <v>935</v>
      </c>
      <c r="B1427" s="1" t="s">
        <v>2473</v>
      </c>
      <c r="C1427" s="1" t="s">
        <v>4781</v>
      </c>
      <c r="D1427" s="1" t="s">
        <v>2484</v>
      </c>
      <c r="E1427" s="1"/>
      <c r="F1427" s="1"/>
      <c r="G1427" s="1"/>
      <c r="H1427" s="1"/>
      <c r="I1427" s="1"/>
      <c r="J1427" s="1"/>
      <c r="K1427" s="1"/>
      <c r="L1427" s="1"/>
      <c r="M1427" s="1"/>
    </row>
    <row r="1428" spans="1:13" ht="15.75" x14ac:dyDescent="0.25">
      <c r="A1428" s="1" t="s">
        <v>934</v>
      </c>
      <c r="B1428" s="1" t="s">
        <v>2470</v>
      </c>
      <c r="C1428" s="1" t="s">
        <v>3012</v>
      </c>
      <c r="D1428" s="1" t="s">
        <v>4782</v>
      </c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1:13" ht="15.75" x14ac:dyDescent="0.25">
      <c r="A1429" s="1" t="s">
        <v>933</v>
      </c>
      <c r="B1429" s="1" t="s">
        <v>2470</v>
      </c>
      <c r="C1429" s="1" t="s">
        <v>4783</v>
      </c>
      <c r="D1429" s="1" t="s">
        <v>4784</v>
      </c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1:13" ht="15.75" x14ac:dyDescent="0.25">
      <c r="A1430" s="1" t="s">
        <v>932</v>
      </c>
      <c r="B1430" s="1" t="s">
        <v>2470</v>
      </c>
      <c r="C1430" s="1" t="s">
        <v>2593</v>
      </c>
      <c r="D1430" s="1" t="s">
        <v>3290</v>
      </c>
      <c r="E1430" s="1"/>
      <c r="F1430" s="1"/>
      <c r="G1430" s="1"/>
      <c r="H1430" s="1"/>
      <c r="I1430" s="1"/>
      <c r="J1430" s="1"/>
      <c r="K1430" s="1"/>
      <c r="L1430" s="1"/>
      <c r="M1430" s="1"/>
    </row>
    <row r="1431" spans="1:13" ht="15.75" x14ac:dyDescent="0.25">
      <c r="A1431" s="1" t="s">
        <v>931</v>
      </c>
      <c r="B1431" s="1" t="s">
        <v>2473</v>
      </c>
      <c r="C1431" s="1" t="s">
        <v>4785</v>
      </c>
      <c r="D1431" s="1" t="s">
        <v>4786</v>
      </c>
      <c r="E1431" s="1"/>
      <c r="F1431" s="1"/>
      <c r="G1431" s="1"/>
      <c r="H1431" s="1"/>
      <c r="I1431" s="1"/>
      <c r="J1431" s="1"/>
      <c r="K1431" s="1"/>
      <c r="L1431" s="1"/>
      <c r="M1431" s="1"/>
    </row>
    <row r="1432" spans="1:13" ht="15.75" x14ac:dyDescent="0.25">
      <c r="A1432" s="1" t="s">
        <v>930</v>
      </c>
      <c r="B1432" s="1" t="s">
        <v>3331</v>
      </c>
      <c r="C1432" s="1" t="s">
        <v>4787</v>
      </c>
      <c r="D1432" s="1" t="s">
        <v>4788</v>
      </c>
      <c r="E1432" s="1"/>
      <c r="F1432" s="1"/>
      <c r="G1432" s="1"/>
      <c r="H1432" s="1"/>
      <c r="I1432" s="1"/>
      <c r="J1432" s="1"/>
      <c r="K1432" s="1"/>
      <c r="L1432" s="1"/>
      <c r="M1432" s="1"/>
    </row>
    <row r="1433" spans="1:13" ht="15.75" x14ac:dyDescent="0.25">
      <c r="A1433" s="1" t="s">
        <v>929</v>
      </c>
      <c r="B1433" s="1" t="s">
        <v>2470</v>
      </c>
      <c r="C1433" s="1" t="s">
        <v>4789</v>
      </c>
      <c r="D1433" s="1" t="s">
        <v>2516</v>
      </c>
      <c r="E1433" s="1"/>
      <c r="F1433" s="1"/>
      <c r="G1433" s="1"/>
      <c r="H1433" s="1"/>
      <c r="I1433" s="1"/>
      <c r="J1433" s="1"/>
      <c r="K1433" s="1"/>
      <c r="L1433" s="1"/>
      <c r="M1433" s="1"/>
    </row>
    <row r="1434" spans="1:13" ht="15.75" x14ac:dyDescent="0.25">
      <c r="A1434" s="1" t="s">
        <v>928</v>
      </c>
      <c r="B1434" s="1" t="s">
        <v>2470</v>
      </c>
      <c r="C1434" s="1" t="s">
        <v>4790</v>
      </c>
      <c r="D1434" s="1" t="s">
        <v>4791</v>
      </c>
      <c r="E1434" s="1"/>
      <c r="F1434" s="1"/>
      <c r="G1434" s="1"/>
      <c r="H1434" s="1"/>
      <c r="I1434" s="1"/>
      <c r="J1434" s="1"/>
      <c r="K1434" s="1"/>
      <c r="L1434" s="1"/>
      <c r="M1434" s="1"/>
    </row>
    <row r="1435" spans="1:13" ht="15.75" x14ac:dyDescent="0.25">
      <c r="A1435" s="1" t="s">
        <v>927</v>
      </c>
      <c r="B1435" s="1" t="s">
        <v>2470</v>
      </c>
      <c r="C1435" s="1" t="s">
        <v>4792</v>
      </c>
      <c r="D1435" s="1" t="s">
        <v>3095</v>
      </c>
      <c r="E1435" s="1"/>
      <c r="F1435" s="1"/>
      <c r="G1435" s="1"/>
      <c r="H1435" s="1"/>
      <c r="I1435" s="1"/>
      <c r="J1435" s="1"/>
      <c r="K1435" s="1"/>
      <c r="L1435" s="1"/>
      <c r="M1435" s="1"/>
    </row>
    <row r="1436" spans="1:13" ht="15.75" x14ac:dyDescent="0.25">
      <c r="A1436" s="1" t="s">
        <v>926</v>
      </c>
      <c r="B1436" s="1" t="s">
        <v>2470</v>
      </c>
      <c r="C1436" s="1" t="s">
        <v>3035</v>
      </c>
      <c r="D1436" s="1" t="s">
        <v>4793</v>
      </c>
      <c r="E1436" s="1"/>
      <c r="F1436" s="1"/>
      <c r="G1436" s="1"/>
      <c r="H1436" s="1"/>
      <c r="I1436" s="1"/>
      <c r="J1436" s="1"/>
      <c r="K1436" s="1"/>
      <c r="L1436" s="1"/>
      <c r="M1436" s="1"/>
    </row>
    <row r="1437" spans="1:13" ht="15.75" x14ac:dyDescent="0.25">
      <c r="A1437" s="1" t="s">
        <v>925</v>
      </c>
      <c r="B1437" s="1" t="s">
        <v>2473</v>
      </c>
      <c r="C1437" s="1" t="s">
        <v>4794</v>
      </c>
      <c r="D1437" s="1" t="s">
        <v>4795</v>
      </c>
      <c r="E1437" s="1"/>
      <c r="F1437" s="1"/>
      <c r="G1437" s="1"/>
      <c r="H1437" s="1"/>
      <c r="I1437" s="1"/>
      <c r="J1437" s="1"/>
      <c r="K1437" s="1"/>
      <c r="L1437" s="1"/>
      <c r="M1437" s="1"/>
    </row>
    <row r="1438" spans="1:13" ht="15.75" x14ac:dyDescent="0.25">
      <c r="A1438" s="1" t="s">
        <v>924</v>
      </c>
      <c r="B1438" s="1" t="s">
        <v>2470</v>
      </c>
      <c r="C1438" s="1" t="s">
        <v>4796</v>
      </c>
      <c r="D1438" s="1" t="s">
        <v>3991</v>
      </c>
      <c r="E1438" s="1"/>
      <c r="F1438" s="1"/>
      <c r="G1438" s="1"/>
      <c r="H1438" s="1"/>
      <c r="I1438" s="1"/>
      <c r="J1438" s="1"/>
      <c r="K1438" s="1"/>
      <c r="L1438" s="1"/>
      <c r="M1438" s="1"/>
    </row>
    <row r="1439" spans="1:13" ht="15.75" x14ac:dyDescent="0.25">
      <c r="A1439" s="1" t="s">
        <v>923</v>
      </c>
      <c r="B1439" s="1" t="s">
        <v>2470</v>
      </c>
      <c r="C1439" s="1" t="s">
        <v>4797</v>
      </c>
      <c r="D1439" s="1" t="s">
        <v>3019</v>
      </c>
      <c r="E1439" s="1"/>
      <c r="F1439" s="1"/>
      <c r="G1439" s="1"/>
      <c r="H1439" s="1"/>
      <c r="I1439" s="1"/>
      <c r="J1439" s="1"/>
      <c r="K1439" s="1"/>
      <c r="L1439" s="1"/>
      <c r="M1439" s="1"/>
    </row>
    <row r="1440" spans="1:13" ht="15.75" x14ac:dyDescent="0.25">
      <c r="A1440" s="1" t="s">
        <v>922</v>
      </c>
      <c r="B1440" s="1" t="s">
        <v>2470</v>
      </c>
      <c r="C1440" s="1" t="s">
        <v>4798</v>
      </c>
      <c r="D1440" s="1" t="s">
        <v>3790</v>
      </c>
      <c r="E1440" s="1"/>
      <c r="F1440" s="1"/>
      <c r="G1440" s="1"/>
      <c r="H1440" s="1"/>
      <c r="I1440" s="1"/>
      <c r="J1440" s="1"/>
      <c r="K1440" s="1"/>
      <c r="L1440" s="1"/>
      <c r="M1440" s="1"/>
    </row>
    <row r="1441" spans="1:13" ht="15.75" x14ac:dyDescent="0.25">
      <c r="A1441" s="1" t="s">
        <v>921</v>
      </c>
      <c r="B1441" s="1" t="s">
        <v>2470</v>
      </c>
      <c r="C1441" s="1" t="s">
        <v>4799</v>
      </c>
      <c r="D1441" s="1" t="s">
        <v>4800</v>
      </c>
      <c r="E1441" s="1"/>
      <c r="F1441" s="1"/>
      <c r="G1441" s="1"/>
      <c r="H1441" s="1"/>
      <c r="I1441" s="1"/>
      <c r="J1441" s="1"/>
      <c r="K1441" s="1"/>
      <c r="L1441" s="1"/>
      <c r="M1441" s="1"/>
    </row>
    <row r="1442" spans="1:13" ht="15.75" x14ac:dyDescent="0.25">
      <c r="A1442" s="1" t="s">
        <v>920</v>
      </c>
      <c r="B1442" s="1" t="s">
        <v>2470</v>
      </c>
      <c r="C1442" s="1" t="s">
        <v>2743</v>
      </c>
      <c r="D1442" s="1" t="s">
        <v>4801</v>
      </c>
      <c r="E1442" s="1"/>
      <c r="F1442" s="1"/>
      <c r="G1442" s="1"/>
      <c r="H1442" s="1"/>
      <c r="I1442" s="1"/>
      <c r="J1442" s="1"/>
      <c r="K1442" s="1"/>
      <c r="L1442" s="1"/>
      <c r="M1442" s="1"/>
    </row>
    <row r="1443" spans="1:13" ht="15.75" x14ac:dyDescent="0.25">
      <c r="A1443" s="1" t="s">
        <v>919</v>
      </c>
      <c r="B1443" s="1" t="s">
        <v>2473</v>
      </c>
      <c r="C1443" s="1" t="s">
        <v>2423</v>
      </c>
      <c r="D1443" s="1" t="s">
        <v>2629</v>
      </c>
      <c r="E1443" s="1"/>
      <c r="F1443" s="1"/>
      <c r="G1443" s="1"/>
      <c r="H1443" s="1"/>
      <c r="I1443" s="1"/>
      <c r="J1443" s="1"/>
      <c r="K1443" s="1"/>
      <c r="L1443" s="1"/>
      <c r="M1443" s="1"/>
    </row>
    <row r="1444" spans="1:13" ht="15.75" x14ac:dyDescent="0.25">
      <c r="A1444" s="1" t="s">
        <v>918</v>
      </c>
      <c r="B1444" s="1" t="s">
        <v>2470</v>
      </c>
      <c r="C1444" s="1" t="s">
        <v>4802</v>
      </c>
      <c r="D1444" s="1" t="s">
        <v>3339</v>
      </c>
      <c r="E1444" s="1"/>
      <c r="F1444" s="1"/>
      <c r="G1444" s="1"/>
      <c r="H1444" s="1"/>
      <c r="I1444" s="1"/>
      <c r="J1444" s="1"/>
      <c r="K1444" s="1"/>
      <c r="L1444" s="1"/>
      <c r="M1444" s="1"/>
    </row>
    <row r="1445" spans="1:13" ht="15.75" x14ac:dyDescent="0.25">
      <c r="A1445" s="1" t="s">
        <v>917</v>
      </c>
      <c r="B1445" s="1" t="s">
        <v>2470</v>
      </c>
      <c r="C1445" s="1" t="s">
        <v>2481</v>
      </c>
      <c r="D1445" s="1" t="s">
        <v>4803</v>
      </c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1:13" ht="15.75" x14ac:dyDescent="0.25">
      <c r="A1446" s="1" t="s">
        <v>916</v>
      </c>
      <c r="B1446" s="1" t="s">
        <v>2473</v>
      </c>
      <c r="C1446" s="1" t="s">
        <v>4804</v>
      </c>
      <c r="D1446" s="1" t="s">
        <v>4805</v>
      </c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1:13" ht="15.75" x14ac:dyDescent="0.25">
      <c r="A1447" s="1" t="s">
        <v>915</v>
      </c>
      <c r="B1447" s="1" t="s">
        <v>2470</v>
      </c>
      <c r="C1447" s="1" t="s">
        <v>2406</v>
      </c>
      <c r="D1447" s="1" t="s">
        <v>2867</v>
      </c>
      <c r="E1447" s="1"/>
      <c r="F1447" s="1"/>
      <c r="G1447" s="1"/>
      <c r="H1447" s="1"/>
      <c r="I1447" s="1"/>
      <c r="J1447" s="1"/>
      <c r="K1447" s="1"/>
      <c r="L1447" s="1"/>
      <c r="M1447" s="1"/>
    </row>
    <row r="1448" spans="1:13" ht="15.75" x14ac:dyDescent="0.25">
      <c r="A1448" s="1" t="s">
        <v>914</v>
      </c>
      <c r="B1448" s="1" t="s">
        <v>2470</v>
      </c>
      <c r="C1448" s="1" t="s">
        <v>4806</v>
      </c>
      <c r="D1448" s="1" t="s">
        <v>3910</v>
      </c>
      <c r="E1448" s="1"/>
      <c r="F1448" s="1"/>
      <c r="G1448" s="1"/>
      <c r="H1448" s="1"/>
      <c r="I1448" s="1"/>
      <c r="J1448" s="1"/>
      <c r="K1448" s="1"/>
      <c r="L1448" s="1"/>
      <c r="M1448" s="1"/>
    </row>
    <row r="1449" spans="1:13" ht="15.75" x14ac:dyDescent="0.25">
      <c r="A1449" s="1" t="s">
        <v>913</v>
      </c>
      <c r="B1449" s="1" t="s">
        <v>2470</v>
      </c>
      <c r="C1449" s="1" t="s">
        <v>4807</v>
      </c>
      <c r="D1449" s="1" t="s">
        <v>4808</v>
      </c>
      <c r="E1449" s="1"/>
      <c r="F1449" s="1"/>
      <c r="G1449" s="1"/>
      <c r="H1449" s="1"/>
      <c r="I1449" s="1"/>
      <c r="J1449" s="1"/>
      <c r="K1449" s="1"/>
      <c r="L1449" s="1"/>
      <c r="M1449" s="1"/>
    </row>
    <row r="1450" spans="1:13" ht="15.75" x14ac:dyDescent="0.25">
      <c r="A1450" s="1" t="s">
        <v>912</v>
      </c>
      <c r="B1450" s="1" t="s">
        <v>2470</v>
      </c>
      <c r="C1450" s="1" t="s">
        <v>2432</v>
      </c>
      <c r="D1450" s="1" t="s">
        <v>4809</v>
      </c>
      <c r="E1450" s="1"/>
      <c r="F1450" s="1"/>
      <c r="G1450" s="1"/>
      <c r="H1450" s="1"/>
      <c r="I1450" s="1"/>
      <c r="J1450" s="1"/>
      <c r="K1450" s="1"/>
      <c r="L1450" s="1"/>
      <c r="M1450" s="1"/>
    </row>
    <row r="1451" spans="1:13" ht="15.75" x14ac:dyDescent="0.25">
      <c r="A1451" s="1" t="s">
        <v>911</v>
      </c>
      <c r="B1451" s="1" t="s">
        <v>2470</v>
      </c>
      <c r="C1451" s="1" t="s">
        <v>4810</v>
      </c>
      <c r="D1451" s="1" t="s">
        <v>4811</v>
      </c>
      <c r="E1451" s="1"/>
      <c r="F1451" s="1"/>
      <c r="G1451" s="1"/>
      <c r="H1451" s="1"/>
      <c r="I1451" s="1"/>
      <c r="J1451" s="1"/>
      <c r="K1451" s="1"/>
      <c r="L1451" s="1"/>
      <c r="M1451" s="1"/>
    </row>
    <row r="1452" spans="1:13" ht="15.75" x14ac:dyDescent="0.25">
      <c r="A1452" s="1" t="s">
        <v>910</v>
      </c>
      <c r="B1452" s="1" t="s">
        <v>2473</v>
      </c>
      <c r="C1452" s="1" t="s">
        <v>4812</v>
      </c>
      <c r="D1452" s="1" t="s">
        <v>4813</v>
      </c>
      <c r="E1452" s="1"/>
      <c r="F1452" s="1"/>
      <c r="G1452" s="1"/>
      <c r="H1452" s="1"/>
      <c r="I1452" s="1"/>
      <c r="J1452" s="1"/>
      <c r="K1452" s="1"/>
      <c r="L1452" s="1"/>
      <c r="M1452" s="1"/>
    </row>
    <row r="1453" spans="1:13" ht="15.75" x14ac:dyDescent="0.25">
      <c r="A1453" s="1" t="s">
        <v>909</v>
      </c>
      <c r="B1453" s="1" t="s">
        <v>2473</v>
      </c>
      <c r="C1453" s="1" t="s">
        <v>4814</v>
      </c>
      <c r="D1453" s="1" t="s">
        <v>2521</v>
      </c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1:13" ht="15.75" x14ac:dyDescent="0.25">
      <c r="A1454" s="1" t="s">
        <v>908</v>
      </c>
      <c r="B1454" s="1" t="s">
        <v>2473</v>
      </c>
      <c r="C1454" s="1" t="s">
        <v>4815</v>
      </c>
      <c r="D1454" s="1" t="s">
        <v>3798</v>
      </c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1:13" ht="15.75" x14ac:dyDescent="0.25">
      <c r="A1455" s="1" t="s">
        <v>907</v>
      </c>
      <c r="B1455" s="1" t="s">
        <v>2473</v>
      </c>
      <c r="C1455" s="1" t="s">
        <v>4816</v>
      </c>
      <c r="D1455" s="1" t="s">
        <v>4817</v>
      </c>
      <c r="E1455" s="1"/>
      <c r="F1455" s="1"/>
      <c r="G1455" s="1"/>
      <c r="H1455" s="1"/>
      <c r="I1455" s="1"/>
      <c r="J1455" s="1"/>
      <c r="K1455" s="1"/>
      <c r="L1455" s="1"/>
      <c r="M1455" s="1"/>
    </row>
    <row r="1456" spans="1:13" ht="15.75" x14ac:dyDescent="0.25">
      <c r="A1456" s="1" t="s">
        <v>906</v>
      </c>
      <c r="B1456" s="1" t="s">
        <v>2473</v>
      </c>
      <c r="C1456" s="1" t="s">
        <v>4818</v>
      </c>
      <c r="D1456" s="1" t="s">
        <v>4819</v>
      </c>
      <c r="E1456" s="1"/>
      <c r="F1456" s="1"/>
      <c r="G1456" s="1"/>
      <c r="H1456" s="1"/>
      <c r="I1456" s="1"/>
      <c r="J1456" s="1"/>
      <c r="K1456" s="1"/>
      <c r="L1456" s="1"/>
      <c r="M1456" s="1"/>
    </row>
    <row r="1457" spans="1:13" ht="15.75" x14ac:dyDescent="0.25">
      <c r="A1457" s="1" t="s">
        <v>905</v>
      </c>
      <c r="B1457" s="1" t="s">
        <v>2473</v>
      </c>
      <c r="C1457" s="1" t="s">
        <v>3114</v>
      </c>
      <c r="D1457" s="1" t="s">
        <v>4820</v>
      </c>
      <c r="E1457" s="1"/>
      <c r="F1457" s="1"/>
      <c r="G1457" s="1"/>
      <c r="H1457" s="1"/>
      <c r="I1457" s="1"/>
      <c r="J1457" s="1"/>
      <c r="K1457" s="1"/>
      <c r="L1457" s="1"/>
      <c r="M1457" s="1"/>
    </row>
    <row r="1458" spans="1:13" ht="15.75" x14ac:dyDescent="0.25">
      <c r="A1458" s="1" t="s">
        <v>904</v>
      </c>
      <c r="B1458" s="1" t="s">
        <v>2470</v>
      </c>
      <c r="C1458" s="1" t="s">
        <v>4821</v>
      </c>
      <c r="D1458" s="1" t="s">
        <v>4822</v>
      </c>
      <c r="E1458" s="1"/>
      <c r="F1458" s="1"/>
      <c r="G1458" s="1"/>
      <c r="H1458" s="1"/>
      <c r="I1458" s="1"/>
      <c r="J1458" s="1"/>
      <c r="K1458" s="1"/>
      <c r="L1458" s="1"/>
      <c r="M1458" s="1"/>
    </row>
    <row r="1459" spans="1:13" ht="15.75" x14ac:dyDescent="0.25">
      <c r="A1459" s="1" t="s">
        <v>903</v>
      </c>
      <c r="B1459" s="1" t="s">
        <v>2470</v>
      </c>
      <c r="C1459" s="1" t="s">
        <v>4823</v>
      </c>
      <c r="D1459" s="1" t="s">
        <v>2934</v>
      </c>
      <c r="E1459" s="1"/>
      <c r="F1459" s="1"/>
      <c r="G1459" s="1"/>
      <c r="H1459" s="1"/>
      <c r="I1459" s="1"/>
      <c r="J1459" s="1"/>
      <c r="K1459" s="1"/>
      <c r="L1459" s="1"/>
      <c r="M1459" s="1"/>
    </row>
    <row r="1460" spans="1:13" ht="15.75" x14ac:dyDescent="0.25">
      <c r="A1460" s="1" t="s">
        <v>902</v>
      </c>
      <c r="B1460" s="1" t="s">
        <v>2473</v>
      </c>
      <c r="C1460" s="1" t="s">
        <v>4824</v>
      </c>
      <c r="D1460" s="1" t="s">
        <v>4825</v>
      </c>
      <c r="E1460" s="1"/>
      <c r="F1460" s="1"/>
      <c r="G1460" s="1"/>
      <c r="H1460" s="1"/>
      <c r="I1460" s="1"/>
      <c r="J1460" s="1"/>
      <c r="K1460" s="1"/>
      <c r="L1460" s="1"/>
      <c r="M1460" s="1"/>
    </row>
    <row r="1461" spans="1:13" ht="15.75" x14ac:dyDescent="0.25">
      <c r="A1461" s="1" t="s">
        <v>901</v>
      </c>
      <c r="B1461" s="1" t="s">
        <v>2473</v>
      </c>
      <c r="C1461" s="1" t="s">
        <v>3838</v>
      </c>
      <c r="D1461" s="1" t="s">
        <v>4826</v>
      </c>
      <c r="E1461" s="1"/>
      <c r="F1461" s="1"/>
      <c r="G1461" s="1"/>
      <c r="H1461" s="1"/>
      <c r="I1461" s="1"/>
      <c r="J1461" s="1"/>
      <c r="K1461" s="1"/>
      <c r="L1461" s="1"/>
      <c r="M1461" s="1"/>
    </row>
    <row r="1462" spans="1:13" ht="15.75" x14ac:dyDescent="0.25">
      <c r="A1462" s="1" t="s">
        <v>900</v>
      </c>
      <c r="B1462" s="1" t="s">
        <v>2470</v>
      </c>
      <c r="C1462" s="1" t="s">
        <v>3006</v>
      </c>
      <c r="D1462" s="1" t="s">
        <v>3399</v>
      </c>
      <c r="E1462" s="1"/>
      <c r="F1462" s="1"/>
      <c r="G1462" s="1"/>
      <c r="H1462" s="1"/>
      <c r="I1462" s="1"/>
      <c r="J1462" s="1"/>
      <c r="K1462" s="1"/>
      <c r="L1462" s="1"/>
      <c r="M1462" s="1"/>
    </row>
    <row r="1463" spans="1:13" ht="15.75" x14ac:dyDescent="0.25">
      <c r="A1463" s="1" t="s">
        <v>899</v>
      </c>
      <c r="B1463" s="1" t="s">
        <v>2470</v>
      </c>
      <c r="C1463" s="1" t="s">
        <v>2892</v>
      </c>
      <c r="D1463" s="1" t="s">
        <v>4827</v>
      </c>
      <c r="E1463" s="1"/>
      <c r="F1463" s="1"/>
      <c r="G1463" s="1"/>
      <c r="H1463" s="1"/>
      <c r="I1463" s="1"/>
      <c r="J1463" s="1"/>
      <c r="K1463" s="1"/>
      <c r="L1463" s="1"/>
      <c r="M1463" s="1"/>
    </row>
    <row r="1464" spans="1:13" ht="15.75" x14ac:dyDescent="0.25">
      <c r="A1464" s="1" t="s">
        <v>898</v>
      </c>
      <c r="B1464" s="1" t="s">
        <v>2473</v>
      </c>
      <c r="C1464" s="1" t="s">
        <v>4828</v>
      </c>
      <c r="D1464" s="1" t="s">
        <v>2946</v>
      </c>
      <c r="E1464" s="1"/>
      <c r="F1464" s="1"/>
      <c r="G1464" s="1"/>
      <c r="H1464" s="1"/>
      <c r="I1464" s="1"/>
      <c r="J1464" s="1"/>
      <c r="K1464" s="1"/>
      <c r="L1464" s="1"/>
      <c r="M1464" s="1"/>
    </row>
    <row r="1465" spans="1:13" ht="15.75" x14ac:dyDescent="0.25">
      <c r="A1465" s="1" t="s">
        <v>897</v>
      </c>
      <c r="B1465" s="1" t="s">
        <v>2473</v>
      </c>
      <c r="C1465" s="1" t="s">
        <v>4829</v>
      </c>
      <c r="D1465" s="1" t="s">
        <v>4830</v>
      </c>
      <c r="E1465" s="1"/>
      <c r="F1465" s="1"/>
      <c r="G1465" s="1" t="s">
        <v>2397</v>
      </c>
      <c r="H1465" s="1"/>
      <c r="I1465" s="1"/>
      <c r="J1465" s="1"/>
      <c r="K1465" s="1"/>
      <c r="L1465" s="1" t="s">
        <v>2606</v>
      </c>
      <c r="M1465" s="1"/>
    </row>
    <row r="1466" spans="1:13" ht="15.75" x14ac:dyDescent="0.25">
      <c r="A1466" s="1" t="s">
        <v>896</v>
      </c>
      <c r="B1466" s="1" t="s">
        <v>2470</v>
      </c>
      <c r="C1466" s="1" t="s">
        <v>2971</v>
      </c>
      <c r="D1466" s="1" t="s">
        <v>4831</v>
      </c>
      <c r="E1466" s="1"/>
      <c r="F1466" s="1"/>
      <c r="G1466" s="1"/>
      <c r="H1466" s="1"/>
      <c r="I1466" s="1"/>
      <c r="J1466" s="1"/>
      <c r="K1466" s="1"/>
      <c r="L1466" s="1"/>
      <c r="M1466" s="1"/>
    </row>
    <row r="1467" spans="1:13" ht="15.75" x14ac:dyDescent="0.25">
      <c r="A1467" s="1" t="s">
        <v>895</v>
      </c>
      <c r="B1467" s="1" t="s">
        <v>2473</v>
      </c>
      <c r="C1467" s="1" t="s">
        <v>2394</v>
      </c>
      <c r="D1467" s="1" t="s">
        <v>4832</v>
      </c>
      <c r="E1467" s="1"/>
      <c r="F1467" s="1"/>
      <c r="G1467" s="1"/>
      <c r="H1467" s="1"/>
      <c r="I1467" s="1"/>
      <c r="J1467" s="1"/>
      <c r="K1467" s="1"/>
      <c r="L1467" s="1"/>
      <c r="M1467" s="1"/>
    </row>
    <row r="1468" spans="1:13" ht="15.75" x14ac:dyDescent="0.25">
      <c r="A1468" s="1" t="s">
        <v>894</v>
      </c>
      <c r="B1468" s="1" t="s">
        <v>2473</v>
      </c>
      <c r="C1468" s="1" t="s">
        <v>4833</v>
      </c>
      <c r="D1468" s="1" t="s">
        <v>4834</v>
      </c>
      <c r="E1468" s="1"/>
      <c r="F1468" s="1"/>
      <c r="G1468" s="1"/>
      <c r="H1468" s="1"/>
      <c r="I1468" s="1"/>
      <c r="J1468" s="1"/>
      <c r="K1468" s="1"/>
      <c r="L1468" s="1"/>
      <c r="M1468" s="1"/>
    </row>
    <row r="1469" spans="1:13" ht="15.75" x14ac:dyDescent="0.25">
      <c r="A1469" s="1" t="s">
        <v>893</v>
      </c>
      <c r="B1469" s="1" t="s">
        <v>2473</v>
      </c>
      <c r="C1469" s="1" t="s">
        <v>4835</v>
      </c>
      <c r="D1469" s="1" t="s">
        <v>4836</v>
      </c>
      <c r="E1469" s="1"/>
      <c r="F1469" s="1"/>
      <c r="G1469" s="1"/>
      <c r="H1469" s="1"/>
      <c r="I1469" s="1"/>
      <c r="J1469" s="1"/>
      <c r="K1469" s="1"/>
      <c r="L1469" s="1"/>
      <c r="M1469" s="1"/>
    </row>
    <row r="1470" spans="1:13" ht="15.75" x14ac:dyDescent="0.25">
      <c r="A1470" s="1" t="s">
        <v>892</v>
      </c>
      <c r="B1470" s="1" t="s">
        <v>2473</v>
      </c>
      <c r="C1470" s="1" t="s">
        <v>4837</v>
      </c>
      <c r="D1470" s="1" t="s">
        <v>2901</v>
      </c>
      <c r="E1470" s="1"/>
      <c r="F1470" s="1"/>
      <c r="G1470" s="1"/>
      <c r="H1470" s="1"/>
      <c r="I1470" s="1"/>
      <c r="J1470" s="1"/>
      <c r="K1470" s="1"/>
      <c r="L1470" s="1"/>
      <c r="M1470" s="1"/>
    </row>
    <row r="1471" spans="1:13" ht="15.75" x14ac:dyDescent="0.25">
      <c r="A1471" s="1" t="s">
        <v>891</v>
      </c>
      <c r="B1471" s="1" t="s">
        <v>2470</v>
      </c>
      <c r="C1471" s="1" t="s">
        <v>4838</v>
      </c>
      <c r="D1471" s="1" t="s">
        <v>4839</v>
      </c>
      <c r="E1471" s="1"/>
      <c r="F1471" s="1"/>
      <c r="G1471" s="1"/>
      <c r="H1471" s="1"/>
      <c r="I1471" s="1"/>
      <c r="J1471" s="1"/>
      <c r="K1471" s="1"/>
      <c r="L1471" s="1"/>
      <c r="M1471" s="1"/>
    </row>
    <row r="1472" spans="1:13" ht="15.75" x14ac:dyDescent="0.25">
      <c r="A1472" s="1" t="s">
        <v>890</v>
      </c>
      <c r="B1472" s="1" t="s">
        <v>2473</v>
      </c>
      <c r="C1472" s="1" t="s">
        <v>4840</v>
      </c>
      <c r="D1472" s="1" t="s">
        <v>4841</v>
      </c>
      <c r="E1472" s="1"/>
      <c r="F1472" s="1"/>
      <c r="G1472" s="1"/>
      <c r="H1472" s="1"/>
      <c r="I1472" s="1"/>
      <c r="J1472" s="1"/>
      <c r="K1472" s="1"/>
      <c r="L1472" s="1"/>
      <c r="M1472" s="1"/>
    </row>
    <row r="1473" spans="1:13" ht="15.75" x14ac:dyDescent="0.25">
      <c r="A1473" s="1" t="s">
        <v>889</v>
      </c>
      <c r="B1473" s="1" t="s">
        <v>2470</v>
      </c>
      <c r="C1473" s="1" t="s">
        <v>4842</v>
      </c>
      <c r="D1473" s="1" t="s">
        <v>3194</v>
      </c>
      <c r="E1473" s="1"/>
      <c r="F1473" s="1"/>
      <c r="G1473" s="1"/>
      <c r="H1473" s="1"/>
      <c r="I1473" s="1"/>
      <c r="J1473" s="1"/>
      <c r="K1473" s="1"/>
      <c r="L1473" s="1"/>
      <c r="M1473" s="1"/>
    </row>
    <row r="1474" spans="1:13" ht="15.75" x14ac:dyDescent="0.25">
      <c r="A1474" s="1" t="s">
        <v>888</v>
      </c>
      <c r="B1474" s="1" t="s">
        <v>2473</v>
      </c>
      <c r="C1474" s="1" t="s">
        <v>4843</v>
      </c>
      <c r="D1474" s="1" t="s">
        <v>3712</v>
      </c>
      <c r="E1474" s="1"/>
      <c r="F1474" s="1"/>
      <c r="G1474" s="1"/>
      <c r="H1474" s="1"/>
      <c r="I1474" s="1"/>
      <c r="J1474" s="1"/>
      <c r="K1474" s="1"/>
      <c r="L1474" s="1"/>
      <c r="M1474" s="1"/>
    </row>
    <row r="1475" spans="1:13" ht="15.75" x14ac:dyDescent="0.25">
      <c r="A1475" s="1" t="s">
        <v>887</v>
      </c>
      <c r="B1475" s="1" t="s">
        <v>2473</v>
      </c>
      <c r="C1475" s="1" t="s">
        <v>4844</v>
      </c>
      <c r="D1475" s="1" t="s">
        <v>4845</v>
      </c>
      <c r="E1475" s="1"/>
      <c r="F1475" s="1"/>
      <c r="G1475" s="1"/>
      <c r="H1475" s="1"/>
      <c r="I1475" s="1"/>
      <c r="J1475" s="1"/>
      <c r="K1475" s="1"/>
      <c r="L1475" s="1"/>
      <c r="M1475" s="1"/>
    </row>
    <row r="1476" spans="1:13" ht="15.75" x14ac:dyDescent="0.25">
      <c r="A1476" s="1" t="s">
        <v>886</v>
      </c>
      <c r="B1476" s="1" t="s">
        <v>2470</v>
      </c>
      <c r="C1476" s="1" t="s">
        <v>2436</v>
      </c>
      <c r="D1476" s="1" t="s">
        <v>4846</v>
      </c>
      <c r="E1476" s="1"/>
      <c r="F1476" s="1"/>
      <c r="G1476" s="1"/>
      <c r="H1476" s="1"/>
      <c r="I1476" s="1"/>
      <c r="J1476" s="1"/>
      <c r="K1476" s="1"/>
      <c r="L1476" s="1"/>
      <c r="M1476" s="1"/>
    </row>
    <row r="1477" spans="1:13" ht="15.75" x14ac:dyDescent="0.25">
      <c r="A1477" s="1" t="s">
        <v>885</v>
      </c>
      <c r="B1477" s="1" t="s">
        <v>2473</v>
      </c>
      <c r="C1477" s="1" t="s">
        <v>4847</v>
      </c>
      <c r="D1477" s="1" t="s">
        <v>4848</v>
      </c>
      <c r="E1477" s="1"/>
      <c r="F1477" s="1"/>
      <c r="G1477" s="1"/>
      <c r="H1477" s="1"/>
      <c r="I1477" s="1"/>
      <c r="J1477" s="1"/>
      <c r="K1477" s="1"/>
      <c r="L1477" s="1"/>
      <c r="M1477" s="1"/>
    </row>
    <row r="1478" spans="1:13" ht="15.75" x14ac:dyDescent="0.25">
      <c r="A1478" s="1" t="s">
        <v>884</v>
      </c>
      <c r="B1478" s="1" t="s">
        <v>2470</v>
      </c>
      <c r="C1478" s="1" t="s">
        <v>4849</v>
      </c>
      <c r="D1478" s="1" t="s">
        <v>4593</v>
      </c>
      <c r="E1478" s="1"/>
      <c r="F1478" s="1"/>
      <c r="G1478" s="1"/>
      <c r="H1478" s="1"/>
      <c r="I1478" s="1"/>
      <c r="J1478" s="1"/>
      <c r="K1478" s="1"/>
      <c r="L1478" s="1"/>
      <c r="M1478" s="1"/>
    </row>
    <row r="1479" spans="1:13" ht="15.75" x14ac:dyDescent="0.25">
      <c r="A1479" s="1" t="s">
        <v>883</v>
      </c>
      <c r="B1479" s="1" t="s">
        <v>2473</v>
      </c>
      <c r="C1479" s="1" t="s">
        <v>4850</v>
      </c>
      <c r="D1479" s="1" t="s">
        <v>4851</v>
      </c>
      <c r="E1479" s="1"/>
      <c r="F1479" s="1"/>
      <c r="G1479" s="1"/>
      <c r="H1479" s="1"/>
      <c r="I1479" s="1"/>
      <c r="J1479" s="1"/>
      <c r="K1479" s="1"/>
      <c r="L1479" s="1"/>
      <c r="M1479" s="1"/>
    </row>
    <row r="1480" spans="1:13" ht="15.75" x14ac:dyDescent="0.25">
      <c r="A1480" s="1" t="s">
        <v>882</v>
      </c>
      <c r="B1480" s="1" t="s">
        <v>2473</v>
      </c>
      <c r="C1480" s="1" t="s">
        <v>4852</v>
      </c>
      <c r="D1480" s="1" t="s">
        <v>4853</v>
      </c>
      <c r="E1480" s="1"/>
      <c r="F1480" s="1"/>
      <c r="G1480" s="1"/>
      <c r="H1480" s="1"/>
      <c r="I1480" s="1"/>
      <c r="J1480" s="1"/>
      <c r="K1480" s="1"/>
      <c r="L1480" s="1"/>
      <c r="M1480" s="1"/>
    </row>
    <row r="1481" spans="1:13" ht="15.75" x14ac:dyDescent="0.25">
      <c r="A1481" s="1" t="s">
        <v>881</v>
      </c>
      <c r="B1481" s="1" t="s">
        <v>2470</v>
      </c>
      <c r="C1481" s="1" t="s">
        <v>4854</v>
      </c>
      <c r="D1481" s="1" t="s">
        <v>4855</v>
      </c>
      <c r="E1481" s="1"/>
      <c r="F1481" s="1"/>
      <c r="G1481" s="1"/>
      <c r="H1481" s="1"/>
      <c r="I1481" s="1"/>
      <c r="J1481" s="1"/>
      <c r="K1481" s="1"/>
      <c r="L1481" s="1"/>
      <c r="M1481" s="1"/>
    </row>
    <row r="1482" spans="1:13" ht="15.75" x14ac:dyDescent="0.25">
      <c r="A1482" s="1" t="s">
        <v>880</v>
      </c>
      <c r="B1482" s="1" t="s">
        <v>2473</v>
      </c>
      <c r="C1482" s="1" t="s">
        <v>4856</v>
      </c>
      <c r="D1482" s="1" t="s">
        <v>2981</v>
      </c>
      <c r="E1482" s="1"/>
      <c r="F1482" s="1"/>
      <c r="G1482" s="1"/>
      <c r="H1482" s="1"/>
      <c r="I1482" s="1"/>
      <c r="J1482" s="1"/>
      <c r="K1482" s="1"/>
      <c r="L1482" s="1"/>
      <c r="M1482" s="1"/>
    </row>
    <row r="1483" spans="1:13" ht="15.75" x14ac:dyDescent="0.25">
      <c r="A1483" s="1" t="s">
        <v>879</v>
      </c>
      <c r="B1483" s="1" t="s">
        <v>2470</v>
      </c>
      <c r="C1483" s="1" t="s">
        <v>4670</v>
      </c>
      <c r="D1483" s="1" t="s">
        <v>4857</v>
      </c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1:13" ht="15.75" x14ac:dyDescent="0.25">
      <c r="A1484" s="1" t="s">
        <v>878</v>
      </c>
      <c r="B1484" s="1" t="s">
        <v>2473</v>
      </c>
      <c r="C1484" s="1" t="s">
        <v>4858</v>
      </c>
      <c r="D1484" s="1" t="s">
        <v>4859</v>
      </c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1:13" ht="15.75" x14ac:dyDescent="0.25">
      <c r="A1485" s="1" t="s">
        <v>877</v>
      </c>
      <c r="B1485" s="1" t="s">
        <v>2470</v>
      </c>
      <c r="C1485" s="1" t="s">
        <v>4860</v>
      </c>
      <c r="D1485" s="1" t="s">
        <v>2591</v>
      </c>
      <c r="E1485" s="1"/>
      <c r="F1485" s="1"/>
      <c r="G1485" s="1"/>
      <c r="H1485" s="1"/>
      <c r="I1485" s="1"/>
      <c r="J1485" s="1"/>
      <c r="K1485" s="1"/>
      <c r="L1485" s="1"/>
      <c r="M1485" s="1"/>
    </row>
    <row r="1486" spans="1:13" ht="15.75" x14ac:dyDescent="0.25">
      <c r="A1486" s="1" t="s">
        <v>876</v>
      </c>
      <c r="B1486" s="1" t="s">
        <v>2470</v>
      </c>
      <c r="C1486" s="1" t="s">
        <v>4861</v>
      </c>
      <c r="D1486" s="1" t="s">
        <v>3955</v>
      </c>
      <c r="E1486" s="1"/>
      <c r="F1486" s="1"/>
      <c r="G1486" s="1"/>
      <c r="H1486" s="1"/>
      <c r="I1486" s="1"/>
      <c r="J1486" s="1"/>
      <c r="K1486" s="1"/>
      <c r="L1486" s="1"/>
      <c r="M1486" s="1"/>
    </row>
    <row r="1487" spans="1:13" ht="15.75" x14ac:dyDescent="0.25">
      <c r="A1487" s="1" t="s">
        <v>875</v>
      </c>
      <c r="B1487" s="1" t="s">
        <v>2470</v>
      </c>
      <c r="C1487" s="1" t="s">
        <v>4862</v>
      </c>
      <c r="D1487" s="1" t="s">
        <v>4863</v>
      </c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1:13" ht="15.75" x14ac:dyDescent="0.25">
      <c r="A1488" s="1" t="s">
        <v>874</v>
      </c>
      <c r="B1488" s="1" t="s">
        <v>2470</v>
      </c>
      <c r="C1488" s="1" t="s">
        <v>4864</v>
      </c>
      <c r="D1488" s="1" t="s">
        <v>4865</v>
      </c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1:13" ht="15.75" x14ac:dyDescent="0.25">
      <c r="A1489" s="1" t="s">
        <v>873</v>
      </c>
      <c r="B1489" s="1" t="s">
        <v>2473</v>
      </c>
      <c r="C1489" s="1" t="s">
        <v>4109</v>
      </c>
      <c r="D1489" s="1" t="s">
        <v>4866</v>
      </c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1:13" ht="15.75" x14ac:dyDescent="0.25">
      <c r="A1490" s="1" t="s">
        <v>872</v>
      </c>
      <c r="B1490" s="1" t="s">
        <v>2470</v>
      </c>
      <c r="C1490" s="1" t="s">
        <v>4867</v>
      </c>
      <c r="D1490" s="1" t="s">
        <v>4868</v>
      </c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1:13" ht="15.75" x14ac:dyDescent="0.25">
      <c r="A1491" s="1" t="s">
        <v>871</v>
      </c>
      <c r="B1491" s="1" t="s">
        <v>2470</v>
      </c>
      <c r="C1491" s="1" t="s">
        <v>4869</v>
      </c>
      <c r="D1491" s="1" t="s">
        <v>4870</v>
      </c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1:13" ht="15.75" x14ac:dyDescent="0.25">
      <c r="A1492" s="1" t="s">
        <v>870</v>
      </c>
      <c r="B1492" s="1" t="s">
        <v>2470</v>
      </c>
      <c r="C1492" s="1" t="s">
        <v>4871</v>
      </c>
      <c r="D1492" s="1" t="s">
        <v>4872</v>
      </c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1:13" ht="15.75" x14ac:dyDescent="0.25">
      <c r="A1493" s="1" t="s">
        <v>869</v>
      </c>
      <c r="B1493" s="1" t="s">
        <v>2473</v>
      </c>
      <c r="C1493" s="1" t="s">
        <v>4873</v>
      </c>
      <c r="D1493" s="1" t="s">
        <v>4874</v>
      </c>
      <c r="E1493" s="1"/>
      <c r="F1493" s="1"/>
      <c r="G1493" s="1" t="s">
        <v>2397</v>
      </c>
      <c r="H1493" s="1"/>
      <c r="I1493" s="1"/>
      <c r="J1493" s="1"/>
      <c r="K1493" s="1"/>
      <c r="L1493" s="1" t="s">
        <v>2606</v>
      </c>
      <c r="M1493" s="1"/>
    </row>
    <row r="1494" spans="1:13" ht="15.75" x14ac:dyDescent="0.25">
      <c r="A1494" s="1" t="s">
        <v>868</v>
      </c>
      <c r="B1494" s="1" t="s">
        <v>2473</v>
      </c>
      <c r="C1494" s="1" t="s">
        <v>4875</v>
      </c>
      <c r="D1494" s="1" t="s">
        <v>4876</v>
      </c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1:13" ht="15.75" x14ac:dyDescent="0.25">
      <c r="A1495" s="1" t="s">
        <v>867</v>
      </c>
      <c r="B1495" s="1" t="s">
        <v>2470</v>
      </c>
      <c r="C1495" s="1" t="s">
        <v>4877</v>
      </c>
      <c r="D1495" s="1" t="s">
        <v>4578</v>
      </c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1:13" ht="15.75" x14ac:dyDescent="0.25">
      <c r="A1496" s="1" t="s">
        <v>866</v>
      </c>
      <c r="B1496" s="1" t="s">
        <v>2473</v>
      </c>
      <c r="C1496" s="1" t="s">
        <v>4878</v>
      </c>
      <c r="D1496" s="1" t="s">
        <v>4879</v>
      </c>
      <c r="E1496" s="1"/>
      <c r="F1496" s="1"/>
      <c r="G1496" s="1"/>
      <c r="H1496" s="1"/>
      <c r="I1496" s="1"/>
      <c r="J1496" s="1"/>
      <c r="K1496" s="1"/>
      <c r="L1496" s="1"/>
      <c r="M1496" s="1"/>
    </row>
    <row r="1497" spans="1:13" ht="15.75" x14ac:dyDescent="0.25">
      <c r="A1497" s="1" t="s">
        <v>865</v>
      </c>
      <c r="B1497" s="1" t="s">
        <v>2473</v>
      </c>
      <c r="C1497" s="1" t="s">
        <v>4880</v>
      </c>
      <c r="D1497" s="1" t="s">
        <v>4881</v>
      </c>
      <c r="E1497" s="1"/>
      <c r="F1497" s="1"/>
      <c r="G1497" s="1"/>
      <c r="H1497" s="1"/>
      <c r="I1497" s="1"/>
      <c r="J1497" s="1"/>
      <c r="K1497" s="1"/>
      <c r="L1497" s="1"/>
      <c r="M1497" s="1"/>
    </row>
    <row r="1498" spans="1:13" ht="15.75" x14ac:dyDescent="0.25">
      <c r="A1498" s="1" t="s">
        <v>864</v>
      </c>
      <c r="B1498" s="1" t="s">
        <v>2473</v>
      </c>
      <c r="C1498" s="1" t="s">
        <v>4882</v>
      </c>
      <c r="D1498" s="1" t="s">
        <v>4883</v>
      </c>
      <c r="E1498" s="1"/>
      <c r="F1498" s="1"/>
      <c r="G1498" s="1" t="s">
        <v>2397</v>
      </c>
      <c r="H1498" s="1"/>
      <c r="I1498" s="1"/>
      <c r="J1498" s="1"/>
      <c r="K1498" s="1"/>
      <c r="L1498" s="1"/>
      <c r="M1498" s="1"/>
    </row>
    <row r="1499" spans="1:13" ht="15.75" x14ac:dyDescent="0.25">
      <c r="A1499" s="1" t="s">
        <v>863</v>
      </c>
      <c r="B1499" s="1" t="s">
        <v>2473</v>
      </c>
      <c r="C1499" s="1" t="s">
        <v>4884</v>
      </c>
      <c r="D1499" s="1" t="s">
        <v>2660</v>
      </c>
      <c r="E1499" s="1"/>
      <c r="F1499" s="1"/>
      <c r="G1499" s="1"/>
      <c r="H1499" s="1"/>
      <c r="I1499" s="1"/>
      <c r="J1499" s="1"/>
      <c r="K1499" s="1"/>
      <c r="L1499" s="1"/>
      <c r="M1499" s="1"/>
    </row>
    <row r="1500" spans="1:13" ht="15.75" x14ac:dyDescent="0.25">
      <c r="A1500" s="1" t="s">
        <v>862</v>
      </c>
      <c r="B1500" s="1" t="s">
        <v>2470</v>
      </c>
      <c r="C1500" s="1" t="s">
        <v>2430</v>
      </c>
      <c r="D1500" s="1" t="s">
        <v>4885</v>
      </c>
      <c r="E1500" s="1"/>
      <c r="F1500" s="1"/>
      <c r="G1500" s="1"/>
      <c r="H1500" s="1"/>
      <c r="I1500" s="1"/>
      <c r="J1500" s="1"/>
      <c r="K1500" s="1"/>
      <c r="L1500" s="1"/>
      <c r="M1500" s="1"/>
    </row>
    <row r="1501" spans="1:13" ht="15.75" x14ac:dyDescent="0.25">
      <c r="A1501" s="1" t="s">
        <v>861</v>
      </c>
      <c r="B1501" s="1" t="s">
        <v>2470</v>
      </c>
      <c r="C1501" s="1" t="s">
        <v>4886</v>
      </c>
      <c r="D1501" s="1" t="s">
        <v>3635</v>
      </c>
      <c r="E1501" s="1"/>
      <c r="F1501" s="1"/>
      <c r="G1501" s="1"/>
      <c r="H1501" s="1"/>
      <c r="I1501" s="1"/>
      <c r="J1501" s="1"/>
      <c r="K1501" s="1"/>
      <c r="L1501" s="1"/>
      <c r="M1501" s="1"/>
    </row>
    <row r="1502" spans="1:13" ht="15.75" x14ac:dyDescent="0.25">
      <c r="A1502" s="1" t="s">
        <v>860</v>
      </c>
      <c r="B1502" s="1" t="s">
        <v>3331</v>
      </c>
      <c r="C1502" s="1" t="s">
        <v>4887</v>
      </c>
      <c r="D1502" s="1" t="s">
        <v>4888</v>
      </c>
      <c r="E1502" s="1"/>
      <c r="F1502" s="1"/>
      <c r="G1502" s="1"/>
      <c r="H1502" s="1"/>
      <c r="I1502" s="1"/>
      <c r="J1502" s="1"/>
      <c r="K1502" s="1"/>
      <c r="L1502" s="1"/>
      <c r="M1502" s="1"/>
    </row>
    <row r="1503" spans="1:13" ht="15.75" x14ac:dyDescent="0.25">
      <c r="A1503" s="1" t="s">
        <v>859</v>
      </c>
      <c r="B1503" s="1" t="s">
        <v>2470</v>
      </c>
      <c r="C1503" s="1" t="s">
        <v>4889</v>
      </c>
      <c r="D1503" s="1" t="s">
        <v>3610</v>
      </c>
      <c r="E1503" s="1"/>
      <c r="F1503" s="1"/>
      <c r="G1503" s="1"/>
      <c r="H1503" s="1"/>
      <c r="I1503" s="1"/>
      <c r="J1503" s="1"/>
      <c r="K1503" s="1"/>
      <c r="L1503" s="1"/>
      <c r="M1503" s="1"/>
    </row>
    <row r="1504" spans="1:13" ht="15.75" x14ac:dyDescent="0.25">
      <c r="A1504" s="1" t="s">
        <v>858</v>
      </c>
      <c r="B1504" s="1" t="s">
        <v>2470</v>
      </c>
      <c r="C1504" s="1" t="s">
        <v>4890</v>
      </c>
      <c r="D1504" s="1" t="s">
        <v>4891</v>
      </c>
      <c r="E1504" s="1"/>
      <c r="F1504" s="1"/>
      <c r="G1504" s="1"/>
      <c r="H1504" s="1"/>
      <c r="I1504" s="1"/>
      <c r="J1504" s="1"/>
      <c r="K1504" s="1"/>
      <c r="L1504" s="1"/>
      <c r="M1504" s="1"/>
    </row>
    <row r="1505" spans="1:13" ht="15.75" x14ac:dyDescent="0.25">
      <c r="A1505" s="1" t="s">
        <v>857</v>
      </c>
      <c r="B1505" s="1" t="s">
        <v>2473</v>
      </c>
      <c r="C1505" s="1" t="s">
        <v>2401</v>
      </c>
      <c r="D1505" s="1" t="s">
        <v>4892</v>
      </c>
      <c r="E1505" s="1"/>
      <c r="F1505" s="1"/>
      <c r="G1505" s="1"/>
      <c r="H1505" s="1"/>
      <c r="I1505" s="1"/>
      <c r="J1505" s="1"/>
      <c r="K1505" s="1"/>
      <c r="L1505" s="1"/>
      <c r="M1505" s="1"/>
    </row>
    <row r="1506" spans="1:13" ht="15.75" x14ac:dyDescent="0.25">
      <c r="A1506" s="1" t="s">
        <v>856</v>
      </c>
      <c r="B1506" s="1" t="s">
        <v>2473</v>
      </c>
      <c r="C1506" s="1" t="s">
        <v>4893</v>
      </c>
      <c r="D1506" s="1" t="s">
        <v>4894</v>
      </c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1:13" ht="15.75" x14ac:dyDescent="0.25">
      <c r="A1507" s="1" t="s">
        <v>855</v>
      </c>
      <c r="B1507" s="1" t="s">
        <v>2470</v>
      </c>
      <c r="C1507" s="1" t="s">
        <v>4895</v>
      </c>
      <c r="D1507" s="1" t="s">
        <v>4896</v>
      </c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1:13" ht="15.75" x14ac:dyDescent="0.25">
      <c r="A1508" s="1" t="s">
        <v>854</v>
      </c>
      <c r="B1508" s="1" t="s">
        <v>2473</v>
      </c>
      <c r="C1508" s="1" t="s">
        <v>4897</v>
      </c>
      <c r="D1508" s="1" t="s">
        <v>4726</v>
      </c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1:13" ht="15.75" x14ac:dyDescent="0.25">
      <c r="A1509" s="1" t="s">
        <v>853</v>
      </c>
      <c r="B1509" s="1" t="s">
        <v>2473</v>
      </c>
      <c r="C1509" s="1" t="s">
        <v>3869</v>
      </c>
      <c r="D1509" s="1" t="s">
        <v>4898</v>
      </c>
      <c r="E1509" s="1"/>
      <c r="F1509" s="1"/>
      <c r="G1509" s="1"/>
      <c r="H1509" s="1"/>
      <c r="I1509" s="1"/>
      <c r="J1509" s="1"/>
      <c r="K1509" s="1"/>
      <c r="L1509" s="1"/>
      <c r="M1509" s="1"/>
    </row>
    <row r="1510" spans="1:13" ht="15.75" x14ac:dyDescent="0.25">
      <c r="A1510" s="1" t="s">
        <v>852</v>
      </c>
      <c r="B1510" s="1" t="s">
        <v>2473</v>
      </c>
      <c r="C1510" s="1" t="s">
        <v>2786</v>
      </c>
      <c r="D1510" s="1" t="s">
        <v>2832</v>
      </c>
      <c r="E1510" s="1"/>
      <c r="F1510" s="1"/>
      <c r="G1510" s="1"/>
      <c r="H1510" s="1"/>
      <c r="I1510" s="1"/>
      <c r="J1510" s="1"/>
      <c r="K1510" s="1"/>
      <c r="L1510" s="1"/>
      <c r="M1510" s="1"/>
    </row>
    <row r="1511" spans="1:13" ht="15.75" x14ac:dyDescent="0.25">
      <c r="A1511" s="1" t="s">
        <v>851</v>
      </c>
      <c r="B1511" s="1" t="s">
        <v>2470</v>
      </c>
      <c r="C1511" s="1" t="s">
        <v>4899</v>
      </c>
      <c r="D1511" s="1" t="s">
        <v>4900</v>
      </c>
      <c r="E1511" s="1"/>
      <c r="F1511" s="1"/>
      <c r="G1511" s="1"/>
      <c r="H1511" s="1"/>
      <c r="I1511" s="1"/>
      <c r="J1511" s="1"/>
      <c r="K1511" s="1"/>
      <c r="L1511" s="1"/>
      <c r="M1511" s="1"/>
    </row>
    <row r="1512" spans="1:13" ht="15.75" x14ac:dyDescent="0.25">
      <c r="A1512" s="1" t="s">
        <v>850</v>
      </c>
      <c r="B1512" s="1" t="s">
        <v>2473</v>
      </c>
      <c r="C1512" s="1" t="s">
        <v>4901</v>
      </c>
      <c r="D1512" s="1" t="s">
        <v>2766</v>
      </c>
      <c r="E1512" s="1"/>
      <c r="F1512" s="1"/>
      <c r="G1512" s="1"/>
      <c r="H1512" s="1"/>
      <c r="I1512" s="1"/>
      <c r="J1512" s="1"/>
      <c r="K1512" s="1"/>
      <c r="L1512" s="1"/>
      <c r="M1512" s="1"/>
    </row>
    <row r="1513" spans="1:13" ht="15.75" x14ac:dyDescent="0.25">
      <c r="A1513" s="1" t="s">
        <v>849</v>
      </c>
      <c r="B1513" s="1" t="s">
        <v>2473</v>
      </c>
      <c r="C1513" s="1" t="s">
        <v>4902</v>
      </c>
      <c r="D1513" s="1" t="s">
        <v>4903</v>
      </c>
      <c r="E1513" s="1"/>
      <c r="F1513" s="1"/>
      <c r="G1513" s="1"/>
      <c r="H1513" s="1"/>
      <c r="I1513" s="1"/>
      <c r="J1513" s="1"/>
      <c r="K1513" s="1"/>
      <c r="L1513" s="1"/>
      <c r="M1513" s="1"/>
    </row>
    <row r="1514" spans="1:13" ht="15.75" x14ac:dyDescent="0.25">
      <c r="A1514" s="1" t="s">
        <v>848</v>
      </c>
      <c r="B1514" s="1" t="s">
        <v>2470</v>
      </c>
      <c r="C1514" s="1" t="s">
        <v>4904</v>
      </c>
      <c r="D1514" s="1" t="s">
        <v>4905</v>
      </c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1:13" ht="15.75" x14ac:dyDescent="0.25">
      <c r="A1515" s="1" t="s">
        <v>847</v>
      </c>
      <c r="B1515" s="1" t="s">
        <v>2473</v>
      </c>
      <c r="C1515" s="1" t="s">
        <v>4906</v>
      </c>
      <c r="D1515" s="1" t="s">
        <v>4907</v>
      </c>
      <c r="E1515" s="1"/>
      <c r="F1515" s="1"/>
      <c r="G1515" s="1"/>
      <c r="H1515" s="1"/>
      <c r="I1515" s="1"/>
      <c r="J1515" s="1"/>
      <c r="K1515" s="1"/>
      <c r="L1515" s="1"/>
      <c r="M1515" s="1"/>
    </row>
    <row r="1516" spans="1:13" ht="15.75" x14ac:dyDescent="0.25">
      <c r="A1516" s="1" t="s">
        <v>846</v>
      </c>
      <c r="B1516" s="1" t="s">
        <v>2473</v>
      </c>
      <c r="C1516" s="1" t="s">
        <v>4908</v>
      </c>
      <c r="D1516" s="1" t="s">
        <v>2766</v>
      </c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1:13" ht="15.75" x14ac:dyDescent="0.25">
      <c r="A1517" s="1" t="s">
        <v>845</v>
      </c>
      <c r="B1517" s="1" t="s">
        <v>2473</v>
      </c>
      <c r="C1517" s="1" t="s">
        <v>4909</v>
      </c>
      <c r="D1517" s="1" t="s">
        <v>4430</v>
      </c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1:13" ht="15.75" x14ac:dyDescent="0.25">
      <c r="A1518" s="1" t="s">
        <v>844</v>
      </c>
      <c r="B1518" s="1" t="s">
        <v>2470</v>
      </c>
      <c r="C1518" s="1" t="s">
        <v>4910</v>
      </c>
      <c r="D1518" s="1" t="s">
        <v>4911</v>
      </c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1:13" ht="15.75" x14ac:dyDescent="0.25">
      <c r="A1519" s="1" t="s">
        <v>843</v>
      </c>
      <c r="B1519" s="1" t="s">
        <v>2470</v>
      </c>
      <c r="C1519" s="1" t="s">
        <v>2460</v>
      </c>
      <c r="D1519" s="1" t="s">
        <v>3275</v>
      </c>
      <c r="E1519" s="1"/>
      <c r="F1519" s="1"/>
      <c r="G1519" s="1"/>
      <c r="H1519" s="1"/>
      <c r="I1519" s="1"/>
      <c r="J1519" s="1"/>
      <c r="K1519" s="1"/>
      <c r="L1519" s="1"/>
      <c r="M1519" s="1"/>
    </row>
    <row r="1520" spans="1:13" ht="15.75" x14ac:dyDescent="0.25">
      <c r="A1520" s="1" t="s">
        <v>842</v>
      </c>
      <c r="B1520" s="1" t="s">
        <v>2470</v>
      </c>
      <c r="C1520" s="1" t="s">
        <v>4912</v>
      </c>
      <c r="D1520" s="1" t="s">
        <v>4913</v>
      </c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1:13" ht="15.75" x14ac:dyDescent="0.25">
      <c r="A1521" s="1" t="s">
        <v>841</v>
      </c>
      <c r="B1521" s="1" t="s">
        <v>2470</v>
      </c>
      <c r="C1521" s="1" t="s">
        <v>4914</v>
      </c>
      <c r="D1521" s="1" t="s">
        <v>4915</v>
      </c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1:13" ht="15.75" x14ac:dyDescent="0.25">
      <c r="A1522" s="1" t="s">
        <v>840</v>
      </c>
      <c r="B1522" s="1" t="s">
        <v>2473</v>
      </c>
      <c r="C1522" s="1" t="s">
        <v>4916</v>
      </c>
      <c r="D1522" s="1" t="s">
        <v>4917</v>
      </c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1:13" ht="15.75" x14ac:dyDescent="0.25">
      <c r="A1523" s="1" t="s">
        <v>839</v>
      </c>
      <c r="B1523" s="1" t="s">
        <v>2470</v>
      </c>
      <c r="C1523" s="1" t="s">
        <v>4918</v>
      </c>
      <c r="D1523" s="1" t="s">
        <v>3596</v>
      </c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1:13" ht="15.75" x14ac:dyDescent="0.25">
      <c r="A1524" s="1" t="s">
        <v>838</v>
      </c>
      <c r="B1524" s="1" t="s">
        <v>2473</v>
      </c>
      <c r="C1524" s="1" t="s">
        <v>4919</v>
      </c>
      <c r="D1524" s="1" t="s">
        <v>4920</v>
      </c>
      <c r="E1524" s="1"/>
      <c r="F1524" s="1"/>
      <c r="G1524" s="1"/>
      <c r="H1524" s="1"/>
      <c r="I1524" s="1"/>
      <c r="J1524" s="1"/>
      <c r="K1524" s="1"/>
      <c r="L1524" s="1"/>
      <c r="M1524" s="1"/>
    </row>
    <row r="1525" spans="1:13" ht="15.75" x14ac:dyDescent="0.25">
      <c r="A1525" s="1" t="s">
        <v>837</v>
      </c>
      <c r="B1525" s="1" t="s">
        <v>2473</v>
      </c>
      <c r="C1525" s="1" t="s">
        <v>4921</v>
      </c>
      <c r="D1525" s="1" t="s">
        <v>2901</v>
      </c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1:13" ht="15.75" x14ac:dyDescent="0.25">
      <c r="A1526" s="1" t="s">
        <v>836</v>
      </c>
      <c r="B1526" s="1" t="s">
        <v>2473</v>
      </c>
      <c r="C1526" s="1" t="s">
        <v>3953</v>
      </c>
      <c r="D1526" s="1" t="s">
        <v>3102</v>
      </c>
      <c r="E1526" s="1"/>
      <c r="F1526" s="1"/>
      <c r="G1526" s="1"/>
      <c r="H1526" s="1"/>
      <c r="I1526" s="1"/>
      <c r="J1526" s="1"/>
      <c r="K1526" s="1"/>
      <c r="L1526" s="1"/>
      <c r="M1526" s="1"/>
    </row>
    <row r="1527" spans="1:13" ht="15.75" x14ac:dyDescent="0.25">
      <c r="A1527" s="1" t="s">
        <v>835</v>
      </c>
      <c r="B1527" s="1" t="s">
        <v>2470</v>
      </c>
      <c r="C1527" s="1" t="s">
        <v>4922</v>
      </c>
      <c r="D1527" s="1" t="s">
        <v>4923</v>
      </c>
      <c r="E1527" s="1"/>
      <c r="F1527" s="1"/>
      <c r="G1527" s="1"/>
      <c r="H1527" s="1"/>
      <c r="I1527" s="1"/>
      <c r="J1527" s="1"/>
      <c r="K1527" s="1"/>
      <c r="L1527" s="1"/>
      <c r="M1527" s="1"/>
    </row>
    <row r="1528" spans="1:13" ht="15.75" x14ac:dyDescent="0.25">
      <c r="A1528" s="1" t="s">
        <v>834</v>
      </c>
      <c r="B1528" s="1" t="s">
        <v>2470</v>
      </c>
      <c r="C1528" s="1" t="s">
        <v>4924</v>
      </c>
      <c r="D1528" s="1" t="s">
        <v>4925</v>
      </c>
      <c r="E1528" s="1"/>
      <c r="F1528" s="1"/>
      <c r="G1528" s="1"/>
      <c r="H1528" s="1"/>
      <c r="I1528" s="1"/>
      <c r="J1528" s="1"/>
      <c r="K1528" s="1"/>
      <c r="L1528" s="1"/>
      <c r="M1528" s="1"/>
    </row>
    <row r="1529" spans="1:13" ht="15.75" x14ac:dyDescent="0.25">
      <c r="A1529" s="1" t="s">
        <v>833</v>
      </c>
      <c r="B1529" s="1" t="s">
        <v>2473</v>
      </c>
      <c r="C1529" s="1" t="s">
        <v>4926</v>
      </c>
      <c r="D1529" s="1" t="s">
        <v>4927</v>
      </c>
      <c r="E1529" s="1"/>
      <c r="F1529" s="1"/>
      <c r="G1529" s="1"/>
      <c r="H1529" s="1"/>
      <c r="I1529" s="1"/>
      <c r="J1529" s="1"/>
      <c r="K1529" s="1"/>
      <c r="L1529" s="1"/>
      <c r="M1529" s="1"/>
    </row>
    <row r="1530" spans="1:13" ht="15.75" x14ac:dyDescent="0.25">
      <c r="A1530" s="1" t="s">
        <v>832</v>
      </c>
      <c r="B1530" s="1" t="s">
        <v>2470</v>
      </c>
      <c r="C1530" s="1" t="s">
        <v>4928</v>
      </c>
      <c r="D1530" s="1" t="s">
        <v>4929</v>
      </c>
      <c r="E1530" s="1"/>
      <c r="F1530" s="1"/>
      <c r="G1530" s="1"/>
      <c r="H1530" s="1"/>
      <c r="I1530" s="1"/>
      <c r="J1530" s="1"/>
      <c r="K1530" s="1"/>
      <c r="L1530" s="1"/>
      <c r="M1530" s="1"/>
    </row>
    <row r="1531" spans="1:13" ht="15.75" x14ac:dyDescent="0.25">
      <c r="A1531" s="1" t="s">
        <v>831</v>
      </c>
      <c r="B1531" s="1" t="s">
        <v>2470</v>
      </c>
      <c r="C1531" s="1" t="s">
        <v>3012</v>
      </c>
      <c r="D1531" s="1" t="s">
        <v>2627</v>
      </c>
      <c r="E1531" s="1"/>
      <c r="F1531" s="1"/>
      <c r="G1531" s="1"/>
      <c r="H1531" s="1"/>
      <c r="I1531" s="1"/>
      <c r="J1531" s="1"/>
      <c r="K1531" s="1"/>
      <c r="L1531" s="1"/>
      <c r="M1531" s="1"/>
    </row>
    <row r="1532" spans="1:13" ht="15.75" x14ac:dyDescent="0.25">
      <c r="A1532" s="1" t="s">
        <v>830</v>
      </c>
      <c r="B1532" s="1" t="s">
        <v>2470</v>
      </c>
      <c r="C1532" s="1" t="s">
        <v>2405</v>
      </c>
      <c r="D1532" s="1" t="s">
        <v>4930</v>
      </c>
      <c r="E1532" s="1"/>
      <c r="F1532" s="1"/>
      <c r="G1532" s="1"/>
      <c r="H1532" s="1"/>
      <c r="I1532" s="1"/>
      <c r="J1532" s="1"/>
      <c r="K1532" s="1"/>
      <c r="L1532" s="1"/>
      <c r="M1532" s="1"/>
    </row>
    <row r="1533" spans="1:13" ht="15.75" x14ac:dyDescent="0.25">
      <c r="A1533" s="1" t="s">
        <v>829</v>
      </c>
      <c r="B1533" s="1" t="s">
        <v>2473</v>
      </c>
      <c r="C1533" s="1" t="s">
        <v>2461</v>
      </c>
      <c r="D1533" s="1" t="s">
        <v>4931</v>
      </c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1:13" ht="15.75" x14ac:dyDescent="0.25">
      <c r="A1534" s="1" t="s">
        <v>828</v>
      </c>
      <c r="B1534" s="1" t="s">
        <v>2473</v>
      </c>
      <c r="C1534" s="1" t="s">
        <v>4932</v>
      </c>
      <c r="D1534" s="1" t="s">
        <v>3192</v>
      </c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1:13" ht="15.75" x14ac:dyDescent="0.25">
      <c r="A1535" s="1" t="s">
        <v>827</v>
      </c>
      <c r="B1535" s="1" t="s">
        <v>2470</v>
      </c>
      <c r="C1535" s="1" t="s">
        <v>4933</v>
      </c>
      <c r="D1535" s="1" t="s">
        <v>2637</v>
      </c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1:13" ht="15.75" x14ac:dyDescent="0.25">
      <c r="A1536" s="1" t="s">
        <v>826</v>
      </c>
      <c r="B1536" s="1" t="s">
        <v>2473</v>
      </c>
      <c r="C1536" s="1" t="s">
        <v>4934</v>
      </c>
      <c r="D1536" s="1" t="s">
        <v>2521</v>
      </c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1:13" ht="15.75" x14ac:dyDescent="0.25">
      <c r="A1537" s="1" t="s">
        <v>825</v>
      </c>
      <c r="B1537" s="1" t="s">
        <v>2473</v>
      </c>
      <c r="C1537" s="1" t="s">
        <v>4935</v>
      </c>
      <c r="D1537" s="1" t="s">
        <v>2566</v>
      </c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1:13" ht="15.75" x14ac:dyDescent="0.25">
      <c r="A1538" s="1" t="s">
        <v>824</v>
      </c>
      <c r="B1538" s="1" t="s">
        <v>2470</v>
      </c>
      <c r="C1538" s="1" t="s">
        <v>4936</v>
      </c>
      <c r="D1538" s="1" t="s">
        <v>4937</v>
      </c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1:13" ht="15.75" x14ac:dyDescent="0.25">
      <c r="A1539" s="1" t="s">
        <v>823</v>
      </c>
      <c r="B1539" s="1" t="s">
        <v>2473</v>
      </c>
      <c r="C1539" s="1" t="s">
        <v>4938</v>
      </c>
      <c r="D1539" s="1" t="s">
        <v>2891</v>
      </c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1:13" ht="15.75" x14ac:dyDescent="0.25">
      <c r="A1540" s="1" t="s">
        <v>822</v>
      </c>
      <c r="B1540" s="1" t="s">
        <v>2473</v>
      </c>
      <c r="C1540" s="1" t="s">
        <v>4939</v>
      </c>
      <c r="D1540" s="1" t="s">
        <v>4940</v>
      </c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1:13" ht="15.75" x14ac:dyDescent="0.25">
      <c r="A1541" s="1" t="s">
        <v>821</v>
      </c>
      <c r="B1541" s="1" t="s">
        <v>2470</v>
      </c>
      <c r="C1541" s="1" t="s">
        <v>4941</v>
      </c>
      <c r="D1541" s="1" t="s">
        <v>4942</v>
      </c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1:13" ht="15.75" x14ac:dyDescent="0.25">
      <c r="A1542" s="1" t="s">
        <v>820</v>
      </c>
      <c r="B1542" s="1" t="s">
        <v>2470</v>
      </c>
      <c r="C1542" s="1" t="s">
        <v>4943</v>
      </c>
      <c r="D1542" s="1" t="s">
        <v>4944</v>
      </c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1:13" ht="15.75" x14ac:dyDescent="0.25">
      <c r="A1543" s="1" t="s">
        <v>819</v>
      </c>
      <c r="B1543" s="1" t="s">
        <v>2473</v>
      </c>
      <c r="C1543" s="1" t="s">
        <v>2431</v>
      </c>
      <c r="D1543" s="1" t="s">
        <v>4945</v>
      </c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1:13" ht="15.75" x14ac:dyDescent="0.25">
      <c r="A1544" s="1" t="s">
        <v>818</v>
      </c>
      <c r="B1544" s="1" t="s">
        <v>2473</v>
      </c>
      <c r="C1544" s="1" t="s">
        <v>4946</v>
      </c>
      <c r="D1544" s="1" t="s">
        <v>2566</v>
      </c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1:13" ht="15.75" x14ac:dyDescent="0.25">
      <c r="A1545" s="1" t="s">
        <v>817</v>
      </c>
      <c r="B1545" s="1" t="s">
        <v>2473</v>
      </c>
      <c r="C1545" s="1" t="s">
        <v>4947</v>
      </c>
      <c r="D1545" s="1" t="s">
        <v>4948</v>
      </c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1:13" ht="15.75" x14ac:dyDescent="0.25">
      <c r="A1546" s="1" t="s">
        <v>816</v>
      </c>
      <c r="B1546" s="1" t="s">
        <v>2473</v>
      </c>
      <c r="C1546" s="1" t="s">
        <v>4949</v>
      </c>
      <c r="D1546" s="1" t="s">
        <v>4950</v>
      </c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1:13" ht="15.75" x14ac:dyDescent="0.25">
      <c r="A1547" s="1" t="s">
        <v>815</v>
      </c>
      <c r="B1547" s="1" t="s">
        <v>2470</v>
      </c>
      <c r="C1547" s="1" t="s">
        <v>4951</v>
      </c>
      <c r="D1547" s="1" t="s">
        <v>3194</v>
      </c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1:13" ht="15.75" x14ac:dyDescent="0.25">
      <c r="A1548" s="1" t="s">
        <v>814</v>
      </c>
      <c r="B1548" s="1" t="s">
        <v>2470</v>
      </c>
      <c r="C1548" s="1" t="s">
        <v>4952</v>
      </c>
      <c r="D1548" s="1" t="s">
        <v>4953</v>
      </c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1:13" ht="15.75" x14ac:dyDescent="0.25">
      <c r="A1549" s="1" t="s">
        <v>813</v>
      </c>
      <c r="B1549" s="1" t="s">
        <v>2470</v>
      </c>
      <c r="C1549" s="1" t="s">
        <v>4954</v>
      </c>
      <c r="D1549" s="1" t="s">
        <v>4955</v>
      </c>
      <c r="E1549" s="1"/>
      <c r="F1549" s="1"/>
      <c r="G1549" s="1"/>
      <c r="H1549" s="1"/>
      <c r="I1549" s="1"/>
      <c r="J1549" s="1"/>
      <c r="K1549" s="1"/>
      <c r="L1549" s="1"/>
      <c r="M1549" s="1"/>
    </row>
    <row r="1550" spans="1:13" ht="15.75" x14ac:dyDescent="0.25">
      <c r="A1550" s="1" t="s">
        <v>812</v>
      </c>
      <c r="B1550" s="1" t="s">
        <v>2473</v>
      </c>
      <c r="C1550" s="1" t="s">
        <v>2459</v>
      </c>
      <c r="D1550" s="1" t="s">
        <v>4956</v>
      </c>
      <c r="E1550" s="1"/>
      <c r="F1550" s="1"/>
      <c r="G1550" s="1"/>
      <c r="H1550" s="1"/>
      <c r="I1550" s="1"/>
      <c r="J1550" s="1"/>
      <c r="K1550" s="1"/>
      <c r="L1550" s="1" t="s">
        <v>3722</v>
      </c>
      <c r="M1550" s="1"/>
    </row>
    <row r="1551" spans="1:13" ht="15.75" x14ac:dyDescent="0.25">
      <c r="A1551" s="1" t="s">
        <v>811</v>
      </c>
      <c r="B1551" s="1" t="s">
        <v>2470</v>
      </c>
      <c r="C1551" s="1" t="s">
        <v>4957</v>
      </c>
      <c r="D1551" s="1" t="s">
        <v>2525</v>
      </c>
      <c r="E1551" s="1"/>
      <c r="F1551" s="1"/>
      <c r="G1551" s="1"/>
      <c r="H1551" s="1"/>
      <c r="I1551" s="1"/>
      <c r="J1551" s="1"/>
      <c r="K1551" s="1"/>
      <c r="L1551" s="1"/>
      <c r="M1551" s="1"/>
    </row>
    <row r="1552" spans="1:13" ht="15.75" x14ac:dyDescent="0.25">
      <c r="A1552" s="1" t="s">
        <v>810</v>
      </c>
      <c r="B1552" s="1" t="s">
        <v>2473</v>
      </c>
      <c r="C1552" s="1" t="s">
        <v>4958</v>
      </c>
      <c r="D1552" s="1" t="s">
        <v>4959</v>
      </c>
      <c r="E1552" s="1"/>
      <c r="F1552" s="1"/>
      <c r="G1552" s="1"/>
      <c r="H1552" s="1"/>
      <c r="I1552" s="1"/>
      <c r="J1552" s="1"/>
      <c r="K1552" s="1"/>
      <c r="L1552" s="1"/>
      <c r="M1552" s="1"/>
    </row>
    <row r="1553" spans="1:13" ht="15.75" x14ac:dyDescent="0.25">
      <c r="A1553" s="1" t="s">
        <v>809</v>
      </c>
      <c r="B1553" s="1" t="s">
        <v>2473</v>
      </c>
      <c r="C1553" s="1" t="s">
        <v>4532</v>
      </c>
      <c r="D1553" s="1" t="s">
        <v>3297</v>
      </c>
      <c r="E1553" s="1"/>
      <c r="F1553" s="1"/>
      <c r="G1553" s="1"/>
      <c r="H1553" s="1"/>
      <c r="I1553" s="1"/>
      <c r="J1553" s="1"/>
      <c r="K1553" s="1"/>
      <c r="L1553" s="1"/>
      <c r="M1553" s="1"/>
    </row>
    <row r="1554" spans="1:13" ht="15.75" x14ac:dyDescent="0.25">
      <c r="A1554" s="1" t="s">
        <v>808</v>
      </c>
      <c r="B1554" s="1" t="s">
        <v>2473</v>
      </c>
      <c r="C1554" s="1" t="s">
        <v>4960</v>
      </c>
      <c r="D1554" s="1" t="s">
        <v>4961</v>
      </c>
      <c r="E1554" s="1"/>
      <c r="F1554" s="1"/>
      <c r="G1554" s="1"/>
      <c r="H1554" s="1"/>
      <c r="I1554" s="1"/>
      <c r="J1554" s="1"/>
      <c r="K1554" s="1"/>
      <c r="L1554" s="1"/>
      <c r="M1554" s="1"/>
    </row>
    <row r="1555" spans="1:13" ht="15.75" x14ac:dyDescent="0.25">
      <c r="A1555" s="1" t="s">
        <v>807</v>
      </c>
      <c r="B1555" s="1" t="s">
        <v>2470</v>
      </c>
      <c r="C1555" s="1" t="s">
        <v>4962</v>
      </c>
      <c r="D1555" s="1" t="s">
        <v>4963</v>
      </c>
      <c r="E1555" s="1"/>
      <c r="F1555" s="1"/>
      <c r="G1555" s="1"/>
      <c r="H1555" s="1"/>
      <c r="I1555" s="1"/>
      <c r="J1555" s="1"/>
      <c r="K1555" s="1"/>
      <c r="L1555" s="1"/>
      <c r="M1555" s="1"/>
    </row>
    <row r="1556" spans="1:13" ht="15.75" x14ac:dyDescent="0.25">
      <c r="A1556" s="1" t="s">
        <v>806</v>
      </c>
      <c r="B1556" s="1" t="s">
        <v>2470</v>
      </c>
      <c r="C1556" s="1" t="s">
        <v>4964</v>
      </c>
      <c r="D1556" s="1" t="s">
        <v>2836</v>
      </c>
      <c r="E1556" s="1"/>
      <c r="F1556" s="1"/>
      <c r="G1556" s="1"/>
      <c r="H1556" s="1"/>
      <c r="I1556" s="1"/>
      <c r="J1556" s="1"/>
      <c r="K1556" s="1"/>
      <c r="L1556" s="1"/>
      <c r="M1556" s="1"/>
    </row>
    <row r="1557" spans="1:13" ht="15.75" x14ac:dyDescent="0.25">
      <c r="A1557" s="1" t="s">
        <v>805</v>
      </c>
      <c r="B1557" s="1" t="s">
        <v>2473</v>
      </c>
      <c r="C1557" s="1" t="s">
        <v>4274</v>
      </c>
      <c r="D1557" s="1" t="s">
        <v>2919</v>
      </c>
      <c r="E1557" s="1"/>
      <c r="F1557" s="1"/>
      <c r="G1557" s="1"/>
      <c r="H1557" s="1"/>
      <c r="I1557" s="1"/>
      <c r="J1557" s="1"/>
      <c r="K1557" s="1"/>
      <c r="L1557" s="1" t="s">
        <v>2606</v>
      </c>
      <c r="M1557" s="1"/>
    </row>
    <row r="1558" spans="1:13" ht="15.75" x14ac:dyDescent="0.25">
      <c r="A1558" s="1" t="s">
        <v>804</v>
      </c>
      <c r="B1558" s="1" t="s">
        <v>2470</v>
      </c>
      <c r="C1558" s="1" t="s">
        <v>4965</v>
      </c>
      <c r="D1558" s="1" t="s">
        <v>4966</v>
      </c>
      <c r="E1558" s="1"/>
      <c r="F1558" s="1"/>
      <c r="G1558" s="1"/>
      <c r="H1558" s="1"/>
      <c r="I1558" s="1"/>
      <c r="J1558" s="1"/>
      <c r="K1558" s="1"/>
      <c r="L1558" s="1"/>
      <c r="M1558" s="1"/>
    </row>
    <row r="1559" spans="1:13" ht="15.75" x14ac:dyDescent="0.25">
      <c r="A1559" s="1" t="s">
        <v>803</v>
      </c>
      <c r="B1559" s="1" t="s">
        <v>2470</v>
      </c>
      <c r="C1559" s="1" t="s">
        <v>4967</v>
      </c>
      <c r="D1559" s="1" t="s">
        <v>3580</v>
      </c>
      <c r="E1559" s="1"/>
      <c r="F1559" s="1"/>
      <c r="G1559" s="1"/>
      <c r="H1559" s="1"/>
      <c r="I1559" s="1"/>
      <c r="J1559" s="1"/>
      <c r="K1559" s="1"/>
      <c r="L1559" s="1"/>
      <c r="M1559" s="1"/>
    </row>
    <row r="1560" spans="1:13" ht="15.75" x14ac:dyDescent="0.25">
      <c r="A1560" s="1" t="s">
        <v>802</v>
      </c>
      <c r="B1560" s="1" t="s">
        <v>2470</v>
      </c>
      <c r="C1560" s="1" t="s">
        <v>4968</v>
      </c>
      <c r="D1560" s="1" t="s">
        <v>4969</v>
      </c>
      <c r="E1560" s="1"/>
      <c r="F1560" s="1"/>
      <c r="G1560" s="1"/>
      <c r="H1560" s="1"/>
      <c r="I1560" s="1"/>
      <c r="J1560" s="1"/>
      <c r="K1560" s="1"/>
      <c r="L1560" s="1"/>
      <c r="M1560" s="1"/>
    </row>
    <row r="1561" spans="1:13" ht="15.75" x14ac:dyDescent="0.25">
      <c r="A1561" s="1" t="s">
        <v>801</v>
      </c>
      <c r="B1561" s="1" t="s">
        <v>2470</v>
      </c>
      <c r="C1561" s="1" t="s">
        <v>4970</v>
      </c>
      <c r="D1561" s="1" t="s">
        <v>4971</v>
      </c>
      <c r="E1561" s="1"/>
      <c r="F1561" s="1"/>
      <c r="G1561" s="1"/>
      <c r="H1561" s="1"/>
      <c r="I1561" s="1"/>
      <c r="J1561" s="1"/>
      <c r="K1561" s="1"/>
      <c r="L1561" s="1"/>
      <c r="M1561" s="1"/>
    </row>
    <row r="1562" spans="1:13" ht="15.75" x14ac:dyDescent="0.25">
      <c r="A1562" s="1" t="s">
        <v>800</v>
      </c>
      <c r="B1562" s="1" t="s">
        <v>2473</v>
      </c>
      <c r="C1562" s="1" t="s">
        <v>4972</v>
      </c>
      <c r="D1562" s="1" t="s">
        <v>4973</v>
      </c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1:13" ht="15.75" x14ac:dyDescent="0.25">
      <c r="A1563" s="1" t="s">
        <v>799</v>
      </c>
      <c r="B1563" s="1" t="s">
        <v>2473</v>
      </c>
      <c r="C1563" s="1" t="s">
        <v>4974</v>
      </c>
      <c r="D1563" s="1" t="s">
        <v>4975</v>
      </c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1:13" ht="15.75" x14ac:dyDescent="0.25">
      <c r="A1564" s="1" t="s">
        <v>798</v>
      </c>
      <c r="B1564" s="1" t="s">
        <v>2473</v>
      </c>
      <c r="C1564" s="1" t="s">
        <v>4976</v>
      </c>
      <c r="D1564" s="1" t="s">
        <v>4977</v>
      </c>
      <c r="E1564" s="1"/>
      <c r="F1564" s="1"/>
      <c r="G1564" s="1"/>
      <c r="H1564" s="1"/>
      <c r="I1564" s="1"/>
      <c r="J1564" s="1"/>
      <c r="K1564" s="1"/>
      <c r="L1564" s="1"/>
      <c r="M1564" s="1"/>
    </row>
    <row r="1565" spans="1:13" ht="15.75" x14ac:dyDescent="0.25">
      <c r="A1565" s="1" t="s">
        <v>797</v>
      </c>
      <c r="B1565" s="1" t="s">
        <v>2473</v>
      </c>
      <c r="C1565" s="1" t="s">
        <v>2399</v>
      </c>
      <c r="D1565" s="1" t="s">
        <v>2760</v>
      </c>
      <c r="E1565" s="1"/>
      <c r="F1565" s="1"/>
      <c r="G1565" s="1"/>
      <c r="H1565" s="1"/>
      <c r="I1565" s="1"/>
      <c r="J1565" s="1"/>
      <c r="K1565" s="1"/>
      <c r="L1565" s="1"/>
      <c r="M1565" s="1"/>
    </row>
    <row r="1566" spans="1:13" ht="15.75" x14ac:dyDescent="0.25">
      <c r="A1566" s="1" t="s">
        <v>796</v>
      </c>
      <c r="B1566" s="1" t="s">
        <v>2473</v>
      </c>
      <c r="C1566" s="1" t="s">
        <v>3967</v>
      </c>
      <c r="D1566" s="1" t="s">
        <v>4978</v>
      </c>
      <c r="E1566" s="1"/>
      <c r="F1566" s="1"/>
      <c r="G1566" s="1"/>
      <c r="H1566" s="1"/>
      <c r="I1566" s="1"/>
      <c r="J1566" s="1"/>
      <c r="K1566" s="1"/>
      <c r="L1566" s="1"/>
      <c r="M1566" s="1"/>
    </row>
    <row r="1567" spans="1:13" ht="15.75" x14ac:dyDescent="0.25">
      <c r="A1567" s="1" t="s">
        <v>795</v>
      </c>
      <c r="B1567" s="1" t="s">
        <v>2470</v>
      </c>
      <c r="C1567" s="1" t="s">
        <v>4979</v>
      </c>
      <c r="D1567" s="1" t="s">
        <v>4980</v>
      </c>
      <c r="E1567" s="1"/>
      <c r="F1567" s="1"/>
      <c r="G1567" s="1"/>
      <c r="H1567" s="1"/>
      <c r="I1567" s="1"/>
      <c r="J1567" s="1"/>
      <c r="K1567" s="1"/>
      <c r="L1567" s="1"/>
      <c r="M1567" s="1"/>
    </row>
    <row r="1568" spans="1:13" ht="15.75" x14ac:dyDescent="0.25">
      <c r="A1568" s="1" t="s">
        <v>794</v>
      </c>
      <c r="B1568" s="1" t="s">
        <v>2470</v>
      </c>
      <c r="C1568" s="1" t="s">
        <v>4981</v>
      </c>
      <c r="D1568" s="1" t="s">
        <v>3131</v>
      </c>
      <c r="E1568" s="1"/>
      <c r="F1568" s="1"/>
      <c r="G1568" s="1"/>
      <c r="H1568" s="1"/>
      <c r="I1568" s="1"/>
      <c r="J1568" s="1"/>
      <c r="K1568" s="1"/>
      <c r="L1568" s="1"/>
      <c r="M1568" s="1"/>
    </row>
    <row r="1569" spans="1:13" ht="15.75" x14ac:dyDescent="0.25">
      <c r="A1569" s="1" t="s">
        <v>793</v>
      </c>
      <c r="B1569" s="1" t="s">
        <v>2473</v>
      </c>
      <c r="C1569" s="1" t="s">
        <v>3409</v>
      </c>
      <c r="D1569" s="1" t="s">
        <v>4982</v>
      </c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1:13" ht="15.75" x14ac:dyDescent="0.25">
      <c r="A1570" s="1" t="s">
        <v>792</v>
      </c>
      <c r="B1570" s="1" t="s">
        <v>2470</v>
      </c>
      <c r="C1570" s="1" t="s">
        <v>4983</v>
      </c>
      <c r="D1570" s="1" t="s">
        <v>4984</v>
      </c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1:13" ht="15.75" x14ac:dyDescent="0.25">
      <c r="A1571" s="1" t="s">
        <v>791</v>
      </c>
      <c r="B1571" s="1" t="s">
        <v>2473</v>
      </c>
      <c r="C1571" s="1" t="s">
        <v>4985</v>
      </c>
      <c r="D1571" s="1" t="s">
        <v>4209</v>
      </c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1:13" ht="15.75" x14ac:dyDescent="0.25">
      <c r="A1572" s="1" t="s">
        <v>790</v>
      </c>
      <c r="B1572" s="1" t="s">
        <v>2470</v>
      </c>
      <c r="C1572" s="1" t="s">
        <v>4986</v>
      </c>
      <c r="D1572" s="1" t="s">
        <v>4217</v>
      </c>
      <c r="E1572" s="1"/>
      <c r="F1572" s="1"/>
      <c r="G1572" s="1"/>
      <c r="H1572" s="1"/>
      <c r="I1572" s="1"/>
      <c r="J1572" s="1"/>
      <c r="K1572" s="1"/>
      <c r="L1572" s="1"/>
      <c r="M1572" s="1"/>
    </row>
    <row r="1573" spans="1:13" ht="15.75" x14ac:dyDescent="0.25">
      <c r="A1573" s="1" t="s">
        <v>789</v>
      </c>
      <c r="B1573" s="1" t="s">
        <v>2473</v>
      </c>
      <c r="C1573" s="1" t="s">
        <v>3323</v>
      </c>
      <c r="D1573" s="1" t="s">
        <v>4987</v>
      </c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1:13" ht="15.75" x14ac:dyDescent="0.25">
      <c r="A1574" s="1" t="s">
        <v>788</v>
      </c>
      <c r="B1574" s="1" t="s">
        <v>2473</v>
      </c>
      <c r="C1574" s="1" t="s">
        <v>4988</v>
      </c>
      <c r="D1574" s="1" t="s">
        <v>4989</v>
      </c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1:13" ht="15.75" x14ac:dyDescent="0.25">
      <c r="A1575" s="1" t="s">
        <v>787</v>
      </c>
      <c r="B1575" s="1" t="s">
        <v>2473</v>
      </c>
      <c r="C1575" s="1" t="s">
        <v>4990</v>
      </c>
      <c r="D1575" s="1" t="s">
        <v>4991</v>
      </c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1:13" ht="15.75" x14ac:dyDescent="0.25">
      <c r="A1576" s="1" t="s">
        <v>786</v>
      </c>
      <c r="B1576" s="1" t="s">
        <v>2473</v>
      </c>
      <c r="C1576" s="1" t="s">
        <v>4992</v>
      </c>
      <c r="D1576" s="1" t="s">
        <v>2518</v>
      </c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1:13" ht="15.75" x14ac:dyDescent="0.25">
      <c r="A1577" s="1" t="s">
        <v>785</v>
      </c>
      <c r="B1577" s="1" t="s">
        <v>2470</v>
      </c>
      <c r="C1577" s="1" t="s">
        <v>3434</v>
      </c>
      <c r="D1577" s="1" t="s">
        <v>4993</v>
      </c>
      <c r="E1577" s="1"/>
      <c r="F1577" s="1"/>
      <c r="G1577" s="1"/>
      <c r="H1577" s="1"/>
      <c r="I1577" s="1"/>
      <c r="J1577" s="1"/>
      <c r="K1577" s="1"/>
      <c r="L1577" s="1"/>
      <c r="M1577" s="1"/>
    </row>
    <row r="1578" spans="1:13" ht="15.75" x14ac:dyDescent="0.25">
      <c r="A1578" s="1" t="s">
        <v>784</v>
      </c>
      <c r="B1578" s="1" t="s">
        <v>2473</v>
      </c>
      <c r="C1578" s="1" t="s">
        <v>4994</v>
      </c>
      <c r="D1578" s="1" t="s">
        <v>4995</v>
      </c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1:13" ht="15.75" x14ac:dyDescent="0.25">
      <c r="A1579" s="1" t="s">
        <v>783</v>
      </c>
      <c r="B1579" s="1" t="s">
        <v>2473</v>
      </c>
      <c r="C1579" s="1" t="s">
        <v>4996</v>
      </c>
      <c r="D1579" s="1" t="s">
        <v>4997</v>
      </c>
      <c r="E1579" s="1"/>
      <c r="F1579" s="1"/>
      <c r="G1579" s="1"/>
      <c r="H1579" s="1"/>
      <c r="I1579" s="1"/>
      <c r="J1579" s="1"/>
      <c r="K1579" s="1"/>
      <c r="L1579" s="1"/>
      <c r="M1579" s="1"/>
    </row>
    <row r="1580" spans="1:13" ht="15.75" x14ac:dyDescent="0.25">
      <c r="A1580" s="1" t="s">
        <v>782</v>
      </c>
      <c r="B1580" s="1" t="s">
        <v>2470</v>
      </c>
      <c r="C1580" s="1" t="s">
        <v>3602</v>
      </c>
      <c r="D1580" s="1" t="s">
        <v>4998</v>
      </c>
      <c r="E1580" s="1"/>
      <c r="F1580" s="1"/>
      <c r="G1580" s="1"/>
      <c r="H1580" s="1"/>
      <c r="I1580" s="1"/>
      <c r="J1580" s="1"/>
      <c r="K1580" s="1"/>
      <c r="L1580" s="1"/>
      <c r="M1580" s="1"/>
    </row>
    <row r="1581" spans="1:13" ht="15.75" x14ac:dyDescent="0.25">
      <c r="A1581" s="1" t="s">
        <v>781</v>
      </c>
      <c r="B1581" s="1" t="s">
        <v>2473</v>
      </c>
      <c r="C1581" s="1" t="s">
        <v>4999</v>
      </c>
      <c r="D1581" s="1" t="s">
        <v>2762</v>
      </c>
      <c r="E1581" s="1"/>
      <c r="F1581" s="1"/>
      <c r="G1581" s="1"/>
      <c r="H1581" s="1"/>
      <c r="I1581" s="1"/>
      <c r="J1581" s="1"/>
      <c r="K1581" s="1"/>
      <c r="L1581" s="1"/>
      <c r="M1581" s="1"/>
    </row>
    <row r="1582" spans="1:13" ht="15.75" x14ac:dyDescent="0.25">
      <c r="A1582" s="1" t="s">
        <v>780</v>
      </c>
      <c r="B1582" s="1" t="s">
        <v>2473</v>
      </c>
      <c r="C1582" s="1" t="s">
        <v>5000</v>
      </c>
      <c r="D1582" s="1" t="s">
        <v>5001</v>
      </c>
      <c r="E1582" s="1"/>
      <c r="F1582" s="1"/>
      <c r="G1582" s="1"/>
      <c r="H1582" s="1"/>
      <c r="I1582" s="1"/>
      <c r="J1582" s="1"/>
      <c r="K1582" s="1"/>
      <c r="L1582" s="1"/>
      <c r="M1582" s="1"/>
    </row>
    <row r="1583" spans="1:13" ht="15.75" x14ac:dyDescent="0.25">
      <c r="A1583" s="1" t="s">
        <v>779</v>
      </c>
      <c r="B1583" s="1" t="s">
        <v>2473</v>
      </c>
      <c r="C1583" s="1" t="s">
        <v>2412</v>
      </c>
      <c r="D1583" s="1" t="s">
        <v>5002</v>
      </c>
      <c r="E1583" s="1"/>
      <c r="F1583" s="1"/>
      <c r="G1583" s="1"/>
      <c r="H1583" s="1"/>
      <c r="I1583" s="1"/>
      <c r="J1583" s="1"/>
      <c r="K1583" s="1"/>
      <c r="L1583" s="1"/>
      <c r="M1583" s="1"/>
    </row>
    <row r="1584" spans="1:13" ht="15.75" x14ac:dyDescent="0.25">
      <c r="A1584" s="1" t="s">
        <v>778</v>
      </c>
      <c r="B1584" s="1" t="s">
        <v>3331</v>
      </c>
      <c r="C1584" s="1" t="s">
        <v>5003</v>
      </c>
      <c r="D1584" s="1" t="s">
        <v>5004</v>
      </c>
      <c r="E1584" s="1"/>
      <c r="F1584" s="1"/>
      <c r="G1584" s="1"/>
      <c r="H1584" s="1"/>
      <c r="I1584" s="1"/>
      <c r="J1584" s="1"/>
      <c r="K1584" s="1"/>
      <c r="L1584" s="1"/>
      <c r="M1584" s="1"/>
    </row>
    <row r="1585" spans="1:13" ht="15.75" x14ac:dyDescent="0.25">
      <c r="A1585" s="1" t="s">
        <v>777</v>
      </c>
      <c r="B1585" s="1" t="s">
        <v>2470</v>
      </c>
      <c r="C1585" s="1" t="s">
        <v>5005</v>
      </c>
      <c r="D1585" s="1" t="s">
        <v>5006</v>
      </c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1:13" ht="15.75" x14ac:dyDescent="0.25">
      <c r="A1586" s="1" t="s">
        <v>776</v>
      </c>
      <c r="B1586" s="1" t="s">
        <v>3331</v>
      </c>
      <c r="C1586" s="1" t="s">
        <v>5007</v>
      </c>
      <c r="D1586" s="1" t="s">
        <v>5008</v>
      </c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1:13" ht="15.75" x14ac:dyDescent="0.25">
      <c r="A1587" s="1" t="s">
        <v>775</v>
      </c>
      <c r="B1587" s="1" t="s">
        <v>2470</v>
      </c>
      <c r="C1587" s="1" t="s">
        <v>5009</v>
      </c>
      <c r="D1587" s="1" t="s">
        <v>5010</v>
      </c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1:13" ht="15.75" x14ac:dyDescent="0.25">
      <c r="A1588" s="1" t="s">
        <v>774</v>
      </c>
      <c r="B1588" s="1" t="s">
        <v>2473</v>
      </c>
      <c r="C1588" s="1" t="s">
        <v>5011</v>
      </c>
      <c r="D1588" s="1" t="s">
        <v>5012</v>
      </c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1:13" ht="15.75" x14ac:dyDescent="0.25">
      <c r="A1589" s="1" t="s">
        <v>773</v>
      </c>
      <c r="B1589" s="1" t="s">
        <v>2473</v>
      </c>
      <c r="C1589" s="1" t="s">
        <v>5013</v>
      </c>
      <c r="D1589" s="1" t="s">
        <v>5014</v>
      </c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1:13" ht="15.75" x14ac:dyDescent="0.25">
      <c r="A1590" s="1" t="s">
        <v>772</v>
      </c>
      <c r="B1590" s="1" t="s">
        <v>2470</v>
      </c>
      <c r="C1590" s="1" t="s">
        <v>5015</v>
      </c>
      <c r="D1590" s="1" t="s">
        <v>5016</v>
      </c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1:13" ht="15.75" x14ac:dyDescent="0.25">
      <c r="A1591" s="1" t="s">
        <v>771</v>
      </c>
      <c r="B1591" s="1" t="s">
        <v>2473</v>
      </c>
      <c r="C1591" s="1" t="s">
        <v>3020</v>
      </c>
      <c r="D1591" s="1" t="s">
        <v>3213</v>
      </c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1:13" ht="15.75" x14ac:dyDescent="0.25">
      <c r="A1592" s="1" t="s">
        <v>770</v>
      </c>
      <c r="B1592" s="1" t="s">
        <v>2473</v>
      </c>
      <c r="C1592" s="1" t="s">
        <v>5017</v>
      </c>
      <c r="D1592" s="1" t="s">
        <v>3383</v>
      </c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1:13" ht="15.75" x14ac:dyDescent="0.25">
      <c r="A1593" s="1" t="s">
        <v>769</v>
      </c>
      <c r="B1593" s="1" t="s">
        <v>2473</v>
      </c>
      <c r="C1593" s="1" t="s">
        <v>5018</v>
      </c>
      <c r="D1593" s="1" t="s">
        <v>2876</v>
      </c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1:13" ht="15.75" x14ac:dyDescent="0.25">
      <c r="A1594" s="1" t="s">
        <v>768</v>
      </c>
      <c r="B1594" s="1" t="s">
        <v>3331</v>
      </c>
      <c r="C1594" s="1" t="s">
        <v>5019</v>
      </c>
      <c r="D1594" s="1" t="s">
        <v>3399</v>
      </c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1:13" ht="15.75" x14ac:dyDescent="0.25">
      <c r="A1595" s="1" t="s">
        <v>767</v>
      </c>
      <c r="B1595" s="1" t="s">
        <v>2473</v>
      </c>
      <c r="C1595" s="1" t="s">
        <v>5020</v>
      </c>
      <c r="D1595" s="1" t="s">
        <v>5021</v>
      </c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1:13" ht="15.75" x14ac:dyDescent="0.25">
      <c r="A1596" s="1" t="s">
        <v>766</v>
      </c>
      <c r="B1596" s="1" t="s">
        <v>2470</v>
      </c>
      <c r="C1596" s="1" t="s">
        <v>5022</v>
      </c>
      <c r="D1596" s="1" t="s">
        <v>2828</v>
      </c>
      <c r="E1596" s="1"/>
      <c r="F1596" s="1"/>
      <c r="G1596" s="1"/>
      <c r="H1596" s="1"/>
      <c r="I1596" s="1"/>
      <c r="J1596" s="1"/>
      <c r="K1596" s="1"/>
      <c r="L1596" s="1"/>
      <c r="M1596" s="1"/>
    </row>
    <row r="1597" spans="1:13" ht="15.75" x14ac:dyDescent="0.25">
      <c r="A1597" s="1" t="s">
        <v>765</v>
      </c>
      <c r="B1597" s="1" t="s">
        <v>3331</v>
      </c>
      <c r="C1597" s="1" t="s">
        <v>5023</v>
      </c>
      <c r="D1597" s="1" t="s">
        <v>3076</v>
      </c>
      <c r="E1597" s="1"/>
      <c r="F1597" s="1"/>
      <c r="G1597" s="1"/>
      <c r="H1597" s="1"/>
      <c r="I1597" s="1"/>
      <c r="J1597" s="1"/>
      <c r="K1597" s="1"/>
      <c r="L1597" s="1"/>
      <c r="M1597" s="1"/>
    </row>
    <row r="1598" spans="1:13" ht="15.75" x14ac:dyDescent="0.25">
      <c r="A1598" s="1" t="s">
        <v>764</v>
      </c>
      <c r="B1598" s="1" t="s">
        <v>2473</v>
      </c>
      <c r="C1598" s="1" t="s">
        <v>5024</v>
      </c>
      <c r="D1598" s="1" t="s">
        <v>5025</v>
      </c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1:13" ht="15.75" x14ac:dyDescent="0.25">
      <c r="A1599" s="1" t="s">
        <v>763</v>
      </c>
      <c r="B1599" s="1" t="s">
        <v>2473</v>
      </c>
      <c r="C1599" s="1" t="s">
        <v>5026</v>
      </c>
      <c r="D1599" s="1" t="s">
        <v>5027</v>
      </c>
      <c r="E1599" s="1"/>
      <c r="F1599" s="1"/>
      <c r="G1599" s="1"/>
      <c r="H1599" s="1"/>
      <c r="I1599" s="1"/>
      <c r="J1599" s="1"/>
      <c r="K1599" s="1"/>
      <c r="L1599" s="1"/>
      <c r="M1599" s="1"/>
    </row>
    <row r="1600" spans="1:13" ht="15.75" x14ac:dyDescent="0.25">
      <c r="A1600" s="1" t="s">
        <v>762</v>
      </c>
      <c r="B1600" s="1" t="s">
        <v>2473</v>
      </c>
      <c r="C1600" s="1" t="s">
        <v>4035</v>
      </c>
      <c r="D1600" s="1" t="s">
        <v>5028</v>
      </c>
      <c r="E1600" s="1"/>
      <c r="F1600" s="1"/>
      <c r="G1600" s="1"/>
      <c r="H1600" s="1"/>
      <c r="I1600" s="1"/>
      <c r="J1600" s="1"/>
      <c r="K1600" s="1"/>
      <c r="L1600" s="1"/>
      <c r="M1600" s="1"/>
    </row>
    <row r="1601" spans="1:13" ht="15.75" x14ac:dyDescent="0.25">
      <c r="A1601" s="1" t="s">
        <v>761</v>
      </c>
      <c r="B1601" s="1" t="s">
        <v>2473</v>
      </c>
      <c r="C1601" s="1" t="s">
        <v>5029</v>
      </c>
      <c r="D1601" s="1" t="s">
        <v>3179</v>
      </c>
      <c r="E1601" s="1"/>
      <c r="F1601" s="1"/>
      <c r="G1601" s="1"/>
      <c r="H1601" s="1"/>
      <c r="I1601" s="1"/>
      <c r="J1601" s="1"/>
      <c r="K1601" s="1"/>
      <c r="L1601" s="1"/>
      <c r="M1601" s="1"/>
    </row>
    <row r="1602" spans="1:13" ht="15.75" x14ac:dyDescent="0.25">
      <c r="A1602" s="1" t="s">
        <v>760</v>
      </c>
      <c r="B1602" s="1" t="s">
        <v>2470</v>
      </c>
      <c r="C1602" s="1" t="s">
        <v>5030</v>
      </c>
      <c r="D1602" s="1" t="s">
        <v>5031</v>
      </c>
      <c r="E1602" s="1"/>
      <c r="F1602" s="1"/>
      <c r="G1602" s="1"/>
      <c r="H1602" s="1"/>
      <c r="I1602" s="1"/>
      <c r="J1602" s="1"/>
      <c r="K1602" s="1"/>
      <c r="L1602" s="1"/>
      <c r="M1602" s="1"/>
    </row>
    <row r="1603" spans="1:13" ht="15.75" x14ac:dyDescent="0.25">
      <c r="A1603" s="1" t="s">
        <v>759</v>
      </c>
      <c r="B1603" s="1" t="s">
        <v>2473</v>
      </c>
      <c r="C1603" s="1" t="s">
        <v>5032</v>
      </c>
      <c r="D1603" s="1" t="s">
        <v>3952</v>
      </c>
      <c r="E1603" s="1"/>
      <c r="F1603" s="1"/>
      <c r="G1603" s="1"/>
      <c r="H1603" s="1"/>
      <c r="I1603" s="1"/>
      <c r="J1603" s="1"/>
      <c r="K1603" s="1"/>
      <c r="L1603" s="1"/>
      <c r="M1603" s="1"/>
    </row>
    <row r="1604" spans="1:13" ht="15.75" x14ac:dyDescent="0.25">
      <c r="A1604" s="1" t="s">
        <v>758</v>
      </c>
      <c r="B1604" s="1" t="s">
        <v>2473</v>
      </c>
      <c r="C1604" s="1" t="s">
        <v>5033</v>
      </c>
      <c r="D1604" s="1" t="s">
        <v>2722</v>
      </c>
      <c r="E1604" s="1"/>
      <c r="F1604" s="1"/>
      <c r="G1604" s="1"/>
      <c r="H1604" s="1"/>
      <c r="I1604" s="1"/>
      <c r="J1604" s="1"/>
      <c r="K1604" s="1"/>
      <c r="L1604" s="1"/>
      <c r="M1604" s="1"/>
    </row>
    <row r="1605" spans="1:13" ht="15.75" x14ac:dyDescent="0.25">
      <c r="A1605" s="1" t="s">
        <v>757</v>
      </c>
      <c r="B1605" s="1" t="s">
        <v>2473</v>
      </c>
      <c r="C1605" s="1" t="s">
        <v>3835</v>
      </c>
      <c r="D1605" s="1" t="s">
        <v>5034</v>
      </c>
      <c r="E1605" s="1"/>
      <c r="F1605" s="1"/>
      <c r="G1605" s="1"/>
      <c r="H1605" s="1"/>
      <c r="I1605" s="1"/>
      <c r="J1605" s="1"/>
      <c r="K1605" s="1"/>
      <c r="L1605" s="1"/>
      <c r="M1605" s="1"/>
    </row>
    <row r="1606" spans="1:13" ht="15.75" x14ac:dyDescent="0.25">
      <c r="A1606" s="1" t="s">
        <v>756</v>
      </c>
      <c r="B1606" s="1" t="s">
        <v>3331</v>
      </c>
      <c r="C1606" s="1" t="s">
        <v>2426</v>
      </c>
      <c r="D1606" s="1" t="s">
        <v>4508</v>
      </c>
      <c r="E1606" s="1"/>
      <c r="F1606" s="1"/>
      <c r="G1606" s="1"/>
      <c r="H1606" s="1"/>
      <c r="I1606" s="1"/>
      <c r="J1606" s="1"/>
      <c r="K1606" s="1"/>
      <c r="L1606" s="1"/>
      <c r="M1606" s="1"/>
    </row>
    <row r="1607" spans="1:13" ht="15.75" x14ac:dyDescent="0.25">
      <c r="A1607" s="1" t="s">
        <v>755</v>
      </c>
      <c r="B1607" s="1" t="s">
        <v>2473</v>
      </c>
      <c r="C1607" s="1" t="s">
        <v>5035</v>
      </c>
      <c r="D1607" s="1" t="s">
        <v>2647</v>
      </c>
      <c r="E1607" s="1"/>
      <c r="F1607" s="1"/>
      <c r="G1607" s="1"/>
      <c r="H1607" s="1"/>
      <c r="I1607" s="1"/>
      <c r="J1607" s="1"/>
      <c r="K1607" s="1"/>
      <c r="L1607" s="1"/>
      <c r="M1607" s="1"/>
    </row>
    <row r="1608" spans="1:13" ht="15.75" x14ac:dyDescent="0.25">
      <c r="A1608" s="1" t="s">
        <v>754</v>
      </c>
      <c r="B1608" s="1" t="s">
        <v>2473</v>
      </c>
      <c r="C1608" s="1" t="s">
        <v>2399</v>
      </c>
      <c r="D1608" s="1" t="s">
        <v>3562</v>
      </c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1:13" ht="15.75" x14ac:dyDescent="0.25">
      <c r="A1609" s="1" t="s">
        <v>753</v>
      </c>
      <c r="B1609" s="1" t="s">
        <v>2470</v>
      </c>
      <c r="C1609" s="1" t="s">
        <v>5036</v>
      </c>
      <c r="D1609" s="1" t="s">
        <v>5037</v>
      </c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1:13" ht="15.75" x14ac:dyDescent="0.25">
      <c r="A1610" s="1" t="s">
        <v>752</v>
      </c>
      <c r="B1610" s="1" t="s">
        <v>2470</v>
      </c>
      <c r="C1610" s="1" t="s">
        <v>5038</v>
      </c>
      <c r="D1610" s="1" t="s">
        <v>3399</v>
      </c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1:13" ht="15.75" x14ac:dyDescent="0.25">
      <c r="A1611" s="1" t="s">
        <v>751</v>
      </c>
      <c r="B1611" s="1" t="s">
        <v>2470</v>
      </c>
      <c r="C1611" s="1" t="s">
        <v>5039</v>
      </c>
      <c r="D1611" s="1" t="s">
        <v>3800</v>
      </c>
      <c r="E1611" s="1"/>
      <c r="F1611" s="1"/>
      <c r="G1611" s="1"/>
      <c r="H1611" s="1"/>
      <c r="I1611" s="1"/>
      <c r="J1611" s="1"/>
      <c r="K1611" s="1"/>
      <c r="L1611" s="1"/>
      <c r="M1611" s="1"/>
    </row>
    <row r="1612" spans="1:13" ht="15.75" x14ac:dyDescent="0.25">
      <c r="A1612" s="1" t="s">
        <v>750</v>
      </c>
      <c r="B1612" s="1" t="s">
        <v>2470</v>
      </c>
      <c r="C1612" s="1" t="s">
        <v>5040</v>
      </c>
      <c r="D1612" s="1" t="s">
        <v>5041</v>
      </c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1:13" ht="15.75" x14ac:dyDescent="0.25">
      <c r="A1613" s="1" t="s">
        <v>749</v>
      </c>
      <c r="B1613" s="1" t="s">
        <v>2470</v>
      </c>
      <c r="C1613" s="1" t="s">
        <v>5042</v>
      </c>
      <c r="D1613" s="1" t="s">
        <v>3190</v>
      </c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1:13" ht="15.75" x14ac:dyDescent="0.25">
      <c r="A1614" s="1" t="s">
        <v>748</v>
      </c>
      <c r="B1614" s="1" t="s">
        <v>2473</v>
      </c>
      <c r="C1614" s="1" t="s">
        <v>5043</v>
      </c>
      <c r="D1614" s="1" t="s">
        <v>5044</v>
      </c>
      <c r="E1614" s="1"/>
      <c r="F1614" s="1"/>
      <c r="G1614" s="1"/>
      <c r="H1614" s="1"/>
      <c r="I1614" s="1"/>
      <c r="J1614" s="1"/>
      <c r="K1614" s="1"/>
      <c r="L1614" s="1"/>
      <c r="M1614" s="1"/>
    </row>
    <row r="1615" spans="1:13" ht="15.75" x14ac:dyDescent="0.25">
      <c r="A1615" s="1" t="s">
        <v>747</v>
      </c>
      <c r="B1615" s="1" t="s">
        <v>2470</v>
      </c>
      <c r="C1615" s="1" t="s">
        <v>5045</v>
      </c>
      <c r="D1615" s="1" t="s">
        <v>5046</v>
      </c>
      <c r="E1615" s="1"/>
      <c r="F1615" s="1"/>
      <c r="G1615" s="1"/>
      <c r="H1615" s="1"/>
      <c r="I1615" s="1"/>
      <c r="J1615" s="1"/>
      <c r="K1615" s="1"/>
      <c r="L1615" s="1"/>
      <c r="M1615" s="1"/>
    </row>
    <row r="1616" spans="1:13" ht="15.75" x14ac:dyDescent="0.25">
      <c r="A1616" s="1" t="s">
        <v>746</v>
      </c>
      <c r="B1616" s="1" t="s">
        <v>2473</v>
      </c>
      <c r="C1616" s="1" t="s">
        <v>5047</v>
      </c>
      <c r="D1616" s="1" t="s">
        <v>2891</v>
      </c>
      <c r="E1616" s="1"/>
      <c r="F1616" s="1"/>
      <c r="G1616" s="1"/>
      <c r="H1616" s="1"/>
      <c r="I1616" s="1"/>
      <c r="J1616" s="1"/>
      <c r="K1616" s="1"/>
      <c r="L1616" s="1"/>
      <c r="M1616" s="1"/>
    </row>
    <row r="1617" spans="1:13" ht="15.75" x14ac:dyDescent="0.25">
      <c r="A1617" s="1" t="s">
        <v>745</v>
      </c>
      <c r="B1617" s="1" t="s">
        <v>2470</v>
      </c>
      <c r="C1617" s="1" t="s">
        <v>5048</v>
      </c>
      <c r="D1617" s="1" t="s">
        <v>2504</v>
      </c>
      <c r="E1617" s="1"/>
      <c r="F1617" s="1"/>
      <c r="G1617" s="1"/>
      <c r="H1617" s="1"/>
      <c r="I1617" s="1"/>
      <c r="J1617" s="1"/>
      <c r="K1617" s="1"/>
      <c r="L1617" s="1"/>
      <c r="M1617" s="1"/>
    </row>
    <row r="1618" spans="1:13" ht="15.75" x14ac:dyDescent="0.25">
      <c r="A1618" s="1" t="s">
        <v>744</v>
      </c>
      <c r="B1618" s="1" t="s">
        <v>2473</v>
      </c>
      <c r="C1618" s="1" t="s">
        <v>5049</v>
      </c>
      <c r="D1618" s="1" t="s">
        <v>5050</v>
      </c>
      <c r="E1618" s="1"/>
      <c r="F1618" s="1"/>
      <c r="G1618" s="1"/>
      <c r="H1618" s="1"/>
      <c r="I1618" s="1"/>
      <c r="J1618" s="1"/>
      <c r="K1618" s="1"/>
      <c r="L1618" s="1"/>
      <c r="M1618" s="1"/>
    </row>
    <row r="1619" spans="1:13" ht="15.75" x14ac:dyDescent="0.25">
      <c r="A1619" s="1" t="s">
        <v>743</v>
      </c>
      <c r="B1619" s="1" t="s">
        <v>2470</v>
      </c>
      <c r="C1619" s="1" t="s">
        <v>5051</v>
      </c>
      <c r="D1619" s="1" t="s">
        <v>4138</v>
      </c>
      <c r="E1619" s="1"/>
      <c r="F1619" s="1"/>
      <c r="G1619" s="1"/>
      <c r="H1619" s="1"/>
      <c r="I1619" s="1"/>
      <c r="J1619" s="1"/>
      <c r="K1619" s="1"/>
      <c r="L1619" s="1"/>
      <c r="M1619" s="1"/>
    </row>
    <row r="1620" spans="1:13" ht="15.75" x14ac:dyDescent="0.25">
      <c r="A1620" s="1" t="s">
        <v>742</v>
      </c>
      <c r="B1620" s="1" t="s">
        <v>2473</v>
      </c>
      <c r="C1620" s="1" t="s">
        <v>2569</v>
      </c>
      <c r="D1620" s="1" t="s">
        <v>5052</v>
      </c>
      <c r="E1620" s="1"/>
      <c r="F1620" s="1"/>
      <c r="G1620" s="1"/>
      <c r="H1620" s="1"/>
      <c r="I1620" s="1"/>
      <c r="J1620" s="1"/>
      <c r="K1620" s="1"/>
      <c r="L1620" s="1"/>
      <c r="M1620" s="1"/>
    </row>
    <row r="1621" spans="1:13" ht="15.75" x14ac:dyDescent="0.25">
      <c r="A1621" s="1" t="s">
        <v>741</v>
      </c>
      <c r="B1621" s="1" t="s">
        <v>2470</v>
      </c>
      <c r="C1621" s="1" t="s">
        <v>5053</v>
      </c>
      <c r="D1621" s="1" t="s">
        <v>5054</v>
      </c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1:13" ht="15.75" x14ac:dyDescent="0.25">
      <c r="A1622" s="1" t="s">
        <v>740</v>
      </c>
      <c r="B1622" s="1" t="s">
        <v>2470</v>
      </c>
      <c r="C1622" s="1" t="s">
        <v>5055</v>
      </c>
      <c r="D1622" s="1" t="s">
        <v>5056</v>
      </c>
      <c r="E1622" s="1"/>
      <c r="F1622" s="1"/>
      <c r="G1622" s="1"/>
      <c r="H1622" s="1"/>
      <c r="I1622" s="1"/>
      <c r="J1622" s="1"/>
      <c r="K1622" s="1"/>
      <c r="L1622" s="1"/>
      <c r="M1622" s="1"/>
    </row>
    <row r="1623" spans="1:13" ht="15.75" x14ac:dyDescent="0.25">
      <c r="A1623" s="1" t="s">
        <v>739</v>
      </c>
      <c r="B1623" s="1" t="s">
        <v>2473</v>
      </c>
      <c r="C1623" s="1" t="s">
        <v>5057</v>
      </c>
      <c r="D1623" s="1" t="s">
        <v>2816</v>
      </c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1:13" ht="15.75" x14ac:dyDescent="0.25">
      <c r="A1624" s="1" t="s">
        <v>738</v>
      </c>
      <c r="B1624" s="1" t="s">
        <v>2473</v>
      </c>
      <c r="C1624" s="1" t="s">
        <v>5058</v>
      </c>
      <c r="D1624" s="1" t="s">
        <v>3532</v>
      </c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1:13" ht="15.75" x14ac:dyDescent="0.25">
      <c r="A1625" s="1" t="s">
        <v>737</v>
      </c>
      <c r="B1625" s="1" t="s">
        <v>2470</v>
      </c>
      <c r="C1625" s="1" t="s">
        <v>5059</v>
      </c>
      <c r="D1625" s="1" t="s">
        <v>3232</v>
      </c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1:13" ht="15.75" x14ac:dyDescent="0.25">
      <c r="A1626" s="1" t="s">
        <v>736</v>
      </c>
      <c r="B1626" s="1" t="s">
        <v>2470</v>
      </c>
      <c r="C1626" s="1" t="s">
        <v>5060</v>
      </c>
      <c r="D1626" s="1" t="s">
        <v>2637</v>
      </c>
      <c r="E1626" s="1"/>
      <c r="F1626" s="1"/>
      <c r="G1626" s="1"/>
      <c r="H1626" s="1"/>
      <c r="I1626" s="1"/>
      <c r="J1626" s="1"/>
      <c r="K1626" s="1"/>
      <c r="L1626" s="1"/>
      <c r="M1626" s="1"/>
    </row>
    <row r="1627" spans="1:13" ht="15.75" x14ac:dyDescent="0.25">
      <c r="A1627" s="1" t="s">
        <v>735</v>
      </c>
      <c r="B1627" s="1" t="s">
        <v>3331</v>
      </c>
      <c r="C1627" s="1" t="s">
        <v>4194</v>
      </c>
      <c r="D1627" s="1" t="s">
        <v>5061</v>
      </c>
      <c r="E1627" s="1"/>
      <c r="F1627" s="1"/>
      <c r="G1627" s="1"/>
      <c r="H1627" s="1"/>
      <c r="I1627" s="1"/>
      <c r="J1627" s="1"/>
      <c r="K1627" s="1"/>
      <c r="L1627" s="1"/>
      <c r="M1627" s="1"/>
    </row>
    <row r="1628" spans="1:13" ht="15.75" x14ac:dyDescent="0.25">
      <c r="A1628" s="1" t="s">
        <v>734</v>
      </c>
      <c r="B1628" s="1" t="s">
        <v>2470</v>
      </c>
      <c r="C1628" s="1" t="s">
        <v>5062</v>
      </c>
      <c r="D1628" s="1" t="s">
        <v>5063</v>
      </c>
      <c r="E1628" s="1"/>
      <c r="F1628" s="1"/>
      <c r="G1628" s="1"/>
      <c r="H1628" s="1"/>
      <c r="I1628" s="1"/>
      <c r="J1628" s="1"/>
      <c r="K1628" s="1"/>
      <c r="L1628" s="1"/>
      <c r="M1628" s="1"/>
    </row>
    <row r="1629" spans="1:13" ht="15.75" x14ac:dyDescent="0.25">
      <c r="A1629" s="1" t="s">
        <v>733</v>
      </c>
      <c r="B1629" s="1" t="s">
        <v>2473</v>
      </c>
      <c r="C1629" s="1" t="s">
        <v>5064</v>
      </c>
      <c r="D1629" s="1" t="s">
        <v>2629</v>
      </c>
      <c r="E1629" s="1"/>
      <c r="F1629" s="1"/>
      <c r="G1629" s="1"/>
      <c r="H1629" s="1"/>
      <c r="I1629" s="1"/>
      <c r="J1629" s="1"/>
      <c r="K1629" s="1"/>
      <c r="L1629" s="1"/>
      <c r="M1629" s="1"/>
    </row>
    <row r="1630" spans="1:13" ht="15.75" x14ac:dyDescent="0.25">
      <c r="A1630" s="1" t="s">
        <v>732</v>
      </c>
      <c r="B1630" s="1" t="s">
        <v>2473</v>
      </c>
      <c r="C1630" s="1" t="s">
        <v>5065</v>
      </c>
      <c r="D1630" s="1" t="s">
        <v>5066</v>
      </c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1:13" ht="15.75" x14ac:dyDescent="0.25">
      <c r="A1631" s="1" t="s">
        <v>731</v>
      </c>
      <c r="B1631" s="1" t="s">
        <v>2470</v>
      </c>
      <c r="C1631" s="1" t="s">
        <v>5067</v>
      </c>
      <c r="D1631" s="1" t="s">
        <v>5068</v>
      </c>
      <c r="E1631" s="1"/>
      <c r="F1631" s="1"/>
      <c r="G1631" s="1"/>
      <c r="H1631" s="1"/>
      <c r="I1631" s="1"/>
      <c r="J1631" s="1"/>
      <c r="K1631" s="1"/>
      <c r="L1631" s="1"/>
      <c r="M1631" s="1"/>
    </row>
    <row r="1632" spans="1:13" ht="15.75" x14ac:dyDescent="0.25">
      <c r="A1632" s="1" t="s">
        <v>730</v>
      </c>
      <c r="B1632" s="1" t="s">
        <v>2473</v>
      </c>
      <c r="C1632" s="1" t="s">
        <v>4184</v>
      </c>
      <c r="D1632" s="1" t="s">
        <v>2891</v>
      </c>
      <c r="E1632" s="1"/>
      <c r="F1632" s="1"/>
      <c r="G1632" s="1"/>
      <c r="H1632" s="1"/>
      <c r="I1632" s="1"/>
      <c r="J1632" s="1"/>
      <c r="K1632" s="1"/>
      <c r="L1632" s="1"/>
      <c r="M1632" s="1"/>
    </row>
    <row r="1633" spans="1:13" ht="15.75" x14ac:dyDescent="0.25">
      <c r="A1633" s="1" t="s">
        <v>729</v>
      </c>
      <c r="B1633" s="1" t="s">
        <v>2473</v>
      </c>
      <c r="C1633" s="1" t="s">
        <v>4936</v>
      </c>
      <c r="D1633" s="1" t="s">
        <v>5069</v>
      </c>
      <c r="E1633" s="1"/>
      <c r="F1633" s="1"/>
      <c r="G1633" s="1"/>
      <c r="H1633" s="1"/>
      <c r="I1633" s="1"/>
      <c r="J1633" s="1"/>
      <c r="K1633" s="1"/>
      <c r="L1633" s="1"/>
      <c r="M1633" s="1"/>
    </row>
    <row r="1634" spans="1:13" ht="15.75" x14ac:dyDescent="0.25">
      <c r="A1634" s="1" t="s">
        <v>728</v>
      </c>
      <c r="B1634" s="1" t="s">
        <v>2470</v>
      </c>
      <c r="C1634" s="1" t="s">
        <v>5070</v>
      </c>
      <c r="D1634" s="1" t="s">
        <v>4404</v>
      </c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1:13" ht="15.75" x14ac:dyDescent="0.25">
      <c r="A1635" s="1" t="s">
        <v>727</v>
      </c>
      <c r="B1635" s="1" t="s">
        <v>2473</v>
      </c>
      <c r="C1635" s="1" t="s">
        <v>5071</v>
      </c>
      <c r="D1635" s="1" t="s">
        <v>5072</v>
      </c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1:13" ht="15.75" x14ac:dyDescent="0.25">
      <c r="A1636" s="1" t="s">
        <v>726</v>
      </c>
      <c r="B1636" s="1" t="s">
        <v>2470</v>
      </c>
      <c r="C1636" s="1" t="s">
        <v>2462</v>
      </c>
      <c r="D1636" s="1" t="s">
        <v>5073</v>
      </c>
      <c r="E1636" s="1"/>
      <c r="F1636" s="1"/>
      <c r="G1636" s="1"/>
      <c r="H1636" s="1"/>
      <c r="I1636" s="1"/>
      <c r="J1636" s="1"/>
      <c r="K1636" s="1"/>
      <c r="L1636" s="1"/>
      <c r="M1636" s="1"/>
    </row>
    <row r="1637" spans="1:13" ht="15.75" x14ac:dyDescent="0.25">
      <c r="A1637" s="1" t="s">
        <v>725</v>
      </c>
      <c r="B1637" s="1" t="s">
        <v>2470</v>
      </c>
      <c r="C1637" s="1" t="s">
        <v>5074</v>
      </c>
      <c r="D1637" s="1" t="s">
        <v>3334</v>
      </c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1:13" ht="15.75" x14ac:dyDescent="0.25">
      <c r="A1638" s="1" t="s">
        <v>724</v>
      </c>
      <c r="B1638" s="1" t="s">
        <v>2470</v>
      </c>
      <c r="C1638" s="1" t="s">
        <v>5075</v>
      </c>
      <c r="D1638" s="1" t="s">
        <v>5076</v>
      </c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1:13" ht="15.75" x14ac:dyDescent="0.25">
      <c r="A1639" s="1" t="s">
        <v>723</v>
      </c>
      <c r="B1639" s="1" t="s">
        <v>2470</v>
      </c>
      <c r="C1639" s="1" t="s">
        <v>4667</v>
      </c>
      <c r="D1639" s="1" t="s">
        <v>5077</v>
      </c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1:13" ht="15.75" x14ac:dyDescent="0.25">
      <c r="A1640" s="1" t="s">
        <v>722</v>
      </c>
      <c r="B1640" s="1" t="s">
        <v>2473</v>
      </c>
      <c r="C1640" s="1" t="s">
        <v>2921</v>
      </c>
      <c r="D1640" s="1" t="s">
        <v>5078</v>
      </c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1:13" ht="15.75" x14ac:dyDescent="0.25">
      <c r="A1641" s="1" t="s">
        <v>721</v>
      </c>
      <c r="B1641" s="1" t="s">
        <v>2470</v>
      </c>
      <c r="C1641" s="1" t="s">
        <v>5079</v>
      </c>
      <c r="D1641" s="1" t="s">
        <v>5080</v>
      </c>
      <c r="E1641" s="1"/>
      <c r="F1641" s="1"/>
      <c r="G1641" s="1"/>
      <c r="H1641" s="1"/>
      <c r="I1641" s="1"/>
      <c r="J1641" s="1"/>
      <c r="K1641" s="1"/>
      <c r="L1641" s="1"/>
      <c r="M1641" s="1"/>
    </row>
    <row r="1642" spans="1:13" ht="15.75" x14ac:dyDescent="0.25">
      <c r="A1642" s="1" t="s">
        <v>720</v>
      </c>
      <c r="B1642" s="1" t="s">
        <v>2470</v>
      </c>
      <c r="C1642" s="1" t="s">
        <v>5081</v>
      </c>
      <c r="D1642" s="1" t="s">
        <v>5082</v>
      </c>
      <c r="E1642" s="1"/>
      <c r="F1642" s="1"/>
      <c r="G1642" s="1"/>
      <c r="H1642" s="1"/>
      <c r="I1642" s="1"/>
      <c r="J1642" s="1"/>
      <c r="K1642" s="1"/>
      <c r="L1642" s="1"/>
      <c r="M1642" s="1"/>
    </row>
    <row r="1643" spans="1:13" ht="15.75" x14ac:dyDescent="0.25">
      <c r="A1643" s="1" t="s">
        <v>719</v>
      </c>
      <c r="B1643" s="1" t="s">
        <v>2470</v>
      </c>
      <c r="C1643" s="1" t="s">
        <v>3285</v>
      </c>
      <c r="D1643" s="1" t="s">
        <v>3290</v>
      </c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1:13" ht="15.75" x14ac:dyDescent="0.25">
      <c r="A1644" s="1" t="s">
        <v>718</v>
      </c>
      <c r="B1644" s="1" t="s">
        <v>2470</v>
      </c>
      <c r="C1644" s="1" t="s">
        <v>5083</v>
      </c>
      <c r="D1644" s="1" t="s">
        <v>3381</v>
      </c>
      <c r="E1644" s="1"/>
      <c r="F1644" s="1"/>
      <c r="G1644" s="1"/>
      <c r="H1644" s="1"/>
      <c r="I1644" s="1"/>
      <c r="J1644" s="1"/>
      <c r="K1644" s="1"/>
      <c r="L1644" s="1"/>
      <c r="M1644" s="1"/>
    </row>
    <row r="1645" spans="1:13" ht="15.75" x14ac:dyDescent="0.25">
      <c r="A1645" s="1" t="s">
        <v>717</v>
      </c>
      <c r="B1645" s="1" t="s">
        <v>2473</v>
      </c>
      <c r="C1645" s="1" t="s">
        <v>3436</v>
      </c>
      <c r="D1645" s="1" t="s">
        <v>2793</v>
      </c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1:13" ht="15.75" x14ac:dyDescent="0.25">
      <c r="A1646" s="1" t="s">
        <v>716</v>
      </c>
      <c r="B1646" s="1" t="s">
        <v>2473</v>
      </c>
      <c r="C1646" s="1" t="s">
        <v>3819</v>
      </c>
      <c r="D1646" s="1" t="s">
        <v>5084</v>
      </c>
      <c r="E1646" s="1"/>
      <c r="F1646" s="1"/>
      <c r="G1646" s="1"/>
      <c r="H1646" s="1"/>
      <c r="I1646" s="1"/>
      <c r="J1646" s="1"/>
      <c r="K1646" s="1"/>
      <c r="L1646" s="1"/>
      <c r="M1646" s="1"/>
    </row>
    <row r="1647" spans="1:13" ht="15.75" x14ac:dyDescent="0.25">
      <c r="A1647" s="1" t="s">
        <v>715</v>
      </c>
      <c r="B1647" s="1" t="s">
        <v>3331</v>
      </c>
      <c r="C1647" s="1" t="s">
        <v>5085</v>
      </c>
      <c r="D1647" s="1" t="s">
        <v>4523</v>
      </c>
      <c r="E1647" s="1"/>
      <c r="F1647" s="1"/>
      <c r="G1647" s="1"/>
      <c r="H1647" s="1"/>
      <c r="I1647" s="1"/>
      <c r="J1647" s="1"/>
      <c r="K1647" s="1"/>
      <c r="L1647" s="1"/>
      <c r="M1647" s="1"/>
    </row>
    <row r="1648" spans="1:13" ht="15.75" x14ac:dyDescent="0.25">
      <c r="A1648" s="1" t="s">
        <v>714</v>
      </c>
      <c r="B1648" s="1" t="s">
        <v>2473</v>
      </c>
      <c r="C1648" s="1" t="s">
        <v>5086</v>
      </c>
      <c r="D1648" s="1" t="s">
        <v>2801</v>
      </c>
      <c r="E1648" s="1"/>
      <c r="F1648" s="1"/>
      <c r="G1648" s="1"/>
      <c r="H1648" s="1"/>
      <c r="I1648" s="1"/>
      <c r="J1648" s="1"/>
      <c r="K1648" s="1"/>
      <c r="L1648" s="1"/>
      <c r="M1648" s="1"/>
    </row>
    <row r="1649" spans="1:13" ht="15.75" x14ac:dyDescent="0.25">
      <c r="A1649" s="1" t="s">
        <v>713</v>
      </c>
      <c r="B1649" s="1" t="s">
        <v>2473</v>
      </c>
      <c r="C1649" s="1" t="s">
        <v>5087</v>
      </c>
      <c r="D1649" s="1" t="s">
        <v>2922</v>
      </c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1:13" ht="15.75" x14ac:dyDescent="0.25">
      <c r="A1650" s="1" t="s">
        <v>712</v>
      </c>
      <c r="B1650" s="1" t="s">
        <v>2470</v>
      </c>
      <c r="C1650" s="1" t="s">
        <v>2921</v>
      </c>
      <c r="D1650" s="1" t="s">
        <v>2504</v>
      </c>
      <c r="E1650" s="1"/>
      <c r="F1650" s="1"/>
      <c r="G1650" s="1"/>
      <c r="H1650" s="1"/>
      <c r="I1650" s="1"/>
      <c r="J1650" s="1"/>
      <c r="K1650" s="1"/>
      <c r="L1650" s="1"/>
      <c r="M1650" s="1"/>
    </row>
    <row r="1651" spans="1:13" ht="15.75" x14ac:dyDescent="0.25">
      <c r="A1651" s="1" t="s">
        <v>711</v>
      </c>
      <c r="B1651" s="1" t="s">
        <v>3331</v>
      </c>
      <c r="C1651" s="1" t="s">
        <v>5088</v>
      </c>
      <c r="D1651" s="1" t="s">
        <v>2655</v>
      </c>
      <c r="E1651" s="1"/>
      <c r="F1651" s="1"/>
      <c r="G1651" s="1"/>
      <c r="H1651" s="1"/>
      <c r="I1651" s="1"/>
      <c r="J1651" s="1"/>
      <c r="K1651" s="1"/>
      <c r="L1651" s="1"/>
      <c r="M1651" s="1"/>
    </row>
    <row r="1652" spans="1:13" ht="15.75" x14ac:dyDescent="0.25">
      <c r="A1652" s="1" t="s">
        <v>710</v>
      </c>
      <c r="B1652" s="1" t="s">
        <v>2473</v>
      </c>
      <c r="C1652" s="1" t="s">
        <v>5089</v>
      </c>
      <c r="D1652" s="1" t="s">
        <v>5090</v>
      </c>
      <c r="E1652" s="1"/>
      <c r="F1652" s="1"/>
      <c r="G1652" s="1"/>
      <c r="H1652" s="1"/>
      <c r="I1652" s="1"/>
      <c r="J1652" s="1"/>
      <c r="K1652" s="1"/>
      <c r="L1652" s="1"/>
      <c r="M1652" s="1"/>
    </row>
    <row r="1653" spans="1:13" ht="15.75" x14ac:dyDescent="0.25">
      <c r="A1653" s="1" t="s">
        <v>709</v>
      </c>
      <c r="B1653" s="1" t="s">
        <v>2470</v>
      </c>
      <c r="C1653" s="1" t="s">
        <v>5091</v>
      </c>
      <c r="D1653" s="1" t="s">
        <v>5092</v>
      </c>
      <c r="E1653" s="1"/>
      <c r="F1653" s="1"/>
      <c r="G1653" s="1"/>
      <c r="H1653" s="1"/>
      <c r="I1653" s="1"/>
      <c r="J1653" s="1"/>
      <c r="K1653" s="1"/>
      <c r="L1653" s="1"/>
      <c r="M1653" s="1"/>
    </row>
    <row r="1654" spans="1:13" ht="15.75" x14ac:dyDescent="0.25">
      <c r="A1654" s="1" t="s">
        <v>708</v>
      </c>
      <c r="B1654" s="1" t="s">
        <v>2470</v>
      </c>
      <c r="C1654" s="1" t="s">
        <v>5093</v>
      </c>
      <c r="D1654" s="1" t="s">
        <v>3339</v>
      </c>
      <c r="E1654" s="1"/>
      <c r="F1654" s="1"/>
      <c r="G1654" s="1"/>
      <c r="H1654" s="1"/>
      <c r="I1654" s="1"/>
      <c r="J1654" s="1"/>
      <c r="K1654" s="1"/>
      <c r="L1654" s="1"/>
      <c r="M1654" s="1"/>
    </row>
    <row r="1655" spans="1:13" ht="15.75" x14ac:dyDescent="0.25">
      <c r="A1655" s="1" t="s">
        <v>707</v>
      </c>
      <c r="B1655" s="1" t="s">
        <v>2473</v>
      </c>
      <c r="C1655" s="1" t="s">
        <v>5094</v>
      </c>
      <c r="D1655" s="1" t="s">
        <v>5095</v>
      </c>
      <c r="E1655" s="1"/>
      <c r="F1655" s="1"/>
      <c r="G1655" s="1"/>
      <c r="H1655" s="1"/>
      <c r="I1655" s="1"/>
      <c r="J1655" s="1"/>
      <c r="K1655" s="1"/>
      <c r="L1655" s="1"/>
      <c r="M1655" s="1"/>
    </row>
    <row r="1656" spans="1:13" ht="15.75" x14ac:dyDescent="0.25">
      <c r="A1656" s="1" t="s">
        <v>706</v>
      </c>
      <c r="B1656" s="1" t="s">
        <v>2473</v>
      </c>
      <c r="C1656" s="1" t="s">
        <v>5096</v>
      </c>
      <c r="D1656" s="1" t="s">
        <v>5097</v>
      </c>
      <c r="E1656" s="1"/>
      <c r="F1656" s="1"/>
      <c r="G1656" s="1"/>
      <c r="H1656" s="1"/>
      <c r="I1656" s="1"/>
      <c r="J1656" s="1"/>
      <c r="K1656" s="1"/>
      <c r="L1656" s="1"/>
      <c r="M1656" s="1"/>
    </row>
    <row r="1657" spans="1:13" ht="15.75" x14ac:dyDescent="0.25">
      <c r="A1657" s="1" t="s">
        <v>705</v>
      </c>
      <c r="B1657" s="1" t="s">
        <v>2473</v>
      </c>
      <c r="C1657" s="1" t="s">
        <v>5098</v>
      </c>
      <c r="D1657" s="1" t="s">
        <v>2749</v>
      </c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1:13" ht="15.75" x14ac:dyDescent="0.25">
      <c r="A1658" s="1" t="s">
        <v>704</v>
      </c>
      <c r="B1658" s="1" t="s">
        <v>2470</v>
      </c>
      <c r="C1658" s="1" t="s">
        <v>2446</v>
      </c>
      <c r="D1658" s="1" t="s">
        <v>5099</v>
      </c>
      <c r="E1658" s="1"/>
      <c r="F1658" s="1"/>
      <c r="G1658" s="1"/>
      <c r="H1658" s="1"/>
      <c r="I1658" s="1"/>
      <c r="J1658" s="1"/>
      <c r="K1658" s="1"/>
      <c r="L1658" s="1"/>
      <c r="M1658" s="1"/>
    </row>
    <row r="1659" spans="1:13" ht="15.75" x14ac:dyDescent="0.25">
      <c r="A1659" s="1" t="s">
        <v>703</v>
      </c>
      <c r="B1659" s="1" t="s">
        <v>3331</v>
      </c>
      <c r="C1659" s="1" t="s">
        <v>5100</v>
      </c>
      <c r="D1659" s="1" t="s">
        <v>5101</v>
      </c>
      <c r="E1659" s="1"/>
      <c r="F1659" s="1"/>
      <c r="G1659" s="1"/>
      <c r="H1659" s="1"/>
      <c r="I1659" s="1"/>
      <c r="J1659" s="1"/>
      <c r="K1659" s="1"/>
      <c r="L1659" s="1"/>
      <c r="M1659" s="1"/>
    </row>
    <row r="1660" spans="1:13" ht="15.75" x14ac:dyDescent="0.25">
      <c r="A1660" s="1" t="s">
        <v>702</v>
      </c>
      <c r="B1660" s="1" t="s">
        <v>2470</v>
      </c>
      <c r="C1660" s="1" t="s">
        <v>4021</v>
      </c>
      <c r="D1660" s="1" t="s">
        <v>2471</v>
      </c>
      <c r="E1660" s="1"/>
      <c r="F1660" s="1"/>
      <c r="G1660" s="1"/>
      <c r="H1660" s="1"/>
      <c r="I1660" s="1"/>
      <c r="J1660" s="1"/>
      <c r="K1660" s="1"/>
      <c r="L1660" s="1"/>
      <c r="M1660" s="1"/>
    </row>
    <row r="1661" spans="1:13" ht="15.75" x14ac:dyDescent="0.25">
      <c r="A1661" s="1" t="s">
        <v>701</v>
      </c>
      <c r="B1661" s="1" t="s">
        <v>2473</v>
      </c>
      <c r="C1661" s="1" t="s">
        <v>5102</v>
      </c>
      <c r="D1661" s="1" t="s">
        <v>5103</v>
      </c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1:13" ht="15.75" x14ac:dyDescent="0.25">
      <c r="A1662" s="1" t="s">
        <v>700</v>
      </c>
      <c r="B1662" s="1" t="s">
        <v>3331</v>
      </c>
      <c r="C1662" s="1" t="s">
        <v>5104</v>
      </c>
      <c r="D1662" s="1" t="s">
        <v>5105</v>
      </c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1:13" ht="15.75" x14ac:dyDescent="0.25">
      <c r="A1663" s="1" t="s">
        <v>699</v>
      </c>
      <c r="B1663" s="1" t="s">
        <v>2473</v>
      </c>
      <c r="C1663" s="1" t="s">
        <v>5106</v>
      </c>
      <c r="D1663" s="1" t="s">
        <v>2901</v>
      </c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1:13" ht="15.75" x14ac:dyDescent="0.25">
      <c r="A1664" s="1" t="s">
        <v>698</v>
      </c>
      <c r="B1664" s="1" t="s">
        <v>2470</v>
      </c>
      <c r="C1664" s="1" t="s">
        <v>5107</v>
      </c>
      <c r="D1664" s="1" t="s">
        <v>5108</v>
      </c>
      <c r="E1664" s="1"/>
      <c r="F1664" s="1"/>
      <c r="G1664" s="1"/>
      <c r="H1664" s="1"/>
      <c r="I1664" s="1"/>
      <c r="J1664" s="1"/>
      <c r="K1664" s="1"/>
      <c r="L1664" s="1"/>
      <c r="M1664" s="1"/>
    </row>
    <row r="1665" spans="1:13" ht="15.75" x14ac:dyDescent="0.25">
      <c r="A1665" s="1" t="s">
        <v>697</v>
      </c>
      <c r="B1665" s="1" t="s">
        <v>2473</v>
      </c>
      <c r="C1665" s="1" t="s">
        <v>5109</v>
      </c>
      <c r="D1665" s="1" t="s">
        <v>5110</v>
      </c>
      <c r="E1665" s="1"/>
      <c r="F1665" s="1"/>
      <c r="G1665" s="1"/>
      <c r="H1665" s="1"/>
      <c r="I1665" s="1"/>
      <c r="J1665" s="1"/>
      <c r="K1665" s="1"/>
      <c r="L1665" s="1"/>
      <c r="M1665" s="1"/>
    </row>
    <row r="1666" spans="1:13" ht="15.75" x14ac:dyDescent="0.25">
      <c r="A1666" s="1" t="s">
        <v>696</v>
      </c>
      <c r="B1666" s="1" t="s">
        <v>2473</v>
      </c>
      <c r="C1666" s="1" t="s">
        <v>5111</v>
      </c>
      <c r="D1666" s="1" t="s">
        <v>5112</v>
      </c>
      <c r="E1666" s="1"/>
      <c r="F1666" s="1"/>
      <c r="G1666" s="1"/>
      <c r="H1666" s="1"/>
      <c r="I1666" s="1"/>
      <c r="J1666" s="1"/>
      <c r="K1666" s="1"/>
      <c r="L1666" s="1"/>
      <c r="M1666" s="1"/>
    </row>
    <row r="1667" spans="1:13" ht="15.75" x14ac:dyDescent="0.25">
      <c r="A1667" s="1" t="s">
        <v>695</v>
      </c>
      <c r="B1667" s="1" t="s">
        <v>2473</v>
      </c>
      <c r="C1667" s="1" t="s">
        <v>2406</v>
      </c>
      <c r="D1667" s="1" t="s">
        <v>5113</v>
      </c>
      <c r="E1667" s="1"/>
      <c r="F1667" s="1"/>
      <c r="G1667" s="1"/>
      <c r="H1667" s="1"/>
      <c r="I1667" s="1"/>
      <c r="J1667" s="1"/>
      <c r="K1667" s="1"/>
      <c r="L1667" s="1"/>
      <c r="M1667" s="1"/>
    </row>
    <row r="1668" spans="1:13" ht="15.75" x14ac:dyDescent="0.25">
      <c r="A1668" s="1" t="s">
        <v>694</v>
      </c>
      <c r="B1668" s="1" t="s">
        <v>2473</v>
      </c>
      <c r="C1668" s="1" t="s">
        <v>5114</v>
      </c>
      <c r="D1668" s="1" t="s">
        <v>2548</v>
      </c>
      <c r="E1668" s="1"/>
      <c r="F1668" s="1"/>
      <c r="G1668" s="1"/>
      <c r="H1668" s="1"/>
      <c r="I1668" s="1"/>
      <c r="J1668" s="1"/>
      <c r="K1668" s="1"/>
      <c r="L1668" s="1"/>
      <c r="M1668" s="1"/>
    </row>
    <row r="1669" spans="1:13" ht="15.75" x14ac:dyDescent="0.25">
      <c r="A1669" s="1" t="s">
        <v>693</v>
      </c>
      <c r="B1669" s="1" t="s">
        <v>2473</v>
      </c>
      <c r="C1669" s="1" t="s">
        <v>5115</v>
      </c>
      <c r="D1669" s="1" t="s">
        <v>5116</v>
      </c>
      <c r="E1669" s="1"/>
      <c r="F1669" s="1"/>
      <c r="G1669" s="1"/>
      <c r="H1669" s="1"/>
      <c r="I1669" s="1"/>
      <c r="J1669" s="1"/>
      <c r="K1669" s="1"/>
      <c r="L1669" s="1"/>
      <c r="M1669" s="1"/>
    </row>
    <row r="1670" spans="1:13" ht="15.75" x14ac:dyDescent="0.25">
      <c r="A1670" s="1" t="s">
        <v>692</v>
      </c>
      <c r="B1670" s="1" t="s">
        <v>2473</v>
      </c>
      <c r="C1670" s="1" t="s">
        <v>3220</v>
      </c>
      <c r="D1670" s="1" t="s">
        <v>2766</v>
      </c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1:13" ht="15.75" x14ac:dyDescent="0.25">
      <c r="A1671" s="1" t="s">
        <v>691</v>
      </c>
      <c r="B1671" s="1" t="s">
        <v>2473</v>
      </c>
      <c r="C1671" s="1" t="s">
        <v>5117</v>
      </c>
      <c r="D1671" s="1" t="s">
        <v>5118</v>
      </c>
      <c r="E1671" s="1"/>
      <c r="F1671" s="1"/>
      <c r="G1671" s="1"/>
      <c r="H1671" s="1"/>
      <c r="I1671" s="1"/>
      <c r="J1671" s="1"/>
      <c r="K1671" s="1"/>
      <c r="L1671" s="1"/>
      <c r="M1671" s="1"/>
    </row>
    <row r="1672" spans="1:13" ht="15.75" x14ac:dyDescent="0.25">
      <c r="A1672" s="1" t="s">
        <v>690</v>
      </c>
      <c r="B1672" s="1" t="s">
        <v>2470</v>
      </c>
      <c r="C1672" s="1" t="s">
        <v>4444</v>
      </c>
      <c r="D1672" s="1" t="s">
        <v>5119</v>
      </c>
      <c r="E1672" s="1"/>
      <c r="F1672" s="1"/>
      <c r="G1672" s="1"/>
      <c r="H1672" s="1"/>
      <c r="I1672" s="1"/>
      <c r="J1672" s="1"/>
      <c r="K1672" s="1"/>
      <c r="L1672" s="1"/>
      <c r="M1672" s="1"/>
    </row>
    <row r="1673" spans="1:13" ht="15.75" x14ac:dyDescent="0.25">
      <c r="A1673" s="1" t="s">
        <v>689</v>
      </c>
      <c r="B1673" s="1" t="s">
        <v>2473</v>
      </c>
      <c r="C1673" s="1" t="s">
        <v>2449</v>
      </c>
      <c r="D1673" s="1" t="s">
        <v>4950</v>
      </c>
      <c r="E1673" s="1"/>
      <c r="F1673" s="1"/>
      <c r="G1673" s="1"/>
      <c r="H1673" s="1"/>
      <c r="I1673" s="1"/>
      <c r="J1673" s="1"/>
      <c r="K1673" s="1"/>
      <c r="L1673" s="1"/>
      <c r="M1673" s="1"/>
    </row>
    <row r="1674" spans="1:13" ht="15.75" x14ac:dyDescent="0.25">
      <c r="A1674" s="1" t="s">
        <v>688</v>
      </c>
      <c r="B1674" s="1" t="s">
        <v>2470</v>
      </c>
      <c r="C1674" s="1" t="s">
        <v>5120</v>
      </c>
      <c r="D1674" s="1" t="s">
        <v>4953</v>
      </c>
      <c r="E1674" s="1"/>
      <c r="F1674" s="1"/>
      <c r="G1674" s="1"/>
      <c r="H1674" s="1"/>
      <c r="I1674" s="1"/>
      <c r="J1674" s="1"/>
      <c r="K1674" s="1"/>
      <c r="L1674" s="1"/>
      <c r="M1674" s="1"/>
    </row>
    <row r="1675" spans="1:13" ht="15.75" x14ac:dyDescent="0.25">
      <c r="A1675" s="1" t="s">
        <v>687</v>
      </c>
      <c r="B1675" s="1" t="s">
        <v>2470</v>
      </c>
      <c r="C1675" s="1" t="s">
        <v>5121</v>
      </c>
      <c r="D1675" s="1" t="s">
        <v>4766</v>
      </c>
      <c r="E1675" s="1"/>
      <c r="F1675" s="1"/>
      <c r="G1675" s="1"/>
      <c r="H1675" s="1"/>
      <c r="I1675" s="1"/>
      <c r="J1675" s="1"/>
      <c r="K1675" s="1"/>
      <c r="L1675" s="1"/>
      <c r="M1675" s="1"/>
    </row>
    <row r="1676" spans="1:13" ht="15.75" x14ac:dyDescent="0.25">
      <c r="A1676" s="1" t="s">
        <v>686</v>
      </c>
      <c r="B1676" s="1" t="s">
        <v>2473</v>
      </c>
      <c r="C1676" s="1" t="s">
        <v>5122</v>
      </c>
      <c r="D1676" s="1" t="s">
        <v>5123</v>
      </c>
      <c r="E1676" s="1"/>
      <c r="F1676" s="1"/>
      <c r="G1676" s="1"/>
      <c r="H1676" s="1"/>
      <c r="I1676" s="1"/>
      <c r="J1676" s="1"/>
      <c r="K1676" s="1"/>
      <c r="L1676" s="1"/>
      <c r="M1676" s="1"/>
    </row>
    <row r="1677" spans="1:13" ht="15.75" x14ac:dyDescent="0.25">
      <c r="A1677" s="1" t="s">
        <v>685</v>
      </c>
      <c r="B1677" s="1" t="s">
        <v>2470</v>
      </c>
      <c r="C1677" s="1" t="s">
        <v>5124</v>
      </c>
      <c r="D1677" s="1" t="s">
        <v>5125</v>
      </c>
      <c r="E1677" s="1"/>
      <c r="F1677" s="1"/>
      <c r="G1677" s="1"/>
      <c r="H1677" s="1"/>
      <c r="I1677" s="1"/>
      <c r="J1677" s="1"/>
      <c r="K1677" s="1"/>
      <c r="L1677" s="1"/>
      <c r="M1677" s="1"/>
    </row>
    <row r="1678" spans="1:13" ht="15.75" x14ac:dyDescent="0.25">
      <c r="A1678" s="1" t="s">
        <v>684</v>
      </c>
      <c r="B1678" s="1" t="s">
        <v>2470</v>
      </c>
      <c r="C1678" s="1" t="s">
        <v>5126</v>
      </c>
      <c r="D1678" s="1" t="s">
        <v>5127</v>
      </c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1:13" ht="15.75" x14ac:dyDescent="0.25">
      <c r="A1679" s="1" t="s">
        <v>683</v>
      </c>
      <c r="B1679" s="1" t="s">
        <v>2473</v>
      </c>
      <c r="C1679" s="1" t="s">
        <v>5128</v>
      </c>
      <c r="D1679" s="1" t="s">
        <v>5129</v>
      </c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1:13" ht="15.75" x14ac:dyDescent="0.25">
      <c r="A1680" s="1" t="s">
        <v>682</v>
      </c>
      <c r="B1680" s="1" t="s">
        <v>2470</v>
      </c>
      <c r="C1680" s="1" t="s">
        <v>4395</v>
      </c>
      <c r="D1680" s="1" t="s">
        <v>5130</v>
      </c>
      <c r="E1680" s="1"/>
      <c r="F1680" s="1"/>
      <c r="G1680" s="1"/>
      <c r="H1680" s="1"/>
      <c r="I1680" s="1"/>
      <c r="J1680" s="1"/>
      <c r="K1680" s="1"/>
      <c r="L1680" s="1"/>
      <c r="M1680" s="1"/>
    </row>
    <row r="1681" spans="1:13" ht="15.75" x14ac:dyDescent="0.25">
      <c r="A1681" s="1" t="s">
        <v>681</v>
      </c>
      <c r="B1681" s="1" t="s">
        <v>2470</v>
      </c>
      <c r="C1681" s="1" t="s">
        <v>5131</v>
      </c>
      <c r="D1681" s="1" t="s">
        <v>5132</v>
      </c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1:13" ht="15.75" x14ac:dyDescent="0.25">
      <c r="A1682" s="1" t="s">
        <v>680</v>
      </c>
      <c r="B1682" s="1" t="s">
        <v>2473</v>
      </c>
      <c r="C1682" s="1" t="s">
        <v>3460</v>
      </c>
      <c r="D1682" s="1" t="s">
        <v>5133</v>
      </c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1:13" ht="15.75" x14ac:dyDescent="0.25">
      <c r="A1683" s="1" t="s">
        <v>679</v>
      </c>
      <c r="B1683" s="1" t="s">
        <v>2473</v>
      </c>
      <c r="C1683" s="1" t="s">
        <v>5134</v>
      </c>
      <c r="D1683" s="1" t="s">
        <v>4430</v>
      </c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1:13" ht="15.75" x14ac:dyDescent="0.25">
      <c r="A1684" s="1" t="s">
        <v>678</v>
      </c>
      <c r="B1684" s="1" t="s">
        <v>2470</v>
      </c>
      <c r="C1684" s="1" t="s">
        <v>3103</v>
      </c>
      <c r="D1684" s="1" t="s">
        <v>5135</v>
      </c>
      <c r="E1684" s="1"/>
      <c r="F1684" s="1"/>
      <c r="G1684" s="1"/>
      <c r="H1684" s="1"/>
      <c r="I1684" s="1"/>
      <c r="J1684" s="1"/>
      <c r="K1684" s="1"/>
      <c r="L1684" s="1"/>
      <c r="M1684" s="1"/>
    </row>
    <row r="1685" spans="1:13" ht="15.75" x14ac:dyDescent="0.25">
      <c r="A1685" s="1" t="s">
        <v>677</v>
      </c>
      <c r="B1685" s="1" t="s">
        <v>2473</v>
      </c>
      <c r="C1685" s="1" t="s">
        <v>4665</v>
      </c>
      <c r="D1685" s="1" t="s">
        <v>5136</v>
      </c>
      <c r="E1685" s="1"/>
      <c r="F1685" s="1"/>
      <c r="G1685" s="1"/>
      <c r="H1685" s="1"/>
      <c r="I1685" s="1"/>
      <c r="J1685" s="1"/>
      <c r="K1685" s="1"/>
      <c r="L1685" s="1"/>
      <c r="M1685" s="1"/>
    </row>
    <row r="1686" spans="1:13" ht="15.75" x14ac:dyDescent="0.25">
      <c r="A1686" s="1" t="s">
        <v>676</v>
      </c>
      <c r="B1686" s="1" t="s">
        <v>2473</v>
      </c>
      <c r="C1686" s="1" t="s">
        <v>5137</v>
      </c>
      <c r="D1686" s="1" t="s">
        <v>2561</v>
      </c>
      <c r="E1686" s="1"/>
      <c r="F1686" s="1"/>
      <c r="G1686" s="1"/>
      <c r="H1686" s="1"/>
      <c r="I1686" s="1"/>
      <c r="J1686" s="1"/>
      <c r="K1686" s="1"/>
      <c r="L1686" s="1"/>
      <c r="M1686" s="1"/>
    </row>
    <row r="1687" spans="1:13" ht="15.75" x14ac:dyDescent="0.25">
      <c r="A1687" s="1" t="s">
        <v>675</v>
      </c>
      <c r="B1687" s="1" t="s">
        <v>2473</v>
      </c>
      <c r="C1687" s="1" t="s">
        <v>3317</v>
      </c>
      <c r="D1687" s="1" t="s">
        <v>5138</v>
      </c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1:13" ht="15.75" x14ac:dyDescent="0.25">
      <c r="A1688" s="1" t="s">
        <v>674</v>
      </c>
      <c r="B1688" s="1" t="s">
        <v>2470</v>
      </c>
      <c r="C1688" s="1" t="s">
        <v>5139</v>
      </c>
      <c r="D1688" s="1" t="s">
        <v>5140</v>
      </c>
      <c r="E1688" s="1"/>
      <c r="F1688" s="1"/>
      <c r="G1688" s="1"/>
      <c r="H1688" s="1"/>
      <c r="I1688" s="1"/>
      <c r="J1688" s="1"/>
      <c r="K1688" s="1"/>
      <c r="L1688" s="1"/>
      <c r="M1688" s="1"/>
    </row>
    <row r="1689" spans="1:13" ht="15.75" x14ac:dyDescent="0.25">
      <c r="A1689" s="1" t="s">
        <v>673</v>
      </c>
      <c r="B1689" s="1" t="s">
        <v>3331</v>
      </c>
      <c r="C1689" s="1" t="s">
        <v>5141</v>
      </c>
      <c r="D1689" s="1" t="s">
        <v>5142</v>
      </c>
      <c r="E1689" s="1"/>
      <c r="F1689" s="1"/>
      <c r="G1689" s="1"/>
      <c r="H1689" s="1"/>
      <c r="I1689" s="1"/>
      <c r="J1689" s="1"/>
      <c r="K1689" s="1"/>
      <c r="L1689" s="1"/>
      <c r="M1689" s="1"/>
    </row>
    <row r="1690" spans="1:13" ht="15.75" x14ac:dyDescent="0.25">
      <c r="A1690" s="1" t="s">
        <v>672</v>
      </c>
      <c r="B1690" s="1" t="s">
        <v>2473</v>
      </c>
      <c r="C1690" s="1" t="s">
        <v>5143</v>
      </c>
      <c r="D1690" s="1" t="s">
        <v>4436</v>
      </c>
      <c r="E1690" s="1"/>
      <c r="F1690" s="1"/>
      <c r="G1690" s="1"/>
      <c r="H1690" s="1"/>
      <c r="I1690" s="1"/>
      <c r="J1690" s="1"/>
      <c r="K1690" s="1"/>
      <c r="L1690" s="1"/>
      <c r="M1690" s="1"/>
    </row>
    <row r="1691" spans="1:13" ht="15.75" x14ac:dyDescent="0.25">
      <c r="A1691" s="1" t="s">
        <v>671</v>
      </c>
      <c r="B1691" s="1" t="s">
        <v>2470</v>
      </c>
      <c r="C1691" s="1" t="s">
        <v>5144</v>
      </c>
      <c r="D1691" s="1" t="s">
        <v>5145</v>
      </c>
      <c r="E1691" s="1"/>
      <c r="F1691" s="1"/>
      <c r="G1691" s="1"/>
      <c r="H1691" s="1"/>
      <c r="I1691" s="1"/>
      <c r="J1691" s="1"/>
      <c r="K1691" s="1"/>
      <c r="L1691" s="1"/>
      <c r="M1691" s="1"/>
    </row>
    <row r="1692" spans="1:13" ht="15.75" x14ac:dyDescent="0.25">
      <c r="A1692" s="1" t="s">
        <v>670</v>
      </c>
      <c r="B1692" s="1" t="s">
        <v>2470</v>
      </c>
      <c r="C1692" s="1" t="s">
        <v>5146</v>
      </c>
      <c r="D1692" s="1" t="s">
        <v>5147</v>
      </c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1:13" ht="15.75" x14ac:dyDescent="0.25">
      <c r="A1693" s="1" t="s">
        <v>669</v>
      </c>
      <c r="B1693" s="1" t="s">
        <v>2473</v>
      </c>
      <c r="C1693" s="1" t="s">
        <v>5148</v>
      </c>
      <c r="D1693" s="1" t="s">
        <v>4412</v>
      </c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1:13" ht="15.75" x14ac:dyDescent="0.25">
      <c r="A1694" s="1" t="s">
        <v>668</v>
      </c>
      <c r="B1694" s="1" t="s">
        <v>2473</v>
      </c>
      <c r="C1694" s="1" t="s">
        <v>3336</v>
      </c>
      <c r="D1694" s="1" t="s">
        <v>5149</v>
      </c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1:13" ht="15.75" x14ac:dyDescent="0.25">
      <c r="A1695" s="1" t="s">
        <v>667</v>
      </c>
      <c r="B1695" s="1" t="s">
        <v>2470</v>
      </c>
      <c r="C1695" s="1" t="s">
        <v>5150</v>
      </c>
      <c r="D1695" s="1" t="s">
        <v>3516</v>
      </c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1:13" ht="15.75" x14ac:dyDescent="0.25">
      <c r="A1696" s="1" t="s">
        <v>666</v>
      </c>
      <c r="B1696" s="1" t="s">
        <v>2470</v>
      </c>
      <c r="C1696" s="1" t="s">
        <v>5151</v>
      </c>
      <c r="D1696" s="1" t="s">
        <v>5152</v>
      </c>
      <c r="E1696" s="1"/>
      <c r="F1696" s="1"/>
      <c r="G1696" s="1"/>
      <c r="H1696" s="1"/>
      <c r="I1696" s="1"/>
      <c r="J1696" s="1"/>
      <c r="K1696" s="1"/>
      <c r="L1696" s="1"/>
      <c r="M1696" s="1"/>
    </row>
    <row r="1697" spans="1:13" ht="15.75" x14ac:dyDescent="0.25">
      <c r="A1697" s="1" t="s">
        <v>665</v>
      </c>
      <c r="B1697" s="1" t="s">
        <v>2470</v>
      </c>
      <c r="C1697" s="1" t="s">
        <v>5153</v>
      </c>
      <c r="D1697" s="1" t="s">
        <v>5154</v>
      </c>
      <c r="E1697" s="1"/>
      <c r="F1697" s="1"/>
      <c r="G1697" s="1"/>
      <c r="H1697" s="1"/>
      <c r="I1697" s="1"/>
      <c r="J1697" s="1"/>
      <c r="K1697" s="1"/>
      <c r="L1697" s="1"/>
      <c r="M1697" s="1"/>
    </row>
    <row r="1698" spans="1:13" ht="15.75" x14ac:dyDescent="0.25">
      <c r="A1698" s="1" t="s">
        <v>664</v>
      </c>
      <c r="B1698" s="1" t="s">
        <v>2470</v>
      </c>
      <c r="C1698" s="1" t="s">
        <v>4717</v>
      </c>
      <c r="D1698" s="1" t="s">
        <v>5155</v>
      </c>
      <c r="E1698" s="1"/>
      <c r="F1698" s="1"/>
      <c r="G1698" s="1"/>
      <c r="H1698" s="1"/>
      <c r="I1698" s="1"/>
      <c r="J1698" s="1"/>
      <c r="K1698" s="1"/>
      <c r="L1698" s="1"/>
      <c r="M1698" s="1"/>
    </row>
    <row r="1699" spans="1:13" ht="15.75" x14ac:dyDescent="0.25">
      <c r="A1699" s="1" t="s">
        <v>663</v>
      </c>
      <c r="B1699" s="1" t="s">
        <v>2470</v>
      </c>
      <c r="C1699" s="1" t="s">
        <v>5156</v>
      </c>
      <c r="D1699" s="1" t="s">
        <v>4212</v>
      </c>
      <c r="E1699" s="1"/>
      <c r="F1699" s="1"/>
      <c r="G1699" s="1"/>
      <c r="H1699" s="1"/>
      <c r="I1699" s="1"/>
      <c r="J1699" s="1"/>
      <c r="K1699" s="1"/>
      <c r="L1699" s="1"/>
      <c r="M1699" s="1"/>
    </row>
    <row r="1700" spans="1:13" ht="15.75" x14ac:dyDescent="0.25">
      <c r="A1700" s="1" t="s">
        <v>662</v>
      </c>
      <c r="B1700" s="1" t="s">
        <v>2473</v>
      </c>
      <c r="C1700" s="1" t="s">
        <v>5157</v>
      </c>
      <c r="D1700" s="1" t="s">
        <v>2660</v>
      </c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1:13" ht="15.75" x14ac:dyDescent="0.25">
      <c r="A1701" s="1" t="s">
        <v>661</v>
      </c>
      <c r="B1701" s="1" t="s">
        <v>2470</v>
      </c>
      <c r="C1701" s="1" t="s">
        <v>5158</v>
      </c>
      <c r="D1701" s="1" t="s">
        <v>5159</v>
      </c>
      <c r="E1701" s="1"/>
      <c r="F1701" s="1"/>
      <c r="G1701" s="1"/>
      <c r="H1701" s="1"/>
      <c r="I1701" s="1"/>
      <c r="J1701" s="1"/>
      <c r="K1701" s="1"/>
      <c r="L1701" s="1"/>
      <c r="M1701" s="1"/>
    </row>
    <row r="1702" spans="1:13" ht="15.75" x14ac:dyDescent="0.25">
      <c r="A1702" s="1" t="s">
        <v>660</v>
      </c>
      <c r="B1702" s="1" t="s">
        <v>2473</v>
      </c>
      <c r="C1702" s="1" t="s">
        <v>5160</v>
      </c>
      <c r="D1702" s="1" t="s">
        <v>2486</v>
      </c>
      <c r="E1702" s="1"/>
      <c r="F1702" s="1"/>
      <c r="G1702" s="1"/>
      <c r="H1702" s="1"/>
      <c r="I1702" s="1"/>
      <c r="J1702" s="1"/>
      <c r="K1702" s="1"/>
      <c r="L1702" s="1"/>
      <c r="M1702" s="1"/>
    </row>
    <row r="1703" spans="1:13" ht="15.75" x14ac:dyDescent="0.25">
      <c r="A1703" s="1" t="s">
        <v>659</v>
      </c>
      <c r="B1703" s="1" t="s">
        <v>2473</v>
      </c>
      <c r="C1703" s="1" t="s">
        <v>5161</v>
      </c>
      <c r="D1703" s="1" t="s">
        <v>2619</v>
      </c>
      <c r="E1703" s="1"/>
      <c r="F1703" s="1"/>
      <c r="G1703" s="1"/>
      <c r="H1703" s="1"/>
      <c r="I1703" s="1"/>
      <c r="J1703" s="1"/>
      <c r="K1703" s="1"/>
      <c r="L1703" s="1"/>
      <c r="M1703" s="1"/>
    </row>
    <row r="1704" spans="1:13" ht="15.75" x14ac:dyDescent="0.25">
      <c r="A1704" s="1" t="s">
        <v>658</v>
      </c>
      <c r="B1704" s="1" t="s">
        <v>2473</v>
      </c>
      <c r="C1704" s="1" t="s">
        <v>5162</v>
      </c>
      <c r="D1704" s="1" t="s">
        <v>3712</v>
      </c>
      <c r="E1704" s="1"/>
      <c r="F1704" s="1"/>
      <c r="G1704" s="1"/>
      <c r="H1704" s="1"/>
      <c r="I1704" s="1"/>
      <c r="J1704" s="1"/>
      <c r="K1704" s="1"/>
      <c r="L1704" s="1"/>
      <c r="M1704" s="1"/>
    </row>
    <row r="1705" spans="1:13" ht="15.75" x14ac:dyDescent="0.25">
      <c r="A1705" s="1" t="s">
        <v>657</v>
      </c>
      <c r="B1705" s="1" t="s">
        <v>2470</v>
      </c>
      <c r="C1705" s="1" t="s">
        <v>5163</v>
      </c>
      <c r="D1705" s="1" t="s">
        <v>2836</v>
      </c>
      <c r="E1705" s="1"/>
      <c r="F1705" s="1"/>
      <c r="G1705" s="1"/>
      <c r="H1705" s="1"/>
      <c r="I1705" s="1"/>
      <c r="J1705" s="1"/>
      <c r="K1705" s="1"/>
      <c r="L1705" s="1"/>
      <c r="M1705" s="1"/>
    </row>
    <row r="1706" spans="1:13" ht="15.75" x14ac:dyDescent="0.25">
      <c r="A1706" s="1" t="s">
        <v>656</v>
      </c>
      <c r="B1706" s="1" t="s">
        <v>2473</v>
      </c>
      <c r="C1706" s="1" t="s">
        <v>3791</v>
      </c>
      <c r="D1706" s="1" t="s">
        <v>5164</v>
      </c>
      <c r="E1706" s="1"/>
      <c r="F1706" s="1"/>
      <c r="G1706" s="1"/>
      <c r="H1706" s="1"/>
      <c r="I1706" s="1"/>
      <c r="J1706" s="1"/>
      <c r="K1706" s="1"/>
      <c r="L1706" s="1"/>
      <c r="M1706" s="1"/>
    </row>
    <row r="1707" spans="1:13" ht="15.75" x14ac:dyDescent="0.25">
      <c r="A1707" s="1" t="s">
        <v>655</v>
      </c>
      <c r="B1707" s="1" t="s">
        <v>2470</v>
      </c>
      <c r="C1707" s="1" t="s">
        <v>5165</v>
      </c>
      <c r="D1707" s="1" t="s">
        <v>5166</v>
      </c>
      <c r="E1707" s="1"/>
      <c r="F1707" s="1"/>
      <c r="G1707" s="1"/>
      <c r="H1707" s="1"/>
      <c r="I1707" s="1"/>
      <c r="J1707" s="1"/>
      <c r="K1707" s="1"/>
      <c r="L1707" s="1"/>
      <c r="M1707" s="1"/>
    </row>
    <row r="1708" spans="1:13" ht="15.75" x14ac:dyDescent="0.25">
      <c r="A1708" s="1" t="s">
        <v>654</v>
      </c>
      <c r="B1708" s="1" t="s">
        <v>2470</v>
      </c>
      <c r="C1708" s="1" t="s">
        <v>4352</v>
      </c>
      <c r="D1708" s="1" t="s">
        <v>3452</v>
      </c>
      <c r="E1708" s="1"/>
      <c r="F1708" s="1"/>
      <c r="G1708" s="1"/>
      <c r="H1708" s="1"/>
      <c r="I1708" s="1"/>
      <c r="J1708" s="1"/>
      <c r="K1708" s="1"/>
      <c r="L1708" s="1"/>
      <c r="M1708" s="1"/>
    </row>
    <row r="1709" spans="1:13" ht="15.75" x14ac:dyDescent="0.25">
      <c r="A1709" s="1" t="s">
        <v>653</v>
      </c>
      <c r="B1709" s="1" t="s">
        <v>2473</v>
      </c>
      <c r="C1709" s="1" t="s">
        <v>5167</v>
      </c>
      <c r="D1709" s="1" t="s">
        <v>5168</v>
      </c>
      <c r="E1709" s="1"/>
      <c r="F1709" s="1"/>
      <c r="G1709" s="1"/>
      <c r="H1709" s="1"/>
      <c r="I1709" s="1"/>
      <c r="J1709" s="1"/>
      <c r="K1709" s="1"/>
      <c r="L1709" s="1"/>
      <c r="M1709" s="1"/>
    </row>
    <row r="1710" spans="1:13" ht="15.75" x14ac:dyDescent="0.25">
      <c r="A1710" s="1" t="s">
        <v>652</v>
      </c>
      <c r="B1710" s="1" t="s">
        <v>2470</v>
      </c>
      <c r="C1710" s="1" t="s">
        <v>4717</v>
      </c>
      <c r="D1710" s="1" t="s">
        <v>3994</v>
      </c>
      <c r="E1710" s="1"/>
      <c r="F1710" s="1"/>
      <c r="G1710" s="1"/>
      <c r="H1710" s="1"/>
      <c r="I1710" s="1"/>
      <c r="J1710" s="1"/>
      <c r="K1710" s="1"/>
      <c r="L1710" s="1"/>
      <c r="M1710" s="1"/>
    </row>
    <row r="1711" spans="1:13" ht="15.75" x14ac:dyDescent="0.25">
      <c r="A1711" s="1" t="s">
        <v>651</v>
      </c>
      <c r="B1711" s="1" t="s">
        <v>2470</v>
      </c>
      <c r="C1711" s="1" t="s">
        <v>5169</v>
      </c>
      <c r="D1711" s="1" t="s">
        <v>5170</v>
      </c>
      <c r="E1711" s="1"/>
      <c r="F1711" s="1"/>
      <c r="G1711" s="1"/>
      <c r="H1711" s="1"/>
      <c r="I1711" s="1"/>
      <c r="J1711" s="1"/>
      <c r="K1711" s="1"/>
      <c r="L1711" s="1"/>
      <c r="M1711" s="1"/>
    </row>
    <row r="1712" spans="1:13" ht="15.75" x14ac:dyDescent="0.25">
      <c r="A1712" s="1" t="s">
        <v>650</v>
      </c>
      <c r="B1712" s="1" t="s">
        <v>2473</v>
      </c>
      <c r="C1712" s="1" t="s">
        <v>5171</v>
      </c>
      <c r="D1712" s="1" t="s">
        <v>5172</v>
      </c>
      <c r="E1712" s="1"/>
      <c r="F1712" s="1"/>
      <c r="G1712" s="1" t="s">
        <v>2414</v>
      </c>
      <c r="H1712" s="1" t="s">
        <v>2397</v>
      </c>
      <c r="I1712" s="1"/>
      <c r="J1712" s="1"/>
      <c r="K1712" s="1"/>
      <c r="L1712" s="1" t="s">
        <v>2606</v>
      </c>
      <c r="M1712" s="1"/>
    </row>
    <row r="1713" spans="1:13" ht="15.75" x14ac:dyDescent="0.25">
      <c r="A1713" s="1" t="s">
        <v>649</v>
      </c>
      <c r="B1713" s="1" t="s">
        <v>2470</v>
      </c>
      <c r="C1713" s="1" t="s">
        <v>5173</v>
      </c>
      <c r="D1713" s="1" t="s">
        <v>3090</v>
      </c>
      <c r="E1713" s="1"/>
      <c r="F1713" s="1"/>
      <c r="G1713" s="1"/>
      <c r="H1713" s="1"/>
      <c r="I1713" s="1"/>
      <c r="J1713" s="1"/>
      <c r="K1713" s="1"/>
      <c r="L1713" s="1"/>
      <c r="M1713" s="1"/>
    </row>
    <row r="1714" spans="1:13" ht="15.75" x14ac:dyDescent="0.25">
      <c r="A1714" s="1" t="s">
        <v>648</v>
      </c>
      <c r="B1714" s="1" t="s">
        <v>2473</v>
      </c>
      <c r="C1714" s="1" t="s">
        <v>5174</v>
      </c>
      <c r="D1714" s="1" t="s">
        <v>2814</v>
      </c>
      <c r="E1714" s="1"/>
      <c r="F1714" s="1"/>
      <c r="G1714" s="1"/>
      <c r="H1714" s="1"/>
      <c r="I1714" s="1"/>
      <c r="J1714" s="1"/>
      <c r="K1714" s="1"/>
      <c r="L1714" s="1"/>
      <c r="M1714" s="1"/>
    </row>
    <row r="1715" spans="1:13" ht="15.75" x14ac:dyDescent="0.25">
      <c r="A1715" s="1" t="s">
        <v>647</v>
      </c>
      <c r="B1715" s="1" t="s">
        <v>2470</v>
      </c>
      <c r="C1715" s="1" t="s">
        <v>2445</v>
      </c>
      <c r="D1715" s="1" t="s">
        <v>5175</v>
      </c>
      <c r="E1715" s="1"/>
      <c r="F1715" s="1"/>
      <c r="G1715" s="1"/>
      <c r="H1715" s="1"/>
      <c r="I1715" s="1"/>
      <c r="J1715" s="1"/>
      <c r="K1715" s="1"/>
      <c r="L1715" s="1"/>
      <c r="M1715" s="1"/>
    </row>
    <row r="1716" spans="1:13" ht="15.75" x14ac:dyDescent="0.25">
      <c r="A1716" s="1" t="s">
        <v>646</v>
      </c>
      <c r="B1716" s="1" t="s">
        <v>2470</v>
      </c>
      <c r="C1716" s="1" t="s">
        <v>5176</v>
      </c>
      <c r="D1716" s="1" t="s">
        <v>5170</v>
      </c>
      <c r="E1716" s="1"/>
      <c r="F1716" s="1"/>
      <c r="G1716" s="1"/>
      <c r="H1716" s="1"/>
      <c r="I1716" s="1"/>
      <c r="J1716" s="1"/>
      <c r="K1716" s="1"/>
      <c r="L1716" s="1"/>
      <c r="M1716" s="1"/>
    </row>
    <row r="1717" spans="1:13" ht="15.75" x14ac:dyDescent="0.25">
      <c r="A1717" s="1" t="s">
        <v>645</v>
      </c>
      <c r="B1717" s="1" t="s">
        <v>2473</v>
      </c>
      <c r="C1717" s="1" t="s">
        <v>5177</v>
      </c>
      <c r="D1717" s="1" t="s">
        <v>2651</v>
      </c>
      <c r="E1717" s="1"/>
      <c r="F1717" s="1"/>
      <c r="G1717" s="1"/>
      <c r="H1717" s="1"/>
      <c r="I1717" s="1"/>
      <c r="J1717" s="1"/>
      <c r="K1717" s="1"/>
      <c r="L1717" s="1"/>
      <c r="M1717" s="1"/>
    </row>
    <row r="1718" spans="1:13" ht="15.75" x14ac:dyDescent="0.25">
      <c r="A1718" s="1" t="s">
        <v>644</v>
      </c>
      <c r="B1718" s="1" t="s">
        <v>2470</v>
      </c>
      <c r="C1718" s="1" t="s">
        <v>2403</v>
      </c>
      <c r="D1718" s="1" t="s">
        <v>5178</v>
      </c>
      <c r="E1718" s="1"/>
      <c r="F1718" s="1"/>
      <c r="G1718" s="1"/>
      <c r="H1718" s="1"/>
      <c r="I1718" s="1"/>
      <c r="J1718" s="1"/>
      <c r="K1718" s="1"/>
      <c r="L1718" s="1"/>
      <c r="M1718" s="1"/>
    </row>
    <row r="1719" spans="1:13" ht="15.75" x14ac:dyDescent="0.25">
      <c r="A1719" s="1" t="s">
        <v>643</v>
      </c>
      <c r="B1719" s="1" t="s">
        <v>2470</v>
      </c>
      <c r="C1719" s="1" t="s">
        <v>5179</v>
      </c>
      <c r="D1719" s="1" t="s">
        <v>5180</v>
      </c>
      <c r="E1719" s="1"/>
      <c r="F1719" s="1"/>
      <c r="G1719" s="1"/>
      <c r="H1719" s="1"/>
      <c r="I1719" s="1"/>
      <c r="J1719" s="1"/>
      <c r="K1719" s="1"/>
      <c r="L1719" s="1"/>
      <c r="M1719" s="1"/>
    </row>
    <row r="1720" spans="1:13" ht="15.75" x14ac:dyDescent="0.25">
      <c r="A1720" s="1" t="s">
        <v>642</v>
      </c>
      <c r="B1720" s="1" t="s">
        <v>2470</v>
      </c>
      <c r="C1720" s="1" t="s">
        <v>5181</v>
      </c>
      <c r="D1720" s="1" t="s">
        <v>4039</v>
      </c>
      <c r="E1720" s="1"/>
      <c r="F1720" s="1"/>
      <c r="G1720" s="1"/>
      <c r="H1720" s="1"/>
      <c r="I1720" s="1"/>
      <c r="J1720" s="1"/>
      <c r="K1720" s="1"/>
      <c r="L1720" s="1"/>
      <c r="M1720" s="1"/>
    </row>
    <row r="1721" spans="1:13" ht="15.75" x14ac:dyDescent="0.25">
      <c r="A1721" s="1" t="s">
        <v>641</v>
      </c>
      <c r="B1721" s="1" t="s">
        <v>2470</v>
      </c>
      <c r="C1721" s="1" t="s">
        <v>2858</v>
      </c>
      <c r="D1721" s="1" t="s">
        <v>5182</v>
      </c>
      <c r="E1721" s="1"/>
      <c r="F1721" s="1"/>
      <c r="G1721" s="1"/>
      <c r="H1721" s="1"/>
      <c r="I1721" s="1"/>
      <c r="J1721" s="1"/>
      <c r="K1721" s="1"/>
      <c r="L1721" s="1"/>
      <c r="M1721" s="1"/>
    </row>
    <row r="1722" spans="1:13" ht="15.75" x14ac:dyDescent="0.25">
      <c r="A1722" s="1" t="s">
        <v>640</v>
      </c>
      <c r="B1722" s="1" t="s">
        <v>2473</v>
      </c>
      <c r="C1722" s="1" t="s">
        <v>5183</v>
      </c>
      <c r="D1722" s="1" t="s">
        <v>2625</v>
      </c>
      <c r="E1722" s="1"/>
      <c r="F1722" s="1"/>
      <c r="G1722" s="1"/>
      <c r="H1722" s="1"/>
      <c r="I1722" s="1"/>
      <c r="J1722" s="1"/>
      <c r="K1722" s="1"/>
      <c r="L1722" s="1"/>
      <c r="M1722" s="1"/>
    </row>
    <row r="1723" spans="1:13" ht="15.75" x14ac:dyDescent="0.25">
      <c r="A1723" s="1" t="s">
        <v>639</v>
      </c>
      <c r="B1723" s="1" t="s">
        <v>2473</v>
      </c>
      <c r="C1723" s="1" t="s">
        <v>5184</v>
      </c>
      <c r="D1723" s="1" t="s">
        <v>5185</v>
      </c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1:13" ht="15.75" x14ac:dyDescent="0.25">
      <c r="A1724" s="1" t="s">
        <v>638</v>
      </c>
      <c r="B1724" s="1" t="s">
        <v>2470</v>
      </c>
      <c r="C1724" s="1" t="s">
        <v>5186</v>
      </c>
      <c r="D1724" s="1" t="s">
        <v>5187</v>
      </c>
      <c r="E1724" s="1"/>
      <c r="F1724" s="1"/>
      <c r="G1724" s="1"/>
      <c r="H1724" s="1"/>
      <c r="I1724" s="1"/>
      <c r="J1724" s="1"/>
      <c r="K1724" s="1"/>
      <c r="L1724" s="1"/>
      <c r="M1724" s="1"/>
    </row>
    <row r="1725" spans="1:13" ht="15.75" x14ac:dyDescent="0.25">
      <c r="A1725" s="1" t="s">
        <v>637</v>
      </c>
      <c r="B1725" s="1" t="s">
        <v>2473</v>
      </c>
      <c r="C1725" s="1" t="s">
        <v>5188</v>
      </c>
      <c r="D1725" s="1" t="s">
        <v>5189</v>
      </c>
      <c r="E1725" s="1"/>
      <c r="F1725" s="1"/>
      <c r="G1725" s="1"/>
      <c r="H1725" s="1"/>
      <c r="I1725" s="1"/>
      <c r="J1725" s="1"/>
      <c r="K1725" s="1"/>
      <c r="L1725" s="1"/>
      <c r="M1725" s="1"/>
    </row>
    <row r="1726" spans="1:13" ht="15.75" x14ac:dyDescent="0.25">
      <c r="A1726" s="1" t="s">
        <v>636</v>
      </c>
      <c r="B1726" s="1" t="s">
        <v>2470</v>
      </c>
      <c r="C1726" s="1" t="s">
        <v>2432</v>
      </c>
      <c r="D1726" s="1" t="s">
        <v>5190</v>
      </c>
      <c r="E1726" s="1"/>
      <c r="F1726" s="1"/>
      <c r="G1726" s="1"/>
      <c r="H1726" s="1"/>
      <c r="I1726" s="1"/>
      <c r="J1726" s="1"/>
      <c r="K1726" s="1"/>
      <c r="L1726" s="1"/>
      <c r="M1726" s="1"/>
    </row>
    <row r="1727" spans="1:13" ht="15.75" x14ac:dyDescent="0.25">
      <c r="A1727" s="1" t="s">
        <v>635</v>
      </c>
      <c r="B1727" s="1" t="s">
        <v>2470</v>
      </c>
      <c r="C1727" s="1" t="s">
        <v>5191</v>
      </c>
      <c r="D1727" s="1" t="s">
        <v>5192</v>
      </c>
      <c r="E1727" s="1"/>
      <c r="F1727" s="1"/>
      <c r="G1727" s="1"/>
      <c r="H1727" s="1"/>
      <c r="I1727" s="1"/>
      <c r="J1727" s="1"/>
      <c r="K1727" s="1"/>
      <c r="L1727" s="1"/>
      <c r="M1727" s="1"/>
    </row>
    <row r="1728" spans="1:13" ht="15.75" x14ac:dyDescent="0.25">
      <c r="A1728" s="1" t="s">
        <v>634</v>
      </c>
      <c r="B1728" s="1" t="s">
        <v>2470</v>
      </c>
      <c r="C1728" s="1" t="s">
        <v>5193</v>
      </c>
      <c r="D1728" s="1" t="s">
        <v>4766</v>
      </c>
      <c r="E1728" s="1"/>
      <c r="F1728" s="1"/>
      <c r="G1728" s="1"/>
      <c r="H1728" s="1"/>
      <c r="I1728" s="1"/>
      <c r="J1728" s="1"/>
      <c r="K1728" s="1"/>
      <c r="L1728" s="1"/>
      <c r="M1728" s="1"/>
    </row>
    <row r="1729" spans="1:13" ht="15.75" x14ac:dyDescent="0.25">
      <c r="A1729" s="1" t="s">
        <v>633</v>
      </c>
      <c r="B1729" s="1" t="s">
        <v>2473</v>
      </c>
      <c r="C1729" s="1" t="s">
        <v>3625</v>
      </c>
      <c r="D1729" s="1" t="s">
        <v>5194</v>
      </c>
      <c r="E1729" s="1"/>
      <c r="F1729" s="1"/>
      <c r="G1729" s="1"/>
      <c r="H1729" s="1"/>
      <c r="I1729" s="1"/>
      <c r="J1729" s="1"/>
      <c r="K1729" s="1"/>
      <c r="L1729" s="1"/>
      <c r="M1729" s="1"/>
    </row>
    <row r="1730" spans="1:13" ht="15.75" x14ac:dyDescent="0.25">
      <c r="A1730" s="1" t="s">
        <v>632</v>
      </c>
      <c r="B1730" s="1" t="s">
        <v>2473</v>
      </c>
      <c r="C1730" s="1" t="s">
        <v>5195</v>
      </c>
      <c r="D1730" s="1" t="s">
        <v>5196</v>
      </c>
      <c r="E1730" s="1"/>
      <c r="F1730" s="1"/>
      <c r="G1730" s="1"/>
      <c r="H1730" s="1"/>
      <c r="I1730" s="1"/>
      <c r="J1730" s="1"/>
      <c r="K1730" s="1"/>
      <c r="L1730" s="1"/>
      <c r="M1730" s="1"/>
    </row>
    <row r="1731" spans="1:13" ht="15.75" x14ac:dyDescent="0.25">
      <c r="A1731" s="1" t="s">
        <v>631</v>
      </c>
      <c r="B1731" s="1" t="s">
        <v>2473</v>
      </c>
      <c r="C1731" s="1" t="s">
        <v>5022</v>
      </c>
      <c r="D1731" s="1" t="s">
        <v>5197</v>
      </c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1:13" ht="15.75" x14ac:dyDescent="0.25">
      <c r="A1732" s="1" t="s">
        <v>630</v>
      </c>
      <c r="B1732" s="1" t="s">
        <v>2470</v>
      </c>
      <c r="C1732" s="1" t="s">
        <v>3497</v>
      </c>
      <c r="D1732" s="1" t="s">
        <v>5198</v>
      </c>
      <c r="E1732" s="1"/>
      <c r="F1732" s="1"/>
      <c r="G1732" s="1"/>
      <c r="H1732" s="1"/>
      <c r="I1732" s="1"/>
      <c r="J1732" s="1"/>
      <c r="K1732" s="1"/>
      <c r="L1732" s="1"/>
      <c r="M1732" s="1"/>
    </row>
    <row r="1733" spans="1:13" ht="15.75" x14ac:dyDescent="0.25">
      <c r="A1733" s="1" t="s">
        <v>629</v>
      </c>
      <c r="B1733" s="1" t="s">
        <v>2470</v>
      </c>
      <c r="C1733" s="1" t="s">
        <v>2455</v>
      </c>
      <c r="D1733" s="1" t="s">
        <v>2627</v>
      </c>
      <c r="E1733" s="1"/>
      <c r="F1733" s="1"/>
      <c r="G1733" s="1"/>
      <c r="H1733" s="1"/>
      <c r="I1733" s="1"/>
      <c r="J1733" s="1"/>
      <c r="K1733" s="1"/>
      <c r="L1733" s="1"/>
      <c r="M1733" s="1"/>
    </row>
    <row r="1734" spans="1:13" ht="15.75" x14ac:dyDescent="0.25">
      <c r="A1734" s="1" t="s">
        <v>628</v>
      </c>
      <c r="B1734" s="1" t="s">
        <v>2470</v>
      </c>
      <c r="C1734" s="1" t="s">
        <v>5199</v>
      </c>
      <c r="D1734" s="1" t="s">
        <v>5200</v>
      </c>
      <c r="E1734" s="1"/>
      <c r="F1734" s="1"/>
      <c r="G1734" s="1"/>
      <c r="H1734" s="1"/>
      <c r="I1734" s="1"/>
      <c r="J1734" s="1"/>
      <c r="K1734" s="1"/>
      <c r="L1734" s="1"/>
      <c r="M1734" s="1"/>
    </row>
    <row r="1735" spans="1:13" ht="15.75" x14ac:dyDescent="0.25">
      <c r="A1735" s="1" t="s">
        <v>627</v>
      </c>
      <c r="B1735" s="1" t="s">
        <v>2470</v>
      </c>
      <c r="C1735" s="1" t="s">
        <v>5201</v>
      </c>
      <c r="D1735" s="1" t="s">
        <v>5202</v>
      </c>
      <c r="E1735" s="1"/>
      <c r="F1735" s="1"/>
      <c r="G1735" s="1"/>
      <c r="H1735" s="1"/>
      <c r="I1735" s="1"/>
      <c r="J1735" s="1"/>
      <c r="K1735" s="1"/>
      <c r="L1735" s="1"/>
      <c r="M1735" s="1"/>
    </row>
    <row r="1736" spans="1:13" ht="15.75" x14ac:dyDescent="0.25">
      <c r="A1736" s="1" t="s">
        <v>626</v>
      </c>
      <c r="B1736" s="1" t="s">
        <v>3331</v>
      </c>
      <c r="C1736" s="1" t="s">
        <v>5203</v>
      </c>
      <c r="D1736" s="1" t="s">
        <v>5204</v>
      </c>
      <c r="E1736" s="1"/>
      <c r="F1736" s="1"/>
      <c r="G1736" s="1"/>
      <c r="H1736" s="1"/>
      <c r="I1736" s="1"/>
      <c r="J1736" s="1"/>
      <c r="K1736" s="1"/>
      <c r="L1736" s="1"/>
      <c r="M1736" s="1"/>
    </row>
    <row r="1737" spans="1:13" ht="15.75" x14ac:dyDescent="0.25">
      <c r="A1737" s="1" t="s">
        <v>625</v>
      </c>
      <c r="B1737" s="1" t="s">
        <v>2470</v>
      </c>
      <c r="C1737" s="1" t="s">
        <v>5205</v>
      </c>
      <c r="D1737" s="1" t="s">
        <v>5206</v>
      </c>
      <c r="E1737" s="1"/>
      <c r="F1737" s="1"/>
      <c r="G1737" s="1"/>
      <c r="H1737" s="1"/>
      <c r="I1737" s="1"/>
      <c r="J1737" s="1"/>
      <c r="K1737" s="1"/>
      <c r="L1737" s="1"/>
      <c r="M1737" s="1"/>
    </row>
    <row r="1738" spans="1:13" ht="15.75" x14ac:dyDescent="0.25">
      <c r="A1738" s="1" t="s">
        <v>624</v>
      </c>
      <c r="B1738" s="1" t="s">
        <v>2473</v>
      </c>
      <c r="C1738" s="1" t="s">
        <v>2401</v>
      </c>
      <c r="D1738" s="1" t="s">
        <v>5207</v>
      </c>
      <c r="E1738" s="1"/>
      <c r="F1738" s="1"/>
      <c r="G1738" s="1"/>
      <c r="H1738" s="1"/>
      <c r="I1738" s="1"/>
      <c r="J1738" s="1"/>
      <c r="K1738" s="1"/>
      <c r="L1738" s="1"/>
      <c r="M1738" s="1"/>
    </row>
    <row r="1739" spans="1:13" ht="15.75" x14ac:dyDescent="0.25">
      <c r="A1739" s="1" t="s">
        <v>623</v>
      </c>
      <c r="B1739" s="1" t="s">
        <v>2473</v>
      </c>
      <c r="C1739" s="1" t="s">
        <v>5208</v>
      </c>
      <c r="D1739" s="1" t="s">
        <v>2570</v>
      </c>
      <c r="E1739" s="1"/>
      <c r="F1739" s="1"/>
      <c r="G1739" s="1"/>
      <c r="H1739" s="1"/>
      <c r="I1739" s="1"/>
      <c r="J1739" s="1"/>
      <c r="K1739" s="1"/>
      <c r="L1739" s="1"/>
      <c r="M1739" s="1"/>
    </row>
    <row r="1740" spans="1:13" ht="15.75" x14ac:dyDescent="0.25">
      <c r="A1740" s="1" t="s">
        <v>621</v>
      </c>
      <c r="B1740" s="1" t="s">
        <v>2473</v>
      </c>
      <c r="C1740" s="1" t="s">
        <v>5209</v>
      </c>
      <c r="D1740" s="1" t="s">
        <v>5210</v>
      </c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1:13" ht="15.75" x14ac:dyDescent="0.25">
      <c r="A1741" s="1" t="s">
        <v>620</v>
      </c>
      <c r="B1741" s="1" t="s">
        <v>2470</v>
      </c>
      <c r="C1741" s="1" t="s">
        <v>5211</v>
      </c>
      <c r="D1741" s="1" t="s">
        <v>5212</v>
      </c>
      <c r="E1741" s="1"/>
      <c r="F1741" s="1"/>
      <c r="G1741" s="1"/>
      <c r="H1741" s="1"/>
      <c r="I1741" s="1"/>
      <c r="J1741" s="1"/>
      <c r="K1741" s="1"/>
      <c r="L1741" s="1"/>
      <c r="M1741" s="1"/>
    </row>
    <row r="1742" spans="1:13" ht="15.75" x14ac:dyDescent="0.25">
      <c r="A1742" s="1" t="s">
        <v>619</v>
      </c>
      <c r="B1742" s="1" t="s">
        <v>2470</v>
      </c>
      <c r="C1742" s="1" t="s">
        <v>5213</v>
      </c>
      <c r="D1742" s="1" t="s">
        <v>5214</v>
      </c>
      <c r="E1742" s="1"/>
      <c r="F1742" s="1"/>
      <c r="G1742" s="1"/>
      <c r="H1742" s="1"/>
      <c r="I1742" s="1"/>
      <c r="J1742" s="1"/>
      <c r="K1742" s="1"/>
      <c r="L1742" s="1"/>
      <c r="M1742" s="1"/>
    </row>
    <row r="1743" spans="1:13" ht="15.75" x14ac:dyDescent="0.25">
      <c r="A1743" s="1" t="s">
        <v>618</v>
      </c>
      <c r="B1743" s="1" t="s">
        <v>2470</v>
      </c>
      <c r="C1743" s="1" t="s">
        <v>5215</v>
      </c>
      <c r="D1743" s="1" t="s">
        <v>5216</v>
      </c>
      <c r="E1743" s="1"/>
      <c r="F1743" s="1"/>
      <c r="G1743" s="1"/>
      <c r="H1743" s="1"/>
      <c r="I1743" s="1"/>
      <c r="J1743" s="1"/>
      <c r="K1743" s="1"/>
      <c r="L1743" s="1"/>
      <c r="M1743" s="1"/>
    </row>
    <row r="1744" spans="1:13" ht="15.75" x14ac:dyDescent="0.25">
      <c r="A1744" s="1" t="s">
        <v>617</v>
      </c>
      <c r="B1744" s="1" t="s">
        <v>2470</v>
      </c>
      <c r="C1744" s="1" t="s">
        <v>5217</v>
      </c>
      <c r="D1744" s="1" t="s">
        <v>5218</v>
      </c>
      <c r="E1744" s="1"/>
      <c r="F1744" s="1"/>
      <c r="G1744" s="1"/>
      <c r="H1744" s="1"/>
      <c r="I1744" s="1"/>
      <c r="J1744" s="1"/>
      <c r="K1744" s="1"/>
      <c r="L1744" s="1"/>
      <c r="M1744" s="1"/>
    </row>
    <row r="1745" spans="1:13" ht="15.75" x14ac:dyDescent="0.25">
      <c r="A1745" s="1" t="s">
        <v>616</v>
      </c>
      <c r="B1745" s="1" t="s">
        <v>2470</v>
      </c>
      <c r="C1745" s="1" t="s">
        <v>5219</v>
      </c>
      <c r="D1745" s="1" t="s">
        <v>3399</v>
      </c>
      <c r="E1745" s="1"/>
      <c r="F1745" s="1"/>
      <c r="G1745" s="1"/>
      <c r="H1745" s="1"/>
      <c r="I1745" s="1"/>
      <c r="J1745" s="1"/>
      <c r="K1745" s="1"/>
      <c r="L1745" s="1"/>
      <c r="M1745" s="1"/>
    </row>
    <row r="1746" spans="1:13" ht="15.75" x14ac:dyDescent="0.25">
      <c r="A1746" s="1" t="s">
        <v>615</v>
      </c>
      <c r="B1746" s="1" t="s">
        <v>2473</v>
      </c>
      <c r="C1746" s="1" t="s">
        <v>3740</v>
      </c>
      <c r="D1746" s="1" t="s">
        <v>4262</v>
      </c>
      <c r="E1746" s="1"/>
      <c r="F1746" s="1"/>
      <c r="G1746" s="1"/>
      <c r="H1746" s="1"/>
      <c r="I1746" s="1"/>
      <c r="J1746" s="1"/>
      <c r="K1746" s="1"/>
      <c r="L1746" s="1"/>
      <c r="M1746" s="1"/>
    </row>
    <row r="1747" spans="1:13" ht="15.75" x14ac:dyDescent="0.25">
      <c r="A1747" s="1" t="s">
        <v>614</v>
      </c>
      <c r="B1747" s="1" t="s">
        <v>2470</v>
      </c>
      <c r="C1747" s="1" t="s">
        <v>5220</v>
      </c>
      <c r="D1747" s="1" t="s">
        <v>4923</v>
      </c>
      <c r="E1747" s="1"/>
      <c r="F1747" s="1"/>
      <c r="G1747" s="1"/>
      <c r="H1747" s="1"/>
      <c r="I1747" s="1"/>
      <c r="J1747" s="1"/>
      <c r="K1747" s="1"/>
      <c r="L1747" s="1"/>
      <c r="M1747" s="1"/>
    </row>
    <row r="1748" spans="1:13" ht="15.75" x14ac:dyDescent="0.25">
      <c r="A1748" s="1" t="s">
        <v>613</v>
      </c>
      <c r="B1748" s="1" t="s">
        <v>2470</v>
      </c>
      <c r="C1748" s="1" t="s">
        <v>5221</v>
      </c>
      <c r="D1748" s="1" t="s">
        <v>5222</v>
      </c>
      <c r="E1748" s="1"/>
      <c r="F1748" s="1"/>
      <c r="G1748" s="1"/>
      <c r="H1748" s="1"/>
      <c r="I1748" s="1"/>
      <c r="J1748" s="1"/>
      <c r="K1748" s="1"/>
      <c r="L1748" s="1"/>
      <c r="M1748" s="1"/>
    </row>
    <row r="1749" spans="1:13" ht="15.75" x14ac:dyDescent="0.25">
      <c r="A1749" s="1" t="s">
        <v>612</v>
      </c>
      <c r="B1749" s="1" t="s">
        <v>2473</v>
      </c>
      <c r="C1749" s="1" t="s">
        <v>5205</v>
      </c>
      <c r="D1749" s="1" t="s">
        <v>5223</v>
      </c>
      <c r="E1749" s="1"/>
      <c r="F1749" s="1"/>
      <c r="G1749" s="1"/>
      <c r="H1749" s="1"/>
      <c r="I1749" s="1"/>
      <c r="J1749" s="1"/>
      <c r="K1749" s="1"/>
      <c r="L1749" s="1"/>
      <c r="M1749" s="1"/>
    </row>
    <row r="1750" spans="1:13" ht="15.75" x14ac:dyDescent="0.25">
      <c r="A1750" s="1" t="s">
        <v>611</v>
      </c>
      <c r="B1750" s="1" t="s">
        <v>2473</v>
      </c>
      <c r="C1750" s="1" t="s">
        <v>2413</v>
      </c>
      <c r="D1750" s="1" t="s">
        <v>3856</v>
      </c>
      <c r="E1750" s="1"/>
      <c r="F1750" s="1"/>
      <c r="G1750" s="1"/>
      <c r="H1750" s="1"/>
      <c r="I1750" s="1"/>
      <c r="J1750" s="1"/>
      <c r="K1750" s="1"/>
      <c r="L1750" s="1"/>
      <c r="M1750" s="1"/>
    </row>
    <row r="1751" spans="1:13" ht="15.75" x14ac:dyDescent="0.25">
      <c r="A1751" s="1" t="s">
        <v>610</v>
      </c>
      <c r="B1751" s="1" t="s">
        <v>2473</v>
      </c>
      <c r="C1751" s="1" t="s">
        <v>4292</v>
      </c>
      <c r="D1751" s="1" t="s">
        <v>5224</v>
      </c>
      <c r="E1751" s="1"/>
      <c r="F1751" s="1"/>
      <c r="G1751" s="1"/>
      <c r="H1751" s="1"/>
      <c r="I1751" s="1"/>
      <c r="J1751" s="1"/>
      <c r="K1751" s="1"/>
      <c r="L1751" s="1"/>
      <c r="M1751" s="1"/>
    </row>
    <row r="1752" spans="1:13" ht="15.75" x14ac:dyDescent="0.25">
      <c r="A1752" s="1" t="s">
        <v>609</v>
      </c>
      <c r="B1752" s="1" t="s">
        <v>3331</v>
      </c>
      <c r="C1752" s="1" t="s">
        <v>5225</v>
      </c>
      <c r="D1752" s="1" t="s">
        <v>5226</v>
      </c>
      <c r="E1752" s="1"/>
      <c r="F1752" s="1"/>
      <c r="G1752" s="1"/>
      <c r="H1752" s="1"/>
      <c r="I1752" s="1"/>
      <c r="J1752" s="1"/>
      <c r="K1752" s="1"/>
      <c r="L1752" s="1"/>
      <c r="M1752" s="1"/>
    </row>
    <row r="1753" spans="1:13" ht="15.75" x14ac:dyDescent="0.25">
      <c r="A1753" s="1" t="s">
        <v>608</v>
      </c>
      <c r="B1753" s="1" t="s">
        <v>2473</v>
      </c>
      <c r="C1753" s="1" t="s">
        <v>5227</v>
      </c>
      <c r="D1753" s="1" t="s">
        <v>3562</v>
      </c>
      <c r="E1753" s="1"/>
      <c r="F1753" s="1"/>
      <c r="G1753" s="1"/>
      <c r="H1753" s="1"/>
      <c r="I1753" s="1"/>
      <c r="J1753" s="1"/>
      <c r="K1753" s="1"/>
      <c r="L1753" s="1"/>
      <c r="M1753" s="1"/>
    </row>
    <row r="1754" spans="1:13" ht="15.75" x14ac:dyDescent="0.25">
      <c r="A1754" s="1" t="s">
        <v>607</v>
      </c>
      <c r="B1754" s="1" t="s">
        <v>2473</v>
      </c>
      <c r="C1754" s="1" t="s">
        <v>5228</v>
      </c>
      <c r="D1754" s="1" t="s">
        <v>5229</v>
      </c>
      <c r="E1754" s="1"/>
      <c r="F1754" s="1"/>
      <c r="G1754" s="1"/>
      <c r="H1754" s="1"/>
      <c r="I1754" s="1"/>
      <c r="J1754" s="1"/>
      <c r="K1754" s="1"/>
      <c r="L1754" s="1"/>
      <c r="M1754" s="1"/>
    </row>
    <row r="1755" spans="1:13" ht="15.75" x14ac:dyDescent="0.25">
      <c r="A1755" s="1" t="s">
        <v>606</v>
      </c>
      <c r="B1755" s="1" t="s">
        <v>2473</v>
      </c>
      <c r="C1755" s="1" t="s">
        <v>2395</v>
      </c>
      <c r="D1755" s="1" t="s">
        <v>5230</v>
      </c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1:13" ht="15.75" x14ac:dyDescent="0.25">
      <c r="A1756" s="1" t="s">
        <v>605</v>
      </c>
      <c r="B1756" s="1" t="s">
        <v>2470</v>
      </c>
      <c r="C1756" s="1" t="s">
        <v>5231</v>
      </c>
      <c r="D1756" s="1" t="s">
        <v>5232</v>
      </c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1:13" ht="15.75" x14ac:dyDescent="0.25">
      <c r="A1757" s="1" t="s">
        <v>604</v>
      </c>
      <c r="B1757" s="1" t="s">
        <v>2470</v>
      </c>
      <c r="C1757" s="1" t="s">
        <v>5233</v>
      </c>
      <c r="D1757" s="1" t="s">
        <v>5234</v>
      </c>
      <c r="E1757" s="1"/>
      <c r="F1757" s="1"/>
      <c r="G1757" s="1"/>
      <c r="H1757" s="1"/>
      <c r="I1757" s="1"/>
      <c r="J1757" s="1"/>
      <c r="K1757" s="1"/>
      <c r="L1757" s="1"/>
      <c r="M1757" s="1"/>
    </row>
    <row r="1758" spans="1:13" ht="15.75" x14ac:dyDescent="0.25">
      <c r="A1758" s="1" t="s">
        <v>603</v>
      </c>
      <c r="B1758" s="1" t="s">
        <v>2473</v>
      </c>
      <c r="C1758" s="1" t="s">
        <v>2921</v>
      </c>
      <c r="D1758" s="1" t="s">
        <v>5235</v>
      </c>
      <c r="E1758" s="1"/>
      <c r="F1758" s="1"/>
      <c r="G1758" s="1"/>
      <c r="H1758" s="1"/>
      <c r="I1758" s="1"/>
      <c r="J1758" s="1"/>
      <c r="K1758" s="1"/>
      <c r="L1758" s="1"/>
      <c r="M1758" s="1"/>
    </row>
    <row r="1759" spans="1:13" ht="15.75" x14ac:dyDescent="0.25">
      <c r="A1759" s="1" t="s">
        <v>602</v>
      </c>
      <c r="B1759" s="1" t="s">
        <v>3331</v>
      </c>
      <c r="C1759" s="1" t="s">
        <v>5236</v>
      </c>
      <c r="D1759" s="1" t="s">
        <v>5237</v>
      </c>
      <c r="E1759" s="1"/>
      <c r="F1759" s="1"/>
      <c r="G1759" s="1"/>
      <c r="H1759" s="1"/>
      <c r="I1759" s="1"/>
      <c r="J1759" s="1"/>
      <c r="K1759" s="1"/>
      <c r="L1759" s="1"/>
      <c r="M1759" s="1"/>
    </row>
    <row r="1760" spans="1:13" ht="15.75" x14ac:dyDescent="0.25">
      <c r="A1760" s="1" t="s">
        <v>601</v>
      </c>
      <c r="B1760" s="1" t="s">
        <v>2473</v>
      </c>
      <c r="C1760" s="1" t="s">
        <v>5238</v>
      </c>
      <c r="D1760" s="1" t="s">
        <v>5239</v>
      </c>
      <c r="E1760" s="1"/>
      <c r="F1760" s="1"/>
      <c r="G1760" s="1"/>
      <c r="H1760" s="1"/>
      <c r="I1760" s="1"/>
      <c r="J1760" s="1"/>
      <c r="K1760" s="1"/>
      <c r="L1760" s="1"/>
      <c r="M1760" s="1"/>
    </row>
    <row r="1761" spans="1:13" ht="15.75" x14ac:dyDescent="0.25">
      <c r="A1761" s="1" t="s">
        <v>600</v>
      </c>
      <c r="B1761" s="1" t="s">
        <v>2473</v>
      </c>
      <c r="C1761" s="1" t="s">
        <v>5240</v>
      </c>
      <c r="D1761" s="1" t="s">
        <v>5241</v>
      </c>
      <c r="E1761" s="1"/>
      <c r="F1761" s="1"/>
      <c r="G1761" s="1"/>
      <c r="H1761" s="1"/>
      <c r="I1761" s="1"/>
      <c r="J1761" s="1"/>
      <c r="K1761" s="1"/>
      <c r="L1761" s="1"/>
      <c r="M1761" s="1"/>
    </row>
    <row r="1762" spans="1:13" ht="15.75" x14ac:dyDescent="0.25">
      <c r="A1762" s="1" t="s">
        <v>599</v>
      </c>
      <c r="B1762" s="1" t="s">
        <v>2473</v>
      </c>
      <c r="C1762" s="1" t="s">
        <v>5242</v>
      </c>
      <c r="D1762" s="1" t="s">
        <v>5243</v>
      </c>
      <c r="E1762" s="1"/>
      <c r="F1762" s="1"/>
      <c r="G1762" s="1"/>
      <c r="H1762" s="1"/>
      <c r="I1762" s="1"/>
      <c r="J1762" s="1"/>
      <c r="K1762" s="1"/>
      <c r="L1762" s="1"/>
      <c r="M1762" s="1"/>
    </row>
    <row r="1763" spans="1:13" ht="15.75" x14ac:dyDescent="0.25">
      <c r="A1763" s="1" t="s">
        <v>598</v>
      </c>
      <c r="B1763" s="1" t="s">
        <v>2470</v>
      </c>
      <c r="C1763" s="1" t="s">
        <v>5244</v>
      </c>
      <c r="D1763" s="1" t="s">
        <v>5245</v>
      </c>
      <c r="E1763" s="1"/>
      <c r="F1763" s="1"/>
      <c r="G1763" s="1"/>
      <c r="H1763" s="1"/>
      <c r="I1763" s="1"/>
      <c r="J1763" s="1"/>
      <c r="K1763" s="1"/>
      <c r="L1763" s="1"/>
      <c r="M1763" s="1"/>
    </row>
    <row r="1764" spans="1:13" ht="15.75" x14ac:dyDescent="0.25">
      <c r="A1764" s="1" t="s">
        <v>597</v>
      </c>
      <c r="B1764" s="1" t="s">
        <v>2470</v>
      </c>
      <c r="C1764" s="1" t="s">
        <v>5246</v>
      </c>
      <c r="D1764" s="1" t="s">
        <v>5247</v>
      </c>
      <c r="E1764" s="1"/>
      <c r="F1764" s="1"/>
      <c r="G1764" s="1"/>
      <c r="H1764" s="1"/>
      <c r="I1764" s="1"/>
      <c r="J1764" s="1"/>
      <c r="K1764" s="1"/>
      <c r="L1764" s="1"/>
      <c r="M1764" s="1"/>
    </row>
    <row r="1765" spans="1:13" ht="15.75" x14ac:dyDescent="0.25">
      <c r="A1765" s="1" t="s">
        <v>596</v>
      </c>
      <c r="B1765" s="1" t="s">
        <v>2470</v>
      </c>
      <c r="C1765" s="1" t="s">
        <v>2902</v>
      </c>
      <c r="D1765" s="1" t="s">
        <v>5248</v>
      </c>
      <c r="E1765" s="1"/>
      <c r="F1765" s="1"/>
      <c r="G1765" s="1"/>
      <c r="H1765" s="1"/>
      <c r="I1765" s="1"/>
      <c r="J1765" s="1"/>
      <c r="K1765" s="1"/>
      <c r="L1765" s="1"/>
      <c r="M1765" s="1"/>
    </row>
    <row r="1766" spans="1:13" ht="15.75" x14ac:dyDescent="0.25">
      <c r="A1766" s="1" t="s">
        <v>595</v>
      </c>
      <c r="B1766" s="1" t="s">
        <v>2470</v>
      </c>
      <c r="C1766" s="1" t="s">
        <v>4386</v>
      </c>
      <c r="D1766" s="1" t="s">
        <v>5249</v>
      </c>
      <c r="E1766" s="1"/>
      <c r="F1766" s="1"/>
      <c r="G1766" s="1"/>
      <c r="H1766" s="1"/>
      <c r="I1766" s="1"/>
      <c r="J1766" s="1"/>
      <c r="K1766" s="1"/>
      <c r="L1766" s="1"/>
      <c r="M1766" s="1"/>
    </row>
    <row r="1767" spans="1:13" ht="15.75" x14ac:dyDescent="0.25">
      <c r="A1767" s="1" t="s">
        <v>594</v>
      </c>
      <c r="B1767" s="1" t="s">
        <v>2473</v>
      </c>
      <c r="C1767" s="1" t="s">
        <v>5250</v>
      </c>
      <c r="D1767" s="1" t="s">
        <v>2781</v>
      </c>
      <c r="E1767" s="1"/>
      <c r="F1767" s="1"/>
      <c r="G1767" s="1"/>
      <c r="H1767" s="1"/>
      <c r="I1767" s="1"/>
      <c r="J1767" s="1"/>
      <c r="K1767" s="1"/>
      <c r="L1767" s="1"/>
      <c r="M1767" s="1"/>
    </row>
    <row r="1768" spans="1:13" ht="15.75" x14ac:dyDescent="0.25">
      <c r="A1768" s="1" t="s">
        <v>593</v>
      </c>
      <c r="B1768" s="1" t="s">
        <v>2470</v>
      </c>
      <c r="C1768" s="1" t="s">
        <v>5251</v>
      </c>
      <c r="D1768" s="1" t="s">
        <v>4307</v>
      </c>
      <c r="E1768" s="1"/>
      <c r="F1768" s="1"/>
      <c r="G1768" s="1"/>
      <c r="H1768" s="1"/>
      <c r="I1768" s="1"/>
      <c r="J1768" s="1"/>
      <c r="K1768" s="1"/>
      <c r="L1768" s="1"/>
      <c r="M1768" s="1"/>
    </row>
    <row r="1769" spans="1:13" ht="15.75" x14ac:dyDescent="0.25">
      <c r="A1769" s="1" t="s">
        <v>592</v>
      </c>
      <c r="B1769" s="1" t="s">
        <v>2470</v>
      </c>
      <c r="C1769" s="1" t="s">
        <v>5252</v>
      </c>
      <c r="D1769" s="1" t="s">
        <v>2828</v>
      </c>
      <c r="E1769" s="1"/>
      <c r="F1769" s="1"/>
      <c r="G1769" s="1"/>
      <c r="H1769" s="1"/>
      <c r="I1769" s="1"/>
      <c r="J1769" s="1"/>
      <c r="K1769" s="1"/>
      <c r="L1769" s="1"/>
      <c r="M1769" s="1"/>
    </row>
    <row r="1770" spans="1:13" ht="15.75" x14ac:dyDescent="0.25">
      <c r="A1770" s="1" t="s">
        <v>591</v>
      </c>
      <c r="B1770" s="1" t="s">
        <v>2470</v>
      </c>
      <c r="C1770" s="1" t="s">
        <v>5253</v>
      </c>
      <c r="D1770" s="1" t="s">
        <v>3399</v>
      </c>
      <c r="E1770" s="1"/>
      <c r="F1770" s="1"/>
      <c r="G1770" s="1"/>
      <c r="H1770" s="1"/>
      <c r="I1770" s="1"/>
      <c r="J1770" s="1"/>
      <c r="K1770" s="1"/>
      <c r="L1770" s="1"/>
      <c r="M1770" s="1"/>
    </row>
    <row r="1771" spans="1:13" ht="15.75" x14ac:dyDescent="0.25">
      <c r="A1771" s="1" t="s">
        <v>590</v>
      </c>
      <c r="B1771" s="1" t="s">
        <v>2470</v>
      </c>
      <c r="C1771" s="1" t="s">
        <v>5254</v>
      </c>
      <c r="D1771" s="1" t="s">
        <v>5255</v>
      </c>
      <c r="E1771" s="1"/>
      <c r="F1771" s="1"/>
      <c r="G1771" s="1"/>
      <c r="H1771" s="1"/>
      <c r="I1771" s="1"/>
      <c r="J1771" s="1"/>
      <c r="K1771" s="1"/>
      <c r="L1771" s="1"/>
      <c r="M1771" s="1"/>
    </row>
    <row r="1772" spans="1:13" ht="15.75" x14ac:dyDescent="0.25">
      <c r="A1772" s="1" t="s">
        <v>589</v>
      </c>
      <c r="B1772" s="1" t="s">
        <v>2470</v>
      </c>
      <c r="C1772" s="1" t="s">
        <v>5256</v>
      </c>
      <c r="D1772" s="1" t="s">
        <v>5257</v>
      </c>
      <c r="E1772" s="1"/>
      <c r="F1772" s="1"/>
      <c r="G1772" s="1"/>
      <c r="H1772" s="1"/>
      <c r="I1772" s="1"/>
      <c r="J1772" s="1"/>
      <c r="K1772" s="1"/>
      <c r="L1772" s="1"/>
      <c r="M1772" s="1"/>
    </row>
    <row r="1773" spans="1:13" ht="15.75" x14ac:dyDescent="0.25">
      <c r="A1773" s="1" t="s">
        <v>588</v>
      </c>
      <c r="B1773" s="1" t="s">
        <v>2470</v>
      </c>
      <c r="C1773" s="1" t="s">
        <v>5258</v>
      </c>
      <c r="D1773" s="1" t="s">
        <v>3349</v>
      </c>
      <c r="E1773" s="1"/>
      <c r="F1773" s="1"/>
      <c r="G1773" s="1"/>
      <c r="H1773" s="1"/>
      <c r="I1773" s="1"/>
      <c r="J1773" s="1"/>
      <c r="K1773" s="1"/>
      <c r="L1773" s="1"/>
      <c r="M1773" s="1"/>
    </row>
    <row r="1774" spans="1:13" ht="15.75" x14ac:dyDescent="0.25">
      <c r="A1774" s="1" t="s">
        <v>587</v>
      </c>
      <c r="B1774" s="1" t="s">
        <v>2470</v>
      </c>
      <c r="C1774" s="1" t="s">
        <v>5259</v>
      </c>
      <c r="D1774" s="1" t="s">
        <v>5260</v>
      </c>
      <c r="E1774" s="1"/>
      <c r="F1774" s="1"/>
      <c r="G1774" s="1"/>
      <c r="H1774" s="1"/>
      <c r="I1774" s="1"/>
      <c r="J1774" s="1"/>
      <c r="K1774" s="1"/>
      <c r="L1774" s="1"/>
      <c r="M1774" s="1"/>
    </row>
    <row r="1775" spans="1:13" ht="15.75" x14ac:dyDescent="0.25">
      <c r="A1775" s="1" t="s">
        <v>586</v>
      </c>
      <c r="B1775" s="1" t="s">
        <v>2473</v>
      </c>
      <c r="C1775" s="1" t="s">
        <v>2402</v>
      </c>
      <c r="D1775" s="1" t="s">
        <v>4131</v>
      </c>
      <c r="E1775" s="1"/>
      <c r="F1775" s="1"/>
      <c r="G1775" s="1"/>
      <c r="H1775" s="1"/>
      <c r="I1775" s="1"/>
      <c r="J1775" s="1"/>
      <c r="K1775" s="1"/>
      <c r="L1775" s="1"/>
      <c r="M1775" s="1"/>
    </row>
    <row r="1776" spans="1:13" ht="15.75" x14ac:dyDescent="0.25">
      <c r="A1776" s="1" t="s">
        <v>585</v>
      </c>
      <c r="B1776" s="1" t="s">
        <v>2470</v>
      </c>
      <c r="C1776" s="1" t="s">
        <v>5261</v>
      </c>
      <c r="D1776" s="1" t="s">
        <v>4214</v>
      </c>
      <c r="E1776" s="1"/>
      <c r="F1776" s="1"/>
      <c r="G1776" s="1"/>
      <c r="H1776" s="1"/>
      <c r="I1776" s="1"/>
      <c r="J1776" s="1"/>
      <c r="K1776" s="1"/>
      <c r="L1776" s="1"/>
      <c r="M1776" s="1"/>
    </row>
    <row r="1777" spans="1:13" ht="15.75" x14ac:dyDescent="0.25">
      <c r="A1777" s="1" t="s">
        <v>584</v>
      </c>
      <c r="B1777" s="1" t="s">
        <v>2470</v>
      </c>
      <c r="C1777" s="1" t="s">
        <v>5262</v>
      </c>
      <c r="D1777" s="1" t="s">
        <v>2655</v>
      </c>
      <c r="E1777" s="1"/>
      <c r="F1777" s="1"/>
      <c r="G1777" s="1"/>
      <c r="H1777" s="1"/>
      <c r="I1777" s="1"/>
      <c r="J1777" s="1"/>
      <c r="K1777" s="1"/>
      <c r="L1777" s="1"/>
      <c r="M1777" s="1"/>
    </row>
    <row r="1778" spans="1:13" ht="15.75" x14ac:dyDescent="0.25">
      <c r="A1778" s="1" t="s">
        <v>583</v>
      </c>
      <c r="B1778" s="1" t="s">
        <v>2473</v>
      </c>
      <c r="C1778" s="1" t="s">
        <v>5263</v>
      </c>
      <c r="D1778" s="1" t="s">
        <v>5264</v>
      </c>
      <c r="E1778" s="1"/>
      <c r="F1778" s="1"/>
      <c r="G1778" s="1"/>
      <c r="H1778" s="1"/>
      <c r="I1778" s="1"/>
      <c r="J1778" s="1"/>
      <c r="K1778" s="1"/>
      <c r="L1778" s="1"/>
      <c r="M1778" s="1"/>
    </row>
    <row r="1779" spans="1:13" ht="15.75" x14ac:dyDescent="0.25">
      <c r="A1779" s="1" t="s">
        <v>582</v>
      </c>
      <c r="B1779" s="1" t="s">
        <v>2470</v>
      </c>
      <c r="C1779" s="1" t="s">
        <v>4294</v>
      </c>
      <c r="D1779" s="1" t="s">
        <v>5265</v>
      </c>
      <c r="E1779" s="1"/>
      <c r="F1779" s="1"/>
      <c r="G1779" s="1"/>
      <c r="H1779" s="1"/>
      <c r="I1779" s="1"/>
      <c r="J1779" s="1"/>
      <c r="K1779" s="1"/>
      <c r="L1779" s="1"/>
      <c r="M1779" s="1"/>
    </row>
    <row r="1780" spans="1:13" ht="15.75" x14ac:dyDescent="0.25">
      <c r="A1780" s="1" t="s">
        <v>581</v>
      </c>
      <c r="B1780" s="1" t="s">
        <v>2473</v>
      </c>
      <c r="C1780" s="1" t="s">
        <v>5266</v>
      </c>
      <c r="D1780" s="1" t="s">
        <v>5267</v>
      </c>
      <c r="E1780" s="1"/>
      <c r="F1780" s="1"/>
      <c r="G1780" s="1"/>
      <c r="H1780" s="1"/>
      <c r="I1780" s="1"/>
      <c r="J1780" s="1"/>
      <c r="K1780" s="1"/>
      <c r="L1780" s="1" t="s">
        <v>3722</v>
      </c>
      <c r="M1780" s="1"/>
    </row>
    <row r="1781" spans="1:13" ht="15.75" x14ac:dyDescent="0.25">
      <c r="A1781" s="1" t="s">
        <v>580</v>
      </c>
      <c r="B1781" s="1" t="s">
        <v>2470</v>
      </c>
      <c r="C1781" s="1" t="s">
        <v>5268</v>
      </c>
      <c r="D1781" s="1" t="s">
        <v>3832</v>
      </c>
      <c r="E1781" s="1"/>
      <c r="F1781" s="1"/>
      <c r="G1781" s="1"/>
      <c r="H1781" s="1"/>
      <c r="I1781" s="1"/>
      <c r="J1781" s="1"/>
      <c r="K1781" s="1"/>
      <c r="L1781" s="1"/>
      <c r="M1781" s="1"/>
    </row>
    <row r="1782" spans="1:13" ht="15.75" x14ac:dyDescent="0.25">
      <c r="A1782" s="1" t="s">
        <v>579</v>
      </c>
      <c r="B1782" s="1" t="s">
        <v>2470</v>
      </c>
      <c r="C1782" s="1" t="s">
        <v>5269</v>
      </c>
      <c r="D1782" s="1" t="s">
        <v>3948</v>
      </c>
      <c r="E1782" s="1"/>
      <c r="F1782" s="1"/>
      <c r="G1782" s="1"/>
      <c r="H1782" s="1"/>
      <c r="I1782" s="1"/>
      <c r="J1782" s="1"/>
      <c r="K1782" s="1"/>
      <c r="L1782" s="1"/>
      <c r="M1782" s="1"/>
    </row>
    <row r="1783" spans="1:13" ht="15.75" x14ac:dyDescent="0.25">
      <c r="A1783" s="1" t="s">
        <v>578</v>
      </c>
      <c r="B1783" s="1" t="s">
        <v>2473</v>
      </c>
      <c r="C1783" s="1" t="s">
        <v>5032</v>
      </c>
      <c r="D1783" s="1" t="s">
        <v>5270</v>
      </c>
      <c r="E1783" s="1"/>
      <c r="F1783" s="1"/>
      <c r="G1783" s="1"/>
      <c r="H1783" s="1"/>
      <c r="I1783" s="1"/>
      <c r="J1783" s="1"/>
      <c r="K1783" s="1"/>
      <c r="L1783" s="1"/>
      <c r="M1783" s="1"/>
    </row>
    <row r="1784" spans="1:13" ht="15.75" x14ac:dyDescent="0.25">
      <c r="A1784" s="1" t="s">
        <v>577</v>
      </c>
      <c r="B1784" s="1" t="s">
        <v>2470</v>
      </c>
      <c r="C1784" s="1" t="s">
        <v>2520</v>
      </c>
      <c r="D1784" s="1" t="s">
        <v>5271</v>
      </c>
      <c r="E1784" s="1"/>
      <c r="F1784" s="1"/>
      <c r="G1784" s="1"/>
      <c r="H1784" s="1"/>
      <c r="I1784" s="1"/>
      <c r="J1784" s="1"/>
      <c r="K1784" s="1"/>
      <c r="L1784" s="1"/>
      <c r="M1784" s="1"/>
    </row>
    <row r="1785" spans="1:13" ht="15.75" x14ac:dyDescent="0.25">
      <c r="A1785" s="1" t="s">
        <v>576</v>
      </c>
      <c r="B1785" s="1" t="s">
        <v>2473</v>
      </c>
      <c r="C1785" s="1" t="s">
        <v>3492</v>
      </c>
      <c r="D1785" s="1" t="s">
        <v>3818</v>
      </c>
      <c r="E1785" s="1"/>
      <c r="F1785" s="1"/>
      <c r="G1785" s="1"/>
      <c r="H1785" s="1"/>
      <c r="I1785" s="1"/>
      <c r="J1785" s="1"/>
      <c r="K1785" s="1"/>
      <c r="L1785" s="1"/>
      <c r="M1785" s="1"/>
    </row>
    <row r="1786" spans="1:13" ht="15.75" x14ac:dyDescent="0.25">
      <c r="A1786" s="1" t="s">
        <v>575</v>
      </c>
      <c r="B1786" s="1" t="s">
        <v>2473</v>
      </c>
      <c r="C1786" s="1" t="s">
        <v>5272</v>
      </c>
      <c r="D1786" s="1" t="s">
        <v>5273</v>
      </c>
      <c r="E1786" s="1"/>
      <c r="F1786" s="1"/>
      <c r="G1786" s="1"/>
      <c r="H1786" s="1"/>
      <c r="I1786" s="1"/>
      <c r="J1786" s="1"/>
      <c r="K1786" s="1"/>
      <c r="L1786" s="1"/>
      <c r="M1786" s="1"/>
    </row>
    <row r="1787" spans="1:13" ht="15.75" x14ac:dyDescent="0.25">
      <c r="A1787" s="1" t="s">
        <v>574</v>
      </c>
      <c r="B1787" s="1" t="s">
        <v>2473</v>
      </c>
      <c r="C1787" s="1" t="s">
        <v>5274</v>
      </c>
      <c r="D1787" s="1" t="s">
        <v>2510</v>
      </c>
      <c r="E1787" s="1"/>
      <c r="F1787" s="1"/>
      <c r="G1787" s="1"/>
      <c r="H1787" s="1"/>
      <c r="I1787" s="1"/>
      <c r="J1787" s="1"/>
      <c r="K1787" s="1"/>
      <c r="L1787" s="1"/>
      <c r="M1787" s="1"/>
    </row>
    <row r="1788" spans="1:13" ht="15.75" x14ac:dyDescent="0.25">
      <c r="A1788" s="1" t="s">
        <v>573</v>
      </c>
      <c r="B1788" s="1" t="s">
        <v>2473</v>
      </c>
      <c r="C1788" s="1" t="s">
        <v>5275</v>
      </c>
      <c r="D1788" s="1" t="s">
        <v>5276</v>
      </c>
      <c r="E1788" s="1"/>
      <c r="F1788" s="1"/>
      <c r="G1788" s="1"/>
      <c r="H1788" s="1"/>
      <c r="I1788" s="1"/>
      <c r="J1788" s="1"/>
      <c r="K1788" s="1"/>
      <c r="L1788" s="1"/>
      <c r="M1788" s="1"/>
    </row>
    <row r="1789" spans="1:13" ht="15.75" x14ac:dyDescent="0.25">
      <c r="A1789" s="1" t="s">
        <v>572</v>
      </c>
      <c r="B1789" s="1" t="s">
        <v>2473</v>
      </c>
      <c r="C1789" s="1" t="s">
        <v>4327</v>
      </c>
      <c r="D1789" s="1" t="s">
        <v>5277</v>
      </c>
      <c r="E1789" s="1"/>
      <c r="F1789" s="1"/>
      <c r="G1789" s="1"/>
      <c r="H1789" s="1"/>
      <c r="I1789" s="1"/>
      <c r="J1789" s="1"/>
      <c r="K1789" s="1"/>
      <c r="L1789" s="1"/>
      <c r="M1789" s="1"/>
    </row>
    <row r="1790" spans="1:13" ht="15.75" x14ac:dyDescent="0.25">
      <c r="A1790" s="1" t="s">
        <v>571</v>
      </c>
      <c r="B1790" s="1" t="s">
        <v>2473</v>
      </c>
      <c r="C1790" s="1" t="s">
        <v>5278</v>
      </c>
      <c r="D1790" s="1" t="s">
        <v>2484</v>
      </c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1:13" ht="15.75" x14ac:dyDescent="0.25">
      <c r="A1791" s="1" t="s">
        <v>570</v>
      </c>
      <c r="B1791" s="1" t="s">
        <v>2473</v>
      </c>
      <c r="C1791" s="1" t="s">
        <v>5279</v>
      </c>
      <c r="D1791" s="1" t="s">
        <v>5280</v>
      </c>
      <c r="E1791" s="1"/>
      <c r="F1791" s="1"/>
      <c r="G1791" s="1"/>
      <c r="H1791" s="1"/>
      <c r="I1791" s="1"/>
      <c r="J1791" s="1"/>
      <c r="K1791" s="1"/>
      <c r="L1791" s="1"/>
      <c r="M1791" s="1"/>
    </row>
    <row r="1792" spans="1:13" ht="15.75" x14ac:dyDescent="0.25">
      <c r="A1792" s="1" t="s">
        <v>569</v>
      </c>
      <c r="B1792" s="1" t="s">
        <v>2473</v>
      </c>
      <c r="C1792" s="1" t="s">
        <v>2429</v>
      </c>
      <c r="D1792" s="1" t="s">
        <v>5281</v>
      </c>
      <c r="E1792" s="1"/>
      <c r="F1792" s="1"/>
      <c r="G1792" s="1"/>
      <c r="H1792" s="1"/>
      <c r="I1792" s="1"/>
      <c r="J1792" s="1"/>
      <c r="K1792" s="1"/>
      <c r="L1792" s="1" t="s">
        <v>3722</v>
      </c>
      <c r="M1792" s="1"/>
    </row>
    <row r="1793" spans="1:13" ht="15.75" x14ac:dyDescent="0.25">
      <c r="A1793" s="1" t="s">
        <v>568</v>
      </c>
      <c r="B1793" s="1" t="s">
        <v>2470</v>
      </c>
      <c r="C1793" s="1" t="s">
        <v>5282</v>
      </c>
      <c r="D1793" s="1" t="s">
        <v>2836</v>
      </c>
      <c r="E1793" s="1"/>
      <c r="F1793" s="1"/>
      <c r="G1793" s="1"/>
      <c r="H1793" s="1"/>
      <c r="I1793" s="1"/>
      <c r="J1793" s="1"/>
      <c r="K1793" s="1"/>
      <c r="L1793" s="1"/>
      <c r="M1793" s="1"/>
    </row>
    <row r="1794" spans="1:13" ht="15.75" x14ac:dyDescent="0.25">
      <c r="A1794" s="1" t="s">
        <v>567</v>
      </c>
      <c r="B1794" s="1" t="s">
        <v>2473</v>
      </c>
      <c r="C1794" s="1" t="s">
        <v>5283</v>
      </c>
      <c r="D1794" s="1" t="s">
        <v>2762</v>
      </c>
      <c r="E1794" s="1"/>
      <c r="F1794" s="1"/>
      <c r="G1794" s="1"/>
      <c r="H1794" s="1"/>
      <c r="I1794" s="1"/>
      <c r="J1794" s="1"/>
      <c r="K1794" s="1"/>
      <c r="L1794" s="1"/>
      <c r="M1794" s="1"/>
    </row>
    <row r="1795" spans="1:13" ht="15.75" x14ac:dyDescent="0.25">
      <c r="A1795" s="1" t="s">
        <v>566</v>
      </c>
      <c r="B1795" s="1" t="s">
        <v>2470</v>
      </c>
      <c r="C1795" s="1" t="s">
        <v>5284</v>
      </c>
      <c r="D1795" s="1" t="s">
        <v>3610</v>
      </c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1:13" ht="15.75" x14ac:dyDescent="0.25">
      <c r="A1796" s="1" t="s">
        <v>565</v>
      </c>
      <c r="B1796" s="1" t="s">
        <v>2473</v>
      </c>
      <c r="C1796" s="1" t="s">
        <v>4790</v>
      </c>
      <c r="D1796" s="1" t="s">
        <v>2542</v>
      </c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1:13" ht="15.75" x14ac:dyDescent="0.25">
      <c r="A1797" s="1" t="s">
        <v>564</v>
      </c>
      <c r="B1797" s="1" t="s">
        <v>2470</v>
      </c>
      <c r="C1797" s="1" t="s">
        <v>2447</v>
      </c>
      <c r="D1797" s="1" t="s">
        <v>4347</v>
      </c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1:13" ht="15.75" x14ac:dyDescent="0.25">
      <c r="A1798" s="1" t="s">
        <v>563</v>
      </c>
      <c r="B1798" s="1" t="s">
        <v>2473</v>
      </c>
      <c r="C1798" s="1" t="s">
        <v>5285</v>
      </c>
      <c r="D1798" s="1" t="s">
        <v>5286</v>
      </c>
      <c r="E1798" s="1"/>
      <c r="F1798" s="1"/>
      <c r="G1798" s="1"/>
      <c r="H1798" s="1"/>
      <c r="I1798" s="1"/>
      <c r="J1798" s="1"/>
      <c r="K1798" s="1"/>
      <c r="L1798" s="1"/>
      <c r="M1798" s="1"/>
    </row>
    <row r="1799" spans="1:13" ht="15.75" x14ac:dyDescent="0.25">
      <c r="A1799" s="1" t="s">
        <v>562</v>
      </c>
      <c r="B1799" s="1" t="s">
        <v>2470</v>
      </c>
      <c r="C1799" s="1" t="s">
        <v>5287</v>
      </c>
      <c r="D1799" s="1" t="s">
        <v>3704</v>
      </c>
      <c r="E1799" s="1"/>
      <c r="F1799" s="1"/>
      <c r="G1799" s="1"/>
      <c r="H1799" s="1"/>
      <c r="I1799" s="1"/>
      <c r="J1799" s="1"/>
      <c r="K1799" s="1"/>
      <c r="L1799" s="1"/>
      <c r="M1799" s="1"/>
    </row>
    <row r="1800" spans="1:13" ht="15.75" x14ac:dyDescent="0.25">
      <c r="A1800" s="1" t="s">
        <v>561</v>
      </c>
      <c r="B1800" s="1" t="s">
        <v>2470</v>
      </c>
      <c r="C1800" s="1" t="s">
        <v>3445</v>
      </c>
      <c r="D1800" s="1" t="s">
        <v>4451</v>
      </c>
      <c r="E1800" s="1"/>
      <c r="F1800" s="1"/>
      <c r="G1800" s="1"/>
      <c r="H1800" s="1"/>
      <c r="I1800" s="1"/>
      <c r="J1800" s="1"/>
      <c r="K1800" s="1"/>
      <c r="L1800" s="1"/>
      <c r="M1800" s="1"/>
    </row>
    <row r="1801" spans="1:13" ht="15.75" x14ac:dyDescent="0.25">
      <c r="A1801" s="1" t="s">
        <v>560</v>
      </c>
      <c r="B1801" s="1" t="s">
        <v>2473</v>
      </c>
      <c r="C1801" s="1" t="s">
        <v>5288</v>
      </c>
      <c r="D1801" s="1" t="s">
        <v>5289</v>
      </c>
      <c r="E1801" s="1"/>
      <c r="F1801" s="1"/>
      <c r="G1801" s="1"/>
      <c r="H1801" s="1"/>
      <c r="I1801" s="1"/>
      <c r="J1801" s="1"/>
      <c r="K1801" s="1"/>
      <c r="L1801" s="1"/>
      <c r="M1801" s="1"/>
    </row>
    <row r="1802" spans="1:13" ht="15.75" x14ac:dyDescent="0.25">
      <c r="A1802" s="1" t="s">
        <v>559</v>
      </c>
      <c r="B1802" s="1" t="s">
        <v>2470</v>
      </c>
      <c r="C1802" s="1" t="s">
        <v>5290</v>
      </c>
      <c r="D1802" s="1" t="s">
        <v>5170</v>
      </c>
      <c r="E1802" s="1"/>
      <c r="F1802" s="1"/>
      <c r="G1802" s="1"/>
      <c r="H1802" s="1"/>
      <c r="I1802" s="1"/>
      <c r="J1802" s="1"/>
      <c r="K1802" s="1"/>
      <c r="L1802" s="1"/>
      <c r="M1802" s="1"/>
    </row>
    <row r="1803" spans="1:13" ht="15.75" x14ac:dyDescent="0.25">
      <c r="A1803" s="1" t="s">
        <v>558</v>
      </c>
      <c r="B1803" s="1" t="s">
        <v>2473</v>
      </c>
      <c r="C1803" s="1" t="s">
        <v>5291</v>
      </c>
      <c r="D1803" s="1" t="s">
        <v>2598</v>
      </c>
      <c r="E1803" s="1"/>
      <c r="F1803" s="1"/>
      <c r="G1803" s="1"/>
      <c r="H1803" s="1"/>
      <c r="I1803" s="1"/>
      <c r="J1803" s="1"/>
      <c r="K1803" s="1"/>
      <c r="L1803" s="1"/>
      <c r="M1803" s="1"/>
    </row>
    <row r="1804" spans="1:13" ht="15.75" x14ac:dyDescent="0.25">
      <c r="A1804" s="1" t="s">
        <v>557</v>
      </c>
      <c r="B1804" s="1" t="s">
        <v>2473</v>
      </c>
      <c r="C1804" s="1" t="s">
        <v>2853</v>
      </c>
      <c r="D1804" s="1" t="s">
        <v>3483</v>
      </c>
      <c r="E1804" s="1"/>
      <c r="F1804" s="1"/>
      <c r="G1804" s="1"/>
      <c r="H1804" s="1"/>
      <c r="I1804" s="1"/>
      <c r="J1804" s="1"/>
      <c r="K1804" s="1"/>
      <c r="L1804" s="1"/>
      <c r="M1804" s="1"/>
    </row>
    <row r="1805" spans="1:13" ht="15.75" x14ac:dyDescent="0.25">
      <c r="A1805" s="1" t="s">
        <v>556</v>
      </c>
      <c r="B1805" s="1" t="s">
        <v>2473</v>
      </c>
      <c r="C1805" s="1" t="s">
        <v>2526</v>
      </c>
      <c r="D1805" s="1" t="s">
        <v>5292</v>
      </c>
      <c r="E1805" s="1"/>
      <c r="F1805" s="1"/>
      <c r="G1805" s="1"/>
      <c r="H1805" s="1"/>
      <c r="I1805" s="1"/>
      <c r="J1805" s="1"/>
      <c r="K1805" s="1"/>
      <c r="L1805" s="1"/>
      <c r="M1805" s="1"/>
    </row>
    <row r="1806" spans="1:13" ht="15.75" x14ac:dyDescent="0.25">
      <c r="A1806" s="1" t="s">
        <v>555</v>
      </c>
      <c r="B1806" s="1" t="s">
        <v>2473</v>
      </c>
      <c r="C1806" s="1" t="s">
        <v>5293</v>
      </c>
      <c r="D1806" s="1" t="s">
        <v>4786</v>
      </c>
      <c r="E1806" s="1"/>
      <c r="F1806" s="1"/>
      <c r="G1806" s="1"/>
      <c r="H1806" s="1"/>
      <c r="I1806" s="1"/>
      <c r="J1806" s="1"/>
      <c r="K1806" s="1"/>
      <c r="L1806" s="1"/>
      <c r="M1806" s="1"/>
    </row>
    <row r="1807" spans="1:13" ht="15.75" x14ac:dyDescent="0.25">
      <c r="A1807" s="1" t="s">
        <v>554</v>
      </c>
      <c r="B1807" s="1" t="s">
        <v>2470</v>
      </c>
      <c r="C1807" s="1" t="s">
        <v>5294</v>
      </c>
      <c r="D1807" s="1" t="s">
        <v>3275</v>
      </c>
      <c r="E1807" s="1"/>
      <c r="F1807" s="1"/>
      <c r="G1807" s="1"/>
      <c r="H1807" s="1"/>
      <c r="I1807" s="1"/>
      <c r="J1807" s="1"/>
      <c r="K1807" s="1"/>
      <c r="L1807" s="1"/>
      <c r="M1807" s="1"/>
    </row>
    <row r="1808" spans="1:13" ht="15.75" x14ac:dyDescent="0.25">
      <c r="A1808" s="1" t="s">
        <v>553</v>
      </c>
      <c r="B1808" s="1" t="s">
        <v>2470</v>
      </c>
      <c r="C1808" s="1" t="s">
        <v>5295</v>
      </c>
      <c r="D1808" s="1" t="s">
        <v>5296</v>
      </c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1:13" ht="15.75" x14ac:dyDescent="0.25">
      <c r="A1809" s="1" t="s">
        <v>552</v>
      </c>
      <c r="B1809" s="1" t="s">
        <v>2470</v>
      </c>
      <c r="C1809" s="1" t="s">
        <v>5297</v>
      </c>
      <c r="D1809" s="1" t="s">
        <v>5298</v>
      </c>
      <c r="E1809" s="1"/>
      <c r="F1809" s="1"/>
      <c r="G1809" s="1"/>
      <c r="H1809" s="1"/>
      <c r="I1809" s="1"/>
      <c r="J1809" s="1"/>
      <c r="K1809" s="1"/>
      <c r="L1809" s="1"/>
      <c r="M1809" s="1"/>
    </row>
    <row r="1810" spans="1:13" ht="15.75" x14ac:dyDescent="0.25">
      <c r="A1810" s="1" t="s">
        <v>551</v>
      </c>
      <c r="B1810" s="1" t="s">
        <v>2470</v>
      </c>
      <c r="C1810" s="1" t="s">
        <v>5299</v>
      </c>
      <c r="D1810" s="1" t="s">
        <v>2934</v>
      </c>
      <c r="E1810" s="1"/>
      <c r="F1810" s="1"/>
      <c r="G1810" s="1"/>
      <c r="H1810" s="1"/>
      <c r="I1810" s="1"/>
      <c r="J1810" s="1"/>
      <c r="K1810" s="1"/>
      <c r="L1810" s="1"/>
      <c r="M1810" s="1"/>
    </row>
    <row r="1811" spans="1:13" ht="15.75" x14ac:dyDescent="0.25">
      <c r="A1811" s="1" t="s">
        <v>550</v>
      </c>
      <c r="B1811" s="1" t="s">
        <v>2470</v>
      </c>
      <c r="C1811" s="1" t="s">
        <v>5300</v>
      </c>
      <c r="D1811" s="1" t="s">
        <v>5214</v>
      </c>
      <c r="E1811" s="1"/>
      <c r="F1811" s="1"/>
      <c r="G1811" s="1"/>
      <c r="H1811" s="1"/>
      <c r="I1811" s="1"/>
      <c r="J1811" s="1"/>
      <c r="K1811" s="1"/>
      <c r="L1811" s="1"/>
      <c r="M1811" s="1"/>
    </row>
    <row r="1812" spans="1:13" ht="15.75" x14ac:dyDescent="0.25">
      <c r="A1812" s="1" t="s">
        <v>549</v>
      </c>
      <c r="B1812" s="1" t="s">
        <v>2470</v>
      </c>
      <c r="C1812" s="1" t="s">
        <v>5301</v>
      </c>
      <c r="D1812" s="1" t="s">
        <v>5302</v>
      </c>
      <c r="E1812" s="1"/>
      <c r="F1812" s="1"/>
      <c r="G1812" s="1"/>
      <c r="H1812" s="1"/>
      <c r="I1812" s="1"/>
      <c r="J1812" s="1"/>
      <c r="K1812" s="1"/>
      <c r="L1812" s="1"/>
      <c r="M1812" s="1"/>
    </row>
    <row r="1813" spans="1:13" ht="15.75" x14ac:dyDescent="0.25">
      <c r="A1813" s="1" t="s">
        <v>548</v>
      </c>
      <c r="B1813" s="1" t="s">
        <v>2470</v>
      </c>
      <c r="C1813" s="1" t="s">
        <v>5303</v>
      </c>
      <c r="D1813" s="1" t="s">
        <v>5304</v>
      </c>
      <c r="E1813" s="1"/>
      <c r="F1813" s="1"/>
      <c r="G1813" s="1"/>
      <c r="H1813" s="1"/>
      <c r="I1813" s="1"/>
      <c r="J1813" s="1"/>
      <c r="K1813" s="1"/>
      <c r="L1813" s="1"/>
      <c r="M1813" s="1"/>
    </row>
    <row r="1814" spans="1:13" ht="15.75" x14ac:dyDescent="0.25">
      <c r="A1814" s="1" t="s">
        <v>547</v>
      </c>
      <c r="B1814" s="1" t="s">
        <v>2473</v>
      </c>
      <c r="C1814" s="1" t="s">
        <v>5305</v>
      </c>
      <c r="D1814" s="1" t="s">
        <v>5306</v>
      </c>
      <c r="E1814" s="1"/>
      <c r="F1814" s="1"/>
      <c r="G1814" s="1"/>
      <c r="H1814" s="1"/>
      <c r="I1814" s="1"/>
      <c r="J1814" s="1"/>
      <c r="K1814" s="1"/>
      <c r="L1814" s="1"/>
      <c r="M1814" s="1"/>
    </row>
    <row r="1815" spans="1:13" ht="15.75" x14ac:dyDescent="0.25">
      <c r="A1815" s="1" t="s">
        <v>546</v>
      </c>
      <c r="B1815" s="1" t="s">
        <v>2470</v>
      </c>
      <c r="C1815" s="1" t="s">
        <v>5307</v>
      </c>
      <c r="D1815" s="1" t="s">
        <v>3275</v>
      </c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1:13" ht="15.75" x14ac:dyDescent="0.25">
      <c r="A1816" s="1" t="s">
        <v>545</v>
      </c>
      <c r="B1816" s="1" t="s">
        <v>2473</v>
      </c>
      <c r="C1816" s="1" t="s">
        <v>5308</v>
      </c>
      <c r="D1816" s="1" t="s">
        <v>3731</v>
      </c>
      <c r="E1816" s="1"/>
      <c r="F1816" s="1"/>
      <c r="G1816" s="1"/>
      <c r="H1816" s="1"/>
      <c r="I1816" s="1"/>
      <c r="J1816" s="1"/>
      <c r="K1816" s="1"/>
      <c r="L1816" s="1"/>
      <c r="M1816" s="1"/>
    </row>
    <row r="1817" spans="1:13" ht="15.75" x14ac:dyDescent="0.25">
      <c r="A1817" s="1" t="s">
        <v>544</v>
      </c>
      <c r="B1817" s="1" t="s">
        <v>2473</v>
      </c>
      <c r="C1817" s="1" t="s">
        <v>5309</v>
      </c>
      <c r="D1817" s="1" t="s">
        <v>5310</v>
      </c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1:13" ht="15.75" x14ac:dyDescent="0.25">
      <c r="A1818" s="1" t="s">
        <v>543</v>
      </c>
      <c r="B1818" s="1" t="s">
        <v>2473</v>
      </c>
      <c r="C1818" s="1" t="s">
        <v>5311</v>
      </c>
      <c r="D1818" s="1" t="s">
        <v>4131</v>
      </c>
      <c r="E1818" s="1"/>
      <c r="F1818" s="1"/>
      <c r="G1818" s="1"/>
      <c r="H1818" s="1"/>
      <c r="I1818" s="1"/>
      <c r="J1818" s="1"/>
      <c r="K1818" s="1"/>
      <c r="L1818" s="1" t="s">
        <v>3722</v>
      </c>
      <c r="M1818" s="1"/>
    </row>
    <row r="1819" spans="1:13" ht="15.75" x14ac:dyDescent="0.25">
      <c r="A1819" s="1" t="s">
        <v>542</v>
      </c>
      <c r="B1819" s="1" t="s">
        <v>2473</v>
      </c>
      <c r="C1819" s="1" t="s">
        <v>5312</v>
      </c>
      <c r="D1819" s="1" t="s">
        <v>4859</v>
      </c>
      <c r="E1819" s="1"/>
      <c r="F1819" s="1"/>
      <c r="G1819" s="1"/>
      <c r="H1819" s="1"/>
      <c r="I1819" s="1"/>
      <c r="J1819" s="1"/>
      <c r="K1819" s="1"/>
      <c r="L1819" s="1"/>
      <c r="M1819" s="1"/>
    </row>
    <row r="1820" spans="1:13" ht="15.75" x14ac:dyDescent="0.25">
      <c r="A1820" s="1" t="s">
        <v>541</v>
      </c>
      <c r="B1820" s="1" t="s">
        <v>2473</v>
      </c>
      <c r="C1820" s="1" t="s">
        <v>4183</v>
      </c>
      <c r="D1820" s="1" t="s">
        <v>3109</v>
      </c>
      <c r="E1820" s="1"/>
      <c r="F1820" s="1"/>
      <c r="G1820" s="1"/>
      <c r="H1820" s="1"/>
      <c r="I1820" s="1"/>
      <c r="J1820" s="1"/>
      <c r="K1820" s="1"/>
      <c r="L1820" s="1"/>
      <c r="M1820" s="1"/>
    </row>
    <row r="1821" spans="1:13" ht="15.75" x14ac:dyDescent="0.25">
      <c r="A1821" s="1" t="s">
        <v>540</v>
      </c>
      <c r="B1821" s="1" t="s">
        <v>2473</v>
      </c>
      <c r="C1821" s="1" t="s">
        <v>5313</v>
      </c>
      <c r="D1821" s="1" t="s">
        <v>5314</v>
      </c>
      <c r="E1821" s="1"/>
      <c r="F1821" s="1"/>
      <c r="G1821" s="1"/>
      <c r="H1821" s="1"/>
      <c r="I1821" s="1"/>
      <c r="J1821" s="1"/>
      <c r="K1821" s="1"/>
      <c r="L1821" s="1"/>
      <c r="M1821" s="1"/>
    </row>
    <row r="1822" spans="1:13" ht="15.75" x14ac:dyDescent="0.25">
      <c r="A1822" s="1" t="s">
        <v>539</v>
      </c>
      <c r="B1822" s="1" t="s">
        <v>2473</v>
      </c>
      <c r="C1822" s="1" t="s">
        <v>5315</v>
      </c>
      <c r="D1822" s="1" t="s">
        <v>2625</v>
      </c>
      <c r="E1822" s="1"/>
      <c r="F1822" s="1"/>
      <c r="G1822" s="1"/>
      <c r="H1822" s="1"/>
      <c r="I1822" s="1"/>
      <c r="J1822" s="1"/>
      <c r="K1822" s="1"/>
      <c r="L1822" s="1"/>
      <c r="M1822" s="1"/>
    </row>
    <row r="1823" spans="1:13" ht="15.75" x14ac:dyDescent="0.25">
      <c r="A1823" s="1" t="s">
        <v>538</v>
      </c>
      <c r="B1823" s="1" t="s">
        <v>2473</v>
      </c>
      <c r="C1823" s="1" t="s">
        <v>5316</v>
      </c>
      <c r="D1823" s="1" t="s">
        <v>5317</v>
      </c>
      <c r="E1823" s="1"/>
      <c r="F1823" s="1"/>
      <c r="G1823" s="1"/>
      <c r="H1823" s="1"/>
      <c r="I1823" s="1"/>
      <c r="J1823" s="1"/>
      <c r="K1823" s="1"/>
      <c r="L1823" s="1"/>
      <c r="M1823" s="1"/>
    </row>
    <row r="1824" spans="1:13" ht="15.75" x14ac:dyDescent="0.25">
      <c r="A1824" s="1" t="s">
        <v>537</v>
      </c>
      <c r="B1824" s="1" t="s">
        <v>2470</v>
      </c>
      <c r="C1824" s="1" t="s">
        <v>5318</v>
      </c>
      <c r="D1824" s="1" t="s">
        <v>5319</v>
      </c>
      <c r="E1824" s="1"/>
      <c r="F1824" s="1"/>
      <c r="G1824" s="1"/>
      <c r="H1824" s="1"/>
      <c r="I1824" s="1"/>
      <c r="J1824" s="1"/>
      <c r="K1824" s="1"/>
      <c r="L1824" s="1"/>
      <c r="M1824" s="1"/>
    </row>
    <row r="1825" spans="1:13" ht="15.75" x14ac:dyDescent="0.25">
      <c r="A1825" s="1" t="s">
        <v>536</v>
      </c>
      <c r="B1825" s="1" t="s">
        <v>2473</v>
      </c>
      <c r="C1825" s="1" t="s">
        <v>3769</v>
      </c>
      <c r="D1825" s="1" t="s">
        <v>3298</v>
      </c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1:13" ht="15.75" x14ac:dyDescent="0.25">
      <c r="A1826" s="1" t="s">
        <v>535</v>
      </c>
      <c r="B1826" s="1" t="s">
        <v>2470</v>
      </c>
      <c r="C1826" s="1" t="s">
        <v>5320</v>
      </c>
      <c r="D1826" s="1" t="s">
        <v>5321</v>
      </c>
      <c r="E1826" s="1"/>
      <c r="F1826" s="1"/>
      <c r="G1826" s="1"/>
      <c r="H1826" s="1"/>
      <c r="I1826" s="1"/>
      <c r="J1826" s="1"/>
      <c r="K1826" s="1"/>
      <c r="L1826" s="1"/>
      <c r="M1826" s="1"/>
    </row>
    <row r="1827" spans="1:13" ht="15.75" x14ac:dyDescent="0.25">
      <c r="A1827" s="1" t="s">
        <v>534</v>
      </c>
      <c r="B1827" s="1" t="s">
        <v>2470</v>
      </c>
      <c r="C1827" s="1" t="s">
        <v>5322</v>
      </c>
      <c r="D1827" s="1" t="s">
        <v>5323</v>
      </c>
      <c r="E1827" s="1"/>
      <c r="F1827" s="1"/>
      <c r="G1827" s="1"/>
      <c r="H1827" s="1"/>
      <c r="I1827" s="1"/>
      <c r="J1827" s="1"/>
      <c r="K1827" s="1"/>
      <c r="L1827" s="1"/>
      <c r="M1827" s="1"/>
    </row>
    <row r="1828" spans="1:13" ht="15.75" x14ac:dyDescent="0.25">
      <c r="A1828" s="1" t="s">
        <v>533</v>
      </c>
      <c r="B1828" s="1" t="s">
        <v>2470</v>
      </c>
      <c r="C1828" s="1" t="s">
        <v>5324</v>
      </c>
      <c r="D1828" s="1" t="s">
        <v>5325</v>
      </c>
      <c r="E1828" s="1"/>
      <c r="F1828" s="1"/>
      <c r="G1828" s="1"/>
      <c r="H1828" s="1"/>
      <c r="I1828" s="1"/>
      <c r="J1828" s="1"/>
      <c r="K1828" s="1"/>
      <c r="L1828" s="1"/>
      <c r="M1828" s="1"/>
    </row>
    <row r="1829" spans="1:13" ht="15.75" x14ac:dyDescent="0.25">
      <c r="A1829" s="1" t="s">
        <v>532</v>
      </c>
      <c r="B1829" s="1" t="s">
        <v>2470</v>
      </c>
      <c r="C1829" s="1" t="s">
        <v>5326</v>
      </c>
      <c r="D1829" s="1" t="s">
        <v>5187</v>
      </c>
      <c r="E1829" s="1"/>
      <c r="F1829" s="1"/>
      <c r="G1829" s="1"/>
      <c r="H1829" s="1"/>
      <c r="I1829" s="1"/>
      <c r="J1829" s="1"/>
      <c r="K1829" s="1"/>
      <c r="L1829" s="1"/>
      <c r="M1829" s="1"/>
    </row>
    <row r="1830" spans="1:13" ht="15.75" x14ac:dyDescent="0.25">
      <c r="A1830" s="1" t="s">
        <v>531</v>
      </c>
      <c r="B1830" s="1" t="s">
        <v>2470</v>
      </c>
      <c r="C1830" s="1" t="s">
        <v>5327</v>
      </c>
      <c r="D1830" s="1" t="s">
        <v>3265</v>
      </c>
      <c r="E1830" s="1"/>
      <c r="F1830" s="1"/>
      <c r="G1830" s="1"/>
      <c r="H1830" s="1"/>
      <c r="I1830" s="1"/>
      <c r="J1830" s="1"/>
      <c r="K1830" s="1"/>
      <c r="L1830" s="1"/>
      <c r="M1830" s="1"/>
    </row>
    <row r="1831" spans="1:13" ht="15.75" x14ac:dyDescent="0.25">
      <c r="A1831" s="1" t="s">
        <v>530</v>
      </c>
      <c r="B1831" s="1" t="s">
        <v>2473</v>
      </c>
      <c r="C1831" s="1" t="s">
        <v>2829</v>
      </c>
      <c r="D1831" s="1" t="s">
        <v>5328</v>
      </c>
      <c r="E1831" s="1"/>
      <c r="F1831" s="1"/>
      <c r="G1831" s="1"/>
      <c r="H1831" s="1"/>
      <c r="I1831" s="1"/>
      <c r="J1831" s="1"/>
      <c r="K1831" s="1"/>
      <c r="L1831" s="1"/>
      <c r="M1831" s="1"/>
    </row>
    <row r="1832" spans="1:13" ht="15.75" x14ac:dyDescent="0.25">
      <c r="A1832" s="1" t="s">
        <v>529</v>
      </c>
      <c r="B1832" s="1" t="s">
        <v>2470</v>
      </c>
      <c r="C1832" s="1" t="s">
        <v>4184</v>
      </c>
      <c r="D1832" s="1" t="s">
        <v>2863</v>
      </c>
      <c r="E1832" s="1"/>
      <c r="F1832" s="1"/>
      <c r="G1832" s="1"/>
      <c r="H1832" s="1"/>
      <c r="I1832" s="1"/>
      <c r="J1832" s="1"/>
      <c r="K1832" s="1"/>
      <c r="L1832" s="1"/>
      <c r="M1832" s="1"/>
    </row>
    <row r="1833" spans="1:13" ht="15.75" x14ac:dyDescent="0.25">
      <c r="A1833" s="1" t="s">
        <v>528</v>
      </c>
      <c r="B1833" s="1" t="s">
        <v>2470</v>
      </c>
      <c r="C1833" s="1" t="s">
        <v>3182</v>
      </c>
      <c r="D1833" s="1" t="s">
        <v>5108</v>
      </c>
      <c r="E1833" s="1"/>
      <c r="F1833" s="1"/>
      <c r="G1833" s="1"/>
      <c r="H1833" s="1"/>
      <c r="I1833" s="1"/>
      <c r="J1833" s="1"/>
      <c r="K1833" s="1"/>
      <c r="L1833" s="1"/>
      <c r="M1833" s="1"/>
    </row>
    <row r="1834" spans="1:13" ht="15.75" x14ac:dyDescent="0.25">
      <c r="A1834" s="1" t="s">
        <v>527</v>
      </c>
      <c r="B1834" s="1" t="s">
        <v>2473</v>
      </c>
      <c r="C1834" s="1" t="s">
        <v>5329</v>
      </c>
      <c r="D1834" s="1" t="s">
        <v>5330</v>
      </c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1:13" ht="15.75" x14ac:dyDescent="0.25">
      <c r="A1835" s="1" t="s">
        <v>526</v>
      </c>
      <c r="B1835" s="1" t="s">
        <v>2470</v>
      </c>
      <c r="C1835" s="1" t="s">
        <v>5331</v>
      </c>
      <c r="D1835" s="1" t="s">
        <v>5332</v>
      </c>
      <c r="E1835" s="1"/>
      <c r="F1835" s="1"/>
      <c r="G1835" s="1"/>
      <c r="H1835" s="1"/>
      <c r="I1835" s="1"/>
      <c r="J1835" s="1"/>
      <c r="K1835" s="1"/>
      <c r="L1835" s="1"/>
      <c r="M1835" s="1"/>
    </row>
    <row r="1836" spans="1:13" ht="15.75" x14ac:dyDescent="0.25">
      <c r="A1836" s="1" t="s">
        <v>524</v>
      </c>
      <c r="B1836" s="1" t="s">
        <v>3331</v>
      </c>
      <c r="C1836" s="1" t="s">
        <v>5333</v>
      </c>
      <c r="D1836" s="1" t="s">
        <v>4578</v>
      </c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1:13" ht="15.75" x14ac:dyDescent="0.25">
      <c r="A1837" s="1" t="s">
        <v>523</v>
      </c>
      <c r="B1837" s="1" t="s">
        <v>2473</v>
      </c>
      <c r="C1837" s="1" t="s">
        <v>5334</v>
      </c>
      <c r="D1837" s="1" t="s">
        <v>3731</v>
      </c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1:13" ht="15.75" x14ac:dyDescent="0.25">
      <c r="A1838" s="1" t="s">
        <v>522</v>
      </c>
      <c r="B1838" s="1" t="s">
        <v>2473</v>
      </c>
      <c r="C1838" s="1" t="s">
        <v>5335</v>
      </c>
      <c r="D1838" s="1" t="s">
        <v>5336</v>
      </c>
      <c r="E1838" s="1"/>
      <c r="F1838" s="1"/>
      <c r="G1838" s="1"/>
      <c r="H1838" s="1"/>
      <c r="I1838" s="1"/>
      <c r="J1838" s="1"/>
      <c r="K1838" s="1"/>
      <c r="L1838" s="1"/>
      <c r="M1838" s="1"/>
    </row>
    <row r="1839" spans="1:13" ht="15.75" x14ac:dyDescent="0.25">
      <c r="A1839" s="1" t="s">
        <v>521</v>
      </c>
      <c r="B1839" s="1" t="s">
        <v>2473</v>
      </c>
      <c r="C1839" s="1" t="s">
        <v>5337</v>
      </c>
      <c r="D1839" s="1" t="s">
        <v>5338</v>
      </c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1:13" ht="15.75" x14ac:dyDescent="0.25">
      <c r="A1840" s="1" t="s">
        <v>520</v>
      </c>
      <c r="B1840" s="1" t="s">
        <v>2473</v>
      </c>
      <c r="C1840" s="1" t="s">
        <v>4407</v>
      </c>
      <c r="D1840" s="1" t="s">
        <v>5339</v>
      </c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1:13" ht="15.75" x14ac:dyDescent="0.25">
      <c r="A1841" s="1" t="s">
        <v>519</v>
      </c>
      <c r="B1841" s="1" t="s">
        <v>2473</v>
      </c>
      <c r="C1841" s="1" t="s">
        <v>4488</v>
      </c>
      <c r="D1841" s="1" t="s">
        <v>5340</v>
      </c>
      <c r="E1841" s="1"/>
      <c r="F1841" s="1"/>
      <c r="G1841" s="1"/>
      <c r="H1841" s="1"/>
      <c r="I1841" s="1"/>
      <c r="J1841" s="1"/>
      <c r="K1841" s="1"/>
      <c r="L1841" s="1"/>
      <c r="M1841" s="1"/>
    </row>
    <row r="1842" spans="1:13" ht="15.75" x14ac:dyDescent="0.25">
      <c r="A1842" s="1" t="s">
        <v>518</v>
      </c>
      <c r="B1842" s="1" t="s">
        <v>2470</v>
      </c>
      <c r="C1842" s="1" t="s">
        <v>5341</v>
      </c>
      <c r="D1842" s="1" t="s">
        <v>2596</v>
      </c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1:13" ht="15.75" x14ac:dyDescent="0.25">
      <c r="A1843" s="1" t="s">
        <v>517</v>
      </c>
      <c r="B1843" s="1" t="s">
        <v>2470</v>
      </c>
      <c r="C1843" s="1" t="s">
        <v>5342</v>
      </c>
      <c r="D1843" s="1" t="s">
        <v>5343</v>
      </c>
      <c r="E1843" s="1"/>
      <c r="F1843" s="1"/>
      <c r="G1843" s="1"/>
      <c r="H1843" s="1"/>
      <c r="I1843" s="1"/>
      <c r="J1843" s="1"/>
      <c r="K1843" s="1"/>
      <c r="L1843" s="1"/>
      <c r="M1843" s="1"/>
    </row>
    <row r="1844" spans="1:13" ht="15.75" x14ac:dyDescent="0.25">
      <c r="A1844" s="1" t="s">
        <v>516</v>
      </c>
      <c r="B1844" s="1" t="s">
        <v>2473</v>
      </c>
      <c r="C1844" s="1" t="s">
        <v>2406</v>
      </c>
      <c r="D1844" s="1" t="s">
        <v>5344</v>
      </c>
      <c r="E1844" s="1"/>
      <c r="F1844" s="1"/>
      <c r="G1844" s="1"/>
      <c r="H1844" s="1"/>
      <c r="I1844" s="1"/>
      <c r="J1844" s="1"/>
      <c r="K1844" s="1"/>
      <c r="L1844" s="1"/>
      <c r="M1844" s="1"/>
    </row>
    <row r="1845" spans="1:13" ht="15.75" x14ac:dyDescent="0.25">
      <c r="A1845" s="1" t="s">
        <v>515</v>
      </c>
      <c r="B1845" s="1" t="s">
        <v>2473</v>
      </c>
      <c r="C1845" s="1" t="s">
        <v>5345</v>
      </c>
      <c r="D1845" s="1" t="s">
        <v>5346</v>
      </c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1:13" ht="15.75" x14ac:dyDescent="0.25">
      <c r="A1846" s="1" t="s">
        <v>514</v>
      </c>
      <c r="B1846" s="1" t="s">
        <v>2473</v>
      </c>
      <c r="C1846" s="1" t="s">
        <v>5347</v>
      </c>
      <c r="D1846" s="1" t="s">
        <v>2521</v>
      </c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1:13" ht="15.75" x14ac:dyDescent="0.25">
      <c r="A1847" s="1" t="s">
        <v>513</v>
      </c>
      <c r="B1847" s="1" t="s">
        <v>2473</v>
      </c>
      <c r="C1847" s="1" t="s">
        <v>5348</v>
      </c>
      <c r="D1847" s="1" t="s">
        <v>5349</v>
      </c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1:13" ht="15.75" x14ac:dyDescent="0.25">
      <c r="A1848" s="1" t="s">
        <v>512</v>
      </c>
      <c r="B1848" s="1" t="s">
        <v>2473</v>
      </c>
      <c r="C1848" s="1" t="s">
        <v>5350</v>
      </c>
      <c r="D1848" s="1" t="s">
        <v>5351</v>
      </c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1:13" ht="15.75" x14ac:dyDescent="0.25">
      <c r="A1849" s="1" t="s">
        <v>511</v>
      </c>
      <c r="B1849" s="1" t="s">
        <v>2473</v>
      </c>
      <c r="C1849" s="1" t="s">
        <v>5352</v>
      </c>
      <c r="D1849" s="1" t="s">
        <v>5353</v>
      </c>
      <c r="E1849" s="1"/>
      <c r="F1849" s="1"/>
      <c r="G1849" s="1"/>
      <c r="H1849" s="1"/>
      <c r="I1849" s="1"/>
      <c r="J1849" s="1"/>
      <c r="K1849" s="1"/>
      <c r="L1849" s="1"/>
      <c r="M1849" s="1"/>
    </row>
    <row r="1850" spans="1:13" ht="15.75" x14ac:dyDescent="0.25">
      <c r="A1850" s="1" t="s">
        <v>510</v>
      </c>
      <c r="B1850" s="1" t="s">
        <v>2473</v>
      </c>
      <c r="C1850" s="1" t="s">
        <v>5354</v>
      </c>
      <c r="D1850" s="1" t="s">
        <v>5355</v>
      </c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1:13" ht="15.75" x14ac:dyDescent="0.25">
      <c r="A1851" s="1" t="s">
        <v>509</v>
      </c>
      <c r="B1851" s="1" t="s">
        <v>2473</v>
      </c>
      <c r="C1851" s="1" t="s">
        <v>5356</v>
      </c>
      <c r="D1851" s="1" t="s">
        <v>3024</v>
      </c>
      <c r="E1851" s="1"/>
      <c r="F1851" s="1"/>
      <c r="G1851" s="1"/>
      <c r="H1851" s="1"/>
      <c r="I1851" s="1"/>
      <c r="J1851" s="1"/>
      <c r="K1851" s="1"/>
      <c r="L1851" s="1"/>
      <c r="M1851" s="1"/>
    </row>
    <row r="1852" spans="1:13" ht="15.75" x14ac:dyDescent="0.25">
      <c r="A1852" s="1" t="s">
        <v>508</v>
      </c>
      <c r="B1852" s="1" t="s">
        <v>2473</v>
      </c>
      <c r="C1852" s="1" t="s">
        <v>5357</v>
      </c>
      <c r="D1852" s="1" t="s">
        <v>2566</v>
      </c>
      <c r="E1852" s="1"/>
      <c r="F1852" s="1"/>
      <c r="G1852" s="1"/>
      <c r="H1852" s="1"/>
      <c r="I1852" s="1"/>
      <c r="J1852" s="1"/>
      <c r="K1852" s="1"/>
      <c r="L1852" s="1"/>
      <c r="M1852" s="1"/>
    </row>
    <row r="1853" spans="1:13" ht="15.75" x14ac:dyDescent="0.25">
      <c r="A1853" s="1" t="s">
        <v>507</v>
      </c>
      <c r="B1853" s="1" t="s">
        <v>2473</v>
      </c>
      <c r="C1853" s="1" t="s">
        <v>5358</v>
      </c>
      <c r="D1853" s="1" t="s">
        <v>5359</v>
      </c>
      <c r="E1853" s="1"/>
      <c r="F1853" s="1"/>
      <c r="G1853" s="1"/>
      <c r="H1853" s="1"/>
      <c r="I1853" s="1"/>
      <c r="J1853" s="1"/>
      <c r="K1853" s="1"/>
      <c r="L1853" s="1"/>
      <c r="M1853" s="1"/>
    </row>
    <row r="1854" spans="1:13" ht="15.75" x14ac:dyDescent="0.25">
      <c r="A1854" s="1" t="s">
        <v>505</v>
      </c>
      <c r="B1854" s="1" t="s">
        <v>2473</v>
      </c>
      <c r="C1854" s="1" t="s">
        <v>5360</v>
      </c>
      <c r="D1854" s="1" t="s">
        <v>2566</v>
      </c>
      <c r="E1854" s="1"/>
      <c r="F1854" s="1"/>
      <c r="G1854" s="1"/>
      <c r="H1854" s="1"/>
      <c r="I1854" s="1"/>
      <c r="J1854" s="1"/>
      <c r="K1854" s="1"/>
      <c r="L1854" s="1"/>
      <c r="M1854" s="1"/>
    </row>
    <row r="1855" spans="1:13" ht="15.75" x14ac:dyDescent="0.25">
      <c r="A1855" s="1" t="s">
        <v>504</v>
      </c>
      <c r="B1855" s="1" t="s">
        <v>2470</v>
      </c>
      <c r="C1855" s="1" t="s">
        <v>5071</v>
      </c>
      <c r="D1855" s="1" t="s">
        <v>5361</v>
      </c>
      <c r="E1855" s="1"/>
      <c r="F1855" s="1"/>
      <c r="G1855" s="1"/>
      <c r="H1855" s="1"/>
      <c r="I1855" s="1"/>
      <c r="J1855" s="1"/>
      <c r="K1855" s="1"/>
      <c r="L1855" s="1"/>
      <c r="M1855" s="1"/>
    </row>
    <row r="1856" spans="1:13" ht="15.75" x14ac:dyDescent="0.25">
      <c r="A1856" s="1" t="s">
        <v>503</v>
      </c>
      <c r="B1856" s="1" t="s">
        <v>2473</v>
      </c>
      <c r="C1856" s="1" t="s">
        <v>3659</v>
      </c>
      <c r="D1856" s="1" t="s">
        <v>3463</v>
      </c>
      <c r="E1856" s="1"/>
      <c r="F1856" s="1"/>
      <c r="G1856" s="1"/>
      <c r="H1856" s="1"/>
      <c r="I1856" s="1"/>
      <c r="J1856" s="1"/>
      <c r="K1856" s="1"/>
      <c r="L1856" s="1"/>
      <c r="M1856" s="1"/>
    </row>
    <row r="1857" spans="1:13" ht="15.75" x14ac:dyDescent="0.25">
      <c r="A1857" s="1" t="s">
        <v>502</v>
      </c>
      <c r="B1857" s="1" t="s">
        <v>2473</v>
      </c>
      <c r="C1857" s="1" t="s">
        <v>5362</v>
      </c>
      <c r="D1857" s="1" t="s">
        <v>3213</v>
      </c>
      <c r="E1857" s="1"/>
      <c r="F1857" s="1"/>
      <c r="G1857" s="1"/>
      <c r="H1857" s="1"/>
      <c r="I1857" s="1"/>
      <c r="J1857" s="1"/>
      <c r="K1857" s="1"/>
      <c r="L1857" s="1"/>
      <c r="M1857" s="1"/>
    </row>
    <row r="1858" spans="1:13" ht="15.75" x14ac:dyDescent="0.25">
      <c r="A1858" s="1" t="s">
        <v>501</v>
      </c>
      <c r="B1858" s="1" t="s">
        <v>2470</v>
      </c>
      <c r="C1858" s="1" t="s">
        <v>5363</v>
      </c>
      <c r="D1858" s="1" t="s">
        <v>5364</v>
      </c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1:13" ht="15.75" x14ac:dyDescent="0.25">
      <c r="A1859" s="1" t="s">
        <v>500</v>
      </c>
      <c r="B1859" s="1" t="s">
        <v>2473</v>
      </c>
      <c r="C1859" s="1" t="s">
        <v>5365</v>
      </c>
      <c r="D1859" s="1" t="s">
        <v>5366</v>
      </c>
      <c r="E1859" s="1"/>
      <c r="F1859" s="1"/>
      <c r="G1859" s="1"/>
      <c r="H1859" s="1"/>
      <c r="I1859" s="1"/>
      <c r="J1859" s="1"/>
      <c r="K1859" s="1"/>
      <c r="L1859" s="1"/>
      <c r="M1859" s="1"/>
    </row>
    <row r="1860" spans="1:13" ht="15.75" x14ac:dyDescent="0.25">
      <c r="A1860" s="1" t="s">
        <v>499</v>
      </c>
      <c r="B1860" s="1" t="s">
        <v>2470</v>
      </c>
      <c r="C1860" s="1" t="s">
        <v>4270</v>
      </c>
      <c r="D1860" s="1" t="s">
        <v>4626</v>
      </c>
      <c r="E1860" s="1"/>
      <c r="F1860" s="1"/>
      <c r="G1860" s="1"/>
      <c r="H1860" s="1"/>
      <c r="I1860" s="1"/>
      <c r="J1860" s="1"/>
      <c r="K1860" s="1"/>
      <c r="L1860" s="1"/>
      <c r="M1860" s="1"/>
    </row>
    <row r="1861" spans="1:13" ht="15.75" x14ac:dyDescent="0.25">
      <c r="A1861" s="1" t="s">
        <v>498</v>
      </c>
      <c r="B1861" s="1" t="s">
        <v>2470</v>
      </c>
      <c r="C1861" s="1" t="s">
        <v>2401</v>
      </c>
      <c r="D1861" s="1" t="s">
        <v>5367</v>
      </c>
      <c r="E1861" s="1"/>
      <c r="F1861" s="1"/>
      <c r="G1861" s="1"/>
      <c r="H1861" s="1"/>
      <c r="I1861" s="1"/>
      <c r="J1861" s="1"/>
      <c r="K1861" s="1"/>
      <c r="L1861" s="1"/>
      <c r="M1861" s="1"/>
    </row>
    <row r="1862" spans="1:13" ht="15.75" x14ac:dyDescent="0.25">
      <c r="A1862" s="1" t="s">
        <v>497</v>
      </c>
      <c r="B1862" s="1" t="s">
        <v>2470</v>
      </c>
      <c r="C1862" s="1" t="s">
        <v>5368</v>
      </c>
      <c r="D1862" s="1" t="s">
        <v>5369</v>
      </c>
      <c r="E1862" s="1"/>
      <c r="F1862" s="1"/>
      <c r="G1862" s="1"/>
      <c r="H1862" s="1"/>
      <c r="I1862" s="1"/>
      <c r="J1862" s="1"/>
      <c r="K1862" s="1"/>
      <c r="L1862" s="1"/>
      <c r="M1862" s="1"/>
    </row>
    <row r="1863" spans="1:13" ht="15.75" x14ac:dyDescent="0.25">
      <c r="A1863" s="1" t="s">
        <v>496</v>
      </c>
      <c r="B1863" s="1" t="s">
        <v>2470</v>
      </c>
      <c r="C1863" s="1" t="s">
        <v>3189</v>
      </c>
      <c r="D1863" s="1" t="s">
        <v>3399</v>
      </c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1:13" ht="15.75" x14ac:dyDescent="0.25">
      <c r="A1864" s="1" t="s">
        <v>495</v>
      </c>
      <c r="B1864" s="1" t="s">
        <v>2470</v>
      </c>
      <c r="C1864" s="1" t="s">
        <v>5370</v>
      </c>
      <c r="D1864" s="1" t="s">
        <v>5371</v>
      </c>
      <c r="E1864" s="1"/>
      <c r="F1864" s="1"/>
      <c r="G1864" s="1"/>
      <c r="H1864" s="1"/>
      <c r="I1864" s="1"/>
      <c r="J1864" s="1"/>
      <c r="K1864" s="1"/>
      <c r="L1864" s="1"/>
      <c r="M1864" s="1"/>
    </row>
    <row r="1865" spans="1:13" ht="15.75" x14ac:dyDescent="0.25">
      <c r="A1865" s="1" t="s">
        <v>494</v>
      </c>
      <c r="B1865" s="1" t="s">
        <v>2470</v>
      </c>
      <c r="C1865" s="1" t="s">
        <v>5372</v>
      </c>
      <c r="D1865" s="1" t="s">
        <v>2577</v>
      </c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1:13" ht="15.75" x14ac:dyDescent="0.25">
      <c r="A1866" s="1" t="s">
        <v>493</v>
      </c>
      <c r="B1866" s="1" t="s">
        <v>2470</v>
      </c>
      <c r="C1866" s="1" t="s">
        <v>2394</v>
      </c>
      <c r="D1866" s="1" t="s">
        <v>5373</v>
      </c>
      <c r="E1866" s="1"/>
      <c r="F1866" s="1"/>
      <c r="G1866" s="1"/>
      <c r="H1866" s="1"/>
      <c r="I1866" s="1"/>
      <c r="J1866" s="1"/>
      <c r="K1866" s="1"/>
      <c r="L1866" s="1"/>
      <c r="M1866" s="1"/>
    </row>
    <row r="1867" spans="1:13" ht="15.75" x14ac:dyDescent="0.25">
      <c r="A1867" s="1" t="s">
        <v>492</v>
      </c>
      <c r="B1867" s="1" t="s">
        <v>2473</v>
      </c>
      <c r="C1867" s="1" t="s">
        <v>5374</v>
      </c>
      <c r="D1867" s="1" t="s">
        <v>5375</v>
      </c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1:13" ht="15.75" x14ac:dyDescent="0.25">
      <c r="A1868" s="1" t="s">
        <v>491</v>
      </c>
      <c r="B1868" s="1" t="s">
        <v>2470</v>
      </c>
      <c r="C1868" s="1" t="s">
        <v>3862</v>
      </c>
      <c r="D1868" s="1" t="s">
        <v>3793</v>
      </c>
      <c r="E1868" s="1"/>
      <c r="F1868" s="1"/>
      <c r="G1868" s="1"/>
      <c r="H1868" s="1"/>
      <c r="I1868" s="1"/>
      <c r="J1868" s="1"/>
      <c r="K1868" s="1"/>
      <c r="L1868" s="1"/>
      <c r="M1868" s="1"/>
    </row>
    <row r="1869" spans="1:13" ht="15.75" x14ac:dyDescent="0.25">
      <c r="A1869" s="1" t="s">
        <v>490</v>
      </c>
      <c r="B1869" s="1" t="s">
        <v>2473</v>
      </c>
      <c r="C1869" s="1" t="s">
        <v>2446</v>
      </c>
      <c r="D1869" s="1" t="s">
        <v>5376</v>
      </c>
      <c r="E1869" s="1"/>
      <c r="F1869" s="1"/>
      <c r="G1869" s="1"/>
      <c r="H1869" s="1"/>
      <c r="I1869" s="1"/>
      <c r="J1869" s="1"/>
      <c r="K1869" s="1"/>
      <c r="L1869" s="1"/>
      <c r="M1869" s="1"/>
    </row>
    <row r="1870" spans="1:13" ht="15.75" x14ac:dyDescent="0.25">
      <c r="A1870" s="1" t="s">
        <v>489</v>
      </c>
      <c r="B1870" s="1" t="s">
        <v>2473</v>
      </c>
      <c r="C1870" s="1" t="s">
        <v>5377</v>
      </c>
      <c r="D1870" s="1" t="s">
        <v>3152</v>
      </c>
      <c r="E1870" s="1"/>
      <c r="F1870" s="1"/>
      <c r="G1870" s="1"/>
      <c r="H1870" s="1"/>
      <c r="I1870" s="1"/>
      <c r="J1870" s="1"/>
      <c r="K1870" s="1"/>
      <c r="L1870" s="1"/>
      <c r="M1870" s="1"/>
    </row>
    <row r="1871" spans="1:13" ht="15.75" x14ac:dyDescent="0.25">
      <c r="A1871" s="1" t="s">
        <v>488</v>
      </c>
      <c r="B1871" s="1" t="s">
        <v>2473</v>
      </c>
      <c r="C1871" s="1" t="s">
        <v>2860</v>
      </c>
      <c r="D1871" s="1" t="s">
        <v>2714</v>
      </c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1:13" ht="15.75" x14ac:dyDescent="0.25">
      <c r="A1872" s="1" t="s">
        <v>487</v>
      </c>
      <c r="B1872" s="1" t="s">
        <v>2473</v>
      </c>
      <c r="C1872" s="1" t="s">
        <v>5378</v>
      </c>
      <c r="D1872" s="1" t="s">
        <v>5379</v>
      </c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1:13" ht="15.75" x14ac:dyDescent="0.25">
      <c r="A1873" s="1" t="s">
        <v>486</v>
      </c>
      <c r="B1873" s="1" t="s">
        <v>2473</v>
      </c>
      <c r="C1873" s="1" t="s">
        <v>5380</v>
      </c>
      <c r="D1873" s="1" t="s">
        <v>5381</v>
      </c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1:13" ht="15.75" x14ac:dyDescent="0.25">
      <c r="A1874" s="1" t="s">
        <v>485</v>
      </c>
      <c r="B1874" s="1" t="s">
        <v>2473</v>
      </c>
      <c r="C1874" s="1" t="s">
        <v>2452</v>
      </c>
      <c r="D1874" s="1" t="s">
        <v>5382</v>
      </c>
      <c r="E1874" s="1"/>
      <c r="F1874" s="1"/>
      <c r="G1874" s="1"/>
      <c r="H1874" s="1"/>
      <c r="I1874" s="1"/>
      <c r="J1874" s="1"/>
      <c r="K1874" s="1"/>
      <c r="L1874" s="1"/>
      <c r="M1874" s="1"/>
    </row>
    <row r="1875" spans="1:13" ht="15.75" x14ac:dyDescent="0.25">
      <c r="A1875" s="1" t="s">
        <v>484</v>
      </c>
      <c r="B1875" s="1" t="s">
        <v>2473</v>
      </c>
      <c r="C1875" s="1" t="s">
        <v>5383</v>
      </c>
      <c r="D1875" s="1" t="s">
        <v>5384</v>
      </c>
      <c r="E1875" s="1"/>
      <c r="F1875" s="1"/>
      <c r="G1875" s="1"/>
      <c r="H1875" s="1"/>
      <c r="I1875" s="1"/>
      <c r="J1875" s="1"/>
      <c r="K1875" s="1"/>
      <c r="L1875" s="1"/>
      <c r="M1875" s="1"/>
    </row>
    <row r="1876" spans="1:13" ht="15.75" x14ac:dyDescent="0.25">
      <c r="A1876" s="1" t="s">
        <v>483</v>
      </c>
      <c r="B1876" s="1" t="s">
        <v>2473</v>
      </c>
      <c r="C1876" s="1" t="s">
        <v>5385</v>
      </c>
      <c r="D1876" s="1" t="s">
        <v>5386</v>
      </c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1:13" ht="15.75" x14ac:dyDescent="0.25">
      <c r="A1877" s="1" t="s">
        <v>482</v>
      </c>
      <c r="B1877" s="1" t="s">
        <v>2470</v>
      </c>
      <c r="C1877" s="1" t="s">
        <v>4327</v>
      </c>
      <c r="D1877" s="1" t="s">
        <v>5387</v>
      </c>
      <c r="E1877" s="1"/>
      <c r="F1877" s="1"/>
      <c r="G1877" s="1"/>
      <c r="H1877" s="1"/>
      <c r="I1877" s="1"/>
      <c r="J1877" s="1"/>
      <c r="K1877" s="1"/>
      <c r="L1877" s="1"/>
      <c r="M1877" s="1"/>
    </row>
    <row r="1878" spans="1:13" ht="15.75" x14ac:dyDescent="0.25">
      <c r="A1878" s="1" t="s">
        <v>481</v>
      </c>
      <c r="B1878" s="1" t="s">
        <v>2470</v>
      </c>
      <c r="C1878" s="1" t="s">
        <v>5388</v>
      </c>
      <c r="D1878" s="1" t="s">
        <v>3660</v>
      </c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1:13" ht="15.75" x14ac:dyDescent="0.25">
      <c r="A1879" s="1" t="s">
        <v>480</v>
      </c>
      <c r="B1879" s="1" t="s">
        <v>3331</v>
      </c>
      <c r="C1879" s="1" t="s">
        <v>2444</v>
      </c>
      <c r="D1879" s="1" t="s">
        <v>5389</v>
      </c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1:13" ht="15.75" x14ac:dyDescent="0.25">
      <c r="A1880" s="1" t="s">
        <v>479</v>
      </c>
      <c r="B1880" s="1" t="s">
        <v>2470</v>
      </c>
      <c r="C1880" s="1" t="s">
        <v>5390</v>
      </c>
      <c r="D1880" s="1" t="s">
        <v>5391</v>
      </c>
      <c r="E1880" s="1"/>
      <c r="F1880" s="1"/>
      <c r="G1880" s="1"/>
      <c r="H1880" s="1"/>
      <c r="I1880" s="1"/>
      <c r="J1880" s="1"/>
      <c r="K1880" s="1"/>
      <c r="L1880" s="1"/>
      <c r="M1880" s="1"/>
    </row>
    <row r="1881" spans="1:13" ht="15.75" x14ac:dyDescent="0.25">
      <c r="A1881" s="1" t="s">
        <v>478</v>
      </c>
      <c r="B1881" s="1" t="s">
        <v>2470</v>
      </c>
      <c r="C1881" s="1" t="s">
        <v>5392</v>
      </c>
      <c r="D1881" s="1" t="s">
        <v>5393</v>
      </c>
      <c r="E1881" s="1"/>
      <c r="F1881" s="1"/>
      <c r="G1881" s="1"/>
      <c r="H1881" s="1"/>
      <c r="I1881" s="1"/>
      <c r="J1881" s="1"/>
      <c r="K1881" s="1"/>
      <c r="L1881" s="1"/>
      <c r="M1881" s="1"/>
    </row>
    <row r="1882" spans="1:13" ht="15.75" x14ac:dyDescent="0.25">
      <c r="A1882" s="1" t="s">
        <v>477</v>
      </c>
      <c r="B1882" s="1" t="s">
        <v>2473</v>
      </c>
      <c r="C1882" s="1" t="s">
        <v>3462</v>
      </c>
      <c r="D1882" s="1" t="s">
        <v>5394</v>
      </c>
      <c r="E1882" s="1"/>
      <c r="F1882" s="1"/>
      <c r="G1882" s="1"/>
      <c r="H1882" s="1"/>
      <c r="I1882" s="1"/>
      <c r="J1882" s="1"/>
      <c r="K1882" s="1"/>
      <c r="L1882" s="1"/>
      <c r="M1882" s="1"/>
    </row>
    <row r="1883" spans="1:13" ht="15.75" x14ac:dyDescent="0.25">
      <c r="A1883" s="1" t="s">
        <v>476</v>
      </c>
      <c r="B1883" s="1" t="s">
        <v>2470</v>
      </c>
      <c r="C1883" s="1" t="s">
        <v>5395</v>
      </c>
      <c r="D1883" s="1" t="s">
        <v>5387</v>
      </c>
      <c r="E1883" s="1"/>
      <c r="F1883" s="1"/>
      <c r="G1883" s="1"/>
      <c r="H1883" s="1"/>
      <c r="I1883" s="1"/>
      <c r="J1883" s="1"/>
      <c r="K1883" s="1"/>
      <c r="L1883" s="1"/>
      <c r="M1883" s="1"/>
    </row>
    <row r="1884" spans="1:13" ht="15.75" x14ac:dyDescent="0.25">
      <c r="A1884" s="1" t="s">
        <v>475</v>
      </c>
      <c r="B1884" s="1" t="s">
        <v>2470</v>
      </c>
      <c r="C1884" s="1" t="s">
        <v>5396</v>
      </c>
      <c r="D1884" s="1" t="s">
        <v>5397</v>
      </c>
      <c r="E1884" s="1"/>
      <c r="F1884" s="1"/>
      <c r="G1884" s="1"/>
      <c r="H1884" s="1"/>
      <c r="I1884" s="1"/>
      <c r="J1884" s="1"/>
      <c r="K1884" s="1"/>
      <c r="L1884" s="1"/>
      <c r="M1884" s="1"/>
    </row>
    <row r="1885" spans="1:13" ht="15.75" x14ac:dyDescent="0.25">
      <c r="A1885" s="1" t="s">
        <v>474</v>
      </c>
      <c r="B1885" s="1" t="s">
        <v>2470</v>
      </c>
      <c r="C1885" s="1" t="s">
        <v>5398</v>
      </c>
      <c r="D1885" s="1" t="s">
        <v>5399</v>
      </c>
      <c r="E1885" s="1"/>
      <c r="F1885" s="1"/>
      <c r="G1885" s="1"/>
      <c r="H1885" s="1"/>
      <c r="I1885" s="1"/>
      <c r="J1885" s="1"/>
      <c r="K1885" s="1"/>
      <c r="L1885" s="1"/>
      <c r="M1885" s="1"/>
    </row>
    <row r="1886" spans="1:13" ht="15.75" x14ac:dyDescent="0.25">
      <c r="A1886" s="1" t="s">
        <v>473</v>
      </c>
      <c r="B1886" s="1" t="s">
        <v>2470</v>
      </c>
      <c r="C1886" s="1" t="s">
        <v>5400</v>
      </c>
      <c r="D1886" s="1" t="s">
        <v>5401</v>
      </c>
      <c r="E1886" s="1"/>
      <c r="F1886" s="1"/>
      <c r="G1886" s="1"/>
      <c r="H1886" s="1"/>
      <c r="I1886" s="1"/>
      <c r="J1886" s="1"/>
      <c r="K1886" s="1"/>
      <c r="L1886" s="1"/>
      <c r="M1886" s="1"/>
    </row>
    <row r="1887" spans="1:13" ht="15.75" x14ac:dyDescent="0.25">
      <c r="A1887" s="1" t="s">
        <v>472</v>
      </c>
      <c r="B1887" s="1" t="s">
        <v>2470</v>
      </c>
      <c r="C1887" s="1" t="s">
        <v>5402</v>
      </c>
      <c r="D1887" s="1" t="s">
        <v>5403</v>
      </c>
      <c r="E1887" s="1"/>
      <c r="F1887" s="1"/>
      <c r="G1887" s="1"/>
      <c r="H1887" s="1"/>
      <c r="I1887" s="1"/>
      <c r="J1887" s="1"/>
      <c r="K1887" s="1"/>
      <c r="L1887" s="1"/>
      <c r="M1887" s="1"/>
    </row>
    <row r="1888" spans="1:13" ht="15.75" x14ac:dyDescent="0.25">
      <c r="A1888" s="1" t="s">
        <v>471</v>
      </c>
      <c r="B1888" s="1" t="s">
        <v>2473</v>
      </c>
      <c r="C1888" s="1" t="s">
        <v>5404</v>
      </c>
      <c r="D1888" s="1" t="s">
        <v>5405</v>
      </c>
      <c r="E1888" s="1"/>
      <c r="F1888" s="1"/>
      <c r="G1888" s="1" t="s">
        <v>2397</v>
      </c>
      <c r="H1888" s="1"/>
      <c r="I1888" s="1"/>
      <c r="J1888" s="1"/>
      <c r="K1888" s="1"/>
      <c r="L1888" s="1"/>
      <c r="M1888" s="1"/>
    </row>
    <row r="1889" spans="1:13" ht="15.75" x14ac:dyDescent="0.25">
      <c r="A1889" s="1" t="s">
        <v>470</v>
      </c>
      <c r="B1889" s="1" t="s">
        <v>2473</v>
      </c>
      <c r="C1889" s="1" t="s">
        <v>5406</v>
      </c>
      <c r="D1889" s="1" t="s">
        <v>3187</v>
      </c>
      <c r="E1889" s="1"/>
      <c r="F1889" s="1"/>
      <c r="G1889" s="1"/>
      <c r="H1889" s="1"/>
      <c r="I1889" s="1"/>
      <c r="J1889" s="1"/>
      <c r="K1889" s="1"/>
      <c r="L1889" s="1"/>
      <c r="M1889" s="1"/>
    </row>
    <row r="1890" spans="1:13" ht="15.75" x14ac:dyDescent="0.25">
      <c r="A1890" s="1" t="s">
        <v>469</v>
      </c>
      <c r="B1890" s="1" t="s">
        <v>2473</v>
      </c>
      <c r="C1890" s="1" t="s">
        <v>2441</v>
      </c>
      <c r="D1890" s="1" t="s">
        <v>5407</v>
      </c>
      <c r="E1890" s="1"/>
      <c r="F1890" s="1"/>
      <c r="G1890" s="1"/>
      <c r="H1890" s="1"/>
      <c r="I1890" s="1"/>
      <c r="J1890" s="1"/>
      <c r="K1890" s="1"/>
      <c r="L1890" s="1"/>
      <c r="M1890" s="1"/>
    </row>
    <row r="1891" spans="1:13" ht="15.75" x14ac:dyDescent="0.25">
      <c r="A1891" s="1" t="s">
        <v>468</v>
      </c>
      <c r="B1891" s="1" t="s">
        <v>2470</v>
      </c>
      <c r="C1891" s="1" t="s">
        <v>5408</v>
      </c>
      <c r="D1891" s="1" t="s">
        <v>4404</v>
      </c>
      <c r="E1891" s="1"/>
      <c r="F1891" s="1"/>
      <c r="G1891" s="1"/>
      <c r="H1891" s="1"/>
      <c r="I1891" s="1"/>
      <c r="J1891" s="1"/>
      <c r="K1891" s="1"/>
      <c r="L1891" s="1"/>
      <c r="M1891" s="1"/>
    </row>
    <row r="1892" spans="1:13" ht="15.75" x14ac:dyDescent="0.25">
      <c r="A1892" s="1" t="s">
        <v>467</v>
      </c>
      <c r="B1892" s="1" t="s">
        <v>2473</v>
      </c>
      <c r="C1892" s="1" t="s">
        <v>5409</v>
      </c>
      <c r="D1892" s="1" t="s">
        <v>2510</v>
      </c>
      <c r="E1892" s="1"/>
      <c r="F1892" s="1"/>
      <c r="G1892" s="1"/>
      <c r="H1892" s="1"/>
      <c r="I1892" s="1"/>
      <c r="J1892" s="1"/>
      <c r="K1892" s="1"/>
      <c r="L1892" s="1"/>
      <c r="M1892" s="1"/>
    </row>
    <row r="1893" spans="1:13" ht="15.75" x14ac:dyDescent="0.25">
      <c r="A1893" s="1" t="s">
        <v>466</v>
      </c>
      <c r="B1893" s="1" t="s">
        <v>2473</v>
      </c>
      <c r="C1893" s="1" t="s">
        <v>5410</v>
      </c>
      <c r="D1893" s="1" t="s">
        <v>5411</v>
      </c>
      <c r="E1893" s="1"/>
      <c r="F1893" s="1"/>
      <c r="G1893" s="1"/>
      <c r="H1893" s="1"/>
      <c r="I1893" s="1"/>
      <c r="J1893" s="1"/>
      <c r="K1893" s="1"/>
      <c r="L1893" s="1"/>
      <c r="M1893" s="1"/>
    </row>
    <row r="1894" spans="1:13" ht="15.75" x14ac:dyDescent="0.25">
      <c r="A1894" s="1" t="s">
        <v>465</v>
      </c>
      <c r="B1894" s="1" t="s">
        <v>2470</v>
      </c>
      <c r="C1894" s="1" t="s">
        <v>2463</v>
      </c>
      <c r="D1894" s="1" t="s">
        <v>5412</v>
      </c>
      <c r="E1894" s="1"/>
      <c r="F1894" s="1"/>
      <c r="G1894" s="1"/>
      <c r="H1894" s="1"/>
      <c r="I1894" s="1"/>
      <c r="J1894" s="1"/>
      <c r="K1894" s="1"/>
      <c r="L1894" s="1"/>
      <c r="M1894" s="1"/>
    </row>
    <row r="1895" spans="1:13" ht="15.75" x14ac:dyDescent="0.25">
      <c r="A1895" s="1" t="s">
        <v>464</v>
      </c>
      <c r="B1895" s="1" t="s">
        <v>2473</v>
      </c>
      <c r="C1895" s="1" t="s">
        <v>5413</v>
      </c>
      <c r="D1895" s="1" t="s">
        <v>2694</v>
      </c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1:13" ht="15.75" x14ac:dyDescent="0.25">
      <c r="A1896" s="1" t="s">
        <v>463</v>
      </c>
      <c r="B1896" s="1" t="s">
        <v>2470</v>
      </c>
      <c r="C1896" s="1" t="s">
        <v>5414</v>
      </c>
      <c r="D1896" s="1" t="s">
        <v>5415</v>
      </c>
      <c r="E1896" s="1"/>
      <c r="F1896" s="1"/>
      <c r="G1896" s="1"/>
      <c r="H1896" s="1"/>
      <c r="I1896" s="1"/>
      <c r="J1896" s="1"/>
      <c r="K1896" s="1"/>
      <c r="L1896" s="1"/>
      <c r="M1896" s="1"/>
    </row>
    <row r="1897" spans="1:13" ht="15.75" x14ac:dyDescent="0.25">
      <c r="A1897" s="1" t="s">
        <v>462</v>
      </c>
      <c r="B1897" s="1" t="s">
        <v>2473</v>
      </c>
      <c r="C1897" s="1" t="s">
        <v>2422</v>
      </c>
      <c r="D1897" s="1" t="s">
        <v>5416</v>
      </c>
      <c r="E1897" s="1"/>
      <c r="F1897" s="1"/>
      <c r="G1897" s="1"/>
      <c r="H1897" s="1"/>
      <c r="I1897" s="1"/>
      <c r="J1897" s="1"/>
      <c r="K1897" s="1"/>
      <c r="L1897" s="1" t="s">
        <v>3722</v>
      </c>
      <c r="M1897" s="1"/>
    </row>
    <row r="1898" spans="1:13" ht="15.75" x14ac:dyDescent="0.25">
      <c r="A1898" s="1" t="s">
        <v>461</v>
      </c>
      <c r="B1898" s="1" t="s">
        <v>2473</v>
      </c>
      <c r="C1898" s="1" t="s">
        <v>5417</v>
      </c>
      <c r="D1898" s="1" t="s">
        <v>2766</v>
      </c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1:13" ht="15.75" x14ac:dyDescent="0.25">
      <c r="A1899" s="1" t="s">
        <v>460</v>
      </c>
      <c r="B1899" s="1" t="s">
        <v>2473</v>
      </c>
      <c r="C1899" s="1" t="s">
        <v>2409</v>
      </c>
      <c r="D1899" s="1" t="s">
        <v>5418</v>
      </c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1:13" ht="15.75" x14ac:dyDescent="0.25">
      <c r="A1900" s="1" t="s">
        <v>459</v>
      </c>
      <c r="B1900" s="1" t="s">
        <v>2473</v>
      </c>
      <c r="C1900" s="1" t="s">
        <v>2659</v>
      </c>
      <c r="D1900" s="1" t="s">
        <v>3213</v>
      </c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1:13" ht="15.75" x14ac:dyDescent="0.25">
      <c r="A1901" s="1" t="s">
        <v>458</v>
      </c>
      <c r="B1901" s="1" t="s">
        <v>2470</v>
      </c>
      <c r="C1901" s="1" t="s">
        <v>5419</v>
      </c>
      <c r="D1901" s="1" t="s">
        <v>2655</v>
      </c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1:13" ht="15.75" x14ac:dyDescent="0.25">
      <c r="A1902" s="1" t="s">
        <v>457</v>
      </c>
      <c r="B1902" s="1" t="s">
        <v>2470</v>
      </c>
      <c r="C1902" s="1" t="s">
        <v>5263</v>
      </c>
      <c r="D1902" s="1" t="s">
        <v>5420</v>
      </c>
      <c r="E1902" s="1"/>
      <c r="F1902" s="1"/>
      <c r="G1902" s="1"/>
      <c r="H1902" s="1"/>
      <c r="I1902" s="1"/>
      <c r="J1902" s="1"/>
      <c r="K1902" s="1"/>
      <c r="L1902" s="1"/>
      <c r="M1902" s="1"/>
    </row>
    <row r="1903" spans="1:13" ht="15.75" x14ac:dyDescent="0.25">
      <c r="A1903" s="1" t="s">
        <v>456</v>
      </c>
      <c r="B1903" s="1" t="s">
        <v>2470</v>
      </c>
      <c r="C1903" s="1" t="s">
        <v>5421</v>
      </c>
      <c r="D1903" s="1" t="s">
        <v>4347</v>
      </c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1:13" ht="15.75" x14ac:dyDescent="0.25">
      <c r="A1904" s="1" t="s">
        <v>455</v>
      </c>
      <c r="B1904" s="1" t="s">
        <v>2470</v>
      </c>
      <c r="C1904" s="1" t="s">
        <v>5422</v>
      </c>
      <c r="D1904" s="1" t="s">
        <v>2899</v>
      </c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1:13" ht="15.75" x14ac:dyDescent="0.25">
      <c r="A1905" s="1" t="s">
        <v>454</v>
      </c>
      <c r="B1905" s="1" t="s">
        <v>2470</v>
      </c>
      <c r="C1905" s="1" t="s">
        <v>5423</v>
      </c>
      <c r="D1905" s="1" t="s">
        <v>5424</v>
      </c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1:13" ht="15.75" x14ac:dyDescent="0.25">
      <c r="A1906" s="1" t="s">
        <v>453</v>
      </c>
      <c r="B1906" s="1" t="s">
        <v>2470</v>
      </c>
      <c r="C1906" s="1" t="s">
        <v>5425</v>
      </c>
      <c r="D1906" s="1" t="s">
        <v>5426</v>
      </c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1:13" ht="15.75" x14ac:dyDescent="0.25">
      <c r="A1907" s="1" t="s">
        <v>452</v>
      </c>
      <c r="B1907" s="1" t="s">
        <v>2473</v>
      </c>
      <c r="C1907" s="1" t="s">
        <v>5427</v>
      </c>
      <c r="D1907" s="1" t="s">
        <v>5428</v>
      </c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1:13" ht="15.75" x14ac:dyDescent="0.25">
      <c r="A1908" s="1" t="s">
        <v>451</v>
      </c>
      <c r="B1908" s="1" t="s">
        <v>2470</v>
      </c>
      <c r="C1908" s="1" t="s">
        <v>3010</v>
      </c>
      <c r="D1908" s="1" t="s">
        <v>5429</v>
      </c>
      <c r="E1908" s="1"/>
      <c r="F1908" s="1"/>
      <c r="G1908" s="1"/>
      <c r="H1908" s="1"/>
      <c r="I1908" s="1"/>
      <c r="J1908" s="1"/>
      <c r="K1908" s="1"/>
      <c r="L1908" s="1"/>
      <c r="M1908" s="1"/>
    </row>
    <row r="1909" spans="1:13" ht="15.75" x14ac:dyDescent="0.25">
      <c r="A1909" s="1" t="s">
        <v>450</v>
      </c>
      <c r="B1909" s="1" t="s">
        <v>2470</v>
      </c>
      <c r="C1909" s="1" t="s">
        <v>5430</v>
      </c>
      <c r="D1909" s="1" t="s">
        <v>5431</v>
      </c>
      <c r="E1909" s="1"/>
      <c r="F1909" s="1"/>
      <c r="G1909" s="1"/>
      <c r="H1909" s="1"/>
      <c r="I1909" s="1"/>
      <c r="J1909" s="1"/>
      <c r="K1909" s="1"/>
      <c r="L1909" s="1"/>
      <c r="M1909" s="1"/>
    </row>
    <row r="1910" spans="1:13" ht="15.75" x14ac:dyDescent="0.25">
      <c r="A1910" s="1" t="s">
        <v>449</v>
      </c>
      <c r="B1910" s="1" t="s">
        <v>2473</v>
      </c>
      <c r="C1910" s="1" t="s">
        <v>5432</v>
      </c>
      <c r="D1910" s="1" t="s">
        <v>5433</v>
      </c>
      <c r="E1910" s="1"/>
      <c r="F1910" s="1"/>
      <c r="G1910" s="1"/>
      <c r="H1910" s="1"/>
      <c r="I1910" s="1"/>
      <c r="J1910" s="1"/>
      <c r="K1910" s="1"/>
      <c r="L1910" s="1"/>
      <c r="M1910" s="1"/>
    </row>
    <row r="1911" spans="1:13" ht="15.75" x14ac:dyDescent="0.25">
      <c r="A1911" s="1" t="s">
        <v>448</v>
      </c>
      <c r="B1911" s="1" t="s">
        <v>2473</v>
      </c>
      <c r="C1911" s="1" t="s">
        <v>2394</v>
      </c>
      <c r="D1911" s="1" t="s">
        <v>5434</v>
      </c>
      <c r="E1911" s="1"/>
      <c r="F1911" s="1"/>
      <c r="G1911" s="1"/>
      <c r="H1911" s="1"/>
      <c r="I1911" s="1"/>
      <c r="J1911" s="1"/>
      <c r="K1911" s="1"/>
      <c r="L1911" s="1"/>
      <c r="M1911" s="1"/>
    </row>
    <row r="1912" spans="1:13" ht="15.75" x14ac:dyDescent="0.25">
      <c r="A1912" s="1" t="s">
        <v>447</v>
      </c>
      <c r="B1912" s="1" t="s">
        <v>2470</v>
      </c>
      <c r="C1912" s="1" t="s">
        <v>5435</v>
      </c>
      <c r="D1912" s="1" t="s">
        <v>5436</v>
      </c>
      <c r="E1912" s="1"/>
      <c r="F1912" s="1"/>
      <c r="G1912" s="1"/>
      <c r="H1912" s="1"/>
      <c r="I1912" s="1"/>
      <c r="J1912" s="1"/>
      <c r="K1912" s="1"/>
      <c r="L1912" s="1"/>
      <c r="M1912" s="1"/>
    </row>
    <row r="1913" spans="1:13" ht="15.75" x14ac:dyDescent="0.25">
      <c r="A1913" s="1" t="s">
        <v>446</v>
      </c>
      <c r="B1913" s="1" t="s">
        <v>2473</v>
      </c>
      <c r="C1913" s="1" t="s">
        <v>3169</v>
      </c>
      <c r="D1913" s="1" t="s">
        <v>5437</v>
      </c>
      <c r="E1913" s="1"/>
      <c r="F1913" s="1"/>
      <c r="G1913" s="1"/>
      <c r="H1913" s="1"/>
      <c r="I1913" s="1"/>
      <c r="J1913" s="1"/>
      <c r="K1913" s="1"/>
      <c r="L1913" s="1"/>
      <c r="M1913" s="1"/>
    </row>
    <row r="1914" spans="1:13" ht="15.75" x14ac:dyDescent="0.25">
      <c r="A1914" s="1" t="s">
        <v>445</v>
      </c>
      <c r="B1914" s="1" t="s">
        <v>2473</v>
      </c>
      <c r="C1914" s="1" t="s">
        <v>5438</v>
      </c>
      <c r="D1914" s="1" t="s">
        <v>5439</v>
      </c>
      <c r="E1914" s="1"/>
      <c r="F1914" s="1"/>
      <c r="G1914" s="1"/>
      <c r="H1914" s="1"/>
      <c r="I1914" s="1"/>
      <c r="J1914" s="1"/>
      <c r="K1914" s="1"/>
      <c r="L1914" s="1"/>
      <c r="M1914" s="1"/>
    </row>
    <row r="1915" spans="1:13" ht="15.75" x14ac:dyDescent="0.25">
      <c r="A1915" s="1" t="s">
        <v>444</v>
      </c>
      <c r="B1915" s="1" t="s">
        <v>2473</v>
      </c>
      <c r="C1915" s="1" t="s">
        <v>3497</v>
      </c>
      <c r="D1915" s="1" t="s">
        <v>5440</v>
      </c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1:13" ht="15.75" x14ac:dyDescent="0.25">
      <c r="A1916" s="1" t="s">
        <v>443</v>
      </c>
      <c r="B1916" s="1" t="s">
        <v>2470</v>
      </c>
      <c r="C1916" s="1" t="s">
        <v>5441</v>
      </c>
      <c r="D1916" s="1" t="s">
        <v>5442</v>
      </c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1:13" ht="15.75" x14ac:dyDescent="0.25">
      <c r="A1917" s="1" t="s">
        <v>442</v>
      </c>
      <c r="B1917" s="1" t="s">
        <v>2473</v>
      </c>
      <c r="C1917" s="1" t="s">
        <v>5443</v>
      </c>
      <c r="D1917" s="1" t="s">
        <v>5444</v>
      </c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1:13" ht="15.75" x14ac:dyDescent="0.25">
      <c r="A1918" s="1" t="s">
        <v>441</v>
      </c>
      <c r="B1918" s="1" t="s">
        <v>2473</v>
      </c>
      <c r="C1918" s="1" t="s">
        <v>5445</v>
      </c>
      <c r="D1918" s="1" t="s">
        <v>2762</v>
      </c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1:13" ht="15.75" x14ac:dyDescent="0.25">
      <c r="A1919" s="1" t="s">
        <v>440</v>
      </c>
      <c r="B1919" s="1" t="s">
        <v>2473</v>
      </c>
      <c r="C1919" s="1" t="s">
        <v>5446</v>
      </c>
      <c r="D1919" s="1" t="s">
        <v>4653</v>
      </c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1:13" ht="15.75" x14ac:dyDescent="0.25">
      <c r="A1920" s="1" t="s">
        <v>439</v>
      </c>
      <c r="B1920" s="1" t="s">
        <v>2473</v>
      </c>
      <c r="C1920" s="1" t="s">
        <v>5447</v>
      </c>
      <c r="D1920" s="1" t="s">
        <v>5448</v>
      </c>
      <c r="E1920" s="1"/>
      <c r="F1920" s="1"/>
      <c r="G1920" s="1"/>
      <c r="H1920" s="1"/>
      <c r="I1920" s="1"/>
      <c r="J1920" s="1"/>
      <c r="K1920" s="1"/>
      <c r="L1920" s="1"/>
      <c r="M1920" s="1"/>
    </row>
    <row r="1921" spans="1:13" ht="15.75" x14ac:dyDescent="0.25">
      <c r="A1921" s="1" t="s">
        <v>438</v>
      </c>
      <c r="B1921" s="1" t="s">
        <v>2473</v>
      </c>
      <c r="C1921" s="1" t="s">
        <v>5449</v>
      </c>
      <c r="D1921" s="1" t="s">
        <v>2687</v>
      </c>
      <c r="E1921" s="1"/>
      <c r="F1921" s="1"/>
      <c r="G1921" s="1"/>
      <c r="H1921" s="1"/>
      <c r="I1921" s="1"/>
      <c r="J1921" s="1"/>
      <c r="K1921" s="1"/>
      <c r="L1921" s="1"/>
      <c r="M1921" s="1"/>
    </row>
    <row r="1922" spans="1:13" ht="15.75" x14ac:dyDescent="0.25">
      <c r="A1922" s="1" t="s">
        <v>437</v>
      </c>
      <c r="B1922" s="1" t="s">
        <v>3331</v>
      </c>
      <c r="C1922" s="1" t="s">
        <v>5450</v>
      </c>
      <c r="D1922" s="1" t="s">
        <v>5451</v>
      </c>
      <c r="E1922" s="1"/>
      <c r="F1922" s="1"/>
      <c r="G1922" s="1"/>
      <c r="H1922" s="1"/>
      <c r="I1922" s="1"/>
      <c r="J1922" s="1"/>
      <c r="K1922" s="1"/>
      <c r="L1922" s="1"/>
      <c r="M1922" s="1"/>
    </row>
    <row r="1923" spans="1:13" ht="15.75" x14ac:dyDescent="0.25">
      <c r="A1923" s="1" t="s">
        <v>436</v>
      </c>
      <c r="B1923" s="1" t="s">
        <v>2473</v>
      </c>
      <c r="C1923" s="1" t="s">
        <v>5452</v>
      </c>
      <c r="D1923" s="1" t="s">
        <v>2762</v>
      </c>
      <c r="E1923" s="1"/>
      <c r="F1923" s="1"/>
      <c r="G1923" s="1"/>
      <c r="H1923" s="1"/>
      <c r="I1923" s="1"/>
      <c r="J1923" s="1"/>
      <c r="K1923" s="1"/>
      <c r="L1923" s="1"/>
      <c r="M1923" s="1"/>
    </row>
    <row r="1924" spans="1:13" ht="15.75" x14ac:dyDescent="0.25">
      <c r="A1924" s="1" t="s">
        <v>435</v>
      </c>
      <c r="B1924" s="1" t="s">
        <v>2473</v>
      </c>
      <c r="C1924" s="1" t="s">
        <v>5453</v>
      </c>
      <c r="D1924" s="1" t="s">
        <v>3731</v>
      </c>
      <c r="E1924" s="1"/>
      <c r="F1924" s="1"/>
      <c r="G1924" s="1"/>
      <c r="H1924" s="1"/>
      <c r="I1924" s="1"/>
      <c r="J1924" s="1"/>
      <c r="K1924" s="1"/>
      <c r="L1924" s="1"/>
      <c r="M1924" s="1"/>
    </row>
    <row r="1925" spans="1:13" ht="15.75" x14ac:dyDescent="0.25">
      <c r="A1925" s="1" t="s">
        <v>434</v>
      </c>
      <c r="B1925" s="1" t="s">
        <v>2473</v>
      </c>
      <c r="C1925" s="1" t="s">
        <v>5454</v>
      </c>
      <c r="D1925" s="1" t="s">
        <v>5455</v>
      </c>
      <c r="E1925" s="1"/>
      <c r="F1925" s="1"/>
      <c r="G1925" s="1"/>
      <c r="H1925" s="1"/>
      <c r="I1925" s="1"/>
      <c r="J1925" s="1"/>
      <c r="K1925" s="1"/>
      <c r="L1925" s="1"/>
      <c r="M1925" s="1"/>
    </row>
    <row r="1926" spans="1:13" ht="15.75" x14ac:dyDescent="0.25">
      <c r="A1926" s="1" t="s">
        <v>433</v>
      </c>
      <c r="B1926" s="1" t="s">
        <v>2473</v>
      </c>
      <c r="C1926" s="1" t="s">
        <v>5456</v>
      </c>
      <c r="D1926" s="1" t="s">
        <v>2734</v>
      </c>
      <c r="E1926" s="1"/>
      <c r="F1926" s="1"/>
      <c r="G1926" s="1"/>
      <c r="H1926" s="1"/>
      <c r="I1926" s="1"/>
      <c r="J1926" s="1"/>
      <c r="K1926" s="1"/>
      <c r="L1926" s="1"/>
      <c r="M1926" s="1"/>
    </row>
    <row r="1927" spans="1:13" ht="15.75" x14ac:dyDescent="0.25">
      <c r="A1927" s="1" t="s">
        <v>432</v>
      </c>
      <c r="B1927" s="1" t="s">
        <v>2470</v>
      </c>
      <c r="C1927" s="1" t="s">
        <v>3928</v>
      </c>
      <c r="D1927" s="1" t="s">
        <v>5457</v>
      </c>
      <c r="E1927" s="1"/>
      <c r="F1927" s="1"/>
      <c r="G1927" s="1"/>
      <c r="H1927" s="1"/>
      <c r="I1927" s="1"/>
      <c r="J1927" s="1"/>
      <c r="K1927" s="1"/>
      <c r="L1927" s="1"/>
      <c r="M1927" s="1"/>
    </row>
    <row r="1928" spans="1:13" ht="15.75" x14ac:dyDescent="0.25">
      <c r="A1928" s="1" t="s">
        <v>431</v>
      </c>
      <c r="B1928" s="1" t="s">
        <v>2470</v>
      </c>
      <c r="C1928" s="1" t="s">
        <v>5458</v>
      </c>
      <c r="D1928" s="1" t="s">
        <v>5459</v>
      </c>
      <c r="E1928" s="1"/>
      <c r="F1928" s="1"/>
      <c r="G1928" s="1"/>
      <c r="H1928" s="1"/>
      <c r="I1928" s="1"/>
      <c r="J1928" s="1"/>
      <c r="K1928" s="1"/>
      <c r="L1928" s="1"/>
      <c r="M1928" s="1"/>
    </row>
    <row r="1929" spans="1:13" ht="15.75" x14ac:dyDescent="0.25">
      <c r="A1929" s="1" t="s">
        <v>430</v>
      </c>
      <c r="B1929" s="1" t="s">
        <v>2473</v>
      </c>
      <c r="C1929" s="1" t="s">
        <v>5460</v>
      </c>
      <c r="D1929" s="1" t="s">
        <v>2598</v>
      </c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1:13" ht="15.75" x14ac:dyDescent="0.25">
      <c r="A1930" s="1" t="s">
        <v>429</v>
      </c>
      <c r="B1930" s="1" t="s">
        <v>2470</v>
      </c>
      <c r="C1930" s="1" t="s">
        <v>4278</v>
      </c>
      <c r="D1930" s="1" t="s">
        <v>5461</v>
      </c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1:13" ht="15.75" x14ac:dyDescent="0.25">
      <c r="A1931" s="1" t="s">
        <v>428</v>
      </c>
      <c r="B1931" s="1" t="s">
        <v>2470</v>
      </c>
      <c r="C1931" s="1" t="s">
        <v>2399</v>
      </c>
      <c r="D1931" s="1" t="s">
        <v>4341</v>
      </c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1:13" ht="15.75" x14ac:dyDescent="0.25">
      <c r="A1932" s="1" t="s">
        <v>427</v>
      </c>
      <c r="B1932" s="1" t="s">
        <v>2470</v>
      </c>
      <c r="C1932" s="1" t="s">
        <v>5462</v>
      </c>
      <c r="D1932" s="1" t="s">
        <v>5463</v>
      </c>
      <c r="E1932" s="1"/>
      <c r="F1932" s="1"/>
      <c r="G1932" s="1"/>
      <c r="H1932" s="1"/>
      <c r="I1932" s="1"/>
      <c r="J1932" s="1"/>
      <c r="K1932" s="1"/>
      <c r="L1932" s="1"/>
      <c r="M1932" s="1"/>
    </row>
    <row r="1933" spans="1:13" ht="15.75" x14ac:dyDescent="0.25">
      <c r="A1933" s="1" t="s">
        <v>426</v>
      </c>
      <c r="B1933" s="1" t="s">
        <v>2470</v>
      </c>
      <c r="C1933" s="1" t="s">
        <v>5464</v>
      </c>
      <c r="D1933" s="1" t="s">
        <v>5465</v>
      </c>
      <c r="E1933" s="1"/>
      <c r="F1933" s="1"/>
      <c r="G1933" s="1"/>
      <c r="H1933" s="1"/>
      <c r="I1933" s="1"/>
      <c r="J1933" s="1"/>
      <c r="K1933" s="1"/>
      <c r="L1933" s="1"/>
      <c r="M1933" s="1"/>
    </row>
    <row r="1934" spans="1:13" ht="15.75" x14ac:dyDescent="0.25">
      <c r="A1934" s="1" t="s">
        <v>425</v>
      </c>
      <c r="B1934" s="1" t="s">
        <v>2473</v>
      </c>
      <c r="C1934" s="1" t="s">
        <v>5466</v>
      </c>
      <c r="D1934" s="1" t="s">
        <v>2629</v>
      </c>
      <c r="E1934" s="1"/>
      <c r="F1934" s="1"/>
      <c r="G1934" s="1"/>
      <c r="H1934" s="1"/>
      <c r="I1934" s="1"/>
      <c r="J1934" s="1"/>
      <c r="K1934" s="1"/>
      <c r="L1934" s="1"/>
      <c r="M1934" s="1"/>
    </row>
    <row r="1935" spans="1:13" ht="15.75" x14ac:dyDescent="0.25">
      <c r="A1935" s="1" t="s">
        <v>424</v>
      </c>
      <c r="B1935" s="1" t="s">
        <v>2470</v>
      </c>
      <c r="C1935" s="1" t="s">
        <v>5467</v>
      </c>
      <c r="D1935" s="1" t="s">
        <v>2655</v>
      </c>
      <c r="E1935" s="1"/>
      <c r="F1935" s="1"/>
      <c r="G1935" s="1"/>
      <c r="H1935" s="1"/>
      <c r="I1935" s="1"/>
      <c r="J1935" s="1"/>
      <c r="K1935" s="1"/>
      <c r="L1935" s="1"/>
      <c r="M1935" s="1"/>
    </row>
    <row r="1936" spans="1:13" ht="15.75" x14ac:dyDescent="0.25">
      <c r="A1936" s="1" t="s">
        <v>423</v>
      </c>
      <c r="B1936" s="1" t="s">
        <v>2470</v>
      </c>
      <c r="C1936" s="1" t="s">
        <v>2458</v>
      </c>
      <c r="D1936" s="1" t="s">
        <v>5468</v>
      </c>
      <c r="E1936" s="1"/>
      <c r="F1936" s="1"/>
      <c r="G1936" s="1"/>
      <c r="H1936" s="1"/>
      <c r="I1936" s="1"/>
      <c r="J1936" s="1"/>
      <c r="K1936" s="1"/>
      <c r="L1936" s="1"/>
      <c r="M1936" s="1"/>
    </row>
    <row r="1937" spans="1:13" ht="15.75" x14ac:dyDescent="0.25">
      <c r="A1937" s="1" t="s">
        <v>422</v>
      </c>
      <c r="B1937" s="1" t="s">
        <v>2473</v>
      </c>
      <c r="C1937" s="1" t="s">
        <v>5469</v>
      </c>
      <c r="D1937" s="1" t="s">
        <v>5470</v>
      </c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1:13" ht="15.75" x14ac:dyDescent="0.25">
      <c r="A1938" s="1" t="s">
        <v>421</v>
      </c>
      <c r="B1938" s="1" t="s">
        <v>3331</v>
      </c>
      <c r="C1938" s="1" t="s">
        <v>2464</v>
      </c>
      <c r="D1938" s="1" t="s">
        <v>5471</v>
      </c>
      <c r="E1938" s="1"/>
      <c r="F1938" s="1"/>
      <c r="G1938" s="1"/>
      <c r="H1938" s="1"/>
      <c r="I1938" s="1"/>
      <c r="J1938" s="1"/>
      <c r="K1938" s="1"/>
      <c r="L1938" s="1"/>
      <c r="M1938" s="1"/>
    </row>
    <row r="1939" spans="1:13" ht="15.75" x14ac:dyDescent="0.25">
      <c r="A1939" s="1" t="s">
        <v>420</v>
      </c>
      <c r="B1939" s="1" t="s">
        <v>2473</v>
      </c>
      <c r="C1939" s="1" t="s">
        <v>5161</v>
      </c>
      <c r="D1939" s="1" t="s">
        <v>2494</v>
      </c>
      <c r="E1939" s="1"/>
      <c r="F1939" s="1"/>
      <c r="G1939" s="1"/>
      <c r="H1939" s="1"/>
      <c r="I1939" s="1"/>
      <c r="J1939" s="1"/>
      <c r="K1939" s="1"/>
      <c r="L1939" s="1"/>
      <c r="M1939" s="1"/>
    </row>
    <row r="1940" spans="1:13" ht="15.75" x14ac:dyDescent="0.25">
      <c r="A1940" s="1" t="s">
        <v>419</v>
      </c>
      <c r="B1940" s="1" t="s">
        <v>2473</v>
      </c>
      <c r="C1940" s="1" t="s">
        <v>5472</v>
      </c>
      <c r="D1940" s="1" t="s">
        <v>5473</v>
      </c>
      <c r="E1940" s="1"/>
      <c r="F1940" s="1"/>
      <c r="G1940" s="1"/>
      <c r="H1940" s="1"/>
      <c r="I1940" s="1"/>
      <c r="J1940" s="1"/>
      <c r="K1940" s="1"/>
      <c r="L1940" s="1"/>
      <c r="M1940" s="1"/>
    </row>
    <row r="1941" spans="1:13" ht="15.75" x14ac:dyDescent="0.25">
      <c r="A1941" s="1" t="s">
        <v>418</v>
      </c>
      <c r="B1941" s="1" t="s">
        <v>2473</v>
      </c>
      <c r="C1941" s="1" t="s">
        <v>5474</v>
      </c>
      <c r="D1941" s="1" t="s">
        <v>2749</v>
      </c>
      <c r="E1941" s="1"/>
      <c r="F1941" s="1"/>
      <c r="G1941" s="1"/>
      <c r="H1941" s="1"/>
      <c r="I1941" s="1"/>
      <c r="J1941" s="1"/>
      <c r="K1941" s="1"/>
      <c r="L1941" s="1"/>
      <c r="M1941" s="1"/>
    </row>
    <row r="1942" spans="1:13" ht="15.75" x14ac:dyDescent="0.25">
      <c r="A1942" s="1" t="s">
        <v>417</v>
      </c>
      <c r="B1942" s="1" t="s">
        <v>2473</v>
      </c>
      <c r="C1942" s="1" t="s">
        <v>3869</v>
      </c>
      <c r="D1942" s="1" t="s">
        <v>5475</v>
      </c>
      <c r="E1942" s="1"/>
      <c r="F1942" s="1"/>
      <c r="G1942" s="1"/>
      <c r="H1942" s="1"/>
      <c r="I1942" s="1"/>
      <c r="J1942" s="1"/>
      <c r="K1942" s="1"/>
      <c r="L1942" s="1"/>
      <c r="M1942" s="1"/>
    </row>
    <row r="1943" spans="1:13" ht="15.75" x14ac:dyDescent="0.25">
      <c r="A1943" s="1" t="s">
        <v>416</v>
      </c>
      <c r="B1943" s="1" t="s">
        <v>2473</v>
      </c>
      <c r="C1943" s="1" t="s">
        <v>5476</v>
      </c>
      <c r="D1943" s="1" t="s">
        <v>5477</v>
      </c>
      <c r="E1943" s="1"/>
      <c r="F1943" s="1"/>
      <c r="G1943" s="1"/>
      <c r="H1943" s="1"/>
      <c r="I1943" s="1"/>
      <c r="J1943" s="1"/>
      <c r="K1943" s="1"/>
      <c r="L1943" s="1"/>
      <c r="M1943" s="1"/>
    </row>
    <row r="1944" spans="1:13" ht="15.75" x14ac:dyDescent="0.25">
      <c r="A1944" s="1" t="s">
        <v>415</v>
      </c>
      <c r="B1944" s="1" t="s">
        <v>2473</v>
      </c>
      <c r="C1944" s="1" t="s">
        <v>5478</v>
      </c>
      <c r="D1944" s="1" t="s">
        <v>2762</v>
      </c>
      <c r="E1944" s="1"/>
      <c r="F1944" s="1"/>
      <c r="G1944" s="1"/>
      <c r="H1944" s="1"/>
      <c r="I1944" s="1"/>
      <c r="J1944" s="1"/>
      <c r="K1944" s="1"/>
      <c r="L1944" s="1"/>
      <c r="M1944" s="1"/>
    </row>
    <row r="1945" spans="1:13" ht="15.75" x14ac:dyDescent="0.25">
      <c r="A1945" s="1" t="s">
        <v>414</v>
      </c>
      <c r="B1945" s="1" t="s">
        <v>2473</v>
      </c>
      <c r="C1945" s="1" t="s">
        <v>3739</v>
      </c>
      <c r="D1945" s="1" t="s">
        <v>5479</v>
      </c>
      <c r="E1945" s="1"/>
      <c r="F1945" s="1"/>
      <c r="G1945" s="1"/>
      <c r="H1945" s="1"/>
      <c r="I1945" s="1"/>
      <c r="J1945" s="1"/>
      <c r="K1945" s="1"/>
      <c r="L1945" s="1"/>
      <c r="M1945" s="1"/>
    </row>
    <row r="1946" spans="1:13" ht="15.75" x14ac:dyDescent="0.25">
      <c r="A1946" s="1" t="s">
        <v>413</v>
      </c>
      <c r="B1946" s="1" t="s">
        <v>2470</v>
      </c>
      <c r="C1946" s="1" t="s">
        <v>5480</v>
      </c>
      <c r="D1946" s="1" t="s">
        <v>2676</v>
      </c>
      <c r="E1946" s="1"/>
      <c r="F1946" s="1"/>
      <c r="G1946" s="1"/>
      <c r="H1946" s="1"/>
      <c r="I1946" s="1"/>
      <c r="J1946" s="1"/>
      <c r="K1946" s="1"/>
      <c r="L1946" s="1"/>
      <c r="M1946" s="1"/>
    </row>
    <row r="1947" spans="1:13" ht="15.75" x14ac:dyDescent="0.25">
      <c r="A1947" s="1" t="s">
        <v>412</v>
      </c>
      <c r="B1947" s="1" t="s">
        <v>2473</v>
      </c>
      <c r="C1947" s="1" t="s">
        <v>5481</v>
      </c>
      <c r="D1947" s="1" t="s">
        <v>5386</v>
      </c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1:13" ht="15.75" x14ac:dyDescent="0.25">
      <c r="A1948" s="1" t="s">
        <v>411</v>
      </c>
      <c r="B1948" s="1" t="s">
        <v>2473</v>
      </c>
      <c r="C1948" s="1" t="s">
        <v>5482</v>
      </c>
      <c r="D1948" s="1" t="s">
        <v>5483</v>
      </c>
      <c r="E1948" s="1"/>
      <c r="F1948" s="1"/>
      <c r="G1948" s="1"/>
      <c r="H1948" s="1"/>
      <c r="I1948" s="1"/>
      <c r="J1948" s="1"/>
      <c r="K1948" s="1"/>
      <c r="L1948" s="1"/>
      <c r="M1948" s="1"/>
    </row>
    <row r="1949" spans="1:13" ht="15.75" x14ac:dyDescent="0.25">
      <c r="A1949" s="1" t="s">
        <v>410</v>
      </c>
      <c r="B1949" s="1" t="s">
        <v>2473</v>
      </c>
      <c r="C1949" s="1" t="s">
        <v>5484</v>
      </c>
      <c r="D1949" s="1" t="s">
        <v>5485</v>
      </c>
      <c r="E1949" s="1"/>
      <c r="F1949" s="1"/>
      <c r="G1949" s="1"/>
      <c r="H1949" s="1"/>
      <c r="I1949" s="1"/>
      <c r="J1949" s="1"/>
      <c r="K1949" s="1"/>
      <c r="L1949" s="1"/>
      <c r="M1949" s="1"/>
    </row>
    <row r="1950" spans="1:13" ht="15.75" x14ac:dyDescent="0.25">
      <c r="A1950" s="1" t="s">
        <v>409</v>
      </c>
      <c r="B1950" s="1" t="s">
        <v>2470</v>
      </c>
      <c r="C1950" s="1" t="s">
        <v>5486</v>
      </c>
      <c r="D1950" s="1" t="s">
        <v>5487</v>
      </c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1:13" ht="15.75" x14ac:dyDescent="0.25">
      <c r="A1951" s="1" t="s">
        <v>408</v>
      </c>
      <c r="B1951" s="1" t="s">
        <v>2473</v>
      </c>
      <c r="C1951" s="1" t="s">
        <v>3509</v>
      </c>
      <c r="D1951" s="1" t="s">
        <v>2734</v>
      </c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1:13" ht="15.75" x14ac:dyDescent="0.25">
      <c r="A1952" s="1" t="s">
        <v>407</v>
      </c>
      <c r="B1952" s="1" t="s">
        <v>2470</v>
      </c>
      <c r="C1952" s="1" t="s">
        <v>5488</v>
      </c>
      <c r="D1952" s="1" t="s">
        <v>5489</v>
      </c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1:13" ht="15.75" x14ac:dyDescent="0.25">
      <c r="A1953" s="1" t="s">
        <v>406</v>
      </c>
      <c r="B1953" s="1" t="s">
        <v>2473</v>
      </c>
      <c r="C1953" s="1" t="s">
        <v>5490</v>
      </c>
      <c r="D1953" s="1" t="s">
        <v>5491</v>
      </c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1:13" ht="15.75" x14ac:dyDescent="0.25">
      <c r="A1954" s="1" t="s">
        <v>405</v>
      </c>
      <c r="B1954" s="1" t="s">
        <v>2473</v>
      </c>
      <c r="C1954" s="1" t="s">
        <v>5492</v>
      </c>
      <c r="D1954" s="1" t="s">
        <v>5493</v>
      </c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1:13" ht="15.75" x14ac:dyDescent="0.25">
      <c r="A1955" s="1" t="s">
        <v>404</v>
      </c>
      <c r="B1955" s="1" t="s">
        <v>2470</v>
      </c>
      <c r="C1955" s="1" t="s">
        <v>5494</v>
      </c>
      <c r="D1955" s="1" t="s">
        <v>5495</v>
      </c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1:13" ht="15.75" x14ac:dyDescent="0.25">
      <c r="A1956" s="1" t="s">
        <v>403</v>
      </c>
      <c r="B1956" s="1" t="s">
        <v>2470</v>
      </c>
      <c r="C1956" s="1" t="s">
        <v>5496</v>
      </c>
      <c r="D1956" s="1" t="s">
        <v>5497</v>
      </c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1:13" ht="15.75" x14ac:dyDescent="0.25">
      <c r="A1957" s="1" t="s">
        <v>402</v>
      </c>
      <c r="B1957" s="1" t="s">
        <v>2470</v>
      </c>
      <c r="C1957" s="1" t="s">
        <v>5498</v>
      </c>
      <c r="D1957" s="1" t="s">
        <v>5499</v>
      </c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1:13" ht="15.75" x14ac:dyDescent="0.25">
      <c r="A1958" s="1" t="s">
        <v>401</v>
      </c>
      <c r="B1958" s="1" t="s">
        <v>2473</v>
      </c>
      <c r="C1958" s="1" t="s">
        <v>5500</v>
      </c>
      <c r="D1958" s="1" t="s">
        <v>5501</v>
      </c>
      <c r="E1958" s="1"/>
      <c r="F1958" s="1"/>
      <c r="G1958" s="1"/>
      <c r="H1958" s="1"/>
      <c r="I1958" s="1"/>
      <c r="J1958" s="1"/>
      <c r="K1958" s="1"/>
      <c r="L1958" s="1"/>
      <c r="M1958" s="1"/>
    </row>
    <row r="1959" spans="1:13" ht="15.75" x14ac:dyDescent="0.25">
      <c r="A1959" s="1" t="s">
        <v>400</v>
      </c>
      <c r="B1959" s="1" t="s">
        <v>2470</v>
      </c>
      <c r="C1959" s="1" t="s">
        <v>3089</v>
      </c>
      <c r="D1959" s="1" t="s">
        <v>3275</v>
      </c>
      <c r="E1959" s="1"/>
      <c r="F1959" s="1"/>
      <c r="G1959" s="1"/>
      <c r="H1959" s="1"/>
      <c r="I1959" s="1"/>
      <c r="J1959" s="1"/>
      <c r="K1959" s="1"/>
      <c r="L1959" s="1"/>
      <c r="M1959" s="1"/>
    </row>
    <row r="1960" spans="1:13" ht="15.75" x14ac:dyDescent="0.25">
      <c r="A1960" s="1" t="s">
        <v>399</v>
      </c>
      <c r="B1960" s="1" t="s">
        <v>2470</v>
      </c>
      <c r="C1960" s="1" t="s">
        <v>5502</v>
      </c>
      <c r="D1960" s="1" t="s">
        <v>2536</v>
      </c>
      <c r="E1960" s="1"/>
      <c r="F1960" s="1"/>
      <c r="G1960" s="1"/>
      <c r="H1960" s="1"/>
      <c r="I1960" s="1"/>
      <c r="J1960" s="1"/>
      <c r="K1960" s="1"/>
      <c r="L1960" s="1"/>
      <c r="M1960" s="1"/>
    </row>
    <row r="1961" spans="1:13" ht="15.75" x14ac:dyDescent="0.25">
      <c r="A1961" s="1" t="s">
        <v>398</v>
      </c>
      <c r="B1961" s="1" t="s">
        <v>2470</v>
      </c>
      <c r="C1961" s="1" t="s">
        <v>2399</v>
      </c>
      <c r="D1961" s="1" t="s">
        <v>2899</v>
      </c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1:13" ht="15.75" x14ac:dyDescent="0.25">
      <c r="A1962" s="1" t="s">
        <v>397</v>
      </c>
      <c r="B1962" s="1" t="s">
        <v>2470</v>
      </c>
      <c r="C1962" s="1" t="s">
        <v>5503</v>
      </c>
      <c r="D1962" s="1" t="s">
        <v>5504</v>
      </c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1:13" ht="15.75" x14ac:dyDescent="0.25">
      <c r="A1963" s="1" t="s">
        <v>396</v>
      </c>
      <c r="B1963" s="1" t="s">
        <v>2473</v>
      </c>
      <c r="C1963" s="1" t="s">
        <v>5263</v>
      </c>
      <c r="D1963" s="1" t="s">
        <v>2474</v>
      </c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1:13" ht="15.75" x14ac:dyDescent="0.25">
      <c r="A1964" s="1" t="s">
        <v>395</v>
      </c>
      <c r="B1964" s="1" t="s">
        <v>2473</v>
      </c>
      <c r="C1964" s="1" t="s">
        <v>5505</v>
      </c>
      <c r="D1964" s="1" t="s">
        <v>5506</v>
      </c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1:13" ht="15.75" x14ac:dyDescent="0.25">
      <c r="A1965" s="1" t="s">
        <v>394</v>
      </c>
      <c r="B1965" s="1" t="s">
        <v>2473</v>
      </c>
      <c r="C1965" s="1" t="s">
        <v>3035</v>
      </c>
      <c r="D1965" s="1" t="s">
        <v>5507</v>
      </c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1:13" ht="15.75" x14ac:dyDescent="0.25">
      <c r="A1966" s="1" t="s">
        <v>393</v>
      </c>
      <c r="B1966" s="1" t="s">
        <v>2470</v>
      </c>
      <c r="C1966" s="1" t="s">
        <v>5508</v>
      </c>
      <c r="D1966" s="1" t="s">
        <v>5509</v>
      </c>
      <c r="E1966" s="1"/>
      <c r="F1966" s="1"/>
      <c r="G1966" s="1"/>
      <c r="H1966" s="1"/>
      <c r="I1966" s="1"/>
      <c r="J1966" s="1"/>
      <c r="K1966" s="1"/>
      <c r="L1966" s="1"/>
      <c r="M1966" s="1"/>
    </row>
    <row r="1967" spans="1:13" ht="15.75" x14ac:dyDescent="0.25">
      <c r="A1967" s="1" t="s">
        <v>392</v>
      </c>
      <c r="B1967" s="1" t="s">
        <v>2473</v>
      </c>
      <c r="C1967" s="1" t="s">
        <v>2572</v>
      </c>
      <c r="D1967" s="1" t="s">
        <v>5510</v>
      </c>
      <c r="E1967" s="1"/>
      <c r="F1967" s="1"/>
      <c r="G1967" s="1"/>
      <c r="H1967" s="1"/>
      <c r="I1967" s="1"/>
      <c r="J1967" s="1"/>
      <c r="K1967" s="1"/>
      <c r="L1967" s="1"/>
      <c r="M1967" s="1"/>
    </row>
    <row r="1968" spans="1:13" ht="15.75" x14ac:dyDescent="0.25">
      <c r="A1968" s="1" t="s">
        <v>391</v>
      </c>
      <c r="B1968" s="1" t="s">
        <v>2473</v>
      </c>
      <c r="C1968" s="1" t="s">
        <v>5511</v>
      </c>
      <c r="D1968" s="1" t="s">
        <v>5512</v>
      </c>
      <c r="E1968" s="1"/>
      <c r="F1968" s="1"/>
      <c r="G1968" s="1"/>
      <c r="H1968" s="1"/>
      <c r="I1968" s="1"/>
      <c r="J1968" s="1"/>
      <c r="K1968" s="1"/>
      <c r="L1968" s="1"/>
      <c r="M1968" s="1"/>
    </row>
    <row r="1969" spans="1:13" ht="15.75" x14ac:dyDescent="0.25">
      <c r="A1969" s="1" t="s">
        <v>390</v>
      </c>
      <c r="B1969" s="1" t="s">
        <v>2473</v>
      </c>
      <c r="C1969" s="1" t="s">
        <v>4696</v>
      </c>
      <c r="D1969" s="1" t="s">
        <v>5513</v>
      </c>
      <c r="E1969" s="1"/>
      <c r="F1969" s="1"/>
      <c r="G1969" s="1"/>
      <c r="H1969" s="1"/>
      <c r="I1969" s="1"/>
      <c r="J1969" s="1"/>
      <c r="K1969" s="1"/>
      <c r="L1969" s="1"/>
      <c r="M1969" s="1"/>
    </row>
    <row r="1970" spans="1:13" ht="15.75" x14ac:dyDescent="0.25">
      <c r="A1970" s="1" t="s">
        <v>389</v>
      </c>
      <c r="B1970" s="1" t="s">
        <v>2473</v>
      </c>
      <c r="C1970" s="1" t="s">
        <v>4320</v>
      </c>
      <c r="D1970" s="1" t="s">
        <v>5514</v>
      </c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1:13" ht="15.75" x14ac:dyDescent="0.25">
      <c r="A1971" s="1" t="s">
        <v>388</v>
      </c>
      <c r="B1971" s="1" t="s">
        <v>3331</v>
      </c>
      <c r="C1971" s="1" t="s">
        <v>5515</v>
      </c>
      <c r="D1971" s="1" t="s">
        <v>5516</v>
      </c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1:13" ht="15.75" x14ac:dyDescent="0.25">
      <c r="A1972" s="1" t="s">
        <v>387</v>
      </c>
      <c r="B1972" s="1" t="s">
        <v>2470</v>
      </c>
      <c r="C1972" s="1" t="s">
        <v>5517</v>
      </c>
      <c r="D1972" s="1" t="s">
        <v>5518</v>
      </c>
      <c r="E1972" s="1"/>
      <c r="F1972" s="1"/>
      <c r="G1972" s="1"/>
      <c r="H1972" s="1"/>
      <c r="I1972" s="1"/>
      <c r="J1972" s="1"/>
      <c r="K1972" s="1"/>
      <c r="L1972" s="1"/>
      <c r="M1972" s="1"/>
    </row>
    <row r="1973" spans="1:13" ht="15.75" x14ac:dyDescent="0.25">
      <c r="A1973" s="1" t="s">
        <v>386</v>
      </c>
      <c r="B1973" s="1" t="s">
        <v>2473</v>
      </c>
      <c r="C1973" s="1" t="s">
        <v>5519</v>
      </c>
      <c r="D1973" s="1" t="s">
        <v>2619</v>
      </c>
      <c r="E1973" s="1"/>
      <c r="F1973" s="1"/>
      <c r="G1973" s="1"/>
      <c r="H1973" s="1"/>
      <c r="I1973" s="1"/>
      <c r="J1973" s="1"/>
      <c r="K1973" s="1"/>
      <c r="L1973" s="1"/>
      <c r="M1973" s="1"/>
    </row>
    <row r="1974" spans="1:13" ht="15.75" x14ac:dyDescent="0.25">
      <c r="A1974" s="1" t="s">
        <v>385</v>
      </c>
      <c r="B1974" s="1" t="s">
        <v>2473</v>
      </c>
      <c r="C1974" s="1" t="s">
        <v>5520</v>
      </c>
      <c r="D1974" s="1" t="s">
        <v>5521</v>
      </c>
      <c r="E1974" s="1"/>
      <c r="F1974" s="1"/>
      <c r="G1974" s="1"/>
      <c r="H1974" s="1"/>
      <c r="I1974" s="1"/>
      <c r="J1974" s="1"/>
      <c r="K1974" s="1"/>
      <c r="L1974" s="1"/>
      <c r="M1974" s="1"/>
    </row>
    <row r="1975" spans="1:13" ht="15.75" x14ac:dyDescent="0.25">
      <c r="A1975" s="1" t="s">
        <v>384</v>
      </c>
      <c r="B1975" s="1" t="s">
        <v>2470</v>
      </c>
      <c r="C1975" s="1" t="s">
        <v>5522</v>
      </c>
      <c r="D1975" s="1" t="s">
        <v>5523</v>
      </c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1:13" ht="15.75" x14ac:dyDescent="0.25">
      <c r="A1976" s="1" t="s">
        <v>383</v>
      </c>
      <c r="B1976" s="1" t="s">
        <v>2470</v>
      </c>
      <c r="C1976" s="1" t="s">
        <v>5524</v>
      </c>
      <c r="D1976" s="1" t="s">
        <v>5525</v>
      </c>
      <c r="E1976" s="1"/>
      <c r="F1976" s="1"/>
      <c r="G1976" s="1"/>
      <c r="H1976" s="1"/>
      <c r="I1976" s="1"/>
      <c r="J1976" s="1"/>
      <c r="K1976" s="1"/>
      <c r="L1976" s="1"/>
      <c r="M1976" s="1"/>
    </row>
    <row r="1977" spans="1:13" ht="15.75" x14ac:dyDescent="0.25">
      <c r="A1977" s="1" t="s">
        <v>382</v>
      </c>
      <c r="B1977" s="1" t="s">
        <v>2470</v>
      </c>
      <c r="C1977" s="1" t="s">
        <v>5526</v>
      </c>
      <c r="D1977" s="1" t="s">
        <v>5527</v>
      </c>
      <c r="E1977" s="1"/>
      <c r="F1977" s="1"/>
      <c r="G1977" s="1"/>
      <c r="H1977" s="1"/>
      <c r="I1977" s="1"/>
      <c r="J1977" s="1"/>
      <c r="K1977" s="1"/>
      <c r="L1977" s="1"/>
      <c r="M1977" s="1"/>
    </row>
    <row r="1978" spans="1:13" ht="15.75" x14ac:dyDescent="0.25">
      <c r="A1978" s="1" t="s">
        <v>381</v>
      </c>
      <c r="B1978" s="1" t="s">
        <v>2470</v>
      </c>
      <c r="C1978" s="1" t="s">
        <v>5528</v>
      </c>
      <c r="D1978" s="1" t="s">
        <v>2581</v>
      </c>
      <c r="E1978" s="1"/>
      <c r="F1978" s="1"/>
      <c r="G1978" s="1"/>
      <c r="H1978" s="1"/>
      <c r="I1978" s="1"/>
      <c r="J1978" s="1"/>
      <c r="K1978" s="1"/>
      <c r="L1978" s="1"/>
      <c r="M1978" s="1"/>
    </row>
    <row r="1979" spans="1:13" ht="15.75" x14ac:dyDescent="0.25">
      <c r="A1979" s="1" t="s">
        <v>380</v>
      </c>
      <c r="B1979" s="1" t="s">
        <v>2470</v>
      </c>
      <c r="C1979" s="1" t="s">
        <v>2877</v>
      </c>
      <c r="D1979" s="1" t="s">
        <v>5529</v>
      </c>
      <c r="E1979" s="1"/>
      <c r="F1979" s="1"/>
      <c r="G1979" s="1"/>
      <c r="H1979" s="1"/>
      <c r="I1979" s="1"/>
      <c r="J1979" s="1"/>
      <c r="K1979" s="1"/>
      <c r="L1979" s="1"/>
      <c r="M1979" s="1"/>
    </row>
    <row r="1980" spans="1:13" ht="15.75" x14ac:dyDescent="0.25">
      <c r="A1980" s="1" t="s">
        <v>379</v>
      </c>
      <c r="B1980" s="1" t="s">
        <v>2470</v>
      </c>
      <c r="C1980" s="1" t="s">
        <v>5530</v>
      </c>
      <c r="D1980" s="1" t="s">
        <v>5531</v>
      </c>
      <c r="E1980" s="1"/>
      <c r="F1980" s="1"/>
      <c r="G1980" s="1"/>
      <c r="H1980" s="1"/>
      <c r="I1980" s="1"/>
      <c r="J1980" s="1"/>
      <c r="K1980" s="1"/>
      <c r="L1980" s="1"/>
      <c r="M1980" s="1"/>
    </row>
    <row r="1981" spans="1:13" ht="15.75" x14ac:dyDescent="0.25">
      <c r="A1981" s="1" t="s">
        <v>378</v>
      </c>
      <c r="B1981" s="1" t="s">
        <v>2470</v>
      </c>
      <c r="C1981" s="1" t="s">
        <v>5532</v>
      </c>
      <c r="D1981" s="1" t="s">
        <v>5533</v>
      </c>
      <c r="E1981" s="1"/>
      <c r="F1981" s="1"/>
      <c r="G1981" s="1"/>
      <c r="H1981" s="1"/>
      <c r="I1981" s="1"/>
      <c r="J1981" s="1"/>
      <c r="K1981" s="1"/>
      <c r="L1981" s="1"/>
      <c r="M1981" s="1"/>
    </row>
    <row r="1982" spans="1:13" ht="15.75" x14ac:dyDescent="0.25">
      <c r="A1982" s="1" t="s">
        <v>377</v>
      </c>
      <c r="B1982" s="1" t="s">
        <v>2470</v>
      </c>
      <c r="C1982" s="1" t="s">
        <v>5534</v>
      </c>
      <c r="D1982" s="1" t="s">
        <v>5535</v>
      </c>
      <c r="E1982" s="1"/>
      <c r="F1982" s="1"/>
      <c r="G1982" s="1"/>
      <c r="H1982" s="1"/>
      <c r="I1982" s="1"/>
      <c r="J1982" s="1"/>
      <c r="K1982" s="1"/>
      <c r="L1982" s="1"/>
      <c r="M1982" s="1"/>
    </row>
    <row r="1983" spans="1:13" ht="15.75" x14ac:dyDescent="0.25">
      <c r="A1983" s="1" t="s">
        <v>376</v>
      </c>
      <c r="B1983" s="1" t="s">
        <v>2470</v>
      </c>
      <c r="C1983" s="1" t="s">
        <v>5536</v>
      </c>
      <c r="D1983" s="1" t="s">
        <v>5537</v>
      </c>
      <c r="E1983" s="1"/>
      <c r="F1983" s="1"/>
      <c r="G1983" s="1"/>
      <c r="H1983" s="1"/>
      <c r="I1983" s="1"/>
      <c r="J1983" s="1"/>
      <c r="K1983" s="1"/>
      <c r="L1983" s="1"/>
      <c r="M1983" s="1"/>
    </row>
    <row r="1984" spans="1:13" ht="15.75" x14ac:dyDescent="0.25">
      <c r="A1984" s="1" t="s">
        <v>375</v>
      </c>
      <c r="B1984" s="1" t="s">
        <v>2470</v>
      </c>
      <c r="C1984" s="1" t="s">
        <v>5538</v>
      </c>
      <c r="D1984" s="1" t="s">
        <v>5539</v>
      </c>
      <c r="E1984" s="1"/>
      <c r="F1984" s="1"/>
      <c r="G1984" s="1"/>
      <c r="H1984" s="1"/>
      <c r="I1984" s="1"/>
      <c r="J1984" s="1"/>
      <c r="K1984" s="1"/>
      <c r="L1984" s="1"/>
      <c r="M1984" s="1"/>
    </row>
    <row r="1985" spans="1:13" ht="15.75" x14ac:dyDescent="0.25">
      <c r="A1985" s="1" t="s">
        <v>374</v>
      </c>
      <c r="B1985" s="1" t="s">
        <v>2473</v>
      </c>
      <c r="C1985" s="1" t="s">
        <v>5540</v>
      </c>
      <c r="D1985" s="1" t="s">
        <v>5541</v>
      </c>
      <c r="E1985" s="1"/>
      <c r="F1985" s="1"/>
      <c r="G1985" s="1"/>
      <c r="H1985" s="1"/>
      <c r="I1985" s="1"/>
      <c r="J1985" s="1"/>
      <c r="K1985" s="1"/>
      <c r="L1985" s="1"/>
      <c r="M1985" s="1"/>
    </row>
    <row r="1986" spans="1:13" ht="15.75" x14ac:dyDescent="0.25">
      <c r="A1986" s="1" t="s">
        <v>373</v>
      </c>
      <c r="B1986" s="1" t="s">
        <v>2473</v>
      </c>
      <c r="C1986" s="1" t="s">
        <v>5542</v>
      </c>
      <c r="D1986" s="1" t="s">
        <v>4179</v>
      </c>
      <c r="E1986" s="1"/>
      <c r="F1986" s="1"/>
      <c r="G1986" s="1"/>
      <c r="H1986" s="1"/>
      <c r="I1986" s="1"/>
      <c r="J1986" s="1"/>
      <c r="K1986" s="1"/>
      <c r="L1986" s="1"/>
      <c r="M1986" s="1"/>
    </row>
    <row r="1987" spans="1:13" ht="15.75" x14ac:dyDescent="0.25">
      <c r="A1987" s="1" t="s">
        <v>372</v>
      </c>
      <c r="B1987" s="1" t="s">
        <v>2473</v>
      </c>
      <c r="C1987" s="1" t="s">
        <v>5543</v>
      </c>
      <c r="D1987" s="1" t="s">
        <v>2510</v>
      </c>
      <c r="E1987" s="1"/>
      <c r="F1987" s="1"/>
      <c r="G1987" s="1"/>
      <c r="H1987" s="1"/>
      <c r="I1987" s="1"/>
      <c r="J1987" s="1"/>
      <c r="K1987" s="1"/>
      <c r="L1987" s="1"/>
      <c r="M1987" s="1"/>
    </row>
    <row r="1988" spans="1:13" ht="15.75" x14ac:dyDescent="0.25">
      <c r="A1988" s="1" t="s">
        <v>371</v>
      </c>
      <c r="B1988" s="1" t="s">
        <v>3331</v>
      </c>
      <c r="C1988" s="1" t="s">
        <v>5544</v>
      </c>
      <c r="D1988" s="1" t="s">
        <v>3090</v>
      </c>
      <c r="E1988" s="1"/>
      <c r="F1988" s="1"/>
      <c r="G1988" s="1"/>
      <c r="H1988" s="1"/>
      <c r="I1988" s="1"/>
      <c r="J1988" s="1"/>
      <c r="K1988" s="1"/>
      <c r="L1988" s="1"/>
      <c r="M1988" s="1"/>
    </row>
    <row r="1989" spans="1:13" ht="15.75" x14ac:dyDescent="0.25">
      <c r="A1989" s="1" t="s">
        <v>370</v>
      </c>
      <c r="B1989" s="1" t="s">
        <v>2473</v>
      </c>
      <c r="C1989" s="1" t="s">
        <v>5545</v>
      </c>
      <c r="D1989" s="1" t="s">
        <v>5546</v>
      </c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1:13" ht="15.75" x14ac:dyDescent="0.25">
      <c r="A1990" s="1" t="s">
        <v>369</v>
      </c>
      <c r="B1990" s="1" t="s">
        <v>2470</v>
      </c>
      <c r="C1990" s="1" t="s">
        <v>5547</v>
      </c>
      <c r="D1990" s="1" t="s">
        <v>2627</v>
      </c>
      <c r="E1990" s="1"/>
      <c r="F1990" s="1"/>
      <c r="G1990" s="1"/>
      <c r="H1990" s="1"/>
      <c r="I1990" s="1"/>
      <c r="J1990" s="1"/>
      <c r="K1990" s="1"/>
      <c r="L1990" s="1"/>
      <c r="M1990" s="1"/>
    </row>
    <row r="1991" spans="1:13" ht="15.75" x14ac:dyDescent="0.25">
      <c r="A1991" s="1" t="s">
        <v>368</v>
      </c>
      <c r="B1991" s="1" t="s">
        <v>2473</v>
      </c>
      <c r="C1991" s="1" t="s">
        <v>5548</v>
      </c>
      <c r="D1991" s="1" t="s">
        <v>5549</v>
      </c>
      <c r="E1991" s="1"/>
      <c r="F1991" s="1"/>
      <c r="G1991" s="1"/>
      <c r="H1991" s="1"/>
      <c r="I1991" s="1"/>
      <c r="J1991" s="1"/>
      <c r="K1991" s="1"/>
      <c r="L1991" s="1"/>
      <c r="M1991" s="1"/>
    </row>
    <row r="1992" spans="1:13" ht="15.75" x14ac:dyDescent="0.25">
      <c r="A1992" s="1" t="s">
        <v>367</v>
      </c>
      <c r="B1992" s="1" t="s">
        <v>2473</v>
      </c>
      <c r="C1992" s="1" t="s">
        <v>5550</v>
      </c>
      <c r="D1992" s="1" t="s">
        <v>3621</v>
      </c>
      <c r="E1992" s="1"/>
      <c r="F1992" s="1"/>
      <c r="G1992" s="1"/>
      <c r="H1992" s="1"/>
      <c r="I1992" s="1"/>
      <c r="J1992" s="1"/>
      <c r="K1992" s="1"/>
      <c r="L1992" s="1"/>
      <c r="M1992" s="1"/>
    </row>
    <row r="1993" spans="1:13" ht="15.75" x14ac:dyDescent="0.25">
      <c r="A1993" s="1" t="s">
        <v>366</v>
      </c>
      <c r="B1993" s="1" t="s">
        <v>2473</v>
      </c>
      <c r="C1993" s="1" t="s">
        <v>5551</v>
      </c>
      <c r="D1993" s="1" t="s">
        <v>5552</v>
      </c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1:13" ht="15.75" x14ac:dyDescent="0.25">
      <c r="A1994" s="1" t="s">
        <v>365</v>
      </c>
      <c r="B1994" s="1" t="s">
        <v>2473</v>
      </c>
      <c r="C1994" s="1" t="s">
        <v>5553</v>
      </c>
      <c r="D1994" s="1" t="s">
        <v>5554</v>
      </c>
      <c r="E1994" s="1"/>
      <c r="F1994" s="1"/>
      <c r="G1994" s="1"/>
      <c r="H1994" s="1"/>
      <c r="I1994" s="1"/>
      <c r="J1994" s="1"/>
      <c r="K1994" s="1"/>
      <c r="L1994" s="1"/>
      <c r="M1994" s="1"/>
    </row>
    <row r="1995" spans="1:13" ht="15.75" x14ac:dyDescent="0.25">
      <c r="A1995" s="1" t="s">
        <v>364</v>
      </c>
      <c r="B1995" s="1" t="s">
        <v>2470</v>
      </c>
      <c r="C1995" s="1" t="s">
        <v>5555</v>
      </c>
      <c r="D1995" s="1" t="s">
        <v>4925</v>
      </c>
      <c r="E1995" s="1"/>
      <c r="F1995" s="1"/>
      <c r="G1995" s="1"/>
      <c r="H1995" s="1"/>
      <c r="I1995" s="1"/>
      <c r="J1995" s="1"/>
      <c r="K1995" s="1"/>
      <c r="L1995" s="1"/>
      <c r="M1995" s="1"/>
    </row>
    <row r="1996" spans="1:13" ht="15.75" x14ac:dyDescent="0.25">
      <c r="A1996" s="1" t="s">
        <v>363</v>
      </c>
      <c r="B1996" s="1" t="s">
        <v>2470</v>
      </c>
      <c r="C1996" s="1" t="s">
        <v>5556</v>
      </c>
      <c r="D1996" s="1" t="s">
        <v>5557</v>
      </c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1:13" ht="15.75" x14ac:dyDescent="0.25">
      <c r="A1997" s="1" t="s">
        <v>362</v>
      </c>
      <c r="B1997" s="1" t="s">
        <v>2470</v>
      </c>
      <c r="C1997" s="1" t="s">
        <v>2433</v>
      </c>
      <c r="D1997" s="1" t="s">
        <v>5558</v>
      </c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1:13" ht="15.75" x14ac:dyDescent="0.25">
      <c r="A1998" s="1" t="s">
        <v>361</v>
      </c>
      <c r="B1998" s="1" t="s">
        <v>2470</v>
      </c>
      <c r="C1998" s="1" t="s">
        <v>2650</v>
      </c>
      <c r="D1998" s="1" t="s">
        <v>2941</v>
      </c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1:13" ht="15.75" x14ac:dyDescent="0.25">
      <c r="A1999" s="1" t="s">
        <v>360</v>
      </c>
      <c r="B1999" s="1" t="s">
        <v>2470</v>
      </c>
      <c r="C1999" s="1" t="s">
        <v>5559</v>
      </c>
      <c r="D1999" s="1" t="s">
        <v>5560</v>
      </c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1:13" ht="15.75" x14ac:dyDescent="0.25">
      <c r="A2000" s="1" t="s">
        <v>359</v>
      </c>
      <c r="B2000" s="1" t="s">
        <v>2470</v>
      </c>
      <c r="C2000" s="1" t="s">
        <v>3010</v>
      </c>
      <c r="D2000" s="1" t="s">
        <v>3290</v>
      </c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1:13" ht="15.75" x14ac:dyDescent="0.25">
      <c r="A2001" s="1" t="s">
        <v>358</v>
      </c>
      <c r="B2001" s="1" t="s">
        <v>2470</v>
      </c>
      <c r="C2001" s="1" t="s">
        <v>5561</v>
      </c>
      <c r="D2001" s="1" t="s">
        <v>5562</v>
      </c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1:13" ht="15.75" x14ac:dyDescent="0.25">
      <c r="A2002" s="1" t="s">
        <v>357</v>
      </c>
      <c r="B2002" s="1" t="s">
        <v>2473</v>
      </c>
      <c r="C2002" s="1" t="s">
        <v>5563</v>
      </c>
      <c r="D2002" s="1" t="s">
        <v>5564</v>
      </c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1:13" ht="15.75" x14ac:dyDescent="0.25">
      <c r="A2003" s="1" t="s">
        <v>356</v>
      </c>
      <c r="B2003" s="1" t="s">
        <v>2470</v>
      </c>
      <c r="C2003" s="1" t="s">
        <v>5565</v>
      </c>
      <c r="D2003" s="1" t="s">
        <v>5566</v>
      </c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1:13" ht="15.75" x14ac:dyDescent="0.25">
      <c r="A2004" s="1" t="s">
        <v>355</v>
      </c>
      <c r="B2004" s="1" t="s">
        <v>2470</v>
      </c>
      <c r="C2004" s="1" t="s">
        <v>5567</v>
      </c>
      <c r="D2004" s="1" t="s">
        <v>3339</v>
      </c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1:13" ht="15.75" x14ac:dyDescent="0.25">
      <c r="A2005" s="1" t="s">
        <v>354</v>
      </c>
      <c r="B2005" s="1" t="s">
        <v>2470</v>
      </c>
      <c r="C2005" s="1" t="s">
        <v>5568</v>
      </c>
      <c r="D2005" s="1" t="s">
        <v>5569</v>
      </c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1:13" ht="15.75" x14ac:dyDescent="0.25">
      <c r="A2006" s="1" t="s">
        <v>353</v>
      </c>
      <c r="B2006" s="1" t="s">
        <v>2470</v>
      </c>
      <c r="C2006" s="1" t="s">
        <v>4583</v>
      </c>
      <c r="D2006" s="1" t="s">
        <v>5570</v>
      </c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1:13" ht="15.75" x14ac:dyDescent="0.25">
      <c r="A2007" s="1" t="s">
        <v>352</v>
      </c>
      <c r="B2007" s="1" t="s">
        <v>2470</v>
      </c>
      <c r="C2007" s="1" t="s">
        <v>5571</v>
      </c>
      <c r="D2007" s="1" t="s">
        <v>2596</v>
      </c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1:13" ht="15.75" x14ac:dyDescent="0.25">
      <c r="A2008" s="1" t="s">
        <v>351</v>
      </c>
      <c r="B2008" s="1" t="s">
        <v>3331</v>
      </c>
      <c r="C2008" s="1" t="s">
        <v>2429</v>
      </c>
      <c r="D2008" s="1" t="s">
        <v>5572</v>
      </c>
      <c r="E2008" s="1"/>
      <c r="F2008" s="1"/>
      <c r="G2008" s="1"/>
      <c r="H2008" s="1"/>
      <c r="I2008" s="1"/>
      <c r="J2008" s="1"/>
      <c r="K2008" s="1"/>
      <c r="L2008" s="1"/>
      <c r="M2008" s="1"/>
    </row>
    <row r="2009" spans="1:13" ht="15.75" x14ac:dyDescent="0.25">
      <c r="A2009" s="1" t="s">
        <v>350</v>
      </c>
      <c r="B2009" s="1" t="s">
        <v>2470</v>
      </c>
      <c r="C2009" s="1" t="s">
        <v>5573</v>
      </c>
      <c r="D2009" s="1" t="s">
        <v>5574</v>
      </c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1:13" ht="15.75" x14ac:dyDescent="0.25">
      <c r="A2010" s="1" t="s">
        <v>349</v>
      </c>
      <c r="B2010" s="1" t="s">
        <v>2473</v>
      </c>
      <c r="C2010" s="1" t="s">
        <v>5575</v>
      </c>
      <c r="D2010" s="1" t="s">
        <v>5576</v>
      </c>
      <c r="E2010" s="1"/>
      <c r="F2010" s="1"/>
      <c r="G2010" s="1"/>
      <c r="H2010" s="1"/>
      <c r="I2010" s="1"/>
      <c r="J2010" s="1"/>
      <c r="K2010" s="1"/>
      <c r="L2010" s="1"/>
      <c r="M2010" s="1"/>
    </row>
    <row r="2011" spans="1:13" ht="15.75" x14ac:dyDescent="0.25">
      <c r="A2011" s="1" t="s">
        <v>348</v>
      </c>
      <c r="B2011" s="1" t="s">
        <v>2473</v>
      </c>
      <c r="C2011" s="1" t="s">
        <v>5577</v>
      </c>
      <c r="D2011" s="1" t="s">
        <v>3170</v>
      </c>
      <c r="E2011" s="1"/>
      <c r="F2011" s="1"/>
      <c r="G2011" s="1"/>
      <c r="H2011" s="1"/>
      <c r="I2011" s="1"/>
      <c r="J2011" s="1"/>
      <c r="K2011" s="1"/>
      <c r="L2011" s="1"/>
      <c r="M2011" s="1"/>
    </row>
    <row r="2012" spans="1:13" ht="15.75" x14ac:dyDescent="0.25">
      <c r="A2012" s="1" t="s">
        <v>347</v>
      </c>
      <c r="B2012" s="1" t="s">
        <v>2473</v>
      </c>
      <c r="C2012" s="1" t="s">
        <v>5578</v>
      </c>
      <c r="D2012" s="1" t="s">
        <v>2995</v>
      </c>
      <c r="E2012" s="1"/>
      <c r="F2012" s="1"/>
      <c r="G2012" s="1"/>
      <c r="H2012" s="1"/>
      <c r="I2012" s="1"/>
      <c r="J2012" s="1"/>
      <c r="K2012" s="1"/>
      <c r="L2012" s="1"/>
      <c r="M2012" s="1"/>
    </row>
    <row r="2013" spans="1:13" ht="15.75" x14ac:dyDescent="0.25">
      <c r="A2013" s="1" t="s">
        <v>345</v>
      </c>
      <c r="B2013" s="1" t="s">
        <v>2473</v>
      </c>
      <c r="C2013" s="1" t="s">
        <v>5579</v>
      </c>
      <c r="D2013" s="1" t="s">
        <v>2857</v>
      </c>
      <c r="E2013" s="1"/>
      <c r="F2013" s="1"/>
      <c r="G2013" s="1"/>
      <c r="H2013" s="1"/>
      <c r="I2013" s="1"/>
      <c r="J2013" s="1"/>
      <c r="K2013" s="1"/>
      <c r="L2013" s="1"/>
      <c r="M2013" s="1"/>
    </row>
    <row r="2014" spans="1:13" ht="15.75" x14ac:dyDescent="0.25">
      <c r="A2014" s="1" t="s">
        <v>344</v>
      </c>
      <c r="B2014" s="1" t="s">
        <v>2470</v>
      </c>
      <c r="C2014" s="1" t="s">
        <v>4183</v>
      </c>
      <c r="D2014" s="1" t="s">
        <v>5580</v>
      </c>
      <c r="E2014" s="1"/>
      <c r="F2014" s="1"/>
      <c r="G2014" s="1"/>
      <c r="H2014" s="1"/>
      <c r="I2014" s="1"/>
      <c r="J2014" s="1"/>
      <c r="K2014" s="1"/>
      <c r="L2014" s="1"/>
      <c r="M2014" s="1"/>
    </row>
    <row r="2015" spans="1:13" ht="15.75" x14ac:dyDescent="0.25">
      <c r="A2015" s="1" t="s">
        <v>343</v>
      </c>
      <c r="B2015" s="1" t="s">
        <v>2473</v>
      </c>
      <c r="C2015" s="1" t="s">
        <v>5581</v>
      </c>
      <c r="D2015" s="1" t="s">
        <v>5582</v>
      </c>
      <c r="E2015" s="1"/>
      <c r="F2015" s="1"/>
      <c r="G2015" s="1"/>
      <c r="H2015" s="1"/>
      <c r="I2015" s="1"/>
      <c r="J2015" s="1"/>
      <c r="K2015" s="1"/>
      <c r="L2015" s="1"/>
      <c r="M2015" s="1"/>
    </row>
    <row r="2016" spans="1:13" ht="15.75" x14ac:dyDescent="0.25">
      <c r="A2016" s="1" t="s">
        <v>342</v>
      </c>
      <c r="B2016" s="1" t="s">
        <v>2470</v>
      </c>
      <c r="C2016" s="1" t="s">
        <v>5583</v>
      </c>
      <c r="D2016" s="1" t="s">
        <v>5584</v>
      </c>
      <c r="E2016" s="1"/>
      <c r="F2016" s="1"/>
      <c r="G2016" s="1"/>
      <c r="H2016" s="1"/>
      <c r="I2016" s="1"/>
      <c r="J2016" s="1"/>
      <c r="K2016" s="1"/>
      <c r="L2016" s="1"/>
      <c r="M2016" s="1"/>
    </row>
    <row r="2017" spans="1:13" ht="15.75" x14ac:dyDescent="0.25">
      <c r="A2017" s="1" t="s">
        <v>341</v>
      </c>
      <c r="B2017" s="1" t="s">
        <v>2473</v>
      </c>
      <c r="C2017" s="1" t="s">
        <v>5585</v>
      </c>
      <c r="D2017" s="1" t="s">
        <v>5485</v>
      </c>
      <c r="E2017" s="1"/>
      <c r="F2017" s="1"/>
      <c r="G2017" s="1"/>
      <c r="H2017" s="1"/>
      <c r="I2017" s="1"/>
      <c r="J2017" s="1"/>
      <c r="K2017" s="1"/>
      <c r="L2017" s="1"/>
      <c r="M2017" s="1"/>
    </row>
    <row r="2018" spans="1:13" ht="15.75" x14ac:dyDescent="0.25">
      <c r="A2018" s="1" t="s">
        <v>340</v>
      </c>
      <c r="B2018" s="1" t="s">
        <v>2470</v>
      </c>
      <c r="C2018" s="1" t="s">
        <v>5586</v>
      </c>
      <c r="D2018" s="1" t="s">
        <v>5587</v>
      </c>
      <c r="E2018" s="1"/>
      <c r="F2018" s="1"/>
      <c r="G2018" s="1"/>
      <c r="H2018" s="1"/>
      <c r="I2018" s="1"/>
      <c r="J2018" s="1"/>
      <c r="K2018" s="1"/>
      <c r="L2018" s="1"/>
      <c r="M2018" s="1"/>
    </row>
    <row r="2019" spans="1:13" ht="15.75" x14ac:dyDescent="0.25">
      <c r="A2019" s="1" t="s">
        <v>339</v>
      </c>
      <c r="B2019" s="1" t="s">
        <v>2470</v>
      </c>
      <c r="C2019" s="1" t="s">
        <v>5588</v>
      </c>
      <c r="D2019" s="1" t="s">
        <v>2596</v>
      </c>
      <c r="E2019" s="1"/>
      <c r="F2019" s="1"/>
      <c r="G2019" s="1"/>
      <c r="H2019" s="1"/>
      <c r="I2019" s="1"/>
      <c r="J2019" s="1"/>
      <c r="K2019" s="1"/>
      <c r="L2019" s="1"/>
      <c r="M2019" s="1"/>
    </row>
    <row r="2020" spans="1:13" ht="15.75" x14ac:dyDescent="0.25">
      <c r="A2020" s="1" t="s">
        <v>338</v>
      </c>
      <c r="B2020" s="1" t="s">
        <v>2470</v>
      </c>
      <c r="C2020" s="1" t="s">
        <v>2590</v>
      </c>
      <c r="D2020" s="1" t="s">
        <v>5589</v>
      </c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1:13" ht="15.75" x14ac:dyDescent="0.25">
      <c r="A2021" s="1" t="s">
        <v>337</v>
      </c>
      <c r="B2021" s="1" t="s">
        <v>2473</v>
      </c>
      <c r="C2021" s="1" t="s">
        <v>5590</v>
      </c>
      <c r="D2021" s="1" t="s">
        <v>5591</v>
      </c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1:13" ht="15.75" x14ac:dyDescent="0.25">
      <c r="A2022" s="1" t="s">
        <v>336</v>
      </c>
      <c r="B2022" s="1" t="s">
        <v>2473</v>
      </c>
      <c r="C2022" s="1" t="s">
        <v>2892</v>
      </c>
      <c r="D2022" s="1" t="s">
        <v>5277</v>
      </c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1:13" ht="15.75" x14ac:dyDescent="0.25">
      <c r="A2023" s="1" t="s">
        <v>335</v>
      </c>
      <c r="B2023" s="1" t="s">
        <v>2470</v>
      </c>
      <c r="C2023" s="1" t="s">
        <v>5592</v>
      </c>
      <c r="D2023" s="1" t="s">
        <v>5593</v>
      </c>
      <c r="E2023" s="1"/>
      <c r="F2023" s="1"/>
      <c r="G2023" s="1"/>
      <c r="H2023" s="1"/>
      <c r="I2023" s="1"/>
      <c r="J2023" s="1"/>
      <c r="K2023" s="1"/>
      <c r="L2023" s="1"/>
      <c r="M2023" s="1"/>
    </row>
    <row r="2024" spans="1:13" ht="15.75" x14ac:dyDescent="0.25">
      <c r="A2024" s="1" t="s">
        <v>334</v>
      </c>
      <c r="B2024" s="1" t="s">
        <v>2473</v>
      </c>
      <c r="C2024" s="1" t="s">
        <v>5594</v>
      </c>
      <c r="D2024" s="1" t="s">
        <v>5595</v>
      </c>
      <c r="E2024" s="1"/>
      <c r="F2024" s="1"/>
      <c r="G2024" s="1"/>
      <c r="H2024" s="1"/>
      <c r="I2024" s="1"/>
      <c r="J2024" s="1"/>
      <c r="K2024" s="1"/>
      <c r="L2024" s="1"/>
      <c r="M2024" s="1"/>
    </row>
    <row r="2025" spans="1:13" ht="15.75" x14ac:dyDescent="0.25">
      <c r="A2025" s="1" t="s">
        <v>333</v>
      </c>
      <c r="B2025" s="1" t="s">
        <v>2470</v>
      </c>
      <c r="C2025" s="1" t="s">
        <v>5596</v>
      </c>
      <c r="D2025" s="1" t="s">
        <v>5597</v>
      </c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1:13" ht="15.75" x14ac:dyDescent="0.25">
      <c r="A2026" s="1" t="s">
        <v>332</v>
      </c>
      <c r="B2026" s="1" t="s">
        <v>2470</v>
      </c>
      <c r="C2026" s="1" t="s">
        <v>5598</v>
      </c>
      <c r="D2026" s="1" t="s">
        <v>5599</v>
      </c>
      <c r="E2026" s="1"/>
      <c r="F2026" s="1"/>
      <c r="G2026" s="1"/>
      <c r="H2026" s="1"/>
      <c r="I2026" s="1"/>
      <c r="J2026" s="1"/>
      <c r="K2026" s="1"/>
      <c r="L2026" s="1"/>
      <c r="M2026" s="1"/>
    </row>
    <row r="2027" spans="1:13" ht="15.75" x14ac:dyDescent="0.25">
      <c r="A2027" s="1" t="s">
        <v>331</v>
      </c>
      <c r="B2027" s="1" t="s">
        <v>2473</v>
      </c>
      <c r="C2027" s="1" t="s">
        <v>5600</v>
      </c>
      <c r="D2027" s="1" t="s">
        <v>5601</v>
      </c>
      <c r="E2027" s="1"/>
      <c r="F2027" s="1"/>
      <c r="G2027" s="1"/>
      <c r="H2027" s="1"/>
      <c r="I2027" s="1"/>
      <c r="J2027" s="1"/>
      <c r="K2027" s="1"/>
      <c r="L2027" s="1"/>
      <c r="M2027" s="1"/>
    </row>
    <row r="2028" spans="1:13" ht="15.75" x14ac:dyDescent="0.25">
      <c r="A2028" s="1" t="s">
        <v>330</v>
      </c>
      <c r="B2028" s="1" t="s">
        <v>2470</v>
      </c>
      <c r="C2028" s="1" t="s">
        <v>4986</v>
      </c>
      <c r="D2028" s="1" t="s">
        <v>5602</v>
      </c>
      <c r="E2028" s="1"/>
      <c r="F2028" s="1"/>
      <c r="G2028" s="1"/>
      <c r="H2028" s="1"/>
      <c r="I2028" s="1"/>
      <c r="J2028" s="1"/>
      <c r="K2028" s="1"/>
      <c r="L2028" s="1"/>
      <c r="M2028" s="1"/>
    </row>
    <row r="2029" spans="1:13" ht="15.75" x14ac:dyDescent="0.25">
      <c r="A2029" s="1" t="s">
        <v>329</v>
      </c>
      <c r="B2029" s="1" t="s">
        <v>2473</v>
      </c>
      <c r="C2029" s="1" t="s">
        <v>5603</v>
      </c>
      <c r="D2029" s="1" t="s">
        <v>5604</v>
      </c>
      <c r="E2029" s="1"/>
      <c r="F2029" s="1"/>
      <c r="G2029" s="1"/>
      <c r="H2029" s="1"/>
      <c r="I2029" s="1"/>
      <c r="J2029" s="1"/>
      <c r="K2029" s="1"/>
      <c r="L2029" s="1" t="s">
        <v>3722</v>
      </c>
      <c r="M2029" s="1"/>
    </row>
    <row r="2030" spans="1:13" ht="15.75" x14ac:dyDescent="0.25">
      <c r="A2030" s="1" t="s">
        <v>328</v>
      </c>
      <c r="B2030" s="1" t="s">
        <v>2473</v>
      </c>
      <c r="C2030" s="1" t="s">
        <v>5605</v>
      </c>
      <c r="D2030" s="1" t="s">
        <v>2598</v>
      </c>
      <c r="E2030" s="1"/>
      <c r="F2030" s="1"/>
      <c r="G2030" s="1"/>
      <c r="H2030" s="1"/>
      <c r="I2030" s="1"/>
      <c r="J2030" s="1"/>
      <c r="K2030" s="1"/>
      <c r="L2030" s="1"/>
      <c r="M2030" s="1"/>
    </row>
    <row r="2031" spans="1:13" ht="15.75" x14ac:dyDescent="0.25">
      <c r="A2031" s="1" t="s">
        <v>327</v>
      </c>
      <c r="B2031" s="1" t="s">
        <v>2470</v>
      </c>
      <c r="C2031" s="1" t="s">
        <v>5606</v>
      </c>
      <c r="D2031" s="1" t="s">
        <v>5607</v>
      </c>
      <c r="E2031" s="1"/>
      <c r="F2031" s="1"/>
      <c r="G2031" s="1"/>
      <c r="H2031" s="1"/>
      <c r="I2031" s="1"/>
      <c r="J2031" s="1"/>
      <c r="K2031" s="1"/>
      <c r="L2031" s="1"/>
      <c r="M2031" s="1"/>
    </row>
    <row r="2032" spans="1:13" ht="15.75" x14ac:dyDescent="0.25">
      <c r="A2032" s="1" t="s">
        <v>326</v>
      </c>
      <c r="B2032" s="1" t="s">
        <v>2470</v>
      </c>
      <c r="C2032" s="1" t="s">
        <v>5608</v>
      </c>
      <c r="D2032" s="1" t="s">
        <v>5609</v>
      </c>
      <c r="E2032" s="1"/>
      <c r="F2032" s="1"/>
      <c r="G2032" s="1"/>
      <c r="H2032" s="1"/>
      <c r="I2032" s="1"/>
      <c r="J2032" s="1"/>
      <c r="K2032" s="1"/>
      <c r="L2032" s="1"/>
      <c r="M2032" s="1"/>
    </row>
    <row r="2033" spans="1:13" ht="15.75" x14ac:dyDescent="0.25">
      <c r="A2033" s="1" t="s">
        <v>325</v>
      </c>
      <c r="B2033" s="1" t="s">
        <v>2473</v>
      </c>
      <c r="C2033" s="1" t="s">
        <v>3717</v>
      </c>
      <c r="D2033" s="1" t="s">
        <v>5610</v>
      </c>
      <c r="E2033" s="1"/>
      <c r="F2033" s="1"/>
      <c r="G2033" s="1"/>
      <c r="H2033" s="1"/>
      <c r="I2033" s="1"/>
      <c r="J2033" s="1"/>
      <c r="K2033" s="1"/>
      <c r="L2033" s="1"/>
      <c r="M2033" s="1"/>
    </row>
    <row r="2034" spans="1:13" ht="15.75" x14ac:dyDescent="0.25">
      <c r="A2034" s="1" t="s">
        <v>324</v>
      </c>
      <c r="B2034" s="1" t="s">
        <v>2473</v>
      </c>
      <c r="C2034" s="1" t="s">
        <v>5611</v>
      </c>
      <c r="D2034" s="1" t="s">
        <v>5612</v>
      </c>
      <c r="E2034" s="1"/>
      <c r="F2034" s="1"/>
      <c r="G2034" s="1"/>
      <c r="H2034" s="1"/>
      <c r="I2034" s="1"/>
      <c r="J2034" s="1"/>
      <c r="K2034" s="1"/>
      <c r="L2034" s="1"/>
      <c r="M2034" s="1"/>
    </row>
    <row r="2035" spans="1:13" ht="15.75" x14ac:dyDescent="0.25">
      <c r="A2035" s="1" t="s">
        <v>323</v>
      </c>
      <c r="B2035" s="1" t="s">
        <v>2473</v>
      </c>
      <c r="C2035" s="1" t="s">
        <v>5613</v>
      </c>
      <c r="D2035" s="1" t="s">
        <v>4131</v>
      </c>
      <c r="E2035" s="1"/>
      <c r="F2035" s="1"/>
      <c r="G2035" s="1"/>
      <c r="H2035" s="1"/>
      <c r="I2035" s="1"/>
      <c r="J2035" s="1"/>
      <c r="K2035" s="1"/>
      <c r="L2035" s="1"/>
      <c r="M2035" s="1"/>
    </row>
    <row r="2036" spans="1:13" ht="15.75" x14ac:dyDescent="0.25">
      <c r="A2036" s="1" t="s">
        <v>322</v>
      </c>
      <c r="B2036" s="1" t="s">
        <v>2470</v>
      </c>
      <c r="C2036" s="1" t="s">
        <v>5614</v>
      </c>
      <c r="D2036" s="1" t="s">
        <v>5615</v>
      </c>
      <c r="E2036" s="1"/>
      <c r="F2036" s="1"/>
      <c r="G2036" s="1"/>
      <c r="H2036" s="1"/>
      <c r="I2036" s="1"/>
      <c r="J2036" s="1"/>
      <c r="K2036" s="1"/>
      <c r="L2036" s="1"/>
      <c r="M2036" s="1"/>
    </row>
    <row r="2037" spans="1:13" ht="15.75" x14ac:dyDescent="0.25">
      <c r="A2037" s="1" t="s">
        <v>321</v>
      </c>
      <c r="B2037" s="1" t="s">
        <v>2470</v>
      </c>
      <c r="C2037" s="1" t="s">
        <v>5616</v>
      </c>
      <c r="D2037" s="1" t="s">
        <v>5617</v>
      </c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1:13" ht="15.75" x14ac:dyDescent="0.25">
      <c r="A2038" s="1" t="s">
        <v>320</v>
      </c>
      <c r="B2038" s="1" t="s">
        <v>2470</v>
      </c>
      <c r="C2038" s="1" t="s">
        <v>5618</v>
      </c>
      <c r="D2038" s="1" t="s">
        <v>3786</v>
      </c>
      <c r="E2038" s="1"/>
      <c r="F2038" s="1"/>
      <c r="G2038" s="1"/>
      <c r="H2038" s="1"/>
      <c r="I2038" s="1"/>
      <c r="J2038" s="1"/>
      <c r="K2038" s="1"/>
      <c r="L2038" s="1"/>
      <c r="M2038" s="1"/>
    </row>
    <row r="2039" spans="1:13" ht="15.75" x14ac:dyDescent="0.25">
      <c r="A2039" s="1" t="s">
        <v>319</v>
      </c>
      <c r="B2039" s="1" t="s">
        <v>2470</v>
      </c>
      <c r="C2039" s="1" t="s">
        <v>5619</v>
      </c>
      <c r="D2039" s="1" t="s">
        <v>2930</v>
      </c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1:13" ht="15.75" x14ac:dyDescent="0.25">
      <c r="A2040" s="1" t="s">
        <v>318</v>
      </c>
      <c r="B2040" s="1" t="s">
        <v>2473</v>
      </c>
      <c r="C2040" s="1" t="s">
        <v>2595</v>
      </c>
      <c r="D2040" s="1" t="s">
        <v>5277</v>
      </c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1:13" ht="15.75" x14ac:dyDescent="0.25">
      <c r="A2041" s="1" t="s">
        <v>317</v>
      </c>
      <c r="B2041" s="1" t="s">
        <v>2470</v>
      </c>
      <c r="C2041" s="1" t="s">
        <v>5620</v>
      </c>
      <c r="D2041" s="1" t="s">
        <v>5621</v>
      </c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1:13" ht="15.75" x14ac:dyDescent="0.25">
      <c r="A2042" s="1" t="s">
        <v>316</v>
      </c>
      <c r="B2042" s="1" t="s">
        <v>2473</v>
      </c>
      <c r="C2042" s="1" t="s">
        <v>2401</v>
      </c>
      <c r="D2042" s="1" t="s">
        <v>4016</v>
      </c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1:13" ht="15.75" x14ac:dyDescent="0.25">
      <c r="A2043" s="1" t="s">
        <v>315</v>
      </c>
      <c r="B2043" s="1" t="s">
        <v>2473</v>
      </c>
      <c r="C2043" s="1" t="s">
        <v>5622</v>
      </c>
      <c r="D2043" s="1" t="s">
        <v>5623</v>
      </c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1:13" ht="15.75" x14ac:dyDescent="0.25">
      <c r="A2044" s="1" t="s">
        <v>314</v>
      </c>
      <c r="B2044" s="1" t="s">
        <v>2473</v>
      </c>
      <c r="C2044" s="1" t="s">
        <v>5624</v>
      </c>
      <c r="D2044" s="1" t="s">
        <v>5625</v>
      </c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1:13" ht="15.75" x14ac:dyDescent="0.25">
      <c r="A2045" s="1" t="s">
        <v>313</v>
      </c>
      <c r="B2045" s="1" t="s">
        <v>2470</v>
      </c>
      <c r="C2045" s="1" t="s">
        <v>5626</v>
      </c>
      <c r="D2045" s="1" t="s">
        <v>5627</v>
      </c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1:13" ht="15.75" x14ac:dyDescent="0.25">
      <c r="A2046" s="1" t="s">
        <v>312</v>
      </c>
      <c r="B2046" s="1" t="s">
        <v>2470</v>
      </c>
      <c r="C2046" s="1" t="s">
        <v>5628</v>
      </c>
      <c r="D2046" s="1" t="s">
        <v>5629</v>
      </c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1:13" ht="15.75" x14ac:dyDescent="0.25">
      <c r="A2047" s="1" t="s">
        <v>311</v>
      </c>
      <c r="B2047" s="1" t="s">
        <v>2470</v>
      </c>
      <c r="C2047" s="1" t="s">
        <v>5630</v>
      </c>
      <c r="D2047" s="1" t="s">
        <v>5631</v>
      </c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1:13" ht="15.75" x14ac:dyDescent="0.25">
      <c r="A2048" s="1" t="s">
        <v>310</v>
      </c>
      <c r="B2048" s="1" t="s">
        <v>2470</v>
      </c>
      <c r="C2048" s="1" t="s">
        <v>2407</v>
      </c>
      <c r="D2048" s="1" t="s">
        <v>2621</v>
      </c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1:13" ht="15.75" x14ac:dyDescent="0.25">
      <c r="A2049" s="1" t="s">
        <v>309</v>
      </c>
      <c r="B2049" s="1" t="s">
        <v>2470</v>
      </c>
      <c r="C2049" s="1" t="s">
        <v>5632</v>
      </c>
      <c r="D2049" s="1" t="s">
        <v>5633</v>
      </c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1:13" ht="15.75" x14ac:dyDescent="0.25">
      <c r="A2050" s="1" t="s">
        <v>308</v>
      </c>
      <c r="B2050" s="1" t="s">
        <v>2473</v>
      </c>
      <c r="C2050" s="1" t="s">
        <v>4327</v>
      </c>
      <c r="D2050" s="1" t="s">
        <v>5634</v>
      </c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1:13" ht="15.75" x14ac:dyDescent="0.25">
      <c r="A2051" s="1" t="s">
        <v>307</v>
      </c>
      <c r="B2051" s="1" t="s">
        <v>2473</v>
      </c>
      <c r="C2051" s="1" t="s">
        <v>4875</v>
      </c>
      <c r="D2051" s="1" t="s">
        <v>3465</v>
      </c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1:13" ht="15.75" x14ac:dyDescent="0.25">
      <c r="A2052" s="1" t="s">
        <v>306</v>
      </c>
      <c r="B2052" s="1" t="s">
        <v>2473</v>
      </c>
      <c r="C2052" s="1" t="s">
        <v>5635</v>
      </c>
      <c r="D2052" s="1" t="s">
        <v>5636</v>
      </c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1:13" ht="15.75" x14ac:dyDescent="0.25">
      <c r="A2053" s="1" t="s">
        <v>305</v>
      </c>
      <c r="B2053" s="1" t="s">
        <v>2470</v>
      </c>
      <c r="C2053" s="1" t="s">
        <v>3636</v>
      </c>
      <c r="D2053" s="1" t="s">
        <v>5637</v>
      </c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1:13" ht="15.75" x14ac:dyDescent="0.25">
      <c r="A2054" s="1" t="s">
        <v>304</v>
      </c>
      <c r="B2054" s="1" t="s">
        <v>2470</v>
      </c>
      <c r="C2054" s="1" t="s">
        <v>5638</v>
      </c>
      <c r="D2054" s="1" t="s">
        <v>5639</v>
      </c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1:13" ht="15.75" x14ac:dyDescent="0.25">
      <c r="A2055" s="1" t="s">
        <v>303</v>
      </c>
      <c r="B2055" s="1" t="s">
        <v>2470</v>
      </c>
      <c r="C2055" s="1" t="s">
        <v>5640</v>
      </c>
      <c r="D2055" s="1" t="s">
        <v>2810</v>
      </c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1:13" ht="15.75" x14ac:dyDescent="0.25">
      <c r="A2056" s="1" t="s">
        <v>302</v>
      </c>
      <c r="B2056" s="1" t="s">
        <v>2470</v>
      </c>
      <c r="C2056" s="1" t="s">
        <v>3336</v>
      </c>
      <c r="D2056" s="1" t="s">
        <v>5641</v>
      </c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1:13" ht="15.75" x14ac:dyDescent="0.25">
      <c r="A2057" s="1" t="s">
        <v>301</v>
      </c>
      <c r="B2057" s="1" t="s">
        <v>2473</v>
      </c>
      <c r="C2057" s="1" t="s">
        <v>5642</v>
      </c>
      <c r="D2057" s="1" t="s">
        <v>5643</v>
      </c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1:13" ht="15.75" x14ac:dyDescent="0.25">
      <c r="A2058" s="1" t="s">
        <v>300</v>
      </c>
      <c r="B2058" s="1" t="s">
        <v>2470</v>
      </c>
      <c r="C2058" s="1" t="s">
        <v>5644</v>
      </c>
      <c r="D2058" s="1" t="s">
        <v>5645</v>
      </c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1:13" ht="15.75" x14ac:dyDescent="0.25">
      <c r="A2059" s="1" t="s">
        <v>299</v>
      </c>
      <c r="B2059" s="1" t="s">
        <v>2473</v>
      </c>
      <c r="C2059" s="1" t="s">
        <v>5646</v>
      </c>
      <c r="D2059" s="1" t="s">
        <v>3429</v>
      </c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1:13" ht="15.75" x14ac:dyDescent="0.25">
      <c r="A2060" s="1" t="s">
        <v>298</v>
      </c>
      <c r="B2060" s="1" t="s">
        <v>2470</v>
      </c>
      <c r="C2060" s="1" t="s">
        <v>5647</v>
      </c>
      <c r="D2060" s="1" t="s">
        <v>5648</v>
      </c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1:13" ht="15.75" x14ac:dyDescent="0.25">
      <c r="A2061" s="1" t="s">
        <v>297</v>
      </c>
      <c r="B2061" s="1" t="s">
        <v>2473</v>
      </c>
      <c r="C2061" s="1" t="s">
        <v>5649</v>
      </c>
      <c r="D2061" s="1" t="s">
        <v>4010</v>
      </c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1:13" ht="15.75" x14ac:dyDescent="0.25">
      <c r="A2062" s="1" t="s">
        <v>296</v>
      </c>
      <c r="B2062" s="1" t="s">
        <v>2473</v>
      </c>
      <c r="C2062" s="1" t="s">
        <v>5650</v>
      </c>
      <c r="D2062" s="1" t="s">
        <v>5651</v>
      </c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1:13" ht="15.75" x14ac:dyDescent="0.25">
      <c r="A2063" s="1" t="s">
        <v>295</v>
      </c>
      <c r="B2063" s="1" t="s">
        <v>2473</v>
      </c>
      <c r="C2063" s="1" t="s">
        <v>5652</v>
      </c>
      <c r="D2063" s="1" t="s">
        <v>5653</v>
      </c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1:13" ht="15.75" x14ac:dyDescent="0.25">
      <c r="A2064" s="1" t="s">
        <v>294</v>
      </c>
      <c r="B2064" s="1" t="s">
        <v>2470</v>
      </c>
      <c r="C2064" s="1" t="s">
        <v>4683</v>
      </c>
      <c r="D2064" s="1" t="s">
        <v>5654</v>
      </c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1:13" ht="15.75" x14ac:dyDescent="0.25">
      <c r="A2065" s="1" t="s">
        <v>293</v>
      </c>
      <c r="B2065" s="1" t="s">
        <v>2470</v>
      </c>
      <c r="C2065" s="1" t="s">
        <v>3394</v>
      </c>
      <c r="D2065" s="1" t="s">
        <v>2930</v>
      </c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1:13" ht="15.75" x14ac:dyDescent="0.25">
      <c r="A2066" s="1" t="s">
        <v>292</v>
      </c>
      <c r="B2066" s="1" t="s">
        <v>2470</v>
      </c>
      <c r="C2066" s="1" t="s">
        <v>5655</v>
      </c>
      <c r="D2066" s="1" t="s">
        <v>5656</v>
      </c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1:13" ht="15.75" x14ac:dyDescent="0.25">
      <c r="A2067" s="1" t="s">
        <v>291</v>
      </c>
      <c r="B2067" s="1" t="s">
        <v>2470</v>
      </c>
      <c r="C2067" s="1" t="s">
        <v>2401</v>
      </c>
      <c r="D2067" s="1" t="s">
        <v>5657</v>
      </c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1:13" ht="15.75" x14ac:dyDescent="0.25">
      <c r="A2068" s="1" t="s">
        <v>289</v>
      </c>
      <c r="B2068" s="1" t="s">
        <v>2473</v>
      </c>
      <c r="C2068" s="1" t="s">
        <v>5658</v>
      </c>
      <c r="D2068" s="1" t="s">
        <v>4931</v>
      </c>
      <c r="E2068" s="1"/>
      <c r="F2068" s="1"/>
      <c r="G2068" s="1"/>
      <c r="H2068" s="1"/>
      <c r="I2068" s="1"/>
      <c r="J2068" s="1"/>
      <c r="K2068" s="1"/>
      <c r="L2068" s="1"/>
      <c r="M2068" s="1"/>
    </row>
    <row r="2069" spans="1:13" ht="15.75" x14ac:dyDescent="0.25">
      <c r="A2069" s="1" t="s">
        <v>288</v>
      </c>
      <c r="B2069" s="1" t="s">
        <v>2473</v>
      </c>
      <c r="C2069" s="1" t="s">
        <v>5659</v>
      </c>
      <c r="D2069" s="1" t="s">
        <v>5660</v>
      </c>
      <c r="E2069" s="1"/>
      <c r="F2069" s="1"/>
      <c r="G2069" s="1"/>
      <c r="H2069" s="1"/>
      <c r="I2069" s="1"/>
      <c r="J2069" s="1"/>
      <c r="K2069" s="1"/>
      <c r="L2069" s="1"/>
      <c r="M2069" s="1"/>
    </row>
    <row r="2070" spans="1:13" ht="15.75" x14ac:dyDescent="0.25">
      <c r="A2070" s="1" t="s">
        <v>287</v>
      </c>
      <c r="B2070" s="1" t="s">
        <v>2473</v>
      </c>
      <c r="C2070" s="1" t="s">
        <v>5661</v>
      </c>
      <c r="D2070" s="1" t="s">
        <v>5662</v>
      </c>
      <c r="E2070" s="1"/>
      <c r="F2070" s="1"/>
      <c r="G2070" s="1"/>
      <c r="H2070" s="1"/>
      <c r="I2070" s="1"/>
      <c r="J2070" s="1"/>
      <c r="K2070" s="1"/>
      <c r="L2070" s="1"/>
      <c r="M2070" s="1"/>
    </row>
    <row r="2071" spans="1:13" ht="15.75" x14ac:dyDescent="0.25">
      <c r="A2071" s="1" t="s">
        <v>286</v>
      </c>
      <c r="B2071" s="1" t="s">
        <v>2470</v>
      </c>
      <c r="C2071" s="1" t="s">
        <v>5663</v>
      </c>
      <c r="D2071" s="1" t="s">
        <v>2828</v>
      </c>
      <c r="E2071" s="1"/>
      <c r="F2071" s="1"/>
      <c r="G2071" s="1"/>
      <c r="H2071" s="1"/>
      <c r="I2071" s="1"/>
      <c r="J2071" s="1"/>
      <c r="K2071" s="1"/>
      <c r="L2071" s="1"/>
      <c r="M2071" s="1"/>
    </row>
    <row r="2072" spans="1:13" ht="15.75" x14ac:dyDescent="0.25">
      <c r="A2072" s="1" t="s">
        <v>285</v>
      </c>
      <c r="B2072" s="1" t="s">
        <v>2473</v>
      </c>
      <c r="C2072" s="1" t="s">
        <v>2848</v>
      </c>
      <c r="D2072" s="1" t="s">
        <v>2885</v>
      </c>
      <c r="E2072" s="1"/>
      <c r="F2072" s="1"/>
      <c r="G2072" s="1"/>
      <c r="H2072" s="1"/>
      <c r="I2072" s="1"/>
      <c r="J2072" s="1"/>
      <c r="K2072" s="1"/>
      <c r="L2072" s="1"/>
      <c r="M2072" s="1"/>
    </row>
    <row r="2073" spans="1:13" ht="15.75" x14ac:dyDescent="0.25">
      <c r="A2073" s="1" t="s">
        <v>284</v>
      </c>
      <c r="B2073" s="1" t="s">
        <v>2470</v>
      </c>
      <c r="C2073" s="1" t="s">
        <v>5664</v>
      </c>
      <c r="D2073" s="1" t="s">
        <v>5665</v>
      </c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1:13" ht="15.75" x14ac:dyDescent="0.25">
      <c r="A2074" s="1" t="s">
        <v>283</v>
      </c>
      <c r="B2074" s="1" t="s">
        <v>2473</v>
      </c>
      <c r="C2074" s="1" t="s">
        <v>5666</v>
      </c>
      <c r="D2074" s="1" t="s">
        <v>5667</v>
      </c>
      <c r="E2074" s="1"/>
      <c r="F2074" s="1"/>
      <c r="G2074" s="1"/>
      <c r="H2074" s="1"/>
      <c r="I2074" s="1"/>
      <c r="J2074" s="1"/>
      <c r="K2074" s="1"/>
      <c r="L2074" s="1"/>
      <c r="M2074" s="1"/>
    </row>
    <row r="2075" spans="1:13" ht="15.75" x14ac:dyDescent="0.25">
      <c r="A2075" s="1" t="s">
        <v>282</v>
      </c>
      <c r="B2075" s="1" t="s">
        <v>2470</v>
      </c>
      <c r="C2075" s="1" t="s">
        <v>5668</v>
      </c>
      <c r="D2075" s="1" t="s">
        <v>5669</v>
      </c>
      <c r="E2075" s="1"/>
      <c r="F2075" s="1"/>
      <c r="G2075" s="1"/>
      <c r="H2075" s="1"/>
      <c r="I2075" s="1"/>
      <c r="J2075" s="1"/>
      <c r="K2075" s="1"/>
      <c r="L2075" s="1"/>
      <c r="M2075" s="1"/>
    </row>
    <row r="2076" spans="1:13" ht="15.75" x14ac:dyDescent="0.25">
      <c r="A2076" s="1" t="s">
        <v>281</v>
      </c>
      <c r="B2076" s="1" t="s">
        <v>2470</v>
      </c>
      <c r="C2076" s="1" t="s">
        <v>2464</v>
      </c>
      <c r="D2076" s="1" t="s">
        <v>5670</v>
      </c>
      <c r="E2076" s="1"/>
      <c r="F2076" s="1"/>
      <c r="G2076" s="1"/>
      <c r="H2076" s="1"/>
      <c r="I2076" s="1"/>
      <c r="J2076" s="1"/>
      <c r="K2076" s="1"/>
      <c r="L2076" s="1"/>
      <c r="M2076" s="1"/>
    </row>
    <row r="2077" spans="1:13" ht="15.75" x14ac:dyDescent="0.25">
      <c r="A2077" s="1" t="s">
        <v>280</v>
      </c>
      <c r="B2077" s="1" t="s">
        <v>2473</v>
      </c>
      <c r="C2077" s="1" t="s">
        <v>5671</v>
      </c>
      <c r="D2077" s="1" t="s">
        <v>5197</v>
      </c>
      <c r="E2077" s="1"/>
      <c r="F2077" s="1"/>
      <c r="G2077" s="1"/>
      <c r="H2077" s="1"/>
      <c r="I2077" s="1"/>
      <c r="J2077" s="1"/>
      <c r="K2077" s="1"/>
      <c r="L2077" s="1"/>
      <c r="M2077" s="1"/>
    </row>
    <row r="2078" spans="1:13" ht="15.75" x14ac:dyDescent="0.25">
      <c r="A2078" s="1" t="s">
        <v>279</v>
      </c>
      <c r="B2078" s="1" t="s">
        <v>2473</v>
      </c>
      <c r="C2078" s="1" t="s">
        <v>5672</v>
      </c>
      <c r="D2078" s="1" t="s">
        <v>2647</v>
      </c>
      <c r="E2078" s="1"/>
      <c r="F2078" s="1"/>
      <c r="G2078" s="1"/>
      <c r="H2078" s="1"/>
      <c r="I2078" s="1"/>
      <c r="J2078" s="1"/>
      <c r="K2078" s="1"/>
      <c r="L2078" s="1"/>
      <c r="M2078" s="1"/>
    </row>
    <row r="2079" spans="1:13" ht="15.75" x14ac:dyDescent="0.25">
      <c r="A2079" s="1" t="s">
        <v>278</v>
      </c>
      <c r="B2079" s="1" t="s">
        <v>2473</v>
      </c>
      <c r="C2079" s="1" t="s">
        <v>5673</v>
      </c>
      <c r="D2079" s="1" t="s">
        <v>3590</v>
      </c>
      <c r="E2079" s="1"/>
      <c r="F2079" s="1"/>
      <c r="G2079" s="1"/>
      <c r="H2079" s="1"/>
      <c r="I2079" s="1"/>
      <c r="J2079" s="1"/>
      <c r="K2079" s="1"/>
      <c r="L2079" s="1"/>
      <c r="M2079" s="1"/>
    </row>
    <row r="2080" spans="1:13" ht="15.75" x14ac:dyDescent="0.25">
      <c r="A2080" s="1" t="s">
        <v>277</v>
      </c>
      <c r="B2080" s="1" t="s">
        <v>2473</v>
      </c>
      <c r="C2080" s="1" t="s">
        <v>5674</v>
      </c>
      <c r="D2080" s="1" t="s">
        <v>3429</v>
      </c>
      <c r="E2080" s="1"/>
      <c r="F2080" s="1"/>
      <c r="G2080" s="1"/>
      <c r="H2080" s="1"/>
      <c r="I2080" s="1"/>
      <c r="J2080" s="1"/>
      <c r="K2080" s="1"/>
      <c r="L2080" s="1"/>
      <c r="M2080" s="1"/>
    </row>
    <row r="2081" spans="1:13" ht="15.75" x14ac:dyDescent="0.25">
      <c r="A2081" s="1" t="s">
        <v>276</v>
      </c>
      <c r="B2081" s="1" t="s">
        <v>2470</v>
      </c>
      <c r="C2081" s="1" t="s">
        <v>3929</v>
      </c>
      <c r="D2081" s="1" t="s">
        <v>5675</v>
      </c>
      <c r="E2081" s="1"/>
      <c r="F2081" s="1"/>
      <c r="G2081" s="1"/>
      <c r="H2081" s="1"/>
      <c r="I2081" s="1"/>
      <c r="J2081" s="1"/>
      <c r="K2081" s="1"/>
      <c r="L2081" s="1"/>
      <c r="M2081" s="1"/>
    </row>
    <row r="2082" spans="1:13" ht="15.75" x14ac:dyDescent="0.25">
      <c r="A2082" s="1" t="s">
        <v>275</v>
      </c>
      <c r="B2082" s="1" t="s">
        <v>2470</v>
      </c>
      <c r="C2082" s="1" t="s">
        <v>5676</v>
      </c>
      <c r="D2082" s="1" t="s">
        <v>4429</v>
      </c>
      <c r="E2082" s="1"/>
      <c r="F2082" s="1"/>
      <c r="G2082" s="1"/>
      <c r="H2082" s="1"/>
      <c r="I2082" s="1"/>
      <c r="J2082" s="1"/>
      <c r="K2082" s="1"/>
      <c r="L2082" s="1"/>
      <c r="M2082" s="1"/>
    </row>
    <row r="2083" spans="1:13" ht="15.75" x14ac:dyDescent="0.25">
      <c r="A2083" s="1" t="s">
        <v>274</v>
      </c>
      <c r="B2083" s="1" t="s">
        <v>2470</v>
      </c>
      <c r="C2083" s="1" t="s">
        <v>5677</v>
      </c>
      <c r="D2083" s="1" t="s">
        <v>4279</v>
      </c>
      <c r="E2083" s="1"/>
      <c r="F2083" s="1"/>
      <c r="G2083" s="1"/>
      <c r="H2083" s="1"/>
      <c r="I2083" s="1"/>
      <c r="J2083" s="1"/>
      <c r="K2083" s="1"/>
      <c r="L2083" s="1"/>
      <c r="M2083" s="1"/>
    </row>
    <row r="2084" spans="1:13" ht="15.75" x14ac:dyDescent="0.25">
      <c r="A2084" s="1" t="s">
        <v>273</v>
      </c>
      <c r="B2084" s="1" t="s">
        <v>2470</v>
      </c>
      <c r="C2084" s="1" t="s">
        <v>5678</v>
      </c>
      <c r="D2084" s="1" t="s">
        <v>5679</v>
      </c>
      <c r="E2084" s="1"/>
      <c r="F2084" s="1"/>
      <c r="G2084" s="1"/>
      <c r="H2084" s="1"/>
      <c r="I2084" s="1"/>
      <c r="J2084" s="1"/>
      <c r="K2084" s="1"/>
      <c r="L2084" s="1"/>
      <c r="M2084" s="1"/>
    </row>
    <row r="2085" spans="1:13" ht="15.75" x14ac:dyDescent="0.25">
      <c r="A2085" s="1" t="s">
        <v>272</v>
      </c>
      <c r="B2085" s="1" t="s">
        <v>2470</v>
      </c>
      <c r="C2085" s="1" t="s">
        <v>5680</v>
      </c>
      <c r="D2085" s="1" t="s">
        <v>5681</v>
      </c>
      <c r="E2085" s="1"/>
      <c r="F2085" s="1"/>
      <c r="G2085" s="1"/>
      <c r="H2085" s="1"/>
      <c r="I2085" s="1"/>
      <c r="J2085" s="1"/>
      <c r="K2085" s="1"/>
      <c r="L2085" s="1"/>
      <c r="M2085" s="1"/>
    </row>
    <row r="2086" spans="1:13" ht="15.75" x14ac:dyDescent="0.25">
      <c r="A2086" s="1" t="s">
        <v>271</v>
      </c>
      <c r="B2086" s="1" t="s">
        <v>2470</v>
      </c>
      <c r="C2086" s="1" t="s">
        <v>5682</v>
      </c>
      <c r="D2086" s="1" t="s">
        <v>5683</v>
      </c>
      <c r="E2086" s="1"/>
      <c r="F2086" s="1"/>
      <c r="G2086" s="1"/>
      <c r="H2086" s="1"/>
      <c r="I2086" s="1"/>
      <c r="J2086" s="1"/>
      <c r="K2086" s="1"/>
      <c r="L2086" s="1"/>
      <c r="M2086" s="1"/>
    </row>
    <row r="2087" spans="1:13" ht="15.75" x14ac:dyDescent="0.25">
      <c r="A2087" s="1" t="s">
        <v>270</v>
      </c>
      <c r="B2087" s="1" t="s">
        <v>2473</v>
      </c>
      <c r="C2087" s="1" t="s">
        <v>5684</v>
      </c>
      <c r="D2087" s="1" t="s">
        <v>5685</v>
      </c>
      <c r="E2087" s="1"/>
      <c r="F2087" s="1"/>
      <c r="G2087" s="1"/>
      <c r="H2087" s="1"/>
      <c r="I2087" s="1"/>
      <c r="J2087" s="1"/>
      <c r="K2087" s="1"/>
      <c r="L2087" s="1"/>
      <c r="M2087" s="1"/>
    </row>
    <row r="2088" spans="1:13" ht="15.75" x14ac:dyDescent="0.25">
      <c r="A2088" s="1" t="s">
        <v>269</v>
      </c>
      <c r="B2088" s="1" t="s">
        <v>2473</v>
      </c>
      <c r="C2088" s="1" t="s">
        <v>2848</v>
      </c>
      <c r="D2088" s="1" t="s">
        <v>2895</v>
      </c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1:13" ht="15.75" x14ac:dyDescent="0.25">
      <c r="A2089" s="1" t="s">
        <v>268</v>
      </c>
      <c r="B2089" s="1" t="s">
        <v>2470</v>
      </c>
      <c r="C2089" s="1" t="s">
        <v>5686</v>
      </c>
      <c r="D2089" s="1" t="s">
        <v>5687</v>
      </c>
      <c r="E2089" s="1"/>
      <c r="F2089" s="1"/>
      <c r="G2089" s="1"/>
      <c r="H2089" s="1"/>
      <c r="I2089" s="1"/>
      <c r="J2089" s="1"/>
      <c r="K2089" s="1"/>
      <c r="L2089" s="1"/>
      <c r="M2089" s="1"/>
    </row>
    <row r="2090" spans="1:13" ht="15.75" x14ac:dyDescent="0.25">
      <c r="A2090" s="1" t="s">
        <v>267</v>
      </c>
      <c r="B2090" s="1" t="s">
        <v>2473</v>
      </c>
      <c r="C2090" s="1" t="s">
        <v>5688</v>
      </c>
      <c r="D2090" s="1" t="s">
        <v>5455</v>
      </c>
      <c r="E2090" s="1"/>
      <c r="F2090" s="1"/>
      <c r="G2090" s="1"/>
      <c r="H2090" s="1"/>
      <c r="I2090" s="1"/>
      <c r="J2090" s="1"/>
      <c r="K2090" s="1"/>
      <c r="L2090" s="1"/>
      <c r="M2090" s="1"/>
    </row>
    <row r="2091" spans="1:13" ht="15.75" x14ac:dyDescent="0.25">
      <c r="A2091" s="1" t="s">
        <v>265</v>
      </c>
      <c r="B2091" s="1" t="s">
        <v>2473</v>
      </c>
      <c r="C2091" s="1" t="s">
        <v>5689</v>
      </c>
      <c r="D2091" s="1" t="s">
        <v>5690</v>
      </c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1:13" ht="15.75" x14ac:dyDescent="0.25">
      <c r="A2092" s="1" t="s">
        <v>264</v>
      </c>
      <c r="B2092" s="1" t="s">
        <v>2473</v>
      </c>
      <c r="C2092" s="1" t="s">
        <v>5691</v>
      </c>
      <c r="D2092" s="1" t="s">
        <v>5692</v>
      </c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1:13" ht="15.75" x14ac:dyDescent="0.25">
      <c r="A2093" s="1" t="s">
        <v>263</v>
      </c>
      <c r="B2093" s="1" t="s">
        <v>2473</v>
      </c>
      <c r="C2093" s="1" t="s">
        <v>5693</v>
      </c>
      <c r="D2093" s="1" t="s">
        <v>2740</v>
      </c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1:13" ht="15.75" x14ac:dyDescent="0.25">
      <c r="A2094" s="1" t="s">
        <v>262</v>
      </c>
      <c r="B2094" s="1" t="s">
        <v>2473</v>
      </c>
      <c r="C2094" s="1" t="s">
        <v>5694</v>
      </c>
      <c r="D2094" s="1" t="s">
        <v>2670</v>
      </c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1:13" ht="15.75" x14ac:dyDescent="0.25">
      <c r="A2095" s="1" t="s">
        <v>261</v>
      </c>
      <c r="B2095" s="1" t="s">
        <v>2470</v>
      </c>
      <c r="C2095" s="1" t="s">
        <v>5695</v>
      </c>
      <c r="D2095" s="1" t="s">
        <v>3275</v>
      </c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1:13" ht="15.75" x14ac:dyDescent="0.25">
      <c r="A2096" s="1" t="s">
        <v>260</v>
      </c>
      <c r="B2096" s="1" t="s">
        <v>2473</v>
      </c>
      <c r="C2096" s="1" t="s">
        <v>5696</v>
      </c>
      <c r="D2096" s="1" t="s">
        <v>5697</v>
      </c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1:13" ht="15.75" x14ac:dyDescent="0.25">
      <c r="A2097" s="1" t="s">
        <v>259</v>
      </c>
      <c r="B2097" s="1" t="s">
        <v>2473</v>
      </c>
      <c r="C2097" s="1" t="s">
        <v>5698</v>
      </c>
      <c r="D2097" s="1" t="s">
        <v>3712</v>
      </c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1:13" ht="15.75" x14ac:dyDescent="0.25">
      <c r="A2098" s="1" t="s">
        <v>258</v>
      </c>
      <c r="B2098" s="1" t="s">
        <v>2473</v>
      </c>
      <c r="C2098" s="1" t="s">
        <v>5699</v>
      </c>
      <c r="D2098" s="1" t="s">
        <v>5700</v>
      </c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1:13" ht="15.75" x14ac:dyDescent="0.25">
      <c r="A2099" s="1" t="s">
        <v>257</v>
      </c>
      <c r="B2099" s="1" t="s">
        <v>2470</v>
      </c>
      <c r="C2099" s="1" t="s">
        <v>5701</v>
      </c>
      <c r="D2099" s="1" t="s">
        <v>3955</v>
      </c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1:13" ht="15.75" x14ac:dyDescent="0.25">
      <c r="A2100" s="1" t="s">
        <v>256</v>
      </c>
      <c r="B2100" s="1" t="s">
        <v>2473</v>
      </c>
      <c r="C2100" s="1" t="s">
        <v>5702</v>
      </c>
      <c r="D2100" s="1" t="s">
        <v>2766</v>
      </c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1:13" ht="15.75" x14ac:dyDescent="0.25">
      <c r="A2101" s="1" t="s">
        <v>255</v>
      </c>
      <c r="B2101" s="1" t="s">
        <v>2470</v>
      </c>
      <c r="C2101" s="1" t="s">
        <v>5703</v>
      </c>
      <c r="D2101" s="1" t="s">
        <v>5704</v>
      </c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1:13" ht="15.75" x14ac:dyDescent="0.25">
      <c r="A2102" s="1" t="s">
        <v>254</v>
      </c>
      <c r="B2102" s="1" t="s">
        <v>2470</v>
      </c>
      <c r="C2102" s="1" t="s">
        <v>5705</v>
      </c>
      <c r="D2102" s="1" t="s">
        <v>5706</v>
      </c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1:13" ht="15.75" x14ac:dyDescent="0.25">
      <c r="A2103" s="1" t="s">
        <v>253</v>
      </c>
      <c r="B2103" s="1" t="s">
        <v>2473</v>
      </c>
      <c r="C2103" s="1" t="s">
        <v>5093</v>
      </c>
      <c r="D2103" s="1" t="s">
        <v>3532</v>
      </c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1:13" ht="15.75" x14ac:dyDescent="0.25">
      <c r="A2104" s="1" t="s">
        <v>252</v>
      </c>
      <c r="B2104" s="1" t="s">
        <v>2473</v>
      </c>
      <c r="C2104" s="1" t="s">
        <v>2439</v>
      </c>
      <c r="D2104" s="1" t="s">
        <v>5707</v>
      </c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1:13" ht="15.75" x14ac:dyDescent="0.25">
      <c r="A2105" s="1" t="s">
        <v>251</v>
      </c>
      <c r="B2105" s="1" t="s">
        <v>2473</v>
      </c>
      <c r="C2105" s="1" t="s">
        <v>2487</v>
      </c>
      <c r="D2105" s="1" t="s">
        <v>3121</v>
      </c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1:13" ht="15.75" x14ac:dyDescent="0.25">
      <c r="A2106" s="1" t="s">
        <v>250</v>
      </c>
      <c r="B2106" s="1" t="s">
        <v>2470</v>
      </c>
      <c r="C2106" s="1" t="s">
        <v>5708</v>
      </c>
      <c r="D2106" s="1" t="s">
        <v>5709</v>
      </c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1:13" ht="15.75" x14ac:dyDescent="0.25">
      <c r="A2107" s="1" t="s">
        <v>249</v>
      </c>
      <c r="B2107" s="1" t="s">
        <v>2470</v>
      </c>
      <c r="C2107" s="1" t="s">
        <v>5710</v>
      </c>
      <c r="D2107" s="1" t="s">
        <v>5711</v>
      </c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1:13" ht="15.75" x14ac:dyDescent="0.25">
      <c r="A2108" s="1" t="s">
        <v>248</v>
      </c>
      <c r="B2108" s="1" t="s">
        <v>2470</v>
      </c>
      <c r="C2108" s="1" t="s">
        <v>5712</v>
      </c>
      <c r="D2108" s="1" t="s">
        <v>5713</v>
      </c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1:13" ht="15.75" x14ac:dyDescent="0.25">
      <c r="A2109" s="1" t="s">
        <v>247</v>
      </c>
      <c r="B2109" s="1" t="s">
        <v>2470</v>
      </c>
      <c r="C2109" s="1" t="s">
        <v>5714</v>
      </c>
      <c r="D2109" s="1" t="s">
        <v>5715</v>
      </c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1:13" ht="15.75" x14ac:dyDescent="0.25">
      <c r="A2110" s="1" t="s">
        <v>246</v>
      </c>
      <c r="B2110" s="1" t="s">
        <v>2470</v>
      </c>
      <c r="C2110" s="1" t="s">
        <v>3303</v>
      </c>
      <c r="D2110" s="1" t="s">
        <v>5716</v>
      </c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1:13" ht="15.75" x14ac:dyDescent="0.25">
      <c r="A2111" s="1" t="s">
        <v>245</v>
      </c>
      <c r="B2111" s="1" t="s">
        <v>2470</v>
      </c>
      <c r="C2111" s="1" t="s">
        <v>5717</v>
      </c>
      <c r="D2111" s="1" t="s">
        <v>5718</v>
      </c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1:13" ht="15.75" x14ac:dyDescent="0.25">
      <c r="A2112" s="1" t="s">
        <v>244</v>
      </c>
      <c r="B2112" s="1" t="s">
        <v>2470</v>
      </c>
      <c r="C2112" s="1" t="s">
        <v>5719</v>
      </c>
      <c r="D2112" s="1" t="s">
        <v>5720</v>
      </c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1:13" ht="15.75" x14ac:dyDescent="0.25">
      <c r="A2113" s="1" t="s">
        <v>243</v>
      </c>
      <c r="B2113" s="1" t="s">
        <v>2470</v>
      </c>
      <c r="C2113" s="1" t="s">
        <v>5721</v>
      </c>
      <c r="D2113" s="1" t="s">
        <v>5722</v>
      </c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1:13" ht="15.75" x14ac:dyDescent="0.25">
      <c r="A2114" s="1" t="s">
        <v>242</v>
      </c>
      <c r="B2114" s="1" t="s">
        <v>2470</v>
      </c>
      <c r="C2114" s="1" t="s">
        <v>5723</v>
      </c>
      <c r="D2114" s="1" t="s">
        <v>3910</v>
      </c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1:13" ht="15.75" x14ac:dyDescent="0.25">
      <c r="A2115" s="1" t="s">
        <v>241</v>
      </c>
      <c r="B2115" s="1" t="s">
        <v>2470</v>
      </c>
      <c r="C2115" s="1" t="s">
        <v>5724</v>
      </c>
      <c r="D2115" s="1" t="s">
        <v>3095</v>
      </c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1:13" ht="15.75" x14ac:dyDescent="0.25">
      <c r="A2116" s="1" t="s">
        <v>240</v>
      </c>
      <c r="B2116" s="1" t="s">
        <v>2470</v>
      </c>
      <c r="C2116" s="1" t="s">
        <v>5725</v>
      </c>
      <c r="D2116" s="1" t="s">
        <v>3393</v>
      </c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1:13" ht="15.75" x14ac:dyDescent="0.25">
      <c r="A2117" s="1" t="s">
        <v>238</v>
      </c>
      <c r="B2117" s="1" t="s">
        <v>2470</v>
      </c>
      <c r="C2117" s="1" t="s">
        <v>5726</v>
      </c>
      <c r="D2117" s="1" t="s">
        <v>5727</v>
      </c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1:13" ht="15.75" x14ac:dyDescent="0.25">
      <c r="A2118" s="1" t="s">
        <v>236</v>
      </c>
      <c r="B2118" s="1" t="s">
        <v>2470</v>
      </c>
      <c r="C2118" s="1" t="s">
        <v>5728</v>
      </c>
      <c r="D2118" s="1" t="s">
        <v>5729</v>
      </c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1:13" ht="15.75" x14ac:dyDescent="0.25">
      <c r="A2119" s="1" t="s">
        <v>235</v>
      </c>
      <c r="B2119" s="1" t="s">
        <v>2473</v>
      </c>
      <c r="C2119" s="1" t="s">
        <v>5730</v>
      </c>
      <c r="D2119" s="1" t="s">
        <v>5731</v>
      </c>
      <c r="E2119" s="1"/>
      <c r="F2119" s="1"/>
      <c r="G2119" s="1"/>
      <c r="H2119" s="1"/>
      <c r="I2119" s="1"/>
      <c r="J2119" s="1"/>
      <c r="K2119" s="1"/>
      <c r="L2119" s="1"/>
      <c r="M2119" s="1"/>
    </row>
    <row r="2120" spans="1:13" ht="15.75" x14ac:dyDescent="0.25">
      <c r="A2120" s="1" t="s">
        <v>234</v>
      </c>
      <c r="B2120" s="1" t="s">
        <v>2473</v>
      </c>
      <c r="C2120" s="1" t="s">
        <v>5732</v>
      </c>
      <c r="D2120" s="1" t="s">
        <v>2766</v>
      </c>
      <c r="E2120" s="1"/>
      <c r="F2120" s="1"/>
      <c r="G2120" s="1"/>
      <c r="H2120" s="1"/>
      <c r="I2120" s="1"/>
      <c r="J2120" s="1"/>
      <c r="K2120" s="1"/>
      <c r="L2120" s="1"/>
      <c r="M2120" s="1"/>
    </row>
    <row r="2121" spans="1:13" ht="15.75" x14ac:dyDescent="0.25">
      <c r="A2121" s="1" t="s">
        <v>233</v>
      </c>
      <c r="B2121" s="1" t="s">
        <v>2470</v>
      </c>
      <c r="C2121" s="1" t="s">
        <v>5733</v>
      </c>
      <c r="D2121" s="1" t="s">
        <v>3360</v>
      </c>
      <c r="E2121" s="1"/>
      <c r="F2121" s="1"/>
      <c r="G2121" s="1"/>
      <c r="H2121" s="1"/>
      <c r="I2121" s="1"/>
      <c r="J2121" s="1"/>
      <c r="K2121" s="1"/>
      <c r="L2121" s="1"/>
      <c r="M2121" s="1"/>
    </row>
    <row r="2122" spans="1:13" ht="15.75" x14ac:dyDescent="0.25">
      <c r="A2122" s="1" t="s">
        <v>232</v>
      </c>
      <c r="B2122" s="1" t="s">
        <v>2470</v>
      </c>
      <c r="C2122" s="1" t="s">
        <v>5734</v>
      </c>
      <c r="D2122" s="1" t="s">
        <v>5735</v>
      </c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1:13" ht="15.75" x14ac:dyDescent="0.25">
      <c r="A2123" s="1" t="s">
        <v>231</v>
      </c>
      <c r="B2123" s="1" t="s">
        <v>2470</v>
      </c>
      <c r="C2123" s="1" t="s">
        <v>5736</v>
      </c>
      <c r="D2123" s="1" t="s">
        <v>5737</v>
      </c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1:13" ht="15.75" x14ac:dyDescent="0.25">
      <c r="A2124" s="1" t="s">
        <v>230</v>
      </c>
      <c r="B2124" s="1" t="s">
        <v>2470</v>
      </c>
      <c r="C2124" s="1" t="s">
        <v>5738</v>
      </c>
      <c r="D2124" s="1" t="s">
        <v>5739</v>
      </c>
      <c r="E2124" s="1"/>
      <c r="F2124" s="1"/>
      <c r="G2124" s="1"/>
      <c r="H2124" s="1"/>
      <c r="I2124" s="1"/>
      <c r="J2124" s="1"/>
      <c r="K2124" s="1"/>
      <c r="L2124" s="1"/>
      <c r="M2124" s="1"/>
    </row>
    <row r="2125" spans="1:13" ht="15.75" x14ac:dyDescent="0.25">
      <c r="A2125" s="1" t="s">
        <v>229</v>
      </c>
      <c r="B2125" s="1" t="s">
        <v>2470</v>
      </c>
      <c r="C2125" s="1" t="s">
        <v>3751</v>
      </c>
      <c r="D2125" s="1" t="s">
        <v>5740</v>
      </c>
      <c r="E2125" s="1"/>
      <c r="F2125" s="1"/>
      <c r="G2125" s="1"/>
      <c r="H2125" s="1"/>
      <c r="I2125" s="1"/>
      <c r="J2125" s="1"/>
      <c r="K2125" s="1"/>
      <c r="L2125" s="1"/>
      <c r="M2125" s="1"/>
    </row>
    <row r="2126" spans="1:13" ht="15.75" x14ac:dyDescent="0.25">
      <c r="A2126" s="1" t="s">
        <v>228</v>
      </c>
      <c r="B2126" s="1" t="s">
        <v>2470</v>
      </c>
      <c r="C2126" s="1" t="s">
        <v>5741</v>
      </c>
      <c r="D2126" s="1" t="s">
        <v>5742</v>
      </c>
      <c r="E2126" s="1"/>
      <c r="F2126" s="1"/>
      <c r="G2126" s="1"/>
      <c r="H2126" s="1"/>
      <c r="I2126" s="1"/>
      <c r="J2126" s="1"/>
      <c r="K2126" s="1"/>
      <c r="L2126" s="1"/>
      <c r="M2126" s="1"/>
    </row>
    <row r="2127" spans="1:13" ht="15.75" x14ac:dyDescent="0.25">
      <c r="A2127" s="1" t="s">
        <v>227</v>
      </c>
      <c r="B2127" s="1" t="s">
        <v>2470</v>
      </c>
      <c r="C2127" s="1" t="s">
        <v>5743</v>
      </c>
      <c r="D2127" s="1" t="s">
        <v>2810</v>
      </c>
      <c r="E2127" s="1"/>
      <c r="F2127" s="1"/>
      <c r="G2127" s="1"/>
      <c r="H2127" s="1"/>
      <c r="I2127" s="1"/>
      <c r="J2127" s="1"/>
      <c r="K2127" s="1"/>
      <c r="L2127" s="1"/>
      <c r="M2127" s="1"/>
    </row>
    <row r="2128" spans="1:13" ht="15.75" x14ac:dyDescent="0.25">
      <c r="A2128" s="1" t="s">
        <v>226</v>
      </c>
      <c r="B2128" s="1" t="s">
        <v>2473</v>
      </c>
      <c r="C2128" s="1" t="s">
        <v>5744</v>
      </c>
      <c r="D2128" s="1" t="s">
        <v>5745</v>
      </c>
      <c r="E2128" s="1"/>
      <c r="F2128" s="1"/>
      <c r="G2128" s="1"/>
      <c r="H2128" s="1"/>
      <c r="I2128" s="1"/>
      <c r="J2128" s="1"/>
      <c r="K2128" s="1"/>
      <c r="L2128" s="1"/>
      <c r="M2128" s="1"/>
    </row>
    <row r="2129" spans="1:13" ht="15.75" x14ac:dyDescent="0.25">
      <c r="A2129" s="1" t="s">
        <v>225</v>
      </c>
      <c r="B2129" s="1" t="s">
        <v>2470</v>
      </c>
      <c r="C2129" s="1" t="s">
        <v>5746</v>
      </c>
      <c r="D2129" s="1" t="s">
        <v>5170</v>
      </c>
      <c r="E2129" s="1"/>
      <c r="F2129" s="1"/>
      <c r="G2129" s="1"/>
      <c r="H2129" s="1"/>
      <c r="I2129" s="1"/>
      <c r="J2129" s="1"/>
      <c r="K2129" s="1"/>
      <c r="L2129" s="1"/>
      <c r="M2129" s="1"/>
    </row>
    <row r="2130" spans="1:13" ht="15.75" x14ac:dyDescent="0.25">
      <c r="A2130" s="1" t="s">
        <v>224</v>
      </c>
      <c r="B2130" s="1" t="s">
        <v>2470</v>
      </c>
      <c r="C2130" s="1" t="s">
        <v>5747</v>
      </c>
      <c r="D2130" s="1" t="s">
        <v>5748</v>
      </c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1:13" ht="15.75" x14ac:dyDescent="0.25">
      <c r="A2131" s="1" t="s">
        <v>223</v>
      </c>
      <c r="B2131" s="1" t="s">
        <v>2470</v>
      </c>
      <c r="C2131" s="1" t="s">
        <v>3853</v>
      </c>
      <c r="D2131" s="1" t="s">
        <v>5006</v>
      </c>
      <c r="E2131" s="1"/>
      <c r="F2131" s="1"/>
      <c r="G2131" s="1"/>
      <c r="H2131" s="1"/>
      <c r="I2131" s="1"/>
      <c r="J2131" s="1"/>
      <c r="K2131" s="1"/>
      <c r="L2131" s="1"/>
      <c r="M2131" s="1"/>
    </row>
    <row r="2132" spans="1:13" ht="15.75" x14ac:dyDescent="0.25">
      <c r="A2132" s="1" t="s">
        <v>222</v>
      </c>
      <c r="B2132" s="1" t="s">
        <v>2470</v>
      </c>
      <c r="C2132" s="1" t="s">
        <v>2547</v>
      </c>
      <c r="D2132" s="1" t="s">
        <v>5749</v>
      </c>
      <c r="E2132" s="1"/>
      <c r="F2132" s="1"/>
      <c r="G2132" s="1"/>
      <c r="H2132" s="1"/>
      <c r="I2132" s="1"/>
      <c r="J2132" s="1"/>
      <c r="K2132" s="1"/>
      <c r="L2132" s="1"/>
      <c r="M2132" s="1"/>
    </row>
    <row r="2133" spans="1:13" ht="15.75" x14ac:dyDescent="0.25">
      <c r="A2133" s="1" t="s">
        <v>221</v>
      </c>
      <c r="B2133" s="1" t="s">
        <v>2473</v>
      </c>
      <c r="C2133" s="1" t="s">
        <v>5750</v>
      </c>
      <c r="D2133" s="1" t="s">
        <v>5751</v>
      </c>
      <c r="E2133" s="1"/>
      <c r="F2133" s="1"/>
      <c r="G2133" s="1"/>
      <c r="H2133" s="1"/>
      <c r="I2133" s="1"/>
      <c r="J2133" s="1"/>
      <c r="K2133" s="1"/>
      <c r="L2133" s="1"/>
      <c r="M2133" s="1"/>
    </row>
    <row r="2134" spans="1:13" ht="15.75" x14ac:dyDescent="0.25">
      <c r="A2134" s="1" t="s">
        <v>220</v>
      </c>
      <c r="B2134" s="1" t="s">
        <v>2470</v>
      </c>
      <c r="C2134" s="1" t="s">
        <v>5752</v>
      </c>
      <c r="D2134" s="1" t="s">
        <v>3786</v>
      </c>
      <c r="E2134" s="1"/>
      <c r="F2134" s="1"/>
      <c r="G2134" s="1"/>
      <c r="H2134" s="1"/>
      <c r="I2134" s="1"/>
      <c r="J2134" s="1"/>
      <c r="K2134" s="1"/>
      <c r="L2134" s="1"/>
      <c r="M2134" s="1"/>
    </row>
    <row r="2135" spans="1:13" ht="15.75" x14ac:dyDescent="0.25">
      <c r="A2135" s="1" t="s">
        <v>219</v>
      </c>
      <c r="B2135" s="1" t="s">
        <v>2473</v>
      </c>
      <c r="C2135" s="1" t="s">
        <v>5753</v>
      </c>
      <c r="D2135" s="1" t="s">
        <v>2952</v>
      </c>
      <c r="E2135" s="1"/>
      <c r="F2135" s="1"/>
      <c r="G2135" s="1"/>
      <c r="H2135" s="1"/>
      <c r="I2135" s="1"/>
      <c r="J2135" s="1"/>
      <c r="K2135" s="1"/>
      <c r="L2135" s="1"/>
      <c r="M2135" s="1"/>
    </row>
    <row r="2136" spans="1:13" ht="15.75" x14ac:dyDescent="0.25">
      <c r="A2136" s="1" t="s">
        <v>218</v>
      </c>
      <c r="B2136" s="1" t="s">
        <v>2473</v>
      </c>
      <c r="C2136" s="1" t="s">
        <v>5754</v>
      </c>
      <c r="D2136" s="1" t="s">
        <v>5755</v>
      </c>
      <c r="E2136" s="1"/>
      <c r="F2136" s="1"/>
      <c r="G2136" s="1"/>
      <c r="H2136" s="1"/>
      <c r="I2136" s="1"/>
      <c r="J2136" s="1"/>
      <c r="K2136" s="1"/>
      <c r="L2136" s="1"/>
      <c r="M2136" s="1"/>
    </row>
    <row r="2137" spans="1:13" ht="15.75" x14ac:dyDescent="0.25">
      <c r="A2137" s="1" t="s">
        <v>217</v>
      </c>
      <c r="B2137" s="1" t="s">
        <v>2473</v>
      </c>
      <c r="C2137" s="1" t="s">
        <v>5585</v>
      </c>
      <c r="D2137" s="1" t="s">
        <v>5756</v>
      </c>
      <c r="E2137" s="1"/>
      <c r="F2137" s="1"/>
      <c r="G2137" s="1"/>
      <c r="H2137" s="1"/>
      <c r="I2137" s="1"/>
      <c r="J2137" s="1"/>
      <c r="K2137" s="1"/>
      <c r="L2137" s="1"/>
      <c r="M2137" s="1"/>
    </row>
    <row r="2138" spans="1:13" ht="15.75" x14ac:dyDescent="0.25">
      <c r="A2138" s="1" t="s">
        <v>216</v>
      </c>
      <c r="B2138" s="1" t="s">
        <v>2473</v>
      </c>
      <c r="C2138" s="1" t="s">
        <v>5003</v>
      </c>
      <c r="D2138" s="1" t="s">
        <v>5757</v>
      </c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1:13" ht="15.75" x14ac:dyDescent="0.25">
      <c r="A2139" s="1" t="s">
        <v>215</v>
      </c>
      <c r="B2139" s="1" t="s">
        <v>3331</v>
      </c>
      <c r="C2139" s="1" t="s">
        <v>5758</v>
      </c>
      <c r="D2139" s="1" t="s">
        <v>3275</v>
      </c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1:13" ht="15.75" x14ac:dyDescent="0.25">
      <c r="A2140" s="1" t="s">
        <v>214</v>
      </c>
      <c r="B2140" s="1" t="s">
        <v>2473</v>
      </c>
      <c r="C2140" s="1" t="s">
        <v>5759</v>
      </c>
      <c r="D2140" s="1" t="s">
        <v>5760</v>
      </c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1:13" ht="15.75" x14ac:dyDescent="0.25">
      <c r="A2141" s="1" t="s">
        <v>213</v>
      </c>
      <c r="B2141" s="1" t="s">
        <v>2473</v>
      </c>
      <c r="C2141" s="1" t="s">
        <v>5761</v>
      </c>
      <c r="D2141" s="1" t="s">
        <v>2651</v>
      </c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1:13" ht="15.75" x14ac:dyDescent="0.25">
      <c r="A2142" s="1" t="s">
        <v>212</v>
      </c>
      <c r="B2142" s="1" t="s">
        <v>2470</v>
      </c>
      <c r="C2142" s="1" t="s">
        <v>5762</v>
      </c>
      <c r="D2142" s="1" t="s">
        <v>2621</v>
      </c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1:13" ht="15.75" x14ac:dyDescent="0.25">
      <c r="A2143" s="1" t="s">
        <v>211</v>
      </c>
      <c r="B2143" s="1" t="s">
        <v>2470</v>
      </c>
      <c r="C2143" s="1" t="s">
        <v>5763</v>
      </c>
      <c r="D2143" s="1" t="s">
        <v>5764</v>
      </c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1:13" ht="15.75" x14ac:dyDescent="0.25">
      <c r="A2144" s="1" t="s">
        <v>210</v>
      </c>
      <c r="B2144" s="1" t="s">
        <v>2470</v>
      </c>
      <c r="C2144" s="1" t="s">
        <v>5765</v>
      </c>
      <c r="D2144" s="1" t="s">
        <v>5766</v>
      </c>
      <c r="E2144" s="1"/>
      <c r="F2144" s="1"/>
      <c r="G2144" s="1"/>
      <c r="H2144" s="1"/>
      <c r="I2144" s="1"/>
      <c r="J2144" s="1"/>
      <c r="K2144" s="1"/>
      <c r="L2144" s="1"/>
      <c r="M2144" s="1"/>
    </row>
    <row r="2145" spans="1:13" ht="15.75" x14ac:dyDescent="0.25">
      <c r="A2145" s="1" t="s">
        <v>209</v>
      </c>
      <c r="B2145" s="1" t="s">
        <v>2470</v>
      </c>
      <c r="C2145" s="1" t="s">
        <v>5767</v>
      </c>
      <c r="D2145" s="1" t="s">
        <v>5768</v>
      </c>
      <c r="E2145" s="1"/>
      <c r="F2145" s="1"/>
      <c r="G2145" s="1"/>
      <c r="H2145" s="1"/>
      <c r="I2145" s="1"/>
      <c r="J2145" s="1"/>
      <c r="K2145" s="1"/>
      <c r="L2145" s="1"/>
      <c r="M2145" s="1"/>
    </row>
    <row r="2146" spans="1:13" ht="15.75" x14ac:dyDescent="0.25">
      <c r="A2146" s="1" t="s">
        <v>208</v>
      </c>
      <c r="B2146" s="1" t="s">
        <v>2473</v>
      </c>
      <c r="C2146" s="1" t="s">
        <v>5769</v>
      </c>
      <c r="D2146" s="1" t="s">
        <v>5770</v>
      </c>
      <c r="E2146" s="1"/>
      <c r="F2146" s="1"/>
      <c r="G2146" s="1"/>
      <c r="H2146" s="1"/>
      <c r="I2146" s="1"/>
      <c r="J2146" s="1"/>
      <c r="K2146" s="1"/>
      <c r="L2146" s="1"/>
      <c r="M2146" s="1"/>
    </row>
    <row r="2147" spans="1:13" ht="15.75" x14ac:dyDescent="0.25">
      <c r="A2147" s="1" t="s">
        <v>207</v>
      </c>
      <c r="B2147" s="1" t="s">
        <v>2473</v>
      </c>
      <c r="C2147" s="1" t="s">
        <v>5771</v>
      </c>
      <c r="D2147" s="1" t="s">
        <v>5772</v>
      </c>
      <c r="E2147" s="1"/>
      <c r="F2147" s="1"/>
      <c r="G2147" s="1"/>
      <c r="H2147" s="1"/>
      <c r="I2147" s="1"/>
      <c r="J2147" s="1"/>
      <c r="K2147" s="1"/>
      <c r="L2147" s="1"/>
      <c r="M2147" s="1"/>
    </row>
    <row r="2148" spans="1:13" ht="15.75" x14ac:dyDescent="0.25">
      <c r="A2148" s="1" t="s">
        <v>206</v>
      </c>
      <c r="B2148" s="1" t="s">
        <v>2473</v>
      </c>
      <c r="C2148" s="1" t="s">
        <v>5773</v>
      </c>
      <c r="D2148" s="1" t="s">
        <v>5774</v>
      </c>
      <c r="E2148" s="1"/>
      <c r="F2148" s="1"/>
      <c r="G2148" s="1"/>
      <c r="H2148" s="1"/>
      <c r="I2148" s="1"/>
      <c r="J2148" s="1"/>
      <c r="K2148" s="1"/>
      <c r="L2148" s="1"/>
      <c r="M2148" s="1"/>
    </row>
    <row r="2149" spans="1:13" ht="15.75" x14ac:dyDescent="0.25">
      <c r="A2149" s="1" t="s">
        <v>205</v>
      </c>
      <c r="B2149" s="1" t="s">
        <v>2473</v>
      </c>
      <c r="C2149" s="1" t="s">
        <v>5775</v>
      </c>
      <c r="D2149" s="1" t="s">
        <v>5776</v>
      </c>
      <c r="E2149" s="1"/>
      <c r="F2149" s="1"/>
      <c r="G2149" s="1"/>
      <c r="H2149" s="1"/>
      <c r="I2149" s="1"/>
      <c r="J2149" s="1"/>
      <c r="K2149" s="1"/>
      <c r="L2149" s="1"/>
      <c r="M2149" s="1"/>
    </row>
    <row r="2150" spans="1:13" ht="15.75" x14ac:dyDescent="0.25">
      <c r="A2150" s="1" t="s">
        <v>204</v>
      </c>
      <c r="B2150" s="1" t="s">
        <v>2473</v>
      </c>
      <c r="C2150" s="1" t="s">
        <v>5777</v>
      </c>
      <c r="D2150" s="1" t="s">
        <v>2521</v>
      </c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1:13" ht="15.75" x14ac:dyDescent="0.25">
      <c r="A2151" s="1" t="s">
        <v>203</v>
      </c>
      <c r="B2151" s="1" t="s">
        <v>2473</v>
      </c>
      <c r="C2151" s="1" t="s">
        <v>4765</v>
      </c>
      <c r="D2151" s="1" t="s">
        <v>5778</v>
      </c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1:13" ht="15.75" x14ac:dyDescent="0.25">
      <c r="A2152" s="1" t="s">
        <v>202</v>
      </c>
      <c r="B2152" s="1" t="s">
        <v>2473</v>
      </c>
      <c r="C2152" s="1" t="s">
        <v>5779</v>
      </c>
      <c r="D2152" s="1" t="s">
        <v>5780</v>
      </c>
      <c r="E2152" s="1"/>
      <c r="F2152" s="1"/>
      <c r="G2152" s="1"/>
      <c r="H2152" s="1"/>
      <c r="I2152" s="1"/>
      <c r="J2152" s="1"/>
      <c r="K2152" s="1"/>
      <c r="L2152" s="1"/>
      <c r="M2152" s="1"/>
    </row>
    <row r="2153" spans="1:13" ht="15.75" x14ac:dyDescent="0.25">
      <c r="A2153" s="1" t="s">
        <v>201</v>
      </c>
      <c r="B2153" s="1" t="s">
        <v>2473</v>
      </c>
      <c r="C2153" s="1" t="s">
        <v>5781</v>
      </c>
      <c r="D2153" s="1" t="s">
        <v>5782</v>
      </c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1:13" ht="15.75" x14ac:dyDescent="0.25">
      <c r="A2154" s="1" t="s">
        <v>200</v>
      </c>
      <c r="B2154" s="1" t="s">
        <v>2473</v>
      </c>
      <c r="C2154" s="1" t="s">
        <v>5783</v>
      </c>
      <c r="D2154" s="1" t="s">
        <v>5784</v>
      </c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1:13" ht="15.75" x14ac:dyDescent="0.25">
      <c r="A2155" s="1" t="s">
        <v>199</v>
      </c>
      <c r="B2155" s="1" t="s">
        <v>2473</v>
      </c>
      <c r="C2155" s="1" t="s">
        <v>5785</v>
      </c>
      <c r="D2155" s="1" t="s">
        <v>5786</v>
      </c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1:13" ht="15.75" x14ac:dyDescent="0.25">
      <c r="A2156" s="1" t="s">
        <v>198</v>
      </c>
      <c r="B2156" s="1" t="s">
        <v>2473</v>
      </c>
      <c r="C2156" s="1" t="s">
        <v>5733</v>
      </c>
      <c r="D2156" s="1" t="s">
        <v>5787</v>
      </c>
      <c r="E2156" s="1"/>
      <c r="F2156" s="1"/>
      <c r="G2156" s="1"/>
      <c r="H2156" s="1"/>
      <c r="I2156" s="1"/>
      <c r="J2156" s="1"/>
      <c r="K2156" s="1"/>
      <c r="L2156" s="1"/>
      <c r="M2156" s="1"/>
    </row>
    <row r="2157" spans="1:13" ht="15.75" x14ac:dyDescent="0.25">
      <c r="A2157" s="1" t="s">
        <v>197</v>
      </c>
      <c r="B2157" s="1" t="s">
        <v>2473</v>
      </c>
      <c r="C2157" s="1" t="s">
        <v>5788</v>
      </c>
      <c r="D2157" s="1" t="s">
        <v>5434</v>
      </c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1:13" ht="15.75" x14ac:dyDescent="0.25">
      <c r="A2158" s="1" t="s">
        <v>196</v>
      </c>
      <c r="B2158" s="1" t="s">
        <v>2473</v>
      </c>
      <c r="C2158" s="1" t="s">
        <v>5789</v>
      </c>
      <c r="D2158" s="1" t="s">
        <v>2486</v>
      </c>
      <c r="E2158" s="1"/>
      <c r="F2158" s="1"/>
      <c r="G2158" s="1"/>
      <c r="H2158" s="1"/>
      <c r="I2158" s="1"/>
      <c r="J2158" s="1"/>
      <c r="K2158" s="1"/>
      <c r="L2158" s="1"/>
      <c r="M2158" s="1"/>
    </row>
    <row r="2159" spans="1:13" ht="15.75" x14ac:dyDescent="0.25">
      <c r="A2159" s="1" t="s">
        <v>195</v>
      </c>
      <c r="B2159" s="1" t="s">
        <v>2470</v>
      </c>
      <c r="C2159" s="1" t="s">
        <v>5790</v>
      </c>
      <c r="D2159" s="1" t="s">
        <v>5791</v>
      </c>
      <c r="E2159" s="1"/>
      <c r="F2159" s="1"/>
      <c r="G2159" s="1"/>
      <c r="H2159" s="1"/>
      <c r="I2159" s="1"/>
      <c r="J2159" s="1"/>
      <c r="K2159" s="1"/>
      <c r="L2159" s="1"/>
      <c r="M2159" s="1"/>
    </row>
    <row r="2160" spans="1:13" ht="15.75" x14ac:dyDescent="0.25">
      <c r="A2160" s="1" t="s">
        <v>194</v>
      </c>
      <c r="B2160" s="1" t="s">
        <v>2470</v>
      </c>
      <c r="C2160" s="1" t="s">
        <v>5792</v>
      </c>
      <c r="D2160" s="1" t="s">
        <v>5214</v>
      </c>
      <c r="E2160" s="1"/>
      <c r="F2160" s="1"/>
      <c r="G2160" s="1"/>
      <c r="H2160" s="1"/>
      <c r="I2160" s="1"/>
      <c r="J2160" s="1"/>
      <c r="K2160" s="1"/>
      <c r="L2160" s="1"/>
      <c r="M2160" s="1"/>
    </row>
    <row r="2161" spans="1:13" ht="15.75" x14ac:dyDescent="0.25">
      <c r="A2161" s="1" t="s">
        <v>193</v>
      </c>
      <c r="B2161" s="1" t="s">
        <v>2470</v>
      </c>
      <c r="C2161" s="1" t="s">
        <v>5793</v>
      </c>
      <c r="D2161" s="1" t="s">
        <v>5794</v>
      </c>
      <c r="E2161" s="1"/>
      <c r="F2161" s="1"/>
      <c r="G2161" s="1"/>
      <c r="H2161" s="1"/>
      <c r="I2161" s="1"/>
      <c r="J2161" s="1"/>
      <c r="K2161" s="1"/>
      <c r="L2161" s="1"/>
      <c r="M2161" s="1"/>
    </row>
    <row r="2162" spans="1:13" ht="15.75" x14ac:dyDescent="0.25">
      <c r="A2162" s="1" t="s">
        <v>192</v>
      </c>
      <c r="B2162" s="1" t="s">
        <v>2470</v>
      </c>
      <c r="C2162" s="1" t="s">
        <v>5795</v>
      </c>
      <c r="D2162" s="1" t="s">
        <v>3800</v>
      </c>
      <c r="E2162" s="1"/>
      <c r="F2162" s="1"/>
      <c r="G2162" s="1"/>
      <c r="H2162" s="1"/>
      <c r="I2162" s="1"/>
      <c r="J2162" s="1"/>
      <c r="K2162" s="1"/>
      <c r="L2162" s="1"/>
      <c r="M2162" s="1"/>
    </row>
    <row r="2163" spans="1:13" ht="15.75" x14ac:dyDescent="0.25">
      <c r="A2163" s="1" t="s">
        <v>191</v>
      </c>
      <c r="B2163" s="1" t="s">
        <v>2470</v>
      </c>
      <c r="C2163" s="1" t="s">
        <v>5796</v>
      </c>
      <c r="D2163" s="1" t="s">
        <v>2822</v>
      </c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1:13" ht="15.75" x14ac:dyDescent="0.25">
      <c r="A2164" s="1" t="s">
        <v>189</v>
      </c>
      <c r="B2164" s="1" t="s">
        <v>3331</v>
      </c>
      <c r="C2164" s="1" t="s">
        <v>5797</v>
      </c>
      <c r="D2164" s="1" t="s">
        <v>5798</v>
      </c>
      <c r="E2164" s="1"/>
      <c r="F2164" s="1"/>
      <c r="G2164" s="1"/>
      <c r="H2164" s="1"/>
      <c r="I2164" s="1"/>
      <c r="J2164" s="1"/>
      <c r="K2164" s="1"/>
      <c r="L2164" s="1"/>
      <c r="M2164" s="1"/>
    </row>
    <row r="2165" spans="1:13" ht="15.75" x14ac:dyDescent="0.25">
      <c r="A2165" s="1" t="s">
        <v>188</v>
      </c>
      <c r="B2165" s="1" t="s">
        <v>2470</v>
      </c>
      <c r="C2165" s="1" t="s">
        <v>2622</v>
      </c>
      <c r="D2165" s="1" t="s">
        <v>5799</v>
      </c>
      <c r="E2165" s="1"/>
      <c r="F2165" s="1"/>
      <c r="G2165" s="1"/>
      <c r="H2165" s="1"/>
      <c r="I2165" s="1"/>
      <c r="J2165" s="1"/>
      <c r="K2165" s="1"/>
      <c r="L2165" s="1"/>
      <c r="M2165" s="1"/>
    </row>
    <row r="2166" spans="1:13" ht="15.75" x14ac:dyDescent="0.25">
      <c r="A2166" s="1" t="s">
        <v>187</v>
      </c>
      <c r="B2166" s="1" t="s">
        <v>2473</v>
      </c>
      <c r="C2166" s="1" t="s">
        <v>5800</v>
      </c>
      <c r="D2166" s="1" t="s">
        <v>3731</v>
      </c>
      <c r="E2166" s="1"/>
      <c r="F2166" s="1"/>
      <c r="G2166" s="1"/>
      <c r="H2166" s="1"/>
      <c r="I2166" s="1"/>
      <c r="J2166" s="1"/>
      <c r="K2166" s="1"/>
      <c r="L2166" s="1"/>
      <c r="M2166" s="1"/>
    </row>
    <row r="2167" spans="1:13" ht="15.75" x14ac:dyDescent="0.25">
      <c r="A2167" s="1" t="s">
        <v>186</v>
      </c>
      <c r="B2167" s="1" t="s">
        <v>2473</v>
      </c>
      <c r="C2167" s="1" t="s">
        <v>5801</v>
      </c>
      <c r="D2167" s="1" t="s">
        <v>5802</v>
      </c>
      <c r="E2167" s="1"/>
      <c r="F2167" s="1"/>
      <c r="G2167" s="1"/>
      <c r="H2167" s="1"/>
      <c r="I2167" s="1"/>
      <c r="J2167" s="1"/>
      <c r="K2167" s="1"/>
      <c r="L2167" s="1"/>
      <c r="M2167" s="1"/>
    </row>
    <row r="2168" spans="1:13" ht="15.75" x14ac:dyDescent="0.25">
      <c r="A2168" s="1" t="s">
        <v>185</v>
      </c>
      <c r="B2168" s="1" t="s">
        <v>2473</v>
      </c>
      <c r="C2168" s="1" t="s">
        <v>5803</v>
      </c>
      <c r="D2168" s="1" t="s">
        <v>5804</v>
      </c>
      <c r="E2168" s="1"/>
      <c r="F2168" s="1"/>
      <c r="G2168" s="1"/>
      <c r="H2168" s="1"/>
      <c r="I2168" s="1"/>
      <c r="J2168" s="1"/>
      <c r="K2168" s="1"/>
      <c r="L2168" s="1"/>
      <c r="M2168" s="1"/>
    </row>
    <row r="2169" spans="1:13" ht="15.75" x14ac:dyDescent="0.25">
      <c r="A2169" s="1" t="s">
        <v>184</v>
      </c>
      <c r="B2169" s="1" t="s">
        <v>2473</v>
      </c>
      <c r="C2169" s="1" t="s">
        <v>5805</v>
      </c>
      <c r="D2169" s="1" t="s">
        <v>3483</v>
      </c>
      <c r="E2169" s="1"/>
      <c r="F2169" s="1"/>
      <c r="G2169" s="1"/>
      <c r="H2169" s="1"/>
      <c r="I2169" s="1"/>
      <c r="J2169" s="1"/>
      <c r="K2169" s="1"/>
      <c r="L2169" s="1"/>
      <c r="M2169" s="1"/>
    </row>
    <row r="2170" spans="1:13" ht="15.75" x14ac:dyDescent="0.25">
      <c r="A2170" s="1" t="s">
        <v>183</v>
      </c>
      <c r="B2170" s="1" t="s">
        <v>2473</v>
      </c>
      <c r="C2170" s="1" t="s">
        <v>5806</v>
      </c>
      <c r="D2170" s="1" t="s">
        <v>5807</v>
      </c>
      <c r="E2170" s="1"/>
      <c r="F2170" s="1"/>
      <c r="G2170" s="1"/>
      <c r="H2170" s="1"/>
      <c r="I2170" s="1"/>
      <c r="J2170" s="1"/>
      <c r="K2170" s="1"/>
      <c r="L2170" s="1"/>
      <c r="M2170" s="1"/>
    </row>
    <row r="2171" spans="1:13" ht="15.75" x14ac:dyDescent="0.25">
      <c r="A2171" s="1" t="s">
        <v>182</v>
      </c>
      <c r="B2171" s="1" t="s">
        <v>2473</v>
      </c>
      <c r="C2171" s="1" t="s">
        <v>5808</v>
      </c>
      <c r="D2171" s="1" t="s">
        <v>2746</v>
      </c>
      <c r="E2171" s="1"/>
      <c r="F2171" s="1"/>
      <c r="G2171" s="1"/>
      <c r="H2171" s="1"/>
      <c r="I2171" s="1"/>
      <c r="J2171" s="1"/>
      <c r="K2171" s="1"/>
      <c r="L2171" s="1"/>
      <c r="M2171" s="1"/>
    </row>
    <row r="2172" spans="1:13" ht="15.75" x14ac:dyDescent="0.25">
      <c r="A2172" s="1" t="s">
        <v>181</v>
      </c>
      <c r="B2172" s="1" t="s">
        <v>2470</v>
      </c>
      <c r="C2172" s="1" t="s">
        <v>5809</v>
      </c>
      <c r="D2172" s="1" t="s">
        <v>3660</v>
      </c>
      <c r="E2172" s="1"/>
      <c r="F2172" s="1"/>
      <c r="G2172" s="1"/>
      <c r="H2172" s="1"/>
      <c r="I2172" s="1"/>
      <c r="J2172" s="1"/>
      <c r="K2172" s="1"/>
      <c r="L2172" s="1"/>
      <c r="M2172" s="1"/>
    </row>
    <row r="2173" spans="1:13" ht="15.75" x14ac:dyDescent="0.25">
      <c r="A2173" s="1" t="s">
        <v>180</v>
      </c>
      <c r="B2173" s="1" t="s">
        <v>2473</v>
      </c>
      <c r="C2173" s="1" t="s">
        <v>5114</v>
      </c>
      <c r="D2173" s="1" t="s">
        <v>2760</v>
      </c>
      <c r="E2173" s="1"/>
      <c r="F2173" s="1"/>
      <c r="G2173" s="1"/>
      <c r="H2173" s="1"/>
      <c r="I2173" s="1"/>
      <c r="J2173" s="1"/>
      <c r="K2173" s="1"/>
      <c r="L2173" s="1"/>
      <c r="M2173" s="1"/>
    </row>
    <row r="2174" spans="1:13" ht="15.75" x14ac:dyDescent="0.25">
      <c r="A2174" s="1" t="s">
        <v>179</v>
      </c>
      <c r="B2174" s="1" t="s">
        <v>2473</v>
      </c>
      <c r="C2174" s="1" t="s">
        <v>5810</v>
      </c>
      <c r="D2174" s="1" t="s">
        <v>5811</v>
      </c>
      <c r="E2174" s="1"/>
      <c r="F2174" s="1"/>
      <c r="G2174" s="1"/>
      <c r="H2174" s="1"/>
      <c r="I2174" s="1"/>
      <c r="J2174" s="1"/>
      <c r="K2174" s="1"/>
      <c r="L2174" s="1"/>
      <c r="M2174" s="1"/>
    </row>
    <row r="2175" spans="1:13" ht="15.75" x14ac:dyDescent="0.25">
      <c r="A2175" s="1" t="s">
        <v>178</v>
      </c>
      <c r="B2175" s="1" t="s">
        <v>2470</v>
      </c>
      <c r="C2175" s="1" t="s">
        <v>4330</v>
      </c>
      <c r="D2175" s="1" t="s">
        <v>5812</v>
      </c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1:13" ht="15.75" x14ac:dyDescent="0.25">
      <c r="A2176" s="1" t="s">
        <v>177</v>
      </c>
      <c r="B2176" s="1" t="s">
        <v>2473</v>
      </c>
      <c r="C2176" s="1" t="s">
        <v>5813</v>
      </c>
      <c r="D2176" s="1" t="s">
        <v>5814</v>
      </c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1:13" ht="15.75" x14ac:dyDescent="0.25">
      <c r="A2177" s="1" t="s">
        <v>176</v>
      </c>
      <c r="B2177" s="1" t="s">
        <v>2470</v>
      </c>
      <c r="C2177" s="1" t="s">
        <v>2892</v>
      </c>
      <c r="D2177" s="1" t="s">
        <v>5815</v>
      </c>
      <c r="E2177" s="1"/>
      <c r="F2177" s="1"/>
      <c r="G2177" s="1"/>
      <c r="H2177" s="1"/>
      <c r="I2177" s="1"/>
      <c r="J2177" s="1"/>
      <c r="K2177" s="1"/>
      <c r="L2177" s="1"/>
      <c r="M2177" s="1"/>
    </row>
    <row r="2178" spans="1:13" ht="15.75" x14ac:dyDescent="0.25">
      <c r="A2178" s="1" t="s">
        <v>175</v>
      </c>
      <c r="B2178" s="1" t="s">
        <v>2470</v>
      </c>
      <c r="C2178" s="1" t="s">
        <v>2877</v>
      </c>
      <c r="D2178" s="1" t="s">
        <v>5816</v>
      </c>
      <c r="E2178" s="1"/>
      <c r="F2178" s="1"/>
      <c r="G2178" s="1"/>
      <c r="H2178" s="1"/>
      <c r="I2178" s="1"/>
      <c r="J2178" s="1"/>
      <c r="K2178" s="1"/>
      <c r="L2178" s="1"/>
      <c r="M2178" s="1"/>
    </row>
    <row r="2179" spans="1:13" ht="15.75" x14ac:dyDescent="0.25">
      <c r="A2179" s="1" t="s">
        <v>174</v>
      </c>
      <c r="B2179" s="1" t="s">
        <v>2470</v>
      </c>
      <c r="C2179" s="1" t="s">
        <v>3625</v>
      </c>
      <c r="D2179" s="1" t="s">
        <v>3115</v>
      </c>
      <c r="E2179" s="1"/>
      <c r="F2179" s="1"/>
      <c r="G2179" s="1"/>
      <c r="H2179" s="1"/>
      <c r="I2179" s="1"/>
      <c r="J2179" s="1"/>
      <c r="K2179" s="1"/>
      <c r="L2179" s="1"/>
      <c r="M2179" s="1"/>
    </row>
    <row r="2180" spans="1:13" ht="15.75" x14ac:dyDescent="0.25">
      <c r="A2180" s="1" t="s">
        <v>173</v>
      </c>
      <c r="B2180" s="1" t="s">
        <v>2470</v>
      </c>
      <c r="C2180" s="1" t="s">
        <v>5817</v>
      </c>
      <c r="D2180" s="1" t="s">
        <v>5818</v>
      </c>
      <c r="E2180" s="1"/>
      <c r="F2180" s="1"/>
      <c r="G2180" s="1"/>
      <c r="H2180" s="1"/>
      <c r="I2180" s="1"/>
      <c r="J2180" s="1"/>
      <c r="K2180" s="1"/>
      <c r="L2180" s="1"/>
      <c r="M2180" s="1"/>
    </row>
    <row r="2181" spans="1:13" ht="15.75" x14ac:dyDescent="0.25">
      <c r="A2181" s="1" t="s">
        <v>172</v>
      </c>
      <c r="B2181" s="1" t="s">
        <v>2470</v>
      </c>
      <c r="C2181" s="1" t="s">
        <v>4386</v>
      </c>
      <c r="D2181" s="1" t="s">
        <v>3079</v>
      </c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1:13" ht="15.75" x14ac:dyDescent="0.25">
      <c r="A2182" s="1" t="s">
        <v>171</v>
      </c>
      <c r="B2182" s="1" t="s">
        <v>2470</v>
      </c>
      <c r="C2182" s="1" t="s">
        <v>5819</v>
      </c>
      <c r="D2182" s="1" t="s">
        <v>5820</v>
      </c>
      <c r="E2182" s="1"/>
      <c r="F2182" s="1"/>
      <c r="G2182" s="1"/>
      <c r="H2182" s="1"/>
      <c r="I2182" s="1"/>
      <c r="J2182" s="1"/>
      <c r="K2182" s="1"/>
      <c r="L2182" s="1"/>
      <c r="M2182" s="1"/>
    </row>
    <row r="2183" spans="1:13" ht="15.75" x14ac:dyDescent="0.25">
      <c r="A2183" s="1" t="s">
        <v>170</v>
      </c>
      <c r="B2183" s="1" t="s">
        <v>2470</v>
      </c>
      <c r="C2183" s="1" t="s">
        <v>5821</v>
      </c>
      <c r="D2183" s="1" t="s">
        <v>3111</v>
      </c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1:13" ht="15.75" x14ac:dyDescent="0.25">
      <c r="A2184" s="1" t="s">
        <v>169</v>
      </c>
      <c r="B2184" s="1" t="s">
        <v>2473</v>
      </c>
      <c r="C2184" s="1" t="s">
        <v>3169</v>
      </c>
      <c r="D2184" s="1" t="s">
        <v>5306</v>
      </c>
      <c r="E2184" s="1"/>
      <c r="F2184" s="1"/>
      <c r="G2184" s="1"/>
      <c r="H2184" s="1"/>
      <c r="I2184" s="1"/>
      <c r="J2184" s="1"/>
      <c r="K2184" s="1"/>
      <c r="L2184" s="1"/>
      <c r="M2184" s="1"/>
    </row>
    <row r="2185" spans="1:13" ht="15.75" x14ac:dyDescent="0.25">
      <c r="A2185" s="1" t="s">
        <v>168</v>
      </c>
      <c r="B2185" s="1" t="s">
        <v>2473</v>
      </c>
      <c r="C2185" s="1" t="s">
        <v>5822</v>
      </c>
      <c r="D2185" s="1" t="s">
        <v>5823</v>
      </c>
      <c r="E2185" s="1"/>
      <c r="F2185" s="1"/>
      <c r="G2185" s="1"/>
      <c r="H2185" s="1"/>
      <c r="I2185" s="1"/>
      <c r="J2185" s="1"/>
      <c r="K2185" s="1"/>
      <c r="L2185" s="1"/>
      <c r="M2185" s="1"/>
    </row>
    <row r="2186" spans="1:13" ht="15.75" x14ac:dyDescent="0.25">
      <c r="A2186" s="1" t="s">
        <v>167</v>
      </c>
      <c r="B2186" s="1" t="s">
        <v>2473</v>
      </c>
      <c r="C2186" s="1" t="s">
        <v>5824</v>
      </c>
      <c r="D2186" s="1" t="s">
        <v>2948</v>
      </c>
      <c r="E2186" s="1"/>
      <c r="F2186" s="1"/>
      <c r="G2186" s="1"/>
      <c r="H2186" s="1"/>
      <c r="I2186" s="1"/>
      <c r="J2186" s="1"/>
      <c r="K2186" s="1"/>
      <c r="L2186" s="1"/>
      <c r="M2186" s="1"/>
    </row>
    <row r="2187" spans="1:13" ht="15.75" x14ac:dyDescent="0.25">
      <c r="A2187" s="1" t="s">
        <v>166</v>
      </c>
      <c r="B2187" s="1" t="s">
        <v>2473</v>
      </c>
      <c r="C2187" s="1" t="s">
        <v>3432</v>
      </c>
      <c r="D2187" s="1" t="s">
        <v>5825</v>
      </c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1:13" ht="15.75" x14ac:dyDescent="0.25">
      <c r="A2188" s="1" t="s">
        <v>165</v>
      </c>
      <c r="B2188" s="1" t="s">
        <v>2473</v>
      </c>
      <c r="C2188" s="1" t="s">
        <v>5826</v>
      </c>
      <c r="D2188" s="1" t="s">
        <v>2484</v>
      </c>
      <c r="E2188" s="1"/>
      <c r="F2188" s="1"/>
      <c r="G2188" s="1"/>
      <c r="H2188" s="1"/>
      <c r="I2188" s="1"/>
      <c r="J2188" s="1"/>
      <c r="K2188" s="1"/>
      <c r="L2188" s="1"/>
      <c r="M2188" s="1"/>
    </row>
    <row r="2189" spans="1:13" ht="15.75" x14ac:dyDescent="0.25">
      <c r="A2189" s="1" t="s">
        <v>164</v>
      </c>
      <c r="B2189" s="1" t="s">
        <v>2473</v>
      </c>
      <c r="C2189" s="1" t="s">
        <v>5827</v>
      </c>
      <c r="D2189" s="1" t="s">
        <v>2629</v>
      </c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1:13" ht="15.75" x14ac:dyDescent="0.25">
      <c r="A2190" s="1" t="s">
        <v>163</v>
      </c>
      <c r="B2190" s="1" t="s">
        <v>2473</v>
      </c>
      <c r="C2190" s="1" t="s">
        <v>4657</v>
      </c>
      <c r="D2190" s="1" t="s">
        <v>5828</v>
      </c>
      <c r="E2190" s="1"/>
      <c r="F2190" s="1"/>
      <c r="G2190" s="1"/>
      <c r="H2190" s="1"/>
      <c r="I2190" s="1"/>
      <c r="J2190" s="1"/>
      <c r="K2190" s="1"/>
      <c r="L2190" s="1"/>
      <c r="M2190" s="1"/>
    </row>
    <row r="2191" spans="1:13" ht="15.75" x14ac:dyDescent="0.25">
      <c r="A2191" s="1" t="s">
        <v>162</v>
      </c>
      <c r="B2191" s="1" t="s">
        <v>2473</v>
      </c>
      <c r="C2191" s="1" t="s">
        <v>5829</v>
      </c>
      <c r="D2191" s="1" t="s">
        <v>5830</v>
      </c>
      <c r="E2191" s="1"/>
      <c r="F2191" s="1"/>
      <c r="G2191" s="1"/>
      <c r="H2191" s="1"/>
      <c r="I2191" s="1"/>
      <c r="J2191" s="1"/>
      <c r="K2191" s="1"/>
      <c r="L2191" s="1"/>
      <c r="M2191" s="1"/>
    </row>
    <row r="2192" spans="1:13" ht="15.75" x14ac:dyDescent="0.25">
      <c r="A2192" s="1" t="s">
        <v>161</v>
      </c>
      <c r="B2192" s="1" t="s">
        <v>2473</v>
      </c>
      <c r="C2192" s="1" t="s">
        <v>2874</v>
      </c>
      <c r="D2192" s="1" t="s">
        <v>5831</v>
      </c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1:13" ht="15.75" x14ac:dyDescent="0.25">
      <c r="A2193" s="1" t="s">
        <v>159</v>
      </c>
      <c r="B2193" s="1" t="s">
        <v>2473</v>
      </c>
      <c r="C2193" s="1" t="s">
        <v>5832</v>
      </c>
      <c r="D2193" s="1" t="s">
        <v>5833</v>
      </c>
      <c r="E2193" s="1"/>
      <c r="F2193" s="1"/>
      <c r="G2193" s="1"/>
      <c r="H2193" s="1"/>
      <c r="I2193" s="1"/>
      <c r="J2193" s="1"/>
      <c r="K2193" s="1"/>
      <c r="L2193" s="1" t="s">
        <v>3722</v>
      </c>
      <c r="M2193" s="1"/>
    </row>
    <row r="2194" spans="1:13" ht="15.75" x14ac:dyDescent="0.25">
      <c r="A2194" s="1" t="s">
        <v>157</v>
      </c>
      <c r="B2194" s="1" t="s">
        <v>2473</v>
      </c>
      <c r="C2194" s="1" t="s">
        <v>5217</v>
      </c>
      <c r="D2194" s="1" t="s">
        <v>4232</v>
      </c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1:13" ht="15.75" x14ac:dyDescent="0.25">
      <c r="A2195" s="1" t="s">
        <v>155</v>
      </c>
      <c r="B2195" s="1" t="s">
        <v>2473</v>
      </c>
      <c r="C2195" s="1" t="s">
        <v>3543</v>
      </c>
      <c r="D2195" s="1" t="s">
        <v>5834</v>
      </c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1:13" ht="15.75" x14ac:dyDescent="0.25">
      <c r="A2196" s="1" t="s">
        <v>153</v>
      </c>
      <c r="B2196" s="1" t="s">
        <v>2473</v>
      </c>
      <c r="C2196" s="1" t="s">
        <v>5835</v>
      </c>
      <c r="D2196" s="1" t="s">
        <v>5836</v>
      </c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1:13" ht="15.75" x14ac:dyDescent="0.25">
      <c r="A2197" s="1" t="s">
        <v>152</v>
      </c>
      <c r="B2197" s="1" t="s">
        <v>2473</v>
      </c>
      <c r="C2197" s="1" t="s">
        <v>3377</v>
      </c>
      <c r="D2197" s="1" t="s">
        <v>5837</v>
      </c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1:13" ht="15.75" x14ac:dyDescent="0.25">
      <c r="A2198" s="1" t="s">
        <v>151</v>
      </c>
      <c r="B2198" s="1" t="s">
        <v>2473</v>
      </c>
      <c r="C2198" s="1" t="s">
        <v>5838</v>
      </c>
      <c r="D2198" s="1" t="s">
        <v>5839</v>
      </c>
      <c r="E2198" s="1"/>
      <c r="F2198" s="1"/>
      <c r="G2198" s="1"/>
      <c r="H2198" s="1"/>
      <c r="I2198" s="1"/>
      <c r="J2198" s="1"/>
      <c r="K2198" s="1"/>
      <c r="L2198" s="1"/>
      <c r="M2198" s="1"/>
    </row>
    <row r="2199" spans="1:13" ht="15.75" x14ac:dyDescent="0.25">
      <c r="A2199" s="1" t="s">
        <v>150</v>
      </c>
      <c r="B2199" s="1" t="s">
        <v>2473</v>
      </c>
      <c r="C2199" s="1" t="s">
        <v>5840</v>
      </c>
      <c r="D2199" s="1" t="s">
        <v>2566</v>
      </c>
      <c r="E2199" s="1"/>
      <c r="F2199" s="1"/>
      <c r="G2199" s="1"/>
      <c r="H2199" s="1"/>
      <c r="I2199" s="1"/>
      <c r="J2199" s="1"/>
      <c r="K2199" s="1"/>
      <c r="L2199" s="1"/>
      <c r="M2199" s="1"/>
    </row>
    <row r="2200" spans="1:13" ht="15.75" x14ac:dyDescent="0.25">
      <c r="A2200" s="1" t="s">
        <v>149</v>
      </c>
      <c r="B2200" s="1" t="s">
        <v>2473</v>
      </c>
      <c r="C2200" s="1" t="s">
        <v>5841</v>
      </c>
      <c r="D2200" s="1" t="s">
        <v>5842</v>
      </c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1:13" ht="15.75" x14ac:dyDescent="0.25">
      <c r="A2201" s="1" t="s">
        <v>148</v>
      </c>
      <c r="B2201" s="1" t="s">
        <v>2473</v>
      </c>
      <c r="C2201" s="1" t="s">
        <v>5843</v>
      </c>
      <c r="D2201" s="1" t="s">
        <v>5844</v>
      </c>
      <c r="E2201" s="1"/>
      <c r="F2201" s="1"/>
      <c r="G2201" s="1"/>
      <c r="H2201" s="1"/>
      <c r="I2201" s="1"/>
      <c r="J2201" s="1"/>
      <c r="K2201" s="1"/>
      <c r="L2201" s="1"/>
      <c r="M2201" s="1"/>
    </row>
    <row r="2202" spans="1:13" ht="15.75" x14ac:dyDescent="0.25">
      <c r="A2202" s="1" t="s">
        <v>147</v>
      </c>
      <c r="B2202" s="1" t="s">
        <v>2473</v>
      </c>
      <c r="C2202" s="1" t="s">
        <v>5845</v>
      </c>
      <c r="D2202" s="1" t="s">
        <v>5846</v>
      </c>
      <c r="E2202" s="1"/>
      <c r="F2202" s="1"/>
      <c r="G2202" s="1"/>
      <c r="H2202" s="1"/>
      <c r="I2202" s="1"/>
      <c r="J2202" s="1"/>
      <c r="K2202" s="1"/>
      <c r="L2202" s="1"/>
      <c r="M2202" s="1"/>
    </row>
    <row r="2203" spans="1:13" ht="15.75" x14ac:dyDescent="0.25">
      <c r="A2203" s="1" t="s">
        <v>146</v>
      </c>
      <c r="B2203" s="1" t="s">
        <v>2473</v>
      </c>
      <c r="C2203" s="1" t="s">
        <v>5847</v>
      </c>
      <c r="D2203" s="1" t="s">
        <v>2814</v>
      </c>
      <c r="E2203" s="1"/>
      <c r="F2203" s="1"/>
      <c r="G2203" s="1"/>
      <c r="H2203" s="1"/>
      <c r="I2203" s="1"/>
      <c r="J2203" s="1"/>
      <c r="K2203" s="1"/>
      <c r="L2203" s="1"/>
      <c r="M2203" s="1"/>
    </row>
    <row r="2204" spans="1:13" ht="15.75" x14ac:dyDescent="0.25">
      <c r="A2204" s="1" t="s">
        <v>145</v>
      </c>
      <c r="B2204" s="1" t="s">
        <v>2470</v>
      </c>
      <c r="C2204" s="1" t="s">
        <v>5848</v>
      </c>
      <c r="D2204" s="1" t="s">
        <v>5849</v>
      </c>
      <c r="E2204" s="1"/>
      <c r="F2204" s="1"/>
      <c r="G2204" s="1"/>
      <c r="H2204" s="1"/>
      <c r="I2204" s="1"/>
      <c r="J2204" s="1"/>
      <c r="K2204" s="1"/>
      <c r="L2204" s="1"/>
      <c r="M2204" s="1"/>
    </row>
    <row r="2205" spans="1:13" ht="15.75" x14ac:dyDescent="0.25">
      <c r="A2205" s="1" t="s">
        <v>144</v>
      </c>
      <c r="B2205" s="1" t="s">
        <v>2470</v>
      </c>
      <c r="C2205" s="1" t="s">
        <v>5850</v>
      </c>
      <c r="D2205" s="1" t="s">
        <v>5076</v>
      </c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1:13" ht="15.75" x14ac:dyDescent="0.25">
      <c r="A2206" s="1" t="s">
        <v>143</v>
      </c>
      <c r="B2206" s="1" t="s">
        <v>2470</v>
      </c>
      <c r="C2206" s="1" t="s">
        <v>5851</v>
      </c>
      <c r="D2206" s="1" t="s">
        <v>5852</v>
      </c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1:13" ht="15.75" x14ac:dyDescent="0.25">
      <c r="A2207" s="1" t="s">
        <v>142</v>
      </c>
      <c r="B2207" s="1" t="s">
        <v>2473</v>
      </c>
      <c r="C2207" s="1" t="s">
        <v>5853</v>
      </c>
      <c r="D2207" s="1" t="s">
        <v>5854</v>
      </c>
      <c r="E2207" s="1"/>
      <c r="F2207" s="1"/>
      <c r="G2207" s="1"/>
      <c r="H2207" s="1"/>
      <c r="I2207" s="1"/>
      <c r="J2207" s="1"/>
      <c r="K2207" s="1"/>
      <c r="L2207" s="1"/>
      <c r="M2207" s="1"/>
    </row>
    <row r="2208" spans="1:13" ht="15.75" x14ac:dyDescent="0.25">
      <c r="A2208" s="1" t="s">
        <v>141</v>
      </c>
      <c r="B2208" s="1" t="s">
        <v>2473</v>
      </c>
      <c r="C2208" s="1" t="s">
        <v>5855</v>
      </c>
      <c r="D2208" s="1" t="s">
        <v>4805</v>
      </c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1:13" ht="15.75" x14ac:dyDescent="0.25">
      <c r="A2209" s="1" t="s">
        <v>140</v>
      </c>
      <c r="B2209" s="1" t="s">
        <v>2470</v>
      </c>
      <c r="C2209" s="1" t="s">
        <v>5856</v>
      </c>
      <c r="D2209" s="1" t="s">
        <v>5857</v>
      </c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1:13" ht="15.75" x14ac:dyDescent="0.25">
      <c r="A2210" s="1" t="s">
        <v>139</v>
      </c>
      <c r="B2210" s="1" t="s">
        <v>2470</v>
      </c>
      <c r="C2210" s="1" t="s">
        <v>5858</v>
      </c>
      <c r="D2210" s="1" t="s">
        <v>5859</v>
      </c>
      <c r="E2210" s="1"/>
      <c r="F2210" s="1"/>
      <c r="G2210" s="1"/>
      <c r="H2210" s="1"/>
      <c r="I2210" s="1"/>
      <c r="J2210" s="1"/>
      <c r="K2210" s="1"/>
      <c r="L2210" s="1"/>
      <c r="M2210" s="1"/>
    </row>
    <row r="2211" spans="1:13" ht="15.75" x14ac:dyDescent="0.25">
      <c r="A2211" s="1" t="s">
        <v>138</v>
      </c>
      <c r="B2211" s="1" t="s">
        <v>2470</v>
      </c>
      <c r="C2211" s="1" t="s">
        <v>2408</v>
      </c>
      <c r="D2211" s="1" t="s">
        <v>2504</v>
      </c>
      <c r="E2211" s="1"/>
      <c r="F2211" s="1"/>
      <c r="G2211" s="1"/>
      <c r="H2211" s="1"/>
      <c r="I2211" s="1"/>
      <c r="J2211" s="1"/>
      <c r="K2211" s="1"/>
      <c r="L2211" s="1"/>
      <c r="M2211" s="1"/>
    </row>
    <row r="2212" spans="1:13" ht="15.75" x14ac:dyDescent="0.25">
      <c r="A2212" s="1" t="s">
        <v>137</v>
      </c>
      <c r="B2212" s="1" t="s">
        <v>2473</v>
      </c>
      <c r="C2212" s="1" t="s">
        <v>5860</v>
      </c>
      <c r="D2212" s="1" t="s">
        <v>5477</v>
      </c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1:13" ht="15.75" x14ac:dyDescent="0.25">
      <c r="A2213" s="1" t="s">
        <v>136</v>
      </c>
      <c r="B2213" s="1" t="s">
        <v>2473</v>
      </c>
      <c r="C2213" s="1" t="s">
        <v>5295</v>
      </c>
      <c r="D2213" s="1" t="s">
        <v>4805</v>
      </c>
      <c r="E2213" s="1"/>
      <c r="F2213" s="1"/>
      <c r="G2213" s="1"/>
      <c r="H2213" s="1"/>
      <c r="I2213" s="1"/>
      <c r="J2213" s="1"/>
      <c r="K2213" s="1"/>
      <c r="L2213" s="1"/>
      <c r="M2213" s="1"/>
    </row>
    <row r="2214" spans="1:13" ht="15.75" x14ac:dyDescent="0.25">
      <c r="A2214" s="1" t="s">
        <v>135</v>
      </c>
      <c r="B2214" s="1" t="s">
        <v>2473</v>
      </c>
      <c r="C2214" s="1" t="s">
        <v>5861</v>
      </c>
      <c r="D2214" s="1" t="s">
        <v>3213</v>
      </c>
      <c r="E2214" s="1"/>
      <c r="F2214" s="1"/>
      <c r="G2214" s="1"/>
      <c r="H2214" s="1"/>
      <c r="I2214" s="1"/>
      <c r="J2214" s="1"/>
      <c r="K2214" s="1"/>
      <c r="L2214" s="1"/>
      <c r="M2214" s="1"/>
    </row>
    <row r="2215" spans="1:13" ht="15.75" x14ac:dyDescent="0.25">
      <c r="A2215" s="1" t="s">
        <v>134</v>
      </c>
      <c r="B2215" s="1" t="s">
        <v>2470</v>
      </c>
      <c r="C2215" s="1" t="s">
        <v>5862</v>
      </c>
      <c r="D2215" s="1" t="s">
        <v>5863</v>
      </c>
      <c r="E2215" s="1"/>
      <c r="F2215" s="1"/>
      <c r="G2215" s="1"/>
      <c r="H2215" s="1"/>
      <c r="I2215" s="1"/>
      <c r="J2215" s="1"/>
      <c r="K2215" s="1"/>
      <c r="L2215" s="1"/>
      <c r="M2215" s="1"/>
    </row>
    <row r="2216" spans="1:13" ht="15.75" x14ac:dyDescent="0.25">
      <c r="A2216" s="1" t="s">
        <v>133</v>
      </c>
      <c r="B2216" s="1" t="s">
        <v>2470</v>
      </c>
      <c r="C2216" s="1" t="s">
        <v>5864</v>
      </c>
      <c r="D2216" s="1" t="s">
        <v>3232</v>
      </c>
      <c r="E2216" s="1"/>
      <c r="F2216" s="1"/>
      <c r="G2216" s="1"/>
      <c r="H2216" s="1"/>
      <c r="I2216" s="1"/>
      <c r="J2216" s="1"/>
      <c r="K2216" s="1"/>
      <c r="L2216" s="1"/>
      <c r="M2216" s="1"/>
    </row>
    <row r="2217" spans="1:13" ht="15.75" x14ac:dyDescent="0.25">
      <c r="A2217" s="1" t="s">
        <v>132</v>
      </c>
      <c r="B2217" s="1" t="s">
        <v>2473</v>
      </c>
      <c r="C2217" s="1" t="s">
        <v>2417</v>
      </c>
      <c r="D2217" s="1" t="s">
        <v>5865</v>
      </c>
      <c r="E2217" s="1"/>
      <c r="F2217" s="1"/>
      <c r="G2217" s="1"/>
      <c r="H2217" s="1"/>
      <c r="I2217" s="1"/>
      <c r="J2217" s="1"/>
      <c r="K2217" s="1"/>
      <c r="L2217" s="1"/>
      <c r="M2217" s="1"/>
    </row>
    <row r="2218" spans="1:13" ht="15.75" x14ac:dyDescent="0.25">
      <c r="A2218" s="1" t="s">
        <v>131</v>
      </c>
      <c r="B2218" s="1" t="s">
        <v>2470</v>
      </c>
      <c r="C2218" s="1" t="s">
        <v>2593</v>
      </c>
      <c r="D2218" s="1" t="s">
        <v>5866</v>
      </c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1:13" ht="15.75" x14ac:dyDescent="0.25">
      <c r="A2219" s="1" t="s">
        <v>130</v>
      </c>
      <c r="B2219" s="1" t="s">
        <v>2470</v>
      </c>
      <c r="C2219" s="1" t="s">
        <v>5867</v>
      </c>
      <c r="D2219" s="1" t="s">
        <v>3752</v>
      </c>
      <c r="E2219" s="1"/>
      <c r="F2219" s="1"/>
      <c r="G2219" s="1"/>
      <c r="H2219" s="1"/>
      <c r="I2219" s="1"/>
      <c r="J2219" s="1"/>
      <c r="K2219" s="1"/>
      <c r="L2219" s="1"/>
      <c r="M2219" s="1"/>
    </row>
    <row r="2220" spans="1:13" ht="15.75" x14ac:dyDescent="0.25">
      <c r="A2220" s="1" t="s">
        <v>129</v>
      </c>
      <c r="B2220" s="1" t="s">
        <v>2470</v>
      </c>
      <c r="C2220" s="1" t="s">
        <v>5868</v>
      </c>
      <c r="D2220" s="1" t="s">
        <v>2899</v>
      </c>
      <c r="E2220" s="1"/>
      <c r="F2220" s="1"/>
      <c r="G2220" s="1"/>
      <c r="H2220" s="1"/>
      <c r="I2220" s="1"/>
      <c r="J2220" s="1"/>
      <c r="K2220" s="1"/>
      <c r="L2220" s="1"/>
      <c r="M2220" s="1"/>
    </row>
    <row r="2221" spans="1:13" ht="15.75" x14ac:dyDescent="0.25">
      <c r="A2221" s="1" t="s">
        <v>128</v>
      </c>
      <c r="B2221" s="1" t="s">
        <v>2470</v>
      </c>
      <c r="C2221" s="1" t="s">
        <v>5869</v>
      </c>
      <c r="D2221" s="1" t="s">
        <v>4900</v>
      </c>
      <c r="E2221" s="1"/>
      <c r="F2221" s="1"/>
      <c r="G2221" s="1"/>
      <c r="H2221" s="1"/>
      <c r="I2221" s="1"/>
      <c r="J2221" s="1"/>
      <c r="K2221" s="1"/>
      <c r="L2221" s="1"/>
      <c r="M2221" s="1"/>
    </row>
    <row r="2222" spans="1:13" ht="15.75" x14ac:dyDescent="0.25">
      <c r="A2222" s="1" t="s">
        <v>127</v>
      </c>
      <c r="B2222" s="1" t="s">
        <v>2473</v>
      </c>
      <c r="C2222" s="1" t="s">
        <v>5870</v>
      </c>
      <c r="D2222" s="1" t="s">
        <v>2738</v>
      </c>
      <c r="E2222" s="1"/>
      <c r="F2222" s="1"/>
      <c r="G2222" s="1"/>
      <c r="H2222" s="1"/>
      <c r="I2222" s="1"/>
      <c r="J2222" s="1"/>
      <c r="K2222" s="1"/>
      <c r="L2222" s="1"/>
      <c r="M2222" s="1"/>
    </row>
    <row r="2223" spans="1:13" ht="15.75" x14ac:dyDescent="0.25">
      <c r="A2223" s="1" t="s">
        <v>126</v>
      </c>
      <c r="B2223" s="1" t="s">
        <v>2473</v>
      </c>
      <c r="C2223" s="1" t="s">
        <v>5871</v>
      </c>
      <c r="D2223" s="1" t="s">
        <v>3298</v>
      </c>
      <c r="E2223" s="1"/>
      <c r="F2223" s="1"/>
      <c r="G2223" s="1"/>
      <c r="H2223" s="1"/>
      <c r="I2223" s="1"/>
      <c r="J2223" s="1"/>
      <c r="K2223" s="1"/>
      <c r="L2223" s="1"/>
      <c r="M2223" s="1"/>
    </row>
    <row r="2224" spans="1:13" ht="15.75" x14ac:dyDescent="0.25">
      <c r="A2224" s="1" t="s">
        <v>125</v>
      </c>
      <c r="B2224" s="1" t="s">
        <v>2473</v>
      </c>
      <c r="C2224" s="1" t="s">
        <v>3323</v>
      </c>
      <c r="D2224" s="1" t="s">
        <v>3152</v>
      </c>
      <c r="E2224" s="1"/>
      <c r="F2224" s="1"/>
      <c r="G2224" s="1"/>
      <c r="H2224" s="1"/>
      <c r="I2224" s="1"/>
      <c r="J2224" s="1"/>
      <c r="K2224" s="1"/>
      <c r="L2224" s="1"/>
      <c r="M2224" s="1"/>
    </row>
    <row r="2225" spans="1:13" ht="15.75" x14ac:dyDescent="0.25">
      <c r="A2225" s="1" t="s">
        <v>124</v>
      </c>
      <c r="B2225" s="1" t="s">
        <v>2473</v>
      </c>
      <c r="C2225" s="1" t="s">
        <v>5872</v>
      </c>
      <c r="D2225" s="1" t="s">
        <v>3298</v>
      </c>
      <c r="E2225" s="1"/>
      <c r="F2225" s="1"/>
      <c r="G2225" s="1"/>
      <c r="H2225" s="1"/>
      <c r="I2225" s="1"/>
      <c r="J2225" s="1"/>
      <c r="K2225" s="1"/>
      <c r="L2225" s="1"/>
      <c r="M2225" s="1"/>
    </row>
    <row r="2226" spans="1:13" ht="15.75" x14ac:dyDescent="0.25">
      <c r="A2226" s="1" t="s">
        <v>123</v>
      </c>
      <c r="B2226" s="1" t="s">
        <v>2473</v>
      </c>
      <c r="C2226" s="1" t="s">
        <v>5299</v>
      </c>
      <c r="D2226" s="1" t="s">
        <v>5873</v>
      </c>
      <c r="E2226" s="1"/>
      <c r="F2226" s="1"/>
      <c r="G2226" s="1"/>
      <c r="H2226" s="1"/>
      <c r="I2226" s="1"/>
      <c r="J2226" s="1"/>
      <c r="K2226" s="1"/>
      <c r="L2226" s="1"/>
      <c r="M2226" s="1"/>
    </row>
    <row r="2227" spans="1:13" ht="15.75" x14ac:dyDescent="0.25">
      <c r="A2227" s="1" t="s">
        <v>122</v>
      </c>
      <c r="B2227" s="1" t="s">
        <v>2470</v>
      </c>
      <c r="C2227" s="1" t="s">
        <v>3760</v>
      </c>
      <c r="D2227" s="1" t="s">
        <v>2934</v>
      </c>
      <c r="E2227" s="1"/>
      <c r="F2227" s="1"/>
      <c r="G2227" s="1"/>
      <c r="H2227" s="1"/>
      <c r="I2227" s="1"/>
      <c r="J2227" s="1"/>
      <c r="K2227" s="1"/>
      <c r="L2227" s="1"/>
      <c r="M2227" s="1"/>
    </row>
    <row r="2228" spans="1:13" ht="15.75" x14ac:dyDescent="0.25">
      <c r="A2228" s="1" t="s">
        <v>121</v>
      </c>
      <c r="B2228" s="1" t="s">
        <v>2470</v>
      </c>
      <c r="C2228" s="1" t="s">
        <v>4693</v>
      </c>
      <c r="D2228" s="1" t="s">
        <v>4578</v>
      </c>
      <c r="E2228" s="1"/>
      <c r="F2228" s="1"/>
      <c r="G2228" s="1"/>
      <c r="H2228" s="1"/>
      <c r="I2228" s="1"/>
      <c r="J2228" s="1"/>
      <c r="K2228" s="1"/>
      <c r="L2228" s="1"/>
      <c r="M2228" s="1"/>
    </row>
    <row r="2229" spans="1:13" ht="15.75" x14ac:dyDescent="0.25">
      <c r="A2229" s="1" t="s">
        <v>120</v>
      </c>
      <c r="B2229" s="1" t="s">
        <v>2470</v>
      </c>
      <c r="C2229" s="1" t="s">
        <v>5874</v>
      </c>
      <c r="D2229" s="1" t="s">
        <v>5875</v>
      </c>
      <c r="E2229" s="1"/>
      <c r="F2229" s="1"/>
      <c r="G2229" s="1"/>
      <c r="H2229" s="1"/>
      <c r="I2229" s="1"/>
      <c r="J2229" s="1"/>
      <c r="K2229" s="1"/>
      <c r="L2229" s="1"/>
      <c r="M2229" s="1"/>
    </row>
    <row r="2230" spans="1:13" ht="15.75" x14ac:dyDescent="0.25">
      <c r="A2230" s="1" t="s">
        <v>119</v>
      </c>
      <c r="B2230" s="1" t="s">
        <v>2470</v>
      </c>
      <c r="C2230" s="1" t="s">
        <v>5876</v>
      </c>
      <c r="D2230" s="1" t="s">
        <v>5877</v>
      </c>
      <c r="E2230" s="1"/>
      <c r="F2230" s="1"/>
      <c r="G2230" s="1"/>
      <c r="H2230" s="1"/>
      <c r="I2230" s="1"/>
      <c r="J2230" s="1"/>
      <c r="K2230" s="1"/>
      <c r="L2230" s="1"/>
      <c r="M2230" s="1"/>
    </row>
    <row r="2231" spans="1:13" ht="15.75" x14ac:dyDescent="0.25">
      <c r="A2231" s="1" t="s">
        <v>118</v>
      </c>
      <c r="B2231" s="1" t="s">
        <v>2473</v>
      </c>
      <c r="C2231" s="1" t="s">
        <v>2428</v>
      </c>
      <c r="D2231" s="1" t="s">
        <v>5878</v>
      </c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1:13" ht="15.75" x14ac:dyDescent="0.25">
      <c r="A2232" s="1" t="s">
        <v>117</v>
      </c>
      <c r="B2232" s="1" t="s">
        <v>2470</v>
      </c>
      <c r="C2232" s="1" t="s">
        <v>5879</v>
      </c>
      <c r="D2232" s="1" t="s">
        <v>5880</v>
      </c>
      <c r="E2232" s="1"/>
      <c r="F2232" s="1"/>
      <c r="G2232" s="1"/>
      <c r="H2232" s="1"/>
      <c r="I2232" s="1"/>
      <c r="J2232" s="1"/>
      <c r="K2232" s="1"/>
      <c r="L2232" s="1"/>
      <c r="M2232" s="1"/>
    </row>
    <row r="2233" spans="1:13" ht="15.75" x14ac:dyDescent="0.25">
      <c r="A2233" s="1" t="s">
        <v>116</v>
      </c>
      <c r="B2233" s="1" t="s">
        <v>2470</v>
      </c>
      <c r="C2233" s="1" t="s">
        <v>5881</v>
      </c>
      <c r="D2233" s="1" t="s">
        <v>5882</v>
      </c>
      <c r="E2233" s="1"/>
      <c r="F2233" s="1"/>
      <c r="G2233" s="1"/>
      <c r="H2233" s="1"/>
      <c r="I2233" s="1"/>
      <c r="J2233" s="1"/>
      <c r="K2233" s="1"/>
      <c r="L2233" s="1"/>
      <c r="M2233" s="1"/>
    </row>
    <row r="2234" spans="1:13" ht="15.75" x14ac:dyDescent="0.25">
      <c r="A2234" s="1" t="s">
        <v>115</v>
      </c>
      <c r="B2234" s="1" t="s">
        <v>2470</v>
      </c>
      <c r="C2234" s="1" t="s">
        <v>5883</v>
      </c>
      <c r="D2234" s="1" t="s">
        <v>5884</v>
      </c>
      <c r="E2234" s="1"/>
      <c r="F2234" s="1"/>
      <c r="G2234" s="1"/>
      <c r="H2234" s="1"/>
      <c r="I2234" s="1"/>
      <c r="J2234" s="1"/>
      <c r="K2234" s="1"/>
      <c r="L2234" s="1"/>
      <c r="M2234" s="1"/>
    </row>
    <row r="2235" spans="1:13" ht="15.75" x14ac:dyDescent="0.25">
      <c r="A2235" s="1" t="s">
        <v>114</v>
      </c>
      <c r="B2235" s="1" t="s">
        <v>2473</v>
      </c>
      <c r="C2235" s="1" t="s">
        <v>4278</v>
      </c>
      <c r="D2235" s="1" t="s">
        <v>2484</v>
      </c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1:13" ht="15.75" x14ac:dyDescent="0.25">
      <c r="A2236" s="1" t="s">
        <v>113</v>
      </c>
      <c r="B2236" s="1" t="s">
        <v>2473</v>
      </c>
      <c r="C2236" s="1" t="s">
        <v>5885</v>
      </c>
      <c r="D2236" s="1" t="s">
        <v>2510</v>
      </c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1:13" ht="15.75" x14ac:dyDescent="0.25">
      <c r="A2237" s="1" t="s">
        <v>112</v>
      </c>
      <c r="B2237" s="1" t="s">
        <v>2473</v>
      </c>
      <c r="C2237" s="1" t="s">
        <v>5886</v>
      </c>
      <c r="D2237" s="1" t="s">
        <v>5887</v>
      </c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1:13" ht="15.75" x14ac:dyDescent="0.25">
      <c r="A2238" s="1" t="s">
        <v>111</v>
      </c>
      <c r="B2238" s="1" t="s">
        <v>2473</v>
      </c>
      <c r="C2238" s="1" t="s">
        <v>5888</v>
      </c>
      <c r="D2238" s="1" t="s">
        <v>4786</v>
      </c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1:13" ht="15.75" x14ac:dyDescent="0.25">
      <c r="A2239" s="1" t="s">
        <v>110</v>
      </c>
      <c r="B2239" s="1" t="s">
        <v>2473</v>
      </c>
      <c r="C2239" s="1" t="s">
        <v>5889</v>
      </c>
      <c r="D2239" s="1" t="s">
        <v>5890</v>
      </c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1:13" ht="15.75" x14ac:dyDescent="0.25">
      <c r="A2240" s="1" t="s">
        <v>109</v>
      </c>
      <c r="B2240" s="1" t="s">
        <v>2473</v>
      </c>
      <c r="C2240" s="1" t="s">
        <v>2406</v>
      </c>
      <c r="D2240" s="1" t="s">
        <v>4452</v>
      </c>
      <c r="E2240" s="1"/>
      <c r="F2240" s="1"/>
      <c r="G2240" s="1"/>
      <c r="H2240" s="1"/>
      <c r="I2240" s="1"/>
      <c r="J2240" s="1"/>
      <c r="K2240" s="1"/>
      <c r="L2240" s="1"/>
      <c r="M2240" s="1"/>
    </row>
    <row r="2241" spans="1:13" ht="15.75" x14ac:dyDescent="0.25">
      <c r="A2241" s="1" t="s">
        <v>108</v>
      </c>
      <c r="B2241" s="1" t="s">
        <v>2470</v>
      </c>
      <c r="C2241" s="1" t="s">
        <v>5891</v>
      </c>
      <c r="D2241" s="1" t="s">
        <v>5892</v>
      </c>
      <c r="E2241" s="1"/>
      <c r="F2241" s="1"/>
      <c r="G2241" s="1"/>
      <c r="H2241" s="1"/>
      <c r="I2241" s="1"/>
      <c r="J2241" s="1"/>
      <c r="K2241" s="1"/>
      <c r="L2241" s="1"/>
      <c r="M2241" s="1"/>
    </row>
    <row r="2242" spans="1:13" ht="15.75" x14ac:dyDescent="0.25">
      <c r="A2242" s="1" t="s">
        <v>107</v>
      </c>
      <c r="B2242" s="1" t="s">
        <v>2470</v>
      </c>
      <c r="C2242" s="1" t="s">
        <v>5893</v>
      </c>
      <c r="D2242" s="1" t="s">
        <v>2655</v>
      </c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1:13" ht="15.75" x14ac:dyDescent="0.25">
      <c r="A2243" s="1" t="s">
        <v>106</v>
      </c>
      <c r="B2243" s="1" t="s">
        <v>2470</v>
      </c>
      <c r="C2243" s="1" t="s">
        <v>5894</v>
      </c>
      <c r="D2243" s="1" t="s">
        <v>5895</v>
      </c>
      <c r="E2243" s="1"/>
      <c r="F2243" s="1"/>
      <c r="G2243" s="1"/>
      <c r="H2243" s="1"/>
      <c r="I2243" s="1"/>
      <c r="J2243" s="1"/>
      <c r="K2243" s="1"/>
      <c r="L2243" s="1"/>
      <c r="M2243" s="1"/>
    </row>
    <row r="2244" spans="1:13" ht="15.75" x14ac:dyDescent="0.25">
      <c r="A2244" s="1" t="s">
        <v>105</v>
      </c>
      <c r="B2244" s="1" t="s">
        <v>2473</v>
      </c>
      <c r="C2244" s="1" t="s">
        <v>4021</v>
      </c>
      <c r="D2244" s="1" t="s">
        <v>3217</v>
      </c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1:13" ht="15.75" x14ac:dyDescent="0.25">
      <c r="A2245" s="1" t="s">
        <v>104</v>
      </c>
      <c r="B2245" s="1" t="s">
        <v>2473</v>
      </c>
      <c r="C2245" s="1" t="s">
        <v>5896</v>
      </c>
      <c r="D2245" s="1" t="s">
        <v>2660</v>
      </c>
      <c r="E2245" s="1"/>
      <c r="F2245" s="1"/>
      <c r="G2245" s="1"/>
      <c r="H2245" s="1"/>
      <c r="I2245" s="1"/>
      <c r="J2245" s="1"/>
      <c r="K2245" s="1"/>
      <c r="L2245" s="1"/>
      <c r="M2245" s="1"/>
    </row>
    <row r="2246" spans="1:13" ht="15.75" x14ac:dyDescent="0.25">
      <c r="A2246" s="1" t="s">
        <v>103</v>
      </c>
      <c r="B2246" s="1" t="s">
        <v>2470</v>
      </c>
      <c r="C2246" s="1" t="s">
        <v>3625</v>
      </c>
      <c r="D2246" s="1" t="s">
        <v>4803</v>
      </c>
      <c r="E2246" s="1"/>
      <c r="F2246" s="1"/>
      <c r="G2246" s="1"/>
      <c r="H2246" s="1"/>
      <c r="I2246" s="1"/>
      <c r="J2246" s="1"/>
      <c r="K2246" s="1"/>
      <c r="L2246" s="1"/>
      <c r="M2246" s="1"/>
    </row>
    <row r="2247" spans="1:13" ht="15.75" x14ac:dyDescent="0.25">
      <c r="A2247" s="1" t="s">
        <v>102</v>
      </c>
      <c r="B2247" s="1" t="s">
        <v>2470</v>
      </c>
      <c r="C2247" s="1" t="s">
        <v>5897</v>
      </c>
      <c r="D2247" s="1" t="s">
        <v>3811</v>
      </c>
      <c r="E2247" s="1"/>
      <c r="F2247" s="1"/>
      <c r="G2247" s="1"/>
      <c r="H2247" s="1"/>
      <c r="I2247" s="1"/>
      <c r="J2247" s="1"/>
      <c r="K2247" s="1"/>
      <c r="L2247" s="1"/>
      <c r="M2247" s="1"/>
    </row>
    <row r="2248" spans="1:13" ht="15.75" x14ac:dyDescent="0.25">
      <c r="A2248" s="1" t="s">
        <v>101</v>
      </c>
      <c r="B2248" s="1" t="s">
        <v>2470</v>
      </c>
      <c r="C2248" s="1" t="s">
        <v>5898</v>
      </c>
      <c r="D2248" s="1" t="s">
        <v>2655</v>
      </c>
      <c r="E2248" s="1"/>
      <c r="F2248" s="1"/>
      <c r="G2248" s="1"/>
      <c r="H2248" s="1"/>
      <c r="I2248" s="1"/>
      <c r="J2248" s="1"/>
      <c r="K2248" s="1"/>
      <c r="L2248" s="1"/>
      <c r="M2248" s="1"/>
    </row>
    <row r="2249" spans="1:13" ht="15.75" x14ac:dyDescent="0.25">
      <c r="A2249" s="1" t="s">
        <v>100</v>
      </c>
      <c r="B2249" s="1" t="s">
        <v>2473</v>
      </c>
      <c r="C2249" s="1" t="s">
        <v>5899</v>
      </c>
      <c r="D2249" s="1" t="s">
        <v>5900</v>
      </c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1:13" ht="15.75" x14ac:dyDescent="0.25">
      <c r="A2250" s="1" t="s">
        <v>99</v>
      </c>
      <c r="B2250" s="1" t="s">
        <v>2473</v>
      </c>
      <c r="C2250" s="1" t="s">
        <v>5901</v>
      </c>
      <c r="D2250" s="1" t="s">
        <v>3383</v>
      </c>
      <c r="E2250" s="1"/>
      <c r="F2250" s="1"/>
      <c r="G2250" s="1"/>
      <c r="H2250" s="1"/>
      <c r="I2250" s="1"/>
      <c r="J2250" s="1"/>
      <c r="K2250" s="1"/>
      <c r="L2250" s="1"/>
      <c r="M2250" s="1"/>
    </row>
    <row r="2251" spans="1:13" ht="15.75" x14ac:dyDescent="0.25">
      <c r="A2251" s="1" t="s">
        <v>98</v>
      </c>
      <c r="B2251" s="1" t="s">
        <v>2470</v>
      </c>
      <c r="C2251" s="1" t="s">
        <v>5902</v>
      </c>
      <c r="D2251" s="1" t="s">
        <v>3498</v>
      </c>
      <c r="E2251" s="1"/>
      <c r="F2251" s="1"/>
      <c r="G2251" s="1"/>
      <c r="H2251" s="1"/>
      <c r="I2251" s="1"/>
      <c r="J2251" s="1"/>
      <c r="K2251" s="1"/>
      <c r="L2251" s="1"/>
      <c r="M2251" s="1"/>
    </row>
    <row r="2252" spans="1:13" ht="15.75" x14ac:dyDescent="0.25">
      <c r="A2252" s="1" t="s">
        <v>97</v>
      </c>
      <c r="B2252" s="1" t="s">
        <v>2470</v>
      </c>
      <c r="C2252" s="1" t="s">
        <v>5903</v>
      </c>
      <c r="D2252" s="1" t="s">
        <v>2528</v>
      </c>
      <c r="E2252" s="1"/>
      <c r="F2252" s="1"/>
      <c r="G2252" s="1"/>
      <c r="H2252" s="1"/>
      <c r="I2252" s="1"/>
      <c r="J2252" s="1"/>
      <c r="K2252" s="1"/>
      <c r="L2252" s="1"/>
      <c r="M2252" s="1"/>
    </row>
    <row r="2253" spans="1:13" ht="15.75" x14ac:dyDescent="0.25">
      <c r="A2253" s="1" t="s">
        <v>96</v>
      </c>
      <c r="B2253" s="1" t="s">
        <v>2473</v>
      </c>
      <c r="C2253" s="1" t="s">
        <v>5904</v>
      </c>
      <c r="D2253" s="1" t="s">
        <v>3213</v>
      </c>
      <c r="E2253" s="1"/>
      <c r="F2253" s="1"/>
      <c r="G2253" s="1"/>
      <c r="H2253" s="1"/>
      <c r="I2253" s="1"/>
      <c r="J2253" s="1"/>
      <c r="K2253" s="1"/>
      <c r="L2253" s="1"/>
      <c r="M2253" s="1"/>
    </row>
    <row r="2254" spans="1:13" ht="15.75" x14ac:dyDescent="0.25">
      <c r="A2254" s="1" t="s">
        <v>95</v>
      </c>
      <c r="B2254" s="1" t="s">
        <v>2470</v>
      </c>
      <c r="C2254" s="1" t="s">
        <v>5905</v>
      </c>
      <c r="D2254" s="1" t="s">
        <v>5906</v>
      </c>
      <c r="E2254" s="1"/>
      <c r="F2254" s="1"/>
      <c r="G2254" s="1"/>
      <c r="H2254" s="1"/>
      <c r="I2254" s="1"/>
      <c r="J2254" s="1"/>
      <c r="K2254" s="1"/>
      <c r="L2254" s="1"/>
      <c r="M2254" s="1"/>
    </row>
    <row r="2255" spans="1:13" ht="15.75" x14ac:dyDescent="0.25">
      <c r="A2255" s="1" t="s">
        <v>94</v>
      </c>
      <c r="B2255" s="1" t="s">
        <v>2470</v>
      </c>
      <c r="C2255" s="1" t="s">
        <v>5907</v>
      </c>
      <c r="D2255" s="1" t="s">
        <v>4214</v>
      </c>
      <c r="E2255" s="1"/>
      <c r="F2255" s="1"/>
      <c r="G2255" s="1"/>
      <c r="H2255" s="1"/>
      <c r="I2255" s="1"/>
      <c r="J2255" s="1"/>
      <c r="K2255" s="1"/>
      <c r="L2255" s="1"/>
      <c r="M2255" s="1"/>
    </row>
    <row r="2256" spans="1:13" ht="15.75" x14ac:dyDescent="0.25">
      <c r="A2256" s="1" t="s">
        <v>93</v>
      </c>
      <c r="B2256" s="1" t="s">
        <v>2470</v>
      </c>
      <c r="C2256" s="1" t="s">
        <v>5908</v>
      </c>
      <c r="D2256" s="1" t="s">
        <v>5909</v>
      </c>
      <c r="E2256" s="1"/>
      <c r="F2256" s="1"/>
      <c r="G2256" s="1"/>
      <c r="H2256" s="1"/>
      <c r="I2256" s="1"/>
      <c r="J2256" s="1"/>
      <c r="K2256" s="1"/>
      <c r="L2256" s="1"/>
      <c r="M2256" s="1"/>
    </row>
    <row r="2257" spans="1:13" ht="15.75" x14ac:dyDescent="0.25">
      <c r="A2257" s="1" t="s">
        <v>92</v>
      </c>
      <c r="B2257" s="1" t="s">
        <v>2473</v>
      </c>
      <c r="C2257" s="1" t="s">
        <v>2406</v>
      </c>
      <c r="D2257" s="1" t="s">
        <v>2712</v>
      </c>
      <c r="E2257" s="1"/>
      <c r="F2257" s="1"/>
      <c r="G2257" s="1"/>
      <c r="H2257" s="1"/>
      <c r="I2257" s="1"/>
      <c r="J2257" s="1"/>
      <c r="K2257" s="1"/>
      <c r="L2257" s="1"/>
      <c r="M2257" s="1"/>
    </row>
    <row r="2258" spans="1:13" ht="15.75" x14ac:dyDescent="0.25">
      <c r="A2258" s="1" t="s">
        <v>91</v>
      </c>
      <c r="B2258" s="1" t="s">
        <v>2473</v>
      </c>
      <c r="C2258" s="1" t="s">
        <v>5910</v>
      </c>
      <c r="D2258" s="1" t="s">
        <v>5911</v>
      </c>
      <c r="E2258" s="1"/>
      <c r="F2258" s="1"/>
      <c r="G2258" s="1"/>
      <c r="H2258" s="1"/>
      <c r="I2258" s="1"/>
      <c r="J2258" s="1"/>
      <c r="K2258" s="1"/>
      <c r="L2258" s="1"/>
      <c r="M2258" s="1"/>
    </row>
    <row r="2259" spans="1:13" ht="15.75" x14ac:dyDescent="0.25">
      <c r="A2259" s="1" t="s">
        <v>90</v>
      </c>
      <c r="B2259" s="1" t="s">
        <v>2473</v>
      </c>
      <c r="C2259" s="1" t="s">
        <v>5912</v>
      </c>
      <c r="D2259" s="1" t="s">
        <v>5913</v>
      </c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1:13" ht="15.75" x14ac:dyDescent="0.25">
      <c r="A2260" s="1" t="s">
        <v>89</v>
      </c>
      <c r="B2260" s="1" t="s">
        <v>2473</v>
      </c>
      <c r="C2260" s="1" t="s">
        <v>5914</v>
      </c>
      <c r="D2260" s="1" t="s">
        <v>5915</v>
      </c>
      <c r="E2260" s="1"/>
      <c r="F2260" s="1"/>
      <c r="G2260" s="1"/>
      <c r="H2260" s="1"/>
      <c r="I2260" s="1"/>
      <c r="J2260" s="1"/>
      <c r="K2260" s="1"/>
      <c r="L2260" s="1"/>
      <c r="M2260" s="1"/>
    </row>
    <row r="2261" spans="1:13" ht="15.75" x14ac:dyDescent="0.25">
      <c r="A2261" s="1" t="s">
        <v>88</v>
      </c>
      <c r="B2261" s="1" t="s">
        <v>2473</v>
      </c>
      <c r="C2261" s="1" t="s">
        <v>5916</v>
      </c>
      <c r="D2261" s="1" t="s">
        <v>2901</v>
      </c>
      <c r="E2261" s="1"/>
      <c r="F2261" s="1"/>
      <c r="G2261" s="1"/>
      <c r="H2261" s="1"/>
      <c r="I2261" s="1"/>
      <c r="J2261" s="1"/>
      <c r="K2261" s="1"/>
      <c r="L2261" s="1"/>
      <c r="M2261" s="1"/>
    </row>
    <row r="2262" spans="1:13" ht="15.75" x14ac:dyDescent="0.25">
      <c r="A2262" s="1" t="s">
        <v>87</v>
      </c>
      <c r="B2262" s="1" t="s">
        <v>2470</v>
      </c>
      <c r="C2262" s="1" t="s">
        <v>5917</v>
      </c>
      <c r="D2262" s="1" t="s">
        <v>2617</v>
      </c>
      <c r="E2262" s="1"/>
      <c r="F2262" s="1"/>
      <c r="G2262" s="1"/>
      <c r="H2262" s="1"/>
      <c r="I2262" s="1"/>
      <c r="J2262" s="1"/>
      <c r="K2262" s="1"/>
      <c r="L2262" s="1"/>
      <c r="M2262" s="1"/>
    </row>
    <row r="2263" spans="1:13" ht="15.75" x14ac:dyDescent="0.25">
      <c r="A2263" s="1" t="s">
        <v>86</v>
      </c>
      <c r="B2263" s="1" t="s">
        <v>2473</v>
      </c>
      <c r="C2263" s="1" t="s">
        <v>5918</v>
      </c>
      <c r="D2263" s="1" t="s">
        <v>2598</v>
      </c>
      <c r="E2263" s="1"/>
      <c r="F2263" s="1"/>
      <c r="G2263" s="1"/>
      <c r="H2263" s="1"/>
      <c r="I2263" s="1"/>
      <c r="J2263" s="1"/>
      <c r="K2263" s="1"/>
      <c r="L2263" s="1"/>
      <c r="M2263" s="1"/>
    </row>
    <row r="2264" spans="1:13" ht="15.75" x14ac:dyDescent="0.25">
      <c r="A2264" s="1" t="s">
        <v>85</v>
      </c>
      <c r="B2264" s="1" t="s">
        <v>2473</v>
      </c>
      <c r="C2264" s="1" t="s">
        <v>5919</v>
      </c>
      <c r="D2264" s="1" t="s">
        <v>2863</v>
      </c>
      <c r="E2264" s="1"/>
      <c r="F2264" s="1"/>
      <c r="G2264" s="1"/>
      <c r="H2264" s="1"/>
      <c r="I2264" s="1"/>
      <c r="J2264" s="1"/>
      <c r="K2264" s="1"/>
      <c r="L2264" s="1"/>
      <c r="M2264" s="1"/>
    </row>
    <row r="2265" spans="1:13" ht="15.75" x14ac:dyDescent="0.25">
      <c r="A2265" s="1" t="s">
        <v>84</v>
      </c>
      <c r="B2265" s="1" t="s">
        <v>2473</v>
      </c>
      <c r="C2265" s="1" t="s">
        <v>5920</v>
      </c>
      <c r="D2265" s="1" t="s">
        <v>5921</v>
      </c>
      <c r="E2265" s="1"/>
      <c r="F2265" s="1"/>
      <c r="G2265" s="1"/>
      <c r="H2265" s="1"/>
      <c r="I2265" s="1"/>
      <c r="J2265" s="1"/>
      <c r="K2265" s="1"/>
      <c r="L2265" s="1"/>
      <c r="M2265" s="1"/>
    </row>
    <row r="2266" spans="1:13" ht="15.75" x14ac:dyDescent="0.25">
      <c r="A2266" s="1" t="s">
        <v>83</v>
      </c>
      <c r="B2266" s="1" t="s">
        <v>2473</v>
      </c>
      <c r="C2266" s="1" t="s">
        <v>5083</v>
      </c>
      <c r="D2266" s="1" t="s">
        <v>2766</v>
      </c>
      <c r="E2266" s="1"/>
      <c r="F2266" s="1"/>
      <c r="G2266" s="1"/>
      <c r="H2266" s="1"/>
      <c r="I2266" s="1"/>
      <c r="J2266" s="1"/>
      <c r="K2266" s="1"/>
      <c r="L2266" s="1"/>
      <c r="M2266" s="1"/>
    </row>
    <row r="2267" spans="1:13" ht="15.75" x14ac:dyDescent="0.25">
      <c r="A2267" s="1" t="s">
        <v>82</v>
      </c>
      <c r="B2267" s="1" t="s">
        <v>2470</v>
      </c>
      <c r="C2267" s="1" t="s">
        <v>5922</v>
      </c>
      <c r="D2267" s="1" t="s">
        <v>4351</v>
      </c>
      <c r="E2267" s="1"/>
      <c r="F2267" s="1"/>
      <c r="G2267" s="1"/>
      <c r="H2267" s="1"/>
      <c r="I2267" s="1"/>
      <c r="J2267" s="1"/>
      <c r="K2267" s="1"/>
      <c r="L2267" s="1"/>
      <c r="M2267" s="1"/>
    </row>
    <row r="2268" spans="1:13" ht="15.75" x14ac:dyDescent="0.25">
      <c r="A2268" s="1" t="s">
        <v>81</v>
      </c>
      <c r="B2268" s="1" t="s">
        <v>2470</v>
      </c>
      <c r="C2268" s="1" t="s">
        <v>5923</v>
      </c>
      <c r="D2268" s="1" t="s">
        <v>3399</v>
      </c>
      <c r="E2268" s="1"/>
      <c r="F2268" s="1"/>
      <c r="G2268" s="1"/>
      <c r="H2268" s="1"/>
      <c r="I2268" s="1"/>
      <c r="J2268" s="1"/>
      <c r="K2268" s="1"/>
      <c r="L2268" s="1"/>
      <c r="M2268" s="1"/>
    </row>
    <row r="2269" spans="1:13" ht="15.75" x14ac:dyDescent="0.25">
      <c r="A2269" s="1" t="s">
        <v>80</v>
      </c>
      <c r="B2269" s="1" t="s">
        <v>2470</v>
      </c>
      <c r="C2269" s="1" t="s">
        <v>5924</v>
      </c>
      <c r="D2269" s="1" t="s">
        <v>5925</v>
      </c>
      <c r="E2269" s="1"/>
      <c r="F2269" s="1"/>
      <c r="G2269" s="1"/>
      <c r="H2269" s="1"/>
      <c r="I2269" s="1"/>
      <c r="J2269" s="1"/>
      <c r="K2269" s="1"/>
      <c r="L2269" s="1"/>
      <c r="M2269" s="1"/>
    </row>
    <row r="2270" spans="1:13" ht="15.75" x14ac:dyDescent="0.25">
      <c r="A2270" s="1" t="s">
        <v>79</v>
      </c>
      <c r="B2270" s="1" t="s">
        <v>2470</v>
      </c>
      <c r="C2270" s="1" t="s">
        <v>2723</v>
      </c>
      <c r="D2270" s="1" t="s">
        <v>5926</v>
      </c>
      <c r="E2270" s="1"/>
      <c r="F2270" s="1"/>
      <c r="G2270" s="1"/>
      <c r="H2270" s="1"/>
      <c r="I2270" s="1"/>
      <c r="J2270" s="1"/>
      <c r="K2270" s="1"/>
      <c r="L2270" s="1"/>
      <c r="M2270" s="1"/>
    </row>
    <row r="2271" spans="1:13" ht="15.75" x14ac:dyDescent="0.25">
      <c r="A2271" s="1" t="s">
        <v>78</v>
      </c>
      <c r="B2271" s="1" t="s">
        <v>2470</v>
      </c>
      <c r="C2271" s="1" t="s">
        <v>3497</v>
      </c>
      <c r="D2271" s="1" t="s">
        <v>4808</v>
      </c>
      <c r="E2271" s="1"/>
      <c r="F2271" s="1"/>
      <c r="G2271" s="1"/>
      <c r="H2271" s="1"/>
      <c r="I2271" s="1"/>
      <c r="J2271" s="1"/>
      <c r="K2271" s="1"/>
      <c r="L2271" s="1"/>
      <c r="M2271" s="1"/>
    </row>
    <row r="2272" spans="1:13" ht="15.75" x14ac:dyDescent="0.25">
      <c r="A2272" s="1" t="s">
        <v>77</v>
      </c>
      <c r="B2272" s="1" t="s">
        <v>2473</v>
      </c>
      <c r="C2272" s="1" t="s">
        <v>5927</v>
      </c>
      <c r="D2272" s="1" t="s">
        <v>5928</v>
      </c>
      <c r="E2272" s="1"/>
      <c r="F2272" s="1"/>
      <c r="G2272" s="1"/>
      <c r="H2272" s="1"/>
      <c r="I2272" s="1"/>
      <c r="J2272" s="1"/>
      <c r="K2272" s="1"/>
      <c r="L2272" s="1"/>
      <c r="M2272" s="1"/>
    </row>
    <row r="2273" spans="1:13" ht="15.75" x14ac:dyDescent="0.25">
      <c r="A2273" s="1" t="s">
        <v>76</v>
      </c>
      <c r="B2273" s="1" t="s">
        <v>2470</v>
      </c>
      <c r="C2273" s="1" t="s">
        <v>5929</v>
      </c>
      <c r="D2273" s="1" t="s">
        <v>5930</v>
      </c>
      <c r="E2273" s="1"/>
      <c r="F2273" s="1"/>
      <c r="G2273" s="1"/>
      <c r="H2273" s="1"/>
      <c r="I2273" s="1"/>
      <c r="J2273" s="1"/>
      <c r="K2273" s="1"/>
      <c r="L2273" s="1"/>
      <c r="M2273" s="1"/>
    </row>
    <row r="2274" spans="1:13" ht="15.75" x14ac:dyDescent="0.25">
      <c r="A2274" s="1" t="s">
        <v>75</v>
      </c>
      <c r="B2274" s="1" t="s">
        <v>2473</v>
      </c>
      <c r="C2274" s="1" t="s">
        <v>2407</v>
      </c>
      <c r="D2274" s="1" t="s">
        <v>5931</v>
      </c>
      <c r="E2274" s="1"/>
      <c r="F2274" s="1"/>
      <c r="G2274" s="1"/>
      <c r="H2274" s="1"/>
      <c r="I2274" s="1"/>
      <c r="J2274" s="1"/>
      <c r="K2274" s="1"/>
      <c r="L2274" s="1"/>
      <c r="M2274" s="1"/>
    </row>
    <row r="2275" spans="1:13" ht="15.75" x14ac:dyDescent="0.25">
      <c r="A2275" s="1" t="s">
        <v>74</v>
      </c>
      <c r="B2275" s="1" t="s">
        <v>2470</v>
      </c>
      <c r="C2275" s="1" t="s">
        <v>5932</v>
      </c>
      <c r="D2275" s="1" t="s">
        <v>5818</v>
      </c>
      <c r="E2275" s="1"/>
      <c r="F2275" s="1"/>
      <c r="G2275" s="1"/>
      <c r="H2275" s="1"/>
      <c r="I2275" s="1"/>
      <c r="J2275" s="1"/>
      <c r="K2275" s="1"/>
      <c r="L2275" s="1"/>
      <c r="M2275" s="1"/>
    </row>
    <row r="2276" spans="1:13" ht="15.75" x14ac:dyDescent="0.25">
      <c r="A2276" s="1" t="s">
        <v>73</v>
      </c>
      <c r="B2276" s="1" t="s">
        <v>2473</v>
      </c>
      <c r="C2276" s="1" t="s">
        <v>5933</v>
      </c>
      <c r="D2276" s="1" t="s">
        <v>3297</v>
      </c>
      <c r="E2276" s="1"/>
      <c r="F2276" s="1"/>
      <c r="G2276" s="1"/>
      <c r="H2276" s="1"/>
      <c r="I2276" s="1"/>
      <c r="J2276" s="1"/>
      <c r="K2276" s="1"/>
      <c r="L2276" s="1"/>
      <c r="M2276" s="1"/>
    </row>
    <row r="2277" spans="1:13" ht="15.75" x14ac:dyDescent="0.25">
      <c r="A2277" s="1" t="s">
        <v>72</v>
      </c>
      <c r="B2277" s="1" t="s">
        <v>2473</v>
      </c>
      <c r="C2277" s="1" t="s">
        <v>5934</v>
      </c>
      <c r="D2277" s="1" t="s">
        <v>4179</v>
      </c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1:13" ht="15.75" x14ac:dyDescent="0.25">
      <c r="A2278" s="1" t="s">
        <v>71</v>
      </c>
      <c r="B2278" s="1" t="s">
        <v>2470</v>
      </c>
      <c r="C2278" s="1" t="s">
        <v>5935</v>
      </c>
      <c r="D2278" s="1" t="s">
        <v>5936</v>
      </c>
      <c r="E2278" s="1"/>
      <c r="F2278" s="1"/>
      <c r="G2278" s="1"/>
      <c r="H2278" s="1"/>
      <c r="I2278" s="1"/>
      <c r="J2278" s="1"/>
      <c r="K2278" s="1"/>
      <c r="L2278" s="1"/>
      <c r="M2278" s="1"/>
    </row>
    <row r="2279" spans="1:13" ht="15.75" x14ac:dyDescent="0.25">
      <c r="A2279" s="1" t="s">
        <v>70</v>
      </c>
      <c r="B2279" s="1" t="s">
        <v>2473</v>
      </c>
      <c r="C2279" s="1" t="s">
        <v>5937</v>
      </c>
      <c r="D2279" s="1" t="s">
        <v>2670</v>
      </c>
      <c r="E2279" s="1"/>
      <c r="F2279" s="1"/>
      <c r="G2279" s="1"/>
      <c r="H2279" s="1"/>
      <c r="I2279" s="1"/>
      <c r="J2279" s="1"/>
      <c r="K2279" s="1"/>
      <c r="L2279" s="1"/>
      <c r="M2279" s="1"/>
    </row>
    <row r="2280" spans="1:13" ht="15.75" x14ac:dyDescent="0.25">
      <c r="A2280" s="1" t="s">
        <v>69</v>
      </c>
      <c r="B2280" s="1" t="s">
        <v>2473</v>
      </c>
      <c r="C2280" s="1" t="s">
        <v>2809</v>
      </c>
      <c r="D2280" s="1" t="s">
        <v>5938</v>
      </c>
      <c r="E2280" s="1"/>
      <c r="F2280" s="1"/>
      <c r="G2280" s="1"/>
      <c r="H2280" s="1"/>
      <c r="I2280" s="1"/>
      <c r="J2280" s="1"/>
      <c r="K2280" s="1"/>
      <c r="L2280" s="1"/>
      <c r="M2280" s="1"/>
    </row>
    <row r="2281" spans="1:13" ht="15.75" x14ac:dyDescent="0.25">
      <c r="A2281" s="1" t="s">
        <v>68</v>
      </c>
      <c r="B2281" s="1" t="s">
        <v>2473</v>
      </c>
      <c r="C2281" s="1" t="s">
        <v>5939</v>
      </c>
      <c r="D2281" s="1" t="s">
        <v>2619</v>
      </c>
      <c r="E2281" s="1"/>
      <c r="F2281" s="1"/>
      <c r="G2281" s="1"/>
      <c r="H2281" s="1"/>
      <c r="I2281" s="1"/>
      <c r="J2281" s="1"/>
      <c r="K2281" s="1"/>
      <c r="L2281" s="1"/>
      <c r="M2281" s="1"/>
    </row>
    <row r="2282" spans="1:13" ht="15.75" x14ac:dyDescent="0.25">
      <c r="A2282" s="1" t="s">
        <v>67</v>
      </c>
      <c r="B2282" s="1" t="s">
        <v>2473</v>
      </c>
      <c r="C2282" s="1" t="s">
        <v>5940</v>
      </c>
      <c r="D2282" s="1" t="s">
        <v>5941</v>
      </c>
      <c r="E2282" s="1"/>
      <c r="F2282" s="1"/>
      <c r="G2282" s="1"/>
      <c r="H2282" s="1"/>
      <c r="I2282" s="1"/>
      <c r="J2282" s="1"/>
      <c r="K2282" s="1"/>
      <c r="L2282" s="1"/>
      <c r="M2282" s="1"/>
    </row>
    <row r="2283" spans="1:13" ht="15.75" x14ac:dyDescent="0.25">
      <c r="A2283" s="1" t="s">
        <v>66</v>
      </c>
      <c r="B2283" s="1" t="s">
        <v>2470</v>
      </c>
      <c r="C2283" s="1" t="s">
        <v>2551</v>
      </c>
      <c r="D2283" s="1" t="s">
        <v>2627</v>
      </c>
      <c r="E2283" s="1"/>
      <c r="F2283" s="1"/>
      <c r="G2283" s="1"/>
      <c r="H2283" s="1"/>
      <c r="I2283" s="1"/>
      <c r="J2283" s="1"/>
      <c r="K2283" s="1"/>
      <c r="L2283" s="1"/>
      <c r="M2283" s="1"/>
    </row>
    <row r="2284" spans="1:13" ht="15.75" x14ac:dyDescent="0.25">
      <c r="A2284" s="1" t="s">
        <v>65</v>
      </c>
      <c r="B2284" s="1" t="s">
        <v>2473</v>
      </c>
      <c r="C2284" s="1" t="s">
        <v>5942</v>
      </c>
      <c r="D2284" s="1" t="s">
        <v>2494</v>
      </c>
      <c r="E2284" s="1"/>
      <c r="F2284" s="1"/>
      <c r="G2284" s="1"/>
      <c r="H2284" s="1"/>
      <c r="I2284" s="1"/>
      <c r="J2284" s="1"/>
      <c r="K2284" s="1"/>
      <c r="L2284" s="1"/>
      <c r="M2284" s="1"/>
    </row>
    <row r="2285" spans="1:13" ht="15.75" x14ac:dyDescent="0.25">
      <c r="A2285" s="1" t="s">
        <v>64</v>
      </c>
      <c r="B2285" s="1" t="s">
        <v>2470</v>
      </c>
      <c r="C2285" s="1" t="s">
        <v>5943</v>
      </c>
      <c r="D2285" s="1" t="s">
        <v>4032</v>
      </c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1:13" ht="15.75" x14ac:dyDescent="0.25">
      <c r="A2286" s="1" t="s">
        <v>63</v>
      </c>
      <c r="B2286" s="1" t="s">
        <v>2473</v>
      </c>
      <c r="C2286" s="1" t="s">
        <v>5944</v>
      </c>
      <c r="D2286" s="1" t="s">
        <v>5945</v>
      </c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1:13" ht="15.75" x14ac:dyDescent="0.25">
      <c r="A2287" s="1" t="s">
        <v>62</v>
      </c>
      <c r="B2287" s="1" t="s">
        <v>2470</v>
      </c>
      <c r="C2287" s="1" t="s">
        <v>5904</v>
      </c>
      <c r="D2287" s="1" t="s">
        <v>2643</v>
      </c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1:13" ht="15.75" x14ac:dyDescent="0.25">
      <c r="A2288" s="1" t="s">
        <v>61</v>
      </c>
      <c r="B2288" s="1" t="s">
        <v>2473</v>
      </c>
      <c r="C2288" s="1" t="s">
        <v>5946</v>
      </c>
      <c r="D2288" s="1" t="s">
        <v>5947</v>
      </c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1:13" ht="15.75" x14ac:dyDescent="0.25">
      <c r="A2289" s="1" t="s">
        <v>60</v>
      </c>
      <c r="B2289" s="1" t="s">
        <v>2470</v>
      </c>
      <c r="C2289" s="1" t="s">
        <v>5948</v>
      </c>
      <c r="D2289" s="1" t="s">
        <v>4811</v>
      </c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1:13" ht="15.75" x14ac:dyDescent="0.25">
      <c r="A2290" s="1" t="s">
        <v>59</v>
      </c>
      <c r="B2290" s="1" t="s">
        <v>2473</v>
      </c>
      <c r="C2290" s="1" t="s">
        <v>5949</v>
      </c>
      <c r="D2290" s="1" t="s">
        <v>5950</v>
      </c>
      <c r="E2290" s="1"/>
      <c r="F2290" s="1"/>
      <c r="G2290" s="1"/>
      <c r="H2290" s="1"/>
      <c r="I2290" s="1"/>
      <c r="J2290" s="1"/>
      <c r="K2290" s="1"/>
      <c r="L2290" s="1"/>
      <c r="M2290" s="1"/>
    </row>
    <row r="2291" spans="1:13" ht="15.75" x14ac:dyDescent="0.25">
      <c r="A2291" s="1" t="s">
        <v>58</v>
      </c>
      <c r="B2291" s="1" t="s">
        <v>2473</v>
      </c>
      <c r="C2291" s="1" t="s">
        <v>2453</v>
      </c>
      <c r="D2291" s="1" t="s">
        <v>5951</v>
      </c>
      <c r="E2291" s="1"/>
      <c r="F2291" s="1"/>
      <c r="G2291" s="1"/>
      <c r="H2291" s="1"/>
      <c r="I2291" s="1"/>
      <c r="J2291" s="1"/>
      <c r="K2291" s="1"/>
      <c r="L2291" s="1"/>
      <c r="M2291" s="1"/>
    </row>
    <row r="2292" spans="1:13" ht="15.75" x14ac:dyDescent="0.25">
      <c r="A2292" s="1" t="s">
        <v>57</v>
      </c>
      <c r="B2292" s="1" t="s">
        <v>2470</v>
      </c>
      <c r="C2292" s="1" t="s">
        <v>2809</v>
      </c>
      <c r="D2292" s="1" t="s">
        <v>2966</v>
      </c>
      <c r="E2292" s="1"/>
      <c r="F2292" s="1"/>
      <c r="G2292" s="1"/>
      <c r="H2292" s="1"/>
      <c r="I2292" s="1"/>
      <c r="J2292" s="1"/>
      <c r="K2292" s="1"/>
      <c r="L2292" s="1"/>
      <c r="M2292" s="1"/>
    </row>
    <row r="2293" spans="1:13" ht="15.75" x14ac:dyDescent="0.25">
      <c r="A2293" s="1" t="s">
        <v>56</v>
      </c>
      <c r="B2293" s="1" t="s">
        <v>2473</v>
      </c>
      <c r="C2293" s="1" t="s">
        <v>5952</v>
      </c>
      <c r="D2293" s="1" t="s">
        <v>5953</v>
      </c>
      <c r="E2293" s="1"/>
      <c r="F2293" s="1"/>
      <c r="G2293" s="1"/>
      <c r="H2293" s="1"/>
      <c r="I2293" s="1"/>
      <c r="J2293" s="1"/>
      <c r="K2293" s="1"/>
      <c r="L2293" s="1"/>
      <c r="M2293" s="1"/>
    </row>
    <row r="2294" spans="1:13" ht="15.75" x14ac:dyDescent="0.25">
      <c r="A2294" s="1" t="s">
        <v>55</v>
      </c>
      <c r="B2294" s="1" t="s">
        <v>2473</v>
      </c>
      <c r="C2294" s="1" t="s">
        <v>2632</v>
      </c>
      <c r="D2294" s="1" t="s">
        <v>2566</v>
      </c>
      <c r="E2294" s="1"/>
      <c r="F2294" s="1"/>
      <c r="G2294" s="1"/>
      <c r="H2294" s="1"/>
      <c r="I2294" s="1"/>
      <c r="J2294" s="1"/>
      <c r="K2294" s="1"/>
      <c r="L2294" s="1"/>
      <c r="M2294" s="1"/>
    </row>
    <row r="2295" spans="1:13" ht="15.75" x14ac:dyDescent="0.25">
      <c r="A2295" s="1" t="s">
        <v>54</v>
      </c>
      <c r="B2295" s="1" t="s">
        <v>2470</v>
      </c>
      <c r="C2295" s="1" t="s">
        <v>5954</v>
      </c>
      <c r="D2295" s="1" t="s">
        <v>2643</v>
      </c>
      <c r="E2295" s="1"/>
      <c r="F2295" s="1"/>
      <c r="G2295" s="1"/>
      <c r="H2295" s="1"/>
      <c r="I2295" s="1"/>
      <c r="J2295" s="1"/>
      <c r="K2295" s="1"/>
      <c r="L2295" s="1"/>
      <c r="M2295" s="1"/>
    </row>
    <row r="2296" spans="1:13" ht="15.75" x14ac:dyDescent="0.25">
      <c r="A2296" s="1" t="s">
        <v>53</v>
      </c>
      <c r="B2296" s="1" t="s">
        <v>2473</v>
      </c>
      <c r="C2296" s="1" t="s">
        <v>5955</v>
      </c>
      <c r="D2296" s="1" t="s">
        <v>3712</v>
      </c>
      <c r="E2296" s="1"/>
      <c r="F2296" s="1"/>
      <c r="G2296" s="1"/>
      <c r="H2296" s="1"/>
      <c r="I2296" s="1"/>
      <c r="J2296" s="1"/>
      <c r="K2296" s="1"/>
      <c r="L2296" s="1"/>
      <c r="M2296" s="1"/>
    </row>
    <row r="2297" spans="1:13" ht="15.75" x14ac:dyDescent="0.25">
      <c r="A2297" s="1" t="s">
        <v>52</v>
      </c>
      <c r="B2297" s="1" t="s">
        <v>2473</v>
      </c>
      <c r="C2297" s="1" t="s">
        <v>5956</v>
      </c>
      <c r="D2297" s="1" t="s">
        <v>5957</v>
      </c>
      <c r="E2297" s="1"/>
      <c r="F2297" s="1"/>
      <c r="G2297" s="1"/>
      <c r="H2297" s="1"/>
      <c r="I2297" s="1"/>
      <c r="J2297" s="1"/>
      <c r="K2297" s="1"/>
      <c r="L2297" s="1"/>
      <c r="M2297" s="1"/>
    </row>
    <row r="2298" spans="1:13" ht="15.75" x14ac:dyDescent="0.25">
      <c r="A2298" s="1" t="s">
        <v>51</v>
      </c>
      <c r="B2298" s="1" t="s">
        <v>2473</v>
      </c>
      <c r="C2298" s="1" t="s">
        <v>5958</v>
      </c>
      <c r="D2298" s="1" t="s">
        <v>5959</v>
      </c>
      <c r="E2298" s="1"/>
      <c r="F2298" s="1"/>
      <c r="G2298" s="1"/>
      <c r="H2298" s="1"/>
      <c r="I2298" s="1"/>
      <c r="J2298" s="1"/>
      <c r="K2298" s="1"/>
      <c r="L2298" s="1"/>
      <c r="M2298" s="1"/>
    </row>
    <row r="2299" spans="1:13" ht="15.75" x14ac:dyDescent="0.25">
      <c r="A2299" s="1" t="s">
        <v>50</v>
      </c>
      <c r="B2299" s="1" t="s">
        <v>2470</v>
      </c>
      <c r="C2299" s="1" t="s">
        <v>5960</v>
      </c>
      <c r="D2299" s="1" t="s">
        <v>5961</v>
      </c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1:13" ht="15.75" x14ac:dyDescent="0.25">
      <c r="A2300" s="1" t="s">
        <v>49</v>
      </c>
      <c r="B2300" s="1" t="s">
        <v>2473</v>
      </c>
      <c r="C2300" s="1" t="s">
        <v>5962</v>
      </c>
      <c r="D2300" s="1" t="s">
        <v>5963</v>
      </c>
      <c r="E2300" s="1"/>
      <c r="F2300" s="1"/>
      <c r="G2300" s="1"/>
      <c r="H2300" s="1"/>
      <c r="I2300" s="1"/>
      <c r="J2300" s="1"/>
      <c r="K2300" s="1"/>
      <c r="L2300" s="1"/>
      <c r="M2300" s="1"/>
    </row>
    <row r="2301" spans="1:13" ht="15.75" x14ac:dyDescent="0.25">
      <c r="A2301" s="1" t="s">
        <v>48</v>
      </c>
      <c r="B2301" s="1" t="s">
        <v>2473</v>
      </c>
      <c r="C2301" s="1" t="s">
        <v>5964</v>
      </c>
      <c r="D2301" s="1" t="s">
        <v>2625</v>
      </c>
      <c r="E2301" s="1"/>
      <c r="F2301" s="1"/>
      <c r="G2301" s="1"/>
      <c r="H2301" s="1"/>
      <c r="I2301" s="1"/>
      <c r="J2301" s="1"/>
      <c r="K2301" s="1"/>
      <c r="L2301" s="1"/>
      <c r="M2301" s="1"/>
    </row>
    <row r="2302" spans="1:13" ht="15.75" x14ac:dyDescent="0.25">
      <c r="A2302" s="1" t="s">
        <v>47</v>
      </c>
      <c r="B2302" s="1" t="s">
        <v>2473</v>
      </c>
      <c r="C2302" s="1" t="s">
        <v>5965</v>
      </c>
      <c r="D2302" s="1" t="s">
        <v>5966</v>
      </c>
      <c r="E2302" s="1"/>
      <c r="F2302" s="1"/>
      <c r="G2302" s="1"/>
      <c r="H2302" s="1"/>
      <c r="I2302" s="1"/>
      <c r="J2302" s="1"/>
      <c r="K2302" s="1"/>
      <c r="L2302" s="1"/>
      <c r="M2302" s="1"/>
    </row>
    <row r="2303" spans="1:13" ht="15.75" x14ac:dyDescent="0.25">
      <c r="A2303" s="1" t="s">
        <v>46</v>
      </c>
      <c r="B2303" s="1" t="s">
        <v>2473</v>
      </c>
      <c r="C2303" s="1" t="s">
        <v>2979</v>
      </c>
      <c r="D2303" s="1" t="s">
        <v>2494</v>
      </c>
      <c r="E2303" s="1"/>
      <c r="F2303" s="1"/>
      <c r="G2303" s="1"/>
      <c r="H2303" s="1"/>
      <c r="I2303" s="1"/>
      <c r="J2303" s="1"/>
      <c r="K2303" s="1"/>
      <c r="L2303" s="1"/>
      <c r="M2303" s="1"/>
    </row>
    <row r="2304" spans="1:13" ht="15.75" x14ac:dyDescent="0.25">
      <c r="A2304" s="1" t="s">
        <v>45</v>
      </c>
      <c r="B2304" s="1" t="s">
        <v>2470</v>
      </c>
      <c r="C2304" s="1" t="s">
        <v>5967</v>
      </c>
      <c r="D2304" s="1" t="s">
        <v>5968</v>
      </c>
      <c r="E2304" s="1"/>
      <c r="F2304" s="1"/>
      <c r="G2304" s="1"/>
      <c r="H2304" s="1"/>
      <c r="I2304" s="1"/>
      <c r="J2304" s="1"/>
      <c r="K2304" s="1"/>
      <c r="L2304" s="1"/>
      <c r="M2304" s="1"/>
    </row>
    <row r="2305" spans="1:13" ht="15.75" x14ac:dyDescent="0.25">
      <c r="A2305" s="1" t="s">
        <v>44</v>
      </c>
      <c r="B2305" s="1" t="s">
        <v>2473</v>
      </c>
      <c r="C2305" s="1" t="s">
        <v>5969</v>
      </c>
      <c r="D2305" s="1" t="s">
        <v>3297</v>
      </c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1:13" ht="15.75" x14ac:dyDescent="0.25">
      <c r="A2306" s="1" t="s">
        <v>43</v>
      </c>
      <c r="B2306" s="1" t="s">
        <v>2473</v>
      </c>
      <c r="C2306" s="1" t="s">
        <v>5970</v>
      </c>
      <c r="D2306" s="1" t="s">
        <v>2744</v>
      </c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1:13" ht="15.75" x14ac:dyDescent="0.25">
      <c r="A2307" s="1" t="s">
        <v>42</v>
      </c>
      <c r="B2307" s="1" t="s">
        <v>2473</v>
      </c>
      <c r="C2307" s="1" t="s">
        <v>5971</v>
      </c>
      <c r="D2307" s="1" t="s">
        <v>4321</v>
      </c>
      <c r="E2307" s="1"/>
      <c r="F2307" s="1"/>
      <c r="G2307" s="1"/>
      <c r="H2307" s="1"/>
      <c r="I2307" s="1"/>
      <c r="J2307" s="1"/>
      <c r="K2307" s="1"/>
      <c r="L2307" s="1"/>
      <c r="M2307" s="1"/>
    </row>
    <row r="2308" spans="1:13" ht="15.75" x14ac:dyDescent="0.25">
      <c r="A2308" s="1" t="s">
        <v>41</v>
      </c>
      <c r="B2308" s="1" t="s">
        <v>2470</v>
      </c>
      <c r="C2308" s="1" t="s">
        <v>5972</v>
      </c>
      <c r="D2308" s="1" t="s">
        <v>2997</v>
      </c>
      <c r="E2308" s="1"/>
      <c r="F2308" s="1"/>
      <c r="G2308" s="1"/>
      <c r="H2308" s="1"/>
      <c r="I2308" s="1"/>
      <c r="J2308" s="1"/>
      <c r="K2308" s="1"/>
      <c r="L2308" s="1"/>
      <c r="M2308" s="1"/>
    </row>
    <row r="2309" spans="1:13" ht="15.75" x14ac:dyDescent="0.25">
      <c r="A2309" s="1" t="s">
        <v>40</v>
      </c>
      <c r="B2309" s="1" t="s">
        <v>2470</v>
      </c>
      <c r="C2309" s="1" t="s">
        <v>5973</v>
      </c>
      <c r="D2309" s="1" t="s">
        <v>5200</v>
      </c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1:13" ht="15.75" x14ac:dyDescent="0.25">
      <c r="A2310" s="1" t="s">
        <v>39</v>
      </c>
      <c r="B2310" s="1" t="s">
        <v>2470</v>
      </c>
      <c r="C2310" s="1" t="s">
        <v>5334</v>
      </c>
      <c r="D2310" s="1" t="s">
        <v>5170</v>
      </c>
      <c r="E2310" s="1"/>
      <c r="F2310" s="1"/>
      <c r="G2310" s="1"/>
      <c r="H2310" s="1"/>
      <c r="I2310" s="1"/>
      <c r="J2310" s="1"/>
      <c r="K2310" s="1"/>
      <c r="L2310" s="1"/>
      <c r="M2310" s="1"/>
    </row>
    <row r="2311" spans="1:13" ht="15.75" x14ac:dyDescent="0.25">
      <c r="A2311" s="1" t="s">
        <v>38</v>
      </c>
      <c r="B2311" s="1" t="s">
        <v>2473</v>
      </c>
      <c r="C2311" s="1" t="s">
        <v>2723</v>
      </c>
      <c r="D2311" s="1" t="s">
        <v>2766</v>
      </c>
      <c r="E2311" s="1"/>
      <c r="F2311" s="1"/>
      <c r="G2311" s="1"/>
      <c r="H2311" s="1"/>
      <c r="I2311" s="1"/>
      <c r="J2311" s="1"/>
      <c r="K2311" s="1"/>
      <c r="L2311" s="1"/>
      <c r="M2311" s="1"/>
    </row>
    <row r="2312" spans="1:13" ht="15.75" x14ac:dyDescent="0.25">
      <c r="A2312" s="1" t="s">
        <v>37</v>
      </c>
      <c r="B2312" s="1" t="s">
        <v>3331</v>
      </c>
      <c r="C2312" s="1" t="s">
        <v>5974</v>
      </c>
      <c r="D2312" s="1" t="s">
        <v>3610</v>
      </c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1:13" ht="15.75" x14ac:dyDescent="0.25">
      <c r="A2313" s="1" t="s">
        <v>36</v>
      </c>
      <c r="B2313" s="1" t="s">
        <v>2470</v>
      </c>
      <c r="C2313" s="1" t="s">
        <v>5975</v>
      </c>
      <c r="D2313" s="1" t="s">
        <v>2581</v>
      </c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1:13" ht="15.75" x14ac:dyDescent="0.25">
      <c r="A2314" s="1" t="s">
        <v>35</v>
      </c>
      <c r="B2314" s="1" t="s">
        <v>2473</v>
      </c>
      <c r="C2314" s="1" t="s">
        <v>5976</v>
      </c>
      <c r="D2314" s="1" t="s">
        <v>2548</v>
      </c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1:13" ht="15.75" x14ac:dyDescent="0.25">
      <c r="A2315" s="1" t="s">
        <v>34</v>
      </c>
      <c r="B2315" s="1" t="s">
        <v>2470</v>
      </c>
      <c r="C2315" s="1" t="s">
        <v>5977</v>
      </c>
      <c r="D2315" s="1" t="s">
        <v>3194</v>
      </c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1:13" ht="15.75" x14ac:dyDescent="0.25">
      <c r="A2316" s="1" t="s">
        <v>33</v>
      </c>
      <c r="B2316" s="1" t="s">
        <v>2470</v>
      </c>
      <c r="C2316" s="1" t="s">
        <v>3942</v>
      </c>
      <c r="D2316" s="1" t="s">
        <v>5978</v>
      </c>
      <c r="E2316" s="1"/>
      <c r="F2316" s="1"/>
      <c r="G2316" s="1"/>
      <c r="H2316" s="1"/>
      <c r="I2316" s="1"/>
      <c r="J2316" s="1"/>
      <c r="K2316" s="1"/>
      <c r="L2316" s="1"/>
      <c r="M2316" s="1"/>
    </row>
    <row r="2317" spans="1:13" ht="15.75" x14ac:dyDescent="0.25">
      <c r="A2317" s="1" t="s">
        <v>31</v>
      </c>
      <c r="B2317" s="1" t="s">
        <v>2473</v>
      </c>
      <c r="C2317" s="1" t="s">
        <v>3012</v>
      </c>
      <c r="D2317" s="1" t="s">
        <v>5979</v>
      </c>
      <c r="E2317" s="1"/>
      <c r="F2317" s="1"/>
      <c r="G2317" s="1"/>
      <c r="H2317" s="1"/>
      <c r="I2317" s="1"/>
      <c r="J2317" s="1"/>
      <c r="K2317" s="1"/>
      <c r="L2317" s="1"/>
      <c r="M2317" s="1"/>
    </row>
    <row r="2318" spans="1:13" ht="15.75" x14ac:dyDescent="0.25">
      <c r="A2318" s="1" t="s">
        <v>30</v>
      </c>
      <c r="B2318" s="1" t="s">
        <v>2473</v>
      </c>
      <c r="C2318" s="1" t="s">
        <v>5980</v>
      </c>
      <c r="D2318" s="1" t="s">
        <v>3829</v>
      </c>
      <c r="E2318" s="1"/>
      <c r="F2318" s="1"/>
      <c r="G2318" s="1"/>
      <c r="H2318" s="1"/>
      <c r="I2318" s="1"/>
      <c r="J2318" s="1"/>
      <c r="K2318" s="1"/>
      <c r="L2318" s="1"/>
      <c r="M2318" s="1"/>
    </row>
    <row r="2319" spans="1:13" ht="15.75" x14ac:dyDescent="0.25">
      <c r="A2319" s="1" t="s">
        <v>29</v>
      </c>
      <c r="B2319" s="1" t="s">
        <v>2470</v>
      </c>
      <c r="C2319" s="1" t="s">
        <v>5221</v>
      </c>
      <c r="D2319" s="1" t="s">
        <v>5981</v>
      </c>
      <c r="E2319" s="1"/>
      <c r="F2319" s="1"/>
      <c r="G2319" s="1"/>
      <c r="H2319" s="1"/>
      <c r="I2319" s="1"/>
      <c r="J2319" s="1"/>
      <c r="K2319" s="1"/>
      <c r="L2319" s="1"/>
      <c r="M2319" s="1"/>
    </row>
    <row r="2320" spans="1:13" ht="15.75" x14ac:dyDescent="0.25">
      <c r="A2320" s="1" t="s">
        <v>28</v>
      </c>
      <c r="B2320" s="1" t="s">
        <v>2473</v>
      </c>
      <c r="C2320" s="1" t="s">
        <v>5982</v>
      </c>
      <c r="D2320" s="1" t="s">
        <v>5983</v>
      </c>
      <c r="E2320" s="1"/>
      <c r="F2320" s="1"/>
      <c r="G2320" s="1"/>
      <c r="H2320" s="1"/>
      <c r="I2320" s="1"/>
      <c r="J2320" s="1"/>
      <c r="K2320" s="1"/>
      <c r="L2320" s="1"/>
      <c r="M2320" s="1"/>
    </row>
    <row r="2321" spans="1:13" ht="15.75" x14ac:dyDescent="0.25">
      <c r="A2321" s="1" t="s">
        <v>26</v>
      </c>
      <c r="B2321" s="1" t="s">
        <v>2470</v>
      </c>
      <c r="C2321" s="1" t="s">
        <v>5984</v>
      </c>
      <c r="D2321" s="1" t="s">
        <v>5985</v>
      </c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1:13" ht="15.75" x14ac:dyDescent="0.25">
      <c r="A2322" s="1" t="s">
        <v>24</v>
      </c>
      <c r="B2322" s="1" t="s">
        <v>2473</v>
      </c>
      <c r="C2322" s="1" t="s">
        <v>5986</v>
      </c>
      <c r="D2322" s="1" t="s">
        <v>2651</v>
      </c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1:13" ht="15.75" x14ac:dyDescent="0.25">
      <c r="A2323" s="1" t="s">
        <v>23</v>
      </c>
      <c r="B2323" s="1" t="s">
        <v>2470</v>
      </c>
      <c r="C2323" s="1" t="s">
        <v>5987</v>
      </c>
      <c r="D2323" s="1" t="s">
        <v>5988</v>
      </c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1:13" ht="15.75" x14ac:dyDescent="0.25">
      <c r="A2324" s="1" t="s">
        <v>22</v>
      </c>
      <c r="B2324" s="1" t="s">
        <v>2473</v>
      </c>
      <c r="C2324" s="1" t="s">
        <v>5989</v>
      </c>
      <c r="D2324" s="1" t="s">
        <v>2766</v>
      </c>
      <c r="E2324" s="1"/>
      <c r="F2324" s="1"/>
      <c r="G2324" s="1"/>
      <c r="H2324" s="1"/>
      <c r="I2324" s="1"/>
      <c r="J2324" s="1"/>
      <c r="K2324" s="1"/>
      <c r="L2324" s="1"/>
      <c r="M2324" s="1"/>
    </row>
    <row r="2325" spans="1:13" ht="15.75" x14ac:dyDescent="0.25">
      <c r="A2325" s="1" t="s">
        <v>20</v>
      </c>
      <c r="B2325" s="1" t="s">
        <v>2470</v>
      </c>
      <c r="C2325" s="1" t="s">
        <v>5990</v>
      </c>
      <c r="D2325" s="1" t="s">
        <v>5991</v>
      </c>
      <c r="E2325" s="1"/>
      <c r="F2325" s="1"/>
      <c r="G2325" s="1"/>
      <c r="H2325" s="1"/>
      <c r="I2325" s="1"/>
      <c r="J2325" s="1"/>
      <c r="K2325" s="1"/>
      <c r="L2325" s="1"/>
      <c r="M2325" s="1"/>
    </row>
    <row r="2326" spans="1:13" ht="15.75" x14ac:dyDescent="0.25">
      <c r="A2326" s="1" t="s">
        <v>19</v>
      </c>
      <c r="B2326" s="1" t="s">
        <v>2473</v>
      </c>
      <c r="C2326" s="1" t="s">
        <v>3767</v>
      </c>
      <c r="D2326" s="1" t="s">
        <v>5992</v>
      </c>
      <c r="E2326" s="1"/>
      <c r="F2326" s="1"/>
      <c r="G2326" s="1"/>
      <c r="H2326" s="1"/>
      <c r="I2326" s="1"/>
      <c r="J2326" s="1"/>
      <c r="K2326" s="1"/>
      <c r="L2326" s="1"/>
      <c r="M2326" s="1"/>
    </row>
    <row r="2327" spans="1:13" ht="15.75" x14ac:dyDescent="0.25">
      <c r="A2327" s="1" t="s">
        <v>18</v>
      </c>
      <c r="B2327" s="1" t="s">
        <v>2473</v>
      </c>
      <c r="C2327" s="1" t="s">
        <v>5993</v>
      </c>
      <c r="D2327" s="1" t="s">
        <v>5994</v>
      </c>
      <c r="E2327" s="1"/>
      <c r="F2327" s="1"/>
      <c r="G2327" s="1"/>
      <c r="H2327" s="1"/>
      <c r="I2327" s="1"/>
      <c r="J2327" s="1"/>
      <c r="K2327" s="1"/>
      <c r="L2327" s="1"/>
      <c r="M2327" s="1"/>
    </row>
    <row r="2328" spans="1:13" ht="15.75" x14ac:dyDescent="0.25">
      <c r="A2328" s="1" t="s">
        <v>17</v>
      </c>
      <c r="B2328" s="1" t="s">
        <v>2470</v>
      </c>
      <c r="C2328" s="1" t="s">
        <v>3101</v>
      </c>
      <c r="D2328" s="1" t="s">
        <v>4279</v>
      </c>
      <c r="E2328" s="1"/>
      <c r="F2328" s="1"/>
      <c r="G2328" s="1"/>
      <c r="H2328" s="1"/>
      <c r="I2328" s="1"/>
      <c r="J2328" s="1"/>
      <c r="K2328" s="1"/>
      <c r="L2328" s="1"/>
      <c r="M2328" s="1"/>
    </row>
    <row r="2329" spans="1:13" ht="15.75" x14ac:dyDescent="0.25">
      <c r="A2329" s="1" t="s">
        <v>16</v>
      </c>
      <c r="B2329" s="1" t="s">
        <v>2470</v>
      </c>
      <c r="C2329" s="1" t="s">
        <v>5995</v>
      </c>
      <c r="D2329" s="1" t="s">
        <v>2516</v>
      </c>
      <c r="E2329" s="1"/>
      <c r="F2329" s="1"/>
      <c r="G2329" s="1"/>
      <c r="H2329" s="1"/>
      <c r="I2329" s="1"/>
      <c r="J2329" s="1"/>
      <c r="K2329" s="1"/>
      <c r="L2329" s="1"/>
      <c r="M2329" s="1"/>
    </row>
    <row r="2330" spans="1:13" ht="15.75" x14ac:dyDescent="0.25">
      <c r="A2330" s="1" t="s">
        <v>15</v>
      </c>
      <c r="B2330" s="1" t="s">
        <v>2470</v>
      </c>
      <c r="C2330" s="1" t="s">
        <v>5996</v>
      </c>
      <c r="D2330" s="1" t="s">
        <v>5997</v>
      </c>
      <c r="E2330" s="1"/>
      <c r="F2330" s="1"/>
      <c r="G2330" s="1"/>
      <c r="H2330" s="1"/>
      <c r="I2330" s="1"/>
      <c r="J2330" s="1"/>
      <c r="K2330" s="1"/>
      <c r="L2330" s="1"/>
      <c r="M2330" s="1"/>
    </row>
    <row r="2331" spans="1:13" ht="15.75" x14ac:dyDescent="0.25">
      <c r="A2331" s="1" t="s">
        <v>13</v>
      </c>
      <c r="B2331" s="1" t="s">
        <v>2470</v>
      </c>
      <c r="C2331" s="1" t="s">
        <v>5998</v>
      </c>
      <c r="D2331" s="1" t="s">
        <v>5999</v>
      </c>
      <c r="E2331" s="1"/>
      <c r="F2331" s="1"/>
      <c r="G2331" s="1"/>
      <c r="H2331" s="1"/>
      <c r="I2331" s="1"/>
      <c r="J2331" s="1"/>
      <c r="K2331" s="1"/>
      <c r="L2331" s="1"/>
      <c r="M2331" s="1"/>
    </row>
    <row r="2332" spans="1:13" ht="15.75" x14ac:dyDescent="0.25">
      <c r="A2332" s="1" t="s">
        <v>12</v>
      </c>
      <c r="B2332" s="1" t="s">
        <v>2473</v>
      </c>
      <c r="C2332" s="1" t="s">
        <v>6000</v>
      </c>
      <c r="D2332" s="1" t="s">
        <v>3217</v>
      </c>
      <c r="E2332" s="1"/>
      <c r="F2332" s="1"/>
      <c r="G2332" s="1"/>
      <c r="H2332" s="1"/>
      <c r="I2332" s="1"/>
      <c r="J2332" s="1"/>
      <c r="K2332" s="1"/>
      <c r="L2332" s="1"/>
      <c r="M2332" s="1"/>
    </row>
    <row r="2333" spans="1:13" ht="15.75" x14ac:dyDescent="0.25">
      <c r="A2333" s="1" t="s">
        <v>10</v>
      </c>
      <c r="B2333" s="1" t="s">
        <v>2473</v>
      </c>
      <c r="C2333" s="1" t="s">
        <v>6001</v>
      </c>
      <c r="D2333" s="1" t="s">
        <v>6002</v>
      </c>
      <c r="E2333" s="1"/>
      <c r="F2333" s="1"/>
      <c r="G2333" s="1"/>
      <c r="H2333" s="1"/>
      <c r="I2333" s="1"/>
      <c r="J2333" s="1"/>
      <c r="K2333" s="1"/>
      <c r="L2333" s="1"/>
      <c r="M2333" s="1"/>
    </row>
    <row r="2334" spans="1:13" ht="15.75" x14ac:dyDescent="0.25">
      <c r="A2334" s="1" t="s">
        <v>8</v>
      </c>
      <c r="B2334" s="1" t="s">
        <v>2470</v>
      </c>
      <c r="C2334" s="1" t="s">
        <v>6003</v>
      </c>
      <c r="D2334" s="1" t="s">
        <v>5187</v>
      </c>
      <c r="E2334" s="1"/>
      <c r="F2334" s="1"/>
      <c r="G2334" s="1"/>
      <c r="H2334" s="1"/>
      <c r="I2334" s="1"/>
      <c r="J2334" s="1"/>
      <c r="K2334" s="1"/>
      <c r="L2334" s="1"/>
      <c r="M2334" s="1"/>
    </row>
    <row r="2335" spans="1:13" ht="15.75" x14ac:dyDescent="0.25">
      <c r="A2335" s="1" t="s">
        <v>5</v>
      </c>
      <c r="B2335" s="1" t="s">
        <v>2473</v>
      </c>
      <c r="C2335" s="1" t="s">
        <v>6004</v>
      </c>
      <c r="D2335" s="1" t="s">
        <v>6005</v>
      </c>
      <c r="E2335" s="1"/>
      <c r="F2335" s="1"/>
      <c r="G2335" s="1"/>
      <c r="H2335" s="1"/>
      <c r="I2335" s="1"/>
      <c r="J2335" s="1"/>
      <c r="K2335" s="1"/>
      <c r="L2335" s="1"/>
      <c r="M2335" s="1"/>
    </row>
    <row r="2336" spans="1:13" ht="15.75" x14ac:dyDescent="0.25">
      <c r="A2336" s="1" t="s">
        <v>0</v>
      </c>
      <c r="B2336" s="1" t="s">
        <v>2473</v>
      </c>
      <c r="C2336" s="1" t="s">
        <v>6006</v>
      </c>
      <c r="D2336" s="1" t="s">
        <v>6007</v>
      </c>
      <c r="E2336" s="1"/>
      <c r="F2336" s="1"/>
      <c r="G2336" s="1"/>
      <c r="H2336" s="1"/>
      <c r="I2336" s="1"/>
      <c r="J2336" s="1"/>
      <c r="K2336" s="1"/>
      <c r="L2336" s="1"/>
      <c r="M2336" s="1"/>
    </row>
    <row r="2340" spans="1:3" x14ac:dyDescent="0.25">
      <c r="A2340" s="33" t="s">
        <v>6041</v>
      </c>
      <c r="B2340" s="33">
        <v>0</v>
      </c>
      <c r="C2340" s="33"/>
    </row>
    <row r="2341" spans="1:3" x14ac:dyDescent="0.25">
      <c r="A2341" s="33" t="s">
        <v>6042</v>
      </c>
      <c r="B2341" s="33"/>
      <c r="C2341" s="33">
        <f>COUNTA(A2:A2336)</f>
        <v>2335</v>
      </c>
    </row>
  </sheetData>
  <sortState xmlns:xlrd2="http://schemas.microsoft.com/office/spreadsheetml/2017/richdata2" ref="A1:B1">
    <sortCondition ref="A1"/>
  </sortState>
  <phoneticPr fontId="3" type="noConversion"/>
  <conditionalFormatting sqref="A1:A1048576">
    <cfRule type="duplicateValues" dxfId="12" priority="1"/>
    <cfRule type="duplicateValues" dxfId="11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51"/>
  <sheetViews>
    <sheetView topLeftCell="A2332" workbookViewId="0">
      <selection activeCell="E2344" sqref="E2344"/>
    </sheetView>
  </sheetViews>
  <sheetFormatPr defaultRowHeight="15" x14ac:dyDescent="0.25"/>
  <cols>
    <col min="1" max="1" width="42.85546875" customWidth="1"/>
    <col min="2" max="2" width="17.7109375" customWidth="1"/>
    <col min="3" max="3" width="16" customWidth="1"/>
    <col min="4" max="4" width="15.42578125" customWidth="1"/>
    <col min="5" max="5" width="21.42578125" customWidth="1"/>
    <col min="6" max="6" width="19.5703125" customWidth="1"/>
    <col min="7" max="7" width="30.85546875" style="5" customWidth="1"/>
    <col min="8" max="8" width="12.28515625" customWidth="1"/>
    <col min="9" max="9" width="25.140625" customWidth="1"/>
    <col min="10" max="10" width="20.28515625" customWidth="1"/>
  </cols>
  <sheetData>
    <row r="1" spans="1:10" s="57" customFormat="1" ht="18.95" customHeight="1" x14ac:dyDescent="0.25">
      <c r="A1" s="56" t="s">
        <v>2373</v>
      </c>
      <c r="B1" s="56" t="s">
        <v>2363</v>
      </c>
      <c r="C1" s="56" t="s">
        <v>2364</v>
      </c>
      <c r="D1" s="56" t="s">
        <v>2365</v>
      </c>
      <c r="E1" s="56" t="s">
        <v>2366</v>
      </c>
      <c r="F1" s="56" t="s">
        <v>2367</v>
      </c>
      <c r="G1" s="56" t="s">
        <v>2368</v>
      </c>
      <c r="H1" s="56" t="s">
        <v>2369</v>
      </c>
      <c r="I1" s="56" t="s">
        <v>6017</v>
      </c>
      <c r="J1" s="56" t="s">
        <v>6018</v>
      </c>
    </row>
    <row r="2" spans="1:10" x14ac:dyDescent="0.25">
      <c r="A2" s="5" t="s">
        <v>2362</v>
      </c>
      <c r="B2" s="5">
        <v>47.41</v>
      </c>
      <c r="C2" s="5">
        <v>7.47</v>
      </c>
      <c r="D2" s="5" t="s">
        <v>2370</v>
      </c>
      <c r="E2" s="5" t="s">
        <v>2370</v>
      </c>
      <c r="F2" s="5" t="s">
        <v>2370</v>
      </c>
      <c r="G2" s="5">
        <v>0</v>
      </c>
      <c r="H2" s="5" t="s">
        <v>2371</v>
      </c>
      <c r="I2" s="5" t="str">
        <f t="shared" ref="I2:I65" si="0">IF(B2 &lt;18.5,"UNDERWEIGHT",IF(B2&lt;25,"NORMAL WEIGHT",IF(B2&lt;30,"OVERWEIGHT","OBESITY")))</f>
        <v>OBESITY</v>
      </c>
      <c r="J2" s="5" t="str">
        <f>IF(C2&lt;5.7,"NORMAL",IF(C2&lt;6.4,"PREDIABETES","DIABETES"))</f>
        <v>DIABETES</v>
      </c>
    </row>
    <row r="3" spans="1:10" x14ac:dyDescent="0.25">
      <c r="A3" s="5" t="s">
        <v>2361</v>
      </c>
      <c r="B3" s="5">
        <v>30.36</v>
      </c>
      <c r="C3" s="5">
        <v>5.77</v>
      </c>
      <c r="D3" s="5" t="s">
        <v>2370</v>
      </c>
      <c r="E3" s="5" t="s">
        <v>2370</v>
      </c>
      <c r="F3" s="5" t="s">
        <v>2370</v>
      </c>
      <c r="G3" s="5">
        <v>0</v>
      </c>
      <c r="H3" s="5" t="s">
        <v>2371</v>
      </c>
      <c r="I3" s="5" t="str">
        <f t="shared" si="0"/>
        <v>OBESITY</v>
      </c>
      <c r="J3" s="5" t="str">
        <f t="shared" ref="J3:J66" si="1">IF(C3&lt;5.7,"NORMAL",IF(C3&lt;6.4,"PREDIABETES","DIABETES"))</f>
        <v>PREDIABETES</v>
      </c>
    </row>
    <row r="4" spans="1:10" x14ac:dyDescent="0.25">
      <c r="A4" s="5" t="s">
        <v>2360</v>
      </c>
      <c r="B4" s="5">
        <v>34.484999999999999</v>
      </c>
      <c r="C4" s="5">
        <v>11.87</v>
      </c>
      <c r="D4" s="5" t="s">
        <v>2371</v>
      </c>
      <c r="E4" s="5" t="s">
        <v>2370</v>
      </c>
      <c r="F4" s="5" t="s">
        <v>2370</v>
      </c>
      <c r="G4" s="5">
        <v>2</v>
      </c>
      <c r="H4" s="5" t="s">
        <v>2371</v>
      </c>
      <c r="I4" s="5" t="str">
        <f t="shared" si="0"/>
        <v>OBESITY</v>
      </c>
      <c r="J4" s="5" t="str">
        <f t="shared" si="1"/>
        <v>DIABETES</v>
      </c>
    </row>
    <row r="5" spans="1:10" x14ac:dyDescent="0.25">
      <c r="A5" s="5" t="s">
        <v>2359</v>
      </c>
      <c r="B5" s="5">
        <v>38.094999999999999</v>
      </c>
      <c r="C5" s="5">
        <v>6.05</v>
      </c>
      <c r="D5" s="5" t="s">
        <v>2370</v>
      </c>
      <c r="E5" s="5" t="s">
        <v>2370</v>
      </c>
      <c r="F5" s="5" t="s">
        <v>2370</v>
      </c>
      <c r="G5" s="5">
        <v>0</v>
      </c>
      <c r="H5" s="5" t="s">
        <v>2371</v>
      </c>
      <c r="I5" s="5" t="str">
        <f t="shared" si="0"/>
        <v>OBESITY</v>
      </c>
      <c r="J5" s="5" t="str">
        <f t="shared" si="1"/>
        <v>PREDIABETES</v>
      </c>
    </row>
    <row r="6" spans="1:10" x14ac:dyDescent="0.25">
      <c r="A6" s="5" t="s">
        <v>2358</v>
      </c>
      <c r="B6" s="5">
        <v>35.53</v>
      </c>
      <c r="C6" s="5">
        <v>5.45</v>
      </c>
      <c r="D6" s="5" t="s">
        <v>2370</v>
      </c>
      <c r="E6" s="5" t="s">
        <v>2370</v>
      </c>
      <c r="F6" s="5" t="s">
        <v>2370</v>
      </c>
      <c r="G6" s="5">
        <v>0</v>
      </c>
      <c r="H6" s="5" t="s">
        <v>2371</v>
      </c>
      <c r="I6" s="5" t="str">
        <f t="shared" si="0"/>
        <v>OBESITY</v>
      </c>
      <c r="J6" s="5" t="str">
        <f t="shared" si="1"/>
        <v>NORMAL</v>
      </c>
    </row>
    <row r="7" spans="1:10" x14ac:dyDescent="0.25">
      <c r="A7" s="5" t="s">
        <v>2357</v>
      </c>
      <c r="B7" s="5">
        <v>32.799999999999997</v>
      </c>
      <c r="C7" s="5">
        <v>6.59</v>
      </c>
      <c r="D7" s="5" t="s">
        <v>2370</v>
      </c>
      <c r="E7" s="5" t="s">
        <v>2370</v>
      </c>
      <c r="F7" s="5" t="s">
        <v>2370</v>
      </c>
      <c r="G7" s="5">
        <v>0</v>
      </c>
      <c r="H7" s="5" t="s">
        <v>2371</v>
      </c>
      <c r="I7" s="5" t="str">
        <f t="shared" si="0"/>
        <v>OBESITY</v>
      </c>
      <c r="J7" s="5" t="str">
        <f t="shared" si="1"/>
        <v>DIABETES</v>
      </c>
    </row>
    <row r="8" spans="1:10" x14ac:dyDescent="0.25">
      <c r="A8" s="5" t="s">
        <v>2356</v>
      </c>
      <c r="B8" s="5">
        <v>36.4</v>
      </c>
      <c r="C8" s="5">
        <v>6.07</v>
      </c>
      <c r="D8" s="5" t="s">
        <v>2370</v>
      </c>
      <c r="E8" s="5" t="s">
        <v>2370</v>
      </c>
      <c r="F8" s="5" t="s">
        <v>2370</v>
      </c>
      <c r="G8" s="5">
        <v>0</v>
      </c>
      <c r="H8" s="5" t="s">
        <v>2371</v>
      </c>
      <c r="I8" s="5" t="str">
        <f t="shared" si="0"/>
        <v>OBESITY</v>
      </c>
      <c r="J8" s="5" t="str">
        <f t="shared" si="1"/>
        <v>PREDIABETES</v>
      </c>
    </row>
    <row r="9" spans="1:10" x14ac:dyDescent="0.25">
      <c r="A9" s="5" t="s">
        <v>2355</v>
      </c>
      <c r="B9" s="5">
        <v>36.96</v>
      </c>
      <c r="C9" s="5">
        <v>7.93</v>
      </c>
      <c r="D9" s="5" t="s">
        <v>2370</v>
      </c>
      <c r="E9" s="5" t="s">
        <v>2370</v>
      </c>
      <c r="F9" s="5" t="s">
        <v>2370</v>
      </c>
      <c r="G9" s="5">
        <v>3</v>
      </c>
      <c r="H9" s="5" t="s">
        <v>2371</v>
      </c>
      <c r="I9" s="5" t="str">
        <f t="shared" si="0"/>
        <v>OBESITY</v>
      </c>
      <c r="J9" s="5" t="str">
        <f t="shared" si="1"/>
        <v>DIABETES</v>
      </c>
    </row>
    <row r="10" spans="1:10" x14ac:dyDescent="0.25">
      <c r="A10" s="5" t="s">
        <v>2354</v>
      </c>
      <c r="B10" s="5">
        <v>41.14</v>
      </c>
      <c r="C10" s="5">
        <v>9.58</v>
      </c>
      <c r="D10" s="5" t="s">
        <v>2371</v>
      </c>
      <c r="E10" s="5" t="s">
        <v>2370</v>
      </c>
      <c r="F10" s="5" t="s">
        <v>2372</v>
      </c>
      <c r="G10" s="5">
        <v>1</v>
      </c>
      <c r="H10" s="5" t="s">
        <v>2371</v>
      </c>
      <c r="I10" s="5" t="str">
        <f t="shared" si="0"/>
        <v>OBESITY</v>
      </c>
      <c r="J10" s="5" t="str">
        <f t="shared" si="1"/>
        <v>DIABETES</v>
      </c>
    </row>
    <row r="11" spans="1:10" x14ac:dyDescent="0.25">
      <c r="A11" s="5" t="s">
        <v>2353</v>
      </c>
      <c r="B11" s="5">
        <v>38.06</v>
      </c>
      <c r="C11" s="5">
        <v>10.79</v>
      </c>
      <c r="D11" s="5" t="s">
        <v>2370</v>
      </c>
      <c r="E11" s="5" t="s">
        <v>2370</v>
      </c>
      <c r="F11" s="5" t="s">
        <v>2370</v>
      </c>
      <c r="G11" s="5">
        <v>0</v>
      </c>
      <c r="H11" s="5" t="s">
        <v>2371</v>
      </c>
      <c r="I11" s="5" t="str">
        <f t="shared" si="0"/>
        <v>OBESITY</v>
      </c>
      <c r="J11" s="5" t="str">
        <f t="shared" si="1"/>
        <v>DIABETES</v>
      </c>
    </row>
    <row r="12" spans="1:10" x14ac:dyDescent="0.25">
      <c r="A12" s="5" t="s">
        <v>2352</v>
      </c>
      <c r="B12" s="5">
        <v>37.700000000000003</v>
      </c>
      <c r="C12" s="5">
        <v>5.96</v>
      </c>
      <c r="D12" s="5" t="s">
        <v>2371</v>
      </c>
      <c r="E12" s="5" t="s">
        <v>2370</v>
      </c>
      <c r="F12" s="5" t="s">
        <v>2370</v>
      </c>
      <c r="G12" s="5">
        <v>2</v>
      </c>
      <c r="H12" s="5" t="s">
        <v>2371</v>
      </c>
      <c r="I12" s="5" t="str">
        <f t="shared" si="0"/>
        <v>OBESITY</v>
      </c>
      <c r="J12" s="5" t="str">
        <f t="shared" si="1"/>
        <v>PREDIABETES</v>
      </c>
    </row>
    <row r="13" spans="1:10" x14ac:dyDescent="0.25">
      <c r="A13" s="5" t="s">
        <v>2351</v>
      </c>
      <c r="B13" s="5">
        <v>42.13</v>
      </c>
      <c r="C13" s="5">
        <v>11.9</v>
      </c>
      <c r="D13" s="5" t="s">
        <v>2370</v>
      </c>
      <c r="E13" s="5" t="s">
        <v>2370</v>
      </c>
      <c r="F13" s="5" t="s">
        <v>2370</v>
      </c>
      <c r="G13" s="5">
        <v>0</v>
      </c>
      <c r="H13" s="5" t="s">
        <v>2371</v>
      </c>
      <c r="I13" s="5" t="str">
        <f t="shared" si="0"/>
        <v>OBESITY</v>
      </c>
      <c r="J13" s="5" t="str">
        <f t="shared" si="1"/>
        <v>DIABETES</v>
      </c>
    </row>
    <row r="14" spans="1:10" x14ac:dyDescent="0.25">
      <c r="A14" s="5" t="s">
        <v>2350</v>
      </c>
      <c r="B14" s="5">
        <v>40.92</v>
      </c>
      <c r="C14" s="5">
        <v>8.41</v>
      </c>
      <c r="D14" s="5" t="s">
        <v>2370</v>
      </c>
      <c r="E14" s="5" t="s">
        <v>2370</v>
      </c>
      <c r="F14" s="5" t="s">
        <v>2370</v>
      </c>
      <c r="G14" s="5">
        <v>0</v>
      </c>
      <c r="H14" s="5" t="s">
        <v>2371</v>
      </c>
      <c r="I14" s="5" t="str">
        <f t="shared" si="0"/>
        <v>OBESITY</v>
      </c>
      <c r="J14" s="5" t="str">
        <f t="shared" si="1"/>
        <v>DIABETES</v>
      </c>
    </row>
    <row r="15" spans="1:10" x14ac:dyDescent="0.25">
      <c r="A15" s="5" t="s">
        <v>2349</v>
      </c>
      <c r="B15" s="5">
        <v>40.564999999999998</v>
      </c>
      <c r="C15" s="5">
        <v>7.02</v>
      </c>
      <c r="D15" s="5" t="s">
        <v>2370</v>
      </c>
      <c r="E15" s="5" t="s">
        <v>2370</v>
      </c>
      <c r="F15" s="5" t="s">
        <v>2370</v>
      </c>
      <c r="G15" s="5">
        <v>0</v>
      </c>
      <c r="H15" s="5" t="s">
        <v>2371</v>
      </c>
      <c r="I15" s="5" t="str">
        <f t="shared" si="0"/>
        <v>OBESITY</v>
      </c>
      <c r="J15" s="5" t="str">
        <f t="shared" si="1"/>
        <v>DIABETES</v>
      </c>
    </row>
    <row r="16" spans="1:10" x14ac:dyDescent="0.25">
      <c r="A16" s="5" t="s">
        <v>2348</v>
      </c>
      <c r="B16" s="5">
        <v>36.384999999999998</v>
      </c>
      <c r="C16" s="5">
        <v>7.59</v>
      </c>
      <c r="D16" s="5" t="s">
        <v>2371</v>
      </c>
      <c r="E16" s="5" t="s">
        <v>2370</v>
      </c>
      <c r="F16" s="5" t="s">
        <v>2370</v>
      </c>
      <c r="G16" s="5">
        <v>2</v>
      </c>
      <c r="H16" s="5" t="s">
        <v>2371</v>
      </c>
      <c r="I16" s="5" t="str">
        <f t="shared" si="0"/>
        <v>OBESITY</v>
      </c>
      <c r="J16" s="5" t="str">
        <f>IF(C16&lt;5.7,"NORMAL",IF(C16&lt;6.4,"PREDIABETES","DIABETES"))</f>
        <v>DIABETES</v>
      </c>
    </row>
    <row r="17" spans="1:10" x14ac:dyDescent="0.25">
      <c r="A17" s="5" t="s">
        <v>2347</v>
      </c>
      <c r="B17" s="5">
        <v>39.9</v>
      </c>
      <c r="C17" s="5">
        <v>11.32</v>
      </c>
      <c r="D17" s="5" t="s">
        <v>2370</v>
      </c>
      <c r="E17" s="5" t="s">
        <v>2370</v>
      </c>
      <c r="F17" s="5" t="s">
        <v>2370</v>
      </c>
      <c r="G17" s="5">
        <v>0</v>
      </c>
      <c r="H17" s="5" t="s">
        <v>2371</v>
      </c>
      <c r="I17" s="5" t="str">
        <f t="shared" si="0"/>
        <v>OBESITY</v>
      </c>
      <c r="J17" s="5" t="str">
        <f t="shared" si="1"/>
        <v>DIABETES</v>
      </c>
    </row>
    <row r="18" spans="1:10" x14ac:dyDescent="0.25">
      <c r="A18" s="5" t="s">
        <v>2346</v>
      </c>
      <c r="B18" s="5">
        <v>33.799999999999997</v>
      </c>
      <c r="C18" s="5">
        <v>7.67</v>
      </c>
      <c r="D18" s="5" t="s">
        <v>2370</v>
      </c>
      <c r="E18" s="5" t="s">
        <v>2370</v>
      </c>
      <c r="F18" s="5" t="s">
        <v>2370</v>
      </c>
      <c r="G18" s="5">
        <v>3</v>
      </c>
      <c r="H18" s="5" t="s">
        <v>2371</v>
      </c>
      <c r="I18" s="5" t="str">
        <f t="shared" si="0"/>
        <v>OBESITY</v>
      </c>
      <c r="J18" s="5" t="str">
        <f t="shared" si="1"/>
        <v>DIABETES</v>
      </c>
    </row>
    <row r="19" spans="1:10" x14ac:dyDescent="0.25">
      <c r="A19" s="5" t="s">
        <v>2345</v>
      </c>
      <c r="B19" s="5">
        <v>36.765000000000001</v>
      </c>
      <c r="C19" s="5">
        <v>7.29</v>
      </c>
      <c r="D19" s="5" t="s">
        <v>2371</v>
      </c>
      <c r="E19" s="5" t="s">
        <v>2370</v>
      </c>
      <c r="F19" s="5" t="s">
        <v>2372</v>
      </c>
      <c r="G19" s="5">
        <v>1</v>
      </c>
      <c r="H19" s="5" t="s">
        <v>2371</v>
      </c>
      <c r="I19" s="5" t="str">
        <f t="shared" si="0"/>
        <v>OBESITY</v>
      </c>
      <c r="J19" s="5" t="str">
        <f t="shared" si="1"/>
        <v>DIABETES</v>
      </c>
    </row>
    <row r="20" spans="1:10" x14ac:dyDescent="0.25">
      <c r="A20" s="5" t="s">
        <v>2344</v>
      </c>
      <c r="B20" s="5">
        <v>36.954999999999998</v>
      </c>
      <c r="C20" s="5">
        <v>4.72</v>
      </c>
      <c r="D20" s="5" t="s">
        <v>2371</v>
      </c>
      <c r="E20" s="5" t="s">
        <v>2370</v>
      </c>
      <c r="F20" s="5" t="s">
        <v>2370</v>
      </c>
      <c r="G20" s="5">
        <v>1</v>
      </c>
      <c r="H20" s="5" t="s">
        <v>2371</v>
      </c>
      <c r="I20" s="5" t="str">
        <f t="shared" si="0"/>
        <v>OBESITY</v>
      </c>
      <c r="J20" s="5" t="str">
        <f t="shared" si="1"/>
        <v>NORMAL</v>
      </c>
    </row>
    <row r="21" spans="1:10" x14ac:dyDescent="0.25">
      <c r="A21" s="5" t="s">
        <v>2343</v>
      </c>
      <c r="B21" s="5">
        <v>42.9</v>
      </c>
      <c r="C21" s="5">
        <v>11.41</v>
      </c>
      <c r="D21" s="5" t="s">
        <v>2370</v>
      </c>
      <c r="E21" s="5" t="s">
        <v>2370</v>
      </c>
      <c r="F21" s="5" t="s">
        <v>2370</v>
      </c>
      <c r="G21" s="5">
        <v>0</v>
      </c>
      <c r="H21" s="5" t="s">
        <v>2371</v>
      </c>
      <c r="I21" s="5" t="str">
        <f t="shared" si="0"/>
        <v>OBESITY</v>
      </c>
      <c r="J21" s="5" t="str">
        <f t="shared" si="1"/>
        <v>DIABETES</v>
      </c>
    </row>
    <row r="22" spans="1:10" x14ac:dyDescent="0.25">
      <c r="A22" s="5" t="s">
        <v>2342</v>
      </c>
      <c r="B22" s="5">
        <v>36.299999999999997</v>
      </c>
      <c r="C22" s="5">
        <v>11.5</v>
      </c>
      <c r="D22" s="5" t="s">
        <v>2371</v>
      </c>
      <c r="E22" s="5" t="s">
        <v>2370</v>
      </c>
      <c r="F22" s="5" t="s">
        <v>2370</v>
      </c>
      <c r="G22" s="5">
        <v>2</v>
      </c>
      <c r="H22" s="5" t="s">
        <v>2371</v>
      </c>
      <c r="I22" s="5" t="str">
        <f t="shared" si="0"/>
        <v>OBESITY</v>
      </c>
      <c r="J22" s="5" t="str">
        <f t="shared" si="1"/>
        <v>DIABETES</v>
      </c>
    </row>
    <row r="23" spans="1:10" x14ac:dyDescent="0.25">
      <c r="A23" s="5" t="s">
        <v>2341</v>
      </c>
      <c r="B23" s="5">
        <v>32.200000000000003</v>
      </c>
      <c r="C23" s="5">
        <v>6.22</v>
      </c>
      <c r="D23" s="5" t="s">
        <v>2371</v>
      </c>
      <c r="E23" s="5" t="s">
        <v>2370</v>
      </c>
      <c r="F23" s="5" t="s">
        <v>2370</v>
      </c>
      <c r="G23" s="5">
        <v>2</v>
      </c>
      <c r="H23" s="5" t="s">
        <v>2371</v>
      </c>
      <c r="I23" s="5" t="str">
        <f t="shared" si="0"/>
        <v>OBESITY</v>
      </c>
      <c r="J23" s="5" t="str">
        <f t="shared" si="1"/>
        <v>PREDIABETES</v>
      </c>
    </row>
    <row r="24" spans="1:10" x14ac:dyDescent="0.25">
      <c r="A24" s="5" t="s">
        <v>2340</v>
      </c>
      <c r="B24" s="5">
        <v>31.3</v>
      </c>
      <c r="C24" s="5">
        <v>11.38</v>
      </c>
      <c r="D24" s="5" t="s">
        <v>2370</v>
      </c>
      <c r="E24" s="5" t="s">
        <v>2370</v>
      </c>
      <c r="F24" s="5" t="s">
        <v>2370</v>
      </c>
      <c r="G24" s="5">
        <v>3</v>
      </c>
      <c r="H24" s="5" t="s">
        <v>2371</v>
      </c>
      <c r="I24" s="5" t="str">
        <f t="shared" si="0"/>
        <v>OBESITY</v>
      </c>
      <c r="J24" s="5" t="str">
        <f t="shared" si="1"/>
        <v>DIABETES</v>
      </c>
    </row>
    <row r="25" spans="1:10" x14ac:dyDescent="0.25">
      <c r="A25" s="5" t="s">
        <v>2339</v>
      </c>
      <c r="B25" s="5">
        <v>41.8</v>
      </c>
      <c r="C25" s="5">
        <v>7.89</v>
      </c>
      <c r="D25" s="5" t="s">
        <v>2371</v>
      </c>
      <c r="E25" s="5" t="s">
        <v>2370</v>
      </c>
      <c r="F25" s="5" t="s">
        <v>2370</v>
      </c>
      <c r="G25" s="5">
        <v>2</v>
      </c>
      <c r="H25" s="5" t="s">
        <v>2371</v>
      </c>
      <c r="I25" s="5" t="str">
        <f t="shared" si="0"/>
        <v>OBESITY</v>
      </c>
      <c r="J25" s="5" t="str">
        <f t="shared" si="1"/>
        <v>DIABETES</v>
      </c>
    </row>
    <row r="26" spans="1:10" x14ac:dyDescent="0.25">
      <c r="A26" s="5" t="s">
        <v>2338</v>
      </c>
      <c r="B26" s="5">
        <v>35.090000000000003</v>
      </c>
      <c r="C26" s="5">
        <v>4.38</v>
      </c>
      <c r="D26" s="5" t="s">
        <v>2371</v>
      </c>
      <c r="E26" s="5" t="s">
        <v>2370</v>
      </c>
      <c r="F26" s="5" t="s">
        <v>2370</v>
      </c>
      <c r="G26" s="5">
        <v>2</v>
      </c>
      <c r="H26" s="5" t="s">
        <v>2371</v>
      </c>
      <c r="I26" s="5" t="str">
        <f t="shared" si="0"/>
        <v>OBESITY</v>
      </c>
      <c r="J26" s="5" t="str">
        <f t="shared" si="1"/>
        <v>NORMAL</v>
      </c>
    </row>
    <row r="27" spans="1:10" x14ac:dyDescent="0.25">
      <c r="A27" s="5" t="s">
        <v>2337</v>
      </c>
      <c r="B27" s="5">
        <v>33.880000000000003</v>
      </c>
      <c r="C27" s="5">
        <v>7.01</v>
      </c>
      <c r="D27" s="5" t="s">
        <v>2370</v>
      </c>
      <c r="E27" s="5" t="s">
        <v>2370</v>
      </c>
      <c r="F27" s="5" t="s">
        <v>2370</v>
      </c>
      <c r="G27" s="5">
        <v>3</v>
      </c>
      <c r="H27" s="5" t="s">
        <v>2371</v>
      </c>
      <c r="I27" s="5" t="str">
        <f t="shared" si="0"/>
        <v>OBESITY</v>
      </c>
      <c r="J27" s="5" t="str">
        <f t="shared" si="1"/>
        <v>DIABETES</v>
      </c>
    </row>
    <row r="28" spans="1:10" x14ac:dyDescent="0.25">
      <c r="A28" s="5" t="s">
        <v>2336</v>
      </c>
      <c r="B28" s="5">
        <v>30.875</v>
      </c>
      <c r="C28" s="5">
        <v>11.88</v>
      </c>
      <c r="D28" s="5" t="s">
        <v>2370</v>
      </c>
      <c r="E28" s="5" t="s">
        <v>2370</v>
      </c>
      <c r="F28" s="5" t="s">
        <v>2370</v>
      </c>
      <c r="G28" s="5">
        <v>0</v>
      </c>
      <c r="H28" s="5" t="s">
        <v>2371</v>
      </c>
      <c r="I28" s="5" t="str">
        <f t="shared" si="0"/>
        <v>OBESITY</v>
      </c>
      <c r="J28" s="5" t="str">
        <f t="shared" si="1"/>
        <v>DIABETES</v>
      </c>
    </row>
    <row r="29" spans="1:10" x14ac:dyDescent="0.25">
      <c r="A29" s="5" t="s">
        <v>2335</v>
      </c>
      <c r="B29" s="5">
        <v>36.86</v>
      </c>
      <c r="C29" s="5">
        <v>5.19</v>
      </c>
      <c r="D29" s="5" t="s">
        <v>2371</v>
      </c>
      <c r="E29" s="5" t="s">
        <v>2370</v>
      </c>
      <c r="F29" s="5" t="s">
        <v>2372</v>
      </c>
      <c r="G29" s="5">
        <v>1</v>
      </c>
      <c r="H29" s="5" t="s">
        <v>2371</v>
      </c>
      <c r="I29" s="5" t="str">
        <f t="shared" si="0"/>
        <v>OBESITY</v>
      </c>
      <c r="J29" s="5" t="str">
        <f t="shared" si="1"/>
        <v>NORMAL</v>
      </c>
    </row>
    <row r="30" spans="1:10" x14ac:dyDescent="0.25">
      <c r="A30" s="5" t="s">
        <v>2334</v>
      </c>
      <c r="B30" s="5">
        <v>35.86</v>
      </c>
      <c r="C30" s="5">
        <v>6.74</v>
      </c>
      <c r="D30" s="5" t="s">
        <v>2371</v>
      </c>
      <c r="E30" s="5" t="s">
        <v>2370</v>
      </c>
      <c r="F30" s="5" t="s">
        <v>2370</v>
      </c>
      <c r="G30" s="5">
        <v>2</v>
      </c>
      <c r="H30" s="5" t="s">
        <v>2371</v>
      </c>
      <c r="I30" s="5" t="str">
        <f t="shared" si="0"/>
        <v>OBESITY</v>
      </c>
      <c r="J30" s="5" t="str">
        <f t="shared" si="1"/>
        <v>DIABETES</v>
      </c>
    </row>
    <row r="31" spans="1:10" x14ac:dyDescent="0.25">
      <c r="A31" s="5" t="s">
        <v>2333</v>
      </c>
      <c r="B31" s="5">
        <v>37.049999999999997</v>
      </c>
      <c r="C31" s="5">
        <v>8.44</v>
      </c>
      <c r="D31" s="5" t="s">
        <v>2370</v>
      </c>
      <c r="E31" s="5" t="s">
        <v>2370</v>
      </c>
      <c r="F31" s="5" t="s">
        <v>2370</v>
      </c>
      <c r="G31" s="5">
        <v>0</v>
      </c>
      <c r="H31" s="5" t="s">
        <v>2371</v>
      </c>
      <c r="I31" s="5" t="str">
        <f t="shared" si="0"/>
        <v>OBESITY</v>
      </c>
      <c r="J31" s="5" t="str">
        <f t="shared" si="1"/>
        <v>DIABETES</v>
      </c>
    </row>
    <row r="32" spans="1:10" x14ac:dyDescent="0.25">
      <c r="A32" s="5" t="s">
        <v>2332</v>
      </c>
      <c r="B32" s="5">
        <v>43.89</v>
      </c>
      <c r="C32" s="5">
        <v>8.7100000000000009</v>
      </c>
      <c r="D32" s="5" t="s">
        <v>2370</v>
      </c>
      <c r="E32" s="5" t="s">
        <v>2370</v>
      </c>
      <c r="F32" s="5" t="s">
        <v>2370</v>
      </c>
      <c r="G32" s="5">
        <v>0</v>
      </c>
      <c r="H32" s="5" t="s">
        <v>2371</v>
      </c>
      <c r="I32" s="5" t="str">
        <f t="shared" si="0"/>
        <v>OBESITY</v>
      </c>
      <c r="J32" s="5" t="str">
        <f t="shared" si="1"/>
        <v>DIABETES</v>
      </c>
    </row>
    <row r="33" spans="1:10" x14ac:dyDescent="0.25">
      <c r="A33" s="5" t="s">
        <v>2331</v>
      </c>
      <c r="B33" s="5">
        <v>42.35</v>
      </c>
      <c r="C33" s="5">
        <v>5.08</v>
      </c>
      <c r="D33" s="5" t="s">
        <v>2371</v>
      </c>
      <c r="E33" s="5" t="s">
        <v>2370</v>
      </c>
      <c r="F33" s="5" t="s">
        <v>2370</v>
      </c>
      <c r="G33" s="5">
        <v>0</v>
      </c>
      <c r="H33" s="5" t="s">
        <v>2371</v>
      </c>
      <c r="I33" s="5" t="str">
        <f t="shared" si="0"/>
        <v>OBESITY</v>
      </c>
      <c r="J33" s="5" t="str">
        <f t="shared" si="1"/>
        <v>NORMAL</v>
      </c>
    </row>
    <row r="34" spans="1:10" x14ac:dyDescent="0.25">
      <c r="A34" s="5" t="s">
        <v>2330</v>
      </c>
      <c r="B34" s="5">
        <v>31.35</v>
      </c>
      <c r="C34" s="5">
        <v>6.86</v>
      </c>
      <c r="D34" s="5" t="s">
        <v>2370</v>
      </c>
      <c r="E34" s="5" t="s">
        <v>2370</v>
      </c>
      <c r="F34" s="5" t="s">
        <v>2370</v>
      </c>
      <c r="G34" s="5">
        <v>0</v>
      </c>
      <c r="H34" s="5" t="s">
        <v>2371</v>
      </c>
      <c r="I34" s="5" t="str">
        <f t="shared" si="0"/>
        <v>OBESITY</v>
      </c>
      <c r="J34" s="5" t="str">
        <f t="shared" si="1"/>
        <v>DIABETES</v>
      </c>
    </row>
    <row r="35" spans="1:10" x14ac:dyDescent="0.25">
      <c r="A35" s="5" t="s">
        <v>2329</v>
      </c>
      <c r="B35" s="5">
        <v>47.6</v>
      </c>
      <c r="C35" s="5">
        <v>5.95</v>
      </c>
      <c r="D35" s="5" t="s">
        <v>2371</v>
      </c>
      <c r="E35" s="5" t="s">
        <v>2370</v>
      </c>
      <c r="F35" s="5" t="s">
        <v>2370</v>
      </c>
      <c r="G35" s="5">
        <v>0</v>
      </c>
      <c r="H35" s="5" t="s">
        <v>2371</v>
      </c>
      <c r="I35" s="5" t="str">
        <f t="shared" si="0"/>
        <v>OBESITY</v>
      </c>
      <c r="J35" s="5" t="str">
        <f t="shared" si="1"/>
        <v>PREDIABETES</v>
      </c>
    </row>
    <row r="36" spans="1:10" x14ac:dyDescent="0.25">
      <c r="A36" s="5" t="s">
        <v>2328</v>
      </c>
      <c r="B36" s="5">
        <v>46.2</v>
      </c>
      <c r="C36" s="5">
        <v>6.09</v>
      </c>
      <c r="D36" s="5" t="s">
        <v>2370</v>
      </c>
      <c r="E36" s="5" t="s">
        <v>2370</v>
      </c>
      <c r="F36" s="5" t="s">
        <v>2372</v>
      </c>
      <c r="G36" s="5">
        <v>1</v>
      </c>
      <c r="H36" s="5" t="s">
        <v>2371</v>
      </c>
      <c r="I36" s="5" t="str">
        <f t="shared" si="0"/>
        <v>OBESITY</v>
      </c>
      <c r="J36" s="5" t="str">
        <f t="shared" si="1"/>
        <v>PREDIABETES</v>
      </c>
    </row>
    <row r="37" spans="1:10" x14ac:dyDescent="0.25">
      <c r="A37" s="5" t="s">
        <v>2327</v>
      </c>
      <c r="B37" s="5">
        <v>32.015000000000001</v>
      </c>
      <c r="C37" s="5">
        <v>11.75</v>
      </c>
      <c r="D37" s="5" t="s">
        <v>2370</v>
      </c>
      <c r="E37" s="5" t="s">
        <v>2370</v>
      </c>
      <c r="F37" s="5" t="s">
        <v>2370</v>
      </c>
      <c r="G37" s="5">
        <v>0</v>
      </c>
      <c r="H37" s="5" t="s">
        <v>2371</v>
      </c>
      <c r="I37" s="5" t="str">
        <f t="shared" si="0"/>
        <v>OBESITY</v>
      </c>
      <c r="J37" s="5" t="str">
        <f t="shared" si="1"/>
        <v>DIABETES</v>
      </c>
    </row>
    <row r="38" spans="1:10" x14ac:dyDescent="0.25">
      <c r="A38" s="5" t="s">
        <v>2326</v>
      </c>
      <c r="B38" s="5">
        <v>40.564999999999998</v>
      </c>
      <c r="C38" s="5">
        <v>7.37</v>
      </c>
      <c r="D38" s="5" t="s">
        <v>2370</v>
      </c>
      <c r="E38" s="5" t="s">
        <v>2370</v>
      </c>
      <c r="F38" s="5" t="s">
        <v>2370</v>
      </c>
      <c r="G38" s="5">
        <v>0</v>
      </c>
      <c r="H38" s="5" t="s">
        <v>2371</v>
      </c>
      <c r="I38" s="5" t="str">
        <f t="shared" si="0"/>
        <v>OBESITY</v>
      </c>
      <c r="J38" s="5" t="str">
        <f t="shared" si="1"/>
        <v>DIABETES</v>
      </c>
    </row>
    <row r="39" spans="1:10" x14ac:dyDescent="0.25">
      <c r="A39" s="5" t="s">
        <v>2325</v>
      </c>
      <c r="B39" s="5">
        <v>32.450000000000003</v>
      </c>
      <c r="C39" s="5">
        <v>11.91</v>
      </c>
      <c r="D39" s="5" t="s">
        <v>2370</v>
      </c>
      <c r="E39" s="5" t="s">
        <v>2370</v>
      </c>
      <c r="F39" s="5" t="s">
        <v>2370</v>
      </c>
      <c r="G39" s="5">
        <v>0</v>
      </c>
      <c r="H39" s="5" t="s">
        <v>2371</v>
      </c>
      <c r="I39" s="5" t="str">
        <f t="shared" si="0"/>
        <v>OBESITY</v>
      </c>
      <c r="J39" s="5" t="str">
        <f t="shared" si="1"/>
        <v>DIABETES</v>
      </c>
    </row>
    <row r="40" spans="1:10" x14ac:dyDescent="0.25">
      <c r="A40" s="5" t="s">
        <v>2324</v>
      </c>
      <c r="B40" s="5">
        <v>34.96</v>
      </c>
      <c r="C40" s="5">
        <v>6.52</v>
      </c>
      <c r="D40" s="5" t="s">
        <v>2370</v>
      </c>
      <c r="E40" s="5" t="s">
        <v>2370</v>
      </c>
      <c r="F40" s="5" t="s">
        <v>2370</v>
      </c>
      <c r="G40" s="5">
        <v>0</v>
      </c>
      <c r="H40" s="5" t="s">
        <v>2371</v>
      </c>
      <c r="I40" s="5" t="str">
        <f t="shared" si="0"/>
        <v>OBESITY</v>
      </c>
      <c r="J40" s="5" t="str">
        <f t="shared" si="1"/>
        <v>DIABETES</v>
      </c>
    </row>
    <row r="41" spans="1:10" x14ac:dyDescent="0.25">
      <c r="A41" s="5" t="s">
        <v>2323</v>
      </c>
      <c r="B41" s="5">
        <v>35.5</v>
      </c>
      <c r="C41" s="5">
        <v>5.14</v>
      </c>
      <c r="D41" s="5" t="s">
        <v>2370</v>
      </c>
      <c r="E41" s="5" t="s">
        <v>2370</v>
      </c>
      <c r="F41" s="5" t="s">
        <v>2372</v>
      </c>
      <c r="G41" s="5">
        <v>1</v>
      </c>
      <c r="H41" s="5" t="s">
        <v>2371</v>
      </c>
      <c r="I41" s="5" t="str">
        <f t="shared" si="0"/>
        <v>OBESITY</v>
      </c>
      <c r="J41" s="5" t="str">
        <f t="shared" si="1"/>
        <v>NORMAL</v>
      </c>
    </row>
    <row r="42" spans="1:10" x14ac:dyDescent="0.25">
      <c r="A42" s="5" t="s">
        <v>2322</v>
      </c>
      <c r="B42" s="5">
        <v>52.58</v>
      </c>
      <c r="C42" s="5">
        <v>4.1900000000000004</v>
      </c>
      <c r="D42" s="5" t="s">
        <v>2370</v>
      </c>
      <c r="E42" s="5" t="s">
        <v>2371</v>
      </c>
      <c r="F42" s="5" t="s">
        <v>2370</v>
      </c>
      <c r="G42" s="5">
        <v>1</v>
      </c>
      <c r="H42" s="5" t="s">
        <v>2371</v>
      </c>
      <c r="I42" s="5" t="str">
        <f t="shared" si="0"/>
        <v>OBESITY</v>
      </c>
      <c r="J42" s="5" t="str">
        <f t="shared" si="1"/>
        <v>NORMAL</v>
      </c>
    </row>
    <row r="43" spans="1:10" x14ac:dyDescent="0.25">
      <c r="A43" s="5" t="s">
        <v>2321</v>
      </c>
      <c r="B43" s="5">
        <v>35.200000000000003</v>
      </c>
      <c r="C43" s="5">
        <v>11.68</v>
      </c>
      <c r="D43" s="5" t="s">
        <v>2371</v>
      </c>
      <c r="E43" s="5" t="s">
        <v>2370</v>
      </c>
      <c r="F43" s="5" t="s">
        <v>2370</v>
      </c>
      <c r="G43" s="5">
        <v>0</v>
      </c>
      <c r="H43" s="5" t="s">
        <v>2371</v>
      </c>
      <c r="I43" s="5" t="str">
        <f t="shared" si="0"/>
        <v>OBESITY</v>
      </c>
      <c r="J43" s="5" t="str">
        <f t="shared" si="1"/>
        <v>DIABETES</v>
      </c>
    </row>
    <row r="44" spans="1:10" x14ac:dyDescent="0.25">
      <c r="A44" s="5" t="s">
        <v>2320</v>
      </c>
      <c r="B44" s="5">
        <v>38.06</v>
      </c>
      <c r="C44" s="5">
        <v>6.98</v>
      </c>
      <c r="D44" s="5" t="s">
        <v>2370</v>
      </c>
      <c r="E44" s="5" t="s">
        <v>2370</v>
      </c>
      <c r="F44" s="5" t="s">
        <v>2370</v>
      </c>
      <c r="G44" s="5">
        <v>0</v>
      </c>
      <c r="H44" s="5" t="s">
        <v>2371</v>
      </c>
      <c r="I44" s="5" t="str">
        <f t="shared" si="0"/>
        <v>OBESITY</v>
      </c>
      <c r="J44" s="5" t="str">
        <f t="shared" si="1"/>
        <v>DIABETES</v>
      </c>
    </row>
    <row r="45" spans="1:10" x14ac:dyDescent="0.25">
      <c r="A45" s="5" t="s">
        <v>2319</v>
      </c>
      <c r="B45" s="5">
        <v>34.21</v>
      </c>
      <c r="C45" s="5">
        <v>8.34</v>
      </c>
      <c r="D45" s="5" t="s">
        <v>2370</v>
      </c>
      <c r="E45" s="5" t="s">
        <v>2370</v>
      </c>
      <c r="F45" s="5" t="s">
        <v>2370</v>
      </c>
      <c r="G45" s="5">
        <v>0</v>
      </c>
      <c r="H45" s="5" t="s">
        <v>2371</v>
      </c>
      <c r="I45" s="5" t="str">
        <f t="shared" si="0"/>
        <v>OBESITY</v>
      </c>
      <c r="J45" s="5" t="str">
        <f t="shared" si="1"/>
        <v>DIABETES</v>
      </c>
    </row>
    <row r="46" spans="1:10" x14ac:dyDescent="0.25">
      <c r="A46" s="5" t="s">
        <v>2318</v>
      </c>
      <c r="B46" s="5">
        <v>38.94</v>
      </c>
      <c r="C46" s="5">
        <v>8.49</v>
      </c>
      <c r="D46" s="5" t="s">
        <v>2371</v>
      </c>
      <c r="E46" s="5" t="s">
        <v>2370</v>
      </c>
      <c r="F46" s="5" t="s">
        <v>2370</v>
      </c>
      <c r="G46" s="5">
        <v>1</v>
      </c>
      <c r="H46" s="5" t="s">
        <v>2371</v>
      </c>
      <c r="I46" s="5" t="str">
        <f t="shared" si="0"/>
        <v>OBESITY</v>
      </c>
      <c r="J46" s="5" t="str">
        <f t="shared" si="1"/>
        <v>DIABETES</v>
      </c>
    </row>
    <row r="47" spans="1:10" x14ac:dyDescent="0.25">
      <c r="A47" s="5" t="s">
        <v>2317</v>
      </c>
      <c r="B47" s="5">
        <v>30.21</v>
      </c>
      <c r="C47" s="5">
        <v>5.34</v>
      </c>
      <c r="D47" s="5" t="s">
        <v>2371</v>
      </c>
      <c r="E47" s="5" t="s">
        <v>2370</v>
      </c>
      <c r="F47" s="5" t="s">
        <v>2370</v>
      </c>
      <c r="G47" s="5">
        <v>1</v>
      </c>
      <c r="H47" s="5" t="s">
        <v>2371</v>
      </c>
      <c r="I47" s="5" t="str">
        <f t="shared" si="0"/>
        <v>OBESITY</v>
      </c>
      <c r="J47" s="5" t="str">
        <f t="shared" si="1"/>
        <v>NORMAL</v>
      </c>
    </row>
    <row r="48" spans="1:10" x14ac:dyDescent="0.25">
      <c r="A48" s="5" t="s">
        <v>2316</v>
      </c>
      <c r="B48" s="5">
        <v>33.630000000000003</v>
      </c>
      <c r="C48" s="5">
        <v>4.43</v>
      </c>
      <c r="D48" s="5" t="s">
        <v>2371</v>
      </c>
      <c r="E48" s="5" t="s">
        <v>2370</v>
      </c>
      <c r="F48" s="5" t="s">
        <v>2370</v>
      </c>
      <c r="G48" s="5">
        <v>2</v>
      </c>
      <c r="H48" s="5" t="s">
        <v>2371</v>
      </c>
      <c r="I48" s="5" t="str">
        <f t="shared" si="0"/>
        <v>OBESITY</v>
      </c>
      <c r="J48" s="5" t="str">
        <f t="shared" si="1"/>
        <v>NORMAL</v>
      </c>
    </row>
    <row r="49" spans="1:10" x14ac:dyDescent="0.25">
      <c r="A49" s="5" t="s">
        <v>2315</v>
      </c>
      <c r="B49" s="5">
        <v>40.369999999999997</v>
      </c>
      <c r="C49" s="5">
        <v>4.47</v>
      </c>
      <c r="D49" s="5" t="s">
        <v>2370</v>
      </c>
      <c r="E49" s="5" t="s">
        <v>2370</v>
      </c>
      <c r="F49" s="5" t="s">
        <v>2370</v>
      </c>
      <c r="G49" s="5">
        <v>0</v>
      </c>
      <c r="H49" s="5" t="s">
        <v>2371</v>
      </c>
      <c r="I49" s="5" t="str">
        <f t="shared" si="0"/>
        <v>OBESITY</v>
      </c>
      <c r="J49" s="5" t="str">
        <f t="shared" si="1"/>
        <v>NORMAL</v>
      </c>
    </row>
    <row r="50" spans="1:10" x14ac:dyDescent="0.25">
      <c r="A50" s="5" t="s">
        <v>2314</v>
      </c>
      <c r="B50" s="5">
        <v>53.09</v>
      </c>
      <c r="C50" s="5">
        <v>4.82</v>
      </c>
      <c r="D50" s="5" t="s">
        <v>2371</v>
      </c>
      <c r="E50" s="5" t="s">
        <v>2370</v>
      </c>
      <c r="F50" s="5" t="s">
        <v>2370</v>
      </c>
      <c r="G50" s="5">
        <v>2</v>
      </c>
      <c r="H50" s="5" t="s">
        <v>2371</v>
      </c>
      <c r="I50" s="5" t="str">
        <f t="shared" si="0"/>
        <v>OBESITY</v>
      </c>
      <c r="J50" s="5" t="str">
        <f t="shared" si="1"/>
        <v>NORMAL</v>
      </c>
    </row>
    <row r="51" spans="1:10" x14ac:dyDescent="0.25">
      <c r="A51" s="5" t="s">
        <v>2313</v>
      </c>
      <c r="B51" s="5">
        <v>31.79</v>
      </c>
      <c r="C51" s="5">
        <v>5.51</v>
      </c>
      <c r="D51" s="5" t="s">
        <v>2371</v>
      </c>
      <c r="E51" s="5" t="s">
        <v>2370</v>
      </c>
      <c r="F51" s="5" t="s">
        <v>2370</v>
      </c>
      <c r="G51" s="5">
        <v>2</v>
      </c>
      <c r="H51" s="5" t="s">
        <v>2371</v>
      </c>
      <c r="I51" s="5" t="str">
        <f t="shared" si="0"/>
        <v>OBESITY</v>
      </c>
      <c r="J51" s="5" t="str">
        <f t="shared" si="1"/>
        <v>NORMAL</v>
      </c>
    </row>
    <row r="52" spans="1:10" x14ac:dyDescent="0.25">
      <c r="A52" s="5" t="s">
        <v>2312</v>
      </c>
      <c r="B52" s="5">
        <v>41.895000000000003</v>
      </c>
      <c r="C52" s="5">
        <v>10.87</v>
      </c>
      <c r="D52" s="5" t="s">
        <v>2371</v>
      </c>
      <c r="E52" s="5" t="s">
        <v>2370</v>
      </c>
      <c r="F52" s="5" t="s">
        <v>2370</v>
      </c>
      <c r="G52" s="5">
        <v>1</v>
      </c>
      <c r="H52" s="5" t="s">
        <v>2371</v>
      </c>
      <c r="I52" s="5" t="str">
        <f t="shared" si="0"/>
        <v>OBESITY</v>
      </c>
      <c r="J52" s="5" t="str">
        <f t="shared" si="1"/>
        <v>DIABETES</v>
      </c>
    </row>
    <row r="53" spans="1:10" x14ac:dyDescent="0.25">
      <c r="A53" s="5" t="s">
        <v>2311</v>
      </c>
      <c r="B53" s="5">
        <v>31.16</v>
      </c>
      <c r="C53" s="5">
        <v>9.34</v>
      </c>
      <c r="D53" s="5" t="s">
        <v>2370</v>
      </c>
      <c r="E53" s="5" t="s">
        <v>2370</v>
      </c>
      <c r="F53" s="5" t="s">
        <v>2370</v>
      </c>
      <c r="G53" s="5">
        <v>0</v>
      </c>
      <c r="H53" s="5" t="s">
        <v>2371</v>
      </c>
      <c r="I53" s="5" t="str">
        <f t="shared" si="0"/>
        <v>OBESITY</v>
      </c>
      <c r="J53" s="5" t="str">
        <f t="shared" si="1"/>
        <v>DIABETES</v>
      </c>
    </row>
    <row r="54" spans="1:10" x14ac:dyDescent="0.25">
      <c r="A54" s="5" t="s">
        <v>2310</v>
      </c>
      <c r="B54" s="5">
        <v>34.104999999999997</v>
      </c>
      <c r="C54" s="5">
        <v>5.03</v>
      </c>
      <c r="D54" s="5" t="s">
        <v>2371</v>
      </c>
      <c r="E54" s="5" t="s">
        <v>2370</v>
      </c>
      <c r="F54" s="5" t="s">
        <v>2372</v>
      </c>
      <c r="G54" s="5">
        <v>1</v>
      </c>
      <c r="H54" s="5" t="s">
        <v>2371</v>
      </c>
      <c r="I54" s="5" t="str">
        <f t="shared" si="0"/>
        <v>OBESITY</v>
      </c>
      <c r="J54" s="5" t="str">
        <f t="shared" si="1"/>
        <v>NORMAL</v>
      </c>
    </row>
    <row r="55" spans="1:10" x14ac:dyDescent="0.25">
      <c r="A55" s="5" t="s">
        <v>2309</v>
      </c>
      <c r="B55" s="5">
        <v>51.93</v>
      </c>
      <c r="C55" s="5">
        <v>11.05</v>
      </c>
      <c r="D55" s="5" t="s">
        <v>2370</v>
      </c>
      <c r="E55" s="5" t="s">
        <v>2370</v>
      </c>
      <c r="F55" s="5" t="s">
        <v>2370</v>
      </c>
      <c r="G55" s="5">
        <v>0</v>
      </c>
      <c r="H55" s="5" t="s">
        <v>2371</v>
      </c>
      <c r="I55" s="5" t="str">
        <f t="shared" si="0"/>
        <v>OBESITY</v>
      </c>
      <c r="J55" s="5" t="str">
        <f t="shared" si="1"/>
        <v>DIABETES</v>
      </c>
    </row>
    <row r="56" spans="1:10" x14ac:dyDescent="0.25">
      <c r="A56" s="5" t="s">
        <v>2308</v>
      </c>
      <c r="B56" s="5">
        <v>38.950000000000003</v>
      </c>
      <c r="C56" s="5">
        <v>11.95</v>
      </c>
      <c r="D56" s="5" t="s">
        <v>2370</v>
      </c>
      <c r="E56" s="5" t="s">
        <v>2370</v>
      </c>
      <c r="F56" s="5" t="s">
        <v>2370</v>
      </c>
      <c r="G56" s="5">
        <v>0</v>
      </c>
      <c r="H56" s="5" t="s">
        <v>2371</v>
      </c>
      <c r="I56" s="5" t="str">
        <f t="shared" si="0"/>
        <v>OBESITY</v>
      </c>
      <c r="J56" s="5" t="str">
        <f t="shared" si="1"/>
        <v>DIABETES</v>
      </c>
    </row>
    <row r="57" spans="1:10" x14ac:dyDescent="0.25">
      <c r="A57" s="5" t="s">
        <v>2307</v>
      </c>
      <c r="B57" s="5">
        <v>36.630000000000003</v>
      </c>
      <c r="C57" s="5">
        <v>7.72</v>
      </c>
      <c r="D57" s="5" t="s">
        <v>2371</v>
      </c>
      <c r="E57" s="5" t="s">
        <v>2370</v>
      </c>
      <c r="F57" s="5" t="s">
        <v>2370</v>
      </c>
      <c r="G57" s="5">
        <v>1</v>
      </c>
      <c r="H57" s="5" t="s">
        <v>2371</v>
      </c>
      <c r="I57" s="5" t="str">
        <f t="shared" si="0"/>
        <v>OBESITY</v>
      </c>
      <c r="J57" s="5" t="str">
        <f t="shared" si="1"/>
        <v>DIABETES</v>
      </c>
    </row>
    <row r="58" spans="1:10" x14ac:dyDescent="0.25">
      <c r="A58" s="5" t="s">
        <v>2306</v>
      </c>
      <c r="B58" s="5">
        <v>34.200000000000003</v>
      </c>
      <c r="C58" s="5">
        <v>5.75</v>
      </c>
      <c r="D58" s="5" t="s">
        <v>2370</v>
      </c>
      <c r="E58" s="5" t="s">
        <v>2370</v>
      </c>
      <c r="F58" s="5" t="s">
        <v>2370</v>
      </c>
      <c r="G58" s="5">
        <v>2</v>
      </c>
      <c r="H58" s="5" t="s">
        <v>2371</v>
      </c>
      <c r="I58" s="5" t="str">
        <f t="shared" si="0"/>
        <v>OBESITY</v>
      </c>
      <c r="J58" s="5" t="str">
        <f t="shared" si="1"/>
        <v>PREDIABETES</v>
      </c>
    </row>
    <row r="59" spans="1:10" x14ac:dyDescent="0.25">
      <c r="A59" s="5" t="s">
        <v>2305</v>
      </c>
      <c r="B59" s="5">
        <v>50.63</v>
      </c>
      <c r="C59" s="5">
        <v>11.89</v>
      </c>
      <c r="D59" s="5" t="s">
        <v>2370</v>
      </c>
      <c r="E59" s="5" t="s">
        <v>2370</v>
      </c>
      <c r="F59" s="5" t="s">
        <v>2370</v>
      </c>
      <c r="G59" s="5">
        <v>0</v>
      </c>
      <c r="H59" s="5" t="s">
        <v>2371</v>
      </c>
      <c r="I59" s="5" t="str">
        <f t="shared" si="0"/>
        <v>OBESITY</v>
      </c>
      <c r="J59" s="5" t="str">
        <f t="shared" si="1"/>
        <v>DIABETES</v>
      </c>
    </row>
    <row r="60" spans="1:10" x14ac:dyDescent="0.25">
      <c r="A60" s="5" t="s">
        <v>2304</v>
      </c>
      <c r="B60" s="5">
        <v>36.479999999999997</v>
      </c>
      <c r="C60" s="5">
        <v>6.2</v>
      </c>
      <c r="D60" s="5" t="s">
        <v>2370</v>
      </c>
      <c r="E60" s="5" t="s">
        <v>2370</v>
      </c>
      <c r="F60" s="5" t="s">
        <v>2370</v>
      </c>
      <c r="G60" s="5">
        <v>0</v>
      </c>
      <c r="H60" s="5" t="s">
        <v>2371</v>
      </c>
      <c r="I60" s="5" t="str">
        <f t="shared" si="0"/>
        <v>OBESITY</v>
      </c>
      <c r="J60" s="5" t="str">
        <f t="shared" si="1"/>
        <v>PREDIABETES</v>
      </c>
    </row>
    <row r="61" spans="1:10" x14ac:dyDescent="0.25">
      <c r="A61" s="5" t="s">
        <v>2303</v>
      </c>
      <c r="B61" s="5">
        <v>54.82</v>
      </c>
      <c r="C61" s="5">
        <v>10.61</v>
      </c>
      <c r="D61" s="5" t="s">
        <v>2370</v>
      </c>
      <c r="E61" s="5" t="s">
        <v>2370</v>
      </c>
      <c r="F61" s="5" t="s">
        <v>2370</v>
      </c>
      <c r="G61" s="5">
        <v>0</v>
      </c>
      <c r="H61" s="5" t="s">
        <v>2371</v>
      </c>
      <c r="I61" s="5" t="str">
        <f t="shared" si="0"/>
        <v>OBESITY</v>
      </c>
      <c r="J61" s="5" t="str">
        <f t="shared" si="1"/>
        <v>DIABETES</v>
      </c>
    </row>
    <row r="62" spans="1:10" x14ac:dyDescent="0.25">
      <c r="A62" s="5" t="s">
        <v>2302</v>
      </c>
      <c r="B62" s="5">
        <v>38.06</v>
      </c>
      <c r="C62" s="5">
        <v>6.04</v>
      </c>
      <c r="D62" s="5" t="s">
        <v>2370</v>
      </c>
      <c r="E62" s="5" t="s">
        <v>2370</v>
      </c>
      <c r="F62" s="5" t="s">
        <v>2372</v>
      </c>
      <c r="G62" s="5">
        <v>1</v>
      </c>
      <c r="H62" s="5" t="s">
        <v>2371</v>
      </c>
      <c r="I62" s="5" t="str">
        <f t="shared" si="0"/>
        <v>OBESITY</v>
      </c>
      <c r="J62" s="5" t="str">
        <f t="shared" si="1"/>
        <v>PREDIABETES</v>
      </c>
    </row>
    <row r="63" spans="1:10" x14ac:dyDescent="0.25">
      <c r="A63" s="5" t="s">
        <v>2301</v>
      </c>
      <c r="B63" s="5">
        <v>51.48</v>
      </c>
      <c r="C63" s="5">
        <v>9.33</v>
      </c>
      <c r="D63" s="5" t="s">
        <v>2371</v>
      </c>
      <c r="E63" s="5" t="s">
        <v>2370</v>
      </c>
      <c r="F63" s="5" t="s">
        <v>2370</v>
      </c>
      <c r="G63" s="5">
        <v>0</v>
      </c>
      <c r="H63" s="5" t="s">
        <v>2371</v>
      </c>
      <c r="I63" s="5" t="str">
        <f t="shared" si="0"/>
        <v>OBESITY</v>
      </c>
      <c r="J63" s="5" t="str">
        <f t="shared" si="1"/>
        <v>DIABETES</v>
      </c>
    </row>
    <row r="64" spans="1:10" x14ac:dyDescent="0.25">
      <c r="A64" s="5" t="s">
        <v>2300</v>
      </c>
      <c r="B64" s="5">
        <v>52.06</v>
      </c>
      <c r="C64" s="5">
        <v>11.47</v>
      </c>
      <c r="D64" s="5" t="s">
        <v>2370</v>
      </c>
      <c r="E64" s="5" t="s">
        <v>2370</v>
      </c>
      <c r="F64" s="5" t="s">
        <v>2370</v>
      </c>
      <c r="G64" s="5">
        <v>0</v>
      </c>
      <c r="H64" s="5" t="s">
        <v>2371</v>
      </c>
      <c r="I64" s="5" t="str">
        <f t="shared" si="0"/>
        <v>OBESITY</v>
      </c>
      <c r="J64" s="5" t="str">
        <f t="shared" si="1"/>
        <v>DIABETES</v>
      </c>
    </row>
    <row r="65" spans="1:10" x14ac:dyDescent="0.25">
      <c r="A65" s="5" t="s">
        <v>2299</v>
      </c>
      <c r="B65" s="5">
        <v>30.684999999999999</v>
      </c>
      <c r="C65" s="5">
        <v>7.02</v>
      </c>
      <c r="D65" s="5" t="s">
        <v>2371</v>
      </c>
      <c r="E65" s="5" t="s">
        <v>2370</v>
      </c>
      <c r="F65" s="5" t="s">
        <v>2370</v>
      </c>
      <c r="G65" s="5">
        <v>0</v>
      </c>
      <c r="H65" s="5" t="s">
        <v>2371</v>
      </c>
      <c r="I65" s="5" t="str">
        <f t="shared" si="0"/>
        <v>OBESITY</v>
      </c>
      <c r="J65" s="5" t="str">
        <f t="shared" si="1"/>
        <v>DIABETES</v>
      </c>
    </row>
    <row r="66" spans="1:10" x14ac:dyDescent="0.25">
      <c r="A66" s="5" t="s">
        <v>2298</v>
      </c>
      <c r="B66" s="5">
        <v>36.08</v>
      </c>
      <c r="C66" s="5">
        <v>8.8000000000000007</v>
      </c>
      <c r="D66" s="5" t="s">
        <v>2371</v>
      </c>
      <c r="E66" s="5" t="s">
        <v>2370</v>
      </c>
      <c r="F66" s="5" t="s">
        <v>2370</v>
      </c>
      <c r="G66" s="5">
        <v>1</v>
      </c>
      <c r="H66" s="5" t="s">
        <v>2371</v>
      </c>
      <c r="I66" s="5" t="str">
        <f t="shared" ref="I66:I129" si="2">IF(B66 &lt;18.5,"UNDERWEIGHT",IF(B66&lt;25,"NORMAL WEIGHT",IF(B66&lt;30,"OVERWEIGHT","OBESITY")))</f>
        <v>OBESITY</v>
      </c>
      <c r="J66" s="5" t="str">
        <f t="shared" si="1"/>
        <v>DIABETES</v>
      </c>
    </row>
    <row r="67" spans="1:10" x14ac:dyDescent="0.25">
      <c r="A67" s="5" t="s">
        <v>2297</v>
      </c>
      <c r="B67" s="5">
        <v>54.99</v>
      </c>
      <c r="C67" s="5">
        <v>8.68</v>
      </c>
      <c r="D67" s="5" t="s">
        <v>2370</v>
      </c>
      <c r="E67" s="5" t="s">
        <v>2370</v>
      </c>
      <c r="F67" s="5" t="s">
        <v>2370</v>
      </c>
      <c r="G67" s="5">
        <v>2</v>
      </c>
      <c r="H67" s="5" t="s">
        <v>2371</v>
      </c>
      <c r="I67" s="5" t="str">
        <f t="shared" si="2"/>
        <v>OBESITY</v>
      </c>
      <c r="J67" s="5" t="str">
        <f t="shared" ref="J67:J130" si="3">IF(C67&lt;5.7,"NORMAL",IF(C67&lt;6.4,"PREDIABETES","DIABETES"))</f>
        <v>DIABETES</v>
      </c>
    </row>
    <row r="68" spans="1:10" x14ac:dyDescent="0.25">
      <c r="A68" s="5" t="s">
        <v>2296</v>
      </c>
      <c r="B68" s="5">
        <v>35.97</v>
      </c>
      <c r="C68" s="5">
        <v>6.12</v>
      </c>
      <c r="D68" s="5" t="s">
        <v>2370</v>
      </c>
      <c r="E68" s="5" t="s">
        <v>2370</v>
      </c>
      <c r="F68" s="5" t="s">
        <v>2372</v>
      </c>
      <c r="G68" s="5">
        <v>1</v>
      </c>
      <c r="H68" s="5" t="s">
        <v>2371</v>
      </c>
      <c r="I68" s="5" t="str">
        <f t="shared" si="2"/>
        <v>OBESITY</v>
      </c>
      <c r="J68" s="5" t="str">
        <f t="shared" si="3"/>
        <v>PREDIABETES</v>
      </c>
    </row>
    <row r="69" spans="1:10" x14ac:dyDescent="0.25">
      <c r="A69" s="5" t="s">
        <v>2295</v>
      </c>
      <c r="B69" s="5">
        <v>45.54</v>
      </c>
      <c r="C69" s="5">
        <v>5.4</v>
      </c>
      <c r="D69" s="5" t="s">
        <v>2371</v>
      </c>
      <c r="E69" s="5" t="s">
        <v>2370</v>
      </c>
      <c r="F69" s="5" t="s">
        <v>2372</v>
      </c>
      <c r="G69" s="5">
        <v>1</v>
      </c>
      <c r="H69" s="5" t="s">
        <v>2371</v>
      </c>
      <c r="I69" s="5" t="str">
        <f t="shared" si="2"/>
        <v>OBESITY</v>
      </c>
      <c r="J69" s="5" t="str">
        <f t="shared" si="3"/>
        <v>NORMAL</v>
      </c>
    </row>
    <row r="70" spans="1:10" x14ac:dyDescent="0.25">
      <c r="A70" s="5" t="s">
        <v>2294</v>
      </c>
      <c r="B70" s="5">
        <v>35.53</v>
      </c>
      <c r="C70" s="5">
        <v>4.3600000000000003</v>
      </c>
      <c r="D70" s="5" t="s">
        <v>2371</v>
      </c>
      <c r="E70" s="5" t="s">
        <v>2370</v>
      </c>
      <c r="F70" s="5" t="s">
        <v>2370</v>
      </c>
      <c r="G70" s="5">
        <v>0</v>
      </c>
      <c r="H70" s="5" t="s">
        <v>2371</v>
      </c>
      <c r="I70" s="5" t="str">
        <f t="shared" si="2"/>
        <v>OBESITY</v>
      </c>
      <c r="J70" s="5" t="str">
        <f t="shared" si="3"/>
        <v>NORMAL</v>
      </c>
    </row>
    <row r="71" spans="1:10" x14ac:dyDescent="0.25">
      <c r="A71" s="5" t="s">
        <v>2293</v>
      </c>
      <c r="B71" s="5">
        <v>30.8</v>
      </c>
      <c r="C71" s="5">
        <v>9.77</v>
      </c>
      <c r="D71" s="5" t="s">
        <v>2370</v>
      </c>
      <c r="E71" s="5" t="s">
        <v>2370</v>
      </c>
      <c r="F71" s="5" t="s">
        <v>2370</v>
      </c>
      <c r="G71" s="5">
        <v>0</v>
      </c>
      <c r="H71" s="5" t="s">
        <v>2371</v>
      </c>
      <c r="I71" s="5" t="str">
        <f t="shared" si="2"/>
        <v>OBESITY</v>
      </c>
      <c r="J71" s="5" t="str">
        <f t="shared" si="3"/>
        <v>DIABETES</v>
      </c>
    </row>
    <row r="72" spans="1:10" x14ac:dyDescent="0.25">
      <c r="A72" s="5" t="s">
        <v>2292</v>
      </c>
      <c r="B72" s="5">
        <v>38.39</v>
      </c>
      <c r="C72" s="5">
        <v>4.25</v>
      </c>
      <c r="D72" s="5" t="s">
        <v>2370</v>
      </c>
      <c r="E72" s="5" t="s">
        <v>2370</v>
      </c>
      <c r="F72" s="5" t="s">
        <v>2370</v>
      </c>
      <c r="G72" s="5">
        <v>1</v>
      </c>
      <c r="H72" s="5" t="s">
        <v>2371</v>
      </c>
      <c r="I72" s="5" t="str">
        <f t="shared" si="2"/>
        <v>OBESITY</v>
      </c>
      <c r="J72" s="5" t="str">
        <f t="shared" si="3"/>
        <v>NORMAL</v>
      </c>
    </row>
    <row r="73" spans="1:10" x14ac:dyDescent="0.25">
      <c r="A73" s="5" t="s">
        <v>2291</v>
      </c>
      <c r="B73" s="5">
        <v>32.299999999999997</v>
      </c>
      <c r="C73" s="5">
        <v>4.76</v>
      </c>
      <c r="D73" s="5" t="s">
        <v>2370</v>
      </c>
      <c r="E73" s="5" t="s">
        <v>2370</v>
      </c>
      <c r="F73" s="5" t="s">
        <v>2370</v>
      </c>
      <c r="G73" s="5">
        <v>2</v>
      </c>
      <c r="H73" s="5" t="s">
        <v>2371</v>
      </c>
      <c r="I73" s="5" t="str">
        <f t="shared" si="2"/>
        <v>OBESITY</v>
      </c>
      <c r="J73" s="5" t="str">
        <f t="shared" si="3"/>
        <v>NORMAL</v>
      </c>
    </row>
    <row r="74" spans="1:10" x14ac:dyDescent="0.25">
      <c r="A74" s="5" t="s">
        <v>2290</v>
      </c>
      <c r="B74" s="5">
        <v>48.8</v>
      </c>
      <c r="C74" s="5">
        <v>6.22</v>
      </c>
      <c r="D74" s="5" t="s">
        <v>2371</v>
      </c>
      <c r="E74" s="5" t="s">
        <v>2370</v>
      </c>
      <c r="F74" s="5" t="s">
        <v>2370</v>
      </c>
      <c r="G74" s="5">
        <v>2</v>
      </c>
      <c r="H74" s="5" t="s">
        <v>2371</v>
      </c>
      <c r="I74" s="5" t="str">
        <f t="shared" si="2"/>
        <v>OBESITY</v>
      </c>
      <c r="J74" s="5" t="str">
        <f t="shared" si="3"/>
        <v>PREDIABETES</v>
      </c>
    </row>
    <row r="75" spans="1:10" x14ac:dyDescent="0.25">
      <c r="A75" s="5" t="s">
        <v>2289</v>
      </c>
      <c r="B75" s="5">
        <v>45.5</v>
      </c>
      <c r="C75" s="5">
        <v>7.96</v>
      </c>
      <c r="D75" s="5" t="s">
        <v>2370</v>
      </c>
      <c r="E75" s="5" t="s">
        <v>2370</v>
      </c>
      <c r="F75" s="5" t="s">
        <v>2370</v>
      </c>
      <c r="G75" s="5">
        <v>0</v>
      </c>
      <c r="H75" s="5" t="s">
        <v>2371</v>
      </c>
      <c r="I75" s="5" t="str">
        <f t="shared" si="2"/>
        <v>OBESITY</v>
      </c>
      <c r="J75" s="5" t="str">
        <f t="shared" si="3"/>
        <v>DIABETES</v>
      </c>
    </row>
    <row r="76" spans="1:10" x14ac:dyDescent="0.25">
      <c r="A76" s="5" t="s">
        <v>2288</v>
      </c>
      <c r="B76" s="5">
        <v>53.61</v>
      </c>
      <c r="C76" s="5">
        <v>10.92</v>
      </c>
      <c r="D76" s="5" t="s">
        <v>2371</v>
      </c>
      <c r="E76" s="5" t="s">
        <v>2370</v>
      </c>
      <c r="F76" s="5" t="s">
        <v>2370</v>
      </c>
      <c r="G76" s="5">
        <v>1</v>
      </c>
      <c r="H76" s="5" t="s">
        <v>2371</v>
      </c>
      <c r="I76" s="5" t="str">
        <f t="shared" si="2"/>
        <v>OBESITY</v>
      </c>
      <c r="J76" s="5" t="str">
        <f t="shared" si="3"/>
        <v>DIABETES</v>
      </c>
    </row>
    <row r="77" spans="1:10" x14ac:dyDescent="0.25">
      <c r="A77" s="5" t="s">
        <v>2287</v>
      </c>
      <c r="B77" s="5">
        <v>36.19</v>
      </c>
      <c r="C77" s="5">
        <v>11.51</v>
      </c>
      <c r="D77" s="5" t="s">
        <v>2371</v>
      </c>
      <c r="E77" s="5" t="s">
        <v>2370</v>
      </c>
      <c r="F77" s="5" t="s">
        <v>2370</v>
      </c>
      <c r="G77" s="5">
        <v>1</v>
      </c>
      <c r="H77" s="5" t="s">
        <v>2371</v>
      </c>
      <c r="I77" s="5" t="str">
        <f t="shared" si="2"/>
        <v>OBESITY</v>
      </c>
      <c r="J77" s="5" t="str">
        <f t="shared" si="3"/>
        <v>DIABETES</v>
      </c>
    </row>
    <row r="78" spans="1:10" x14ac:dyDescent="0.25">
      <c r="A78" s="5" t="s">
        <v>2286</v>
      </c>
      <c r="B78" s="5">
        <v>34.6</v>
      </c>
      <c r="C78" s="5">
        <v>5.99</v>
      </c>
      <c r="D78" s="5" t="s">
        <v>2371</v>
      </c>
      <c r="E78" s="5" t="s">
        <v>2370</v>
      </c>
      <c r="F78" s="5" t="s">
        <v>2370</v>
      </c>
      <c r="G78" s="5">
        <v>0</v>
      </c>
      <c r="H78" s="5" t="s">
        <v>2371</v>
      </c>
      <c r="I78" s="5" t="str">
        <f t="shared" si="2"/>
        <v>OBESITY</v>
      </c>
      <c r="J78" s="5" t="str">
        <f t="shared" si="3"/>
        <v>PREDIABETES</v>
      </c>
    </row>
    <row r="79" spans="1:10" x14ac:dyDescent="0.25">
      <c r="A79" s="5" t="s">
        <v>2285</v>
      </c>
      <c r="B79" s="5">
        <v>54.12</v>
      </c>
      <c r="C79" s="5">
        <v>11.57</v>
      </c>
      <c r="D79" s="5" t="s">
        <v>2370</v>
      </c>
      <c r="E79" s="5" t="s">
        <v>2370</v>
      </c>
      <c r="F79" s="5" t="s">
        <v>2370</v>
      </c>
      <c r="G79" s="5">
        <v>0</v>
      </c>
      <c r="H79" s="5" t="s">
        <v>2371</v>
      </c>
      <c r="I79" s="5" t="str">
        <f t="shared" si="2"/>
        <v>OBESITY</v>
      </c>
      <c r="J79" s="5" t="str">
        <f t="shared" si="3"/>
        <v>DIABETES</v>
      </c>
    </row>
    <row r="80" spans="1:10" x14ac:dyDescent="0.25">
      <c r="A80" s="5" t="s">
        <v>2284</v>
      </c>
      <c r="B80" s="5">
        <v>48.82</v>
      </c>
      <c r="C80" s="5">
        <v>6.67</v>
      </c>
      <c r="D80" s="5" t="s">
        <v>2371</v>
      </c>
      <c r="E80" s="5" t="s">
        <v>2370</v>
      </c>
      <c r="F80" s="5" t="s">
        <v>2370</v>
      </c>
      <c r="G80" s="5">
        <v>0</v>
      </c>
      <c r="H80" s="5" t="s">
        <v>2371</v>
      </c>
      <c r="I80" s="5" t="str">
        <f t="shared" si="2"/>
        <v>OBESITY</v>
      </c>
      <c r="J80" s="5" t="str">
        <f t="shared" si="3"/>
        <v>DIABETES</v>
      </c>
    </row>
    <row r="81" spans="1:10" x14ac:dyDescent="0.25">
      <c r="A81" s="5" t="s">
        <v>2283</v>
      </c>
      <c r="B81" s="5">
        <v>51.01</v>
      </c>
      <c r="C81" s="5">
        <v>9.1999999999999993</v>
      </c>
      <c r="D81" s="5" t="s">
        <v>2370</v>
      </c>
      <c r="E81" s="5" t="s">
        <v>2370</v>
      </c>
      <c r="F81" s="5" t="s">
        <v>2370</v>
      </c>
      <c r="G81" s="5">
        <v>0</v>
      </c>
      <c r="H81" s="5" t="s">
        <v>2371</v>
      </c>
      <c r="I81" s="5" t="str">
        <f t="shared" si="2"/>
        <v>OBESITY</v>
      </c>
      <c r="J81" s="5" t="str">
        <f t="shared" si="3"/>
        <v>DIABETES</v>
      </c>
    </row>
    <row r="82" spans="1:10" x14ac:dyDescent="0.25">
      <c r="A82" s="5" t="s">
        <v>2282</v>
      </c>
      <c r="B82" s="5">
        <v>45.65</v>
      </c>
      <c r="C82" s="5">
        <v>5.1100000000000003</v>
      </c>
      <c r="D82" s="5" t="s">
        <v>2371</v>
      </c>
      <c r="E82" s="5" t="s">
        <v>2370</v>
      </c>
      <c r="F82" s="5" t="s">
        <v>2370</v>
      </c>
      <c r="G82" s="5">
        <v>1</v>
      </c>
      <c r="H82" s="5" t="s">
        <v>2371</v>
      </c>
      <c r="I82" s="5" t="str">
        <f t="shared" si="2"/>
        <v>OBESITY</v>
      </c>
      <c r="J82" s="5" t="str">
        <f t="shared" si="3"/>
        <v>NORMAL</v>
      </c>
    </row>
    <row r="83" spans="1:10" x14ac:dyDescent="0.25">
      <c r="A83" s="5" t="s">
        <v>2281</v>
      </c>
      <c r="B83" s="5">
        <v>52.9</v>
      </c>
      <c r="C83" s="5">
        <v>5.34</v>
      </c>
      <c r="D83" s="5" t="s">
        <v>2370</v>
      </c>
      <c r="E83" s="5" t="s">
        <v>2370</v>
      </c>
      <c r="F83" s="5" t="s">
        <v>2370</v>
      </c>
      <c r="G83" s="5">
        <v>0</v>
      </c>
      <c r="H83" s="5" t="s">
        <v>2371</v>
      </c>
      <c r="I83" s="5" t="str">
        <f t="shared" si="2"/>
        <v>OBESITY</v>
      </c>
      <c r="J83" s="5" t="str">
        <f t="shared" si="3"/>
        <v>NORMAL</v>
      </c>
    </row>
    <row r="84" spans="1:10" x14ac:dyDescent="0.25">
      <c r="A84" s="5" t="s">
        <v>2280</v>
      </c>
      <c r="B84" s="5">
        <v>45.41</v>
      </c>
      <c r="C84" s="5">
        <v>4.03</v>
      </c>
      <c r="D84" s="5" t="s">
        <v>2371</v>
      </c>
      <c r="E84" s="5" t="s">
        <v>2370</v>
      </c>
      <c r="F84" s="5" t="s">
        <v>2370</v>
      </c>
      <c r="G84" s="5">
        <v>1</v>
      </c>
      <c r="H84" s="5" t="s">
        <v>2371</v>
      </c>
      <c r="I84" s="5" t="str">
        <f t="shared" si="2"/>
        <v>OBESITY</v>
      </c>
      <c r="J84" s="5" t="str">
        <f t="shared" si="3"/>
        <v>NORMAL</v>
      </c>
    </row>
    <row r="85" spans="1:10" x14ac:dyDescent="0.25">
      <c r="A85" s="5" t="s">
        <v>2279</v>
      </c>
      <c r="B85" s="5">
        <v>49.41</v>
      </c>
      <c r="C85" s="5">
        <v>4.2300000000000004</v>
      </c>
      <c r="D85" s="5" t="s">
        <v>2371</v>
      </c>
      <c r="E85" s="5" t="s">
        <v>2370</v>
      </c>
      <c r="F85" s="5" t="s">
        <v>2372</v>
      </c>
      <c r="G85" s="5">
        <v>1</v>
      </c>
      <c r="H85" s="5" t="s">
        <v>2371</v>
      </c>
      <c r="I85" s="5" t="str">
        <f t="shared" si="2"/>
        <v>OBESITY</v>
      </c>
      <c r="J85" s="5" t="str">
        <f t="shared" si="3"/>
        <v>NORMAL</v>
      </c>
    </row>
    <row r="86" spans="1:10" x14ac:dyDescent="0.25">
      <c r="A86" s="5" t="s">
        <v>2278</v>
      </c>
      <c r="B86" s="5">
        <v>31.824999999999999</v>
      </c>
      <c r="C86" s="5">
        <v>4.0599999999999996</v>
      </c>
      <c r="D86" s="5" t="s">
        <v>2370</v>
      </c>
      <c r="E86" s="5" t="s">
        <v>2370</v>
      </c>
      <c r="F86" s="5" t="s">
        <v>2370</v>
      </c>
      <c r="G86" s="5">
        <v>2</v>
      </c>
      <c r="H86" s="5" t="s">
        <v>2371</v>
      </c>
      <c r="I86" s="5" t="str">
        <f t="shared" si="2"/>
        <v>OBESITY</v>
      </c>
      <c r="J86" s="5" t="str">
        <f t="shared" si="3"/>
        <v>NORMAL</v>
      </c>
    </row>
    <row r="87" spans="1:10" x14ac:dyDescent="0.25">
      <c r="A87" s="5" t="s">
        <v>2277</v>
      </c>
      <c r="B87" s="5">
        <v>51.28</v>
      </c>
      <c r="C87" s="5">
        <v>4.68</v>
      </c>
      <c r="D87" s="5" t="s">
        <v>2370</v>
      </c>
      <c r="E87" s="5" t="s">
        <v>2370</v>
      </c>
      <c r="F87" s="5" t="s">
        <v>2370</v>
      </c>
      <c r="G87" s="5">
        <v>2</v>
      </c>
      <c r="H87" s="5" t="s">
        <v>2371</v>
      </c>
      <c r="I87" s="5" t="str">
        <f t="shared" si="2"/>
        <v>OBESITY</v>
      </c>
      <c r="J87" s="5" t="str">
        <f t="shared" si="3"/>
        <v>NORMAL</v>
      </c>
    </row>
    <row r="88" spans="1:10" x14ac:dyDescent="0.25">
      <c r="A88" s="5" t="s">
        <v>2276</v>
      </c>
      <c r="B88" s="5">
        <v>34.96</v>
      </c>
      <c r="C88" s="5">
        <v>4.34</v>
      </c>
      <c r="D88" s="5" t="s">
        <v>2370</v>
      </c>
      <c r="E88" s="5" t="s">
        <v>2370</v>
      </c>
      <c r="F88" s="5" t="s">
        <v>2372</v>
      </c>
      <c r="G88" s="5">
        <v>1</v>
      </c>
      <c r="H88" s="5" t="s">
        <v>2371</v>
      </c>
      <c r="I88" s="5" t="str">
        <f t="shared" si="2"/>
        <v>OBESITY</v>
      </c>
      <c r="J88" s="5" t="str">
        <f t="shared" si="3"/>
        <v>NORMAL</v>
      </c>
    </row>
    <row r="89" spans="1:10" x14ac:dyDescent="0.25">
      <c r="A89" s="5" t="s">
        <v>2275</v>
      </c>
      <c r="B89" s="5">
        <v>33.11</v>
      </c>
      <c r="C89" s="5">
        <v>10.51</v>
      </c>
      <c r="D89" s="5" t="s">
        <v>2370</v>
      </c>
      <c r="E89" s="5" t="s">
        <v>2370</v>
      </c>
      <c r="F89" s="5" t="s">
        <v>2370</v>
      </c>
      <c r="G89" s="5">
        <v>0</v>
      </c>
      <c r="H89" s="5" t="s">
        <v>2371</v>
      </c>
      <c r="I89" s="5" t="str">
        <f t="shared" si="2"/>
        <v>OBESITY</v>
      </c>
      <c r="J89" s="5" t="str">
        <f t="shared" si="3"/>
        <v>DIABETES</v>
      </c>
    </row>
    <row r="90" spans="1:10" x14ac:dyDescent="0.25">
      <c r="A90" s="5" t="s">
        <v>2274</v>
      </c>
      <c r="B90" s="5">
        <v>54.74</v>
      </c>
      <c r="C90" s="5">
        <v>5.84</v>
      </c>
      <c r="D90" s="5" t="s">
        <v>2371</v>
      </c>
      <c r="E90" s="5" t="s">
        <v>2370</v>
      </c>
      <c r="F90" s="5" t="s">
        <v>2372</v>
      </c>
      <c r="G90" s="5">
        <v>1</v>
      </c>
      <c r="H90" s="5" t="s">
        <v>2371</v>
      </c>
      <c r="I90" s="5" t="str">
        <f t="shared" si="2"/>
        <v>OBESITY</v>
      </c>
      <c r="J90" s="5" t="str">
        <f t="shared" si="3"/>
        <v>PREDIABETES</v>
      </c>
    </row>
    <row r="91" spans="1:10" x14ac:dyDescent="0.25">
      <c r="A91" s="5" t="s">
        <v>2273</v>
      </c>
      <c r="B91" s="5">
        <v>32.56</v>
      </c>
      <c r="C91" s="5">
        <v>5.41</v>
      </c>
      <c r="D91" s="5" t="s">
        <v>2370</v>
      </c>
      <c r="E91" s="5" t="s">
        <v>2370</v>
      </c>
      <c r="F91" s="5" t="s">
        <v>2372</v>
      </c>
      <c r="G91" s="5">
        <v>1</v>
      </c>
      <c r="H91" s="5" t="s">
        <v>2371</v>
      </c>
      <c r="I91" s="5" t="str">
        <f t="shared" si="2"/>
        <v>OBESITY</v>
      </c>
      <c r="J91" s="5" t="str">
        <f t="shared" si="3"/>
        <v>NORMAL</v>
      </c>
    </row>
    <row r="92" spans="1:10" x14ac:dyDescent="0.25">
      <c r="A92" s="5" t="s">
        <v>2272</v>
      </c>
      <c r="B92" s="5">
        <v>39.049999999999997</v>
      </c>
      <c r="C92" s="5">
        <v>6.06</v>
      </c>
      <c r="D92" s="5" t="s">
        <v>2370</v>
      </c>
      <c r="E92" s="5" t="s">
        <v>2370</v>
      </c>
      <c r="F92" s="5" t="s">
        <v>2370</v>
      </c>
      <c r="G92" s="5">
        <v>1</v>
      </c>
      <c r="H92" s="5" t="s">
        <v>2371</v>
      </c>
      <c r="I92" s="5" t="str">
        <f t="shared" si="2"/>
        <v>OBESITY</v>
      </c>
      <c r="J92" s="5" t="str">
        <f t="shared" si="3"/>
        <v>PREDIABETES</v>
      </c>
    </row>
    <row r="93" spans="1:10" x14ac:dyDescent="0.25">
      <c r="A93" s="5" t="s">
        <v>2271</v>
      </c>
      <c r="B93" s="5">
        <v>42.75</v>
      </c>
      <c r="C93" s="5">
        <v>4.22</v>
      </c>
      <c r="D93" s="5" t="s">
        <v>2370</v>
      </c>
      <c r="E93" s="5" t="s">
        <v>2370</v>
      </c>
      <c r="F93" s="5" t="s">
        <v>2370</v>
      </c>
      <c r="G93" s="5">
        <v>0</v>
      </c>
      <c r="H93" s="5" t="s">
        <v>2371</v>
      </c>
      <c r="I93" s="5" t="str">
        <f t="shared" si="2"/>
        <v>OBESITY</v>
      </c>
      <c r="J93" s="5" t="str">
        <f t="shared" si="3"/>
        <v>NORMAL</v>
      </c>
    </row>
    <row r="94" spans="1:10" x14ac:dyDescent="0.25">
      <c r="A94" s="5" t="s">
        <v>2270</v>
      </c>
      <c r="B94" s="5">
        <v>50.58</v>
      </c>
      <c r="C94" s="5">
        <v>5.12</v>
      </c>
      <c r="D94" s="5" t="s">
        <v>2370</v>
      </c>
      <c r="E94" s="5" t="s">
        <v>2370</v>
      </c>
      <c r="F94" s="5" t="s">
        <v>2370</v>
      </c>
      <c r="G94" s="5">
        <v>2</v>
      </c>
      <c r="H94" s="5" t="s">
        <v>2371</v>
      </c>
      <c r="I94" s="5" t="str">
        <f t="shared" si="2"/>
        <v>OBESITY</v>
      </c>
      <c r="J94" s="5" t="str">
        <f t="shared" si="3"/>
        <v>NORMAL</v>
      </c>
    </row>
    <row r="95" spans="1:10" x14ac:dyDescent="0.25">
      <c r="A95" s="5" t="s">
        <v>2269</v>
      </c>
      <c r="B95" s="5">
        <v>30.495000000000001</v>
      </c>
      <c r="C95" s="5">
        <v>4.57</v>
      </c>
      <c r="D95" s="5" t="s">
        <v>2371</v>
      </c>
      <c r="E95" s="5" t="s">
        <v>2370</v>
      </c>
      <c r="F95" s="5" t="s">
        <v>2370</v>
      </c>
      <c r="G95" s="5">
        <v>0</v>
      </c>
      <c r="H95" s="5" t="s">
        <v>2371</v>
      </c>
      <c r="I95" s="5" t="str">
        <f t="shared" si="2"/>
        <v>OBESITY</v>
      </c>
      <c r="J95" s="5" t="str">
        <f t="shared" si="3"/>
        <v>NORMAL</v>
      </c>
    </row>
    <row r="96" spans="1:10" x14ac:dyDescent="0.25">
      <c r="A96" s="5" t="s">
        <v>2268</v>
      </c>
      <c r="B96" s="5">
        <v>48.31</v>
      </c>
      <c r="C96" s="5">
        <v>9.58</v>
      </c>
      <c r="D96" s="5" t="s">
        <v>2371</v>
      </c>
      <c r="E96" s="5" t="s">
        <v>2370</v>
      </c>
      <c r="F96" s="5" t="s">
        <v>2370</v>
      </c>
      <c r="G96" s="5">
        <v>2</v>
      </c>
      <c r="H96" s="5" t="s">
        <v>2371</v>
      </c>
      <c r="I96" s="5" t="str">
        <f t="shared" si="2"/>
        <v>OBESITY</v>
      </c>
      <c r="J96" s="5" t="str">
        <f t="shared" si="3"/>
        <v>DIABETES</v>
      </c>
    </row>
    <row r="97" spans="1:10" x14ac:dyDescent="0.25">
      <c r="A97" s="5" t="s">
        <v>2267</v>
      </c>
      <c r="B97" s="5">
        <v>48.99</v>
      </c>
      <c r="C97" s="5">
        <v>9.7799999999999994</v>
      </c>
      <c r="D97" s="5" t="s">
        <v>2371</v>
      </c>
      <c r="E97" s="5" t="s">
        <v>2370</v>
      </c>
      <c r="F97" s="5" t="s">
        <v>2370</v>
      </c>
      <c r="G97" s="5">
        <v>1</v>
      </c>
      <c r="H97" s="5" t="s">
        <v>2371</v>
      </c>
      <c r="I97" s="5" t="str">
        <f t="shared" si="2"/>
        <v>OBESITY</v>
      </c>
      <c r="J97" s="5" t="str">
        <f t="shared" si="3"/>
        <v>DIABETES</v>
      </c>
    </row>
    <row r="98" spans="1:10" x14ac:dyDescent="0.25">
      <c r="A98" s="5" t="s">
        <v>2266</v>
      </c>
      <c r="B98" s="5">
        <v>38.39</v>
      </c>
      <c r="C98" s="5">
        <v>4.1100000000000003</v>
      </c>
      <c r="D98" s="5" t="s">
        <v>2371</v>
      </c>
      <c r="E98" s="5" t="s">
        <v>2370</v>
      </c>
      <c r="F98" s="5" t="s">
        <v>2370</v>
      </c>
      <c r="G98" s="5">
        <v>0</v>
      </c>
      <c r="H98" s="5" t="s">
        <v>2371</v>
      </c>
      <c r="I98" s="5" t="str">
        <f t="shared" si="2"/>
        <v>OBESITY</v>
      </c>
      <c r="J98" s="5" t="str">
        <f t="shared" si="3"/>
        <v>NORMAL</v>
      </c>
    </row>
    <row r="99" spans="1:10" x14ac:dyDescent="0.25">
      <c r="A99" s="5" t="s">
        <v>2265</v>
      </c>
      <c r="B99" s="5">
        <v>44.34</v>
      </c>
      <c r="C99" s="5">
        <v>4.0199999999999996</v>
      </c>
      <c r="D99" s="5" t="s">
        <v>2371</v>
      </c>
      <c r="E99" s="5" t="s">
        <v>2370</v>
      </c>
      <c r="F99" s="5" t="s">
        <v>2370</v>
      </c>
      <c r="G99" s="5">
        <v>2</v>
      </c>
      <c r="H99" s="5" t="s">
        <v>2371</v>
      </c>
      <c r="I99" s="5" t="str">
        <f t="shared" si="2"/>
        <v>OBESITY</v>
      </c>
      <c r="J99" s="5" t="str">
        <f t="shared" si="3"/>
        <v>NORMAL</v>
      </c>
    </row>
    <row r="100" spans="1:10" x14ac:dyDescent="0.25">
      <c r="A100" s="5" t="s">
        <v>2264</v>
      </c>
      <c r="B100" s="5">
        <v>41.51</v>
      </c>
      <c r="C100" s="5">
        <v>6.92</v>
      </c>
      <c r="D100" s="5" t="s">
        <v>2370</v>
      </c>
      <c r="E100" s="5" t="s">
        <v>2370</v>
      </c>
      <c r="F100" s="5" t="s">
        <v>2370</v>
      </c>
      <c r="G100" s="5">
        <v>0</v>
      </c>
      <c r="H100" s="5" t="s">
        <v>2371</v>
      </c>
      <c r="I100" s="5" t="str">
        <f t="shared" si="2"/>
        <v>OBESITY</v>
      </c>
      <c r="J100" s="5" t="str">
        <f t="shared" si="3"/>
        <v>DIABETES</v>
      </c>
    </row>
    <row r="101" spans="1:10" x14ac:dyDescent="0.25">
      <c r="A101" s="5" t="s">
        <v>2263</v>
      </c>
      <c r="B101" s="5">
        <v>48.2</v>
      </c>
      <c r="C101" s="5">
        <v>4.84</v>
      </c>
      <c r="D101" s="5" t="s">
        <v>2370</v>
      </c>
      <c r="E101" s="5" t="s">
        <v>2370</v>
      </c>
      <c r="F101" s="5" t="s">
        <v>2370</v>
      </c>
      <c r="G101" s="5">
        <v>0</v>
      </c>
      <c r="H101" s="5" t="s">
        <v>2371</v>
      </c>
      <c r="I101" s="5" t="str">
        <f t="shared" si="2"/>
        <v>OBESITY</v>
      </c>
      <c r="J101" s="5" t="str">
        <f t="shared" si="3"/>
        <v>NORMAL</v>
      </c>
    </row>
    <row r="102" spans="1:10" x14ac:dyDescent="0.25">
      <c r="A102" s="5" t="s">
        <v>2262</v>
      </c>
      <c r="B102" s="5">
        <v>35.75</v>
      </c>
      <c r="C102" s="5">
        <v>8</v>
      </c>
      <c r="D102" s="5" t="s">
        <v>2371</v>
      </c>
      <c r="E102" s="5" t="s">
        <v>2370</v>
      </c>
      <c r="F102" s="5" t="s">
        <v>2370</v>
      </c>
      <c r="G102" s="5">
        <v>0</v>
      </c>
      <c r="H102" s="5" t="s">
        <v>2371</v>
      </c>
      <c r="I102" s="5" t="str">
        <f t="shared" si="2"/>
        <v>OBESITY</v>
      </c>
      <c r="J102" s="5" t="str">
        <f t="shared" si="3"/>
        <v>DIABETES</v>
      </c>
    </row>
    <row r="103" spans="1:10" x14ac:dyDescent="0.25">
      <c r="A103" s="5" t="s">
        <v>2261</v>
      </c>
      <c r="B103" s="5">
        <v>53.81</v>
      </c>
      <c r="C103" s="5">
        <v>8.77</v>
      </c>
      <c r="D103" s="5" t="s">
        <v>2371</v>
      </c>
      <c r="E103" s="5" t="s">
        <v>2370</v>
      </c>
      <c r="F103" s="5" t="s">
        <v>2370</v>
      </c>
      <c r="G103" s="5">
        <v>0</v>
      </c>
      <c r="H103" s="5" t="s">
        <v>2371</v>
      </c>
      <c r="I103" s="5" t="str">
        <f t="shared" si="2"/>
        <v>OBESITY</v>
      </c>
      <c r="J103" s="5" t="str">
        <f t="shared" si="3"/>
        <v>DIABETES</v>
      </c>
    </row>
    <row r="104" spans="1:10" x14ac:dyDescent="0.25">
      <c r="A104" s="5" t="s">
        <v>2260</v>
      </c>
      <c r="B104" s="5">
        <v>49.48</v>
      </c>
      <c r="C104" s="5">
        <v>4.96</v>
      </c>
      <c r="D104" s="5" t="s">
        <v>2370</v>
      </c>
      <c r="E104" s="5" t="s">
        <v>2370</v>
      </c>
      <c r="F104" s="5" t="s">
        <v>2372</v>
      </c>
      <c r="G104" s="5">
        <v>1</v>
      </c>
      <c r="H104" s="5" t="s">
        <v>2371</v>
      </c>
      <c r="I104" s="5" t="str">
        <f t="shared" si="2"/>
        <v>OBESITY</v>
      </c>
      <c r="J104" s="5" t="str">
        <f t="shared" si="3"/>
        <v>NORMAL</v>
      </c>
    </row>
    <row r="105" spans="1:10" x14ac:dyDescent="0.25">
      <c r="A105" s="5" t="s">
        <v>2259</v>
      </c>
      <c r="B105" s="5">
        <v>34.1</v>
      </c>
      <c r="C105" s="5">
        <v>4.43</v>
      </c>
      <c r="D105" s="5" t="s">
        <v>2371</v>
      </c>
      <c r="E105" s="5" t="s">
        <v>2370</v>
      </c>
      <c r="F105" s="5" t="s">
        <v>2370</v>
      </c>
      <c r="G105" s="5">
        <v>0</v>
      </c>
      <c r="H105" s="5" t="s">
        <v>2371</v>
      </c>
      <c r="I105" s="5" t="str">
        <f t="shared" si="2"/>
        <v>OBESITY</v>
      </c>
      <c r="J105" s="5" t="str">
        <f t="shared" si="3"/>
        <v>NORMAL</v>
      </c>
    </row>
    <row r="106" spans="1:10" x14ac:dyDescent="0.25">
      <c r="A106" s="5" t="s">
        <v>2258</v>
      </c>
      <c r="B106" s="5">
        <v>35.299999999999997</v>
      </c>
      <c r="C106" s="5">
        <v>5.82</v>
      </c>
      <c r="D106" s="5" t="s">
        <v>2371</v>
      </c>
      <c r="E106" s="5" t="s">
        <v>2370</v>
      </c>
      <c r="F106" s="5" t="s">
        <v>2372</v>
      </c>
      <c r="G106" s="5">
        <v>1</v>
      </c>
      <c r="H106" s="5" t="s">
        <v>2371</v>
      </c>
      <c r="I106" s="5" t="str">
        <f t="shared" si="2"/>
        <v>OBESITY</v>
      </c>
      <c r="J106" s="5" t="str">
        <f t="shared" si="3"/>
        <v>PREDIABETES</v>
      </c>
    </row>
    <row r="107" spans="1:10" x14ac:dyDescent="0.25">
      <c r="A107" s="5" t="s">
        <v>2257</v>
      </c>
      <c r="B107" s="5">
        <v>43.83</v>
      </c>
      <c r="C107" s="5">
        <v>6.03</v>
      </c>
      <c r="D107" s="5" t="s">
        <v>2371</v>
      </c>
      <c r="E107" s="5" t="s">
        <v>2370</v>
      </c>
      <c r="F107" s="5" t="s">
        <v>2370</v>
      </c>
      <c r="G107" s="5">
        <v>2</v>
      </c>
      <c r="H107" s="5" t="s">
        <v>2371</v>
      </c>
      <c r="I107" s="5" t="str">
        <f t="shared" si="2"/>
        <v>OBESITY</v>
      </c>
      <c r="J107" s="5" t="str">
        <f t="shared" si="3"/>
        <v>PREDIABETES</v>
      </c>
    </row>
    <row r="108" spans="1:10" x14ac:dyDescent="0.25">
      <c r="A108" s="5" t="s">
        <v>2256</v>
      </c>
      <c r="B108" s="5">
        <v>50.07</v>
      </c>
      <c r="C108" s="5">
        <v>9.27</v>
      </c>
      <c r="D108" s="5" t="s">
        <v>2370</v>
      </c>
      <c r="E108" s="5" t="s">
        <v>2370</v>
      </c>
      <c r="F108" s="5" t="s">
        <v>2370</v>
      </c>
      <c r="G108" s="5">
        <v>0</v>
      </c>
      <c r="H108" s="5" t="s">
        <v>2371</v>
      </c>
      <c r="I108" s="5" t="str">
        <f t="shared" si="2"/>
        <v>OBESITY</v>
      </c>
      <c r="J108" s="5" t="str">
        <f t="shared" si="3"/>
        <v>DIABETES</v>
      </c>
    </row>
    <row r="109" spans="1:10" x14ac:dyDescent="0.25">
      <c r="A109" s="5" t="s">
        <v>2255</v>
      </c>
      <c r="B109" s="5">
        <v>32.774999999999999</v>
      </c>
      <c r="C109" s="5">
        <v>5.53</v>
      </c>
      <c r="D109" s="5" t="s">
        <v>2370</v>
      </c>
      <c r="E109" s="5" t="s">
        <v>2370</v>
      </c>
      <c r="F109" s="5" t="s">
        <v>2370</v>
      </c>
      <c r="G109" s="5">
        <v>0</v>
      </c>
      <c r="H109" s="5" t="s">
        <v>2371</v>
      </c>
      <c r="I109" s="5" t="str">
        <f t="shared" si="2"/>
        <v>OBESITY</v>
      </c>
      <c r="J109" s="5" t="str">
        <f t="shared" si="3"/>
        <v>NORMAL</v>
      </c>
    </row>
    <row r="110" spans="1:10" x14ac:dyDescent="0.25">
      <c r="A110" s="5" t="s">
        <v>2254</v>
      </c>
      <c r="B110" s="5">
        <v>34.104999999999997</v>
      </c>
      <c r="C110" s="5">
        <v>5.07</v>
      </c>
      <c r="D110" s="5" t="s">
        <v>2370</v>
      </c>
      <c r="E110" s="5" t="s">
        <v>2370</v>
      </c>
      <c r="F110" s="5" t="s">
        <v>2370</v>
      </c>
      <c r="G110" s="5">
        <v>1</v>
      </c>
      <c r="H110" s="5" t="s">
        <v>2371</v>
      </c>
      <c r="I110" s="5" t="str">
        <f t="shared" si="2"/>
        <v>OBESITY</v>
      </c>
      <c r="J110" s="5" t="str">
        <f t="shared" si="3"/>
        <v>NORMAL</v>
      </c>
    </row>
    <row r="111" spans="1:10" x14ac:dyDescent="0.25">
      <c r="A111" s="5" t="s">
        <v>2253</v>
      </c>
      <c r="B111" s="5">
        <v>48.93</v>
      </c>
      <c r="C111" s="5">
        <v>11.17</v>
      </c>
      <c r="D111" s="5" t="s">
        <v>2371</v>
      </c>
      <c r="E111" s="5" t="s">
        <v>2370</v>
      </c>
      <c r="F111" s="5" t="s">
        <v>2370</v>
      </c>
      <c r="G111" s="5">
        <v>1</v>
      </c>
      <c r="H111" s="5" t="s">
        <v>2371</v>
      </c>
      <c r="I111" s="5" t="str">
        <f t="shared" si="2"/>
        <v>OBESITY</v>
      </c>
      <c r="J111" s="5" t="str">
        <f t="shared" si="3"/>
        <v>DIABETES</v>
      </c>
    </row>
    <row r="112" spans="1:10" x14ac:dyDescent="0.25">
      <c r="A112" s="5" t="s">
        <v>2252</v>
      </c>
      <c r="B112" s="5">
        <v>37.07</v>
      </c>
      <c r="C112" s="5">
        <v>6.14</v>
      </c>
      <c r="D112" s="5" t="s">
        <v>2371</v>
      </c>
      <c r="E112" s="5" t="s">
        <v>2370</v>
      </c>
      <c r="F112" s="5" t="s">
        <v>2370</v>
      </c>
      <c r="G112" s="5">
        <v>0</v>
      </c>
      <c r="H112" s="5" t="s">
        <v>2371</v>
      </c>
      <c r="I112" s="5" t="str">
        <f t="shared" si="2"/>
        <v>OBESITY</v>
      </c>
      <c r="J112" s="5" t="str">
        <f t="shared" si="3"/>
        <v>PREDIABETES</v>
      </c>
    </row>
    <row r="113" spans="1:10" x14ac:dyDescent="0.25">
      <c r="A113" s="5" t="s">
        <v>2251</v>
      </c>
      <c r="B113" s="5">
        <v>51.51</v>
      </c>
      <c r="C113" s="5">
        <v>6.26</v>
      </c>
      <c r="D113" s="5" t="s">
        <v>2371</v>
      </c>
      <c r="E113" s="5" t="s">
        <v>2370</v>
      </c>
      <c r="F113" s="5" t="s">
        <v>2372</v>
      </c>
      <c r="G113" s="5">
        <v>1</v>
      </c>
      <c r="H113" s="5" t="s">
        <v>2371</v>
      </c>
      <c r="I113" s="5" t="str">
        <f t="shared" si="2"/>
        <v>OBESITY</v>
      </c>
      <c r="J113" s="5" t="str">
        <f t="shared" si="3"/>
        <v>PREDIABETES</v>
      </c>
    </row>
    <row r="114" spans="1:10" x14ac:dyDescent="0.25">
      <c r="A114" s="5" t="s">
        <v>2250</v>
      </c>
      <c r="B114" s="5">
        <v>34.799999999999997</v>
      </c>
      <c r="C114" s="5">
        <v>4.72</v>
      </c>
      <c r="D114" s="5" t="s">
        <v>2371</v>
      </c>
      <c r="E114" s="5" t="s">
        <v>2370</v>
      </c>
      <c r="F114" s="5" t="s">
        <v>2370</v>
      </c>
      <c r="G114" s="5">
        <v>0</v>
      </c>
      <c r="H114" s="5" t="s">
        <v>2371</v>
      </c>
      <c r="I114" s="5" t="str">
        <f t="shared" si="2"/>
        <v>OBESITY</v>
      </c>
      <c r="J114" s="5" t="str">
        <f t="shared" si="3"/>
        <v>NORMAL</v>
      </c>
    </row>
    <row r="115" spans="1:10" x14ac:dyDescent="0.25">
      <c r="A115" s="5" t="s">
        <v>2249</v>
      </c>
      <c r="B115" s="5">
        <v>36.67</v>
      </c>
      <c r="C115" s="5">
        <v>5.18</v>
      </c>
      <c r="D115" s="5" t="s">
        <v>2370</v>
      </c>
      <c r="E115" s="5" t="s">
        <v>2370</v>
      </c>
      <c r="F115" s="5" t="s">
        <v>2370</v>
      </c>
      <c r="G115" s="5">
        <v>1</v>
      </c>
      <c r="H115" s="5" t="s">
        <v>2371</v>
      </c>
      <c r="I115" s="5" t="str">
        <f t="shared" si="2"/>
        <v>OBESITY</v>
      </c>
      <c r="J115" s="5" t="str">
        <f t="shared" si="3"/>
        <v>NORMAL</v>
      </c>
    </row>
    <row r="116" spans="1:10" x14ac:dyDescent="0.25">
      <c r="A116" s="5" t="s">
        <v>2248</v>
      </c>
      <c r="B116" s="5">
        <v>30.9</v>
      </c>
      <c r="C116" s="5">
        <v>9.4</v>
      </c>
      <c r="D116" s="5" t="s">
        <v>2370</v>
      </c>
      <c r="E116" s="5" t="s">
        <v>2370</v>
      </c>
      <c r="F116" s="5" t="s">
        <v>2370</v>
      </c>
      <c r="G116" s="5">
        <v>2</v>
      </c>
      <c r="H116" s="5" t="s">
        <v>2371</v>
      </c>
      <c r="I116" s="5" t="str">
        <f t="shared" si="2"/>
        <v>OBESITY</v>
      </c>
      <c r="J116" s="5" t="str">
        <f t="shared" si="3"/>
        <v>DIABETES</v>
      </c>
    </row>
    <row r="117" spans="1:10" x14ac:dyDescent="0.25">
      <c r="A117" s="5" t="s">
        <v>2247</v>
      </c>
      <c r="B117" s="5">
        <v>30.495000000000001</v>
      </c>
      <c r="C117" s="5">
        <v>6.29</v>
      </c>
      <c r="D117" s="5" t="s">
        <v>2370</v>
      </c>
      <c r="E117" s="5" t="s">
        <v>2370</v>
      </c>
      <c r="F117" s="5" t="s">
        <v>2370</v>
      </c>
      <c r="G117" s="5">
        <v>0</v>
      </c>
      <c r="H117" s="5" t="s">
        <v>2371</v>
      </c>
      <c r="I117" s="5" t="str">
        <f t="shared" si="2"/>
        <v>OBESITY</v>
      </c>
      <c r="J117" s="5" t="str">
        <f t="shared" si="3"/>
        <v>PREDIABETES</v>
      </c>
    </row>
    <row r="118" spans="1:10" x14ac:dyDescent="0.25">
      <c r="A118" s="5" t="s">
        <v>2246</v>
      </c>
      <c r="B118" s="5">
        <v>44.88</v>
      </c>
      <c r="C118" s="5">
        <v>6.04</v>
      </c>
      <c r="D118" s="5" t="s">
        <v>2370</v>
      </c>
      <c r="E118" s="5" t="s">
        <v>2370</v>
      </c>
      <c r="F118" s="5" t="s">
        <v>2372</v>
      </c>
      <c r="G118" s="5">
        <v>1</v>
      </c>
      <c r="H118" s="5" t="s">
        <v>2371</v>
      </c>
      <c r="I118" s="5" t="str">
        <f t="shared" si="2"/>
        <v>OBESITY</v>
      </c>
      <c r="J118" s="5" t="str">
        <f t="shared" si="3"/>
        <v>PREDIABETES</v>
      </c>
    </row>
    <row r="119" spans="1:10" x14ac:dyDescent="0.25">
      <c r="A119" s="5" t="s">
        <v>2245</v>
      </c>
      <c r="B119" s="5">
        <v>44.32</v>
      </c>
      <c r="C119" s="5">
        <v>10.55</v>
      </c>
      <c r="D119" s="5" t="s">
        <v>2370</v>
      </c>
      <c r="E119" s="5" t="s">
        <v>2370</v>
      </c>
      <c r="F119" s="5" t="s">
        <v>2370</v>
      </c>
      <c r="G119" s="5">
        <v>0</v>
      </c>
      <c r="H119" s="5" t="s">
        <v>2371</v>
      </c>
      <c r="I119" s="5" t="str">
        <f t="shared" si="2"/>
        <v>OBESITY</v>
      </c>
      <c r="J119" s="5" t="str">
        <f t="shared" si="3"/>
        <v>DIABETES</v>
      </c>
    </row>
    <row r="120" spans="1:10" x14ac:dyDescent="0.25">
      <c r="A120" s="5" t="s">
        <v>2244</v>
      </c>
      <c r="B120" s="5">
        <v>46.39</v>
      </c>
      <c r="C120" s="5">
        <v>5.09</v>
      </c>
      <c r="D120" s="5" t="s">
        <v>2370</v>
      </c>
      <c r="E120" s="5" t="s">
        <v>2370</v>
      </c>
      <c r="F120" s="5" t="s">
        <v>2370</v>
      </c>
      <c r="G120" s="5">
        <v>0</v>
      </c>
      <c r="H120" s="5" t="s">
        <v>2371</v>
      </c>
      <c r="I120" s="5" t="str">
        <f t="shared" si="2"/>
        <v>OBESITY</v>
      </c>
      <c r="J120" s="5" t="str">
        <f t="shared" si="3"/>
        <v>NORMAL</v>
      </c>
    </row>
    <row r="121" spans="1:10" x14ac:dyDescent="0.25">
      <c r="A121" s="5" t="s">
        <v>2243</v>
      </c>
      <c r="B121" s="5">
        <v>42.13</v>
      </c>
      <c r="C121" s="5">
        <v>5.2</v>
      </c>
      <c r="D121" s="5" t="s">
        <v>2371</v>
      </c>
      <c r="E121" s="5" t="s">
        <v>2370</v>
      </c>
      <c r="F121" s="5" t="s">
        <v>2370</v>
      </c>
      <c r="G121" s="5">
        <v>1</v>
      </c>
      <c r="H121" s="5" t="s">
        <v>2371</v>
      </c>
      <c r="I121" s="5" t="str">
        <f t="shared" si="2"/>
        <v>OBESITY</v>
      </c>
      <c r="J121" s="5" t="str">
        <f t="shared" si="3"/>
        <v>NORMAL</v>
      </c>
    </row>
    <row r="122" spans="1:10" x14ac:dyDescent="0.25">
      <c r="A122" s="5" t="s">
        <v>2242</v>
      </c>
      <c r="B122" s="5">
        <v>30.78</v>
      </c>
      <c r="C122" s="5">
        <v>8.4499999999999993</v>
      </c>
      <c r="D122" s="5" t="s">
        <v>2371</v>
      </c>
      <c r="E122" s="5" t="s">
        <v>2370</v>
      </c>
      <c r="F122" s="5" t="s">
        <v>2370</v>
      </c>
      <c r="G122" s="5">
        <v>0</v>
      </c>
      <c r="H122" s="5" t="s">
        <v>2371</v>
      </c>
      <c r="I122" s="5" t="str">
        <f t="shared" si="2"/>
        <v>OBESITY</v>
      </c>
      <c r="J122" s="5" t="str">
        <f t="shared" si="3"/>
        <v>DIABETES</v>
      </c>
    </row>
    <row r="123" spans="1:10" x14ac:dyDescent="0.25">
      <c r="A123" s="5" t="s">
        <v>2241</v>
      </c>
      <c r="B123" s="5">
        <v>31.35</v>
      </c>
      <c r="C123" s="5">
        <v>9.5399999999999991</v>
      </c>
      <c r="D123" s="5" t="s">
        <v>2370</v>
      </c>
      <c r="E123" s="5" t="s">
        <v>2370</v>
      </c>
      <c r="F123" s="5" t="s">
        <v>2370</v>
      </c>
      <c r="G123" s="5">
        <v>0</v>
      </c>
      <c r="H123" s="5" t="s">
        <v>2371</v>
      </c>
      <c r="I123" s="5" t="str">
        <f t="shared" si="2"/>
        <v>OBESITY</v>
      </c>
      <c r="J123" s="5" t="str">
        <f t="shared" si="3"/>
        <v>DIABETES</v>
      </c>
    </row>
    <row r="124" spans="1:10" x14ac:dyDescent="0.25">
      <c r="A124" s="5" t="s">
        <v>2240</v>
      </c>
      <c r="B124" s="5">
        <v>41.46</v>
      </c>
      <c r="C124" s="5">
        <v>4.99</v>
      </c>
      <c r="D124" s="5" t="s">
        <v>2371</v>
      </c>
      <c r="E124" s="5" t="s">
        <v>2370</v>
      </c>
      <c r="F124" s="5" t="s">
        <v>2370</v>
      </c>
      <c r="G124" s="5">
        <v>2</v>
      </c>
      <c r="H124" s="5" t="s">
        <v>2371</v>
      </c>
      <c r="I124" s="5" t="str">
        <f t="shared" si="2"/>
        <v>OBESITY</v>
      </c>
      <c r="J124" s="5" t="str">
        <f t="shared" si="3"/>
        <v>NORMAL</v>
      </c>
    </row>
    <row r="125" spans="1:10" x14ac:dyDescent="0.25">
      <c r="A125" s="5" t="s">
        <v>2239</v>
      </c>
      <c r="B125" s="5">
        <v>48</v>
      </c>
      <c r="C125" s="5">
        <v>10.54</v>
      </c>
      <c r="D125" s="5" t="s">
        <v>2370</v>
      </c>
      <c r="E125" s="5" t="s">
        <v>2370</v>
      </c>
      <c r="F125" s="5" t="s">
        <v>2370</v>
      </c>
      <c r="G125" s="5">
        <v>0</v>
      </c>
      <c r="H125" s="5" t="s">
        <v>2371</v>
      </c>
      <c r="I125" s="5" t="str">
        <f t="shared" si="2"/>
        <v>OBESITY</v>
      </c>
      <c r="J125" s="5" t="str">
        <f t="shared" si="3"/>
        <v>DIABETES</v>
      </c>
    </row>
    <row r="126" spans="1:10" x14ac:dyDescent="0.25">
      <c r="A126" s="5" t="s">
        <v>2238</v>
      </c>
      <c r="B126" s="5">
        <v>49.13</v>
      </c>
      <c r="C126" s="5">
        <v>4.54</v>
      </c>
      <c r="D126" s="5" t="s">
        <v>2370</v>
      </c>
      <c r="E126" s="5" t="s">
        <v>2370</v>
      </c>
      <c r="F126" s="5" t="s">
        <v>2370</v>
      </c>
      <c r="G126" s="5">
        <v>0</v>
      </c>
      <c r="H126" s="5" t="s">
        <v>2371</v>
      </c>
      <c r="I126" s="5" t="str">
        <f t="shared" si="2"/>
        <v>OBESITY</v>
      </c>
      <c r="J126" s="5" t="str">
        <f t="shared" si="3"/>
        <v>NORMAL</v>
      </c>
    </row>
    <row r="127" spans="1:10" x14ac:dyDescent="0.25">
      <c r="A127" s="5" t="s">
        <v>2237</v>
      </c>
      <c r="B127" s="5">
        <v>37.799999999999997</v>
      </c>
      <c r="C127" s="5">
        <v>6.29</v>
      </c>
      <c r="D127" s="5" t="s">
        <v>2370</v>
      </c>
      <c r="E127" s="5" t="s">
        <v>2370</v>
      </c>
      <c r="F127" s="5" t="s">
        <v>2370</v>
      </c>
      <c r="G127" s="5">
        <v>1</v>
      </c>
      <c r="H127" s="5" t="s">
        <v>2371</v>
      </c>
      <c r="I127" s="5" t="str">
        <f t="shared" si="2"/>
        <v>OBESITY</v>
      </c>
      <c r="J127" s="5" t="str">
        <f t="shared" si="3"/>
        <v>PREDIABETES</v>
      </c>
    </row>
    <row r="128" spans="1:10" x14ac:dyDescent="0.25">
      <c r="A128" s="5" t="s">
        <v>2236</v>
      </c>
      <c r="B128" s="5">
        <v>38.299999999999997</v>
      </c>
      <c r="C128" s="5">
        <v>9.51</v>
      </c>
      <c r="D128" s="5" t="s">
        <v>2370</v>
      </c>
      <c r="E128" s="5" t="s">
        <v>2370</v>
      </c>
      <c r="F128" s="5" t="s">
        <v>2370</v>
      </c>
      <c r="G128" s="5">
        <v>0</v>
      </c>
      <c r="H128" s="5" t="s">
        <v>2371</v>
      </c>
      <c r="I128" s="5" t="str">
        <f t="shared" si="2"/>
        <v>OBESITY</v>
      </c>
      <c r="J128" s="5" t="str">
        <f t="shared" si="3"/>
        <v>DIABETES</v>
      </c>
    </row>
    <row r="129" spans="1:10" x14ac:dyDescent="0.25">
      <c r="A129" s="5" t="s">
        <v>2235</v>
      </c>
      <c r="B129" s="5">
        <v>32.774999999999999</v>
      </c>
      <c r="C129" s="5">
        <v>4.72</v>
      </c>
      <c r="D129" s="5" t="s">
        <v>2370</v>
      </c>
      <c r="E129" s="5" t="s">
        <v>2370</v>
      </c>
      <c r="F129" s="5" t="s">
        <v>2370</v>
      </c>
      <c r="G129" s="5">
        <v>0</v>
      </c>
      <c r="H129" s="5" t="s">
        <v>2371</v>
      </c>
      <c r="I129" s="5" t="str">
        <f t="shared" si="2"/>
        <v>OBESITY</v>
      </c>
      <c r="J129" s="5" t="str">
        <f t="shared" si="3"/>
        <v>NORMAL</v>
      </c>
    </row>
    <row r="130" spans="1:10" x14ac:dyDescent="0.25">
      <c r="A130" s="5" t="s">
        <v>2234</v>
      </c>
      <c r="B130" s="5">
        <v>34.200000000000003</v>
      </c>
      <c r="C130" s="5">
        <v>5.91</v>
      </c>
      <c r="D130" s="5" t="s">
        <v>2371</v>
      </c>
      <c r="E130" s="5" t="s">
        <v>2370</v>
      </c>
      <c r="F130" s="5" t="s">
        <v>2370</v>
      </c>
      <c r="G130" s="5">
        <v>0</v>
      </c>
      <c r="H130" s="5" t="s">
        <v>2371</v>
      </c>
      <c r="I130" s="5" t="str">
        <f t="shared" ref="I130:I193" si="4">IF(B130 &lt;18.5,"UNDERWEIGHT",IF(B130&lt;25,"NORMAL WEIGHT",IF(B130&lt;30,"OVERWEIGHT","OBESITY")))</f>
        <v>OBESITY</v>
      </c>
      <c r="J130" s="5" t="str">
        <f t="shared" si="3"/>
        <v>PREDIABETES</v>
      </c>
    </row>
    <row r="131" spans="1:10" x14ac:dyDescent="0.25">
      <c r="A131" s="5" t="s">
        <v>2233</v>
      </c>
      <c r="B131" s="5">
        <v>30.2</v>
      </c>
      <c r="C131" s="5">
        <v>9.58</v>
      </c>
      <c r="D131" s="5" t="s">
        <v>2370</v>
      </c>
      <c r="E131" s="5" t="s">
        <v>2370</v>
      </c>
      <c r="F131" s="5" t="s">
        <v>2370</v>
      </c>
      <c r="G131" s="5">
        <v>0</v>
      </c>
      <c r="H131" s="5" t="s">
        <v>2371</v>
      </c>
      <c r="I131" s="5" t="str">
        <f t="shared" si="4"/>
        <v>OBESITY</v>
      </c>
      <c r="J131" s="5" t="str">
        <f t="shared" ref="J131:J194" si="5">IF(C131&lt;5.7,"NORMAL",IF(C131&lt;6.4,"PREDIABETES","DIABETES"))</f>
        <v>DIABETES</v>
      </c>
    </row>
    <row r="132" spans="1:10" x14ac:dyDescent="0.25">
      <c r="A132" s="5" t="s">
        <v>2232</v>
      </c>
      <c r="B132" s="5">
        <v>48.32</v>
      </c>
      <c r="C132" s="5">
        <v>5.77</v>
      </c>
      <c r="D132" s="5" t="s">
        <v>2370</v>
      </c>
      <c r="E132" s="5" t="s">
        <v>2370</v>
      </c>
      <c r="F132" s="5" t="s">
        <v>2370</v>
      </c>
      <c r="G132" s="5">
        <v>0</v>
      </c>
      <c r="H132" s="5" t="s">
        <v>2371</v>
      </c>
      <c r="I132" s="5" t="str">
        <f t="shared" si="4"/>
        <v>OBESITY</v>
      </c>
      <c r="J132" s="5" t="str">
        <f t="shared" si="5"/>
        <v>PREDIABETES</v>
      </c>
    </row>
    <row r="133" spans="1:10" x14ac:dyDescent="0.25">
      <c r="A133" s="5" t="s">
        <v>2231</v>
      </c>
      <c r="B133" s="5">
        <v>44.86</v>
      </c>
      <c r="C133" s="5">
        <v>4.38</v>
      </c>
      <c r="D133" s="5" t="s">
        <v>2371</v>
      </c>
      <c r="E133" s="5" t="s">
        <v>2370</v>
      </c>
      <c r="F133" s="5" t="s">
        <v>2370</v>
      </c>
      <c r="G133" s="5">
        <v>0</v>
      </c>
      <c r="H133" s="5" t="s">
        <v>2371</v>
      </c>
      <c r="I133" s="5" t="str">
        <f t="shared" si="4"/>
        <v>OBESITY</v>
      </c>
      <c r="J133" s="5" t="str">
        <f t="shared" si="5"/>
        <v>NORMAL</v>
      </c>
    </row>
    <row r="134" spans="1:10" x14ac:dyDescent="0.25">
      <c r="A134" s="5" t="s">
        <v>2230</v>
      </c>
      <c r="B134" s="5">
        <v>52.15</v>
      </c>
      <c r="C134" s="5">
        <v>5.65</v>
      </c>
      <c r="D134" s="5" t="s">
        <v>2370</v>
      </c>
      <c r="E134" s="5" t="s">
        <v>2370</v>
      </c>
      <c r="F134" s="5" t="s">
        <v>2370</v>
      </c>
      <c r="G134" s="5">
        <v>1</v>
      </c>
      <c r="H134" s="5" t="s">
        <v>2371</v>
      </c>
      <c r="I134" s="5" t="str">
        <f t="shared" si="4"/>
        <v>OBESITY</v>
      </c>
      <c r="J134" s="5" t="str">
        <f t="shared" si="5"/>
        <v>NORMAL</v>
      </c>
    </row>
    <row r="135" spans="1:10" x14ac:dyDescent="0.25">
      <c r="A135" s="5" t="s">
        <v>2229</v>
      </c>
      <c r="B135" s="5">
        <v>41.12</v>
      </c>
      <c r="C135" s="5">
        <v>7.54</v>
      </c>
      <c r="D135" s="5" t="s">
        <v>2371</v>
      </c>
      <c r="E135" s="5" t="s">
        <v>2370</v>
      </c>
      <c r="F135" s="5" t="s">
        <v>2370</v>
      </c>
      <c r="G135" s="5">
        <v>0</v>
      </c>
      <c r="H135" s="5" t="s">
        <v>2371</v>
      </c>
      <c r="I135" s="5" t="str">
        <f t="shared" si="4"/>
        <v>OBESITY</v>
      </c>
      <c r="J135" s="5" t="str">
        <f t="shared" si="5"/>
        <v>DIABETES</v>
      </c>
    </row>
    <row r="136" spans="1:10" x14ac:dyDescent="0.25">
      <c r="A136" s="5" t="s">
        <v>2228</v>
      </c>
      <c r="B136" s="5">
        <v>38.39</v>
      </c>
      <c r="C136" s="5">
        <v>5.1100000000000003</v>
      </c>
      <c r="D136" s="5" t="s">
        <v>2371</v>
      </c>
      <c r="E136" s="5" t="s">
        <v>2370</v>
      </c>
      <c r="F136" s="5" t="s">
        <v>2370</v>
      </c>
      <c r="G136" s="5">
        <v>1</v>
      </c>
      <c r="H136" s="5" t="s">
        <v>2371</v>
      </c>
      <c r="I136" s="5" t="str">
        <f t="shared" si="4"/>
        <v>OBESITY</v>
      </c>
      <c r="J136" s="5" t="str">
        <f t="shared" si="5"/>
        <v>NORMAL</v>
      </c>
    </row>
    <row r="137" spans="1:10" x14ac:dyDescent="0.25">
      <c r="A137" s="5" t="s">
        <v>2227</v>
      </c>
      <c r="B137" s="5">
        <v>46.85</v>
      </c>
      <c r="C137" s="5">
        <v>4.25</v>
      </c>
      <c r="D137" s="5" t="s">
        <v>2370</v>
      </c>
      <c r="E137" s="5" t="s">
        <v>2370</v>
      </c>
      <c r="F137" s="5" t="s">
        <v>2372</v>
      </c>
      <c r="G137" s="5">
        <v>1</v>
      </c>
      <c r="H137" s="5" t="s">
        <v>2371</v>
      </c>
      <c r="I137" s="5" t="str">
        <f t="shared" si="4"/>
        <v>OBESITY</v>
      </c>
      <c r="J137" s="5" t="str">
        <f t="shared" si="5"/>
        <v>NORMAL</v>
      </c>
    </row>
    <row r="138" spans="1:10" x14ac:dyDescent="0.25">
      <c r="A138" s="5" t="s">
        <v>2226</v>
      </c>
      <c r="B138" s="5">
        <v>42.24</v>
      </c>
      <c r="C138" s="5">
        <v>5.55</v>
      </c>
      <c r="D138" s="5" t="s">
        <v>2370</v>
      </c>
      <c r="E138" s="5" t="s">
        <v>2371</v>
      </c>
      <c r="F138" s="5" t="s">
        <v>2370</v>
      </c>
      <c r="G138" s="5">
        <v>1</v>
      </c>
      <c r="H138" s="5" t="s">
        <v>2371</v>
      </c>
      <c r="I138" s="5" t="str">
        <f t="shared" si="4"/>
        <v>OBESITY</v>
      </c>
      <c r="J138" s="5" t="str">
        <f t="shared" si="5"/>
        <v>NORMAL</v>
      </c>
    </row>
    <row r="139" spans="1:10" x14ac:dyDescent="0.25">
      <c r="A139" s="5" t="s">
        <v>2225</v>
      </c>
      <c r="B139" s="5">
        <v>34.39</v>
      </c>
      <c r="C139" s="5">
        <v>5.78</v>
      </c>
      <c r="D139" s="5" t="s">
        <v>2370</v>
      </c>
      <c r="E139" s="5" t="s">
        <v>2370</v>
      </c>
      <c r="F139" s="5" t="s">
        <v>2370</v>
      </c>
      <c r="G139" s="5">
        <v>0</v>
      </c>
      <c r="H139" s="5" t="s">
        <v>2371</v>
      </c>
      <c r="I139" s="5" t="str">
        <f t="shared" si="4"/>
        <v>OBESITY</v>
      </c>
      <c r="J139" s="5" t="str">
        <f t="shared" si="5"/>
        <v>PREDIABETES</v>
      </c>
    </row>
    <row r="140" spans="1:10" x14ac:dyDescent="0.25">
      <c r="A140" s="5" t="s">
        <v>2224</v>
      </c>
      <c r="B140" s="5">
        <v>42.89</v>
      </c>
      <c r="C140" s="5">
        <v>5.28</v>
      </c>
      <c r="D140" s="5" t="s">
        <v>2371</v>
      </c>
      <c r="E140" s="5" t="s">
        <v>2370</v>
      </c>
      <c r="F140" s="5" t="s">
        <v>2370</v>
      </c>
      <c r="G140" s="5">
        <v>0</v>
      </c>
      <c r="H140" s="5" t="s">
        <v>2371</v>
      </c>
      <c r="I140" s="5" t="str">
        <f t="shared" si="4"/>
        <v>OBESITY</v>
      </c>
      <c r="J140" s="5" t="str">
        <f t="shared" si="5"/>
        <v>NORMAL</v>
      </c>
    </row>
    <row r="141" spans="1:10" x14ac:dyDescent="0.25">
      <c r="A141" s="5" t="s">
        <v>2223</v>
      </c>
      <c r="B141" s="5">
        <v>36.299999999999997</v>
      </c>
      <c r="C141" s="5">
        <v>5.39</v>
      </c>
      <c r="D141" s="5" t="s">
        <v>2370</v>
      </c>
      <c r="E141" s="5" t="s">
        <v>2370</v>
      </c>
      <c r="F141" s="5" t="s">
        <v>2370</v>
      </c>
      <c r="G141" s="5">
        <v>0</v>
      </c>
      <c r="H141" s="5" t="s">
        <v>2371</v>
      </c>
      <c r="I141" s="5" t="str">
        <f t="shared" si="4"/>
        <v>OBESITY</v>
      </c>
      <c r="J141" s="5" t="str">
        <f t="shared" si="5"/>
        <v>NORMAL</v>
      </c>
    </row>
    <row r="142" spans="1:10" x14ac:dyDescent="0.25">
      <c r="A142" s="5" t="s">
        <v>2222</v>
      </c>
      <c r="B142" s="5">
        <v>35.200000000000003</v>
      </c>
      <c r="C142" s="5">
        <v>8.01</v>
      </c>
      <c r="D142" s="5" t="s">
        <v>2371</v>
      </c>
      <c r="E142" s="5" t="s">
        <v>2370</v>
      </c>
      <c r="F142" s="5" t="s">
        <v>2370</v>
      </c>
      <c r="G142" s="5">
        <v>1</v>
      </c>
      <c r="H142" s="5" t="s">
        <v>2371</v>
      </c>
      <c r="I142" s="5" t="str">
        <f t="shared" si="4"/>
        <v>OBESITY</v>
      </c>
      <c r="J142" s="5" t="str">
        <f t="shared" si="5"/>
        <v>DIABETES</v>
      </c>
    </row>
    <row r="143" spans="1:10" x14ac:dyDescent="0.25">
      <c r="A143" s="5" t="s">
        <v>2221</v>
      </c>
      <c r="B143" s="5">
        <v>53.62</v>
      </c>
      <c r="C143" s="5">
        <v>5.21</v>
      </c>
      <c r="D143" s="5" t="s">
        <v>2370</v>
      </c>
      <c r="E143" s="5" t="s">
        <v>2370</v>
      </c>
      <c r="F143" s="5" t="s">
        <v>2370</v>
      </c>
      <c r="G143" s="5">
        <v>0</v>
      </c>
      <c r="H143" s="5" t="s">
        <v>2371</v>
      </c>
      <c r="I143" s="5" t="str">
        <f t="shared" si="4"/>
        <v>OBESITY</v>
      </c>
      <c r="J143" s="5" t="str">
        <f t="shared" si="5"/>
        <v>NORMAL</v>
      </c>
    </row>
    <row r="144" spans="1:10" x14ac:dyDescent="0.25">
      <c r="A144" s="5" t="s">
        <v>2220</v>
      </c>
      <c r="B144" s="5">
        <v>36.67</v>
      </c>
      <c r="C144" s="5">
        <v>6.27</v>
      </c>
      <c r="D144" s="5" t="s">
        <v>2370</v>
      </c>
      <c r="E144" s="5" t="s">
        <v>2370</v>
      </c>
      <c r="F144" s="5" t="s">
        <v>2370</v>
      </c>
      <c r="G144" s="5">
        <v>0</v>
      </c>
      <c r="H144" s="5" t="s">
        <v>2371</v>
      </c>
      <c r="I144" s="5" t="str">
        <f t="shared" si="4"/>
        <v>OBESITY</v>
      </c>
      <c r="J144" s="5" t="str">
        <f t="shared" si="5"/>
        <v>PREDIABETES</v>
      </c>
    </row>
    <row r="145" spans="1:10" x14ac:dyDescent="0.25">
      <c r="A145" s="5" t="s">
        <v>2219</v>
      </c>
      <c r="B145" s="5">
        <v>33.4</v>
      </c>
      <c r="C145" s="5">
        <v>10.73</v>
      </c>
      <c r="D145" s="5" t="s">
        <v>2371</v>
      </c>
      <c r="E145" s="5" t="s">
        <v>2370</v>
      </c>
      <c r="F145" s="5" t="s">
        <v>2370</v>
      </c>
      <c r="G145" s="5">
        <v>1</v>
      </c>
      <c r="H145" s="5" t="s">
        <v>2371</v>
      </c>
      <c r="I145" s="5" t="str">
        <f t="shared" si="4"/>
        <v>OBESITY</v>
      </c>
      <c r="J145" s="5" t="str">
        <f t="shared" si="5"/>
        <v>DIABETES</v>
      </c>
    </row>
    <row r="146" spans="1:10" x14ac:dyDescent="0.25">
      <c r="A146" s="5" t="s">
        <v>2218</v>
      </c>
      <c r="B146" s="5">
        <v>42.71</v>
      </c>
      <c r="C146" s="5">
        <v>10.52</v>
      </c>
      <c r="D146" s="5" t="s">
        <v>2370</v>
      </c>
      <c r="E146" s="5" t="s">
        <v>2370</v>
      </c>
      <c r="F146" s="5" t="s">
        <v>2370</v>
      </c>
      <c r="G146" s="5">
        <v>0</v>
      </c>
      <c r="H146" s="5" t="s">
        <v>2371</v>
      </c>
      <c r="I146" s="5" t="str">
        <f t="shared" si="4"/>
        <v>OBESITY</v>
      </c>
      <c r="J146" s="5" t="str">
        <f t="shared" si="5"/>
        <v>DIABETES</v>
      </c>
    </row>
    <row r="147" spans="1:10" x14ac:dyDescent="0.25">
      <c r="A147" s="5" t="s">
        <v>2217</v>
      </c>
      <c r="B147" s="5">
        <v>41.52</v>
      </c>
      <c r="C147" s="5">
        <v>11.82</v>
      </c>
      <c r="D147" s="5" t="s">
        <v>2371</v>
      </c>
      <c r="E147" s="5" t="s">
        <v>2370</v>
      </c>
      <c r="F147" s="5" t="s">
        <v>2370</v>
      </c>
      <c r="G147" s="5">
        <v>2</v>
      </c>
      <c r="H147" s="5" t="s">
        <v>2371</v>
      </c>
      <c r="I147" s="5" t="str">
        <f t="shared" si="4"/>
        <v>OBESITY</v>
      </c>
      <c r="J147" s="5" t="str">
        <f t="shared" si="5"/>
        <v>DIABETES</v>
      </c>
    </row>
    <row r="148" spans="1:10" x14ac:dyDescent="0.25">
      <c r="A148" s="5" t="s">
        <v>2216</v>
      </c>
      <c r="B148" s="5">
        <v>39.4</v>
      </c>
      <c r="C148" s="5">
        <v>6.76</v>
      </c>
      <c r="D148" s="5" t="s">
        <v>2370</v>
      </c>
      <c r="E148" s="5" t="s">
        <v>2370</v>
      </c>
      <c r="F148" s="5" t="s">
        <v>2370</v>
      </c>
      <c r="G148" s="5">
        <v>0</v>
      </c>
      <c r="H148" s="5" t="s">
        <v>2371</v>
      </c>
      <c r="I148" s="5" t="str">
        <f t="shared" si="4"/>
        <v>OBESITY</v>
      </c>
      <c r="J148" s="5" t="str">
        <f t="shared" si="5"/>
        <v>DIABETES</v>
      </c>
    </row>
    <row r="149" spans="1:10" x14ac:dyDescent="0.25">
      <c r="A149" s="5" t="s">
        <v>2215</v>
      </c>
      <c r="B149" s="5">
        <v>46.45</v>
      </c>
      <c r="C149" s="5">
        <v>5.62</v>
      </c>
      <c r="D149" s="5" t="s">
        <v>2370</v>
      </c>
      <c r="E149" s="5" t="s">
        <v>2370</v>
      </c>
      <c r="F149" s="5" t="s">
        <v>2370</v>
      </c>
      <c r="G149" s="5">
        <v>0</v>
      </c>
      <c r="H149" s="5" t="s">
        <v>2371</v>
      </c>
      <c r="I149" s="5" t="str">
        <f t="shared" si="4"/>
        <v>OBESITY</v>
      </c>
      <c r="J149" s="5" t="str">
        <f t="shared" si="5"/>
        <v>NORMAL</v>
      </c>
    </row>
    <row r="150" spans="1:10" x14ac:dyDescent="0.25">
      <c r="A150" s="5" t="s">
        <v>2214</v>
      </c>
      <c r="B150" s="5">
        <v>35.75</v>
      </c>
      <c r="C150" s="5">
        <v>4.1900000000000004</v>
      </c>
      <c r="D150" s="5" t="s">
        <v>2370</v>
      </c>
      <c r="E150" s="5" t="s">
        <v>2370</v>
      </c>
      <c r="F150" s="5" t="s">
        <v>2370</v>
      </c>
      <c r="G150" s="5">
        <v>0</v>
      </c>
      <c r="H150" s="5" t="s">
        <v>2371</v>
      </c>
      <c r="I150" s="5" t="str">
        <f t="shared" si="4"/>
        <v>OBESITY</v>
      </c>
      <c r="J150" s="5" t="str">
        <f t="shared" si="5"/>
        <v>NORMAL</v>
      </c>
    </row>
    <row r="151" spans="1:10" x14ac:dyDescent="0.25">
      <c r="A151" s="5" t="s">
        <v>2213</v>
      </c>
      <c r="B151" s="5">
        <v>26.07</v>
      </c>
      <c r="C151" s="5">
        <v>5.32</v>
      </c>
      <c r="D151" s="5" t="s">
        <v>2370</v>
      </c>
      <c r="E151" s="5" t="s">
        <v>2370</v>
      </c>
      <c r="F151" s="5" t="s">
        <v>2370</v>
      </c>
      <c r="G151" s="5">
        <v>0</v>
      </c>
      <c r="H151" s="5" t="s">
        <v>2371</v>
      </c>
      <c r="I151" s="5" t="str">
        <f t="shared" si="4"/>
        <v>OVERWEIGHT</v>
      </c>
      <c r="J151" s="5" t="str">
        <f t="shared" si="5"/>
        <v>NORMAL</v>
      </c>
    </row>
    <row r="152" spans="1:10" x14ac:dyDescent="0.25">
      <c r="A152" s="5" t="s">
        <v>2212</v>
      </c>
      <c r="B152" s="5">
        <v>36.54</v>
      </c>
      <c r="C152" s="5">
        <v>4.46</v>
      </c>
      <c r="D152" s="5" t="s">
        <v>2371</v>
      </c>
      <c r="E152" s="5" t="s">
        <v>2370</v>
      </c>
      <c r="F152" s="5" t="s">
        <v>2370</v>
      </c>
      <c r="G152" s="5">
        <v>1</v>
      </c>
      <c r="H152" s="5" t="s">
        <v>2371</v>
      </c>
      <c r="I152" s="5" t="str">
        <f t="shared" si="4"/>
        <v>OBESITY</v>
      </c>
      <c r="J152" s="5" t="str">
        <f t="shared" si="5"/>
        <v>NORMAL</v>
      </c>
    </row>
    <row r="153" spans="1:10" x14ac:dyDescent="0.25">
      <c r="A153" s="5" t="s">
        <v>2211</v>
      </c>
      <c r="B153" s="5">
        <v>51.64</v>
      </c>
      <c r="C153" s="5">
        <v>5.65</v>
      </c>
      <c r="D153" s="5" t="s">
        <v>2370</v>
      </c>
      <c r="E153" s="5" t="s">
        <v>2370</v>
      </c>
      <c r="F153" s="5" t="s">
        <v>2370</v>
      </c>
      <c r="G153" s="5">
        <v>0</v>
      </c>
      <c r="H153" s="5" t="s">
        <v>2371</v>
      </c>
      <c r="I153" s="5" t="str">
        <f t="shared" si="4"/>
        <v>OBESITY</v>
      </c>
      <c r="J153" s="5" t="str">
        <f t="shared" si="5"/>
        <v>NORMAL</v>
      </c>
    </row>
    <row r="154" spans="1:10" x14ac:dyDescent="0.25">
      <c r="A154" s="5" t="s">
        <v>2210</v>
      </c>
      <c r="B154" s="5">
        <v>42.83</v>
      </c>
      <c r="C154" s="5">
        <v>6.04</v>
      </c>
      <c r="D154" s="5" t="s">
        <v>2370</v>
      </c>
      <c r="E154" s="5" t="s">
        <v>2370</v>
      </c>
      <c r="F154" s="5" t="s">
        <v>2370</v>
      </c>
      <c r="G154" s="5">
        <v>2</v>
      </c>
      <c r="H154" s="5" t="s">
        <v>2371</v>
      </c>
      <c r="I154" s="5" t="str">
        <f t="shared" si="4"/>
        <v>OBESITY</v>
      </c>
      <c r="J154" s="5" t="str">
        <f t="shared" si="5"/>
        <v>PREDIABETES</v>
      </c>
    </row>
    <row r="155" spans="1:10" x14ac:dyDescent="0.25">
      <c r="A155" s="5" t="s">
        <v>2209</v>
      </c>
      <c r="B155" s="5">
        <v>40.15</v>
      </c>
      <c r="C155" s="5">
        <v>5.76</v>
      </c>
      <c r="D155" s="5" t="s">
        <v>2370</v>
      </c>
      <c r="E155" s="5" t="s">
        <v>2370</v>
      </c>
      <c r="F155" s="5" t="s">
        <v>2370</v>
      </c>
      <c r="G155" s="5">
        <v>1</v>
      </c>
      <c r="H155" s="5" t="s">
        <v>2371</v>
      </c>
      <c r="I155" s="5" t="str">
        <f t="shared" si="4"/>
        <v>OBESITY</v>
      </c>
      <c r="J155" s="5" t="str">
        <f t="shared" si="5"/>
        <v>PREDIABETES</v>
      </c>
    </row>
    <row r="156" spans="1:10" x14ac:dyDescent="0.25">
      <c r="A156" s="5" t="s">
        <v>2208</v>
      </c>
      <c r="B156" s="5">
        <v>27.8</v>
      </c>
      <c r="C156" s="5">
        <v>4.3600000000000003</v>
      </c>
      <c r="D156" s="5" t="s">
        <v>2370</v>
      </c>
      <c r="E156" s="5" t="s">
        <v>2370</v>
      </c>
      <c r="F156" s="5" t="s">
        <v>2372</v>
      </c>
      <c r="G156" s="5">
        <v>1</v>
      </c>
      <c r="H156" s="5" t="s">
        <v>2371</v>
      </c>
      <c r="I156" s="5" t="str">
        <f t="shared" si="4"/>
        <v>OVERWEIGHT</v>
      </c>
      <c r="J156" s="5" t="str">
        <f t="shared" si="5"/>
        <v>NORMAL</v>
      </c>
    </row>
    <row r="157" spans="1:10" x14ac:dyDescent="0.25">
      <c r="A157" s="5" t="s">
        <v>2207</v>
      </c>
      <c r="B157" s="5">
        <v>45.81</v>
      </c>
      <c r="C157" s="5">
        <v>4.76</v>
      </c>
      <c r="D157" s="5" t="s">
        <v>2371</v>
      </c>
      <c r="E157" s="5" t="s">
        <v>2370</v>
      </c>
      <c r="F157" s="5" t="s">
        <v>2372</v>
      </c>
      <c r="G157" s="5">
        <v>1</v>
      </c>
      <c r="H157" s="5" t="s">
        <v>2371</v>
      </c>
      <c r="I157" s="5" t="str">
        <f t="shared" si="4"/>
        <v>OBESITY</v>
      </c>
      <c r="J157" s="5" t="str">
        <f t="shared" si="5"/>
        <v>NORMAL</v>
      </c>
    </row>
    <row r="158" spans="1:10" x14ac:dyDescent="0.25">
      <c r="A158" s="5" t="s">
        <v>2206</v>
      </c>
      <c r="B158" s="5">
        <v>34.43</v>
      </c>
      <c r="C158" s="5">
        <v>10.82</v>
      </c>
      <c r="D158" s="5" t="s">
        <v>2371</v>
      </c>
      <c r="E158" s="5" t="s">
        <v>2370</v>
      </c>
      <c r="F158" s="5" t="s">
        <v>2370</v>
      </c>
      <c r="G158" s="5">
        <v>1</v>
      </c>
      <c r="H158" s="5" t="s">
        <v>2371</v>
      </c>
      <c r="I158" s="5" t="str">
        <f t="shared" si="4"/>
        <v>OBESITY</v>
      </c>
      <c r="J158" s="5" t="str">
        <f t="shared" si="5"/>
        <v>DIABETES</v>
      </c>
    </row>
    <row r="159" spans="1:10" x14ac:dyDescent="0.25">
      <c r="A159" s="5" t="s">
        <v>2205</v>
      </c>
      <c r="B159" s="5">
        <v>41.33</v>
      </c>
      <c r="C159" s="5">
        <v>4.01</v>
      </c>
      <c r="D159" s="5" t="s">
        <v>2371</v>
      </c>
      <c r="E159" s="5" t="s">
        <v>2370</v>
      </c>
      <c r="F159" s="5" t="s">
        <v>2370</v>
      </c>
      <c r="G159" s="5">
        <v>0</v>
      </c>
      <c r="H159" s="5" t="s">
        <v>2371</v>
      </c>
      <c r="I159" s="5" t="str">
        <f t="shared" si="4"/>
        <v>OBESITY</v>
      </c>
      <c r="J159" s="5" t="str">
        <f t="shared" si="5"/>
        <v>NORMAL</v>
      </c>
    </row>
    <row r="160" spans="1:10" x14ac:dyDescent="0.25">
      <c r="A160" s="5" t="s">
        <v>2204</v>
      </c>
      <c r="B160" s="5">
        <v>31.92</v>
      </c>
      <c r="C160" s="5">
        <v>5.12</v>
      </c>
      <c r="D160" s="5" t="s">
        <v>2371</v>
      </c>
      <c r="E160" s="5" t="s">
        <v>2370</v>
      </c>
      <c r="F160" s="5" t="s">
        <v>2370</v>
      </c>
      <c r="G160" s="5">
        <v>1</v>
      </c>
      <c r="H160" s="5" t="s">
        <v>2371</v>
      </c>
      <c r="I160" s="5" t="str">
        <f t="shared" si="4"/>
        <v>OBESITY</v>
      </c>
      <c r="J160" s="5" t="str">
        <f t="shared" si="5"/>
        <v>NORMAL</v>
      </c>
    </row>
    <row r="161" spans="1:10" x14ac:dyDescent="0.25">
      <c r="A161" s="5" t="s">
        <v>2203</v>
      </c>
      <c r="B161" s="5">
        <v>39.799999999999997</v>
      </c>
      <c r="C161" s="5">
        <v>10.54</v>
      </c>
      <c r="D161" s="5" t="s">
        <v>2371</v>
      </c>
      <c r="E161" s="5" t="s">
        <v>2370</v>
      </c>
      <c r="F161" s="5" t="s">
        <v>2370</v>
      </c>
      <c r="G161" s="5">
        <v>2</v>
      </c>
      <c r="H161" s="5" t="s">
        <v>2371</v>
      </c>
      <c r="I161" s="5" t="str">
        <f t="shared" si="4"/>
        <v>OBESITY</v>
      </c>
      <c r="J161" s="5" t="str">
        <f t="shared" si="5"/>
        <v>DIABETES</v>
      </c>
    </row>
    <row r="162" spans="1:10" x14ac:dyDescent="0.25">
      <c r="A162" s="5" t="s">
        <v>2202</v>
      </c>
      <c r="B162" s="5">
        <v>42.82</v>
      </c>
      <c r="C162" s="5">
        <v>4.21</v>
      </c>
      <c r="D162" s="5" t="s">
        <v>2370</v>
      </c>
      <c r="E162" s="5" t="s">
        <v>2370</v>
      </c>
      <c r="F162" s="5" t="s">
        <v>2370</v>
      </c>
      <c r="G162" s="5">
        <v>0</v>
      </c>
      <c r="H162" s="5" t="s">
        <v>2371</v>
      </c>
      <c r="I162" s="5" t="str">
        <f t="shared" si="4"/>
        <v>OBESITY</v>
      </c>
      <c r="J162" s="5" t="str">
        <f t="shared" si="5"/>
        <v>NORMAL</v>
      </c>
    </row>
    <row r="163" spans="1:10" x14ac:dyDescent="0.25">
      <c r="A163" s="5" t="s">
        <v>2201</v>
      </c>
      <c r="B163" s="5">
        <v>33.630000000000003</v>
      </c>
      <c r="C163" s="5">
        <v>5.42</v>
      </c>
      <c r="D163" s="5" t="s">
        <v>2370</v>
      </c>
      <c r="E163" s="5" t="s">
        <v>2370</v>
      </c>
      <c r="F163" s="5" t="s">
        <v>2370</v>
      </c>
      <c r="G163" s="5">
        <v>0</v>
      </c>
      <c r="H163" s="5" t="s">
        <v>2371</v>
      </c>
      <c r="I163" s="5" t="str">
        <f t="shared" si="4"/>
        <v>OBESITY</v>
      </c>
      <c r="J163" s="5" t="str">
        <f t="shared" si="5"/>
        <v>NORMAL</v>
      </c>
    </row>
    <row r="164" spans="1:10" x14ac:dyDescent="0.25">
      <c r="A164" s="5" t="s">
        <v>2200</v>
      </c>
      <c r="B164" s="5">
        <v>37.07</v>
      </c>
      <c r="C164" s="5">
        <v>4.28</v>
      </c>
      <c r="D164" s="5" t="s">
        <v>2370</v>
      </c>
      <c r="E164" s="5" t="s">
        <v>2371</v>
      </c>
      <c r="F164" s="5" t="s">
        <v>2370</v>
      </c>
      <c r="G164" s="5">
        <v>1</v>
      </c>
      <c r="H164" s="5" t="s">
        <v>2371</v>
      </c>
      <c r="I164" s="5" t="str">
        <f t="shared" si="4"/>
        <v>OBESITY</v>
      </c>
      <c r="J164" s="5" t="str">
        <f t="shared" si="5"/>
        <v>NORMAL</v>
      </c>
    </row>
    <row r="165" spans="1:10" x14ac:dyDescent="0.25">
      <c r="A165" s="5" t="s">
        <v>2199</v>
      </c>
      <c r="B165" s="5">
        <v>35.625</v>
      </c>
      <c r="C165" s="5">
        <v>8.9</v>
      </c>
      <c r="D165" s="5" t="s">
        <v>2370</v>
      </c>
      <c r="E165" s="5" t="s">
        <v>2370</v>
      </c>
      <c r="F165" s="5" t="s">
        <v>2370</v>
      </c>
      <c r="G165" s="5">
        <v>0</v>
      </c>
      <c r="H165" s="5" t="s">
        <v>2371</v>
      </c>
      <c r="I165" s="5" t="str">
        <f t="shared" si="4"/>
        <v>OBESITY</v>
      </c>
      <c r="J165" s="5" t="str">
        <f t="shared" si="5"/>
        <v>DIABETES</v>
      </c>
    </row>
    <row r="166" spans="1:10" x14ac:dyDescent="0.25">
      <c r="A166" s="5" t="s">
        <v>2198</v>
      </c>
      <c r="B166" s="5">
        <v>42.69</v>
      </c>
      <c r="C166" s="5">
        <v>4.8899999999999997</v>
      </c>
      <c r="D166" s="5" t="s">
        <v>2370</v>
      </c>
      <c r="E166" s="5" t="s">
        <v>2370</v>
      </c>
      <c r="F166" s="5" t="s">
        <v>2372</v>
      </c>
      <c r="G166" s="5">
        <v>1</v>
      </c>
      <c r="H166" s="5" t="s">
        <v>2371</v>
      </c>
      <c r="I166" s="5" t="str">
        <f t="shared" si="4"/>
        <v>OBESITY</v>
      </c>
      <c r="J166" s="5" t="str">
        <f t="shared" si="5"/>
        <v>NORMAL</v>
      </c>
    </row>
    <row r="167" spans="1:10" x14ac:dyDescent="0.25">
      <c r="A167" s="5" t="s">
        <v>2197</v>
      </c>
      <c r="B167" s="5">
        <v>37.869999999999997</v>
      </c>
      <c r="C167" s="5">
        <v>4.29</v>
      </c>
      <c r="D167" s="5" t="s">
        <v>2371</v>
      </c>
      <c r="E167" s="5" t="s">
        <v>2370</v>
      </c>
      <c r="F167" s="5" t="s">
        <v>2372</v>
      </c>
      <c r="G167" s="5">
        <v>1</v>
      </c>
      <c r="H167" s="5" t="s">
        <v>2371</v>
      </c>
      <c r="I167" s="5" t="str">
        <f t="shared" si="4"/>
        <v>OBESITY</v>
      </c>
      <c r="J167" s="5" t="str">
        <f t="shared" si="5"/>
        <v>NORMAL</v>
      </c>
    </row>
    <row r="168" spans="1:10" x14ac:dyDescent="0.25">
      <c r="A168" s="5" t="s">
        <v>2196</v>
      </c>
      <c r="B168" s="5">
        <v>40.61</v>
      </c>
      <c r="C168" s="5">
        <v>8</v>
      </c>
      <c r="D168" s="5" t="s">
        <v>2371</v>
      </c>
      <c r="E168" s="5" t="s">
        <v>2370</v>
      </c>
      <c r="F168" s="5" t="s">
        <v>2370</v>
      </c>
      <c r="G168" s="5">
        <v>1</v>
      </c>
      <c r="H168" s="5" t="s">
        <v>2371</v>
      </c>
      <c r="I168" s="5" t="str">
        <f t="shared" si="4"/>
        <v>OBESITY</v>
      </c>
      <c r="J168" s="5" t="str">
        <f t="shared" si="5"/>
        <v>DIABETES</v>
      </c>
    </row>
    <row r="169" spans="1:10" x14ac:dyDescent="0.25">
      <c r="A169" s="5" t="s">
        <v>2195</v>
      </c>
      <c r="B169" s="5">
        <v>30.78</v>
      </c>
      <c r="C169" s="5">
        <v>4.67</v>
      </c>
      <c r="D169" s="5" t="s">
        <v>2371</v>
      </c>
      <c r="E169" s="5" t="s">
        <v>2370</v>
      </c>
      <c r="F169" s="5" t="s">
        <v>2370</v>
      </c>
      <c r="G169" s="5">
        <v>0</v>
      </c>
      <c r="H169" s="5" t="s">
        <v>2371</v>
      </c>
      <c r="I169" s="5" t="str">
        <f t="shared" si="4"/>
        <v>OBESITY</v>
      </c>
      <c r="J169" s="5" t="str">
        <f t="shared" si="5"/>
        <v>NORMAL</v>
      </c>
    </row>
    <row r="170" spans="1:10" x14ac:dyDescent="0.25">
      <c r="A170" s="5" t="s">
        <v>2194</v>
      </c>
      <c r="B170" s="5">
        <v>49.49</v>
      </c>
      <c r="C170" s="5">
        <v>4.5</v>
      </c>
      <c r="D170" s="5" t="s">
        <v>2370</v>
      </c>
      <c r="E170" s="5" t="s">
        <v>2370</v>
      </c>
      <c r="F170" s="5" t="s">
        <v>2370</v>
      </c>
      <c r="G170" s="5">
        <v>0</v>
      </c>
      <c r="H170" s="5" t="s">
        <v>2371</v>
      </c>
      <c r="I170" s="5" t="str">
        <f t="shared" si="4"/>
        <v>OBESITY</v>
      </c>
      <c r="J170" s="5" t="str">
        <f t="shared" si="5"/>
        <v>NORMAL</v>
      </c>
    </row>
    <row r="171" spans="1:10" x14ac:dyDescent="0.25">
      <c r="A171" s="5" t="s">
        <v>2193</v>
      </c>
      <c r="B171" s="5">
        <v>37.619999999999997</v>
      </c>
      <c r="C171" s="5">
        <v>6.32</v>
      </c>
      <c r="D171" s="5" t="s">
        <v>2371</v>
      </c>
      <c r="E171" s="5" t="s">
        <v>2371</v>
      </c>
      <c r="F171" s="5" t="s">
        <v>2370</v>
      </c>
      <c r="G171" s="5">
        <v>2</v>
      </c>
      <c r="H171" s="5" t="s">
        <v>2371</v>
      </c>
      <c r="I171" s="5" t="str">
        <f t="shared" si="4"/>
        <v>OBESITY</v>
      </c>
      <c r="J171" s="5" t="str">
        <f t="shared" si="5"/>
        <v>PREDIABETES</v>
      </c>
    </row>
    <row r="172" spans="1:10" x14ac:dyDescent="0.25">
      <c r="A172" s="5" t="s">
        <v>2192</v>
      </c>
      <c r="B172" s="5">
        <v>36.08</v>
      </c>
      <c r="C172" s="5">
        <v>6.1</v>
      </c>
      <c r="D172" s="5" t="s">
        <v>2371</v>
      </c>
      <c r="E172" s="5" t="s">
        <v>2370</v>
      </c>
      <c r="F172" s="5" t="s">
        <v>2370</v>
      </c>
      <c r="G172" s="5">
        <v>1</v>
      </c>
      <c r="H172" s="5" t="s">
        <v>2371</v>
      </c>
      <c r="I172" s="5" t="str">
        <f t="shared" si="4"/>
        <v>OBESITY</v>
      </c>
      <c r="J172" s="5" t="str">
        <f t="shared" si="5"/>
        <v>PREDIABETES</v>
      </c>
    </row>
    <row r="173" spans="1:10" x14ac:dyDescent="0.25">
      <c r="A173" s="5" t="s">
        <v>2191</v>
      </c>
      <c r="B173" s="5">
        <v>33.5</v>
      </c>
      <c r="C173" s="5">
        <v>5.4</v>
      </c>
      <c r="D173" s="5" t="s">
        <v>2370</v>
      </c>
      <c r="E173" s="5" t="s">
        <v>2370</v>
      </c>
      <c r="F173" s="5" t="s">
        <v>2370</v>
      </c>
      <c r="G173" s="5">
        <v>0</v>
      </c>
      <c r="H173" s="5" t="s">
        <v>2371</v>
      </c>
      <c r="I173" s="5" t="str">
        <f t="shared" si="4"/>
        <v>OBESITY</v>
      </c>
      <c r="J173" s="5" t="str">
        <f t="shared" si="5"/>
        <v>NORMAL</v>
      </c>
    </row>
    <row r="174" spans="1:10" x14ac:dyDescent="0.25">
      <c r="A174" s="5" t="s">
        <v>2190</v>
      </c>
      <c r="B174" s="5">
        <v>47.46</v>
      </c>
      <c r="C174" s="5">
        <v>6.24</v>
      </c>
      <c r="D174" s="5" t="s">
        <v>2371</v>
      </c>
      <c r="E174" s="5" t="s">
        <v>2370</v>
      </c>
      <c r="F174" s="5" t="s">
        <v>2370</v>
      </c>
      <c r="G174" s="5">
        <v>1</v>
      </c>
      <c r="H174" s="5" t="s">
        <v>2371</v>
      </c>
      <c r="I174" s="5" t="str">
        <f t="shared" si="4"/>
        <v>OBESITY</v>
      </c>
      <c r="J174" s="5" t="str">
        <f t="shared" si="5"/>
        <v>PREDIABETES</v>
      </c>
    </row>
    <row r="175" spans="1:10" x14ac:dyDescent="0.25">
      <c r="A175" s="5" t="s">
        <v>2189</v>
      </c>
      <c r="B175" s="5">
        <v>49.24</v>
      </c>
      <c r="C175" s="5">
        <v>4.45</v>
      </c>
      <c r="D175" s="5" t="s">
        <v>2370</v>
      </c>
      <c r="E175" s="5" t="s">
        <v>2370</v>
      </c>
      <c r="F175" s="5" t="s">
        <v>2370</v>
      </c>
      <c r="G175" s="5">
        <v>0</v>
      </c>
      <c r="H175" s="5" t="s">
        <v>2371</v>
      </c>
      <c r="I175" s="5" t="str">
        <f t="shared" si="4"/>
        <v>OBESITY</v>
      </c>
      <c r="J175" s="5" t="str">
        <f t="shared" si="5"/>
        <v>NORMAL</v>
      </c>
    </row>
    <row r="176" spans="1:10" x14ac:dyDescent="0.25">
      <c r="A176" s="5" t="s">
        <v>2188</v>
      </c>
      <c r="B176" s="5">
        <v>54.4</v>
      </c>
      <c r="C176" s="5">
        <v>5.22</v>
      </c>
      <c r="D176" s="5" t="s">
        <v>2370</v>
      </c>
      <c r="E176" s="5" t="s">
        <v>2370</v>
      </c>
      <c r="F176" s="5" t="s">
        <v>2370</v>
      </c>
      <c r="G176" s="5">
        <v>1</v>
      </c>
      <c r="H176" s="5" t="s">
        <v>2371</v>
      </c>
      <c r="I176" s="5" t="str">
        <f t="shared" si="4"/>
        <v>OBESITY</v>
      </c>
      <c r="J176" s="5" t="str">
        <f t="shared" si="5"/>
        <v>NORMAL</v>
      </c>
    </row>
    <row r="177" spans="1:10" x14ac:dyDescent="0.25">
      <c r="A177" s="5" t="s">
        <v>2187</v>
      </c>
      <c r="B177" s="5">
        <v>35.53</v>
      </c>
      <c r="C177" s="5">
        <v>4.6100000000000003</v>
      </c>
      <c r="D177" s="5" t="s">
        <v>2370</v>
      </c>
      <c r="E177" s="5" t="s">
        <v>2370</v>
      </c>
      <c r="F177" s="5" t="s">
        <v>2370</v>
      </c>
      <c r="G177" s="5">
        <v>1</v>
      </c>
      <c r="H177" s="5" t="s">
        <v>2371</v>
      </c>
      <c r="I177" s="5" t="str">
        <f t="shared" si="4"/>
        <v>OBESITY</v>
      </c>
      <c r="J177" s="5" t="str">
        <f t="shared" si="5"/>
        <v>NORMAL</v>
      </c>
    </row>
    <row r="178" spans="1:10" x14ac:dyDescent="0.25">
      <c r="A178" s="5" t="s">
        <v>2186</v>
      </c>
      <c r="B178" s="5">
        <v>39.729999999999997</v>
      </c>
      <c r="C178" s="5">
        <v>6.24</v>
      </c>
      <c r="D178" s="5" t="s">
        <v>2370</v>
      </c>
      <c r="E178" s="5" t="s">
        <v>2370</v>
      </c>
      <c r="F178" s="5" t="s">
        <v>2370</v>
      </c>
      <c r="G178" s="5">
        <v>0</v>
      </c>
      <c r="H178" s="5" t="s">
        <v>2371</v>
      </c>
      <c r="I178" s="5" t="str">
        <f t="shared" si="4"/>
        <v>OBESITY</v>
      </c>
      <c r="J178" s="5" t="str">
        <f t="shared" si="5"/>
        <v>PREDIABETES</v>
      </c>
    </row>
    <row r="179" spans="1:10" x14ac:dyDescent="0.25">
      <c r="A179" s="5" t="s">
        <v>2185</v>
      </c>
      <c r="B179" s="5">
        <v>35.68</v>
      </c>
      <c r="C179" s="5">
        <v>10.039999999999999</v>
      </c>
      <c r="D179" s="5" t="s">
        <v>2370</v>
      </c>
      <c r="E179" s="5" t="s">
        <v>2370</v>
      </c>
      <c r="F179" s="5" t="s">
        <v>2370</v>
      </c>
      <c r="G179" s="5">
        <v>0</v>
      </c>
      <c r="H179" s="5" t="s">
        <v>2371</v>
      </c>
      <c r="I179" s="5" t="str">
        <f t="shared" si="4"/>
        <v>OBESITY</v>
      </c>
      <c r="J179" s="5" t="str">
        <f t="shared" si="5"/>
        <v>DIABETES</v>
      </c>
    </row>
    <row r="180" spans="1:10" x14ac:dyDescent="0.25">
      <c r="A180" s="5" t="s">
        <v>2184</v>
      </c>
      <c r="B180" s="5">
        <v>48.86</v>
      </c>
      <c r="C180" s="5">
        <v>6.09</v>
      </c>
      <c r="D180" s="5" t="s">
        <v>2370</v>
      </c>
      <c r="E180" s="5" t="s">
        <v>2370</v>
      </c>
      <c r="F180" s="5" t="s">
        <v>2370</v>
      </c>
      <c r="G180" s="5">
        <v>0</v>
      </c>
      <c r="H180" s="5" t="s">
        <v>2371</v>
      </c>
      <c r="I180" s="5" t="str">
        <f t="shared" si="4"/>
        <v>OBESITY</v>
      </c>
      <c r="J180" s="5" t="str">
        <f t="shared" si="5"/>
        <v>PREDIABETES</v>
      </c>
    </row>
    <row r="181" spans="1:10" x14ac:dyDescent="0.25">
      <c r="A181" s="5" t="s">
        <v>2183</v>
      </c>
      <c r="B181" s="5">
        <v>34.799999999999997</v>
      </c>
      <c r="C181" s="5">
        <v>11.4</v>
      </c>
      <c r="D181" s="5" t="s">
        <v>2371</v>
      </c>
      <c r="E181" s="5" t="s">
        <v>2370</v>
      </c>
      <c r="F181" s="5" t="s">
        <v>2372</v>
      </c>
      <c r="G181" s="5">
        <v>1</v>
      </c>
      <c r="H181" s="5" t="s">
        <v>2370</v>
      </c>
      <c r="I181" s="5" t="str">
        <f t="shared" si="4"/>
        <v>OBESITY</v>
      </c>
      <c r="J181" s="5" t="str">
        <f t="shared" si="5"/>
        <v>DIABETES</v>
      </c>
    </row>
    <row r="182" spans="1:10" x14ac:dyDescent="0.25">
      <c r="A182" s="5" t="s">
        <v>2182</v>
      </c>
      <c r="B182" s="5">
        <v>32.49</v>
      </c>
      <c r="C182" s="5">
        <v>4.29</v>
      </c>
      <c r="D182" s="5" t="s">
        <v>2370</v>
      </c>
      <c r="E182" s="5" t="s">
        <v>2370</v>
      </c>
      <c r="F182" s="5" t="s">
        <v>2372</v>
      </c>
      <c r="G182" s="5">
        <v>1</v>
      </c>
      <c r="H182" s="5" t="s">
        <v>2371</v>
      </c>
      <c r="I182" s="5" t="str">
        <f t="shared" si="4"/>
        <v>OBESITY</v>
      </c>
      <c r="J182" s="5" t="str">
        <f t="shared" si="5"/>
        <v>NORMAL</v>
      </c>
    </row>
    <row r="183" spans="1:10" x14ac:dyDescent="0.25">
      <c r="A183" s="5" t="s">
        <v>2181</v>
      </c>
      <c r="B183" s="5">
        <v>39</v>
      </c>
      <c r="C183" s="5">
        <v>5.7</v>
      </c>
      <c r="D183" s="5" t="s">
        <v>2370</v>
      </c>
      <c r="E183" s="5" t="s">
        <v>2370</v>
      </c>
      <c r="F183" s="5" t="s">
        <v>2370</v>
      </c>
      <c r="G183" s="5">
        <v>2</v>
      </c>
      <c r="H183" s="5" t="s">
        <v>2371</v>
      </c>
      <c r="I183" s="5" t="str">
        <f t="shared" si="4"/>
        <v>OBESITY</v>
      </c>
      <c r="J183" s="5" t="str">
        <f t="shared" si="5"/>
        <v>PREDIABETES</v>
      </c>
    </row>
    <row r="184" spans="1:10" x14ac:dyDescent="0.25">
      <c r="A184" s="5" t="s">
        <v>2180</v>
      </c>
      <c r="B184" s="5">
        <v>35.299999999999997</v>
      </c>
      <c r="C184" s="5">
        <v>6.09</v>
      </c>
      <c r="D184" s="5" t="s">
        <v>2370</v>
      </c>
      <c r="E184" s="5" t="s">
        <v>2370</v>
      </c>
      <c r="F184" s="5" t="s">
        <v>2370</v>
      </c>
      <c r="G184" s="5">
        <v>1</v>
      </c>
      <c r="H184" s="5" t="s">
        <v>2371</v>
      </c>
      <c r="I184" s="5" t="str">
        <f t="shared" si="4"/>
        <v>OBESITY</v>
      </c>
      <c r="J184" s="5" t="str">
        <f t="shared" si="5"/>
        <v>PREDIABETES</v>
      </c>
    </row>
    <row r="185" spans="1:10" x14ac:dyDescent="0.25">
      <c r="A185" s="5" t="s">
        <v>2179</v>
      </c>
      <c r="B185" s="5">
        <v>33.42</v>
      </c>
      <c r="C185" s="5">
        <v>10.67</v>
      </c>
      <c r="D185" s="5" t="s">
        <v>2370</v>
      </c>
      <c r="E185" s="5" t="s">
        <v>2370</v>
      </c>
      <c r="F185" s="5" t="s">
        <v>2370</v>
      </c>
      <c r="G185" s="5">
        <v>0</v>
      </c>
      <c r="H185" s="5" t="s">
        <v>2371</v>
      </c>
      <c r="I185" s="5" t="str">
        <f t="shared" si="4"/>
        <v>OBESITY</v>
      </c>
      <c r="J185" s="5" t="str">
        <f t="shared" si="5"/>
        <v>DIABETES</v>
      </c>
    </row>
    <row r="186" spans="1:10" x14ac:dyDescent="0.25">
      <c r="A186" s="5" t="s">
        <v>2178</v>
      </c>
      <c r="B186" s="5">
        <v>37.18</v>
      </c>
      <c r="C186" s="5">
        <v>6.75</v>
      </c>
      <c r="D186" s="5" t="s">
        <v>2371</v>
      </c>
      <c r="E186" s="5" t="s">
        <v>2370</v>
      </c>
      <c r="F186" s="5" t="s">
        <v>2370</v>
      </c>
      <c r="G186" s="5">
        <v>2</v>
      </c>
      <c r="H186" s="5" t="s">
        <v>2371</v>
      </c>
      <c r="I186" s="5" t="str">
        <f t="shared" si="4"/>
        <v>OBESITY</v>
      </c>
      <c r="J186" s="5" t="str">
        <f t="shared" si="5"/>
        <v>DIABETES</v>
      </c>
    </row>
    <row r="187" spans="1:10" x14ac:dyDescent="0.25">
      <c r="A187" s="5" t="s">
        <v>2177</v>
      </c>
      <c r="B187" s="5">
        <v>33.33</v>
      </c>
      <c r="C187" s="5">
        <v>9.26</v>
      </c>
      <c r="D187" s="5" t="s">
        <v>2371</v>
      </c>
      <c r="E187" s="5" t="s">
        <v>2370</v>
      </c>
      <c r="F187" s="5" t="s">
        <v>2370</v>
      </c>
      <c r="G187" s="5">
        <v>2</v>
      </c>
      <c r="H187" s="5" t="s">
        <v>2370</v>
      </c>
      <c r="I187" s="5" t="str">
        <f t="shared" si="4"/>
        <v>OBESITY</v>
      </c>
      <c r="J187" s="5" t="str">
        <f t="shared" si="5"/>
        <v>DIABETES</v>
      </c>
    </row>
    <row r="188" spans="1:10" x14ac:dyDescent="0.25">
      <c r="A188" s="5" t="s">
        <v>2176</v>
      </c>
      <c r="B188" s="5">
        <v>53.21</v>
      </c>
      <c r="C188" s="5">
        <v>4.2699999999999996</v>
      </c>
      <c r="D188" s="5" t="s">
        <v>2370</v>
      </c>
      <c r="E188" s="5" t="s">
        <v>2370</v>
      </c>
      <c r="F188" s="5" t="s">
        <v>2370</v>
      </c>
      <c r="G188" s="5">
        <v>1</v>
      </c>
      <c r="H188" s="5" t="s">
        <v>2371</v>
      </c>
      <c r="I188" s="5" t="str">
        <f t="shared" si="4"/>
        <v>OBESITY</v>
      </c>
      <c r="J188" s="5" t="str">
        <f t="shared" si="5"/>
        <v>NORMAL</v>
      </c>
    </row>
    <row r="189" spans="1:10" x14ac:dyDescent="0.25">
      <c r="A189" s="5" t="s">
        <v>2175</v>
      </c>
      <c r="B189" s="5">
        <v>38.729999999999997</v>
      </c>
      <c r="C189" s="5">
        <v>11.51</v>
      </c>
      <c r="D189" s="5" t="s">
        <v>2370</v>
      </c>
      <c r="E189" s="5" t="s">
        <v>2370</v>
      </c>
      <c r="F189" s="5" t="s">
        <v>2370</v>
      </c>
      <c r="G189" s="5">
        <v>2</v>
      </c>
      <c r="H189" s="5" t="s">
        <v>2371</v>
      </c>
      <c r="I189" s="5" t="str">
        <f t="shared" si="4"/>
        <v>OBESITY</v>
      </c>
      <c r="J189" s="5" t="str">
        <f t="shared" si="5"/>
        <v>DIABETES</v>
      </c>
    </row>
    <row r="190" spans="1:10" x14ac:dyDescent="0.25">
      <c r="A190" s="5" t="s">
        <v>2174</v>
      </c>
      <c r="B190" s="5">
        <v>29.73</v>
      </c>
      <c r="C190" s="5">
        <v>7.22</v>
      </c>
      <c r="D190" s="5" t="s">
        <v>2370</v>
      </c>
      <c r="E190" s="5" t="s">
        <v>2370</v>
      </c>
      <c r="F190" s="5" t="s">
        <v>2370</v>
      </c>
      <c r="G190" s="5">
        <v>0</v>
      </c>
      <c r="H190" s="5" t="s">
        <v>2371</v>
      </c>
      <c r="I190" s="5" t="str">
        <f t="shared" si="4"/>
        <v>OVERWEIGHT</v>
      </c>
      <c r="J190" s="5" t="str">
        <f t="shared" si="5"/>
        <v>DIABETES</v>
      </c>
    </row>
    <row r="191" spans="1:10" x14ac:dyDescent="0.25">
      <c r="A191" s="5" t="s">
        <v>2173</v>
      </c>
      <c r="B191" s="5">
        <v>34.700000000000003</v>
      </c>
      <c r="C191" s="5">
        <v>4.37</v>
      </c>
      <c r="D191" s="5" t="s">
        <v>2370</v>
      </c>
      <c r="E191" s="5" t="s">
        <v>2370</v>
      </c>
      <c r="F191" s="5" t="s">
        <v>2372</v>
      </c>
      <c r="G191" s="5">
        <v>1</v>
      </c>
      <c r="H191" s="5" t="s">
        <v>2371</v>
      </c>
      <c r="I191" s="5" t="str">
        <f t="shared" si="4"/>
        <v>OBESITY</v>
      </c>
      <c r="J191" s="5" t="str">
        <f t="shared" si="5"/>
        <v>NORMAL</v>
      </c>
    </row>
    <row r="192" spans="1:10" x14ac:dyDescent="0.25">
      <c r="A192" s="5" t="s">
        <v>2172</v>
      </c>
      <c r="B192" s="5">
        <v>38.28</v>
      </c>
      <c r="C192" s="5">
        <v>11.56</v>
      </c>
      <c r="D192" s="5" t="s">
        <v>2371</v>
      </c>
      <c r="E192" s="5" t="s">
        <v>2370</v>
      </c>
      <c r="F192" s="5" t="s">
        <v>2370</v>
      </c>
      <c r="G192" s="5">
        <v>1</v>
      </c>
      <c r="H192" s="5" t="s">
        <v>2371</v>
      </c>
      <c r="I192" s="5" t="str">
        <f t="shared" si="4"/>
        <v>OBESITY</v>
      </c>
      <c r="J192" s="5" t="str">
        <f t="shared" si="5"/>
        <v>DIABETES</v>
      </c>
    </row>
    <row r="193" spans="1:10" x14ac:dyDescent="0.25">
      <c r="A193" s="5" t="s">
        <v>2171</v>
      </c>
      <c r="B193" s="5">
        <v>33.57</v>
      </c>
      <c r="C193" s="5">
        <v>8.82</v>
      </c>
      <c r="D193" s="5" t="s">
        <v>2371</v>
      </c>
      <c r="E193" s="5" t="s">
        <v>2370</v>
      </c>
      <c r="F193" s="5" t="s">
        <v>2370</v>
      </c>
      <c r="G193" s="5">
        <v>0</v>
      </c>
      <c r="H193" s="5" t="s">
        <v>2371</v>
      </c>
      <c r="I193" s="5" t="str">
        <f t="shared" si="4"/>
        <v>OBESITY</v>
      </c>
      <c r="J193" s="5" t="str">
        <f t="shared" si="5"/>
        <v>DIABETES</v>
      </c>
    </row>
    <row r="194" spans="1:10" x14ac:dyDescent="0.25">
      <c r="A194" s="5" t="s">
        <v>2170</v>
      </c>
      <c r="B194" s="5">
        <v>52.06</v>
      </c>
      <c r="C194" s="5">
        <v>4.6900000000000004</v>
      </c>
      <c r="D194" s="5" t="s">
        <v>2370</v>
      </c>
      <c r="E194" s="5" t="s">
        <v>2370</v>
      </c>
      <c r="F194" s="5" t="s">
        <v>2370</v>
      </c>
      <c r="G194" s="5">
        <v>1</v>
      </c>
      <c r="H194" s="5" t="s">
        <v>2371</v>
      </c>
      <c r="I194" s="5" t="str">
        <f t="shared" ref="I194:I257" si="6">IF(B194 &lt;18.5,"UNDERWEIGHT",IF(B194&lt;25,"NORMAL WEIGHT",IF(B194&lt;30,"OVERWEIGHT","OBESITY")))</f>
        <v>OBESITY</v>
      </c>
      <c r="J194" s="5" t="str">
        <f t="shared" si="5"/>
        <v>NORMAL</v>
      </c>
    </row>
    <row r="195" spans="1:10" x14ac:dyDescent="0.25">
      <c r="A195" s="5" t="s">
        <v>2169</v>
      </c>
      <c r="B195" s="5">
        <v>38.17</v>
      </c>
      <c r="C195" s="5">
        <v>4.53</v>
      </c>
      <c r="D195" s="5" t="s">
        <v>2370</v>
      </c>
      <c r="E195" s="5" t="s">
        <v>2371</v>
      </c>
      <c r="F195" s="5" t="s">
        <v>2370</v>
      </c>
      <c r="G195" s="5">
        <v>1</v>
      </c>
      <c r="H195" s="5" t="s">
        <v>2371</v>
      </c>
      <c r="I195" s="5" t="str">
        <f t="shared" si="6"/>
        <v>OBESITY</v>
      </c>
      <c r="J195" s="5" t="str">
        <f t="shared" ref="J195:J258" si="7">IF(C195&lt;5.7,"NORMAL",IF(C195&lt;6.4,"PREDIABETES","DIABETES"))</f>
        <v>NORMAL</v>
      </c>
    </row>
    <row r="196" spans="1:10" x14ac:dyDescent="0.25">
      <c r="A196" s="5" t="s">
        <v>2168</v>
      </c>
      <c r="B196" s="5">
        <v>36.954999999999998</v>
      </c>
      <c r="C196" s="5">
        <v>5.84</v>
      </c>
      <c r="D196" s="5" t="s">
        <v>2370</v>
      </c>
      <c r="E196" s="5" t="s">
        <v>2370</v>
      </c>
      <c r="F196" s="5" t="s">
        <v>2372</v>
      </c>
      <c r="G196" s="5">
        <v>1</v>
      </c>
      <c r="H196" s="5" t="s">
        <v>2371</v>
      </c>
      <c r="I196" s="5" t="str">
        <f t="shared" si="6"/>
        <v>OBESITY</v>
      </c>
      <c r="J196" s="5" t="str">
        <f t="shared" si="7"/>
        <v>PREDIABETES</v>
      </c>
    </row>
    <row r="197" spans="1:10" x14ac:dyDescent="0.25">
      <c r="A197" s="5" t="s">
        <v>2167</v>
      </c>
      <c r="B197" s="5">
        <v>34.4</v>
      </c>
      <c r="C197" s="5">
        <v>4.9000000000000004</v>
      </c>
      <c r="D197" s="5" t="s">
        <v>2370</v>
      </c>
      <c r="E197" s="5" t="s">
        <v>2370</v>
      </c>
      <c r="F197" s="5" t="s">
        <v>2372</v>
      </c>
      <c r="G197" s="5">
        <v>1</v>
      </c>
      <c r="H197" s="5" t="s">
        <v>2371</v>
      </c>
      <c r="I197" s="5" t="str">
        <f t="shared" si="6"/>
        <v>OBESITY</v>
      </c>
      <c r="J197" s="5" t="str">
        <f t="shared" si="7"/>
        <v>NORMAL</v>
      </c>
    </row>
    <row r="198" spans="1:10" x14ac:dyDescent="0.25">
      <c r="A198" s="5" t="s">
        <v>2166</v>
      </c>
      <c r="B198" s="5">
        <v>31.73</v>
      </c>
      <c r="C198" s="5">
        <v>4.3</v>
      </c>
      <c r="D198" s="5" t="s">
        <v>2370</v>
      </c>
      <c r="E198" s="5" t="s">
        <v>2370</v>
      </c>
      <c r="F198" s="5" t="s">
        <v>2370</v>
      </c>
      <c r="G198" s="5">
        <v>0</v>
      </c>
      <c r="H198" s="5" t="s">
        <v>2371</v>
      </c>
      <c r="I198" s="5" t="str">
        <f t="shared" si="6"/>
        <v>OBESITY</v>
      </c>
      <c r="J198" s="5" t="str">
        <f t="shared" si="7"/>
        <v>NORMAL</v>
      </c>
    </row>
    <row r="199" spans="1:10" x14ac:dyDescent="0.25">
      <c r="A199" s="5" t="s">
        <v>2165</v>
      </c>
      <c r="B199" s="5">
        <v>36.64</v>
      </c>
      <c r="C199" s="5">
        <v>11.34</v>
      </c>
      <c r="D199" s="5" t="s">
        <v>2370</v>
      </c>
      <c r="E199" s="5" t="s">
        <v>2370</v>
      </c>
      <c r="F199" s="5" t="s">
        <v>2370</v>
      </c>
      <c r="G199" s="5">
        <v>0</v>
      </c>
      <c r="H199" s="5" t="s">
        <v>2371</v>
      </c>
      <c r="I199" s="5" t="str">
        <f t="shared" si="6"/>
        <v>OBESITY</v>
      </c>
      <c r="J199" s="5" t="str">
        <f t="shared" si="7"/>
        <v>DIABETES</v>
      </c>
    </row>
    <row r="200" spans="1:10" x14ac:dyDescent="0.25">
      <c r="A200" s="5" t="s">
        <v>2164</v>
      </c>
      <c r="B200" s="5">
        <v>36.85</v>
      </c>
      <c r="C200" s="5">
        <v>5.88</v>
      </c>
      <c r="D200" s="5" t="s">
        <v>2370</v>
      </c>
      <c r="E200" s="5" t="s">
        <v>2371</v>
      </c>
      <c r="F200" s="5" t="s">
        <v>2370</v>
      </c>
      <c r="G200" s="5">
        <v>1</v>
      </c>
      <c r="H200" s="5" t="s">
        <v>2371</v>
      </c>
      <c r="I200" s="5" t="str">
        <f t="shared" si="6"/>
        <v>OBESITY</v>
      </c>
      <c r="J200" s="5" t="str">
        <f t="shared" si="7"/>
        <v>PREDIABETES</v>
      </c>
    </row>
    <row r="201" spans="1:10" x14ac:dyDescent="0.25">
      <c r="A201" s="5" t="s">
        <v>2163</v>
      </c>
      <c r="B201" s="5">
        <v>33.33</v>
      </c>
      <c r="C201" s="5">
        <v>5.01</v>
      </c>
      <c r="D201" s="5" t="s">
        <v>2371</v>
      </c>
      <c r="E201" s="5" t="s">
        <v>2370</v>
      </c>
      <c r="F201" s="5" t="s">
        <v>2372</v>
      </c>
      <c r="G201" s="5">
        <v>1</v>
      </c>
      <c r="H201" s="5" t="s">
        <v>2371</v>
      </c>
      <c r="I201" s="5" t="str">
        <f t="shared" si="6"/>
        <v>OBESITY</v>
      </c>
      <c r="J201" s="5" t="str">
        <f t="shared" si="7"/>
        <v>NORMAL</v>
      </c>
    </row>
    <row r="202" spans="1:10" x14ac:dyDescent="0.25">
      <c r="A202" s="5" t="s">
        <v>2162</v>
      </c>
      <c r="B202" s="5">
        <v>39.14</v>
      </c>
      <c r="C202" s="5">
        <v>4.4000000000000004</v>
      </c>
      <c r="D202" s="5" t="s">
        <v>2370</v>
      </c>
      <c r="E202" s="5" t="s">
        <v>2370</v>
      </c>
      <c r="F202" s="5" t="s">
        <v>2372</v>
      </c>
      <c r="G202" s="5">
        <v>1</v>
      </c>
      <c r="H202" s="5" t="s">
        <v>2371</v>
      </c>
      <c r="I202" s="5" t="str">
        <f t="shared" si="6"/>
        <v>OBESITY</v>
      </c>
      <c r="J202" s="5" t="str">
        <f t="shared" si="7"/>
        <v>NORMAL</v>
      </c>
    </row>
    <row r="203" spans="1:10" x14ac:dyDescent="0.25">
      <c r="A203" s="5" t="s">
        <v>2161</v>
      </c>
      <c r="B203" s="5">
        <v>32.9</v>
      </c>
      <c r="C203" s="5">
        <v>6.26</v>
      </c>
      <c r="D203" s="5" t="s">
        <v>2371</v>
      </c>
      <c r="E203" s="5" t="s">
        <v>2370</v>
      </c>
      <c r="F203" s="5" t="s">
        <v>2370</v>
      </c>
      <c r="G203" s="5">
        <v>0</v>
      </c>
      <c r="H203" s="5" t="s">
        <v>2371</v>
      </c>
      <c r="I203" s="5" t="str">
        <f t="shared" si="6"/>
        <v>OBESITY</v>
      </c>
      <c r="J203" s="5" t="str">
        <f t="shared" si="7"/>
        <v>PREDIABETES</v>
      </c>
    </row>
    <row r="204" spans="1:10" x14ac:dyDescent="0.25">
      <c r="A204" s="5" t="s">
        <v>2160</v>
      </c>
      <c r="B204" s="5">
        <v>29.78</v>
      </c>
      <c r="C204" s="5">
        <v>10.27</v>
      </c>
      <c r="D204" s="5" t="s">
        <v>2371</v>
      </c>
      <c r="E204" s="5" t="s">
        <v>2370</v>
      </c>
      <c r="F204" s="5" t="s">
        <v>2372</v>
      </c>
      <c r="G204" s="5">
        <v>1</v>
      </c>
      <c r="H204" s="5" t="s">
        <v>2371</v>
      </c>
      <c r="I204" s="5" t="str">
        <f t="shared" si="6"/>
        <v>OVERWEIGHT</v>
      </c>
      <c r="J204" s="5" t="str">
        <f t="shared" si="7"/>
        <v>DIABETES</v>
      </c>
    </row>
    <row r="205" spans="1:10" x14ac:dyDescent="0.25">
      <c r="A205" s="5" t="s">
        <v>2159</v>
      </c>
      <c r="B205" s="5">
        <v>32.78</v>
      </c>
      <c r="C205" s="5">
        <v>5.27</v>
      </c>
      <c r="D205" s="5" t="s">
        <v>2370</v>
      </c>
      <c r="E205" s="5" t="s">
        <v>2370</v>
      </c>
      <c r="F205" s="5" t="s">
        <v>2370</v>
      </c>
      <c r="G205" s="5">
        <v>0</v>
      </c>
      <c r="H205" s="5" t="s">
        <v>2371</v>
      </c>
      <c r="I205" s="5" t="str">
        <f t="shared" si="6"/>
        <v>OBESITY</v>
      </c>
      <c r="J205" s="5" t="str">
        <f t="shared" si="7"/>
        <v>NORMAL</v>
      </c>
    </row>
    <row r="206" spans="1:10" x14ac:dyDescent="0.25">
      <c r="A206" s="5" t="s">
        <v>2158</v>
      </c>
      <c r="B206" s="5">
        <v>41.65</v>
      </c>
      <c r="C206" s="5">
        <v>10.73</v>
      </c>
      <c r="D206" s="5" t="s">
        <v>2371</v>
      </c>
      <c r="E206" s="5" t="s">
        <v>2370</v>
      </c>
      <c r="F206" s="5" t="s">
        <v>2370</v>
      </c>
      <c r="G206" s="5">
        <v>0</v>
      </c>
      <c r="H206" s="5" t="s">
        <v>2371</v>
      </c>
      <c r="I206" s="5" t="str">
        <f t="shared" si="6"/>
        <v>OBESITY</v>
      </c>
      <c r="J206" s="5" t="str">
        <f t="shared" si="7"/>
        <v>DIABETES</v>
      </c>
    </row>
    <row r="207" spans="1:10" x14ac:dyDescent="0.25">
      <c r="A207" s="5" t="s">
        <v>2157</v>
      </c>
      <c r="B207" s="5">
        <v>50.79</v>
      </c>
      <c r="C207" s="5">
        <v>4.45</v>
      </c>
      <c r="D207" s="5" t="s">
        <v>2370</v>
      </c>
      <c r="E207" s="5" t="s">
        <v>2370</v>
      </c>
      <c r="F207" s="5" t="s">
        <v>2370</v>
      </c>
      <c r="G207" s="5">
        <v>1</v>
      </c>
      <c r="H207" s="5" t="s">
        <v>2371</v>
      </c>
      <c r="I207" s="5" t="str">
        <f t="shared" si="6"/>
        <v>OBESITY</v>
      </c>
      <c r="J207" s="5" t="str">
        <f t="shared" si="7"/>
        <v>NORMAL</v>
      </c>
    </row>
    <row r="208" spans="1:10" x14ac:dyDescent="0.25">
      <c r="A208" s="5" t="s">
        <v>2156</v>
      </c>
      <c r="B208" s="5">
        <v>35.43</v>
      </c>
      <c r="C208" s="5">
        <v>5.25</v>
      </c>
      <c r="D208" s="5" t="s">
        <v>2371</v>
      </c>
      <c r="E208" s="5" t="s">
        <v>2370</v>
      </c>
      <c r="F208" s="5" t="s">
        <v>2370</v>
      </c>
      <c r="G208" s="5">
        <v>0</v>
      </c>
      <c r="H208" s="5" t="s">
        <v>2371</v>
      </c>
      <c r="I208" s="5" t="str">
        <f t="shared" si="6"/>
        <v>OBESITY</v>
      </c>
      <c r="J208" s="5" t="str">
        <f t="shared" si="7"/>
        <v>NORMAL</v>
      </c>
    </row>
    <row r="209" spans="1:10" x14ac:dyDescent="0.25">
      <c r="A209" s="5" t="s">
        <v>2155</v>
      </c>
      <c r="B209" s="5">
        <v>35.25</v>
      </c>
      <c r="C209" s="5">
        <v>9.51</v>
      </c>
      <c r="D209" s="5" t="s">
        <v>2370</v>
      </c>
      <c r="E209" s="5" t="s">
        <v>2370</v>
      </c>
      <c r="F209" s="5" t="s">
        <v>2370</v>
      </c>
      <c r="G209" s="5">
        <v>0</v>
      </c>
      <c r="H209" s="5" t="s">
        <v>2371</v>
      </c>
      <c r="I209" s="5" t="str">
        <f t="shared" si="6"/>
        <v>OBESITY</v>
      </c>
      <c r="J209" s="5" t="str">
        <f t="shared" si="7"/>
        <v>DIABETES</v>
      </c>
    </row>
    <row r="210" spans="1:10" x14ac:dyDescent="0.25">
      <c r="A210" s="5" t="s">
        <v>2154</v>
      </c>
      <c r="B210" s="5">
        <v>36.85</v>
      </c>
      <c r="C210" s="5">
        <v>11.12</v>
      </c>
      <c r="D210" s="5" t="s">
        <v>2370</v>
      </c>
      <c r="E210" s="5" t="s">
        <v>2370</v>
      </c>
      <c r="F210" s="5" t="s">
        <v>2370</v>
      </c>
      <c r="G210" s="5">
        <v>0</v>
      </c>
      <c r="H210" s="5" t="s">
        <v>2371</v>
      </c>
      <c r="I210" s="5" t="str">
        <f t="shared" si="6"/>
        <v>OBESITY</v>
      </c>
      <c r="J210" s="5" t="str">
        <f t="shared" si="7"/>
        <v>DIABETES</v>
      </c>
    </row>
    <row r="211" spans="1:10" x14ac:dyDescent="0.25">
      <c r="A211" s="5" t="s">
        <v>2153</v>
      </c>
      <c r="B211" s="5">
        <v>31.02</v>
      </c>
      <c r="C211" s="5">
        <v>4.5599999999999996</v>
      </c>
      <c r="D211" s="5" t="s">
        <v>2370</v>
      </c>
      <c r="E211" s="5" t="s">
        <v>2371</v>
      </c>
      <c r="F211" s="5" t="s">
        <v>2370</v>
      </c>
      <c r="G211" s="5">
        <v>1</v>
      </c>
      <c r="H211" s="5" t="s">
        <v>2371</v>
      </c>
      <c r="I211" s="5" t="str">
        <f t="shared" si="6"/>
        <v>OBESITY</v>
      </c>
      <c r="J211" s="5" t="str">
        <f t="shared" si="7"/>
        <v>NORMAL</v>
      </c>
    </row>
    <row r="212" spans="1:10" x14ac:dyDescent="0.25">
      <c r="A212" s="5" t="s">
        <v>2152</v>
      </c>
      <c r="B212" s="5">
        <v>35.6</v>
      </c>
      <c r="C212" s="5">
        <v>4.0199999999999996</v>
      </c>
      <c r="D212" s="5" t="s">
        <v>2371</v>
      </c>
      <c r="E212" s="5" t="s">
        <v>2371</v>
      </c>
      <c r="F212" s="5" t="s">
        <v>2370</v>
      </c>
      <c r="G212" s="5">
        <v>2</v>
      </c>
      <c r="H212" s="5" t="s">
        <v>2371</v>
      </c>
      <c r="I212" s="5" t="str">
        <f t="shared" si="6"/>
        <v>OBESITY</v>
      </c>
      <c r="J212" s="5" t="str">
        <f t="shared" si="7"/>
        <v>NORMAL</v>
      </c>
    </row>
    <row r="213" spans="1:10" x14ac:dyDescent="0.25">
      <c r="A213" s="5" t="s">
        <v>2151</v>
      </c>
      <c r="B213" s="5">
        <v>34.39</v>
      </c>
      <c r="C213" s="5">
        <v>8.7200000000000006</v>
      </c>
      <c r="D213" s="5" t="s">
        <v>2370</v>
      </c>
      <c r="E213" s="5" t="s">
        <v>2370</v>
      </c>
      <c r="F213" s="5" t="s">
        <v>2370</v>
      </c>
      <c r="G213" s="5">
        <v>0</v>
      </c>
      <c r="H213" s="5" t="s">
        <v>2371</v>
      </c>
      <c r="I213" s="5" t="str">
        <f t="shared" si="6"/>
        <v>OBESITY</v>
      </c>
      <c r="J213" s="5" t="str">
        <f t="shared" si="7"/>
        <v>DIABETES</v>
      </c>
    </row>
    <row r="214" spans="1:10" x14ac:dyDescent="0.25">
      <c r="A214" s="5" t="s">
        <v>2150</v>
      </c>
      <c r="B214" s="5">
        <v>29.06</v>
      </c>
      <c r="C214" s="5">
        <v>6.25</v>
      </c>
      <c r="D214" s="5" t="s">
        <v>2371</v>
      </c>
      <c r="E214" s="5" t="s">
        <v>2370</v>
      </c>
      <c r="F214" s="5" t="s">
        <v>2370</v>
      </c>
      <c r="G214" s="5">
        <v>1</v>
      </c>
      <c r="H214" s="5" t="s">
        <v>2371</v>
      </c>
      <c r="I214" s="5" t="str">
        <f t="shared" si="6"/>
        <v>OVERWEIGHT</v>
      </c>
      <c r="J214" s="5" t="str">
        <f t="shared" si="7"/>
        <v>PREDIABETES</v>
      </c>
    </row>
    <row r="215" spans="1:10" x14ac:dyDescent="0.25">
      <c r="A215" s="5" t="s">
        <v>2149</v>
      </c>
      <c r="B215" s="5">
        <v>35.799999999999997</v>
      </c>
      <c r="C215" s="5">
        <v>7.32</v>
      </c>
      <c r="D215" s="5" t="s">
        <v>2370</v>
      </c>
      <c r="E215" s="5" t="s">
        <v>2370</v>
      </c>
      <c r="F215" s="5" t="s">
        <v>2370</v>
      </c>
      <c r="G215" s="5">
        <v>2</v>
      </c>
      <c r="H215" s="5" t="s">
        <v>2371</v>
      </c>
      <c r="I215" s="5" t="str">
        <f t="shared" si="6"/>
        <v>OBESITY</v>
      </c>
      <c r="J215" s="5" t="str">
        <f t="shared" si="7"/>
        <v>DIABETES</v>
      </c>
    </row>
    <row r="216" spans="1:10" x14ac:dyDescent="0.25">
      <c r="A216" s="5" t="s">
        <v>2148</v>
      </c>
      <c r="B216" s="5">
        <v>49.8</v>
      </c>
      <c r="C216" s="5">
        <v>4.24</v>
      </c>
      <c r="D216" s="5" t="s">
        <v>2370</v>
      </c>
      <c r="E216" s="5" t="s">
        <v>2370</v>
      </c>
      <c r="F216" s="5" t="s">
        <v>2370</v>
      </c>
      <c r="G216" s="5">
        <v>1</v>
      </c>
      <c r="H216" s="5" t="s">
        <v>2371</v>
      </c>
      <c r="I216" s="5" t="str">
        <f t="shared" si="6"/>
        <v>OBESITY</v>
      </c>
      <c r="J216" s="5" t="str">
        <f t="shared" si="7"/>
        <v>NORMAL</v>
      </c>
    </row>
    <row r="217" spans="1:10" x14ac:dyDescent="0.25">
      <c r="A217" s="5" t="s">
        <v>2147</v>
      </c>
      <c r="B217" s="5">
        <v>35.71</v>
      </c>
      <c r="C217" s="5">
        <v>6.84</v>
      </c>
      <c r="D217" s="5" t="s">
        <v>2370</v>
      </c>
      <c r="E217" s="5" t="s">
        <v>2370</v>
      </c>
      <c r="F217" s="5" t="s">
        <v>2370</v>
      </c>
      <c r="G217" s="5">
        <v>2</v>
      </c>
      <c r="H217" s="5" t="s">
        <v>2371</v>
      </c>
      <c r="I217" s="5" t="str">
        <f t="shared" si="6"/>
        <v>OBESITY</v>
      </c>
      <c r="J217" s="5" t="str">
        <f t="shared" si="7"/>
        <v>DIABETES</v>
      </c>
    </row>
    <row r="218" spans="1:10" x14ac:dyDescent="0.25">
      <c r="A218" s="5" t="s">
        <v>2146</v>
      </c>
      <c r="B218" s="5">
        <v>30.8</v>
      </c>
      <c r="C218" s="5">
        <v>5.23</v>
      </c>
      <c r="D218" s="5" t="s">
        <v>2371</v>
      </c>
      <c r="E218" s="5" t="s">
        <v>2370</v>
      </c>
      <c r="F218" s="5" t="s">
        <v>2370</v>
      </c>
      <c r="G218" s="5">
        <v>1</v>
      </c>
      <c r="H218" s="5" t="s">
        <v>2371</v>
      </c>
      <c r="I218" s="5" t="str">
        <f t="shared" si="6"/>
        <v>OBESITY</v>
      </c>
      <c r="J218" s="5" t="str">
        <f t="shared" si="7"/>
        <v>NORMAL</v>
      </c>
    </row>
    <row r="219" spans="1:10" x14ac:dyDescent="0.25">
      <c r="A219" s="5" t="s">
        <v>2145</v>
      </c>
      <c r="B219" s="5">
        <v>33.69</v>
      </c>
      <c r="C219" s="5">
        <v>9.68</v>
      </c>
      <c r="D219" s="5" t="s">
        <v>2370</v>
      </c>
      <c r="E219" s="5" t="s">
        <v>2370</v>
      </c>
      <c r="F219" s="5" t="s">
        <v>2370</v>
      </c>
      <c r="G219" s="5">
        <v>0</v>
      </c>
      <c r="H219" s="5" t="s">
        <v>2371</v>
      </c>
      <c r="I219" s="5" t="str">
        <f t="shared" si="6"/>
        <v>OBESITY</v>
      </c>
      <c r="J219" s="5" t="str">
        <f t="shared" si="7"/>
        <v>DIABETES</v>
      </c>
    </row>
    <row r="220" spans="1:10" x14ac:dyDescent="0.25">
      <c r="A220" s="5" t="s">
        <v>2144</v>
      </c>
      <c r="B220" s="5">
        <v>42.27</v>
      </c>
      <c r="C220" s="5">
        <v>6.05</v>
      </c>
      <c r="D220" s="5" t="s">
        <v>2371</v>
      </c>
      <c r="E220" s="5" t="s">
        <v>2370</v>
      </c>
      <c r="F220" s="5" t="s">
        <v>2370</v>
      </c>
      <c r="G220" s="5">
        <v>1</v>
      </c>
      <c r="H220" s="5" t="s">
        <v>2371</v>
      </c>
      <c r="I220" s="5" t="str">
        <f t="shared" si="6"/>
        <v>OBESITY</v>
      </c>
      <c r="J220" s="5" t="str">
        <f t="shared" si="7"/>
        <v>PREDIABETES</v>
      </c>
    </row>
    <row r="221" spans="1:10" x14ac:dyDescent="0.25">
      <c r="A221" s="5" t="s">
        <v>2143</v>
      </c>
      <c r="B221" s="5">
        <v>53.25</v>
      </c>
      <c r="C221" s="5">
        <v>6.11</v>
      </c>
      <c r="D221" s="5" t="s">
        <v>2371</v>
      </c>
      <c r="E221" s="5" t="s">
        <v>2370</v>
      </c>
      <c r="F221" s="5" t="s">
        <v>2372</v>
      </c>
      <c r="G221" s="5">
        <v>1</v>
      </c>
      <c r="H221" s="5" t="s">
        <v>2371</v>
      </c>
      <c r="I221" s="5" t="str">
        <f t="shared" si="6"/>
        <v>OBESITY</v>
      </c>
      <c r="J221" s="5" t="str">
        <f t="shared" si="7"/>
        <v>PREDIABETES</v>
      </c>
    </row>
    <row r="222" spans="1:10" x14ac:dyDescent="0.25">
      <c r="A222" s="5" t="s">
        <v>2142</v>
      </c>
      <c r="B222" s="5">
        <v>26.8</v>
      </c>
      <c r="C222" s="5">
        <v>10.93</v>
      </c>
      <c r="D222" s="5" t="s">
        <v>2371</v>
      </c>
      <c r="E222" s="5" t="s">
        <v>2370</v>
      </c>
      <c r="F222" s="5" t="s">
        <v>2370</v>
      </c>
      <c r="G222" s="5">
        <v>0</v>
      </c>
      <c r="H222" s="5" t="s">
        <v>2370</v>
      </c>
      <c r="I222" s="5" t="str">
        <f t="shared" si="6"/>
        <v>OVERWEIGHT</v>
      </c>
      <c r="J222" s="5" t="str">
        <f t="shared" si="7"/>
        <v>DIABETES</v>
      </c>
    </row>
    <row r="223" spans="1:10" x14ac:dyDescent="0.25">
      <c r="A223" s="5" t="s">
        <v>2141</v>
      </c>
      <c r="B223" s="5">
        <v>28.5</v>
      </c>
      <c r="C223" s="5">
        <v>5.12</v>
      </c>
      <c r="D223" s="5" t="s">
        <v>2370</v>
      </c>
      <c r="E223" s="5" t="s">
        <v>2370</v>
      </c>
      <c r="F223" s="5" t="s">
        <v>2370</v>
      </c>
      <c r="G223" s="5">
        <v>1</v>
      </c>
      <c r="H223" s="5" t="s">
        <v>2371</v>
      </c>
      <c r="I223" s="5" t="str">
        <f t="shared" si="6"/>
        <v>OVERWEIGHT</v>
      </c>
      <c r="J223" s="5" t="str">
        <f t="shared" si="7"/>
        <v>NORMAL</v>
      </c>
    </row>
    <row r="224" spans="1:10" x14ac:dyDescent="0.25">
      <c r="A224" s="5" t="s">
        <v>2140</v>
      </c>
      <c r="B224" s="5">
        <v>22.895</v>
      </c>
      <c r="C224" s="5">
        <v>5.72</v>
      </c>
      <c r="D224" s="5" t="s">
        <v>2370</v>
      </c>
      <c r="E224" s="5" t="s">
        <v>2370</v>
      </c>
      <c r="F224" s="5" t="s">
        <v>2370</v>
      </c>
      <c r="G224" s="5">
        <v>0</v>
      </c>
      <c r="H224" s="5" t="s">
        <v>2371</v>
      </c>
      <c r="I224" s="5" t="str">
        <f t="shared" si="6"/>
        <v>NORMAL WEIGHT</v>
      </c>
      <c r="J224" s="5" t="str">
        <f t="shared" si="7"/>
        <v>PREDIABETES</v>
      </c>
    </row>
    <row r="225" spans="1:10" x14ac:dyDescent="0.25">
      <c r="A225" s="5" t="s">
        <v>2139</v>
      </c>
      <c r="B225" s="5">
        <v>34.06</v>
      </c>
      <c r="C225" s="5">
        <v>11.83</v>
      </c>
      <c r="D225" s="5" t="s">
        <v>2371</v>
      </c>
      <c r="E225" s="5" t="s">
        <v>2370</v>
      </c>
      <c r="F225" s="5" t="s">
        <v>2370</v>
      </c>
      <c r="G225" s="5">
        <v>1</v>
      </c>
      <c r="H225" s="5" t="s">
        <v>2371</v>
      </c>
      <c r="I225" s="5" t="str">
        <f t="shared" si="6"/>
        <v>OBESITY</v>
      </c>
      <c r="J225" s="5" t="str">
        <f t="shared" si="7"/>
        <v>DIABETES</v>
      </c>
    </row>
    <row r="226" spans="1:10" x14ac:dyDescent="0.25">
      <c r="A226" s="5" t="s">
        <v>2138</v>
      </c>
      <c r="B226" s="5">
        <v>36.409999999999997</v>
      </c>
      <c r="C226" s="5">
        <v>4.55</v>
      </c>
      <c r="D226" s="5" t="s">
        <v>2370</v>
      </c>
      <c r="E226" s="5" t="s">
        <v>2370</v>
      </c>
      <c r="F226" s="5" t="s">
        <v>2370</v>
      </c>
      <c r="G226" s="5">
        <v>0</v>
      </c>
      <c r="H226" s="5" t="s">
        <v>2371</v>
      </c>
      <c r="I226" s="5" t="str">
        <f t="shared" si="6"/>
        <v>OBESITY</v>
      </c>
      <c r="J226" s="5" t="str">
        <f t="shared" si="7"/>
        <v>NORMAL</v>
      </c>
    </row>
    <row r="227" spans="1:10" x14ac:dyDescent="0.25">
      <c r="A227" s="5" t="s">
        <v>2137</v>
      </c>
      <c r="B227" s="5">
        <v>52.3</v>
      </c>
      <c r="C227" s="5">
        <v>4.87</v>
      </c>
      <c r="D227" s="5" t="s">
        <v>2371</v>
      </c>
      <c r="E227" s="5" t="s">
        <v>2370</v>
      </c>
      <c r="F227" s="5" t="s">
        <v>2372</v>
      </c>
      <c r="G227" s="5">
        <v>1</v>
      </c>
      <c r="H227" s="5" t="s">
        <v>2371</v>
      </c>
      <c r="I227" s="5" t="str">
        <f t="shared" si="6"/>
        <v>OBESITY</v>
      </c>
      <c r="J227" s="5" t="str">
        <f t="shared" si="7"/>
        <v>NORMAL</v>
      </c>
    </row>
    <row r="228" spans="1:10" x14ac:dyDescent="0.25">
      <c r="A228" s="5" t="s">
        <v>2136</v>
      </c>
      <c r="B228" s="5">
        <v>52.66</v>
      </c>
      <c r="C228" s="5">
        <v>4.45</v>
      </c>
      <c r="D228" s="5" t="s">
        <v>2370</v>
      </c>
      <c r="E228" s="5" t="s">
        <v>2370</v>
      </c>
      <c r="F228" s="5" t="s">
        <v>2370</v>
      </c>
      <c r="G228" s="5">
        <v>1</v>
      </c>
      <c r="H228" s="5" t="s">
        <v>2371</v>
      </c>
      <c r="I228" s="5" t="str">
        <f t="shared" si="6"/>
        <v>OBESITY</v>
      </c>
      <c r="J228" s="5" t="str">
        <f t="shared" si="7"/>
        <v>NORMAL</v>
      </c>
    </row>
    <row r="229" spans="1:10" x14ac:dyDescent="0.25">
      <c r="A229" s="5" t="s">
        <v>2135</v>
      </c>
      <c r="B229" s="5">
        <v>29.57</v>
      </c>
      <c r="C229" s="5">
        <v>9.42</v>
      </c>
      <c r="D229" s="5" t="s">
        <v>2371</v>
      </c>
      <c r="E229" s="5" t="s">
        <v>2370</v>
      </c>
      <c r="F229" s="5" t="s">
        <v>2370</v>
      </c>
      <c r="G229" s="5">
        <v>0</v>
      </c>
      <c r="H229" s="5" t="s">
        <v>2371</v>
      </c>
      <c r="I229" s="5" t="str">
        <f t="shared" si="6"/>
        <v>OVERWEIGHT</v>
      </c>
      <c r="J229" s="5" t="str">
        <f t="shared" si="7"/>
        <v>DIABETES</v>
      </c>
    </row>
    <row r="230" spans="1:10" x14ac:dyDescent="0.25">
      <c r="A230" s="5" t="s">
        <v>2134</v>
      </c>
      <c r="B230" s="5">
        <v>36.99</v>
      </c>
      <c r="C230" s="5">
        <v>5.37</v>
      </c>
      <c r="D230" s="5" t="s">
        <v>2371</v>
      </c>
      <c r="E230" s="5" t="s">
        <v>2370</v>
      </c>
      <c r="F230" s="5" t="s">
        <v>2372</v>
      </c>
      <c r="G230" s="5">
        <v>1</v>
      </c>
      <c r="H230" s="5" t="s">
        <v>2371</v>
      </c>
      <c r="I230" s="5" t="str">
        <f t="shared" si="6"/>
        <v>OBESITY</v>
      </c>
      <c r="J230" s="5" t="str">
        <f t="shared" si="7"/>
        <v>NORMAL</v>
      </c>
    </row>
    <row r="231" spans="1:10" x14ac:dyDescent="0.25">
      <c r="A231" s="5" t="s">
        <v>2133</v>
      </c>
      <c r="B231" s="5">
        <v>31.4</v>
      </c>
      <c r="C231" s="5">
        <v>4.5999999999999996</v>
      </c>
      <c r="D231" s="5" t="s">
        <v>2371</v>
      </c>
      <c r="E231" s="5" t="s">
        <v>2370</v>
      </c>
      <c r="F231" s="5" t="s">
        <v>2370</v>
      </c>
      <c r="G231" s="5">
        <v>1</v>
      </c>
      <c r="H231" s="5" t="s">
        <v>2371</v>
      </c>
      <c r="I231" s="5" t="str">
        <f t="shared" si="6"/>
        <v>OBESITY</v>
      </c>
      <c r="J231" s="5" t="str">
        <f t="shared" si="7"/>
        <v>NORMAL</v>
      </c>
    </row>
    <row r="232" spans="1:10" x14ac:dyDescent="0.25">
      <c r="A232" s="5" t="s">
        <v>2132</v>
      </c>
      <c r="B232" s="5">
        <v>34.9</v>
      </c>
      <c r="C232" s="5">
        <v>6.22</v>
      </c>
      <c r="D232" s="5" t="s">
        <v>2370</v>
      </c>
      <c r="E232" s="5" t="s">
        <v>2370</v>
      </c>
      <c r="F232" s="5" t="s">
        <v>2372</v>
      </c>
      <c r="G232" s="5">
        <v>1</v>
      </c>
      <c r="H232" s="5" t="s">
        <v>2371</v>
      </c>
      <c r="I232" s="5" t="str">
        <f t="shared" si="6"/>
        <v>OBESITY</v>
      </c>
      <c r="J232" s="5" t="str">
        <f t="shared" si="7"/>
        <v>PREDIABETES</v>
      </c>
    </row>
    <row r="233" spans="1:10" x14ac:dyDescent="0.25">
      <c r="A233" s="5" t="s">
        <v>2131</v>
      </c>
      <c r="B233" s="5">
        <v>31.13</v>
      </c>
      <c r="C233" s="5">
        <v>4.5199999999999996</v>
      </c>
      <c r="D233" s="5" t="s">
        <v>2371</v>
      </c>
      <c r="E233" s="5" t="s">
        <v>2370</v>
      </c>
      <c r="F233" s="5" t="s">
        <v>2370</v>
      </c>
      <c r="G233" s="5">
        <v>1</v>
      </c>
      <c r="H233" s="5" t="s">
        <v>2371</v>
      </c>
      <c r="I233" s="5" t="str">
        <f t="shared" si="6"/>
        <v>OBESITY</v>
      </c>
      <c r="J233" s="5" t="str">
        <f t="shared" si="7"/>
        <v>NORMAL</v>
      </c>
    </row>
    <row r="234" spans="1:10" x14ac:dyDescent="0.25">
      <c r="A234" s="5" t="s">
        <v>2130</v>
      </c>
      <c r="B234" s="5">
        <v>34.799999999999997</v>
      </c>
      <c r="C234" s="5">
        <v>6.18</v>
      </c>
      <c r="D234" s="5" t="s">
        <v>2370</v>
      </c>
      <c r="E234" s="5" t="s">
        <v>2370</v>
      </c>
      <c r="F234" s="5" t="s">
        <v>2372</v>
      </c>
      <c r="G234" s="5">
        <v>1</v>
      </c>
      <c r="H234" s="5" t="s">
        <v>2371</v>
      </c>
      <c r="I234" s="5" t="str">
        <f t="shared" si="6"/>
        <v>OBESITY</v>
      </c>
      <c r="J234" s="5" t="str">
        <f t="shared" si="7"/>
        <v>PREDIABETES</v>
      </c>
    </row>
    <row r="235" spans="1:10" x14ac:dyDescent="0.25">
      <c r="A235" s="5" t="s">
        <v>2129</v>
      </c>
      <c r="B235" s="5">
        <v>31.68</v>
      </c>
      <c r="C235" s="5">
        <v>4.4000000000000004</v>
      </c>
      <c r="D235" s="5" t="s">
        <v>2370</v>
      </c>
      <c r="E235" s="5" t="s">
        <v>2370</v>
      </c>
      <c r="F235" s="5" t="s">
        <v>2370</v>
      </c>
      <c r="G235" s="5">
        <v>0</v>
      </c>
      <c r="H235" s="5" t="s">
        <v>2371</v>
      </c>
      <c r="I235" s="5" t="str">
        <f t="shared" si="6"/>
        <v>OBESITY</v>
      </c>
      <c r="J235" s="5" t="str">
        <f t="shared" si="7"/>
        <v>NORMAL</v>
      </c>
    </row>
    <row r="236" spans="1:10" x14ac:dyDescent="0.25">
      <c r="A236" s="5" t="s">
        <v>2128</v>
      </c>
      <c r="B236" s="5">
        <v>33.534999999999997</v>
      </c>
      <c r="C236" s="5">
        <v>6.23</v>
      </c>
      <c r="D236" s="5" t="s">
        <v>2370</v>
      </c>
      <c r="E236" s="5" t="s">
        <v>2371</v>
      </c>
      <c r="F236" s="5" t="s">
        <v>2370</v>
      </c>
      <c r="G236" s="5">
        <v>1</v>
      </c>
      <c r="H236" s="5" t="s">
        <v>2371</v>
      </c>
      <c r="I236" s="5" t="str">
        <f t="shared" si="6"/>
        <v>OBESITY</v>
      </c>
      <c r="J236" s="5" t="str">
        <f t="shared" si="7"/>
        <v>PREDIABETES</v>
      </c>
    </row>
    <row r="237" spans="1:10" x14ac:dyDescent="0.25">
      <c r="A237" s="5" t="s">
        <v>2127</v>
      </c>
      <c r="B237" s="5">
        <v>31.92</v>
      </c>
      <c r="C237" s="5">
        <v>5.33</v>
      </c>
      <c r="D237" s="5" t="s">
        <v>2371</v>
      </c>
      <c r="E237" s="5" t="s">
        <v>2370</v>
      </c>
      <c r="F237" s="5" t="s">
        <v>2370</v>
      </c>
      <c r="G237" s="5">
        <v>0</v>
      </c>
      <c r="H237" s="5" t="s">
        <v>2371</v>
      </c>
      <c r="I237" s="5" t="str">
        <f t="shared" si="6"/>
        <v>OBESITY</v>
      </c>
      <c r="J237" s="5" t="str">
        <f t="shared" si="7"/>
        <v>NORMAL</v>
      </c>
    </row>
    <row r="238" spans="1:10" x14ac:dyDescent="0.25">
      <c r="A238" s="5" t="s">
        <v>2126</v>
      </c>
      <c r="B238" s="5">
        <v>32.700000000000003</v>
      </c>
      <c r="C238" s="5">
        <v>4.09</v>
      </c>
      <c r="D238" s="5" t="s">
        <v>2370</v>
      </c>
      <c r="E238" s="5" t="s">
        <v>2370</v>
      </c>
      <c r="F238" s="5" t="s">
        <v>2370</v>
      </c>
      <c r="G238" s="5">
        <v>1</v>
      </c>
      <c r="H238" s="5" t="s">
        <v>2371</v>
      </c>
      <c r="I238" s="5" t="str">
        <f t="shared" si="6"/>
        <v>OBESITY</v>
      </c>
      <c r="J238" s="5" t="str">
        <f t="shared" si="7"/>
        <v>NORMAL</v>
      </c>
    </row>
    <row r="239" spans="1:10" x14ac:dyDescent="0.25">
      <c r="A239" s="5" t="s">
        <v>2125</v>
      </c>
      <c r="B239" s="5">
        <v>41.25</v>
      </c>
      <c r="C239" s="5">
        <v>5.19</v>
      </c>
      <c r="D239" s="5" t="s">
        <v>2370</v>
      </c>
      <c r="E239" s="5" t="s">
        <v>2370</v>
      </c>
      <c r="F239" s="5" t="s">
        <v>2370</v>
      </c>
      <c r="G239" s="5">
        <v>0</v>
      </c>
      <c r="H239" s="5" t="s">
        <v>2371</v>
      </c>
      <c r="I239" s="5" t="str">
        <f t="shared" si="6"/>
        <v>OBESITY</v>
      </c>
      <c r="J239" s="5" t="str">
        <f t="shared" si="7"/>
        <v>NORMAL</v>
      </c>
    </row>
    <row r="240" spans="1:10" x14ac:dyDescent="0.25">
      <c r="A240" s="5" t="s">
        <v>2124</v>
      </c>
      <c r="B240" s="5">
        <v>33.11</v>
      </c>
      <c r="C240" s="5">
        <v>4.12</v>
      </c>
      <c r="D240" s="5" t="s">
        <v>2370</v>
      </c>
      <c r="E240" s="5" t="s">
        <v>2370</v>
      </c>
      <c r="F240" s="5" t="s">
        <v>2372</v>
      </c>
      <c r="G240" s="5">
        <v>1</v>
      </c>
      <c r="H240" s="5" t="s">
        <v>2371</v>
      </c>
      <c r="I240" s="5" t="str">
        <f t="shared" si="6"/>
        <v>OBESITY</v>
      </c>
      <c r="J240" s="5" t="str">
        <f t="shared" si="7"/>
        <v>NORMAL</v>
      </c>
    </row>
    <row r="241" spans="1:10" x14ac:dyDescent="0.25">
      <c r="A241" s="5" t="s">
        <v>2123</v>
      </c>
      <c r="B241" s="5">
        <v>36.159999999999997</v>
      </c>
      <c r="C241" s="5">
        <v>5.0999999999999996</v>
      </c>
      <c r="D241" s="5" t="s">
        <v>2370</v>
      </c>
      <c r="E241" s="5" t="s">
        <v>2370</v>
      </c>
      <c r="F241" s="5" t="s">
        <v>2370</v>
      </c>
      <c r="G241" s="5">
        <v>1</v>
      </c>
      <c r="H241" s="5" t="s">
        <v>2371</v>
      </c>
      <c r="I241" s="5" t="str">
        <f t="shared" si="6"/>
        <v>OBESITY</v>
      </c>
      <c r="J241" s="5" t="str">
        <f t="shared" si="7"/>
        <v>NORMAL</v>
      </c>
    </row>
    <row r="242" spans="1:10" x14ac:dyDescent="0.25">
      <c r="A242" s="5" t="s">
        <v>2122</v>
      </c>
      <c r="B242" s="5">
        <v>33.72</v>
      </c>
      <c r="C242" s="5">
        <v>6.21</v>
      </c>
      <c r="D242" s="5" t="s">
        <v>2371</v>
      </c>
      <c r="E242" s="5" t="s">
        <v>2370</v>
      </c>
      <c r="F242" s="5" t="s">
        <v>2372</v>
      </c>
      <c r="G242" s="5">
        <v>1</v>
      </c>
      <c r="H242" s="5" t="s">
        <v>2371</v>
      </c>
      <c r="I242" s="5" t="str">
        <f t="shared" si="6"/>
        <v>OBESITY</v>
      </c>
      <c r="J242" s="5" t="str">
        <f t="shared" si="7"/>
        <v>PREDIABETES</v>
      </c>
    </row>
    <row r="243" spans="1:10" x14ac:dyDescent="0.25">
      <c r="A243" s="5" t="s">
        <v>2120</v>
      </c>
      <c r="B243" s="5">
        <v>37.74</v>
      </c>
      <c r="C243" s="5">
        <v>9.5299999999999994</v>
      </c>
      <c r="D243" s="5" t="s">
        <v>2371</v>
      </c>
      <c r="E243" s="5" t="s">
        <v>2370</v>
      </c>
      <c r="F243" s="5" t="s">
        <v>2370</v>
      </c>
      <c r="G243" s="5">
        <v>1</v>
      </c>
      <c r="H243" s="5" t="s">
        <v>2371</v>
      </c>
      <c r="I243" s="5" t="str">
        <f t="shared" si="6"/>
        <v>OBESITY</v>
      </c>
      <c r="J243" s="5" t="str">
        <f t="shared" si="7"/>
        <v>DIABETES</v>
      </c>
    </row>
    <row r="244" spans="1:10" x14ac:dyDescent="0.25">
      <c r="A244" s="5" t="s">
        <v>2119</v>
      </c>
      <c r="B244" s="5">
        <v>48.75</v>
      </c>
      <c r="C244" s="5">
        <v>4.6399999999999997</v>
      </c>
      <c r="D244" s="5" t="s">
        <v>2371</v>
      </c>
      <c r="E244" s="5" t="s">
        <v>2370</v>
      </c>
      <c r="F244" s="5" t="s">
        <v>2370</v>
      </c>
      <c r="G244" s="5">
        <v>1</v>
      </c>
      <c r="H244" s="5" t="s">
        <v>2371</v>
      </c>
      <c r="I244" s="5" t="str">
        <f t="shared" si="6"/>
        <v>OBESITY</v>
      </c>
      <c r="J244" s="5" t="str">
        <f t="shared" si="7"/>
        <v>NORMAL</v>
      </c>
    </row>
    <row r="245" spans="1:10" x14ac:dyDescent="0.25">
      <c r="A245" s="5" t="s">
        <v>2118</v>
      </c>
      <c r="B245" s="5">
        <v>31.065000000000001</v>
      </c>
      <c r="C245" s="5">
        <v>5.05</v>
      </c>
      <c r="D245" s="5" t="s">
        <v>2370</v>
      </c>
      <c r="E245" s="5" t="s">
        <v>2370</v>
      </c>
      <c r="F245" s="5" t="s">
        <v>2370</v>
      </c>
      <c r="G245" s="5">
        <v>1</v>
      </c>
      <c r="H245" s="5" t="s">
        <v>2371</v>
      </c>
      <c r="I245" s="5" t="str">
        <f t="shared" si="6"/>
        <v>OBESITY</v>
      </c>
      <c r="J245" s="5" t="str">
        <f t="shared" si="7"/>
        <v>NORMAL</v>
      </c>
    </row>
    <row r="246" spans="1:10" x14ac:dyDescent="0.25">
      <c r="A246" s="5" t="s">
        <v>2117</v>
      </c>
      <c r="B246" s="5">
        <v>23.55</v>
      </c>
      <c r="C246" s="5">
        <v>10.38</v>
      </c>
      <c r="D246" s="5" t="s">
        <v>2370</v>
      </c>
      <c r="E246" s="5" t="s">
        <v>2370</v>
      </c>
      <c r="F246" s="5" t="s">
        <v>2370</v>
      </c>
      <c r="G246" s="5">
        <v>0</v>
      </c>
      <c r="H246" s="5" t="s">
        <v>2371</v>
      </c>
      <c r="I246" s="5" t="str">
        <f t="shared" si="6"/>
        <v>NORMAL WEIGHT</v>
      </c>
      <c r="J246" s="5" t="str">
        <f t="shared" si="7"/>
        <v>DIABETES</v>
      </c>
    </row>
    <row r="247" spans="1:10" x14ac:dyDescent="0.25">
      <c r="A247" s="5" t="s">
        <v>2116</v>
      </c>
      <c r="B247" s="5">
        <v>30.18</v>
      </c>
      <c r="C247" s="5">
        <v>8.31</v>
      </c>
      <c r="D247" s="5" t="s">
        <v>2371</v>
      </c>
      <c r="E247" s="5" t="s">
        <v>2370</v>
      </c>
      <c r="F247" s="5" t="s">
        <v>2370</v>
      </c>
      <c r="G247" s="5">
        <v>1</v>
      </c>
      <c r="H247" s="5" t="s">
        <v>2371</v>
      </c>
      <c r="I247" s="5" t="str">
        <f t="shared" si="6"/>
        <v>OBESITY</v>
      </c>
      <c r="J247" s="5" t="str">
        <f t="shared" si="7"/>
        <v>DIABETES</v>
      </c>
    </row>
    <row r="248" spans="1:10" x14ac:dyDescent="0.25">
      <c r="A248" s="5" t="s">
        <v>2115</v>
      </c>
      <c r="B248" s="5">
        <v>29.94</v>
      </c>
      <c r="C248" s="5">
        <v>7.59</v>
      </c>
      <c r="D248" s="5" t="s">
        <v>2370</v>
      </c>
      <c r="E248" s="5" t="s">
        <v>2370</v>
      </c>
      <c r="F248" s="5" t="s">
        <v>2370</v>
      </c>
      <c r="G248" s="5">
        <v>0</v>
      </c>
      <c r="H248" s="5" t="s">
        <v>2371</v>
      </c>
      <c r="I248" s="5" t="str">
        <f t="shared" si="6"/>
        <v>OVERWEIGHT</v>
      </c>
      <c r="J248" s="5" t="str">
        <f t="shared" si="7"/>
        <v>DIABETES</v>
      </c>
    </row>
    <row r="249" spans="1:10" x14ac:dyDescent="0.25">
      <c r="A249" s="5" t="s">
        <v>2114</v>
      </c>
      <c r="B249" s="5">
        <v>31.4</v>
      </c>
      <c r="C249" s="5">
        <v>5.49</v>
      </c>
      <c r="D249" s="5" t="s">
        <v>2370</v>
      </c>
      <c r="E249" s="5" t="s">
        <v>2370</v>
      </c>
      <c r="F249" s="5" t="s">
        <v>2370</v>
      </c>
      <c r="G249" s="5">
        <v>0</v>
      </c>
      <c r="H249" s="5" t="s">
        <v>2371</v>
      </c>
      <c r="I249" s="5" t="str">
        <f t="shared" si="6"/>
        <v>OBESITY</v>
      </c>
      <c r="J249" s="5" t="str">
        <f t="shared" si="7"/>
        <v>NORMAL</v>
      </c>
    </row>
    <row r="250" spans="1:10" x14ac:dyDescent="0.25">
      <c r="A250" s="5" t="s">
        <v>2113</v>
      </c>
      <c r="B250" s="5">
        <v>53.06</v>
      </c>
      <c r="C250" s="5">
        <v>11.68</v>
      </c>
      <c r="D250" s="5" t="s">
        <v>2370</v>
      </c>
      <c r="E250" s="5" t="s">
        <v>2370</v>
      </c>
      <c r="F250" s="5" t="s">
        <v>2370</v>
      </c>
      <c r="G250" s="5">
        <v>0</v>
      </c>
      <c r="H250" s="5" t="s">
        <v>2371</v>
      </c>
      <c r="I250" s="5" t="str">
        <f t="shared" si="6"/>
        <v>OBESITY</v>
      </c>
      <c r="J250" s="5" t="str">
        <f t="shared" si="7"/>
        <v>DIABETES</v>
      </c>
    </row>
    <row r="251" spans="1:10" x14ac:dyDescent="0.25">
      <c r="A251" s="5" t="s">
        <v>2112</v>
      </c>
      <c r="B251" s="5">
        <v>30.25</v>
      </c>
      <c r="C251" s="5">
        <v>4.1900000000000004</v>
      </c>
      <c r="D251" s="5" t="s">
        <v>2370</v>
      </c>
      <c r="E251" s="5" t="s">
        <v>2370</v>
      </c>
      <c r="F251" s="5" t="s">
        <v>2370</v>
      </c>
      <c r="G251" s="5">
        <v>2</v>
      </c>
      <c r="H251" s="5" t="s">
        <v>2371</v>
      </c>
      <c r="I251" s="5" t="str">
        <f t="shared" si="6"/>
        <v>OBESITY</v>
      </c>
      <c r="J251" s="5" t="str">
        <f t="shared" si="7"/>
        <v>NORMAL</v>
      </c>
    </row>
    <row r="252" spans="1:10" x14ac:dyDescent="0.25">
      <c r="A252" s="5" t="s">
        <v>2111</v>
      </c>
      <c r="B252" s="5">
        <v>46.68</v>
      </c>
      <c r="C252" s="5">
        <v>4.01</v>
      </c>
      <c r="D252" s="5" t="s">
        <v>2370</v>
      </c>
      <c r="E252" s="5" t="s">
        <v>2370</v>
      </c>
      <c r="F252" s="5" t="s">
        <v>2370</v>
      </c>
      <c r="G252" s="5">
        <v>0</v>
      </c>
      <c r="H252" s="5" t="s">
        <v>2371</v>
      </c>
      <c r="I252" s="5" t="str">
        <f t="shared" si="6"/>
        <v>OBESITY</v>
      </c>
      <c r="J252" s="5" t="str">
        <f t="shared" si="7"/>
        <v>NORMAL</v>
      </c>
    </row>
    <row r="253" spans="1:10" x14ac:dyDescent="0.25">
      <c r="A253" s="5" t="s">
        <v>2110</v>
      </c>
      <c r="B253" s="5">
        <v>30.4</v>
      </c>
      <c r="C253" s="5">
        <v>5.91</v>
      </c>
      <c r="D253" s="5" t="s">
        <v>2370</v>
      </c>
      <c r="E253" s="5" t="s">
        <v>2371</v>
      </c>
      <c r="F253" s="5" t="s">
        <v>2370</v>
      </c>
      <c r="G253" s="5">
        <v>2</v>
      </c>
      <c r="H253" s="5" t="s">
        <v>2371</v>
      </c>
      <c r="I253" s="5" t="str">
        <f t="shared" si="6"/>
        <v>OBESITY</v>
      </c>
      <c r="J253" s="5" t="str">
        <f t="shared" si="7"/>
        <v>PREDIABETES</v>
      </c>
    </row>
    <row r="254" spans="1:10" x14ac:dyDescent="0.25">
      <c r="A254" s="5" t="s">
        <v>2109</v>
      </c>
      <c r="B254" s="5">
        <v>30.2</v>
      </c>
      <c r="C254" s="5">
        <v>4.47</v>
      </c>
      <c r="D254" s="5" t="s">
        <v>2371</v>
      </c>
      <c r="E254" s="5" t="s">
        <v>2370</v>
      </c>
      <c r="F254" s="5" t="s">
        <v>2372</v>
      </c>
      <c r="G254" s="5">
        <v>1</v>
      </c>
      <c r="H254" s="5" t="s">
        <v>2371</v>
      </c>
      <c r="I254" s="5" t="str">
        <f t="shared" si="6"/>
        <v>OBESITY</v>
      </c>
      <c r="J254" s="5" t="str">
        <f t="shared" si="7"/>
        <v>NORMAL</v>
      </c>
    </row>
    <row r="255" spans="1:10" x14ac:dyDescent="0.25">
      <c r="A255" s="5" t="s">
        <v>2108</v>
      </c>
      <c r="B255" s="5">
        <v>51.18</v>
      </c>
      <c r="C255" s="5">
        <v>4.5599999999999996</v>
      </c>
      <c r="D255" s="5" t="s">
        <v>2371</v>
      </c>
      <c r="E255" s="5" t="s">
        <v>2371</v>
      </c>
      <c r="F255" s="5" t="s">
        <v>2370</v>
      </c>
      <c r="G255" s="5">
        <v>2</v>
      </c>
      <c r="H255" s="5" t="s">
        <v>2371</v>
      </c>
      <c r="I255" s="5" t="str">
        <f t="shared" si="6"/>
        <v>OBESITY</v>
      </c>
      <c r="J255" s="5" t="str">
        <f t="shared" si="7"/>
        <v>NORMAL</v>
      </c>
    </row>
    <row r="256" spans="1:10" x14ac:dyDescent="0.25">
      <c r="A256" s="5" t="s">
        <v>2107</v>
      </c>
      <c r="B256" s="5">
        <v>22.18</v>
      </c>
      <c r="C256" s="5">
        <v>9.9</v>
      </c>
      <c r="D256" s="5" t="s">
        <v>2370</v>
      </c>
      <c r="E256" s="5" t="s">
        <v>2370</v>
      </c>
      <c r="F256" s="5" t="s">
        <v>2370</v>
      </c>
      <c r="G256" s="5">
        <v>0</v>
      </c>
      <c r="H256" s="5" t="s">
        <v>2371</v>
      </c>
      <c r="I256" s="5" t="str">
        <f t="shared" si="6"/>
        <v>NORMAL WEIGHT</v>
      </c>
      <c r="J256" s="5" t="str">
        <f t="shared" si="7"/>
        <v>DIABETES</v>
      </c>
    </row>
    <row r="257" spans="1:10" x14ac:dyDescent="0.25">
      <c r="A257" s="5" t="s">
        <v>2106</v>
      </c>
      <c r="B257" s="5">
        <v>31.92</v>
      </c>
      <c r="C257" s="5">
        <v>5.1100000000000003</v>
      </c>
      <c r="D257" s="5" t="s">
        <v>2370</v>
      </c>
      <c r="E257" s="5" t="s">
        <v>2370</v>
      </c>
      <c r="F257" s="5" t="s">
        <v>2372</v>
      </c>
      <c r="G257" s="5">
        <v>1</v>
      </c>
      <c r="H257" s="5" t="s">
        <v>2371</v>
      </c>
      <c r="I257" s="5" t="str">
        <f t="shared" si="6"/>
        <v>OBESITY</v>
      </c>
      <c r="J257" s="5" t="str">
        <f t="shared" si="7"/>
        <v>NORMAL</v>
      </c>
    </row>
    <row r="258" spans="1:10" x14ac:dyDescent="0.25">
      <c r="A258" s="5" t="s">
        <v>2105</v>
      </c>
      <c r="B258" s="5">
        <v>31.73</v>
      </c>
      <c r="C258" s="5">
        <v>5.73</v>
      </c>
      <c r="D258" s="5" t="s">
        <v>2370</v>
      </c>
      <c r="E258" s="5" t="s">
        <v>2371</v>
      </c>
      <c r="F258" s="5" t="s">
        <v>2370</v>
      </c>
      <c r="G258" s="5">
        <v>1</v>
      </c>
      <c r="H258" s="5" t="s">
        <v>2371</v>
      </c>
      <c r="I258" s="5" t="str">
        <f t="shared" ref="I258:I321" si="8">IF(B258 &lt;18.5,"UNDERWEIGHT",IF(B258&lt;25,"NORMAL WEIGHT",IF(B258&lt;30,"OVERWEIGHT","OBESITY")))</f>
        <v>OBESITY</v>
      </c>
      <c r="J258" s="5" t="str">
        <f t="shared" si="7"/>
        <v>PREDIABETES</v>
      </c>
    </row>
    <row r="259" spans="1:10" x14ac:dyDescent="0.25">
      <c r="A259" s="5" t="s">
        <v>2104</v>
      </c>
      <c r="B259" s="5">
        <v>45.52</v>
      </c>
      <c r="C259" s="5">
        <v>6.04</v>
      </c>
      <c r="D259" s="5" t="s">
        <v>2370</v>
      </c>
      <c r="E259" s="5" t="s">
        <v>2370</v>
      </c>
      <c r="F259" s="5" t="s">
        <v>2372</v>
      </c>
      <c r="G259" s="5">
        <v>1</v>
      </c>
      <c r="H259" s="5" t="s">
        <v>2371</v>
      </c>
      <c r="I259" s="5" t="str">
        <f t="shared" si="8"/>
        <v>OBESITY</v>
      </c>
      <c r="J259" s="5" t="str">
        <f t="shared" ref="J259:J322" si="9">IF(C259&lt;5.7,"NORMAL",IF(C259&lt;6.4,"PREDIABETES","DIABETES"))</f>
        <v>PREDIABETES</v>
      </c>
    </row>
    <row r="260" spans="1:10" x14ac:dyDescent="0.25">
      <c r="A260" s="5" t="s">
        <v>2103</v>
      </c>
      <c r="B260" s="5">
        <v>52.81</v>
      </c>
      <c r="C260" s="5">
        <v>5.19</v>
      </c>
      <c r="D260" s="5" t="s">
        <v>2370</v>
      </c>
      <c r="E260" s="5" t="s">
        <v>2370</v>
      </c>
      <c r="F260" s="5" t="s">
        <v>2372</v>
      </c>
      <c r="G260" s="5">
        <v>1</v>
      </c>
      <c r="H260" s="5" t="s">
        <v>2371</v>
      </c>
      <c r="I260" s="5" t="str">
        <f t="shared" si="8"/>
        <v>OBESITY</v>
      </c>
      <c r="J260" s="5" t="str">
        <f t="shared" si="9"/>
        <v>NORMAL</v>
      </c>
    </row>
    <row r="261" spans="1:10" x14ac:dyDescent="0.25">
      <c r="A261" s="5" t="s">
        <v>2102</v>
      </c>
      <c r="B261" s="5">
        <v>33.58</v>
      </c>
      <c r="C261" s="5">
        <v>5.56</v>
      </c>
      <c r="D261" s="5" t="s">
        <v>2370</v>
      </c>
      <c r="E261" s="5" t="s">
        <v>2370</v>
      </c>
      <c r="F261" s="5" t="s">
        <v>2370</v>
      </c>
      <c r="G261" s="5">
        <v>1</v>
      </c>
      <c r="H261" s="5" t="s">
        <v>2371</v>
      </c>
      <c r="I261" s="5" t="str">
        <f t="shared" si="8"/>
        <v>OBESITY</v>
      </c>
      <c r="J261" s="5" t="str">
        <f t="shared" si="9"/>
        <v>NORMAL</v>
      </c>
    </row>
    <row r="262" spans="1:10" x14ac:dyDescent="0.25">
      <c r="A262" s="5" t="s">
        <v>2101</v>
      </c>
      <c r="B262" s="5">
        <v>30.684999999999999</v>
      </c>
      <c r="C262" s="5">
        <v>8.23</v>
      </c>
      <c r="D262" s="5" t="s">
        <v>2370</v>
      </c>
      <c r="E262" s="5" t="s">
        <v>2370</v>
      </c>
      <c r="F262" s="5" t="s">
        <v>2370</v>
      </c>
      <c r="G262" s="5">
        <v>0</v>
      </c>
      <c r="H262" s="5" t="s">
        <v>2371</v>
      </c>
      <c r="I262" s="5" t="str">
        <f t="shared" si="8"/>
        <v>OBESITY</v>
      </c>
      <c r="J262" s="5" t="str">
        <f t="shared" si="9"/>
        <v>DIABETES</v>
      </c>
    </row>
    <row r="263" spans="1:10" x14ac:dyDescent="0.25">
      <c r="A263" s="5" t="s">
        <v>2100</v>
      </c>
      <c r="B263" s="5">
        <v>37.524999999999999</v>
      </c>
      <c r="C263" s="5">
        <v>9.0299999999999994</v>
      </c>
      <c r="D263" s="5" t="s">
        <v>2371</v>
      </c>
      <c r="E263" s="5" t="s">
        <v>2370</v>
      </c>
      <c r="F263" s="5" t="s">
        <v>2370</v>
      </c>
      <c r="G263" s="5">
        <v>2</v>
      </c>
      <c r="H263" s="5" t="s">
        <v>2370</v>
      </c>
      <c r="I263" s="5" t="str">
        <f t="shared" si="8"/>
        <v>OBESITY</v>
      </c>
      <c r="J263" s="5" t="str">
        <f t="shared" si="9"/>
        <v>DIABETES</v>
      </c>
    </row>
    <row r="264" spans="1:10" x14ac:dyDescent="0.25">
      <c r="A264" s="5" t="s">
        <v>2099</v>
      </c>
      <c r="B264" s="5">
        <v>34.5</v>
      </c>
      <c r="C264" s="5">
        <v>4.07</v>
      </c>
      <c r="D264" s="5" t="s">
        <v>2371</v>
      </c>
      <c r="E264" s="5" t="s">
        <v>2370</v>
      </c>
      <c r="F264" s="5" t="s">
        <v>2370</v>
      </c>
      <c r="G264" s="5">
        <v>0</v>
      </c>
      <c r="H264" s="5" t="s">
        <v>2371</v>
      </c>
      <c r="I264" s="5" t="str">
        <f t="shared" si="8"/>
        <v>OBESITY</v>
      </c>
      <c r="J264" s="5" t="str">
        <f t="shared" si="9"/>
        <v>NORMAL</v>
      </c>
    </row>
    <row r="265" spans="1:10" x14ac:dyDescent="0.25">
      <c r="A265" s="5" t="s">
        <v>2098</v>
      </c>
      <c r="B265" s="5">
        <v>28.16</v>
      </c>
      <c r="C265" s="5">
        <v>5.77</v>
      </c>
      <c r="D265" s="5" t="s">
        <v>2370</v>
      </c>
      <c r="E265" s="5" t="s">
        <v>2370</v>
      </c>
      <c r="F265" s="5" t="s">
        <v>2370</v>
      </c>
      <c r="G265" s="5">
        <v>2</v>
      </c>
      <c r="H265" s="5" t="s">
        <v>2371</v>
      </c>
      <c r="I265" s="5" t="str">
        <f t="shared" si="8"/>
        <v>OVERWEIGHT</v>
      </c>
      <c r="J265" s="5" t="str">
        <f t="shared" si="9"/>
        <v>PREDIABETES</v>
      </c>
    </row>
    <row r="266" spans="1:10" x14ac:dyDescent="0.25">
      <c r="A266" s="5" t="s">
        <v>2097</v>
      </c>
      <c r="B266" s="5">
        <v>30.02</v>
      </c>
      <c r="C266" s="5">
        <v>5.98</v>
      </c>
      <c r="D266" s="5" t="s">
        <v>2370</v>
      </c>
      <c r="E266" s="5" t="s">
        <v>2370</v>
      </c>
      <c r="F266" s="5" t="s">
        <v>2372</v>
      </c>
      <c r="G266" s="5">
        <v>1</v>
      </c>
      <c r="H266" s="5" t="s">
        <v>2371</v>
      </c>
      <c r="I266" s="5" t="str">
        <f t="shared" si="8"/>
        <v>OBESITY</v>
      </c>
      <c r="J266" s="5" t="str">
        <f t="shared" si="9"/>
        <v>PREDIABETES</v>
      </c>
    </row>
    <row r="267" spans="1:10" x14ac:dyDescent="0.25">
      <c r="A267" s="5" t="s">
        <v>2096</v>
      </c>
      <c r="B267" s="5">
        <v>37.82</v>
      </c>
      <c r="C267" s="5">
        <v>6.01</v>
      </c>
      <c r="D267" s="5" t="s">
        <v>2370</v>
      </c>
      <c r="E267" s="5" t="s">
        <v>2370</v>
      </c>
      <c r="F267" s="5" t="s">
        <v>2370</v>
      </c>
      <c r="G267" s="5">
        <v>0</v>
      </c>
      <c r="H267" s="5" t="s">
        <v>2371</v>
      </c>
      <c r="I267" s="5" t="str">
        <f t="shared" si="8"/>
        <v>OBESITY</v>
      </c>
      <c r="J267" s="5" t="str">
        <f t="shared" si="9"/>
        <v>PREDIABETES</v>
      </c>
    </row>
    <row r="268" spans="1:10" x14ac:dyDescent="0.25">
      <c r="A268" s="5" t="s">
        <v>2095</v>
      </c>
      <c r="B268" s="5">
        <v>33.14</v>
      </c>
      <c r="C268" s="5">
        <v>5.67</v>
      </c>
      <c r="D268" s="5" t="s">
        <v>2371</v>
      </c>
      <c r="E268" s="5" t="s">
        <v>2370</v>
      </c>
      <c r="F268" s="5" t="s">
        <v>2370</v>
      </c>
      <c r="G268" s="5">
        <v>0</v>
      </c>
      <c r="H268" s="5" t="s">
        <v>2371</v>
      </c>
      <c r="I268" s="5" t="str">
        <f t="shared" si="8"/>
        <v>OBESITY</v>
      </c>
      <c r="J268" s="5" t="str">
        <f t="shared" si="9"/>
        <v>NORMAL</v>
      </c>
    </row>
    <row r="269" spans="1:10" x14ac:dyDescent="0.25">
      <c r="A269" s="5" t="s">
        <v>2094</v>
      </c>
      <c r="B269" s="5">
        <v>25.14</v>
      </c>
      <c r="C269" s="5">
        <v>6.02</v>
      </c>
      <c r="D269" s="5" t="s">
        <v>2371</v>
      </c>
      <c r="E269" s="5" t="s">
        <v>2370</v>
      </c>
      <c r="F269" s="5" t="s">
        <v>2372</v>
      </c>
      <c r="G269" s="5">
        <v>1</v>
      </c>
      <c r="H269" s="5" t="s">
        <v>2371</v>
      </c>
      <c r="I269" s="5" t="str">
        <f t="shared" si="8"/>
        <v>OVERWEIGHT</v>
      </c>
      <c r="J269" s="5" t="str">
        <f t="shared" si="9"/>
        <v>PREDIABETES</v>
      </c>
    </row>
    <row r="270" spans="1:10" x14ac:dyDescent="0.25">
      <c r="A270" s="5" t="s">
        <v>2093</v>
      </c>
      <c r="B270" s="5">
        <v>20.18</v>
      </c>
      <c r="C270" s="5">
        <v>11.19</v>
      </c>
      <c r="D270" s="5" t="s">
        <v>2370</v>
      </c>
      <c r="E270" s="5" t="s">
        <v>2370</v>
      </c>
      <c r="F270" s="5" t="s">
        <v>2370</v>
      </c>
      <c r="G270" s="5">
        <v>0</v>
      </c>
      <c r="H270" s="5" t="s">
        <v>2371</v>
      </c>
      <c r="I270" s="5" t="str">
        <f t="shared" si="8"/>
        <v>NORMAL WEIGHT</v>
      </c>
      <c r="J270" s="5" t="str">
        <f t="shared" si="9"/>
        <v>DIABETES</v>
      </c>
    </row>
    <row r="271" spans="1:10" x14ac:dyDescent="0.25">
      <c r="A271" s="5" t="s">
        <v>2092</v>
      </c>
      <c r="B271" s="5">
        <v>44.36</v>
      </c>
      <c r="C271" s="5">
        <v>5.1100000000000003</v>
      </c>
      <c r="D271" s="5" t="s">
        <v>2370</v>
      </c>
      <c r="E271" s="5" t="s">
        <v>2370</v>
      </c>
      <c r="F271" s="5" t="s">
        <v>2370</v>
      </c>
      <c r="G271" s="5">
        <v>0</v>
      </c>
      <c r="H271" s="5" t="s">
        <v>2371</v>
      </c>
      <c r="I271" s="5" t="str">
        <f t="shared" si="8"/>
        <v>OBESITY</v>
      </c>
      <c r="J271" s="5" t="str">
        <f t="shared" si="9"/>
        <v>NORMAL</v>
      </c>
    </row>
    <row r="272" spans="1:10" x14ac:dyDescent="0.25">
      <c r="A272" s="5" t="s">
        <v>2091</v>
      </c>
      <c r="B272" s="5">
        <v>23.82</v>
      </c>
      <c r="C272" s="5">
        <v>10.85</v>
      </c>
      <c r="D272" s="5" t="s">
        <v>2371</v>
      </c>
      <c r="E272" s="5" t="s">
        <v>2370</v>
      </c>
      <c r="F272" s="5" t="s">
        <v>2370</v>
      </c>
      <c r="G272" s="5">
        <v>0</v>
      </c>
      <c r="H272" s="5" t="s">
        <v>2371</v>
      </c>
      <c r="I272" s="5" t="str">
        <f t="shared" si="8"/>
        <v>NORMAL WEIGHT</v>
      </c>
      <c r="J272" s="5" t="str">
        <f t="shared" si="9"/>
        <v>DIABETES</v>
      </c>
    </row>
    <row r="273" spans="1:10" x14ac:dyDescent="0.25">
      <c r="A273" s="5" t="s">
        <v>2090</v>
      </c>
      <c r="B273" s="5">
        <v>45</v>
      </c>
      <c r="C273" s="5">
        <v>5.24</v>
      </c>
      <c r="D273" s="5" t="s">
        <v>2371</v>
      </c>
      <c r="E273" s="5" t="s">
        <v>2370</v>
      </c>
      <c r="F273" s="5" t="s">
        <v>2370</v>
      </c>
      <c r="G273" s="5">
        <v>1</v>
      </c>
      <c r="H273" s="5" t="s">
        <v>2371</v>
      </c>
      <c r="I273" s="5" t="str">
        <f t="shared" si="8"/>
        <v>OBESITY</v>
      </c>
      <c r="J273" s="5" t="str">
        <f t="shared" si="9"/>
        <v>NORMAL</v>
      </c>
    </row>
    <row r="274" spans="1:10" x14ac:dyDescent="0.25">
      <c r="A274" s="5" t="s">
        <v>2089</v>
      </c>
      <c r="B274" s="5">
        <v>26.62</v>
      </c>
      <c r="C274" s="5">
        <v>10.08</v>
      </c>
      <c r="D274" s="5" t="s">
        <v>2370</v>
      </c>
      <c r="E274" s="5" t="s">
        <v>2370</v>
      </c>
      <c r="F274" s="5" t="s">
        <v>2370</v>
      </c>
      <c r="G274" s="5">
        <v>0</v>
      </c>
      <c r="H274" s="5" t="s">
        <v>2371</v>
      </c>
      <c r="I274" s="5" t="str">
        <f t="shared" si="8"/>
        <v>OVERWEIGHT</v>
      </c>
      <c r="J274" s="5" t="str">
        <f t="shared" si="9"/>
        <v>DIABETES</v>
      </c>
    </row>
    <row r="275" spans="1:10" x14ac:dyDescent="0.25">
      <c r="A275" s="5" t="s">
        <v>2088</v>
      </c>
      <c r="B275" s="5">
        <v>32.67</v>
      </c>
      <c r="C275" s="5">
        <v>10.97</v>
      </c>
      <c r="D275" s="5" t="s">
        <v>2371</v>
      </c>
      <c r="E275" s="5" t="s">
        <v>2370</v>
      </c>
      <c r="F275" s="5" t="s">
        <v>2370</v>
      </c>
      <c r="G275" s="5">
        <v>0</v>
      </c>
      <c r="H275" s="5" t="s">
        <v>2371</v>
      </c>
      <c r="I275" s="5" t="str">
        <f t="shared" si="8"/>
        <v>OBESITY</v>
      </c>
      <c r="J275" s="5" t="str">
        <f t="shared" si="9"/>
        <v>DIABETES</v>
      </c>
    </row>
    <row r="276" spans="1:10" x14ac:dyDescent="0.25">
      <c r="A276" s="5" t="s">
        <v>2087</v>
      </c>
      <c r="B276" s="5">
        <v>44.44</v>
      </c>
      <c r="C276" s="5">
        <v>4.9000000000000004</v>
      </c>
      <c r="D276" s="5" t="s">
        <v>2371</v>
      </c>
      <c r="E276" s="5" t="s">
        <v>2370</v>
      </c>
      <c r="F276" s="5" t="s">
        <v>2370</v>
      </c>
      <c r="G276" s="5">
        <v>1</v>
      </c>
      <c r="H276" s="5" t="s">
        <v>2371</v>
      </c>
      <c r="I276" s="5" t="str">
        <f t="shared" si="8"/>
        <v>OBESITY</v>
      </c>
      <c r="J276" s="5" t="str">
        <f t="shared" si="9"/>
        <v>NORMAL</v>
      </c>
    </row>
    <row r="277" spans="1:10" x14ac:dyDescent="0.25">
      <c r="A277" s="5" t="s">
        <v>2086</v>
      </c>
      <c r="B277" s="5">
        <v>28.31</v>
      </c>
      <c r="C277" s="5">
        <v>5.33</v>
      </c>
      <c r="D277" s="5" t="s">
        <v>2370</v>
      </c>
      <c r="E277" s="5" t="s">
        <v>2370</v>
      </c>
      <c r="F277" s="5" t="s">
        <v>2370</v>
      </c>
      <c r="G277" s="5">
        <v>0</v>
      </c>
      <c r="H277" s="5" t="s">
        <v>2371</v>
      </c>
      <c r="I277" s="5" t="str">
        <f t="shared" si="8"/>
        <v>OVERWEIGHT</v>
      </c>
      <c r="J277" s="5" t="str">
        <f t="shared" si="9"/>
        <v>NORMAL</v>
      </c>
    </row>
    <row r="278" spans="1:10" x14ac:dyDescent="0.25">
      <c r="A278" s="5" t="s">
        <v>2085</v>
      </c>
      <c r="B278" s="5">
        <v>25.05</v>
      </c>
      <c r="C278" s="5">
        <v>4.6100000000000003</v>
      </c>
      <c r="D278" s="5" t="s">
        <v>2370</v>
      </c>
      <c r="E278" s="5" t="s">
        <v>2370</v>
      </c>
      <c r="F278" s="5" t="s">
        <v>2370</v>
      </c>
      <c r="G278" s="5">
        <v>2</v>
      </c>
      <c r="H278" s="5" t="s">
        <v>2371</v>
      </c>
      <c r="I278" s="5" t="str">
        <f t="shared" si="8"/>
        <v>OVERWEIGHT</v>
      </c>
      <c r="J278" s="5" t="str">
        <f t="shared" si="9"/>
        <v>NORMAL</v>
      </c>
    </row>
    <row r="279" spans="1:10" x14ac:dyDescent="0.25">
      <c r="A279" s="5" t="s">
        <v>2084</v>
      </c>
      <c r="B279" s="5">
        <v>28.34</v>
      </c>
      <c r="C279" s="5">
        <v>8.18</v>
      </c>
      <c r="D279" s="5" t="s">
        <v>2370</v>
      </c>
      <c r="E279" s="5" t="s">
        <v>2370</v>
      </c>
      <c r="F279" s="5" t="s">
        <v>2370</v>
      </c>
      <c r="G279" s="5">
        <v>0</v>
      </c>
      <c r="H279" s="5" t="s">
        <v>2371</v>
      </c>
      <c r="I279" s="5" t="str">
        <f t="shared" si="8"/>
        <v>OVERWEIGHT</v>
      </c>
      <c r="J279" s="5" t="str">
        <f t="shared" si="9"/>
        <v>DIABETES</v>
      </c>
    </row>
    <row r="280" spans="1:10" x14ac:dyDescent="0.25">
      <c r="A280" s="5" t="s">
        <v>2083</v>
      </c>
      <c r="B280" s="5">
        <v>17.765000000000001</v>
      </c>
      <c r="C280" s="5">
        <v>5.62</v>
      </c>
      <c r="D280" s="5" t="s">
        <v>2370</v>
      </c>
      <c r="E280" s="5" t="s">
        <v>2370</v>
      </c>
      <c r="F280" s="5" t="s">
        <v>2370</v>
      </c>
      <c r="G280" s="5">
        <v>0</v>
      </c>
      <c r="H280" s="5" t="s">
        <v>2371</v>
      </c>
      <c r="I280" s="5" t="str">
        <f t="shared" si="8"/>
        <v>UNDERWEIGHT</v>
      </c>
      <c r="J280" s="5" t="str">
        <f t="shared" si="9"/>
        <v>NORMAL</v>
      </c>
    </row>
    <row r="281" spans="1:10" x14ac:dyDescent="0.25">
      <c r="A281" s="5" t="s">
        <v>2082</v>
      </c>
      <c r="B281" s="5">
        <v>36.119999999999997</v>
      </c>
      <c r="C281" s="5">
        <v>5.82</v>
      </c>
      <c r="D281" s="5" t="s">
        <v>2370</v>
      </c>
      <c r="E281" s="5" t="s">
        <v>2370</v>
      </c>
      <c r="F281" s="5" t="s">
        <v>2370</v>
      </c>
      <c r="G281" s="5">
        <v>0</v>
      </c>
      <c r="H281" s="5" t="s">
        <v>2371</v>
      </c>
      <c r="I281" s="5" t="str">
        <f t="shared" si="8"/>
        <v>OBESITY</v>
      </c>
      <c r="J281" s="5" t="str">
        <f t="shared" si="9"/>
        <v>PREDIABETES</v>
      </c>
    </row>
    <row r="282" spans="1:10" x14ac:dyDescent="0.25">
      <c r="A282" s="5" t="s">
        <v>2081</v>
      </c>
      <c r="B282" s="5">
        <v>23.19</v>
      </c>
      <c r="C282" s="5">
        <v>7.66</v>
      </c>
      <c r="D282" s="5" t="s">
        <v>2370</v>
      </c>
      <c r="E282" s="5" t="s">
        <v>2370</v>
      </c>
      <c r="F282" s="5" t="s">
        <v>2370</v>
      </c>
      <c r="G282" s="5">
        <v>0</v>
      </c>
      <c r="H282" s="5" t="s">
        <v>2371</v>
      </c>
      <c r="I282" s="5" t="str">
        <f t="shared" si="8"/>
        <v>NORMAL WEIGHT</v>
      </c>
      <c r="J282" s="5" t="str">
        <f t="shared" si="9"/>
        <v>DIABETES</v>
      </c>
    </row>
    <row r="283" spans="1:10" x14ac:dyDescent="0.25">
      <c r="A283" s="5" t="s">
        <v>2080</v>
      </c>
      <c r="B283" s="5">
        <v>35.99</v>
      </c>
      <c r="C283" s="5">
        <v>4.2300000000000004</v>
      </c>
      <c r="D283" s="5" t="s">
        <v>2370</v>
      </c>
      <c r="E283" s="5" t="s">
        <v>2370</v>
      </c>
      <c r="F283" s="5" t="s">
        <v>2370</v>
      </c>
      <c r="G283" s="5">
        <v>0</v>
      </c>
      <c r="H283" s="5" t="s">
        <v>2371</v>
      </c>
      <c r="I283" s="5" t="str">
        <f t="shared" si="8"/>
        <v>OBESITY</v>
      </c>
      <c r="J283" s="5" t="str">
        <f t="shared" si="9"/>
        <v>NORMAL</v>
      </c>
    </row>
    <row r="284" spans="1:10" x14ac:dyDescent="0.25">
      <c r="A284" s="5" t="s">
        <v>2079</v>
      </c>
      <c r="B284" s="5">
        <v>30.25</v>
      </c>
      <c r="C284" s="5">
        <v>5.58</v>
      </c>
      <c r="D284" s="5" t="s">
        <v>2370</v>
      </c>
      <c r="E284" s="5" t="s">
        <v>2370</v>
      </c>
      <c r="F284" s="5" t="s">
        <v>2372</v>
      </c>
      <c r="G284" s="5">
        <v>1</v>
      </c>
      <c r="H284" s="5" t="s">
        <v>2371</v>
      </c>
      <c r="I284" s="5" t="str">
        <f t="shared" si="8"/>
        <v>OBESITY</v>
      </c>
      <c r="J284" s="5" t="str">
        <f t="shared" si="9"/>
        <v>NORMAL</v>
      </c>
    </row>
    <row r="285" spans="1:10" x14ac:dyDescent="0.25">
      <c r="A285" s="5" t="s">
        <v>2078</v>
      </c>
      <c r="B285" s="5">
        <v>26.24</v>
      </c>
      <c r="C285" s="5">
        <v>6.26</v>
      </c>
      <c r="D285" s="5" t="s">
        <v>2371</v>
      </c>
      <c r="E285" s="5" t="s">
        <v>2370</v>
      </c>
      <c r="F285" s="5" t="s">
        <v>2370</v>
      </c>
      <c r="G285" s="5">
        <v>0</v>
      </c>
      <c r="H285" s="5" t="s">
        <v>2371</v>
      </c>
      <c r="I285" s="5" t="str">
        <f t="shared" si="8"/>
        <v>OVERWEIGHT</v>
      </c>
      <c r="J285" s="5" t="str">
        <f t="shared" si="9"/>
        <v>PREDIABETES</v>
      </c>
    </row>
    <row r="286" spans="1:10" x14ac:dyDescent="0.25">
      <c r="A286" s="5" t="s">
        <v>2077</v>
      </c>
      <c r="B286" s="5">
        <v>31.36</v>
      </c>
      <c r="C286" s="5">
        <v>10.6</v>
      </c>
      <c r="D286" s="5" t="s">
        <v>2371</v>
      </c>
      <c r="E286" s="5" t="s">
        <v>2370</v>
      </c>
      <c r="F286" s="5" t="s">
        <v>2370</v>
      </c>
      <c r="G286" s="5">
        <v>0</v>
      </c>
      <c r="H286" s="5" t="s">
        <v>2371</v>
      </c>
      <c r="I286" s="5" t="str">
        <f t="shared" si="8"/>
        <v>OBESITY</v>
      </c>
      <c r="J286" s="5" t="str">
        <f t="shared" si="9"/>
        <v>DIABETES</v>
      </c>
    </row>
    <row r="287" spans="1:10" x14ac:dyDescent="0.25">
      <c r="A287" s="5" t="s">
        <v>2076</v>
      </c>
      <c r="B287" s="5">
        <v>25.69</v>
      </c>
      <c r="C287" s="5">
        <v>4.78</v>
      </c>
      <c r="D287" s="5" t="s">
        <v>2371</v>
      </c>
      <c r="E287" s="5" t="s">
        <v>2370</v>
      </c>
      <c r="F287" s="5" t="s">
        <v>2370</v>
      </c>
      <c r="G287" s="5">
        <v>0</v>
      </c>
      <c r="H287" s="5" t="s">
        <v>2371</v>
      </c>
      <c r="I287" s="5" t="str">
        <f t="shared" si="8"/>
        <v>OVERWEIGHT</v>
      </c>
      <c r="J287" s="5" t="str">
        <f t="shared" si="9"/>
        <v>NORMAL</v>
      </c>
    </row>
    <row r="288" spans="1:10" x14ac:dyDescent="0.25">
      <c r="A288" s="5" t="s">
        <v>2075</v>
      </c>
      <c r="B288" s="5">
        <v>25.46</v>
      </c>
      <c r="C288" s="5">
        <v>6.03</v>
      </c>
      <c r="D288" s="5" t="s">
        <v>2370</v>
      </c>
      <c r="E288" s="5" t="s">
        <v>2370</v>
      </c>
      <c r="F288" s="5" t="s">
        <v>2370</v>
      </c>
      <c r="G288" s="5">
        <v>2</v>
      </c>
      <c r="H288" s="5" t="s">
        <v>2371</v>
      </c>
      <c r="I288" s="5" t="str">
        <f t="shared" si="8"/>
        <v>OVERWEIGHT</v>
      </c>
      <c r="J288" s="5" t="str">
        <f t="shared" si="9"/>
        <v>PREDIABETES</v>
      </c>
    </row>
    <row r="289" spans="1:10" x14ac:dyDescent="0.25">
      <c r="A289" s="5" t="s">
        <v>2074</v>
      </c>
      <c r="B289" s="5">
        <v>31.83</v>
      </c>
      <c r="C289" s="5">
        <v>11.55</v>
      </c>
      <c r="D289" s="5" t="s">
        <v>2371</v>
      </c>
      <c r="E289" s="5" t="s">
        <v>2370</v>
      </c>
      <c r="F289" s="5" t="s">
        <v>2370</v>
      </c>
      <c r="G289" s="5">
        <v>1</v>
      </c>
      <c r="H289" s="5" t="s">
        <v>2371</v>
      </c>
      <c r="I289" s="5" t="str">
        <f t="shared" si="8"/>
        <v>OBESITY</v>
      </c>
      <c r="J289" s="5" t="str">
        <f t="shared" si="9"/>
        <v>DIABETES</v>
      </c>
    </row>
    <row r="290" spans="1:10" x14ac:dyDescent="0.25">
      <c r="A290" s="5" t="s">
        <v>2073</v>
      </c>
      <c r="B290" s="5">
        <v>24.43</v>
      </c>
      <c r="C290" s="5">
        <v>7.59</v>
      </c>
      <c r="D290" s="5" t="s">
        <v>2371</v>
      </c>
      <c r="E290" s="5" t="s">
        <v>2370</v>
      </c>
      <c r="F290" s="5" t="s">
        <v>2370</v>
      </c>
      <c r="G290" s="5">
        <v>1</v>
      </c>
      <c r="H290" s="5" t="s">
        <v>2371</v>
      </c>
      <c r="I290" s="5" t="str">
        <f t="shared" si="8"/>
        <v>NORMAL WEIGHT</v>
      </c>
      <c r="J290" s="5" t="str">
        <f t="shared" si="9"/>
        <v>DIABETES</v>
      </c>
    </row>
    <row r="291" spans="1:10" x14ac:dyDescent="0.25">
      <c r="A291" s="5" t="s">
        <v>2072</v>
      </c>
      <c r="B291" s="5">
        <v>41.9</v>
      </c>
      <c r="C291" s="5">
        <v>4.26</v>
      </c>
      <c r="D291" s="5" t="s">
        <v>2370</v>
      </c>
      <c r="E291" s="5" t="s">
        <v>2370</v>
      </c>
      <c r="F291" s="5" t="s">
        <v>2370</v>
      </c>
      <c r="G291" s="5">
        <v>0</v>
      </c>
      <c r="H291" s="5" t="s">
        <v>2371</v>
      </c>
      <c r="I291" s="5" t="str">
        <f t="shared" si="8"/>
        <v>OBESITY</v>
      </c>
      <c r="J291" s="5" t="str">
        <f t="shared" si="9"/>
        <v>NORMAL</v>
      </c>
    </row>
    <row r="292" spans="1:10" x14ac:dyDescent="0.25">
      <c r="A292" s="5" t="s">
        <v>2071</v>
      </c>
      <c r="B292" s="5">
        <v>22.88</v>
      </c>
      <c r="C292" s="5">
        <v>5.9</v>
      </c>
      <c r="D292" s="5" t="s">
        <v>2371</v>
      </c>
      <c r="E292" s="5" t="s">
        <v>2370</v>
      </c>
      <c r="F292" s="5" t="s">
        <v>2372</v>
      </c>
      <c r="G292" s="5">
        <v>1</v>
      </c>
      <c r="H292" s="5" t="s">
        <v>2371</v>
      </c>
      <c r="I292" s="5" t="str">
        <f t="shared" si="8"/>
        <v>NORMAL WEIGHT</v>
      </c>
      <c r="J292" s="5" t="str">
        <f t="shared" si="9"/>
        <v>PREDIABETES</v>
      </c>
    </row>
    <row r="293" spans="1:10" x14ac:dyDescent="0.25">
      <c r="A293" s="5" t="s">
        <v>2070</v>
      </c>
      <c r="B293" s="5">
        <v>29.734999999999999</v>
      </c>
      <c r="C293" s="5">
        <v>7.79</v>
      </c>
      <c r="D293" s="5" t="s">
        <v>2370</v>
      </c>
      <c r="E293" s="5" t="s">
        <v>2370</v>
      </c>
      <c r="F293" s="5" t="s">
        <v>2370</v>
      </c>
      <c r="G293" s="5">
        <v>0</v>
      </c>
      <c r="H293" s="5" t="s">
        <v>2370</v>
      </c>
      <c r="I293" s="5" t="str">
        <f t="shared" si="8"/>
        <v>OVERWEIGHT</v>
      </c>
      <c r="J293" s="5" t="str">
        <f t="shared" si="9"/>
        <v>DIABETES</v>
      </c>
    </row>
    <row r="294" spans="1:10" x14ac:dyDescent="0.25">
      <c r="A294" s="5" t="s">
        <v>2069</v>
      </c>
      <c r="B294" s="5">
        <v>40.74</v>
      </c>
      <c r="C294" s="5">
        <v>5.28</v>
      </c>
      <c r="D294" s="5" t="s">
        <v>2370</v>
      </c>
      <c r="E294" s="5" t="s">
        <v>2370</v>
      </c>
      <c r="F294" s="5" t="s">
        <v>2372</v>
      </c>
      <c r="G294" s="5">
        <v>1</v>
      </c>
      <c r="H294" s="5" t="s">
        <v>2371</v>
      </c>
      <c r="I294" s="5" t="str">
        <f t="shared" si="8"/>
        <v>OBESITY</v>
      </c>
      <c r="J294" s="5" t="str">
        <f t="shared" si="9"/>
        <v>NORMAL</v>
      </c>
    </row>
    <row r="295" spans="1:10" x14ac:dyDescent="0.25">
      <c r="A295" s="5" t="s">
        <v>2068</v>
      </c>
      <c r="B295" s="5">
        <v>24.14</v>
      </c>
      <c r="C295" s="5">
        <v>5.87</v>
      </c>
      <c r="D295" s="5" t="s">
        <v>2370</v>
      </c>
      <c r="E295" s="5" t="s">
        <v>2370</v>
      </c>
      <c r="F295" s="5" t="s">
        <v>2370</v>
      </c>
      <c r="G295" s="5">
        <v>2</v>
      </c>
      <c r="H295" s="5" t="s">
        <v>2371</v>
      </c>
      <c r="I295" s="5" t="str">
        <f t="shared" si="8"/>
        <v>NORMAL WEIGHT</v>
      </c>
      <c r="J295" s="5" t="str">
        <f t="shared" si="9"/>
        <v>PREDIABETES</v>
      </c>
    </row>
    <row r="296" spans="1:10" x14ac:dyDescent="0.25">
      <c r="A296" s="5" t="s">
        <v>2067</v>
      </c>
      <c r="B296" s="5">
        <v>25.15</v>
      </c>
      <c r="C296" s="5">
        <v>9.08</v>
      </c>
      <c r="D296" s="5" t="s">
        <v>2371</v>
      </c>
      <c r="E296" s="5" t="s">
        <v>2370</v>
      </c>
      <c r="F296" s="5" t="s">
        <v>2370</v>
      </c>
      <c r="G296" s="5">
        <v>1</v>
      </c>
      <c r="H296" s="5" t="s">
        <v>2371</v>
      </c>
      <c r="I296" s="5" t="str">
        <f t="shared" si="8"/>
        <v>OVERWEIGHT</v>
      </c>
      <c r="J296" s="5" t="str">
        <f t="shared" si="9"/>
        <v>DIABETES</v>
      </c>
    </row>
    <row r="297" spans="1:10" x14ac:dyDescent="0.25">
      <c r="A297" s="5" t="s">
        <v>2066</v>
      </c>
      <c r="B297" s="5">
        <v>28.71</v>
      </c>
      <c r="C297" s="5">
        <v>5.2</v>
      </c>
      <c r="D297" s="5" t="s">
        <v>2370</v>
      </c>
      <c r="E297" s="5" t="s">
        <v>2370</v>
      </c>
      <c r="F297" s="5" t="s">
        <v>2370</v>
      </c>
      <c r="G297" s="5">
        <v>1</v>
      </c>
      <c r="H297" s="5" t="s">
        <v>2371</v>
      </c>
      <c r="I297" s="5" t="str">
        <f t="shared" si="8"/>
        <v>OVERWEIGHT</v>
      </c>
      <c r="J297" s="5" t="str">
        <f t="shared" si="9"/>
        <v>NORMAL</v>
      </c>
    </row>
    <row r="298" spans="1:10" x14ac:dyDescent="0.25">
      <c r="A298" s="5" t="s">
        <v>2065</v>
      </c>
      <c r="B298" s="5">
        <v>23</v>
      </c>
      <c r="C298" s="5">
        <v>5.48</v>
      </c>
      <c r="D298" s="5" t="s">
        <v>2370</v>
      </c>
      <c r="E298" s="5" t="s">
        <v>2370</v>
      </c>
      <c r="F298" s="5" t="s">
        <v>2370</v>
      </c>
      <c r="G298" s="5">
        <v>0</v>
      </c>
      <c r="H298" s="5" t="s">
        <v>2371</v>
      </c>
      <c r="I298" s="5" t="str">
        <f t="shared" si="8"/>
        <v>NORMAL WEIGHT</v>
      </c>
      <c r="J298" s="5" t="str">
        <f t="shared" si="9"/>
        <v>NORMAL</v>
      </c>
    </row>
    <row r="299" spans="1:10" x14ac:dyDescent="0.25">
      <c r="A299" s="5" t="s">
        <v>2064</v>
      </c>
      <c r="B299" s="5">
        <v>36.86</v>
      </c>
      <c r="C299" s="5">
        <v>11.95</v>
      </c>
      <c r="D299" s="5" t="s">
        <v>2370</v>
      </c>
      <c r="E299" s="5" t="s">
        <v>2370</v>
      </c>
      <c r="F299" s="5" t="s">
        <v>2370</v>
      </c>
      <c r="G299" s="5">
        <v>0</v>
      </c>
      <c r="H299" s="5" t="s">
        <v>2370</v>
      </c>
      <c r="I299" s="5" t="str">
        <f t="shared" si="8"/>
        <v>OBESITY</v>
      </c>
      <c r="J299" s="5" t="str">
        <f t="shared" si="9"/>
        <v>DIABETES</v>
      </c>
    </row>
    <row r="300" spans="1:10" x14ac:dyDescent="0.25">
      <c r="A300" s="5" t="s">
        <v>2063</v>
      </c>
      <c r="B300" s="5">
        <v>24.25</v>
      </c>
      <c r="C300" s="5">
        <v>8.6999999999999993</v>
      </c>
      <c r="D300" s="5" t="s">
        <v>2371</v>
      </c>
      <c r="E300" s="5" t="s">
        <v>2370</v>
      </c>
      <c r="F300" s="5" t="s">
        <v>2370</v>
      </c>
      <c r="G300" s="5">
        <v>1</v>
      </c>
      <c r="H300" s="5" t="s">
        <v>2371</v>
      </c>
      <c r="I300" s="5" t="str">
        <f t="shared" si="8"/>
        <v>NORMAL WEIGHT</v>
      </c>
      <c r="J300" s="5" t="str">
        <f t="shared" si="9"/>
        <v>DIABETES</v>
      </c>
    </row>
    <row r="301" spans="1:10" x14ac:dyDescent="0.25">
      <c r="A301" s="5" t="s">
        <v>2062</v>
      </c>
      <c r="B301" s="5">
        <v>23.85</v>
      </c>
      <c r="C301" s="5">
        <v>7.84</v>
      </c>
      <c r="D301" s="5" t="s">
        <v>2370</v>
      </c>
      <c r="E301" s="5" t="s">
        <v>2370</v>
      </c>
      <c r="F301" s="5" t="s">
        <v>2370</v>
      </c>
      <c r="G301" s="5">
        <v>0</v>
      </c>
      <c r="H301" s="5" t="s">
        <v>2371</v>
      </c>
      <c r="I301" s="5" t="str">
        <f t="shared" si="8"/>
        <v>NORMAL WEIGHT</v>
      </c>
      <c r="J301" s="5" t="str">
        <f t="shared" si="9"/>
        <v>DIABETES</v>
      </c>
    </row>
    <row r="302" spans="1:10" x14ac:dyDescent="0.25">
      <c r="A302" s="5" t="s">
        <v>2061</v>
      </c>
      <c r="B302" s="5">
        <v>40.020000000000003</v>
      </c>
      <c r="C302" s="5">
        <v>5.19</v>
      </c>
      <c r="D302" s="5" t="s">
        <v>2371</v>
      </c>
      <c r="E302" s="5" t="s">
        <v>2370</v>
      </c>
      <c r="F302" s="5" t="s">
        <v>2370</v>
      </c>
      <c r="G302" s="5">
        <v>1</v>
      </c>
      <c r="H302" s="5" t="s">
        <v>2371</v>
      </c>
      <c r="I302" s="5" t="str">
        <f t="shared" si="8"/>
        <v>OBESITY</v>
      </c>
      <c r="J302" s="5" t="str">
        <f t="shared" si="9"/>
        <v>NORMAL</v>
      </c>
    </row>
    <row r="303" spans="1:10" x14ac:dyDescent="0.25">
      <c r="A303" s="5" t="s">
        <v>2060</v>
      </c>
      <c r="B303" s="5">
        <v>19.170000000000002</v>
      </c>
      <c r="C303" s="5">
        <v>8.41</v>
      </c>
      <c r="D303" s="5" t="s">
        <v>2370</v>
      </c>
      <c r="E303" s="5" t="s">
        <v>2370</v>
      </c>
      <c r="F303" s="5" t="s">
        <v>2370</v>
      </c>
      <c r="G303" s="5">
        <v>0</v>
      </c>
      <c r="H303" s="5" t="s">
        <v>2371</v>
      </c>
      <c r="I303" s="5" t="str">
        <f t="shared" si="8"/>
        <v>NORMAL WEIGHT</v>
      </c>
      <c r="J303" s="5" t="str">
        <f t="shared" si="9"/>
        <v>DIABETES</v>
      </c>
    </row>
    <row r="304" spans="1:10" x14ac:dyDescent="0.25">
      <c r="A304" s="5" t="s">
        <v>2059</v>
      </c>
      <c r="B304" s="5">
        <v>43.53</v>
      </c>
      <c r="C304" s="5">
        <v>5.86</v>
      </c>
      <c r="D304" s="5" t="s">
        <v>2371</v>
      </c>
      <c r="E304" s="5" t="s">
        <v>2371</v>
      </c>
      <c r="F304" s="5" t="s">
        <v>2370</v>
      </c>
      <c r="G304" s="5">
        <v>2</v>
      </c>
      <c r="H304" s="5" t="s">
        <v>2371</v>
      </c>
      <c r="I304" s="5" t="str">
        <f t="shared" si="8"/>
        <v>OBESITY</v>
      </c>
      <c r="J304" s="5" t="str">
        <f t="shared" si="9"/>
        <v>PREDIABETES</v>
      </c>
    </row>
    <row r="305" spans="1:10" x14ac:dyDescent="0.25">
      <c r="A305" s="5" t="s">
        <v>2058</v>
      </c>
      <c r="B305" s="5">
        <v>46.06</v>
      </c>
      <c r="C305" s="5">
        <v>4.18</v>
      </c>
      <c r="D305" s="5" t="s">
        <v>2370</v>
      </c>
      <c r="E305" s="5" t="s">
        <v>2371</v>
      </c>
      <c r="F305" s="5" t="s">
        <v>2370</v>
      </c>
      <c r="G305" s="5">
        <v>1</v>
      </c>
      <c r="H305" s="5" t="s">
        <v>2371</v>
      </c>
      <c r="I305" s="5" t="str">
        <f t="shared" si="8"/>
        <v>OBESITY</v>
      </c>
      <c r="J305" s="5" t="str">
        <f t="shared" si="9"/>
        <v>NORMAL</v>
      </c>
    </row>
    <row r="306" spans="1:10" x14ac:dyDescent="0.25">
      <c r="A306" s="5" t="s">
        <v>2057</v>
      </c>
      <c r="B306" s="5">
        <v>29.92</v>
      </c>
      <c r="C306" s="5">
        <v>11.99</v>
      </c>
      <c r="D306" s="5" t="s">
        <v>2371</v>
      </c>
      <c r="E306" s="5" t="s">
        <v>2370</v>
      </c>
      <c r="F306" s="5" t="s">
        <v>2370</v>
      </c>
      <c r="G306" s="5">
        <v>2</v>
      </c>
      <c r="H306" s="5" t="s">
        <v>2371</v>
      </c>
      <c r="I306" s="5" t="str">
        <f t="shared" si="8"/>
        <v>OVERWEIGHT</v>
      </c>
      <c r="J306" s="5" t="str">
        <f t="shared" si="9"/>
        <v>DIABETES</v>
      </c>
    </row>
    <row r="307" spans="1:10" x14ac:dyDescent="0.25">
      <c r="A307" s="5" t="s">
        <v>2056</v>
      </c>
      <c r="B307" s="5">
        <v>28.46</v>
      </c>
      <c r="C307" s="5">
        <v>4.8499999999999996</v>
      </c>
      <c r="D307" s="5" t="s">
        <v>2371</v>
      </c>
      <c r="E307" s="5" t="s">
        <v>2370</v>
      </c>
      <c r="F307" s="5" t="s">
        <v>2370</v>
      </c>
      <c r="G307" s="5">
        <v>1</v>
      </c>
      <c r="H307" s="5" t="s">
        <v>2371</v>
      </c>
      <c r="I307" s="5" t="str">
        <f t="shared" si="8"/>
        <v>OVERWEIGHT</v>
      </c>
      <c r="J307" s="5" t="str">
        <f t="shared" si="9"/>
        <v>NORMAL</v>
      </c>
    </row>
    <row r="308" spans="1:10" x14ac:dyDescent="0.25">
      <c r="A308" s="5" t="s">
        <v>2055</v>
      </c>
      <c r="B308" s="5">
        <v>24.56</v>
      </c>
      <c r="C308" s="5">
        <v>6.18</v>
      </c>
      <c r="D308" s="5" t="s">
        <v>2371</v>
      </c>
      <c r="E308" s="5" t="s">
        <v>2370</v>
      </c>
      <c r="F308" s="5" t="s">
        <v>2372</v>
      </c>
      <c r="G308" s="5">
        <v>1</v>
      </c>
      <c r="H308" s="5" t="s">
        <v>2371</v>
      </c>
      <c r="I308" s="5" t="str">
        <f t="shared" si="8"/>
        <v>NORMAL WEIGHT</v>
      </c>
      <c r="J308" s="5" t="str">
        <f t="shared" si="9"/>
        <v>PREDIABETES</v>
      </c>
    </row>
    <row r="309" spans="1:10" x14ac:dyDescent="0.25">
      <c r="A309" s="5" t="s">
        <v>2054</v>
      </c>
      <c r="B309" s="5">
        <v>41.19</v>
      </c>
      <c r="C309" s="5">
        <v>6.37</v>
      </c>
      <c r="D309" s="5" t="s">
        <v>2370</v>
      </c>
      <c r="E309" s="5" t="s">
        <v>2370</v>
      </c>
      <c r="F309" s="5" t="s">
        <v>2370</v>
      </c>
      <c r="G309" s="5">
        <v>0</v>
      </c>
      <c r="H309" s="5" t="s">
        <v>2371</v>
      </c>
      <c r="I309" s="5" t="str">
        <f t="shared" si="8"/>
        <v>OBESITY</v>
      </c>
      <c r="J309" s="5" t="str">
        <f t="shared" si="9"/>
        <v>PREDIABETES</v>
      </c>
    </row>
    <row r="310" spans="1:10" x14ac:dyDescent="0.25">
      <c r="A310" s="5" t="s">
        <v>2053</v>
      </c>
      <c r="B310" s="5">
        <v>18.63</v>
      </c>
      <c r="C310" s="5">
        <v>9.81</v>
      </c>
      <c r="D310" s="5" t="s">
        <v>2371</v>
      </c>
      <c r="E310" s="5" t="s">
        <v>2370</v>
      </c>
      <c r="F310" s="5" t="s">
        <v>2370</v>
      </c>
      <c r="G310" s="5">
        <v>2</v>
      </c>
      <c r="H310" s="5" t="s">
        <v>2371</v>
      </c>
      <c r="I310" s="5" t="str">
        <f t="shared" si="8"/>
        <v>NORMAL WEIGHT</v>
      </c>
      <c r="J310" s="5" t="str">
        <f t="shared" si="9"/>
        <v>DIABETES</v>
      </c>
    </row>
    <row r="311" spans="1:10" x14ac:dyDescent="0.25">
      <c r="A311" s="5" t="s">
        <v>2052</v>
      </c>
      <c r="B311" s="5">
        <v>26.26</v>
      </c>
      <c r="C311" s="5">
        <v>11.8</v>
      </c>
      <c r="D311" s="5" t="s">
        <v>2371</v>
      </c>
      <c r="E311" s="5" t="s">
        <v>2370</v>
      </c>
      <c r="F311" s="5" t="s">
        <v>2370</v>
      </c>
      <c r="G311" s="5">
        <v>1</v>
      </c>
      <c r="H311" s="5" t="s">
        <v>2371</v>
      </c>
      <c r="I311" s="5" t="str">
        <f t="shared" si="8"/>
        <v>OVERWEIGHT</v>
      </c>
      <c r="J311" s="5" t="str">
        <f t="shared" si="9"/>
        <v>DIABETES</v>
      </c>
    </row>
    <row r="312" spans="1:10" x14ac:dyDescent="0.25">
      <c r="A312" s="5" t="s">
        <v>2051</v>
      </c>
      <c r="B312" s="5">
        <v>22.37</v>
      </c>
      <c r="C312" s="5">
        <v>5.86</v>
      </c>
      <c r="D312" s="5" t="s">
        <v>2371</v>
      </c>
      <c r="E312" s="5" t="s">
        <v>2370</v>
      </c>
      <c r="F312" s="5" t="s">
        <v>2372</v>
      </c>
      <c r="G312" s="5">
        <v>1</v>
      </c>
      <c r="H312" s="5" t="s">
        <v>2371</v>
      </c>
      <c r="I312" s="5" t="str">
        <f t="shared" si="8"/>
        <v>NORMAL WEIGHT</v>
      </c>
      <c r="J312" s="5" t="str">
        <f t="shared" si="9"/>
        <v>PREDIABETES</v>
      </c>
    </row>
    <row r="313" spans="1:10" x14ac:dyDescent="0.25">
      <c r="A313" s="5" t="s">
        <v>2050</v>
      </c>
      <c r="B313" s="5">
        <v>39.619999999999997</v>
      </c>
      <c r="C313" s="5">
        <v>4.28</v>
      </c>
      <c r="D313" s="5" t="s">
        <v>2370</v>
      </c>
      <c r="E313" s="5" t="s">
        <v>2370</v>
      </c>
      <c r="F313" s="5" t="s">
        <v>2370</v>
      </c>
      <c r="G313" s="5">
        <v>1</v>
      </c>
      <c r="H313" s="5" t="s">
        <v>2371</v>
      </c>
      <c r="I313" s="5" t="str">
        <f t="shared" si="8"/>
        <v>OBESITY</v>
      </c>
      <c r="J313" s="5" t="str">
        <f t="shared" si="9"/>
        <v>NORMAL</v>
      </c>
    </row>
    <row r="314" spans="1:10" x14ac:dyDescent="0.25">
      <c r="A314" s="5" t="s">
        <v>2049</v>
      </c>
      <c r="B314" s="5">
        <v>18.329999999999998</v>
      </c>
      <c r="C314" s="5">
        <v>4.16</v>
      </c>
      <c r="D314" s="5" t="s">
        <v>2371</v>
      </c>
      <c r="E314" s="5" t="s">
        <v>2370</v>
      </c>
      <c r="F314" s="5" t="s">
        <v>2370</v>
      </c>
      <c r="G314" s="5">
        <v>0</v>
      </c>
      <c r="H314" s="5" t="s">
        <v>2371</v>
      </c>
      <c r="I314" s="5" t="str">
        <f t="shared" si="8"/>
        <v>UNDERWEIGHT</v>
      </c>
      <c r="J314" s="5" t="str">
        <f t="shared" si="9"/>
        <v>NORMAL</v>
      </c>
    </row>
    <row r="315" spans="1:10" x14ac:dyDescent="0.25">
      <c r="A315" s="5" t="s">
        <v>2048</v>
      </c>
      <c r="B315" s="5">
        <v>17.11</v>
      </c>
      <c r="C315" s="5">
        <v>4.9800000000000004</v>
      </c>
      <c r="D315" s="5" t="s">
        <v>2371</v>
      </c>
      <c r="E315" s="5" t="s">
        <v>2370</v>
      </c>
      <c r="F315" s="5" t="s">
        <v>2372</v>
      </c>
      <c r="G315" s="5">
        <v>1</v>
      </c>
      <c r="H315" s="5" t="s">
        <v>2371</v>
      </c>
      <c r="I315" s="5" t="str">
        <f t="shared" si="8"/>
        <v>UNDERWEIGHT</v>
      </c>
      <c r="J315" s="5" t="str">
        <f t="shared" si="9"/>
        <v>NORMAL</v>
      </c>
    </row>
    <row r="316" spans="1:10" x14ac:dyDescent="0.25">
      <c r="A316" s="5" t="s">
        <v>2047</v>
      </c>
      <c r="B316" s="5">
        <v>43.5</v>
      </c>
      <c r="C316" s="5">
        <v>6.38</v>
      </c>
      <c r="D316" s="5" t="s">
        <v>2370</v>
      </c>
      <c r="E316" s="5" t="s">
        <v>2371</v>
      </c>
      <c r="F316" s="5" t="s">
        <v>2370</v>
      </c>
      <c r="G316" s="5">
        <v>1</v>
      </c>
      <c r="H316" s="5" t="s">
        <v>2371</v>
      </c>
      <c r="I316" s="5" t="str">
        <f t="shared" si="8"/>
        <v>OBESITY</v>
      </c>
      <c r="J316" s="5" t="str">
        <f t="shared" si="9"/>
        <v>PREDIABETES</v>
      </c>
    </row>
    <row r="317" spans="1:10" x14ac:dyDescent="0.25">
      <c r="A317" s="5" t="s">
        <v>2046</v>
      </c>
      <c r="B317" s="5">
        <v>25.364999999999998</v>
      </c>
      <c r="C317" s="5">
        <v>5.19</v>
      </c>
      <c r="D317" s="5" t="s">
        <v>2370</v>
      </c>
      <c r="E317" s="5" t="s">
        <v>2370</v>
      </c>
      <c r="F317" s="5" t="s">
        <v>2370</v>
      </c>
      <c r="G317" s="5">
        <v>2</v>
      </c>
      <c r="H317" s="5" t="s">
        <v>2370</v>
      </c>
      <c r="I317" s="5" t="str">
        <f t="shared" si="8"/>
        <v>OVERWEIGHT</v>
      </c>
      <c r="J317" s="5" t="str">
        <f t="shared" si="9"/>
        <v>NORMAL</v>
      </c>
    </row>
    <row r="318" spans="1:10" x14ac:dyDescent="0.25">
      <c r="A318" s="5" t="s">
        <v>2045</v>
      </c>
      <c r="B318" s="5">
        <v>28.594999999999999</v>
      </c>
      <c r="C318" s="5">
        <v>10.210000000000001</v>
      </c>
      <c r="D318" s="5" t="s">
        <v>2370</v>
      </c>
      <c r="E318" s="5" t="s">
        <v>2370</v>
      </c>
      <c r="F318" s="5" t="s">
        <v>2370</v>
      </c>
      <c r="G318" s="5">
        <v>0</v>
      </c>
      <c r="H318" s="5" t="s">
        <v>2370</v>
      </c>
      <c r="I318" s="5" t="str">
        <f t="shared" si="8"/>
        <v>OVERWEIGHT</v>
      </c>
      <c r="J318" s="5" t="str">
        <f t="shared" si="9"/>
        <v>DIABETES</v>
      </c>
    </row>
    <row r="319" spans="1:10" x14ac:dyDescent="0.25">
      <c r="A319" s="5" t="s">
        <v>2044</v>
      </c>
      <c r="B319" s="5">
        <v>29.83</v>
      </c>
      <c r="C319" s="5">
        <v>9.6999999999999993</v>
      </c>
      <c r="D319" s="5" t="s">
        <v>2371</v>
      </c>
      <c r="E319" s="5" t="s">
        <v>2370</v>
      </c>
      <c r="F319" s="5" t="s">
        <v>2372</v>
      </c>
      <c r="G319" s="5">
        <v>1</v>
      </c>
      <c r="H319" s="5" t="s">
        <v>2371</v>
      </c>
      <c r="I319" s="5" t="str">
        <f t="shared" si="8"/>
        <v>OVERWEIGHT</v>
      </c>
      <c r="J319" s="5" t="str">
        <f t="shared" si="9"/>
        <v>DIABETES</v>
      </c>
    </row>
    <row r="320" spans="1:10" x14ac:dyDescent="0.25">
      <c r="A320" s="5" t="s">
        <v>2043</v>
      </c>
      <c r="B320" s="5">
        <v>24.7</v>
      </c>
      <c r="C320" s="5">
        <v>10.25</v>
      </c>
      <c r="D320" s="5" t="s">
        <v>2370</v>
      </c>
      <c r="E320" s="5" t="s">
        <v>2370</v>
      </c>
      <c r="F320" s="5" t="s">
        <v>2370</v>
      </c>
      <c r="G320" s="5">
        <v>3</v>
      </c>
      <c r="H320" s="5" t="s">
        <v>2370</v>
      </c>
      <c r="I320" s="5" t="str">
        <f t="shared" si="8"/>
        <v>NORMAL WEIGHT</v>
      </c>
      <c r="J320" s="5" t="str">
        <f t="shared" si="9"/>
        <v>DIABETES</v>
      </c>
    </row>
    <row r="321" spans="1:10" x14ac:dyDescent="0.25">
      <c r="A321" s="5" t="s">
        <v>2042</v>
      </c>
      <c r="B321" s="5">
        <v>17.940000000000001</v>
      </c>
      <c r="C321" s="5">
        <v>9.77</v>
      </c>
      <c r="D321" s="5" t="s">
        <v>2370</v>
      </c>
      <c r="E321" s="5" t="s">
        <v>2370</v>
      </c>
      <c r="F321" s="5" t="s">
        <v>2370</v>
      </c>
      <c r="G321" s="5">
        <v>0</v>
      </c>
      <c r="H321" s="5" t="s">
        <v>2371</v>
      </c>
      <c r="I321" s="5" t="str">
        <f t="shared" si="8"/>
        <v>UNDERWEIGHT</v>
      </c>
      <c r="J321" s="5" t="str">
        <f t="shared" si="9"/>
        <v>DIABETES</v>
      </c>
    </row>
    <row r="322" spans="1:10" x14ac:dyDescent="0.25">
      <c r="A322" s="5" t="s">
        <v>2041</v>
      </c>
      <c r="B322" s="5">
        <v>21.08</v>
      </c>
      <c r="C322" s="5">
        <v>4.83</v>
      </c>
      <c r="D322" s="5" t="s">
        <v>2370</v>
      </c>
      <c r="E322" s="5" t="s">
        <v>2370</v>
      </c>
      <c r="F322" s="5" t="s">
        <v>2372</v>
      </c>
      <c r="G322" s="5">
        <v>1</v>
      </c>
      <c r="H322" s="5" t="s">
        <v>2371</v>
      </c>
      <c r="I322" s="5" t="str">
        <f t="shared" ref="I322:I385" si="10">IF(B322 &lt;18.5,"UNDERWEIGHT",IF(B322&lt;25,"NORMAL WEIGHT",IF(B322&lt;30,"OVERWEIGHT","OBESITY")))</f>
        <v>NORMAL WEIGHT</v>
      </c>
      <c r="J322" s="5" t="str">
        <f t="shared" si="9"/>
        <v>NORMAL</v>
      </c>
    </row>
    <row r="323" spans="1:10" x14ac:dyDescent="0.25">
      <c r="A323" s="5" t="s">
        <v>2040</v>
      </c>
      <c r="B323" s="5">
        <v>37.715000000000003</v>
      </c>
      <c r="C323" s="5">
        <v>10.86</v>
      </c>
      <c r="D323" s="5" t="s">
        <v>2371</v>
      </c>
      <c r="E323" s="5" t="s">
        <v>2370</v>
      </c>
      <c r="F323" s="5" t="s">
        <v>2370</v>
      </c>
      <c r="G323" s="5">
        <v>0</v>
      </c>
      <c r="H323" s="5" t="s">
        <v>2370</v>
      </c>
      <c r="I323" s="5" t="str">
        <f t="shared" si="10"/>
        <v>OBESITY</v>
      </c>
      <c r="J323" s="5" t="str">
        <f t="shared" ref="J323:J386" si="11">IF(C323&lt;5.7,"NORMAL",IF(C323&lt;6.4,"PREDIABETES","DIABETES"))</f>
        <v>DIABETES</v>
      </c>
    </row>
    <row r="324" spans="1:10" x14ac:dyDescent="0.25">
      <c r="A324" s="5" t="s">
        <v>2039</v>
      </c>
      <c r="B324" s="5">
        <v>22.39</v>
      </c>
      <c r="C324" s="5">
        <v>9.5299999999999994</v>
      </c>
      <c r="D324" s="5" t="s">
        <v>2371</v>
      </c>
      <c r="E324" s="5" t="s">
        <v>2370</v>
      </c>
      <c r="F324" s="5" t="s">
        <v>2370</v>
      </c>
      <c r="G324" s="5">
        <v>0</v>
      </c>
      <c r="H324" s="5" t="s">
        <v>2371</v>
      </c>
      <c r="I324" s="5" t="str">
        <f t="shared" si="10"/>
        <v>NORMAL WEIGHT</v>
      </c>
      <c r="J324" s="5" t="str">
        <f t="shared" si="11"/>
        <v>DIABETES</v>
      </c>
    </row>
    <row r="325" spans="1:10" x14ac:dyDescent="0.25">
      <c r="A325" s="5" t="s">
        <v>2038</v>
      </c>
      <c r="B325" s="5">
        <v>28.78</v>
      </c>
      <c r="C325" s="5">
        <v>5.68</v>
      </c>
      <c r="D325" s="5" t="s">
        <v>2370</v>
      </c>
      <c r="E325" s="5" t="s">
        <v>2370</v>
      </c>
      <c r="F325" s="5" t="s">
        <v>2370</v>
      </c>
      <c r="G325" s="5">
        <v>0</v>
      </c>
      <c r="H325" s="5" t="s">
        <v>2371</v>
      </c>
      <c r="I325" s="5" t="str">
        <f t="shared" si="10"/>
        <v>OVERWEIGHT</v>
      </c>
      <c r="J325" s="5" t="str">
        <f t="shared" si="11"/>
        <v>NORMAL</v>
      </c>
    </row>
    <row r="326" spans="1:10" x14ac:dyDescent="0.25">
      <c r="A326" s="5" t="s">
        <v>2037</v>
      </c>
      <c r="B326" s="5">
        <v>18.329999999999998</v>
      </c>
      <c r="C326" s="5">
        <v>5.57</v>
      </c>
      <c r="D326" s="5" t="s">
        <v>2371</v>
      </c>
      <c r="E326" s="5" t="s">
        <v>2370</v>
      </c>
      <c r="F326" s="5" t="s">
        <v>2370</v>
      </c>
      <c r="G326" s="5">
        <v>0</v>
      </c>
      <c r="H326" s="5" t="s">
        <v>2371</v>
      </c>
      <c r="I326" s="5" t="str">
        <f t="shared" si="10"/>
        <v>UNDERWEIGHT</v>
      </c>
      <c r="J326" s="5" t="str">
        <f t="shared" si="11"/>
        <v>NORMAL</v>
      </c>
    </row>
    <row r="327" spans="1:10" x14ac:dyDescent="0.25">
      <c r="A327" s="5" t="s">
        <v>2036</v>
      </c>
      <c r="B327" s="5">
        <v>26.39</v>
      </c>
      <c r="C327" s="5">
        <v>4.58</v>
      </c>
      <c r="D327" s="5" t="s">
        <v>2371</v>
      </c>
      <c r="E327" s="5" t="s">
        <v>2370</v>
      </c>
      <c r="F327" s="5" t="s">
        <v>2370</v>
      </c>
      <c r="G327" s="5">
        <v>1</v>
      </c>
      <c r="H327" s="5" t="s">
        <v>2371</v>
      </c>
      <c r="I327" s="5" t="str">
        <f t="shared" si="10"/>
        <v>OVERWEIGHT</v>
      </c>
      <c r="J327" s="5" t="str">
        <f t="shared" si="11"/>
        <v>NORMAL</v>
      </c>
    </row>
    <row r="328" spans="1:10" x14ac:dyDescent="0.25">
      <c r="A328" s="5" t="s">
        <v>2035</v>
      </c>
      <c r="B328" s="5">
        <v>19.260000000000002</v>
      </c>
      <c r="C328" s="5">
        <v>8.9600000000000009</v>
      </c>
      <c r="D328" s="5" t="s">
        <v>2371</v>
      </c>
      <c r="E328" s="5" t="s">
        <v>2370</v>
      </c>
      <c r="F328" s="5" t="s">
        <v>2370</v>
      </c>
      <c r="G328" s="5">
        <v>1</v>
      </c>
      <c r="H328" s="5" t="s">
        <v>2371</v>
      </c>
      <c r="I328" s="5" t="str">
        <f t="shared" si="10"/>
        <v>NORMAL WEIGHT</v>
      </c>
      <c r="J328" s="5" t="str">
        <f t="shared" si="11"/>
        <v>DIABETES</v>
      </c>
    </row>
    <row r="329" spans="1:10" x14ac:dyDescent="0.25">
      <c r="A329" s="5" t="s">
        <v>2034</v>
      </c>
      <c r="B329" s="5">
        <v>26.92</v>
      </c>
      <c r="C329" s="5">
        <v>6.09</v>
      </c>
      <c r="D329" s="5" t="s">
        <v>2370</v>
      </c>
      <c r="E329" s="5" t="s">
        <v>2370</v>
      </c>
      <c r="F329" s="5" t="s">
        <v>2370</v>
      </c>
      <c r="G329" s="5">
        <v>0</v>
      </c>
      <c r="H329" s="5" t="s">
        <v>2371</v>
      </c>
      <c r="I329" s="5" t="str">
        <f t="shared" si="10"/>
        <v>OVERWEIGHT</v>
      </c>
      <c r="J329" s="5" t="str">
        <f t="shared" si="11"/>
        <v>PREDIABETES</v>
      </c>
    </row>
    <row r="330" spans="1:10" x14ac:dyDescent="0.25">
      <c r="A330" s="5" t="s">
        <v>2033</v>
      </c>
      <c r="B330" s="5">
        <v>19.73</v>
      </c>
      <c r="C330" s="5">
        <v>4.3600000000000003</v>
      </c>
      <c r="D330" s="5" t="s">
        <v>2370</v>
      </c>
      <c r="E330" s="5" t="s">
        <v>2370</v>
      </c>
      <c r="F330" s="5" t="s">
        <v>2370</v>
      </c>
      <c r="G330" s="5">
        <v>0</v>
      </c>
      <c r="H330" s="5" t="s">
        <v>2371</v>
      </c>
      <c r="I330" s="5" t="str">
        <f t="shared" si="10"/>
        <v>NORMAL WEIGHT</v>
      </c>
      <c r="J330" s="5" t="str">
        <f t="shared" si="11"/>
        <v>NORMAL</v>
      </c>
    </row>
    <row r="331" spans="1:10" x14ac:dyDescent="0.25">
      <c r="A331" s="5" t="s">
        <v>2032</v>
      </c>
      <c r="B331" s="5">
        <v>23.56</v>
      </c>
      <c r="C331" s="5">
        <v>11.74</v>
      </c>
      <c r="D331" s="5" t="s">
        <v>2371</v>
      </c>
      <c r="E331" s="5" t="s">
        <v>2370</v>
      </c>
      <c r="F331" s="5" t="s">
        <v>2370</v>
      </c>
      <c r="G331" s="5">
        <v>0</v>
      </c>
      <c r="H331" s="5" t="s">
        <v>2371</v>
      </c>
      <c r="I331" s="5" t="str">
        <f t="shared" si="10"/>
        <v>NORMAL WEIGHT</v>
      </c>
      <c r="J331" s="5" t="str">
        <f t="shared" si="11"/>
        <v>DIABETES</v>
      </c>
    </row>
    <row r="332" spans="1:10" x14ac:dyDescent="0.25">
      <c r="A332" s="5" t="s">
        <v>2031</v>
      </c>
      <c r="B332" s="5">
        <v>37.67</v>
      </c>
      <c r="C332" s="5">
        <v>5.89</v>
      </c>
      <c r="D332" s="5" t="s">
        <v>2370</v>
      </c>
      <c r="E332" s="5" t="s">
        <v>2370</v>
      </c>
      <c r="F332" s="5" t="s">
        <v>2370</v>
      </c>
      <c r="G332" s="5">
        <v>1</v>
      </c>
      <c r="H332" s="5" t="s">
        <v>2371</v>
      </c>
      <c r="I332" s="5" t="str">
        <f t="shared" si="10"/>
        <v>OBESITY</v>
      </c>
      <c r="J332" s="5" t="str">
        <f t="shared" si="11"/>
        <v>PREDIABETES</v>
      </c>
    </row>
    <row r="333" spans="1:10" x14ac:dyDescent="0.25">
      <c r="A333" s="5" t="s">
        <v>2030</v>
      </c>
      <c r="B333" s="5">
        <v>18.73</v>
      </c>
      <c r="C333" s="5">
        <v>10.64</v>
      </c>
      <c r="D333" s="5" t="s">
        <v>2370</v>
      </c>
      <c r="E333" s="5" t="s">
        <v>2370</v>
      </c>
      <c r="F333" s="5" t="s">
        <v>2370</v>
      </c>
      <c r="G333" s="5">
        <v>2</v>
      </c>
      <c r="H333" s="5" t="s">
        <v>2371</v>
      </c>
      <c r="I333" s="5" t="str">
        <f t="shared" si="10"/>
        <v>NORMAL WEIGHT</v>
      </c>
      <c r="J333" s="5" t="str">
        <f t="shared" si="11"/>
        <v>DIABETES</v>
      </c>
    </row>
    <row r="334" spans="1:10" x14ac:dyDescent="0.25">
      <c r="A334" s="5" t="s">
        <v>2029</v>
      </c>
      <c r="B334" s="5">
        <v>33.090000000000003</v>
      </c>
      <c r="C334" s="5">
        <v>6.06</v>
      </c>
      <c r="D334" s="5" t="s">
        <v>2370</v>
      </c>
      <c r="E334" s="5" t="s">
        <v>2370</v>
      </c>
      <c r="F334" s="5" t="s">
        <v>2372</v>
      </c>
      <c r="G334" s="5">
        <v>1</v>
      </c>
      <c r="H334" s="5" t="s">
        <v>2371</v>
      </c>
      <c r="I334" s="5" t="str">
        <f t="shared" si="10"/>
        <v>OBESITY</v>
      </c>
      <c r="J334" s="5" t="str">
        <f t="shared" si="11"/>
        <v>PREDIABETES</v>
      </c>
    </row>
    <row r="335" spans="1:10" x14ac:dyDescent="0.25">
      <c r="A335" s="5" t="s">
        <v>2028</v>
      </c>
      <c r="B335" s="5">
        <v>18.329999999999998</v>
      </c>
      <c r="C335" s="5">
        <v>7.46</v>
      </c>
      <c r="D335" s="5" t="s">
        <v>2371</v>
      </c>
      <c r="E335" s="5" t="s">
        <v>2370</v>
      </c>
      <c r="F335" s="5" t="s">
        <v>2370</v>
      </c>
      <c r="G335" s="5">
        <v>1</v>
      </c>
      <c r="H335" s="5" t="s">
        <v>2371</v>
      </c>
      <c r="I335" s="5" t="str">
        <f t="shared" si="10"/>
        <v>UNDERWEIGHT</v>
      </c>
      <c r="J335" s="5" t="str">
        <f t="shared" si="11"/>
        <v>DIABETES</v>
      </c>
    </row>
    <row r="336" spans="1:10" x14ac:dyDescent="0.25">
      <c r="A336" s="5" t="s">
        <v>2027</v>
      </c>
      <c r="B336" s="5">
        <v>27.74</v>
      </c>
      <c r="C336" s="5">
        <v>4.68</v>
      </c>
      <c r="D336" s="5" t="s">
        <v>2371</v>
      </c>
      <c r="E336" s="5" t="s">
        <v>2370</v>
      </c>
      <c r="F336" s="5" t="s">
        <v>2370</v>
      </c>
      <c r="G336" s="5">
        <v>2</v>
      </c>
      <c r="H336" s="5" t="s">
        <v>2371</v>
      </c>
      <c r="I336" s="5" t="str">
        <f t="shared" si="10"/>
        <v>OVERWEIGHT</v>
      </c>
      <c r="J336" s="5" t="str">
        <f t="shared" si="11"/>
        <v>NORMAL</v>
      </c>
    </row>
    <row r="337" spans="1:10" x14ac:dyDescent="0.25">
      <c r="A337" s="5" t="s">
        <v>2026</v>
      </c>
      <c r="B337" s="5">
        <v>24.2</v>
      </c>
      <c r="C337" s="5">
        <v>6.15</v>
      </c>
      <c r="D337" s="5" t="s">
        <v>2370</v>
      </c>
      <c r="E337" s="5" t="s">
        <v>2370</v>
      </c>
      <c r="F337" s="5" t="s">
        <v>2370</v>
      </c>
      <c r="G337" s="5">
        <v>1</v>
      </c>
      <c r="H337" s="5" t="s">
        <v>2371</v>
      </c>
      <c r="I337" s="5" t="str">
        <f t="shared" si="10"/>
        <v>NORMAL WEIGHT</v>
      </c>
      <c r="J337" s="5" t="str">
        <f t="shared" si="11"/>
        <v>PREDIABETES</v>
      </c>
    </row>
    <row r="338" spans="1:10" x14ac:dyDescent="0.25">
      <c r="A338" s="5" t="s">
        <v>2025</v>
      </c>
      <c r="B338" s="5">
        <v>22.03</v>
      </c>
      <c r="C338" s="5">
        <v>4.28</v>
      </c>
      <c r="D338" s="5" t="s">
        <v>2371</v>
      </c>
      <c r="E338" s="5" t="s">
        <v>2370</v>
      </c>
      <c r="F338" s="5" t="s">
        <v>2370</v>
      </c>
      <c r="G338" s="5">
        <v>0</v>
      </c>
      <c r="H338" s="5" t="s">
        <v>2371</v>
      </c>
      <c r="I338" s="5" t="str">
        <f t="shared" si="10"/>
        <v>NORMAL WEIGHT</v>
      </c>
      <c r="J338" s="5" t="str">
        <f t="shared" si="11"/>
        <v>NORMAL</v>
      </c>
    </row>
    <row r="339" spans="1:10" x14ac:dyDescent="0.25">
      <c r="A339" s="5" t="s">
        <v>2024</v>
      </c>
      <c r="B339" s="5">
        <v>26.885000000000002</v>
      </c>
      <c r="C339" s="5">
        <v>9.86</v>
      </c>
      <c r="D339" s="5" t="s">
        <v>2370</v>
      </c>
      <c r="E339" s="5" t="s">
        <v>2370</v>
      </c>
      <c r="F339" s="5" t="s">
        <v>2370</v>
      </c>
      <c r="G339" s="5">
        <v>3</v>
      </c>
      <c r="H339" s="5" t="s">
        <v>2371</v>
      </c>
      <c r="I339" s="5" t="str">
        <f t="shared" si="10"/>
        <v>OVERWEIGHT</v>
      </c>
      <c r="J339" s="5" t="str">
        <f t="shared" si="11"/>
        <v>DIABETES</v>
      </c>
    </row>
    <row r="340" spans="1:10" x14ac:dyDescent="0.25">
      <c r="A340" s="5" t="s">
        <v>2023</v>
      </c>
      <c r="B340" s="5">
        <v>16.36</v>
      </c>
      <c r="C340" s="5">
        <v>11.19</v>
      </c>
      <c r="D340" s="5" t="s">
        <v>2370</v>
      </c>
      <c r="E340" s="5" t="s">
        <v>2370</v>
      </c>
      <c r="F340" s="5" t="s">
        <v>2370</v>
      </c>
      <c r="G340" s="5">
        <v>0</v>
      </c>
      <c r="H340" s="5" t="s">
        <v>2371</v>
      </c>
      <c r="I340" s="5" t="str">
        <f t="shared" si="10"/>
        <v>UNDERWEIGHT</v>
      </c>
      <c r="J340" s="5" t="str">
        <f t="shared" si="11"/>
        <v>DIABETES</v>
      </c>
    </row>
    <row r="341" spans="1:10" x14ac:dyDescent="0.25">
      <c r="A341" s="5" t="s">
        <v>2022</v>
      </c>
      <c r="B341" s="5">
        <v>32.299999999999997</v>
      </c>
      <c r="C341" s="5">
        <v>4.8899999999999997</v>
      </c>
      <c r="D341" s="5" t="s">
        <v>2371</v>
      </c>
      <c r="E341" s="5" t="s">
        <v>2370</v>
      </c>
      <c r="F341" s="5" t="s">
        <v>2372</v>
      </c>
      <c r="G341" s="5">
        <v>1</v>
      </c>
      <c r="H341" s="5" t="s">
        <v>2370</v>
      </c>
      <c r="I341" s="5" t="str">
        <f t="shared" si="10"/>
        <v>OBESITY</v>
      </c>
      <c r="J341" s="5" t="str">
        <f t="shared" si="11"/>
        <v>NORMAL</v>
      </c>
    </row>
    <row r="342" spans="1:10" x14ac:dyDescent="0.25">
      <c r="A342" s="5" t="s">
        <v>2021</v>
      </c>
      <c r="B342" s="5">
        <v>16.05</v>
      </c>
      <c r="C342" s="5">
        <v>4.3499999999999996</v>
      </c>
      <c r="D342" s="5" t="s">
        <v>2371</v>
      </c>
      <c r="E342" s="5" t="s">
        <v>2370</v>
      </c>
      <c r="F342" s="5" t="s">
        <v>2370</v>
      </c>
      <c r="G342" s="5">
        <v>0</v>
      </c>
      <c r="H342" s="5" t="s">
        <v>2371</v>
      </c>
      <c r="I342" s="5" t="str">
        <f t="shared" si="10"/>
        <v>UNDERWEIGHT</v>
      </c>
      <c r="J342" s="5" t="str">
        <f t="shared" si="11"/>
        <v>NORMAL</v>
      </c>
    </row>
    <row r="343" spans="1:10" x14ac:dyDescent="0.25">
      <c r="A343" s="5" t="s">
        <v>2020</v>
      </c>
      <c r="B343" s="5">
        <v>29.07</v>
      </c>
      <c r="C343" s="5">
        <v>8.66</v>
      </c>
      <c r="D343" s="5" t="s">
        <v>2371</v>
      </c>
      <c r="E343" s="5" t="s">
        <v>2370</v>
      </c>
      <c r="F343" s="5" t="s">
        <v>2370</v>
      </c>
      <c r="G343" s="5">
        <v>2</v>
      </c>
      <c r="H343" s="5" t="s">
        <v>2371</v>
      </c>
      <c r="I343" s="5" t="str">
        <f t="shared" si="10"/>
        <v>OVERWEIGHT</v>
      </c>
      <c r="J343" s="5" t="str">
        <f t="shared" si="11"/>
        <v>DIABETES</v>
      </c>
    </row>
    <row r="344" spans="1:10" x14ac:dyDescent="0.25">
      <c r="A344" s="5" t="s">
        <v>2019</v>
      </c>
      <c r="B344" s="5">
        <v>17.43</v>
      </c>
      <c r="C344" s="5">
        <v>8.64</v>
      </c>
      <c r="D344" s="5" t="s">
        <v>2370</v>
      </c>
      <c r="E344" s="5" t="s">
        <v>2370</v>
      </c>
      <c r="F344" s="5" t="s">
        <v>2370</v>
      </c>
      <c r="G344" s="5">
        <v>0</v>
      </c>
      <c r="H344" s="5" t="s">
        <v>2371</v>
      </c>
      <c r="I344" s="5" t="str">
        <f t="shared" si="10"/>
        <v>UNDERWEIGHT</v>
      </c>
      <c r="J344" s="5" t="str">
        <f t="shared" si="11"/>
        <v>DIABETES</v>
      </c>
    </row>
    <row r="345" spans="1:10" x14ac:dyDescent="0.25">
      <c r="A345" s="5" t="s">
        <v>2018</v>
      </c>
      <c r="B345" s="5">
        <v>19.329999999999998</v>
      </c>
      <c r="C345" s="5">
        <v>4.2699999999999996</v>
      </c>
      <c r="D345" s="5" t="s">
        <v>2370</v>
      </c>
      <c r="E345" s="5" t="s">
        <v>2370</v>
      </c>
      <c r="F345" s="5" t="s">
        <v>2370</v>
      </c>
      <c r="G345" s="5">
        <v>0</v>
      </c>
      <c r="H345" s="5" t="s">
        <v>2371</v>
      </c>
      <c r="I345" s="5" t="str">
        <f t="shared" si="10"/>
        <v>NORMAL WEIGHT</v>
      </c>
      <c r="J345" s="5" t="str">
        <f t="shared" si="11"/>
        <v>NORMAL</v>
      </c>
    </row>
    <row r="346" spans="1:10" x14ac:dyDescent="0.25">
      <c r="A346" s="5" t="s">
        <v>2017</v>
      </c>
      <c r="B346" s="5">
        <v>30.52</v>
      </c>
      <c r="C346" s="5">
        <v>4.21</v>
      </c>
      <c r="D346" s="5" t="s">
        <v>2370</v>
      </c>
      <c r="E346" s="5" t="s">
        <v>2370</v>
      </c>
      <c r="F346" s="5" t="s">
        <v>2370</v>
      </c>
      <c r="G346" s="5">
        <v>1</v>
      </c>
      <c r="H346" s="5" t="s">
        <v>2371</v>
      </c>
      <c r="I346" s="5" t="str">
        <f t="shared" si="10"/>
        <v>OBESITY</v>
      </c>
      <c r="J346" s="5" t="str">
        <f t="shared" si="11"/>
        <v>NORMAL</v>
      </c>
    </row>
    <row r="347" spans="1:10" x14ac:dyDescent="0.25">
      <c r="A347" s="5" t="s">
        <v>2016</v>
      </c>
      <c r="B347" s="5">
        <v>39.21</v>
      </c>
      <c r="C347" s="5">
        <v>5.04</v>
      </c>
      <c r="D347" s="5" t="s">
        <v>2370</v>
      </c>
      <c r="E347" s="5" t="s">
        <v>2370</v>
      </c>
      <c r="F347" s="5" t="s">
        <v>2372</v>
      </c>
      <c r="G347" s="5">
        <v>1</v>
      </c>
      <c r="H347" s="5" t="s">
        <v>2371</v>
      </c>
      <c r="I347" s="5" t="str">
        <f t="shared" si="10"/>
        <v>OBESITY</v>
      </c>
      <c r="J347" s="5" t="str">
        <f t="shared" si="11"/>
        <v>NORMAL</v>
      </c>
    </row>
    <row r="348" spans="1:10" x14ac:dyDescent="0.25">
      <c r="A348" s="5" t="s">
        <v>2015</v>
      </c>
      <c r="B348" s="5">
        <v>26.98</v>
      </c>
      <c r="C348" s="5">
        <v>5.21</v>
      </c>
      <c r="D348" s="5" t="s">
        <v>2371</v>
      </c>
      <c r="E348" s="5" t="s">
        <v>2370</v>
      </c>
      <c r="F348" s="5" t="s">
        <v>2370</v>
      </c>
      <c r="G348" s="5">
        <v>2</v>
      </c>
      <c r="H348" s="5" t="s">
        <v>2371</v>
      </c>
      <c r="I348" s="5" t="str">
        <f t="shared" si="10"/>
        <v>OVERWEIGHT</v>
      </c>
      <c r="J348" s="5" t="str">
        <f t="shared" si="11"/>
        <v>NORMAL</v>
      </c>
    </row>
    <row r="349" spans="1:10" x14ac:dyDescent="0.25">
      <c r="A349" s="5" t="s">
        <v>2014</v>
      </c>
      <c r="B349" s="5">
        <v>25.84</v>
      </c>
      <c r="C349" s="5">
        <v>8.83</v>
      </c>
      <c r="D349" s="5" t="s">
        <v>2370</v>
      </c>
      <c r="E349" s="5" t="s">
        <v>2370</v>
      </c>
      <c r="F349" s="5" t="s">
        <v>2370</v>
      </c>
      <c r="G349" s="5">
        <v>0</v>
      </c>
      <c r="H349" s="5" t="s">
        <v>2370</v>
      </c>
      <c r="I349" s="5" t="str">
        <f t="shared" si="10"/>
        <v>OVERWEIGHT</v>
      </c>
      <c r="J349" s="5" t="str">
        <f t="shared" si="11"/>
        <v>DIABETES</v>
      </c>
    </row>
    <row r="350" spans="1:10" x14ac:dyDescent="0.25">
      <c r="A350" s="5" t="s">
        <v>2013</v>
      </c>
      <c r="B350" s="5">
        <v>28.31</v>
      </c>
      <c r="C350" s="5">
        <v>8.4700000000000006</v>
      </c>
      <c r="D350" s="5" t="s">
        <v>2371</v>
      </c>
      <c r="E350" s="5" t="s">
        <v>2370</v>
      </c>
      <c r="F350" s="5" t="s">
        <v>2370</v>
      </c>
      <c r="G350" s="5">
        <v>2</v>
      </c>
      <c r="H350" s="5" t="s">
        <v>2371</v>
      </c>
      <c r="I350" s="5" t="str">
        <f t="shared" si="10"/>
        <v>OVERWEIGHT</v>
      </c>
      <c r="J350" s="5" t="str">
        <f t="shared" si="11"/>
        <v>DIABETES</v>
      </c>
    </row>
    <row r="351" spans="1:10" x14ac:dyDescent="0.25">
      <c r="A351" s="5" t="s">
        <v>2012</v>
      </c>
      <c r="B351" s="5">
        <v>23.94</v>
      </c>
      <c r="C351" s="5">
        <v>4.2</v>
      </c>
      <c r="D351" s="5" t="s">
        <v>2370</v>
      </c>
      <c r="E351" s="5" t="s">
        <v>2370</v>
      </c>
      <c r="F351" s="5" t="s">
        <v>2370</v>
      </c>
      <c r="G351" s="5">
        <v>0</v>
      </c>
      <c r="H351" s="5" t="s">
        <v>2371</v>
      </c>
      <c r="I351" s="5" t="str">
        <f t="shared" si="10"/>
        <v>NORMAL WEIGHT</v>
      </c>
      <c r="J351" s="5" t="str">
        <f t="shared" si="11"/>
        <v>NORMAL</v>
      </c>
    </row>
    <row r="352" spans="1:10" x14ac:dyDescent="0.25">
      <c r="A352" s="5" t="s">
        <v>2011</v>
      </c>
      <c r="B352" s="5">
        <v>20.03</v>
      </c>
      <c r="C352" s="5">
        <v>6.14</v>
      </c>
      <c r="D352" s="5" t="s">
        <v>2371</v>
      </c>
      <c r="E352" s="5" t="s">
        <v>2370</v>
      </c>
      <c r="F352" s="5" t="s">
        <v>2370</v>
      </c>
      <c r="G352" s="5">
        <v>0</v>
      </c>
      <c r="H352" s="5" t="s">
        <v>2371</v>
      </c>
      <c r="I352" s="5" t="str">
        <f t="shared" si="10"/>
        <v>NORMAL WEIGHT</v>
      </c>
      <c r="J352" s="5" t="str">
        <f t="shared" si="11"/>
        <v>PREDIABETES</v>
      </c>
    </row>
    <row r="353" spans="1:10" x14ac:dyDescent="0.25">
      <c r="A353" s="5" t="s">
        <v>2010</v>
      </c>
      <c r="B353" s="5">
        <v>41.42</v>
      </c>
      <c r="C353" s="5">
        <v>6.07</v>
      </c>
      <c r="D353" s="5" t="s">
        <v>2370</v>
      </c>
      <c r="E353" s="5" t="s">
        <v>2370</v>
      </c>
      <c r="F353" s="5" t="s">
        <v>2370</v>
      </c>
      <c r="G353" s="5">
        <v>0</v>
      </c>
      <c r="H353" s="5" t="s">
        <v>2370</v>
      </c>
      <c r="I353" s="5" t="str">
        <f t="shared" si="10"/>
        <v>OBESITY</v>
      </c>
      <c r="J353" s="5" t="str">
        <f t="shared" si="11"/>
        <v>PREDIABETES</v>
      </c>
    </row>
    <row r="354" spans="1:10" x14ac:dyDescent="0.25">
      <c r="A354" s="5" t="s">
        <v>2009</v>
      </c>
      <c r="B354" s="5">
        <v>36.67</v>
      </c>
      <c r="C354" s="5">
        <v>10.210000000000001</v>
      </c>
      <c r="D354" s="5" t="s">
        <v>2370</v>
      </c>
      <c r="E354" s="5" t="s">
        <v>2370</v>
      </c>
      <c r="F354" s="5" t="s">
        <v>2370</v>
      </c>
      <c r="G354" s="5">
        <v>0</v>
      </c>
      <c r="H354" s="5" t="s">
        <v>2370</v>
      </c>
      <c r="I354" s="5" t="str">
        <f t="shared" si="10"/>
        <v>OBESITY</v>
      </c>
      <c r="J354" s="5" t="str">
        <f t="shared" si="11"/>
        <v>DIABETES</v>
      </c>
    </row>
    <row r="355" spans="1:10" x14ac:dyDescent="0.25">
      <c r="A355" s="5" t="s">
        <v>2008</v>
      </c>
      <c r="B355" s="5">
        <v>27.645</v>
      </c>
      <c r="C355" s="5">
        <v>4.6900000000000004</v>
      </c>
      <c r="D355" s="5" t="s">
        <v>2370</v>
      </c>
      <c r="E355" s="5" t="s">
        <v>2370</v>
      </c>
      <c r="F355" s="5" t="s">
        <v>2370</v>
      </c>
      <c r="G355" s="5">
        <v>0</v>
      </c>
      <c r="H355" s="5" t="s">
        <v>2370</v>
      </c>
      <c r="I355" s="5" t="str">
        <f t="shared" si="10"/>
        <v>OVERWEIGHT</v>
      </c>
      <c r="J355" s="5" t="str">
        <f t="shared" si="11"/>
        <v>NORMAL</v>
      </c>
    </row>
    <row r="356" spans="1:10" x14ac:dyDescent="0.25">
      <c r="A356" s="5" t="s">
        <v>2007</v>
      </c>
      <c r="B356" s="5">
        <v>22.72</v>
      </c>
      <c r="C356" s="5">
        <v>5.71</v>
      </c>
      <c r="D356" s="5" t="s">
        <v>2370</v>
      </c>
      <c r="E356" s="5" t="s">
        <v>2370</v>
      </c>
      <c r="F356" s="5" t="s">
        <v>2370</v>
      </c>
      <c r="G356" s="5">
        <v>0</v>
      </c>
      <c r="H356" s="5" t="s">
        <v>2371</v>
      </c>
      <c r="I356" s="5" t="str">
        <f t="shared" si="10"/>
        <v>NORMAL WEIGHT</v>
      </c>
      <c r="J356" s="5" t="str">
        <f t="shared" si="11"/>
        <v>PREDIABETES</v>
      </c>
    </row>
    <row r="357" spans="1:10" x14ac:dyDescent="0.25">
      <c r="A357" s="5" t="s">
        <v>2006</v>
      </c>
      <c r="B357" s="5">
        <v>36.520000000000003</v>
      </c>
      <c r="C357" s="5">
        <v>9.07</v>
      </c>
      <c r="D357" s="5" t="s">
        <v>2371</v>
      </c>
      <c r="E357" s="5" t="s">
        <v>2370</v>
      </c>
      <c r="F357" s="5" t="s">
        <v>2372</v>
      </c>
      <c r="G357" s="5">
        <v>1</v>
      </c>
      <c r="H357" s="5" t="s">
        <v>2370</v>
      </c>
      <c r="I357" s="5" t="str">
        <f t="shared" si="10"/>
        <v>OBESITY</v>
      </c>
      <c r="J357" s="5" t="str">
        <f t="shared" si="11"/>
        <v>DIABETES</v>
      </c>
    </row>
    <row r="358" spans="1:10" x14ac:dyDescent="0.25">
      <c r="A358" s="5" t="s">
        <v>2005</v>
      </c>
      <c r="B358" s="5">
        <v>33.96</v>
      </c>
      <c r="C358" s="5">
        <v>4.99</v>
      </c>
      <c r="D358" s="5" t="s">
        <v>2370</v>
      </c>
      <c r="E358" s="5" t="s">
        <v>2370</v>
      </c>
      <c r="F358" s="5" t="s">
        <v>2370</v>
      </c>
      <c r="G358" s="5">
        <v>0</v>
      </c>
      <c r="H358" s="5" t="s">
        <v>2371</v>
      </c>
      <c r="I358" s="5" t="str">
        <f t="shared" si="10"/>
        <v>OBESITY</v>
      </c>
      <c r="J358" s="5" t="str">
        <f t="shared" si="11"/>
        <v>NORMAL</v>
      </c>
    </row>
    <row r="359" spans="1:10" x14ac:dyDescent="0.25">
      <c r="A359" s="5" t="s">
        <v>2004</v>
      </c>
      <c r="B359" s="5">
        <v>26.695</v>
      </c>
      <c r="C359" s="5">
        <v>8.31</v>
      </c>
      <c r="D359" s="5" t="s">
        <v>2370</v>
      </c>
      <c r="E359" s="5" t="s">
        <v>2370</v>
      </c>
      <c r="F359" s="5" t="s">
        <v>2370</v>
      </c>
      <c r="G359" s="5">
        <v>0</v>
      </c>
      <c r="H359" s="5" t="s">
        <v>2371</v>
      </c>
      <c r="I359" s="5" t="str">
        <f t="shared" si="10"/>
        <v>OVERWEIGHT</v>
      </c>
      <c r="J359" s="5" t="str">
        <f t="shared" si="11"/>
        <v>DIABETES</v>
      </c>
    </row>
    <row r="360" spans="1:10" x14ac:dyDescent="0.25">
      <c r="A360" s="5" t="s">
        <v>2003</v>
      </c>
      <c r="B360" s="5">
        <v>18.45</v>
      </c>
      <c r="C360" s="5">
        <v>5.07</v>
      </c>
      <c r="D360" s="5" t="s">
        <v>2371</v>
      </c>
      <c r="E360" s="5" t="s">
        <v>2370</v>
      </c>
      <c r="F360" s="5" t="s">
        <v>2370</v>
      </c>
      <c r="G360" s="5">
        <v>0</v>
      </c>
      <c r="H360" s="5" t="s">
        <v>2371</v>
      </c>
      <c r="I360" s="5" t="str">
        <f t="shared" si="10"/>
        <v>UNDERWEIGHT</v>
      </c>
      <c r="J360" s="5" t="str">
        <f t="shared" si="11"/>
        <v>NORMAL</v>
      </c>
    </row>
    <row r="361" spans="1:10" x14ac:dyDescent="0.25">
      <c r="A361" s="5" t="s">
        <v>2002</v>
      </c>
      <c r="B361" s="5">
        <v>33.18</v>
      </c>
      <c r="C361" s="5">
        <v>4.79</v>
      </c>
      <c r="D361" s="5" t="s">
        <v>2370</v>
      </c>
      <c r="E361" s="5" t="s">
        <v>2370</v>
      </c>
      <c r="F361" s="5" t="s">
        <v>2370</v>
      </c>
      <c r="G361" s="5">
        <v>0</v>
      </c>
      <c r="H361" s="5" t="s">
        <v>2371</v>
      </c>
      <c r="I361" s="5" t="str">
        <f t="shared" si="10"/>
        <v>OBESITY</v>
      </c>
      <c r="J361" s="5" t="str">
        <f t="shared" si="11"/>
        <v>NORMAL</v>
      </c>
    </row>
    <row r="362" spans="1:10" x14ac:dyDescent="0.25">
      <c r="A362" s="5" t="s">
        <v>2001</v>
      </c>
      <c r="B362" s="5">
        <v>36.1</v>
      </c>
      <c r="C362" s="5">
        <v>11.39</v>
      </c>
      <c r="D362" s="5" t="s">
        <v>2371</v>
      </c>
      <c r="E362" s="5" t="s">
        <v>2370</v>
      </c>
      <c r="F362" s="5" t="s">
        <v>2370</v>
      </c>
      <c r="G362" s="5">
        <v>2</v>
      </c>
      <c r="H362" s="5" t="s">
        <v>2370</v>
      </c>
      <c r="I362" s="5" t="str">
        <f t="shared" si="10"/>
        <v>OBESITY</v>
      </c>
      <c r="J362" s="5" t="str">
        <f t="shared" si="11"/>
        <v>DIABETES</v>
      </c>
    </row>
    <row r="363" spans="1:10" x14ac:dyDescent="0.25">
      <c r="A363" s="5" t="s">
        <v>2000</v>
      </c>
      <c r="B363" s="5">
        <v>22.77</v>
      </c>
      <c r="C363" s="5">
        <v>6</v>
      </c>
      <c r="D363" s="5" t="s">
        <v>2370</v>
      </c>
      <c r="E363" s="5" t="s">
        <v>2370</v>
      </c>
      <c r="F363" s="5" t="s">
        <v>2370</v>
      </c>
      <c r="G363" s="5">
        <v>0</v>
      </c>
      <c r="H363" s="5" t="s">
        <v>2371</v>
      </c>
      <c r="I363" s="5" t="str">
        <f t="shared" si="10"/>
        <v>NORMAL WEIGHT</v>
      </c>
      <c r="J363" s="5" t="str">
        <f t="shared" si="11"/>
        <v>PREDIABETES</v>
      </c>
    </row>
    <row r="364" spans="1:10" x14ac:dyDescent="0.25">
      <c r="A364" s="5" t="s">
        <v>1999</v>
      </c>
      <c r="B364" s="5">
        <v>21.24</v>
      </c>
      <c r="C364" s="5">
        <v>5.13</v>
      </c>
      <c r="D364" s="5" t="s">
        <v>2370</v>
      </c>
      <c r="E364" s="5" t="s">
        <v>2370</v>
      </c>
      <c r="F364" s="5" t="s">
        <v>2370</v>
      </c>
      <c r="G364" s="5">
        <v>0</v>
      </c>
      <c r="H364" s="5" t="s">
        <v>2371</v>
      </c>
      <c r="I364" s="5" t="str">
        <f t="shared" si="10"/>
        <v>NORMAL WEIGHT</v>
      </c>
      <c r="J364" s="5" t="str">
        <f t="shared" si="11"/>
        <v>NORMAL</v>
      </c>
    </row>
    <row r="365" spans="1:10" x14ac:dyDescent="0.25">
      <c r="A365" s="5" t="s">
        <v>1998</v>
      </c>
      <c r="B365" s="5">
        <v>17.600000000000001</v>
      </c>
      <c r="C365" s="5">
        <v>5.26</v>
      </c>
      <c r="D365" s="5" t="s">
        <v>2371</v>
      </c>
      <c r="E365" s="5" t="s">
        <v>2370</v>
      </c>
      <c r="F365" s="5" t="s">
        <v>2370</v>
      </c>
      <c r="G365" s="5">
        <v>0</v>
      </c>
      <c r="H365" s="5" t="s">
        <v>2371</v>
      </c>
      <c r="I365" s="5" t="str">
        <f t="shared" si="10"/>
        <v>UNDERWEIGHT</v>
      </c>
      <c r="J365" s="5" t="str">
        <f t="shared" si="11"/>
        <v>NORMAL</v>
      </c>
    </row>
    <row r="366" spans="1:10" x14ac:dyDescent="0.25">
      <c r="A366" s="5" t="s">
        <v>1997</v>
      </c>
      <c r="B366" s="5">
        <v>26.29</v>
      </c>
      <c r="C366" s="5">
        <v>6.84</v>
      </c>
      <c r="D366" s="5" t="s">
        <v>2370</v>
      </c>
      <c r="E366" s="5" t="s">
        <v>2370</v>
      </c>
      <c r="F366" s="5" t="s">
        <v>2370</v>
      </c>
      <c r="G366" s="5">
        <v>0</v>
      </c>
      <c r="H366" s="5" t="s">
        <v>2371</v>
      </c>
      <c r="I366" s="5" t="str">
        <f t="shared" si="10"/>
        <v>OVERWEIGHT</v>
      </c>
      <c r="J366" s="5" t="str">
        <f t="shared" si="11"/>
        <v>DIABETES</v>
      </c>
    </row>
    <row r="367" spans="1:10" x14ac:dyDescent="0.25">
      <c r="A367" s="5" t="s">
        <v>1996</v>
      </c>
      <c r="B367" s="5">
        <v>35.31</v>
      </c>
      <c r="C367" s="5">
        <v>9.0399999999999991</v>
      </c>
      <c r="D367" s="5" t="s">
        <v>2370</v>
      </c>
      <c r="E367" s="5" t="s">
        <v>2370</v>
      </c>
      <c r="F367" s="5" t="s">
        <v>2370</v>
      </c>
      <c r="G367" s="5">
        <v>0</v>
      </c>
      <c r="H367" s="5" t="s">
        <v>2370</v>
      </c>
      <c r="I367" s="5" t="str">
        <f t="shared" si="10"/>
        <v>OBESITY</v>
      </c>
      <c r="J367" s="5" t="str">
        <f t="shared" si="11"/>
        <v>DIABETES</v>
      </c>
    </row>
    <row r="368" spans="1:10" x14ac:dyDescent="0.25">
      <c r="A368" s="5" t="s">
        <v>1995</v>
      </c>
      <c r="B368" s="5">
        <v>27.04</v>
      </c>
      <c r="C368" s="5">
        <v>4.0999999999999996</v>
      </c>
      <c r="D368" s="5" t="s">
        <v>2370</v>
      </c>
      <c r="E368" s="5" t="s">
        <v>2370</v>
      </c>
      <c r="F368" s="5" t="s">
        <v>2370</v>
      </c>
      <c r="G368" s="5">
        <v>1</v>
      </c>
      <c r="H368" s="5" t="s">
        <v>2371</v>
      </c>
      <c r="I368" s="5" t="str">
        <f t="shared" si="10"/>
        <v>OVERWEIGHT</v>
      </c>
      <c r="J368" s="5" t="str">
        <f t="shared" si="11"/>
        <v>NORMAL</v>
      </c>
    </row>
    <row r="369" spans="1:10" x14ac:dyDescent="0.25">
      <c r="A369" s="5" t="s">
        <v>1994</v>
      </c>
      <c r="B369" s="5">
        <v>30.23</v>
      </c>
      <c r="C369" s="5">
        <v>4.2300000000000004</v>
      </c>
      <c r="D369" s="5" t="s">
        <v>2371</v>
      </c>
      <c r="E369" s="5" t="s">
        <v>2370</v>
      </c>
      <c r="F369" s="5" t="s">
        <v>2372</v>
      </c>
      <c r="G369" s="5">
        <v>1</v>
      </c>
      <c r="H369" s="5" t="s">
        <v>2371</v>
      </c>
      <c r="I369" s="5" t="str">
        <f t="shared" si="10"/>
        <v>OBESITY</v>
      </c>
      <c r="J369" s="5" t="str">
        <f t="shared" si="11"/>
        <v>NORMAL</v>
      </c>
    </row>
    <row r="370" spans="1:10" x14ac:dyDescent="0.25">
      <c r="A370" s="5" t="s">
        <v>1993</v>
      </c>
      <c r="B370" s="5">
        <v>30.6</v>
      </c>
      <c r="C370" s="5">
        <v>6.48</v>
      </c>
      <c r="D370" s="5" t="s">
        <v>2371</v>
      </c>
      <c r="E370" s="5" t="s">
        <v>2370</v>
      </c>
      <c r="F370" s="5" t="s">
        <v>2372</v>
      </c>
      <c r="G370" s="5">
        <v>1</v>
      </c>
      <c r="H370" s="5" t="s">
        <v>2371</v>
      </c>
      <c r="I370" s="5" t="str">
        <f t="shared" si="10"/>
        <v>OBESITY</v>
      </c>
      <c r="J370" s="5" t="str">
        <f t="shared" si="11"/>
        <v>DIABETES</v>
      </c>
    </row>
    <row r="371" spans="1:10" x14ac:dyDescent="0.25">
      <c r="A371" s="5" t="s">
        <v>1992</v>
      </c>
      <c r="B371" s="5">
        <v>26.8</v>
      </c>
      <c r="C371" s="5">
        <v>5.53</v>
      </c>
      <c r="D371" s="5" t="s">
        <v>2370</v>
      </c>
      <c r="E371" s="5" t="s">
        <v>2370</v>
      </c>
      <c r="F371" s="5" t="s">
        <v>2370</v>
      </c>
      <c r="G371" s="5">
        <v>1</v>
      </c>
      <c r="H371" s="5" t="s">
        <v>2371</v>
      </c>
      <c r="I371" s="5" t="str">
        <f t="shared" si="10"/>
        <v>OVERWEIGHT</v>
      </c>
      <c r="J371" s="5" t="str">
        <f t="shared" si="11"/>
        <v>NORMAL</v>
      </c>
    </row>
    <row r="372" spans="1:10" x14ac:dyDescent="0.25">
      <c r="A372" s="5" t="s">
        <v>1991</v>
      </c>
      <c r="B372" s="5">
        <v>16.86</v>
      </c>
      <c r="C372" s="5">
        <v>4.07</v>
      </c>
      <c r="D372" s="5" t="s">
        <v>2371</v>
      </c>
      <c r="E372" s="5" t="s">
        <v>2370</v>
      </c>
      <c r="F372" s="5" t="s">
        <v>2370</v>
      </c>
      <c r="G372" s="5">
        <v>0</v>
      </c>
      <c r="H372" s="5" t="s">
        <v>2371</v>
      </c>
      <c r="I372" s="5" t="str">
        <f t="shared" si="10"/>
        <v>UNDERWEIGHT</v>
      </c>
      <c r="J372" s="5" t="str">
        <f t="shared" si="11"/>
        <v>NORMAL</v>
      </c>
    </row>
    <row r="373" spans="1:10" x14ac:dyDescent="0.25">
      <c r="A373" s="5" t="s">
        <v>1990</v>
      </c>
      <c r="B373" s="5">
        <v>16.3</v>
      </c>
      <c r="C373" s="5">
        <v>5.51</v>
      </c>
      <c r="D373" s="5" t="s">
        <v>2370</v>
      </c>
      <c r="E373" s="5" t="s">
        <v>2370</v>
      </c>
      <c r="F373" s="5" t="s">
        <v>2370</v>
      </c>
      <c r="G373" s="5">
        <v>1</v>
      </c>
      <c r="H373" s="5" t="s">
        <v>2371</v>
      </c>
      <c r="I373" s="5" t="str">
        <f t="shared" si="10"/>
        <v>UNDERWEIGHT</v>
      </c>
      <c r="J373" s="5" t="str">
        <f t="shared" si="11"/>
        <v>NORMAL</v>
      </c>
    </row>
    <row r="374" spans="1:10" x14ac:dyDescent="0.25">
      <c r="A374" s="5" t="s">
        <v>1989</v>
      </c>
      <c r="B374" s="5">
        <v>29.81</v>
      </c>
      <c r="C374" s="5">
        <v>11.66</v>
      </c>
      <c r="D374" s="5" t="s">
        <v>2370</v>
      </c>
      <c r="E374" s="5" t="s">
        <v>2370</v>
      </c>
      <c r="F374" s="5" t="s">
        <v>2370</v>
      </c>
      <c r="G374" s="5">
        <v>0</v>
      </c>
      <c r="H374" s="5" t="s">
        <v>2371</v>
      </c>
      <c r="I374" s="5" t="str">
        <f t="shared" si="10"/>
        <v>OVERWEIGHT</v>
      </c>
      <c r="J374" s="5" t="str">
        <f t="shared" si="11"/>
        <v>DIABETES</v>
      </c>
    </row>
    <row r="375" spans="1:10" x14ac:dyDescent="0.25">
      <c r="A375" s="5" t="s">
        <v>1988</v>
      </c>
      <c r="B375" s="5">
        <v>16.329999999999998</v>
      </c>
      <c r="C375" s="5">
        <v>7.26</v>
      </c>
      <c r="D375" s="5" t="s">
        <v>2371</v>
      </c>
      <c r="E375" s="5" t="s">
        <v>2370</v>
      </c>
      <c r="F375" s="5" t="s">
        <v>2370</v>
      </c>
      <c r="G375" s="5">
        <v>0</v>
      </c>
      <c r="H375" s="5" t="s">
        <v>2371</v>
      </c>
      <c r="I375" s="5" t="str">
        <f t="shared" si="10"/>
        <v>UNDERWEIGHT</v>
      </c>
      <c r="J375" s="5" t="str">
        <f t="shared" si="11"/>
        <v>DIABETES</v>
      </c>
    </row>
    <row r="376" spans="1:10" x14ac:dyDescent="0.25">
      <c r="A376" s="5" t="s">
        <v>1987</v>
      </c>
      <c r="B376" s="5">
        <v>16.37</v>
      </c>
      <c r="C376" s="5">
        <v>4.79</v>
      </c>
      <c r="D376" s="5" t="s">
        <v>2371</v>
      </c>
      <c r="E376" s="5" t="s">
        <v>2370</v>
      </c>
      <c r="F376" s="5" t="s">
        <v>2370</v>
      </c>
      <c r="G376" s="5">
        <v>0</v>
      </c>
      <c r="H376" s="5" t="s">
        <v>2371</v>
      </c>
      <c r="I376" s="5" t="str">
        <f t="shared" si="10"/>
        <v>UNDERWEIGHT</v>
      </c>
      <c r="J376" s="5" t="str">
        <f t="shared" si="11"/>
        <v>NORMAL</v>
      </c>
    </row>
    <row r="377" spans="1:10" x14ac:dyDescent="0.25">
      <c r="A377" s="5" t="s">
        <v>1986</v>
      </c>
      <c r="B377" s="5">
        <v>22.42</v>
      </c>
      <c r="C377" s="5">
        <v>4.68</v>
      </c>
      <c r="D377" s="5" t="s">
        <v>2371</v>
      </c>
      <c r="E377" s="5" t="s">
        <v>2370</v>
      </c>
      <c r="F377" s="5" t="s">
        <v>2370</v>
      </c>
      <c r="G377" s="5">
        <v>1</v>
      </c>
      <c r="H377" s="5" t="s">
        <v>2370</v>
      </c>
      <c r="I377" s="5" t="str">
        <f t="shared" si="10"/>
        <v>NORMAL WEIGHT</v>
      </c>
      <c r="J377" s="5" t="str">
        <f t="shared" si="11"/>
        <v>NORMAL</v>
      </c>
    </row>
    <row r="378" spans="1:10" x14ac:dyDescent="0.25">
      <c r="A378" s="5" t="s">
        <v>1985</v>
      </c>
      <c r="B378" s="5">
        <v>31.35</v>
      </c>
      <c r="C378" s="5">
        <v>4.33</v>
      </c>
      <c r="D378" s="5" t="s">
        <v>2371</v>
      </c>
      <c r="E378" s="5" t="s">
        <v>2370</v>
      </c>
      <c r="F378" s="5" t="s">
        <v>2372</v>
      </c>
      <c r="G378" s="5">
        <v>1</v>
      </c>
      <c r="H378" s="5" t="s">
        <v>2370</v>
      </c>
      <c r="I378" s="5" t="str">
        <f t="shared" si="10"/>
        <v>OBESITY</v>
      </c>
      <c r="J378" s="5" t="str">
        <f t="shared" si="11"/>
        <v>NORMAL</v>
      </c>
    </row>
    <row r="379" spans="1:10" x14ac:dyDescent="0.25">
      <c r="A379" s="5" t="s">
        <v>1984</v>
      </c>
      <c r="B379" s="5">
        <v>31.9</v>
      </c>
      <c r="C379" s="5">
        <v>11.89</v>
      </c>
      <c r="D379" s="5" t="s">
        <v>2370</v>
      </c>
      <c r="E379" s="5" t="s">
        <v>2370</v>
      </c>
      <c r="F379" s="5" t="s">
        <v>2370</v>
      </c>
      <c r="G379" s="5">
        <v>0</v>
      </c>
      <c r="H379" s="5" t="s">
        <v>2370</v>
      </c>
      <c r="I379" s="5" t="str">
        <f t="shared" si="10"/>
        <v>OBESITY</v>
      </c>
      <c r="J379" s="5" t="str">
        <f t="shared" si="11"/>
        <v>DIABETES</v>
      </c>
    </row>
    <row r="380" spans="1:10" x14ac:dyDescent="0.25">
      <c r="A380" s="5" t="s">
        <v>1983</v>
      </c>
      <c r="B380" s="5">
        <v>30.6</v>
      </c>
      <c r="C380" s="5">
        <v>5.24</v>
      </c>
      <c r="D380" s="5" t="s">
        <v>2370</v>
      </c>
      <c r="E380" s="5" t="s">
        <v>2370</v>
      </c>
      <c r="F380" s="5" t="s">
        <v>2370</v>
      </c>
      <c r="G380" s="5">
        <v>0</v>
      </c>
      <c r="H380" s="5" t="s">
        <v>2371</v>
      </c>
      <c r="I380" s="5" t="str">
        <f t="shared" si="10"/>
        <v>OBESITY</v>
      </c>
      <c r="J380" s="5" t="str">
        <f t="shared" si="11"/>
        <v>NORMAL</v>
      </c>
    </row>
    <row r="381" spans="1:10" x14ac:dyDescent="0.25">
      <c r="A381" s="5" t="s">
        <v>1982</v>
      </c>
      <c r="B381" s="5">
        <v>28.975000000000001</v>
      </c>
      <c r="C381" s="5">
        <v>7.63</v>
      </c>
      <c r="D381" s="5" t="s">
        <v>2370</v>
      </c>
      <c r="E381" s="5" t="s">
        <v>2370</v>
      </c>
      <c r="F381" s="5" t="s">
        <v>2370</v>
      </c>
      <c r="G381" s="5">
        <v>0</v>
      </c>
      <c r="H381" s="5" t="s">
        <v>2371</v>
      </c>
      <c r="I381" s="5" t="str">
        <f t="shared" si="10"/>
        <v>OVERWEIGHT</v>
      </c>
      <c r="J381" s="5" t="str">
        <f t="shared" si="11"/>
        <v>DIABETES</v>
      </c>
    </row>
    <row r="382" spans="1:10" x14ac:dyDescent="0.25">
      <c r="A382" s="5" t="s">
        <v>1981</v>
      </c>
      <c r="B382" s="5">
        <v>24.86</v>
      </c>
      <c r="C382" s="5">
        <v>8.92</v>
      </c>
      <c r="D382" s="5" t="s">
        <v>2371</v>
      </c>
      <c r="E382" s="5" t="s">
        <v>2370</v>
      </c>
      <c r="F382" s="5" t="s">
        <v>2370</v>
      </c>
      <c r="G382" s="5">
        <v>2</v>
      </c>
      <c r="H382" s="5" t="s">
        <v>2370</v>
      </c>
      <c r="I382" s="5" t="str">
        <f t="shared" si="10"/>
        <v>NORMAL WEIGHT</v>
      </c>
      <c r="J382" s="5" t="str">
        <f t="shared" si="11"/>
        <v>DIABETES</v>
      </c>
    </row>
    <row r="383" spans="1:10" x14ac:dyDescent="0.25">
      <c r="A383" s="5" t="s">
        <v>1980</v>
      </c>
      <c r="B383" s="5">
        <v>19.54</v>
      </c>
      <c r="C383" s="5">
        <v>5.37</v>
      </c>
      <c r="D383" s="5" t="s">
        <v>2370</v>
      </c>
      <c r="E383" s="5" t="s">
        <v>2370</v>
      </c>
      <c r="F383" s="5" t="s">
        <v>2370</v>
      </c>
      <c r="G383" s="5">
        <v>0</v>
      </c>
      <c r="H383" s="5" t="s">
        <v>2371</v>
      </c>
      <c r="I383" s="5" t="str">
        <f t="shared" si="10"/>
        <v>NORMAL WEIGHT</v>
      </c>
      <c r="J383" s="5" t="str">
        <f t="shared" si="11"/>
        <v>NORMAL</v>
      </c>
    </row>
    <row r="384" spans="1:10" x14ac:dyDescent="0.25">
      <c r="A384" s="5" t="s">
        <v>1979</v>
      </c>
      <c r="B384" s="5">
        <v>26.74</v>
      </c>
      <c r="C384" s="5">
        <v>4.3099999999999996</v>
      </c>
      <c r="D384" s="5" t="s">
        <v>2370</v>
      </c>
      <c r="E384" s="5" t="s">
        <v>2370</v>
      </c>
      <c r="F384" s="5" t="s">
        <v>2370</v>
      </c>
      <c r="G384" s="5">
        <v>0</v>
      </c>
      <c r="H384" s="5" t="s">
        <v>2371</v>
      </c>
      <c r="I384" s="5" t="str">
        <f t="shared" si="10"/>
        <v>OVERWEIGHT</v>
      </c>
      <c r="J384" s="5" t="str">
        <f t="shared" si="11"/>
        <v>NORMAL</v>
      </c>
    </row>
    <row r="385" spans="1:10" x14ac:dyDescent="0.25">
      <c r="A385" s="5" t="s">
        <v>1978</v>
      </c>
      <c r="B385" s="5">
        <v>22.99</v>
      </c>
      <c r="C385" s="5">
        <v>10.46</v>
      </c>
      <c r="D385" s="5" t="s">
        <v>2370</v>
      </c>
      <c r="E385" s="5" t="s">
        <v>2370</v>
      </c>
      <c r="F385" s="5" t="s">
        <v>2370</v>
      </c>
      <c r="G385" s="5">
        <v>3</v>
      </c>
      <c r="H385" s="5" t="s">
        <v>2371</v>
      </c>
      <c r="I385" s="5" t="str">
        <f t="shared" si="10"/>
        <v>NORMAL WEIGHT</v>
      </c>
      <c r="J385" s="5" t="str">
        <f t="shared" si="11"/>
        <v>DIABETES</v>
      </c>
    </row>
    <row r="386" spans="1:10" x14ac:dyDescent="0.25">
      <c r="A386" s="5" t="s">
        <v>1977</v>
      </c>
      <c r="B386" s="5">
        <v>31.46</v>
      </c>
      <c r="C386" s="5">
        <v>7.39</v>
      </c>
      <c r="D386" s="5" t="s">
        <v>2370</v>
      </c>
      <c r="E386" s="5" t="s">
        <v>2370</v>
      </c>
      <c r="F386" s="5" t="s">
        <v>2370</v>
      </c>
      <c r="G386" s="5">
        <v>0</v>
      </c>
      <c r="H386" s="5" t="s">
        <v>2370</v>
      </c>
      <c r="I386" s="5" t="str">
        <f t="shared" ref="I386:I449" si="12">IF(B386 &lt;18.5,"UNDERWEIGHT",IF(B386&lt;25,"NORMAL WEIGHT",IF(B386&lt;30,"OVERWEIGHT","OBESITY")))</f>
        <v>OBESITY</v>
      </c>
      <c r="J386" s="5" t="str">
        <f t="shared" si="11"/>
        <v>DIABETES</v>
      </c>
    </row>
    <row r="387" spans="1:10" x14ac:dyDescent="0.25">
      <c r="A387" s="5" t="s">
        <v>1976</v>
      </c>
      <c r="B387" s="5">
        <v>30.86</v>
      </c>
      <c r="C387" s="5">
        <v>6.18</v>
      </c>
      <c r="D387" s="5" t="s">
        <v>2370</v>
      </c>
      <c r="E387" s="5" t="s">
        <v>2371</v>
      </c>
      <c r="F387" s="5" t="s">
        <v>2370</v>
      </c>
      <c r="G387" s="5">
        <v>2</v>
      </c>
      <c r="H387" s="5" t="s">
        <v>2371</v>
      </c>
      <c r="I387" s="5" t="str">
        <f t="shared" si="12"/>
        <v>OBESITY</v>
      </c>
      <c r="J387" s="5" t="str">
        <f t="shared" ref="J387:J450" si="13">IF(C387&lt;5.7,"NORMAL",IF(C387&lt;6.4,"PREDIABETES","DIABETES"))</f>
        <v>PREDIABETES</v>
      </c>
    </row>
    <row r="388" spans="1:10" x14ac:dyDescent="0.25">
      <c r="A388" s="5" t="s">
        <v>1975</v>
      </c>
      <c r="B388" s="5">
        <v>31.96</v>
      </c>
      <c r="C388" s="5">
        <v>8.86</v>
      </c>
      <c r="D388" s="5" t="s">
        <v>2370</v>
      </c>
      <c r="E388" s="5" t="s">
        <v>2370</v>
      </c>
      <c r="F388" s="5" t="s">
        <v>2370</v>
      </c>
      <c r="G388" s="5">
        <v>0</v>
      </c>
      <c r="H388" s="5" t="s">
        <v>2371</v>
      </c>
      <c r="I388" s="5" t="str">
        <f t="shared" si="12"/>
        <v>OBESITY</v>
      </c>
      <c r="J388" s="5" t="str">
        <f t="shared" si="13"/>
        <v>DIABETES</v>
      </c>
    </row>
    <row r="389" spans="1:10" x14ac:dyDescent="0.25">
      <c r="A389" s="5" t="s">
        <v>1974</v>
      </c>
      <c r="B389" s="5">
        <v>23.76</v>
      </c>
      <c r="C389" s="5">
        <v>10.96</v>
      </c>
      <c r="D389" s="5" t="s">
        <v>2370</v>
      </c>
      <c r="E389" s="5" t="s">
        <v>2370</v>
      </c>
      <c r="F389" s="5" t="s">
        <v>2370</v>
      </c>
      <c r="G389" s="5">
        <v>3</v>
      </c>
      <c r="H389" s="5" t="s">
        <v>2371</v>
      </c>
      <c r="I389" s="5" t="str">
        <f t="shared" si="12"/>
        <v>NORMAL WEIGHT</v>
      </c>
      <c r="J389" s="5" t="str">
        <f t="shared" si="13"/>
        <v>DIABETES</v>
      </c>
    </row>
    <row r="390" spans="1:10" x14ac:dyDescent="0.25">
      <c r="A390" s="5" t="s">
        <v>1973</v>
      </c>
      <c r="B390" s="5">
        <v>19.38</v>
      </c>
      <c r="C390" s="5">
        <v>6.28</v>
      </c>
      <c r="D390" s="5" t="s">
        <v>2370</v>
      </c>
      <c r="E390" s="5" t="s">
        <v>2370</v>
      </c>
      <c r="F390" s="5" t="s">
        <v>2370</v>
      </c>
      <c r="G390" s="5">
        <v>0</v>
      </c>
      <c r="H390" s="5" t="s">
        <v>2371</v>
      </c>
      <c r="I390" s="5" t="str">
        <f t="shared" si="12"/>
        <v>NORMAL WEIGHT</v>
      </c>
      <c r="J390" s="5" t="str">
        <f t="shared" si="13"/>
        <v>PREDIABETES</v>
      </c>
    </row>
    <row r="391" spans="1:10" x14ac:dyDescent="0.25">
      <c r="A391" s="5" t="s">
        <v>1972</v>
      </c>
      <c r="B391" s="5">
        <v>16.21</v>
      </c>
      <c r="C391" s="5">
        <v>6.29</v>
      </c>
      <c r="D391" s="5" t="s">
        <v>2371</v>
      </c>
      <c r="E391" s="5" t="s">
        <v>2370</v>
      </c>
      <c r="F391" s="5" t="s">
        <v>2370</v>
      </c>
      <c r="G391" s="5">
        <v>1</v>
      </c>
      <c r="H391" s="5" t="s">
        <v>2371</v>
      </c>
      <c r="I391" s="5" t="str">
        <f t="shared" si="12"/>
        <v>UNDERWEIGHT</v>
      </c>
      <c r="J391" s="5" t="str">
        <f t="shared" si="13"/>
        <v>PREDIABETES</v>
      </c>
    </row>
    <row r="392" spans="1:10" x14ac:dyDescent="0.25">
      <c r="A392" s="5" t="s">
        <v>1971</v>
      </c>
      <c r="B392" s="5">
        <v>32.54</v>
      </c>
      <c r="C392" s="5">
        <v>4.0199999999999996</v>
      </c>
      <c r="D392" s="5" t="s">
        <v>2370</v>
      </c>
      <c r="E392" s="5" t="s">
        <v>2371</v>
      </c>
      <c r="F392" s="5" t="s">
        <v>2370</v>
      </c>
      <c r="G392" s="5">
        <v>1</v>
      </c>
      <c r="H392" s="5" t="s">
        <v>2371</v>
      </c>
      <c r="I392" s="5" t="str">
        <f t="shared" si="12"/>
        <v>OBESITY</v>
      </c>
      <c r="J392" s="5" t="str">
        <f t="shared" si="13"/>
        <v>NORMAL</v>
      </c>
    </row>
    <row r="393" spans="1:10" x14ac:dyDescent="0.25">
      <c r="A393" s="5" t="s">
        <v>1970</v>
      </c>
      <c r="B393" s="5">
        <v>36.765000000000001</v>
      </c>
      <c r="C393" s="5">
        <v>11.95</v>
      </c>
      <c r="D393" s="5" t="s">
        <v>2371</v>
      </c>
      <c r="E393" s="5" t="s">
        <v>2370</v>
      </c>
      <c r="F393" s="5" t="s">
        <v>2370</v>
      </c>
      <c r="G393" s="5">
        <v>2</v>
      </c>
      <c r="H393" s="5" t="s">
        <v>2370</v>
      </c>
      <c r="I393" s="5" t="str">
        <f t="shared" si="12"/>
        <v>OBESITY</v>
      </c>
      <c r="J393" s="5" t="str">
        <f t="shared" si="13"/>
        <v>DIABETES</v>
      </c>
    </row>
    <row r="394" spans="1:10" x14ac:dyDescent="0.25">
      <c r="A394" s="5" t="s">
        <v>1969</v>
      </c>
      <c r="B394" s="5">
        <v>35.909999999999997</v>
      </c>
      <c r="C394" s="5">
        <v>8.7100000000000009</v>
      </c>
      <c r="D394" s="5" t="s">
        <v>2370</v>
      </c>
      <c r="E394" s="5" t="s">
        <v>2370</v>
      </c>
      <c r="F394" s="5" t="s">
        <v>2370</v>
      </c>
      <c r="G394" s="5">
        <v>0</v>
      </c>
      <c r="H394" s="5" t="s">
        <v>2370</v>
      </c>
      <c r="I394" s="5" t="str">
        <f t="shared" si="12"/>
        <v>OBESITY</v>
      </c>
      <c r="J394" s="5" t="str">
        <f t="shared" si="13"/>
        <v>DIABETES</v>
      </c>
    </row>
    <row r="395" spans="1:10" x14ac:dyDescent="0.25">
      <c r="A395" s="5" t="s">
        <v>1968</v>
      </c>
      <c r="B395" s="5">
        <v>32.06</v>
      </c>
      <c r="C395" s="5">
        <v>4.67</v>
      </c>
      <c r="D395" s="5" t="s">
        <v>2370</v>
      </c>
      <c r="E395" s="5" t="s">
        <v>2371</v>
      </c>
      <c r="F395" s="5" t="s">
        <v>2370</v>
      </c>
      <c r="G395" s="5">
        <v>1</v>
      </c>
      <c r="H395" s="5" t="s">
        <v>2371</v>
      </c>
      <c r="I395" s="5" t="str">
        <f t="shared" si="12"/>
        <v>OBESITY</v>
      </c>
      <c r="J395" s="5" t="str">
        <f t="shared" si="13"/>
        <v>NORMAL</v>
      </c>
    </row>
    <row r="396" spans="1:10" x14ac:dyDescent="0.25">
      <c r="A396" s="5" t="s">
        <v>1967</v>
      </c>
      <c r="B396" s="5">
        <v>24.1</v>
      </c>
      <c r="C396" s="5">
        <v>11.14</v>
      </c>
      <c r="D396" s="5" t="s">
        <v>2371</v>
      </c>
      <c r="E396" s="5" t="s">
        <v>2370</v>
      </c>
      <c r="F396" s="5" t="s">
        <v>2370</v>
      </c>
      <c r="G396" s="5">
        <v>1</v>
      </c>
      <c r="H396" s="5" t="s">
        <v>2370</v>
      </c>
      <c r="I396" s="5" t="str">
        <f t="shared" si="12"/>
        <v>NORMAL WEIGHT</v>
      </c>
      <c r="J396" s="5" t="str">
        <f t="shared" si="13"/>
        <v>DIABETES</v>
      </c>
    </row>
    <row r="397" spans="1:10" x14ac:dyDescent="0.25">
      <c r="A397" s="5" t="s">
        <v>1966</v>
      </c>
      <c r="B397" s="5">
        <v>27.1</v>
      </c>
      <c r="C397" s="5">
        <v>9.0500000000000007</v>
      </c>
      <c r="D397" s="5" t="s">
        <v>2370</v>
      </c>
      <c r="E397" s="5" t="s">
        <v>2370</v>
      </c>
      <c r="F397" s="5" t="s">
        <v>2370</v>
      </c>
      <c r="G397" s="5">
        <v>2</v>
      </c>
      <c r="H397" s="5" t="s">
        <v>2370</v>
      </c>
      <c r="I397" s="5" t="str">
        <f t="shared" si="12"/>
        <v>OVERWEIGHT</v>
      </c>
      <c r="J397" s="5" t="str">
        <f t="shared" si="13"/>
        <v>DIABETES</v>
      </c>
    </row>
    <row r="398" spans="1:10" x14ac:dyDescent="0.25">
      <c r="A398" s="5" t="s">
        <v>1965</v>
      </c>
      <c r="B398" s="5">
        <v>24.42</v>
      </c>
      <c r="C398" s="5">
        <v>11.31</v>
      </c>
      <c r="D398" s="5" t="s">
        <v>2370</v>
      </c>
      <c r="E398" s="5" t="s">
        <v>2370</v>
      </c>
      <c r="F398" s="5" t="s">
        <v>2370</v>
      </c>
      <c r="G398" s="5">
        <v>0</v>
      </c>
      <c r="H398" s="5" t="s">
        <v>2371</v>
      </c>
      <c r="I398" s="5" t="str">
        <f t="shared" si="12"/>
        <v>NORMAL WEIGHT</v>
      </c>
      <c r="J398" s="5" t="str">
        <f t="shared" si="13"/>
        <v>DIABETES</v>
      </c>
    </row>
    <row r="399" spans="1:10" x14ac:dyDescent="0.25">
      <c r="A399" s="5" t="s">
        <v>1964</v>
      </c>
      <c r="B399" s="5">
        <v>26.695</v>
      </c>
      <c r="C399" s="5">
        <v>4.68</v>
      </c>
      <c r="D399" s="5" t="s">
        <v>2371</v>
      </c>
      <c r="E399" s="5" t="s">
        <v>2370</v>
      </c>
      <c r="F399" s="5" t="s">
        <v>2370</v>
      </c>
      <c r="G399" s="5">
        <v>2</v>
      </c>
      <c r="H399" s="5" t="s">
        <v>2371</v>
      </c>
      <c r="I399" s="5" t="str">
        <f t="shared" si="12"/>
        <v>OVERWEIGHT</v>
      </c>
      <c r="J399" s="5" t="str">
        <f t="shared" si="13"/>
        <v>NORMAL</v>
      </c>
    </row>
    <row r="400" spans="1:10" x14ac:dyDescent="0.25">
      <c r="A400" s="5" t="s">
        <v>1963</v>
      </c>
      <c r="B400" s="5">
        <v>27.79</v>
      </c>
      <c r="C400" s="5">
        <v>6.05</v>
      </c>
      <c r="D400" s="5" t="s">
        <v>2371</v>
      </c>
      <c r="E400" s="5" t="s">
        <v>2371</v>
      </c>
      <c r="F400" s="5" t="s">
        <v>2370</v>
      </c>
      <c r="G400" s="5">
        <v>1</v>
      </c>
      <c r="H400" s="5" t="s">
        <v>2371</v>
      </c>
      <c r="I400" s="5" t="str">
        <f t="shared" si="12"/>
        <v>OVERWEIGHT</v>
      </c>
      <c r="J400" s="5" t="str">
        <f t="shared" si="13"/>
        <v>PREDIABETES</v>
      </c>
    </row>
    <row r="401" spans="1:10" x14ac:dyDescent="0.25">
      <c r="A401" s="5" t="s">
        <v>1962</v>
      </c>
      <c r="B401" s="5">
        <v>32.68</v>
      </c>
      <c r="C401" s="5">
        <v>4.68</v>
      </c>
      <c r="D401" s="5" t="s">
        <v>2371</v>
      </c>
      <c r="E401" s="5" t="s">
        <v>2370</v>
      </c>
      <c r="F401" s="5" t="s">
        <v>2370</v>
      </c>
      <c r="G401" s="5">
        <v>0</v>
      </c>
      <c r="H401" s="5" t="s">
        <v>2370</v>
      </c>
      <c r="I401" s="5" t="str">
        <f t="shared" si="12"/>
        <v>OBESITY</v>
      </c>
      <c r="J401" s="5" t="str">
        <f t="shared" si="13"/>
        <v>NORMAL</v>
      </c>
    </row>
    <row r="402" spans="1:10" x14ac:dyDescent="0.25">
      <c r="A402" s="5" t="s">
        <v>1961</v>
      </c>
      <c r="B402" s="5">
        <v>26.4</v>
      </c>
      <c r="C402" s="5">
        <v>9.5</v>
      </c>
      <c r="D402" s="5" t="s">
        <v>2371</v>
      </c>
      <c r="E402" s="5" t="s">
        <v>2370</v>
      </c>
      <c r="F402" s="5" t="s">
        <v>2370</v>
      </c>
      <c r="G402" s="5">
        <v>2</v>
      </c>
      <c r="H402" s="5" t="s">
        <v>2370</v>
      </c>
      <c r="I402" s="5" t="str">
        <f t="shared" si="12"/>
        <v>OVERWEIGHT</v>
      </c>
      <c r="J402" s="5" t="str">
        <f t="shared" si="13"/>
        <v>DIABETES</v>
      </c>
    </row>
    <row r="403" spans="1:10" x14ac:dyDescent="0.25">
      <c r="A403" s="5" t="s">
        <v>1960</v>
      </c>
      <c r="B403" s="5">
        <v>23.655000000000001</v>
      </c>
      <c r="C403" s="5">
        <v>10.84</v>
      </c>
      <c r="D403" s="5" t="s">
        <v>2371</v>
      </c>
      <c r="E403" s="5" t="s">
        <v>2370</v>
      </c>
      <c r="F403" s="5" t="s">
        <v>2372</v>
      </c>
      <c r="G403" s="5">
        <v>1</v>
      </c>
      <c r="H403" s="5" t="s">
        <v>2371</v>
      </c>
      <c r="I403" s="5" t="str">
        <f t="shared" si="12"/>
        <v>NORMAL WEIGHT</v>
      </c>
      <c r="J403" s="5" t="str">
        <f t="shared" si="13"/>
        <v>DIABETES</v>
      </c>
    </row>
    <row r="404" spans="1:10" x14ac:dyDescent="0.25">
      <c r="A404" s="5" t="s">
        <v>1959</v>
      </c>
      <c r="B404" s="5">
        <v>27.36</v>
      </c>
      <c r="C404" s="5">
        <v>5.88</v>
      </c>
      <c r="D404" s="5" t="s">
        <v>2370</v>
      </c>
      <c r="E404" s="5" t="s">
        <v>2370</v>
      </c>
      <c r="F404" s="5" t="s">
        <v>2370</v>
      </c>
      <c r="G404" s="5">
        <v>2</v>
      </c>
      <c r="H404" s="5" t="s">
        <v>2370</v>
      </c>
      <c r="I404" s="5" t="str">
        <f t="shared" si="12"/>
        <v>OVERWEIGHT</v>
      </c>
      <c r="J404" s="5" t="str">
        <f t="shared" si="13"/>
        <v>PREDIABETES</v>
      </c>
    </row>
    <row r="405" spans="1:10" x14ac:dyDescent="0.25">
      <c r="A405" s="5" t="s">
        <v>1958</v>
      </c>
      <c r="B405" s="5">
        <v>27.82</v>
      </c>
      <c r="C405" s="5">
        <v>5.24</v>
      </c>
      <c r="D405" s="5" t="s">
        <v>2371</v>
      </c>
      <c r="E405" s="5" t="s">
        <v>2370</v>
      </c>
      <c r="F405" s="5" t="s">
        <v>2370</v>
      </c>
      <c r="G405" s="5">
        <v>0</v>
      </c>
      <c r="H405" s="5" t="s">
        <v>2371</v>
      </c>
      <c r="I405" s="5" t="str">
        <f t="shared" si="12"/>
        <v>OVERWEIGHT</v>
      </c>
      <c r="J405" s="5" t="str">
        <f t="shared" si="13"/>
        <v>NORMAL</v>
      </c>
    </row>
    <row r="406" spans="1:10" x14ac:dyDescent="0.25">
      <c r="A406" s="5" t="s">
        <v>1957</v>
      </c>
      <c r="B406" s="5">
        <v>25.46</v>
      </c>
      <c r="C406" s="5">
        <v>11.75</v>
      </c>
      <c r="D406" s="5" t="s">
        <v>2370</v>
      </c>
      <c r="E406" s="5" t="s">
        <v>2370</v>
      </c>
      <c r="F406" s="5" t="s">
        <v>2370</v>
      </c>
      <c r="G406" s="5">
        <v>0</v>
      </c>
      <c r="H406" s="5" t="s">
        <v>2370</v>
      </c>
      <c r="I406" s="5" t="str">
        <f t="shared" si="12"/>
        <v>OVERWEIGHT</v>
      </c>
      <c r="J406" s="5" t="str">
        <f t="shared" si="13"/>
        <v>DIABETES</v>
      </c>
    </row>
    <row r="407" spans="1:10" x14ac:dyDescent="0.25">
      <c r="A407" s="5" t="s">
        <v>1956</v>
      </c>
      <c r="B407" s="5">
        <v>25.1</v>
      </c>
      <c r="C407" s="5">
        <v>6.97</v>
      </c>
      <c r="D407" s="5" t="s">
        <v>2370</v>
      </c>
      <c r="E407" s="5" t="s">
        <v>2370</v>
      </c>
      <c r="F407" s="5" t="s">
        <v>2370</v>
      </c>
      <c r="G407" s="5">
        <v>0</v>
      </c>
      <c r="H407" s="5" t="s">
        <v>2371</v>
      </c>
      <c r="I407" s="5" t="str">
        <f t="shared" si="12"/>
        <v>OVERWEIGHT</v>
      </c>
      <c r="J407" s="5" t="str">
        <f t="shared" si="13"/>
        <v>DIABETES</v>
      </c>
    </row>
    <row r="408" spans="1:10" x14ac:dyDescent="0.25">
      <c r="A408" s="5" t="s">
        <v>1955</v>
      </c>
      <c r="B408" s="5">
        <v>32.11</v>
      </c>
      <c r="C408" s="5">
        <v>4.76</v>
      </c>
      <c r="D408" s="5" t="s">
        <v>2370</v>
      </c>
      <c r="E408" s="5" t="s">
        <v>2370</v>
      </c>
      <c r="F408" s="5" t="s">
        <v>2370</v>
      </c>
      <c r="G408" s="5">
        <v>2</v>
      </c>
      <c r="H408" s="5" t="s">
        <v>2370</v>
      </c>
      <c r="I408" s="5" t="str">
        <f t="shared" si="12"/>
        <v>OBESITY</v>
      </c>
      <c r="J408" s="5" t="str">
        <f t="shared" si="13"/>
        <v>NORMAL</v>
      </c>
    </row>
    <row r="409" spans="1:10" x14ac:dyDescent="0.25">
      <c r="A409" s="5" t="s">
        <v>1954</v>
      </c>
      <c r="B409" s="5">
        <v>29.8</v>
      </c>
      <c r="C409" s="5">
        <v>8.24</v>
      </c>
      <c r="D409" s="5" t="s">
        <v>2371</v>
      </c>
      <c r="E409" s="5" t="s">
        <v>2370</v>
      </c>
      <c r="F409" s="5" t="s">
        <v>2370</v>
      </c>
      <c r="G409" s="5">
        <v>1</v>
      </c>
      <c r="H409" s="5" t="s">
        <v>2371</v>
      </c>
      <c r="I409" s="5" t="str">
        <f t="shared" si="12"/>
        <v>OVERWEIGHT</v>
      </c>
      <c r="J409" s="5" t="str">
        <f t="shared" si="13"/>
        <v>DIABETES</v>
      </c>
    </row>
    <row r="410" spans="1:10" x14ac:dyDescent="0.25">
      <c r="A410" s="5" t="s">
        <v>1953</v>
      </c>
      <c r="B410" s="5">
        <v>24.01</v>
      </c>
      <c r="C410" s="5">
        <v>4.76</v>
      </c>
      <c r="D410" s="5" t="s">
        <v>2370</v>
      </c>
      <c r="E410" s="5" t="s">
        <v>2370</v>
      </c>
      <c r="F410" s="5" t="s">
        <v>2370</v>
      </c>
      <c r="G410" s="5">
        <v>1</v>
      </c>
      <c r="H410" s="5" t="s">
        <v>2371</v>
      </c>
      <c r="I410" s="5" t="str">
        <f t="shared" si="12"/>
        <v>NORMAL WEIGHT</v>
      </c>
      <c r="J410" s="5" t="str">
        <f t="shared" si="13"/>
        <v>NORMAL</v>
      </c>
    </row>
    <row r="411" spans="1:10" x14ac:dyDescent="0.25">
      <c r="A411" s="5" t="s">
        <v>1952</v>
      </c>
      <c r="B411" s="5">
        <v>23.21</v>
      </c>
      <c r="C411" s="5">
        <v>6.03</v>
      </c>
      <c r="D411" s="5" t="s">
        <v>2370</v>
      </c>
      <c r="E411" s="5" t="s">
        <v>2370</v>
      </c>
      <c r="F411" s="5" t="s">
        <v>2370</v>
      </c>
      <c r="G411" s="5">
        <v>1</v>
      </c>
      <c r="H411" s="5" t="s">
        <v>2370</v>
      </c>
      <c r="I411" s="5" t="str">
        <f t="shared" si="12"/>
        <v>NORMAL WEIGHT</v>
      </c>
      <c r="J411" s="5" t="str">
        <f t="shared" si="13"/>
        <v>PREDIABETES</v>
      </c>
    </row>
    <row r="412" spans="1:10" x14ac:dyDescent="0.25">
      <c r="A412" s="5" t="s">
        <v>1951</v>
      </c>
      <c r="B412" s="5">
        <v>21.2</v>
      </c>
      <c r="C412" s="5">
        <v>4.07</v>
      </c>
      <c r="D412" s="5" t="s">
        <v>2371</v>
      </c>
      <c r="E412" s="5" t="s">
        <v>2370</v>
      </c>
      <c r="F412" s="5" t="s">
        <v>2370</v>
      </c>
      <c r="G412" s="5">
        <v>1</v>
      </c>
      <c r="H412" s="5" t="s">
        <v>2371</v>
      </c>
      <c r="I412" s="5" t="str">
        <f t="shared" si="12"/>
        <v>NORMAL WEIGHT</v>
      </c>
      <c r="J412" s="5" t="str">
        <f t="shared" si="13"/>
        <v>NORMAL</v>
      </c>
    </row>
    <row r="413" spans="1:10" x14ac:dyDescent="0.25">
      <c r="A413" s="5" t="s">
        <v>1950</v>
      </c>
      <c r="B413" s="5">
        <v>28.215</v>
      </c>
      <c r="C413" s="5">
        <v>8.26</v>
      </c>
      <c r="D413" s="5" t="s">
        <v>2371</v>
      </c>
      <c r="E413" s="5" t="s">
        <v>2370</v>
      </c>
      <c r="F413" s="5" t="s">
        <v>2370</v>
      </c>
      <c r="G413" s="5">
        <v>1</v>
      </c>
      <c r="H413" s="5" t="s">
        <v>2371</v>
      </c>
      <c r="I413" s="5" t="str">
        <f t="shared" si="12"/>
        <v>OVERWEIGHT</v>
      </c>
      <c r="J413" s="5" t="str">
        <f t="shared" si="13"/>
        <v>DIABETES</v>
      </c>
    </row>
    <row r="414" spans="1:10" x14ac:dyDescent="0.25">
      <c r="A414" s="5" t="s">
        <v>1949</v>
      </c>
      <c r="B414" s="5">
        <v>38.094999999999999</v>
      </c>
      <c r="C414" s="5">
        <v>4.76</v>
      </c>
      <c r="D414" s="5" t="s">
        <v>2370</v>
      </c>
      <c r="E414" s="5" t="s">
        <v>2370</v>
      </c>
      <c r="F414" s="5" t="s">
        <v>2370</v>
      </c>
      <c r="G414" s="5">
        <v>1</v>
      </c>
      <c r="H414" s="5" t="s">
        <v>2370</v>
      </c>
      <c r="I414" s="5" t="str">
        <f t="shared" si="12"/>
        <v>OBESITY</v>
      </c>
      <c r="J414" s="5" t="str">
        <f t="shared" si="13"/>
        <v>NORMAL</v>
      </c>
    </row>
    <row r="415" spans="1:10" x14ac:dyDescent="0.25">
      <c r="A415" s="5" t="s">
        <v>1948</v>
      </c>
      <c r="B415" s="5">
        <v>22.61</v>
      </c>
      <c r="C415" s="5">
        <v>6.13</v>
      </c>
      <c r="D415" s="5" t="s">
        <v>2371</v>
      </c>
      <c r="E415" s="5" t="s">
        <v>2370</v>
      </c>
      <c r="F415" s="5" t="s">
        <v>2372</v>
      </c>
      <c r="G415" s="5">
        <v>1</v>
      </c>
      <c r="H415" s="5" t="s">
        <v>2371</v>
      </c>
      <c r="I415" s="5" t="str">
        <f t="shared" si="12"/>
        <v>NORMAL WEIGHT</v>
      </c>
      <c r="J415" s="5" t="str">
        <f t="shared" si="13"/>
        <v>PREDIABETES</v>
      </c>
    </row>
    <row r="416" spans="1:10" x14ac:dyDescent="0.25">
      <c r="A416" s="5" t="s">
        <v>1947</v>
      </c>
      <c r="B416" s="5">
        <v>24.32</v>
      </c>
      <c r="C416" s="5">
        <v>10.47</v>
      </c>
      <c r="D416" s="5" t="s">
        <v>2371</v>
      </c>
      <c r="E416" s="5" t="s">
        <v>2370</v>
      </c>
      <c r="F416" s="5" t="s">
        <v>2370</v>
      </c>
      <c r="G416" s="5">
        <v>2</v>
      </c>
      <c r="H416" s="5" t="s">
        <v>2371</v>
      </c>
      <c r="I416" s="5" t="str">
        <f t="shared" si="12"/>
        <v>NORMAL WEIGHT</v>
      </c>
      <c r="J416" s="5" t="str">
        <f t="shared" si="13"/>
        <v>DIABETES</v>
      </c>
    </row>
    <row r="417" spans="1:10" x14ac:dyDescent="0.25">
      <c r="A417" s="5" t="s">
        <v>1946</v>
      </c>
      <c r="B417" s="5">
        <v>20.96</v>
      </c>
      <c r="C417" s="5">
        <v>4.04</v>
      </c>
      <c r="D417" s="5" t="s">
        <v>2371</v>
      </c>
      <c r="E417" s="5" t="s">
        <v>2370</v>
      </c>
      <c r="F417" s="5" t="s">
        <v>2370</v>
      </c>
      <c r="G417" s="5">
        <v>1</v>
      </c>
      <c r="H417" s="5" t="s">
        <v>2371</v>
      </c>
      <c r="I417" s="5" t="str">
        <f t="shared" si="12"/>
        <v>NORMAL WEIGHT</v>
      </c>
      <c r="J417" s="5" t="str">
        <f t="shared" si="13"/>
        <v>NORMAL</v>
      </c>
    </row>
    <row r="418" spans="1:10" x14ac:dyDescent="0.25">
      <c r="A418" s="5" t="s">
        <v>1945</v>
      </c>
      <c r="B418" s="5">
        <v>19.68</v>
      </c>
      <c r="C418" s="5">
        <v>5.74</v>
      </c>
      <c r="D418" s="5" t="s">
        <v>2370</v>
      </c>
      <c r="E418" s="5" t="s">
        <v>2370</v>
      </c>
      <c r="F418" s="5" t="s">
        <v>2370</v>
      </c>
      <c r="G418" s="5">
        <v>0</v>
      </c>
      <c r="H418" s="5" t="s">
        <v>2371</v>
      </c>
      <c r="I418" s="5" t="str">
        <f t="shared" si="12"/>
        <v>NORMAL WEIGHT</v>
      </c>
      <c r="J418" s="5" t="str">
        <f t="shared" si="13"/>
        <v>PREDIABETES</v>
      </c>
    </row>
    <row r="419" spans="1:10" x14ac:dyDescent="0.25">
      <c r="A419" s="5" t="s">
        <v>1944</v>
      </c>
      <c r="B419" s="5">
        <v>18.100000000000001</v>
      </c>
      <c r="C419" s="5">
        <v>6.33</v>
      </c>
      <c r="D419" s="5" t="s">
        <v>2370</v>
      </c>
      <c r="E419" s="5" t="s">
        <v>2370</v>
      </c>
      <c r="F419" s="5" t="s">
        <v>2370</v>
      </c>
      <c r="G419" s="5">
        <v>1</v>
      </c>
      <c r="H419" s="5" t="s">
        <v>2371</v>
      </c>
      <c r="I419" s="5" t="str">
        <f t="shared" si="12"/>
        <v>UNDERWEIGHT</v>
      </c>
      <c r="J419" s="5" t="str">
        <f t="shared" si="13"/>
        <v>PREDIABETES</v>
      </c>
    </row>
    <row r="420" spans="1:10" x14ac:dyDescent="0.25">
      <c r="A420" s="5" t="s">
        <v>1943</v>
      </c>
      <c r="B420" s="5">
        <v>29.64</v>
      </c>
      <c r="C420" s="5">
        <v>4.28</v>
      </c>
      <c r="D420" s="5" t="s">
        <v>2371</v>
      </c>
      <c r="E420" s="5" t="s">
        <v>2370</v>
      </c>
      <c r="F420" s="5" t="s">
        <v>2370</v>
      </c>
      <c r="G420" s="5">
        <v>0</v>
      </c>
      <c r="H420" s="5" t="s">
        <v>2370</v>
      </c>
      <c r="I420" s="5" t="str">
        <f t="shared" si="12"/>
        <v>OVERWEIGHT</v>
      </c>
      <c r="J420" s="5" t="str">
        <f t="shared" si="13"/>
        <v>NORMAL</v>
      </c>
    </row>
    <row r="421" spans="1:10" x14ac:dyDescent="0.25">
      <c r="A421" s="5" t="s">
        <v>1942</v>
      </c>
      <c r="B421" s="5">
        <v>25.3</v>
      </c>
      <c r="C421" s="5">
        <v>9.4700000000000006</v>
      </c>
      <c r="D421" s="5" t="s">
        <v>2371</v>
      </c>
      <c r="E421" s="5" t="s">
        <v>2370</v>
      </c>
      <c r="F421" s="5" t="s">
        <v>2370</v>
      </c>
      <c r="G421" s="5">
        <v>2</v>
      </c>
      <c r="H421" s="5" t="s">
        <v>2371</v>
      </c>
      <c r="I421" s="5" t="str">
        <f t="shared" si="12"/>
        <v>OVERWEIGHT</v>
      </c>
      <c r="J421" s="5" t="str">
        <f t="shared" si="13"/>
        <v>DIABETES</v>
      </c>
    </row>
    <row r="422" spans="1:10" x14ac:dyDescent="0.25">
      <c r="A422" s="5" t="s">
        <v>1941</v>
      </c>
      <c r="B422" s="5">
        <v>27.6</v>
      </c>
      <c r="C422" s="5">
        <v>4.8499999999999996</v>
      </c>
      <c r="D422" s="5" t="s">
        <v>2371</v>
      </c>
      <c r="E422" s="5" t="s">
        <v>2370</v>
      </c>
      <c r="F422" s="5" t="s">
        <v>2370</v>
      </c>
      <c r="G422" s="5">
        <v>0</v>
      </c>
      <c r="H422" s="5" t="s">
        <v>2370</v>
      </c>
      <c r="I422" s="5" t="str">
        <f t="shared" si="12"/>
        <v>OVERWEIGHT</v>
      </c>
      <c r="J422" s="5" t="str">
        <f t="shared" si="13"/>
        <v>NORMAL</v>
      </c>
    </row>
    <row r="423" spans="1:10" x14ac:dyDescent="0.25">
      <c r="A423" s="5" t="s">
        <v>1940</v>
      </c>
      <c r="B423" s="5">
        <v>27.645</v>
      </c>
      <c r="C423" s="5">
        <v>11.03</v>
      </c>
      <c r="D423" s="5" t="s">
        <v>2371</v>
      </c>
      <c r="E423" s="5" t="s">
        <v>2370</v>
      </c>
      <c r="F423" s="5" t="s">
        <v>2370</v>
      </c>
      <c r="G423" s="5">
        <v>1</v>
      </c>
      <c r="H423" s="5" t="s">
        <v>2371</v>
      </c>
      <c r="I423" s="5" t="str">
        <f t="shared" si="12"/>
        <v>OVERWEIGHT</v>
      </c>
      <c r="J423" s="5" t="str">
        <f t="shared" si="13"/>
        <v>DIABETES</v>
      </c>
    </row>
    <row r="424" spans="1:10" x14ac:dyDescent="0.25">
      <c r="A424" s="5" t="s">
        <v>1939</v>
      </c>
      <c r="B424" s="5">
        <v>27.6</v>
      </c>
      <c r="C424" s="5">
        <v>5.22</v>
      </c>
      <c r="D424" s="5" t="s">
        <v>2370</v>
      </c>
      <c r="E424" s="5" t="s">
        <v>2370</v>
      </c>
      <c r="F424" s="5" t="s">
        <v>2370</v>
      </c>
      <c r="G424" s="5">
        <v>2</v>
      </c>
      <c r="H424" s="5" t="s">
        <v>2371</v>
      </c>
      <c r="I424" s="5" t="str">
        <f t="shared" si="12"/>
        <v>OVERWEIGHT</v>
      </c>
      <c r="J424" s="5" t="str">
        <f t="shared" si="13"/>
        <v>NORMAL</v>
      </c>
    </row>
    <row r="425" spans="1:10" x14ac:dyDescent="0.25">
      <c r="A425" s="5" t="s">
        <v>1938</v>
      </c>
      <c r="B425" s="5">
        <v>25.08</v>
      </c>
      <c r="C425" s="5">
        <v>9.52</v>
      </c>
      <c r="D425" s="5" t="s">
        <v>2371</v>
      </c>
      <c r="E425" s="5" t="s">
        <v>2370</v>
      </c>
      <c r="F425" s="5" t="s">
        <v>2370</v>
      </c>
      <c r="G425" s="5">
        <v>2</v>
      </c>
      <c r="H425" s="5" t="s">
        <v>2370</v>
      </c>
      <c r="I425" s="5" t="str">
        <f t="shared" si="12"/>
        <v>OVERWEIGHT</v>
      </c>
      <c r="J425" s="5" t="str">
        <f t="shared" si="13"/>
        <v>DIABETES</v>
      </c>
    </row>
    <row r="426" spans="1:10" x14ac:dyDescent="0.25">
      <c r="A426" s="5" t="s">
        <v>1937</v>
      </c>
      <c r="B426" s="5">
        <v>30.02</v>
      </c>
      <c r="C426" s="5">
        <v>11.09</v>
      </c>
      <c r="D426" s="5" t="s">
        <v>2370</v>
      </c>
      <c r="E426" s="5" t="s">
        <v>2370</v>
      </c>
      <c r="F426" s="5" t="s">
        <v>2370</v>
      </c>
      <c r="G426" s="5">
        <v>0</v>
      </c>
      <c r="H426" s="5" t="s">
        <v>2370</v>
      </c>
      <c r="I426" s="5" t="str">
        <f t="shared" si="12"/>
        <v>OBESITY</v>
      </c>
      <c r="J426" s="5" t="str">
        <f t="shared" si="13"/>
        <v>DIABETES</v>
      </c>
    </row>
    <row r="427" spans="1:10" x14ac:dyDescent="0.25">
      <c r="A427" s="5" t="s">
        <v>1936</v>
      </c>
      <c r="B427" s="5">
        <v>27.36</v>
      </c>
      <c r="C427" s="5">
        <v>9.4499999999999993</v>
      </c>
      <c r="D427" s="5" t="s">
        <v>2371</v>
      </c>
      <c r="E427" s="5" t="s">
        <v>2370</v>
      </c>
      <c r="F427" s="5" t="s">
        <v>2370</v>
      </c>
      <c r="G427" s="5">
        <v>2</v>
      </c>
      <c r="H427" s="5" t="s">
        <v>2371</v>
      </c>
      <c r="I427" s="5" t="str">
        <f t="shared" si="12"/>
        <v>OVERWEIGHT</v>
      </c>
      <c r="J427" s="5" t="str">
        <f t="shared" si="13"/>
        <v>DIABETES</v>
      </c>
    </row>
    <row r="428" spans="1:10" x14ac:dyDescent="0.25">
      <c r="A428" s="5" t="s">
        <v>1935</v>
      </c>
      <c r="B428" s="5">
        <v>22.2</v>
      </c>
      <c r="C428" s="5">
        <v>5.51</v>
      </c>
      <c r="D428" s="5" t="s">
        <v>2370</v>
      </c>
      <c r="E428" s="5" t="s">
        <v>2370</v>
      </c>
      <c r="F428" s="5" t="s">
        <v>2370</v>
      </c>
      <c r="G428" s="5">
        <v>0</v>
      </c>
      <c r="H428" s="5" t="s">
        <v>2371</v>
      </c>
      <c r="I428" s="5" t="str">
        <f t="shared" si="12"/>
        <v>NORMAL WEIGHT</v>
      </c>
      <c r="J428" s="5" t="str">
        <f t="shared" si="13"/>
        <v>NORMAL</v>
      </c>
    </row>
    <row r="429" spans="1:10" x14ac:dyDescent="0.25">
      <c r="A429" s="5" t="s">
        <v>1934</v>
      </c>
      <c r="B429" s="5">
        <v>25.71</v>
      </c>
      <c r="C429" s="5">
        <v>4.18</v>
      </c>
      <c r="D429" s="5" t="s">
        <v>2370</v>
      </c>
      <c r="E429" s="5" t="s">
        <v>2371</v>
      </c>
      <c r="F429" s="5" t="s">
        <v>2370</v>
      </c>
      <c r="G429" s="5">
        <v>1</v>
      </c>
      <c r="H429" s="5" t="s">
        <v>2371</v>
      </c>
      <c r="I429" s="5" t="str">
        <f t="shared" si="12"/>
        <v>OVERWEIGHT</v>
      </c>
      <c r="J429" s="5" t="str">
        <f t="shared" si="13"/>
        <v>NORMAL</v>
      </c>
    </row>
    <row r="430" spans="1:10" x14ac:dyDescent="0.25">
      <c r="A430" s="5" t="s">
        <v>1933</v>
      </c>
      <c r="B430" s="5">
        <v>41.91</v>
      </c>
      <c r="C430" s="5">
        <v>5.98</v>
      </c>
      <c r="D430" s="5" t="s">
        <v>2371</v>
      </c>
      <c r="E430" s="5" t="s">
        <v>2370</v>
      </c>
      <c r="F430" s="5" t="s">
        <v>2370</v>
      </c>
      <c r="G430" s="5">
        <v>1</v>
      </c>
      <c r="H430" s="5" t="s">
        <v>2370</v>
      </c>
      <c r="I430" s="5" t="str">
        <f t="shared" si="12"/>
        <v>OBESITY</v>
      </c>
      <c r="J430" s="5" t="str">
        <f t="shared" si="13"/>
        <v>PREDIABETES</v>
      </c>
    </row>
    <row r="431" spans="1:10" x14ac:dyDescent="0.25">
      <c r="A431" s="5" t="s">
        <v>1932</v>
      </c>
      <c r="B431" s="5">
        <v>25.85</v>
      </c>
      <c r="C431" s="5">
        <v>10.16</v>
      </c>
      <c r="D431" s="5" t="s">
        <v>2370</v>
      </c>
      <c r="E431" s="5" t="s">
        <v>2370</v>
      </c>
      <c r="F431" s="5" t="s">
        <v>2370</v>
      </c>
      <c r="G431" s="5">
        <v>0</v>
      </c>
      <c r="H431" s="5" t="s">
        <v>2371</v>
      </c>
      <c r="I431" s="5" t="str">
        <f t="shared" si="12"/>
        <v>OVERWEIGHT</v>
      </c>
      <c r="J431" s="5" t="str">
        <f t="shared" si="13"/>
        <v>DIABETES</v>
      </c>
    </row>
    <row r="432" spans="1:10" x14ac:dyDescent="0.25">
      <c r="A432" s="5" t="s">
        <v>1931</v>
      </c>
      <c r="B432" s="5">
        <v>23.844999999999999</v>
      </c>
      <c r="C432" s="5">
        <v>11.71</v>
      </c>
      <c r="D432" s="5" t="s">
        <v>2370</v>
      </c>
      <c r="E432" s="5" t="s">
        <v>2370</v>
      </c>
      <c r="F432" s="5" t="s">
        <v>2370</v>
      </c>
      <c r="G432" s="5">
        <v>2</v>
      </c>
      <c r="H432" s="5" t="s">
        <v>2371</v>
      </c>
      <c r="I432" s="5" t="str">
        <f t="shared" si="12"/>
        <v>NORMAL WEIGHT</v>
      </c>
      <c r="J432" s="5" t="str">
        <f t="shared" si="13"/>
        <v>DIABETES</v>
      </c>
    </row>
    <row r="433" spans="1:10" x14ac:dyDescent="0.25">
      <c r="A433" s="5" t="s">
        <v>1930</v>
      </c>
      <c r="B433" s="5">
        <v>30.59</v>
      </c>
      <c r="C433" s="5">
        <v>5.23</v>
      </c>
      <c r="D433" s="5" t="s">
        <v>2370</v>
      </c>
      <c r="E433" s="5" t="s">
        <v>2370</v>
      </c>
      <c r="F433" s="5" t="s">
        <v>2372</v>
      </c>
      <c r="G433" s="5">
        <v>1</v>
      </c>
      <c r="H433" s="5" t="s">
        <v>2370</v>
      </c>
      <c r="I433" s="5" t="str">
        <f t="shared" si="12"/>
        <v>OBESITY</v>
      </c>
      <c r="J433" s="5" t="str">
        <f t="shared" si="13"/>
        <v>NORMAL</v>
      </c>
    </row>
    <row r="434" spans="1:10" x14ac:dyDescent="0.25">
      <c r="A434" s="5" t="s">
        <v>1929</v>
      </c>
      <c r="B434" s="5">
        <v>24.795000000000002</v>
      </c>
      <c r="C434" s="5">
        <v>6.85</v>
      </c>
      <c r="D434" s="5" t="s">
        <v>2370</v>
      </c>
      <c r="E434" s="5" t="s">
        <v>2370</v>
      </c>
      <c r="F434" s="5" t="s">
        <v>2370</v>
      </c>
      <c r="G434" s="5">
        <v>0</v>
      </c>
      <c r="H434" s="5" t="s">
        <v>2371</v>
      </c>
      <c r="I434" s="5" t="str">
        <f t="shared" si="12"/>
        <v>NORMAL WEIGHT</v>
      </c>
      <c r="J434" s="5" t="str">
        <f t="shared" si="13"/>
        <v>DIABETES</v>
      </c>
    </row>
    <row r="435" spans="1:10" x14ac:dyDescent="0.25">
      <c r="A435" s="5" t="s">
        <v>1928</v>
      </c>
      <c r="B435" s="5">
        <v>24.13</v>
      </c>
      <c r="C435" s="5">
        <v>7.05</v>
      </c>
      <c r="D435" s="5" t="s">
        <v>2371</v>
      </c>
      <c r="E435" s="5" t="s">
        <v>2370</v>
      </c>
      <c r="F435" s="5" t="s">
        <v>2370</v>
      </c>
      <c r="G435" s="5">
        <v>2</v>
      </c>
      <c r="H435" s="5" t="s">
        <v>2371</v>
      </c>
      <c r="I435" s="5" t="str">
        <f t="shared" si="12"/>
        <v>NORMAL WEIGHT</v>
      </c>
      <c r="J435" s="5" t="str">
        <f t="shared" si="13"/>
        <v>DIABETES</v>
      </c>
    </row>
    <row r="436" spans="1:10" x14ac:dyDescent="0.25">
      <c r="A436" s="5" t="s">
        <v>1927</v>
      </c>
      <c r="B436" s="5">
        <v>25.84</v>
      </c>
      <c r="C436" s="5">
        <v>11.64</v>
      </c>
      <c r="D436" s="5" t="s">
        <v>2370</v>
      </c>
      <c r="E436" s="5" t="s">
        <v>2370</v>
      </c>
      <c r="F436" s="5" t="s">
        <v>2370</v>
      </c>
      <c r="G436" s="5">
        <v>2</v>
      </c>
      <c r="H436" s="5" t="s">
        <v>2371</v>
      </c>
      <c r="I436" s="5" t="str">
        <f t="shared" si="12"/>
        <v>OVERWEIGHT</v>
      </c>
      <c r="J436" s="5" t="str">
        <f t="shared" si="13"/>
        <v>DIABETES</v>
      </c>
    </row>
    <row r="437" spans="1:10" x14ac:dyDescent="0.25">
      <c r="A437" s="5" t="s">
        <v>1926</v>
      </c>
      <c r="B437" s="5">
        <v>28</v>
      </c>
      <c r="C437" s="5">
        <v>10.52</v>
      </c>
      <c r="D437" s="5" t="s">
        <v>2370</v>
      </c>
      <c r="E437" s="5" t="s">
        <v>2370</v>
      </c>
      <c r="F437" s="5" t="s">
        <v>2370</v>
      </c>
      <c r="G437" s="5">
        <v>0</v>
      </c>
      <c r="H437" s="5" t="s">
        <v>2371</v>
      </c>
      <c r="I437" s="5" t="str">
        <f t="shared" si="12"/>
        <v>OVERWEIGHT</v>
      </c>
      <c r="J437" s="5" t="str">
        <f t="shared" si="13"/>
        <v>DIABETES</v>
      </c>
    </row>
    <row r="438" spans="1:10" x14ac:dyDescent="0.25">
      <c r="A438" s="5" t="s">
        <v>1925</v>
      </c>
      <c r="B438" s="5">
        <v>34.1</v>
      </c>
      <c r="C438" s="5">
        <v>4.01</v>
      </c>
      <c r="D438" s="5" t="s">
        <v>2371</v>
      </c>
      <c r="E438" s="5" t="s">
        <v>2370</v>
      </c>
      <c r="F438" s="5" t="s">
        <v>2372</v>
      </c>
      <c r="G438" s="5">
        <v>1</v>
      </c>
      <c r="H438" s="5" t="s">
        <v>2370</v>
      </c>
      <c r="I438" s="5" t="str">
        <f t="shared" si="12"/>
        <v>OBESITY</v>
      </c>
      <c r="J438" s="5" t="str">
        <f t="shared" si="13"/>
        <v>NORMAL</v>
      </c>
    </row>
    <row r="439" spans="1:10" x14ac:dyDescent="0.25">
      <c r="A439" s="5" t="s">
        <v>1924</v>
      </c>
      <c r="B439" s="5">
        <v>26.125</v>
      </c>
      <c r="C439" s="5">
        <v>8.56</v>
      </c>
      <c r="D439" s="5" t="s">
        <v>2371</v>
      </c>
      <c r="E439" s="5" t="s">
        <v>2370</v>
      </c>
      <c r="F439" s="5" t="s">
        <v>2370</v>
      </c>
      <c r="G439" s="5">
        <v>1</v>
      </c>
      <c r="H439" s="5" t="s">
        <v>2371</v>
      </c>
      <c r="I439" s="5" t="str">
        <f t="shared" si="12"/>
        <v>OVERWEIGHT</v>
      </c>
      <c r="J439" s="5" t="str">
        <f t="shared" si="13"/>
        <v>DIABETES</v>
      </c>
    </row>
    <row r="440" spans="1:10" x14ac:dyDescent="0.25">
      <c r="A440" s="5" t="s">
        <v>1923</v>
      </c>
      <c r="B440" s="5">
        <v>25.6</v>
      </c>
      <c r="C440" s="5">
        <v>10.5</v>
      </c>
      <c r="D440" s="5" t="s">
        <v>2370</v>
      </c>
      <c r="E440" s="5" t="s">
        <v>2370</v>
      </c>
      <c r="F440" s="5" t="s">
        <v>2370</v>
      </c>
      <c r="G440" s="5">
        <v>2</v>
      </c>
      <c r="H440" s="5" t="s">
        <v>2371</v>
      </c>
      <c r="I440" s="5" t="str">
        <f t="shared" si="12"/>
        <v>OVERWEIGHT</v>
      </c>
      <c r="J440" s="5" t="str">
        <f t="shared" si="13"/>
        <v>DIABETES</v>
      </c>
    </row>
    <row r="441" spans="1:10" x14ac:dyDescent="0.25">
      <c r="A441" s="5" t="s">
        <v>1922</v>
      </c>
      <c r="B441" s="5">
        <v>24.32</v>
      </c>
      <c r="C441" s="5">
        <v>6.39</v>
      </c>
      <c r="D441" s="5" t="s">
        <v>2370</v>
      </c>
      <c r="E441" s="5" t="s">
        <v>2370</v>
      </c>
      <c r="F441" s="5" t="s">
        <v>2370</v>
      </c>
      <c r="G441" s="5">
        <v>0</v>
      </c>
      <c r="H441" s="5" t="s">
        <v>2370</v>
      </c>
      <c r="I441" s="5" t="str">
        <f t="shared" si="12"/>
        <v>NORMAL WEIGHT</v>
      </c>
      <c r="J441" s="5" t="str">
        <f t="shared" si="13"/>
        <v>PREDIABETES</v>
      </c>
    </row>
    <row r="442" spans="1:10" x14ac:dyDescent="0.25">
      <c r="A442" s="5" t="s">
        <v>1921</v>
      </c>
      <c r="B442" s="5">
        <v>22.88</v>
      </c>
      <c r="C442" s="5">
        <v>5.71</v>
      </c>
      <c r="D442" s="5" t="s">
        <v>2371</v>
      </c>
      <c r="E442" s="5" t="s">
        <v>2370</v>
      </c>
      <c r="F442" s="5" t="s">
        <v>2372</v>
      </c>
      <c r="G442" s="5">
        <v>1</v>
      </c>
      <c r="H442" s="5" t="s">
        <v>2371</v>
      </c>
      <c r="I442" s="5" t="str">
        <f t="shared" si="12"/>
        <v>NORMAL WEIGHT</v>
      </c>
      <c r="J442" s="5" t="str">
        <f t="shared" si="13"/>
        <v>PREDIABETES</v>
      </c>
    </row>
    <row r="443" spans="1:10" x14ac:dyDescent="0.25">
      <c r="A443" s="5" t="s">
        <v>1920</v>
      </c>
      <c r="B443" s="5">
        <v>24.984999999999999</v>
      </c>
      <c r="C443" s="5">
        <v>4.43</v>
      </c>
      <c r="D443" s="5" t="s">
        <v>2371</v>
      </c>
      <c r="E443" s="5" t="s">
        <v>2370</v>
      </c>
      <c r="F443" s="5" t="s">
        <v>2372</v>
      </c>
      <c r="G443" s="5">
        <v>1</v>
      </c>
      <c r="H443" s="5" t="s">
        <v>2370</v>
      </c>
      <c r="I443" s="5" t="str">
        <f t="shared" si="12"/>
        <v>NORMAL WEIGHT</v>
      </c>
      <c r="J443" s="5" t="str">
        <f t="shared" si="13"/>
        <v>NORMAL</v>
      </c>
    </row>
    <row r="444" spans="1:10" x14ac:dyDescent="0.25">
      <c r="A444" s="5" t="s">
        <v>1919</v>
      </c>
      <c r="B444" s="5">
        <v>33.1</v>
      </c>
      <c r="C444" s="5">
        <v>5.52</v>
      </c>
      <c r="D444" s="5" t="s">
        <v>2370</v>
      </c>
      <c r="E444" s="5" t="s">
        <v>2370</v>
      </c>
      <c r="F444" s="5" t="s">
        <v>2372</v>
      </c>
      <c r="G444" s="5">
        <v>1</v>
      </c>
      <c r="H444" s="5" t="s">
        <v>2370</v>
      </c>
      <c r="I444" s="5" t="str">
        <f t="shared" si="12"/>
        <v>OBESITY</v>
      </c>
      <c r="J444" s="5" t="str">
        <f t="shared" si="13"/>
        <v>NORMAL</v>
      </c>
    </row>
    <row r="445" spans="1:10" x14ac:dyDescent="0.25">
      <c r="A445" s="5" t="s">
        <v>1918</v>
      </c>
      <c r="B445" s="5">
        <v>27.83</v>
      </c>
      <c r="C445" s="5">
        <v>9.1999999999999993</v>
      </c>
      <c r="D445" s="5" t="s">
        <v>2371</v>
      </c>
      <c r="E445" s="5" t="s">
        <v>2370</v>
      </c>
      <c r="F445" s="5" t="s">
        <v>2370</v>
      </c>
      <c r="G445" s="5">
        <v>1</v>
      </c>
      <c r="H445" s="5" t="s">
        <v>2371</v>
      </c>
      <c r="I445" s="5" t="str">
        <f t="shared" si="12"/>
        <v>OVERWEIGHT</v>
      </c>
      <c r="J445" s="5" t="str">
        <f t="shared" si="13"/>
        <v>DIABETES</v>
      </c>
    </row>
    <row r="446" spans="1:10" x14ac:dyDescent="0.25">
      <c r="A446" s="5" t="s">
        <v>1917</v>
      </c>
      <c r="B446" s="5">
        <v>30.875</v>
      </c>
      <c r="C446" s="5">
        <v>10.97</v>
      </c>
      <c r="D446" s="5" t="s">
        <v>2371</v>
      </c>
      <c r="E446" s="5" t="s">
        <v>2370</v>
      </c>
      <c r="F446" s="5" t="s">
        <v>2370</v>
      </c>
      <c r="G446" s="5">
        <v>2</v>
      </c>
      <c r="H446" s="5" t="s">
        <v>2370</v>
      </c>
      <c r="I446" s="5" t="str">
        <f t="shared" si="12"/>
        <v>OBESITY</v>
      </c>
      <c r="J446" s="5" t="str">
        <f t="shared" si="13"/>
        <v>DIABETES</v>
      </c>
    </row>
    <row r="447" spans="1:10" x14ac:dyDescent="0.25">
      <c r="A447" s="5" t="s">
        <v>1916</v>
      </c>
      <c r="B447" s="5">
        <v>27.265000000000001</v>
      </c>
      <c r="C447" s="5">
        <v>4.25</v>
      </c>
      <c r="D447" s="5" t="s">
        <v>2370</v>
      </c>
      <c r="E447" s="5" t="s">
        <v>2370</v>
      </c>
      <c r="F447" s="5" t="s">
        <v>2372</v>
      </c>
      <c r="G447" s="5">
        <v>1</v>
      </c>
      <c r="H447" s="5" t="s">
        <v>2370</v>
      </c>
      <c r="I447" s="5" t="str">
        <f t="shared" si="12"/>
        <v>OVERWEIGHT</v>
      </c>
      <c r="J447" s="5" t="str">
        <f t="shared" si="13"/>
        <v>NORMAL</v>
      </c>
    </row>
    <row r="448" spans="1:10" x14ac:dyDescent="0.25">
      <c r="A448" s="5" t="s">
        <v>1915</v>
      </c>
      <c r="B448" s="5">
        <v>26.7</v>
      </c>
      <c r="C448" s="5">
        <v>5.23</v>
      </c>
      <c r="D448" s="5" t="s">
        <v>2370</v>
      </c>
      <c r="E448" s="5" t="s">
        <v>2370</v>
      </c>
      <c r="F448" s="5" t="s">
        <v>2372</v>
      </c>
      <c r="G448" s="5">
        <v>1</v>
      </c>
      <c r="H448" s="5" t="s">
        <v>2371</v>
      </c>
      <c r="I448" s="5" t="str">
        <f t="shared" si="12"/>
        <v>OVERWEIGHT</v>
      </c>
      <c r="J448" s="5" t="str">
        <f t="shared" si="13"/>
        <v>NORMAL</v>
      </c>
    </row>
    <row r="449" spans="1:10" x14ac:dyDescent="0.25">
      <c r="A449" s="5" t="s">
        <v>1914</v>
      </c>
      <c r="B449" s="5">
        <v>29.925000000000001</v>
      </c>
      <c r="C449" s="5">
        <v>5.96</v>
      </c>
      <c r="D449" s="5" t="s">
        <v>2371</v>
      </c>
      <c r="E449" s="5" t="s">
        <v>2370</v>
      </c>
      <c r="F449" s="5" t="s">
        <v>2372</v>
      </c>
      <c r="G449" s="5">
        <v>1</v>
      </c>
      <c r="H449" s="5" t="s">
        <v>2371</v>
      </c>
      <c r="I449" s="5" t="str">
        <f t="shared" si="12"/>
        <v>OVERWEIGHT</v>
      </c>
      <c r="J449" s="5" t="str">
        <f t="shared" si="13"/>
        <v>PREDIABETES</v>
      </c>
    </row>
    <row r="450" spans="1:10" x14ac:dyDescent="0.25">
      <c r="A450" s="5" t="s">
        <v>1913</v>
      </c>
      <c r="B450" s="5">
        <v>19.95</v>
      </c>
      <c r="C450" s="5">
        <v>4.29</v>
      </c>
      <c r="D450" s="5" t="s">
        <v>2371</v>
      </c>
      <c r="E450" s="5" t="s">
        <v>2370</v>
      </c>
      <c r="F450" s="5" t="s">
        <v>2370</v>
      </c>
      <c r="G450" s="5">
        <v>2</v>
      </c>
      <c r="H450" s="5" t="s">
        <v>2371</v>
      </c>
      <c r="I450" s="5" t="str">
        <f t="shared" ref="I450:I513" si="14">IF(B450 &lt;18.5,"UNDERWEIGHT",IF(B450&lt;25,"NORMAL WEIGHT",IF(B450&lt;30,"OVERWEIGHT","OBESITY")))</f>
        <v>NORMAL WEIGHT</v>
      </c>
      <c r="J450" s="5" t="str">
        <f t="shared" si="13"/>
        <v>NORMAL</v>
      </c>
    </row>
    <row r="451" spans="1:10" x14ac:dyDescent="0.25">
      <c r="A451" s="5" t="s">
        <v>1912</v>
      </c>
      <c r="B451" s="5">
        <v>24.225000000000001</v>
      </c>
      <c r="C451" s="5">
        <v>4.09</v>
      </c>
      <c r="D451" s="5" t="s">
        <v>2370</v>
      </c>
      <c r="E451" s="5" t="s">
        <v>2370</v>
      </c>
      <c r="F451" s="5" t="s">
        <v>2370</v>
      </c>
      <c r="G451" s="5">
        <v>0</v>
      </c>
      <c r="H451" s="5" t="s">
        <v>2370</v>
      </c>
      <c r="I451" s="5" t="str">
        <f t="shared" si="14"/>
        <v>NORMAL WEIGHT</v>
      </c>
      <c r="J451" s="5" t="str">
        <f t="shared" ref="J451:J514" si="15">IF(C451&lt;5.7,"NORMAL",IF(C451&lt;6.4,"PREDIABETES","DIABETES"))</f>
        <v>NORMAL</v>
      </c>
    </row>
    <row r="452" spans="1:10" x14ac:dyDescent="0.25">
      <c r="A452" s="5" t="s">
        <v>1911</v>
      </c>
      <c r="B452" s="5">
        <v>28.12</v>
      </c>
      <c r="C452" s="5">
        <v>4.88</v>
      </c>
      <c r="D452" s="5" t="s">
        <v>2370</v>
      </c>
      <c r="E452" s="5" t="s">
        <v>2370</v>
      </c>
      <c r="F452" s="5" t="s">
        <v>2370</v>
      </c>
      <c r="G452" s="5">
        <v>0</v>
      </c>
      <c r="H452" s="5" t="s">
        <v>2371</v>
      </c>
      <c r="I452" s="5" t="str">
        <f t="shared" si="14"/>
        <v>OVERWEIGHT</v>
      </c>
      <c r="J452" s="5" t="str">
        <f t="shared" si="15"/>
        <v>NORMAL</v>
      </c>
    </row>
    <row r="453" spans="1:10" x14ac:dyDescent="0.25">
      <c r="A453" s="5" t="s">
        <v>1910</v>
      </c>
      <c r="B453" s="5">
        <v>23.21</v>
      </c>
      <c r="C453" s="5">
        <v>6.76</v>
      </c>
      <c r="D453" s="5" t="s">
        <v>2370</v>
      </c>
      <c r="E453" s="5" t="s">
        <v>2370</v>
      </c>
      <c r="F453" s="5" t="s">
        <v>2370</v>
      </c>
      <c r="G453" s="5">
        <v>0</v>
      </c>
      <c r="H453" s="5" t="s">
        <v>2371</v>
      </c>
      <c r="I453" s="5" t="str">
        <f t="shared" si="14"/>
        <v>NORMAL WEIGHT</v>
      </c>
      <c r="J453" s="5" t="str">
        <f t="shared" si="15"/>
        <v>DIABETES</v>
      </c>
    </row>
    <row r="454" spans="1:10" x14ac:dyDescent="0.25">
      <c r="A454" s="5" t="s">
        <v>1909</v>
      </c>
      <c r="B454" s="5">
        <v>23.98</v>
      </c>
      <c r="C454" s="5">
        <v>10.67</v>
      </c>
      <c r="D454" s="5" t="s">
        <v>2370</v>
      </c>
      <c r="E454" s="5" t="s">
        <v>2370</v>
      </c>
      <c r="F454" s="5" t="s">
        <v>2370</v>
      </c>
      <c r="G454" s="5">
        <v>0</v>
      </c>
      <c r="H454" s="5" t="s">
        <v>2370</v>
      </c>
      <c r="I454" s="5" t="str">
        <f t="shared" si="14"/>
        <v>NORMAL WEIGHT</v>
      </c>
      <c r="J454" s="5" t="str">
        <f t="shared" si="15"/>
        <v>DIABETES</v>
      </c>
    </row>
    <row r="455" spans="1:10" x14ac:dyDescent="0.25">
      <c r="A455" s="5" t="s">
        <v>1908</v>
      </c>
      <c r="B455" s="5">
        <v>30</v>
      </c>
      <c r="C455" s="5">
        <v>6.21</v>
      </c>
      <c r="D455" s="5" t="s">
        <v>2370</v>
      </c>
      <c r="E455" s="5" t="s">
        <v>2370</v>
      </c>
      <c r="F455" s="5" t="s">
        <v>2370</v>
      </c>
      <c r="G455" s="5">
        <v>0</v>
      </c>
      <c r="H455" s="5" t="s">
        <v>2371</v>
      </c>
      <c r="I455" s="5" t="str">
        <f t="shared" si="14"/>
        <v>OBESITY</v>
      </c>
      <c r="J455" s="5" t="str">
        <f t="shared" si="15"/>
        <v>PREDIABETES</v>
      </c>
    </row>
    <row r="456" spans="1:10" x14ac:dyDescent="0.25">
      <c r="A456" s="5" t="s">
        <v>1907</v>
      </c>
      <c r="B456" s="5">
        <v>17.350000000000001</v>
      </c>
      <c r="C456" s="5">
        <v>5.03</v>
      </c>
      <c r="D456" s="5" t="s">
        <v>2371</v>
      </c>
      <c r="E456" s="5" t="s">
        <v>2370</v>
      </c>
      <c r="F456" s="5" t="s">
        <v>2370</v>
      </c>
      <c r="G456" s="5">
        <v>0</v>
      </c>
      <c r="H456" s="5" t="s">
        <v>2371</v>
      </c>
      <c r="I456" s="5" t="str">
        <f t="shared" si="14"/>
        <v>UNDERWEIGHT</v>
      </c>
      <c r="J456" s="5" t="str">
        <f t="shared" si="15"/>
        <v>NORMAL</v>
      </c>
    </row>
    <row r="457" spans="1:10" x14ac:dyDescent="0.25">
      <c r="A457" s="5" t="s">
        <v>1906</v>
      </c>
      <c r="B457" s="5">
        <v>22.704999999999998</v>
      </c>
      <c r="C457" s="5">
        <v>5.27</v>
      </c>
      <c r="D457" s="5" t="s">
        <v>2370</v>
      </c>
      <c r="E457" s="5" t="s">
        <v>2370</v>
      </c>
      <c r="F457" s="5" t="s">
        <v>2370</v>
      </c>
      <c r="G457" s="5">
        <v>0</v>
      </c>
      <c r="H457" s="5" t="s">
        <v>2370</v>
      </c>
      <c r="I457" s="5" t="str">
        <f t="shared" si="14"/>
        <v>NORMAL WEIGHT</v>
      </c>
      <c r="J457" s="5" t="str">
        <f t="shared" si="15"/>
        <v>NORMAL</v>
      </c>
    </row>
    <row r="458" spans="1:10" x14ac:dyDescent="0.25">
      <c r="A458" s="5" t="s">
        <v>1905</v>
      </c>
      <c r="B458" s="5">
        <v>25.41</v>
      </c>
      <c r="C458" s="5">
        <v>10.53</v>
      </c>
      <c r="D458" s="5" t="s">
        <v>2371</v>
      </c>
      <c r="E458" s="5" t="s">
        <v>2370</v>
      </c>
      <c r="F458" s="5" t="s">
        <v>2370</v>
      </c>
      <c r="G458" s="5">
        <v>1</v>
      </c>
      <c r="H458" s="5" t="s">
        <v>2371</v>
      </c>
      <c r="I458" s="5" t="str">
        <f t="shared" si="14"/>
        <v>OVERWEIGHT</v>
      </c>
      <c r="J458" s="5" t="str">
        <f t="shared" si="15"/>
        <v>DIABETES</v>
      </c>
    </row>
    <row r="459" spans="1:10" x14ac:dyDescent="0.25">
      <c r="A459" s="5" t="s">
        <v>1904</v>
      </c>
      <c r="B459" s="5">
        <v>18.23</v>
      </c>
      <c r="C459" s="5">
        <v>5.78</v>
      </c>
      <c r="D459" s="5" t="s">
        <v>2370</v>
      </c>
      <c r="E459" s="5" t="s">
        <v>2370</v>
      </c>
      <c r="F459" s="5" t="s">
        <v>2372</v>
      </c>
      <c r="G459" s="5">
        <v>1</v>
      </c>
      <c r="H459" s="5" t="s">
        <v>2371</v>
      </c>
      <c r="I459" s="5" t="str">
        <f t="shared" si="14"/>
        <v>UNDERWEIGHT</v>
      </c>
      <c r="J459" s="5" t="str">
        <f t="shared" si="15"/>
        <v>PREDIABETES</v>
      </c>
    </row>
    <row r="460" spans="1:10" x14ac:dyDescent="0.25">
      <c r="A460" s="5" t="s">
        <v>1903</v>
      </c>
      <c r="B460" s="5">
        <v>24.7</v>
      </c>
      <c r="C460" s="5">
        <v>4.3600000000000003</v>
      </c>
      <c r="D460" s="5" t="s">
        <v>2370</v>
      </c>
      <c r="E460" s="5" t="s">
        <v>2370</v>
      </c>
      <c r="F460" s="5" t="s">
        <v>2372</v>
      </c>
      <c r="G460" s="5">
        <v>1</v>
      </c>
      <c r="H460" s="5" t="s">
        <v>2371</v>
      </c>
      <c r="I460" s="5" t="str">
        <f t="shared" si="14"/>
        <v>NORMAL WEIGHT</v>
      </c>
      <c r="J460" s="5" t="str">
        <f t="shared" si="15"/>
        <v>NORMAL</v>
      </c>
    </row>
    <row r="461" spans="1:10" x14ac:dyDescent="0.25">
      <c r="A461" s="5" t="s">
        <v>1902</v>
      </c>
      <c r="B461" s="5">
        <v>37.4</v>
      </c>
      <c r="C461" s="5">
        <v>9.7200000000000006</v>
      </c>
      <c r="D461" s="5" t="s">
        <v>2371</v>
      </c>
      <c r="E461" s="5" t="s">
        <v>2370</v>
      </c>
      <c r="F461" s="5" t="s">
        <v>2372</v>
      </c>
      <c r="G461" s="5">
        <v>1</v>
      </c>
      <c r="H461" s="5" t="s">
        <v>2370</v>
      </c>
      <c r="I461" s="5" t="str">
        <f t="shared" si="14"/>
        <v>OBESITY</v>
      </c>
      <c r="J461" s="5" t="str">
        <f t="shared" si="15"/>
        <v>DIABETES</v>
      </c>
    </row>
    <row r="462" spans="1:10" x14ac:dyDescent="0.25">
      <c r="A462" s="5" t="s">
        <v>1901</v>
      </c>
      <c r="B462" s="5">
        <v>26.885000000000002</v>
      </c>
      <c r="C462" s="5">
        <v>5.18</v>
      </c>
      <c r="D462" s="5" t="s">
        <v>2370</v>
      </c>
      <c r="E462" s="5" t="s">
        <v>2370</v>
      </c>
      <c r="F462" s="5" t="s">
        <v>2372</v>
      </c>
      <c r="G462" s="5">
        <v>1</v>
      </c>
      <c r="H462" s="5" t="s">
        <v>2371</v>
      </c>
      <c r="I462" s="5" t="str">
        <f t="shared" si="14"/>
        <v>OVERWEIGHT</v>
      </c>
      <c r="J462" s="5" t="str">
        <f t="shared" si="15"/>
        <v>NORMAL</v>
      </c>
    </row>
    <row r="463" spans="1:10" x14ac:dyDescent="0.25">
      <c r="A463" s="5" t="s">
        <v>1900</v>
      </c>
      <c r="B463" s="5">
        <v>25.27</v>
      </c>
      <c r="C463" s="5">
        <v>5.29</v>
      </c>
      <c r="D463" s="5" t="s">
        <v>2370</v>
      </c>
      <c r="E463" s="5" t="s">
        <v>2370</v>
      </c>
      <c r="F463" s="5" t="s">
        <v>2372</v>
      </c>
      <c r="G463" s="5">
        <v>1</v>
      </c>
      <c r="H463" s="5" t="s">
        <v>2371</v>
      </c>
      <c r="I463" s="5" t="str">
        <f t="shared" si="14"/>
        <v>OVERWEIGHT</v>
      </c>
      <c r="J463" s="5" t="str">
        <f t="shared" si="15"/>
        <v>NORMAL</v>
      </c>
    </row>
    <row r="464" spans="1:10" x14ac:dyDescent="0.25">
      <c r="A464" s="5" t="s">
        <v>1899</v>
      </c>
      <c r="B464" s="5">
        <v>23.655000000000001</v>
      </c>
      <c r="C464" s="5">
        <v>4.8600000000000003</v>
      </c>
      <c r="D464" s="5" t="s">
        <v>2371</v>
      </c>
      <c r="E464" s="5" t="s">
        <v>2370</v>
      </c>
      <c r="F464" s="5" t="s">
        <v>2370</v>
      </c>
      <c r="G464" s="5">
        <v>0</v>
      </c>
      <c r="H464" s="5" t="s">
        <v>2371</v>
      </c>
      <c r="I464" s="5" t="str">
        <f t="shared" si="14"/>
        <v>NORMAL WEIGHT</v>
      </c>
      <c r="J464" s="5" t="str">
        <f t="shared" si="15"/>
        <v>NORMAL</v>
      </c>
    </row>
    <row r="465" spans="1:10" x14ac:dyDescent="0.25">
      <c r="A465" s="5" t="s">
        <v>1898</v>
      </c>
      <c r="B465" s="5">
        <v>55.05</v>
      </c>
      <c r="C465" s="5">
        <v>7.66</v>
      </c>
      <c r="D465" s="5" t="s">
        <v>2370</v>
      </c>
      <c r="E465" s="5" t="s">
        <v>2370</v>
      </c>
      <c r="F465" s="5" t="s">
        <v>2370</v>
      </c>
      <c r="G465" s="5">
        <v>0</v>
      </c>
      <c r="H465" s="5" t="s">
        <v>2370</v>
      </c>
      <c r="I465" s="5" t="str">
        <f t="shared" si="14"/>
        <v>OBESITY</v>
      </c>
      <c r="J465" s="5" t="str">
        <f t="shared" si="15"/>
        <v>DIABETES</v>
      </c>
    </row>
    <row r="466" spans="1:10" x14ac:dyDescent="0.25">
      <c r="A466" s="5" t="s">
        <v>1897</v>
      </c>
      <c r="B466" s="5">
        <v>24.89</v>
      </c>
      <c r="C466" s="5">
        <v>6.1</v>
      </c>
      <c r="D466" s="5" t="s">
        <v>2371</v>
      </c>
      <c r="E466" s="5" t="s">
        <v>2370</v>
      </c>
      <c r="F466" s="5" t="s">
        <v>2372</v>
      </c>
      <c r="G466" s="5">
        <v>1</v>
      </c>
      <c r="H466" s="5" t="s">
        <v>2371</v>
      </c>
      <c r="I466" s="5" t="str">
        <f t="shared" si="14"/>
        <v>NORMAL WEIGHT</v>
      </c>
      <c r="J466" s="5" t="str">
        <f t="shared" si="15"/>
        <v>PREDIABETES</v>
      </c>
    </row>
    <row r="467" spans="1:10" x14ac:dyDescent="0.25">
      <c r="A467" s="5" t="s">
        <v>1896</v>
      </c>
      <c r="B467" s="5">
        <v>18.715</v>
      </c>
      <c r="C467" s="5">
        <v>4.4400000000000004</v>
      </c>
      <c r="D467" s="5" t="s">
        <v>2370</v>
      </c>
      <c r="E467" s="5" t="s">
        <v>2370</v>
      </c>
      <c r="F467" s="5" t="s">
        <v>2370</v>
      </c>
      <c r="G467" s="5">
        <v>0</v>
      </c>
      <c r="H467" s="5" t="s">
        <v>2370</v>
      </c>
      <c r="I467" s="5" t="str">
        <f t="shared" si="14"/>
        <v>NORMAL WEIGHT</v>
      </c>
      <c r="J467" s="5" t="str">
        <f t="shared" si="15"/>
        <v>NORMAL</v>
      </c>
    </row>
    <row r="468" spans="1:10" x14ac:dyDescent="0.25">
      <c r="A468" s="5" t="s">
        <v>1895</v>
      </c>
      <c r="B468" s="5">
        <v>28.12</v>
      </c>
      <c r="C468" s="5">
        <v>6.15</v>
      </c>
      <c r="D468" s="5" t="s">
        <v>2370</v>
      </c>
      <c r="E468" s="5" t="s">
        <v>2370</v>
      </c>
      <c r="F468" s="5" t="s">
        <v>2370</v>
      </c>
      <c r="G468" s="5">
        <v>0</v>
      </c>
      <c r="H468" s="5" t="s">
        <v>2371</v>
      </c>
      <c r="I468" s="5" t="str">
        <f t="shared" si="14"/>
        <v>OVERWEIGHT</v>
      </c>
      <c r="J468" s="5" t="str">
        <f t="shared" si="15"/>
        <v>PREDIABETES</v>
      </c>
    </row>
    <row r="469" spans="1:10" x14ac:dyDescent="0.25">
      <c r="A469" s="5" t="s">
        <v>1894</v>
      </c>
      <c r="B469" s="5">
        <v>26.6</v>
      </c>
      <c r="C469" s="5">
        <v>4.53</v>
      </c>
      <c r="D469" s="5" t="s">
        <v>2370</v>
      </c>
      <c r="E469" s="5" t="s">
        <v>2370</v>
      </c>
      <c r="F469" s="5" t="s">
        <v>2370</v>
      </c>
      <c r="G469" s="5">
        <v>0</v>
      </c>
      <c r="H469" s="5" t="s">
        <v>2371</v>
      </c>
      <c r="I469" s="5" t="str">
        <f t="shared" si="14"/>
        <v>OVERWEIGHT</v>
      </c>
      <c r="J469" s="5" t="str">
        <f t="shared" si="15"/>
        <v>NORMAL</v>
      </c>
    </row>
    <row r="470" spans="1:10" x14ac:dyDescent="0.25">
      <c r="A470" s="5" t="s">
        <v>1893</v>
      </c>
      <c r="B470" s="5">
        <v>30.114999999999998</v>
      </c>
      <c r="C470" s="5">
        <v>5.48</v>
      </c>
      <c r="D470" s="5" t="s">
        <v>2370</v>
      </c>
      <c r="E470" s="5" t="s">
        <v>2371</v>
      </c>
      <c r="F470" s="5" t="s">
        <v>2370</v>
      </c>
      <c r="G470" s="5">
        <v>1</v>
      </c>
      <c r="H470" s="5" t="s">
        <v>2370</v>
      </c>
      <c r="I470" s="5" t="str">
        <f t="shared" si="14"/>
        <v>OBESITY</v>
      </c>
      <c r="J470" s="5" t="str">
        <f t="shared" si="15"/>
        <v>NORMAL</v>
      </c>
    </row>
    <row r="471" spans="1:10" x14ac:dyDescent="0.25">
      <c r="A471" s="5" t="s">
        <v>1892</v>
      </c>
      <c r="B471" s="5">
        <v>24.605</v>
      </c>
      <c r="C471" s="5">
        <v>5.48</v>
      </c>
      <c r="D471" s="5" t="s">
        <v>2370</v>
      </c>
      <c r="E471" s="5" t="s">
        <v>2370</v>
      </c>
      <c r="F471" s="5" t="s">
        <v>2370</v>
      </c>
      <c r="G471" s="5">
        <v>0</v>
      </c>
      <c r="H471" s="5" t="s">
        <v>2371</v>
      </c>
      <c r="I471" s="5" t="str">
        <f t="shared" si="14"/>
        <v>NORMAL WEIGHT</v>
      </c>
      <c r="J471" s="5" t="str">
        <f t="shared" si="15"/>
        <v>NORMAL</v>
      </c>
    </row>
    <row r="472" spans="1:10" x14ac:dyDescent="0.25">
      <c r="A472" s="5" t="s">
        <v>1891</v>
      </c>
      <c r="B472" s="5">
        <v>29.6</v>
      </c>
      <c r="C472" s="5">
        <v>8.1</v>
      </c>
      <c r="D472" s="5" t="s">
        <v>2370</v>
      </c>
      <c r="E472" s="5" t="s">
        <v>2370</v>
      </c>
      <c r="F472" s="5" t="s">
        <v>2370</v>
      </c>
      <c r="G472" s="5">
        <v>0</v>
      </c>
      <c r="H472" s="5" t="s">
        <v>2370</v>
      </c>
      <c r="I472" s="5" t="str">
        <f t="shared" si="14"/>
        <v>OVERWEIGHT</v>
      </c>
      <c r="J472" s="5" t="str">
        <f t="shared" si="15"/>
        <v>DIABETES</v>
      </c>
    </row>
    <row r="473" spans="1:10" x14ac:dyDescent="0.25">
      <c r="A473" s="5" t="s">
        <v>1890</v>
      </c>
      <c r="B473" s="5">
        <v>24.42</v>
      </c>
      <c r="C473" s="5">
        <v>7.16</v>
      </c>
      <c r="D473" s="5" t="s">
        <v>2370</v>
      </c>
      <c r="E473" s="5" t="s">
        <v>2370</v>
      </c>
      <c r="F473" s="5" t="s">
        <v>2370</v>
      </c>
      <c r="G473" s="5">
        <v>0</v>
      </c>
      <c r="H473" s="5" t="s">
        <v>2371</v>
      </c>
      <c r="I473" s="5" t="str">
        <f t="shared" si="14"/>
        <v>NORMAL WEIGHT</v>
      </c>
      <c r="J473" s="5" t="str">
        <f t="shared" si="15"/>
        <v>DIABETES</v>
      </c>
    </row>
    <row r="474" spans="1:10" x14ac:dyDescent="0.25">
      <c r="A474" s="5" t="s">
        <v>1889</v>
      </c>
      <c r="B474" s="5">
        <v>20.9</v>
      </c>
      <c r="C474" s="5">
        <v>4.55</v>
      </c>
      <c r="D474" s="5" t="s">
        <v>2371</v>
      </c>
      <c r="E474" s="5" t="s">
        <v>2370</v>
      </c>
      <c r="F474" s="5" t="s">
        <v>2372</v>
      </c>
      <c r="G474" s="5">
        <v>1</v>
      </c>
      <c r="H474" s="5" t="s">
        <v>2371</v>
      </c>
      <c r="I474" s="5" t="str">
        <f t="shared" si="14"/>
        <v>NORMAL WEIGHT</v>
      </c>
      <c r="J474" s="5" t="str">
        <f t="shared" si="15"/>
        <v>NORMAL</v>
      </c>
    </row>
    <row r="475" spans="1:10" x14ac:dyDescent="0.25">
      <c r="A475" s="5" t="s">
        <v>1888</v>
      </c>
      <c r="B475" s="5">
        <v>22.895</v>
      </c>
      <c r="C475" s="5">
        <v>6.03</v>
      </c>
      <c r="D475" s="5" t="s">
        <v>2370</v>
      </c>
      <c r="E475" s="5" t="s">
        <v>2370</v>
      </c>
      <c r="F475" s="5" t="s">
        <v>2370</v>
      </c>
      <c r="G475" s="5">
        <v>0</v>
      </c>
      <c r="H475" s="5" t="s">
        <v>2371</v>
      </c>
      <c r="I475" s="5" t="str">
        <f t="shared" si="14"/>
        <v>NORMAL WEIGHT</v>
      </c>
      <c r="J475" s="5" t="str">
        <f t="shared" si="15"/>
        <v>PREDIABETES</v>
      </c>
    </row>
    <row r="476" spans="1:10" x14ac:dyDescent="0.25">
      <c r="A476" s="5" t="s">
        <v>1887</v>
      </c>
      <c r="B476" s="5">
        <v>28.3</v>
      </c>
      <c r="C476" s="5">
        <v>5.47</v>
      </c>
      <c r="D476" s="5" t="s">
        <v>2371</v>
      </c>
      <c r="E476" s="5" t="s">
        <v>2370</v>
      </c>
      <c r="F476" s="5" t="s">
        <v>2372</v>
      </c>
      <c r="G476" s="5">
        <v>1</v>
      </c>
      <c r="H476" s="5" t="s">
        <v>2371</v>
      </c>
      <c r="I476" s="5" t="str">
        <f t="shared" si="14"/>
        <v>OVERWEIGHT</v>
      </c>
      <c r="J476" s="5" t="str">
        <f t="shared" si="15"/>
        <v>NORMAL</v>
      </c>
    </row>
    <row r="477" spans="1:10" x14ac:dyDescent="0.25">
      <c r="A477" s="5" t="s">
        <v>1885</v>
      </c>
      <c r="B477" s="5">
        <v>54.3</v>
      </c>
      <c r="C477" s="5">
        <v>4.1500000000000004</v>
      </c>
      <c r="D477" s="5" t="s">
        <v>2371</v>
      </c>
      <c r="E477" s="5" t="s">
        <v>2370</v>
      </c>
      <c r="F477" s="5" t="s">
        <v>2370</v>
      </c>
      <c r="G477" s="5">
        <v>1</v>
      </c>
      <c r="H477" s="5" t="s">
        <v>2370</v>
      </c>
      <c r="I477" s="5" t="str">
        <f t="shared" si="14"/>
        <v>OBESITY</v>
      </c>
      <c r="J477" s="5" t="str">
        <f t="shared" si="15"/>
        <v>NORMAL</v>
      </c>
    </row>
    <row r="478" spans="1:10" x14ac:dyDescent="0.25">
      <c r="A478" s="5" t="s">
        <v>1884</v>
      </c>
      <c r="B478" s="5">
        <v>33.344999999999999</v>
      </c>
      <c r="C478" s="5">
        <v>11.32</v>
      </c>
      <c r="D478" s="5" t="s">
        <v>2371</v>
      </c>
      <c r="E478" s="5" t="s">
        <v>2370</v>
      </c>
      <c r="F478" s="5" t="s">
        <v>2370</v>
      </c>
      <c r="G478" s="5">
        <v>1</v>
      </c>
      <c r="H478" s="5" t="s">
        <v>2370</v>
      </c>
      <c r="I478" s="5" t="str">
        <f t="shared" si="14"/>
        <v>OBESITY</v>
      </c>
      <c r="J478" s="5" t="str">
        <f t="shared" si="15"/>
        <v>DIABETES</v>
      </c>
    </row>
    <row r="479" spans="1:10" x14ac:dyDescent="0.25">
      <c r="A479" s="5" t="s">
        <v>1883</v>
      </c>
      <c r="B479" s="5">
        <v>33</v>
      </c>
      <c r="C479" s="5">
        <v>9.51</v>
      </c>
      <c r="D479" s="5" t="s">
        <v>2371</v>
      </c>
      <c r="E479" s="5" t="s">
        <v>2370</v>
      </c>
      <c r="F479" s="5" t="s">
        <v>2370</v>
      </c>
      <c r="G479" s="5">
        <v>0</v>
      </c>
      <c r="H479" s="5" t="s">
        <v>2370</v>
      </c>
      <c r="I479" s="5" t="str">
        <f t="shared" si="14"/>
        <v>OBESITY</v>
      </c>
      <c r="J479" s="5" t="str">
        <f t="shared" si="15"/>
        <v>DIABETES</v>
      </c>
    </row>
    <row r="480" spans="1:10" x14ac:dyDescent="0.25">
      <c r="A480" s="5" t="s">
        <v>1882</v>
      </c>
      <c r="B480" s="5">
        <v>28.024999999999999</v>
      </c>
      <c r="C480" s="5">
        <v>7.67</v>
      </c>
      <c r="D480" s="5" t="s">
        <v>2371</v>
      </c>
      <c r="E480" s="5" t="s">
        <v>2370</v>
      </c>
      <c r="F480" s="5" t="s">
        <v>2370</v>
      </c>
      <c r="G480" s="5">
        <v>1</v>
      </c>
      <c r="H480" s="5" t="s">
        <v>2371</v>
      </c>
      <c r="I480" s="5" t="str">
        <f t="shared" si="14"/>
        <v>OVERWEIGHT</v>
      </c>
      <c r="J480" s="5" t="str">
        <f t="shared" si="15"/>
        <v>DIABETES</v>
      </c>
    </row>
    <row r="481" spans="1:10" x14ac:dyDescent="0.25">
      <c r="A481" s="5" t="s">
        <v>1881</v>
      </c>
      <c r="B481" s="5">
        <v>28.69</v>
      </c>
      <c r="C481" s="5">
        <v>6.23</v>
      </c>
      <c r="D481" s="5" t="s">
        <v>2370</v>
      </c>
      <c r="E481" s="5" t="s">
        <v>2370</v>
      </c>
      <c r="F481" s="5" t="s">
        <v>2370</v>
      </c>
      <c r="G481" s="5">
        <v>1</v>
      </c>
      <c r="H481" s="5" t="s">
        <v>2371</v>
      </c>
      <c r="I481" s="5" t="str">
        <f t="shared" si="14"/>
        <v>OVERWEIGHT</v>
      </c>
      <c r="J481" s="5" t="str">
        <f t="shared" si="15"/>
        <v>PREDIABETES</v>
      </c>
    </row>
    <row r="482" spans="1:10" x14ac:dyDescent="0.25">
      <c r="A482" s="5" t="s">
        <v>1880</v>
      </c>
      <c r="B482" s="5">
        <v>40.28</v>
      </c>
      <c r="C482" s="5">
        <v>8.9</v>
      </c>
      <c r="D482" s="5" t="s">
        <v>2370</v>
      </c>
      <c r="E482" s="5" t="s">
        <v>2370</v>
      </c>
      <c r="F482" s="5" t="s">
        <v>2370</v>
      </c>
      <c r="G482" s="5">
        <v>0</v>
      </c>
      <c r="H482" s="5" t="s">
        <v>2370</v>
      </c>
      <c r="I482" s="5" t="str">
        <f t="shared" si="14"/>
        <v>OBESITY</v>
      </c>
      <c r="J482" s="5" t="str">
        <f t="shared" si="15"/>
        <v>DIABETES</v>
      </c>
    </row>
    <row r="483" spans="1:10" x14ac:dyDescent="0.25">
      <c r="A483" s="5" t="s">
        <v>1879</v>
      </c>
      <c r="B483" s="5">
        <v>37.299999999999997</v>
      </c>
      <c r="C483" s="5">
        <v>7.79</v>
      </c>
      <c r="D483" s="5" t="s">
        <v>2371</v>
      </c>
      <c r="E483" s="5" t="s">
        <v>2370</v>
      </c>
      <c r="F483" s="5" t="s">
        <v>2370</v>
      </c>
      <c r="G483" s="5">
        <v>0</v>
      </c>
      <c r="H483" s="5" t="s">
        <v>2370</v>
      </c>
      <c r="I483" s="5" t="str">
        <f t="shared" si="14"/>
        <v>OBESITY</v>
      </c>
      <c r="J483" s="5" t="str">
        <f t="shared" si="15"/>
        <v>DIABETES</v>
      </c>
    </row>
    <row r="484" spans="1:10" x14ac:dyDescent="0.25">
      <c r="A484" s="5" t="s">
        <v>1878</v>
      </c>
      <c r="B484" s="5">
        <v>54.47</v>
      </c>
      <c r="C484" s="5">
        <v>4.49</v>
      </c>
      <c r="D484" s="5" t="s">
        <v>2371</v>
      </c>
      <c r="E484" s="5" t="s">
        <v>2370</v>
      </c>
      <c r="F484" s="5" t="s">
        <v>2370</v>
      </c>
      <c r="G484" s="5">
        <v>2</v>
      </c>
      <c r="H484" s="5" t="s">
        <v>2370</v>
      </c>
      <c r="I484" s="5" t="str">
        <f t="shared" si="14"/>
        <v>OBESITY</v>
      </c>
      <c r="J484" s="5" t="str">
        <f t="shared" si="15"/>
        <v>NORMAL</v>
      </c>
    </row>
    <row r="485" spans="1:10" x14ac:dyDescent="0.25">
      <c r="A485" s="5" t="s">
        <v>1877</v>
      </c>
      <c r="B485" s="5">
        <v>38.06</v>
      </c>
      <c r="C485" s="5">
        <v>5.24</v>
      </c>
      <c r="D485" s="5" t="s">
        <v>2371</v>
      </c>
      <c r="E485" s="5" t="s">
        <v>2370</v>
      </c>
      <c r="F485" s="5" t="s">
        <v>2372</v>
      </c>
      <c r="G485" s="5">
        <v>1</v>
      </c>
      <c r="H485" s="5" t="s">
        <v>2370</v>
      </c>
      <c r="I485" s="5" t="str">
        <f t="shared" si="14"/>
        <v>OBESITY</v>
      </c>
      <c r="J485" s="5" t="str">
        <f t="shared" si="15"/>
        <v>NORMAL</v>
      </c>
    </row>
    <row r="486" spans="1:10" x14ac:dyDescent="0.25">
      <c r="A486" s="5" t="s">
        <v>1876</v>
      </c>
      <c r="B486" s="5">
        <v>51.47</v>
      </c>
      <c r="C486" s="5">
        <v>9.6</v>
      </c>
      <c r="D486" s="5" t="s">
        <v>2370</v>
      </c>
      <c r="E486" s="5" t="s">
        <v>2370</v>
      </c>
      <c r="F486" s="5" t="s">
        <v>2370</v>
      </c>
      <c r="G486" s="5">
        <v>0</v>
      </c>
      <c r="H486" s="5" t="s">
        <v>2370</v>
      </c>
      <c r="I486" s="5" t="str">
        <f t="shared" si="14"/>
        <v>OBESITY</v>
      </c>
      <c r="J486" s="5" t="str">
        <f t="shared" si="15"/>
        <v>DIABETES</v>
      </c>
    </row>
    <row r="487" spans="1:10" x14ac:dyDescent="0.25">
      <c r="A487" s="5" t="s">
        <v>1875</v>
      </c>
      <c r="B487" s="5">
        <v>29.8</v>
      </c>
      <c r="C487" s="5">
        <v>5.78</v>
      </c>
      <c r="D487" s="5" t="s">
        <v>2371</v>
      </c>
      <c r="E487" s="5" t="s">
        <v>2370</v>
      </c>
      <c r="F487" s="5" t="s">
        <v>2370</v>
      </c>
      <c r="G487" s="5">
        <v>0</v>
      </c>
      <c r="H487" s="5" t="s">
        <v>2370</v>
      </c>
      <c r="I487" s="5" t="str">
        <f t="shared" si="14"/>
        <v>OVERWEIGHT</v>
      </c>
      <c r="J487" s="5" t="str">
        <f t="shared" si="15"/>
        <v>PREDIABETES</v>
      </c>
    </row>
    <row r="488" spans="1:10" x14ac:dyDescent="0.25">
      <c r="A488" s="5" t="s">
        <v>1874</v>
      </c>
      <c r="B488" s="5">
        <v>49.77</v>
      </c>
      <c r="C488" s="5">
        <v>7.02</v>
      </c>
      <c r="D488" s="5" t="s">
        <v>2370</v>
      </c>
      <c r="E488" s="5" t="s">
        <v>2370</v>
      </c>
      <c r="F488" s="5" t="s">
        <v>2370</v>
      </c>
      <c r="G488" s="5">
        <v>0</v>
      </c>
      <c r="H488" s="5" t="s">
        <v>2370</v>
      </c>
      <c r="I488" s="5" t="str">
        <f t="shared" si="14"/>
        <v>OBESITY</v>
      </c>
      <c r="J488" s="5" t="str">
        <f t="shared" si="15"/>
        <v>DIABETES</v>
      </c>
    </row>
    <row r="489" spans="1:10" x14ac:dyDescent="0.25">
      <c r="A489" s="5" t="s">
        <v>1873</v>
      </c>
      <c r="B489" s="5">
        <v>25.555</v>
      </c>
      <c r="C489" s="5">
        <v>4.09</v>
      </c>
      <c r="D489" s="5" t="s">
        <v>2371</v>
      </c>
      <c r="E489" s="5" t="s">
        <v>2370</v>
      </c>
      <c r="F489" s="5" t="s">
        <v>2370</v>
      </c>
      <c r="G489" s="5">
        <v>0</v>
      </c>
      <c r="H489" s="5" t="s">
        <v>2371</v>
      </c>
      <c r="I489" s="5" t="str">
        <f t="shared" si="14"/>
        <v>OVERWEIGHT</v>
      </c>
      <c r="J489" s="5" t="str">
        <f t="shared" si="15"/>
        <v>NORMAL</v>
      </c>
    </row>
    <row r="490" spans="1:10" x14ac:dyDescent="0.25">
      <c r="A490" s="5" t="s">
        <v>1872</v>
      </c>
      <c r="B490" s="5">
        <v>29.64</v>
      </c>
      <c r="C490" s="5">
        <v>4.93</v>
      </c>
      <c r="D490" s="5" t="s">
        <v>2370</v>
      </c>
      <c r="E490" s="5" t="s">
        <v>2370</v>
      </c>
      <c r="F490" s="5" t="s">
        <v>2372</v>
      </c>
      <c r="G490" s="5">
        <v>1</v>
      </c>
      <c r="H490" s="5" t="s">
        <v>2370</v>
      </c>
      <c r="I490" s="5" t="str">
        <f t="shared" si="14"/>
        <v>OVERWEIGHT</v>
      </c>
      <c r="J490" s="5" t="str">
        <f t="shared" si="15"/>
        <v>NORMAL</v>
      </c>
    </row>
    <row r="491" spans="1:10" x14ac:dyDescent="0.25">
      <c r="A491" s="5" t="s">
        <v>1871</v>
      </c>
      <c r="B491" s="5">
        <v>53.93</v>
      </c>
      <c r="C491" s="5">
        <v>5.34</v>
      </c>
      <c r="D491" s="5" t="s">
        <v>2371</v>
      </c>
      <c r="E491" s="5" t="s">
        <v>2370</v>
      </c>
      <c r="F491" s="5" t="s">
        <v>2370</v>
      </c>
      <c r="G491" s="5">
        <v>2</v>
      </c>
      <c r="H491" s="5" t="s">
        <v>2370</v>
      </c>
      <c r="I491" s="5" t="str">
        <f t="shared" si="14"/>
        <v>OBESITY</v>
      </c>
      <c r="J491" s="5" t="str">
        <f t="shared" si="15"/>
        <v>NORMAL</v>
      </c>
    </row>
    <row r="492" spans="1:10" x14ac:dyDescent="0.25">
      <c r="A492" s="5" t="s">
        <v>1870</v>
      </c>
      <c r="B492" s="5">
        <v>28.024999999999999</v>
      </c>
      <c r="C492" s="5">
        <v>5.65</v>
      </c>
      <c r="D492" s="5" t="s">
        <v>2370</v>
      </c>
      <c r="E492" s="5" t="s">
        <v>2370</v>
      </c>
      <c r="F492" s="5" t="s">
        <v>2370</v>
      </c>
      <c r="G492" s="5">
        <v>1</v>
      </c>
      <c r="H492" s="5" t="s">
        <v>2371</v>
      </c>
      <c r="I492" s="5" t="str">
        <f t="shared" si="14"/>
        <v>OVERWEIGHT</v>
      </c>
      <c r="J492" s="5" t="str">
        <f t="shared" si="15"/>
        <v>NORMAL</v>
      </c>
    </row>
    <row r="493" spans="1:10" x14ac:dyDescent="0.25">
      <c r="A493" s="5" t="s">
        <v>1869</v>
      </c>
      <c r="B493" s="5">
        <v>27.5</v>
      </c>
      <c r="C493" s="5">
        <v>4.49</v>
      </c>
      <c r="D493" s="5" t="s">
        <v>2370</v>
      </c>
      <c r="E493" s="5" t="s">
        <v>2370</v>
      </c>
      <c r="F493" s="5" t="s">
        <v>2370</v>
      </c>
      <c r="G493" s="5">
        <v>0</v>
      </c>
      <c r="H493" s="5" t="s">
        <v>2370</v>
      </c>
      <c r="I493" s="5" t="str">
        <f t="shared" si="14"/>
        <v>OVERWEIGHT</v>
      </c>
      <c r="J493" s="5" t="str">
        <f t="shared" si="15"/>
        <v>NORMAL</v>
      </c>
    </row>
    <row r="494" spans="1:10" x14ac:dyDescent="0.25">
      <c r="A494" s="5" t="s">
        <v>1868</v>
      </c>
      <c r="B494" s="5">
        <v>21.8</v>
      </c>
      <c r="C494" s="5">
        <v>10.55</v>
      </c>
      <c r="D494" s="5" t="s">
        <v>2370</v>
      </c>
      <c r="E494" s="5" t="s">
        <v>2370</v>
      </c>
      <c r="F494" s="5" t="s">
        <v>2370</v>
      </c>
      <c r="G494" s="5">
        <v>0</v>
      </c>
      <c r="H494" s="5" t="s">
        <v>2371</v>
      </c>
      <c r="I494" s="5" t="str">
        <f t="shared" si="14"/>
        <v>NORMAL WEIGHT</v>
      </c>
      <c r="J494" s="5" t="str">
        <f t="shared" si="15"/>
        <v>DIABETES</v>
      </c>
    </row>
    <row r="495" spans="1:10" x14ac:dyDescent="0.25">
      <c r="A495" s="5" t="s">
        <v>1867</v>
      </c>
      <c r="B495" s="5">
        <v>26.41</v>
      </c>
      <c r="C495" s="5">
        <v>4.92</v>
      </c>
      <c r="D495" s="5" t="s">
        <v>2371</v>
      </c>
      <c r="E495" s="5" t="s">
        <v>2370</v>
      </c>
      <c r="F495" s="5" t="s">
        <v>2372</v>
      </c>
      <c r="G495" s="5">
        <v>1</v>
      </c>
      <c r="H495" s="5" t="s">
        <v>2371</v>
      </c>
      <c r="I495" s="5" t="str">
        <f t="shared" si="14"/>
        <v>OVERWEIGHT</v>
      </c>
      <c r="J495" s="5" t="str">
        <f t="shared" si="15"/>
        <v>NORMAL</v>
      </c>
    </row>
    <row r="496" spans="1:10" x14ac:dyDescent="0.25">
      <c r="A496" s="5" t="s">
        <v>1866</v>
      </c>
      <c r="B496" s="5">
        <v>27.835000000000001</v>
      </c>
      <c r="C496" s="5">
        <v>5.9</v>
      </c>
      <c r="D496" s="5" t="s">
        <v>2371</v>
      </c>
      <c r="E496" s="5" t="s">
        <v>2370</v>
      </c>
      <c r="F496" s="5" t="s">
        <v>2370</v>
      </c>
      <c r="G496" s="5">
        <v>1</v>
      </c>
      <c r="H496" s="5" t="s">
        <v>2371</v>
      </c>
      <c r="I496" s="5" t="str">
        <f t="shared" si="14"/>
        <v>OVERWEIGHT</v>
      </c>
      <c r="J496" s="5" t="str">
        <f t="shared" si="15"/>
        <v>PREDIABETES</v>
      </c>
    </row>
    <row r="497" spans="1:10" x14ac:dyDescent="0.25">
      <c r="A497" s="5" t="s">
        <v>1865</v>
      </c>
      <c r="B497" s="5">
        <v>51.74</v>
      </c>
      <c r="C497" s="5">
        <v>4.9800000000000004</v>
      </c>
      <c r="D497" s="5" t="s">
        <v>2371</v>
      </c>
      <c r="E497" s="5" t="s">
        <v>2370</v>
      </c>
      <c r="F497" s="5" t="s">
        <v>2370</v>
      </c>
      <c r="G497" s="5">
        <v>2</v>
      </c>
      <c r="H497" s="5" t="s">
        <v>2370</v>
      </c>
      <c r="I497" s="5" t="str">
        <f t="shared" si="14"/>
        <v>OBESITY</v>
      </c>
      <c r="J497" s="5" t="str">
        <f t="shared" si="15"/>
        <v>NORMAL</v>
      </c>
    </row>
    <row r="498" spans="1:10" x14ac:dyDescent="0.25">
      <c r="A498" s="5" t="s">
        <v>1864</v>
      </c>
      <c r="B498" s="5">
        <v>23.37</v>
      </c>
      <c r="C498" s="5">
        <v>5.8</v>
      </c>
      <c r="D498" s="5" t="s">
        <v>2370</v>
      </c>
      <c r="E498" s="5" t="s">
        <v>2370</v>
      </c>
      <c r="F498" s="5" t="s">
        <v>2370</v>
      </c>
      <c r="G498" s="5">
        <v>0</v>
      </c>
      <c r="H498" s="5" t="s">
        <v>2371</v>
      </c>
      <c r="I498" s="5" t="str">
        <f t="shared" si="14"/>
        <v>NORMAL WEIGHT</v>
      </c>
      <c r="J498" s="5" t="str">
        <f t="shared" si="15"/>
        <v>PREDIABETES</v>
      </c>
    </row>
    <row r="499" spans="1:10" x14ac:dyDescent="0.25">
      <c r="A499" s="5" t="s">
        <v>1863</v>
      </c>
      <c r="B499" s="5">
        <v>29.7</v>
      </c>
      <c r="C499" s="5">
        <v>6.21</v>
      </c>
      <c r="D499" s="5" t="s">
        <v>2371</v>
      </c>
      <c r="E499" s="5" t="s">
        <v>2370</v>
      </c>
      <c r="F499" s="5" t="s">
        <v>2372</v>
      </c>
      <c r="G499" s="5">
        <v>1</v>
      </c>
      <c r="H499" s="5" t="s">
        <v>2371</v>
      </c>
      <c r="I499" s="5" t="str">
        <f t="shared" si="14"/>
        <v>OVERWEIGHT</v>
      </c>
      <c r="J499" s="5" t="str">
        <f t="shared" si="15"/>
        <v>PREDIABETES</v>
      </c>
    </row>
    <row r="500" spans="1:10" x14ac:dyDescent="0.25">
      <c r="A500" s="5" t="s">
        <v>1862</v>
      </c>
      <c r="B500" s="5">
        <v>20.045000000000002</v>
      </c>
      <c r="C500" s="5">
        <v>6.17</v>
      </c>
      <c r="D500" s="5" t="s">
        <v>2370</v>
      </c>
      <c r="E500" s="5" t="s">
        <v>2370</v>
      </c>
      <c r="F500" s="5" t="s">
        <v>2372</v>
      </c>
      <c r="G500" s="5">
        <v>1</v>
      </c>
      <c r="H500" s="5" t="s">
        <v>2371</v>
      </c>
      <c r="I500" s="5" t="str">
        <f t="shared" si="14"/>
        <v>NORMAL WEIGHT</v>
      </c>
      <c r="J500" s="5" t="str">
        <f t="shared" si="15"/>
        <v>PREDIABETES</v>
      </c>
    </row>
    <row r="501" spans="1:10" x14ac:dyDescent="0.25">
      <c r="A501" s="5" t="s">
        <v>1861</v>
      </c>
      <c r="B501" s="5">
        <v>27.83</v>
      </c>
      <c r="C501" s="5">
        <v>5.36</v>
      </c>
      <c r="D501" s="5" t="s">
        <v>2370</v>
      </c>
      <c r="E501" s="5" t="s">
        <v>2370</v>
      </c>
      <c r="F501" s="5" t="s">
        <v>2370</v>
      </c>
      <c r="G501" s="5">
        <v>2</v>
      </c>
      <c r="H501" s="5" t="s">
        <v>2370</v>
      </c>
      <c r="I501" s="5" t="str">
        <f t="shared" si="14"/>
        <v>OVERWEIGHT</v>
      </c>
      <c r="J501" s="5" t="str">
        <f t="shared" si="15"/>
        <v>NORMAL</v>
      </c>
    </row>
    <row r="502" spans="1:10" x14ac:dyDescent="0.25">
      <c r="A502" s="5" t="s">
        <v>1860</v>
      </c>
      <c r="B502" s="5">
        <v>28.93</v>
      </c>
      <c r="C502" s="5">
        <v>5.2</v>
      </c>
      <c r="D502" s="5" t="s">
        <v>2370</v>
      </c>
      <c r="E502" s="5" t="s">
        <v>2370</v>
      </c>
      <c r="F502" s="5" t="s">
        <v>2370</v>
      </c>
      <c r="G502" s="5">
        <v>0</v>
      </c>
      <c r="H502" s="5" t="s">
        <v>2371</v>
      </c>
      <c r="I502" s="5" t="str">
        <f t="shared" si="14"/>
        <v>OVERWEIGHT</v>
      </c>
      <c r="J502" s="5" t="str">
        <f t="shared" si="15"/>
        <v>NORMAL</v>
      </c>
    </row>
    <row r="503" spans="1:10" x14ac:dyDescent="0.25">
      <c r="A503" s="5" t="s">
        <v>1859</v>
      </c>
      <c r="B503" s="5">
        <v>33.82</v>
      </c>
      <c r="C503" s="5">
        <v>5.42</v>
      </c>
      <c r="D503" s="5" t="s">
        <v>2370</v>
      </c>
      <c r="E503" s="5" t="s">
        <v>2370</v>
      </c>
      <c r="F503" s="5" t="s">
        <v>2370</v>
      </c>
      <c r="G503" s="5">
        <v>0</v>
      </c>
      <c r="H503" s="5" t="s">
        <v>2370</v>
      </c>
      <c r="I503" s="5" t="str">
        <f t="shared" si="14"/>
        <v>OBESITY</v>
      </c>
      <c r="J503" s="5" t="str">
        <f t="shared" si="15"/>
        <v>NORMAL</v>
      </c>
    </row>
    <row r="504" spans="1:10" x14ac:dyDescent="0.25">
      <c r="A504" s="5" t="s">
        <v>1858</v>
      </c>
      <c r="B504" s="5">
        <v>20.234999999999999</v>
      </c>
      <c r="C504" s="5">
        <v>6.84</v>
      </c>
      <c r="D504" s="5" t="s">
        <v>2370</v>
      </c>
      <c r="E504" s="5" t="s">
        <v>2370</v>
      </c>
      <c r="F504" s="5" t="s">
        <v>2370</v>
      </c>
      <c r="G504" s="5">
        <v>0</v>
      </c>
      <c r="H504" s="5" t="s">
        <v>2371</v>
      </c>
      <c r="I504" s="5" t="str">
        <f t="shared" si="14"/>
        <v>NORMAL WEIGHT</v>
      </c>
      <c r="J504" s="5" t="str">
        <f t="shared" si="15"/>
        <v>DIABETES</v>
      </c>
    </row>
    <row r="505" spans="1:10" x14ac:dyDescent="0.25">
      <c r="A505" s="5" t="s">
        <v>1857</v>
      </c>
      <c r="B505" s="5">
        <v>49.2</v>
      </c>
      <c r="C505" s="5">
        <v>10.9</v>
      </c>
      <c r="D505" s="5" t="s">
        <v>2371</v>
      </c>
      <c r="E505" s="5" t="s">
        <v>2370</v>
      </c>
      <c r="F505" s="5" t="s">
        <v>2372</v>
      </c>
      <c r="G505" s="5">
        <v>1</v>
      </c>
      <c r="H505" s="5" t="s">
        <v>2370</v>
      </c>
      <c r="I505" s="5" t="str">
        <f t="shared" si="14"/>
        <v>OBESITY</v>
      </c>
      <c r="J505" s="5" t="str">
        <f t="shared" si="15"/>
        <v>DIABETES</v>
      </c>
    </row>
    <row r="506" spans="1:10" x14ac:dyDescent="0.25">
      <c r="A506" s="5" t="s">
        <v>1856</v>
      </c>
      <c r="B506" s="5">
        <v>26.4</v>
      </c>
      <c r="C506" s="5">
        <v>4.87</v>
      </c>
      <c r="D506" s="5" t="s">
        <v>2371</v>
      </c>
      <c r="E506" s="5" t="s">
        <v>2370</v>
      </c>
      <c r="F506" s="5" t="s">
        <v>2370</v>
      </c>
      <c r="G506" s="5">
        <v>0</v>
      </c>
      <c r="H506" s="5" t="s">
        <v>2371</v>
      </c>
      <c r="I506" s="5" t="str">
        <f t="shared" si="14"/>
        <v>OVERWEIGHT</v>
      </c>
      <c r="J506" s="5" t="str">
        <f t="shared" si="15"/>
        <v>NORMAL</v>
      </c>
    </row>
    <row r="507" spans="1:10" x14ac:dyDescent="0.25">
      <c r="A507" s="5" t="s">
        <v>1855</v>
      </c>
      <c r="B507" s="5">
        <v>28.38</v>
      </c>
      <c r="C507" s="5">
        <v>6.07</v>
      </c>
      <c r="D507" s="5" t="s">
        <v>2370</v>
      </c>
      <c r="E507" s="5" t="s">
        <v>2370</v>
      </c>
      <c r="F507" s="5" t="s">
        <v>2370</v>
      </c>
      <c r="G507" s="5">
        <v>1</v>
      </c>
      <c r="H507" s="5" t="s">
        <v>2371</v>
      </c>
      <c r="I507" s="5" t="str">
        <f t="shared" si="14"/>
        <v>OVERWEIGHT</v>
      </c>
      <c r="J507" s="5" t="str">
        <f t="shared" si="15"/>
        <v>PREDIABETES</v>
      </c>
    </row>
    <row r="508" spans="1:10" x14ac:dyDescent="0.25">
      <c r="A508" s="5" t="s">
        <v>1854</v>
      </c>
      <c r="B508" s="5">
        <v>24.64</v>
      </c>
      <c r="C508" s="5">
        <v>4.33</v>
      </c>
      <c r="D508" s="5" t="s">
        <v>2370</v>
      </c>
      <c r="E508" s="5" t="s">
        <v>2370</v>
      </c>
      <c r="F508" s="5" t="s">
        <v>2370</v>
      </c>
      <c r="G508" s="5">
        <v>0</v>
      </c>
      <c r="H508" s="5" t="s">
        <v>2371</v>
      </c>
      <c r="I508" s="5" t="str">
        <f t="shared" si="14"/>
        <v>NORMAL WEIGHT</v>
      </c>
      <c r="J508" s="5" t="str">
        <f t="shared" si="15"/>
        <v>NORMAL</v>
      </c>
    </row>
    <row r="509" spans="1:10" x14ac:dyDescent="0.25">
      <c r="A509" s="5" t="s">
        <v>1853</v>
      </c>
      <c r="B509" s="5">
        <v>39.71</v>
      </c>
      <c r="C509" s="5">
        <v>5.83</v>
      </c>
      <c r="D509" s="5" t="s">
        <v>2370</v>
      </c>
      <c r="E509" s="5" t="s">
        <v>2370</v>
      </c>
      <c r="F509" s="5" t="s">
        <v>2370</v>
      </c>
      <c r="G509" s="5">
        <v>1</v>
      </c>
      <c r="H509" s="5" t="s">
        <v>2370</v>
      </c>
      <c r="I509" s="5" t="str">
        <f t="shared" si="14"/>
        <v>OBESITY</v>
      </c>
      <c r="J509" s="5" t="str">
        <f t="shared" si="15"/>
        <v>PREDIABETES</v>
      </c>
    </row>
    <row r="510" spans="1:10" x14ac:dyDescent="0.25">
      <c r="A510" s="5" t="s">
        <v>1852</v>
      </c>
      <c r="B510" s="5">
        <v>22.22</v>
      </c>
      <c r="C510" s="5">
        <v>5.5</v>
      </c>
      <c r="D510" s="5" t="s">
        <v>2370</v>
      </c>
      <c r="E510" s="5" t="s">
        <v>2370</v>
      </c>
      <c r="F510" s="5" t="s">
        <v>2370</v>
      </c>
      <c r="G510" s="5">
        <v>0</v>
      </c>
      <c r="H510" s="5" t="s">
        <v>2371</v>
      </c>
      <c r="I510" s="5" t="str">
        <f t="shared" si="14"/>
        <v>NORMAL WEIGHT</v>
      </c>
      <c r="J510" s="5" t="str">
        <f t="shared" si="15"/>
        <v>NORMAL</v>
      </c>
    </row>
    <row r="511" spans="1:10" x14ac:dyDescent="0.25">
      <c r="A511" s="5" t="s">
        <v>1851</v>
      </c>
      <c r="B511" s="5">
        <v>33.344999999999999</v>
      </c>
      <c r="C511" s="5">
        <v>4.79</v>
      </c>
      <c r="D511" s="5" t="s">
        <v>2370</v>
      </c>
      <c r="E511" s="5" t="s">
        <v>2370</v>
      </c>
      <c r="F511" s="5" t="s">
        <v>2372</v>
      </c>
      <c r="G511" s="5">
        <v>1</v>
      </c>
      <c r="H511" s="5" t="s">
        <v>2370</v>
      </c>
      <c r="I511" s="5" t="str">
        <f t="shared" si="14"/>
        <v>OBESITY</v>
      </c>
      <c r="J511" s="5" t="str">
        <f t="shared" si="15"/>
        <v>NORMAL</v>
      </c>
    </row>
    <row r="512" spans="1:10" x14ac:dyDescent="0.25">
      <c r="A512" s="5" t="s">
        <v>1850</v>
      </c>
      <c r="B512" s="5">
        <v>24.42</v>
      </c>
      <c r="C512" s="5">
        <v>5.81</v>
      </c>
      <c r="D512" s="5" t="s">
        <v>2370</v>
      </c>
      <c r="E512" s="5" t="s">
        <v>2370</v>
      </c>
      <c r="F512" s="5" t="s">
        <v>2370</v>
      </c>
      <c r="G512" s="5">
        <v>1</v>
      </c>
      <c r="H512" s="5" t="s">
        <v>2371</v>
      </c>
      <c r="I512" s="5" t="str">
        <f t="shared" si="14"/>
        <v>NORMAL WEIGHT</v>
      </c>
      <c r="J512" s="5" t="str">
        <f t="shared" si="15"/>
        <v>PREDIABETES</v>
      </c>
    </row>
    <row r="513" spans="1:10" x14ac:dyDescent="0.25">
      <c r="A513" s="5" t="s">
        <v>1849</v>
      </c>
      <c r="B513" s="5">
        <v>29.81</v>
      </c>
      <c r="C513" s="5">
        <v>5.58</v>
      </c>
      <c r="D513" s="5" t="s">
        <v>2370</v>
      </c>
      <c r="E513" s="5" t="s">
        <v>2370</v>
      </c>
      <c r="F513" s="5" t="s">
        <v>2370</v>
      </c>
      <c r="G513" s="5">
        <v>0</v>
      </c>
      <c r="H513" s="5" t="s">
        <v>2371</v>
      </c>
      <c r="I513" s="5" t="str">
        <f t="shared" si="14"/>
        <v>OVERWEIGHT</v>
      </c>
      <c r="J513" s="5" t="str">
        <f t="shared" si="15"/>
        <v>NORMAL</v>
      </c>
    </row>
    <row r="514" spans="1:10" x14ac:dyDescent="0.25">
      <c r="A514" s="5" t="s">
        <v>1848</v>
      </c>
      <c r="B514" s="5">
        <v>51.18</v>
      </c>
      <c r="C514" s="5">
        <v>4.4000000000000004</v>
      </c>
      <c r="D514" s="5" t="s">
        <v>2371</v>
      </c>
      <c r="E514" s="5" t="s">
        <v>2370</v>
      </c>
      <c r="F514" s="5" t="s">
        <v>2370</v>
      </c>
      <c r="G514" s="5">
        <v>2</v>
      </c>
      <c r="H514" s="5" t="s">
        <v>2370</v>
      </c>
      <c r="I514" s="5" t="str">
        <f t="shared" ref="I514:I577" si="16">IF(B514 &lt;18.5,"UNDERWEIGHT",IF(B514&lt;25,"NORMAL WEIGHT",IF(B514&lt;30,"OVERWEIGHT","OBESITY")))</f>
        <v>OBESITY</v>
      </c>
      <c r="J514" s="5" t="str">
        <f t="shared" si="15"/>
        <v>NORMAL</v>
      </c>
    </row>
    <row r="515" spans="1:10" x14ac:dyDescent="0.25">
      <c r="A515" s="5" t="s">
        <v>1847</v>
      </c>
      <c r="B515" s="5">
        <v>51.37</v>
      </c>
      <c r="C515" s="5">
        <v>8.18</v>
      </c>
      <c r="D515" s="5" t="s">
        <v>2371</v>
      </c>
      <c r="E515" s="5" t="s">
        <v>2370</v>
      </c>
      <c r="F515" s="5" t="s">
        <v>2370</v>
      </c>
      <c r="G515" s="5">
        <v>0</v>
      </c>
      <c r="H515" s="5" t="s">
        <v>2370</v>
      </c>
      <c r="I515" s="5" t="str">
        <f t="shared" si="16"/>
        <v>OBESITY</v>
      </c>
      <c r="J515" s="5" t="str">
        <f t="shared" ref="J515:J578" si="17">IF(C515&lt;5.7,"NORMAL",IF(C515&lt;6.4,"PREDIABETES","DIABETES"))</f>
        <v>DIABETES</v>
      </c>
    </row>
    <row r="516" spans="1:10" x14ac:dyDescent="0.25">
      <c r="A516" s="5" t="s">
        <v>1846</v>
      </c>
      <c r="B516" s="5">
        <v>36.19</v>
      </c>
      <c r="C516" s="5">
        <v>5.52</v>
      </c>
      <c r="D516" s="5" t="s">
        <v>2371</v>
      </c>
      <c r="E516" s="5" t="s">
        <v>2370</v>
      </c>
      <c r="F516" s="5" t="s">
        <v>2370</v>
      </c>
      <c r="G516" s="5">
        <v>0</v>
      </c>
      <c r="H516" s="5" t="s">
        <v>2370</v>
      </c>
      <c r="I516" s="5" t="str">
        <f t="shared" si="16"/>
        <v>OBESITY</v>
      </c>
      <c r="J516" s="5" t="str">
        <f t="shared" si="17"/>
        <v>NORMAL</v>
      </c>
    </row>
    <row r="517" spans="1:10" x14ac:dyDescent="0.25">
      <c r="A517" s="5" t="s">
        <v>1845</v>
      </c>
      <c r="B517" s="5">
        <v>25.9</v>
      </c>
      <c r="C517" s="5">
        <v>4.84</v>
      </c>
      <c r="D517" s="5" t="s">
        <v>2370</v>
      </c>
      <c r="E517" s="5" t="s">
        <v>2370</v>
      </c>
      <c r="F517" s="5" t="s">
        <v>2370</v>
      </c>
      <c r="G517" s="5">
        <v>0</v>
      </c>
      <c r="H517" s="5" t="s">
        <v>2371</v>
      </c>
      <c r="I517" s="5" t="str">
        <f t="shared" si="16"/>
        <v>OVERWEIGHT</v>
      </c>
      <c r="J517" s="5" t="str">
        <f t="shared" si="17"/>
        <v>NORMAL</v>
      </c>
    </row>
    <row r="518" spans="1:10" x14ac:dyDescent="0.25">
      <c r="A518" s="5" t="s">
        <v>1844</v>
      </c>
      <c r="B518" s="5">
        <v>35.72</v>
      </c>
      <c r="C518" s="5">
        <v>4.08</v>
      </c>
      <c r="D518" s="5" t="s">
        <v>2370</v>
      </c>
      <c r="E518" s="5" t="s">
        <v>2370</v>
      </c>
      <c r="F518" s="5" t="s">
        <v>2372</v>
      </c>
      <c r="G518" s="5">
        <v>1</v>
      </c>
      <c r="H518" s="5" t="s">
        <v>2370</v>
      </c>
      <c r="I518" s="5" t="str">
        <f t="shared" si="16"/>
        <v>OBESITY</v>
      </c>
      <c r="J518" s="5" t="str">
        <f t="shared" si="17"/>
        <v>NORMAL</v>
      </c>
    </row>
    <row r="519" spans="1:10" x14ac:dyDescent="0.25">
      <c r="A519" s="5" t="s">
        <v>1843</v>
      </c>
      <c r="B519" s="5">
        <v>27.94</v>
      </c>
      <c r="C519" s="5">
        <v>4.4800000000000004</v>
      </c>
      <c r="D519" s="5" t="s">
        <v>2370</v>
      </c>
      <c r="E519" s="5" t="s">
        <v>2370</v>
      </c>
      <c r="F519" s="5" t="s">
        <v>2372</v>
      </c>
      <c r="G519" s="5">
        <v>1</v>
      </c>
      <c r="H519" s="5" t="s">
        <v>2371</v>
      </c>
      <c r="I519" s="5" t="str">
        <f t="shared" si="16"/>
        <v>OVERWEIGHT</v>
      </c>
      <c r="J519" s="5" t="str">
        <f t="shared" si="17"/>
        <v>NORMAL</v>
      </c>
    </row>
    <row r="520" spans="1:10" x14ac:dyDescent="0.25">
      <c r="A520" s="5" t="s">
        <v>1842</v>
      </c>
      <c r="B520" s="5">
        <v>27.1</v>
      </c>
      <c r="C520" s="5">
        <v>5.73</v>
      </c>
      <c r="D520" s="5" t="s">
        <v>2370</v>
      </c>
      <c r="E520" s="5" t="s">
        <v>2370</v>
      </c>
      <c r="F520" s="5" t="s">
        <v>2370</v>
      </c>
      <c r="G520" s="5">
        <v>0</v>
      </c>
      <c r="H520" s="5" t="s">
        <v>2371</v>
      </c>
      <c r="I520" s="5" t="str">
        <f t="shared" si="16"/>
        <v>OVERWEIGHT</v>
      </c>
      <c r="J520" s="5" t="str">
        <f t="shared" si="17"/>
        <v>PREDIABETES</v>
      </c>
    </row>
    <row r="521" spans="1:10" x14ac:dyDescent="0.25">
      <c r="A521" s="5" t="s">
        <v>1841</v>
      </c>
      <c r="B521" s="5">
        <v>18.3</v>
      </c>
      <c r="C521" s="5">
        <v>5.46</v>
      </c>
      <c r="D521" s="5" t="s">
        <v>2371</v>
      </c>
      <c r="E521" s="5" t="s">
        <v>2370</v>
      </c>
      <c r="F521" s="5" t="s">
        <v>2372</v>
      </c>
      <c r="G521" s="5">
        <v>1</v>
      </c>
      <c r="H521" s="5" t="s">
        <v>2371</v>
      </c>
      <c r="I521" s="5" t="str">
        <f t="shared" si="16"/>
        <v>UNDERWEIGHT</v>
      </c>
      <c r="J521" s="5" t="str">
        <f t="shared" si="17"/>
        <v>NORMAL</v>
      </c>
    </row>
    <row r="522" spans="1:10" x14ac:dyDescent="0.25">
      <c r="A522" s="5" t="s">
        <v>1840</v>
      </c>
      <c r="B522" s="5">
        <v>25.3</v>
      </c>
      <c r="C522" s="5">
        <v>5.0199999999999996</v>
      </c>
      <c r="D522" s="5" t="s">
        <v>2371</v>
      </c>
      <c r="E522" s="5" t="s">
        <v>2370</v>
      </c>
      <c r="F522" s="5" t="s">
        <v>2370</v>
      </c>
      <c r="G522" s="5">
        <v>1</v>
      </c>
      <c r="H522" s="5" t="s">
        <v>2371</v>
      </c>
      <c r="I522" s="5" t="str">
        <f t="shared" si="16"/>
        <v>OVERWEIGHT</v>
      </c>
      <c r="J522" s="5" t="str">
        <f t="shared" si="17"/>
        <v>NORMAL</v>
      </c>
    </row>
    <row r="523" spans="1:10" x14ac:dyDescent="0.25">
      <c r="A523" s="5" t="s">
        <v>1839</v>
      </c>
      <c r="B523" s="5">
        <v>38.83</v>
      </c>
      <c r="C523" s="5">
        <v>6.36</v>
      </c>
      <c r="D523" s="5" t="s">
        <v>2370</v>
      </c>
      <c r="E523" s="5" t="s">
        <v>2370</v>
      </c>
      <c r="F523" s="5" t="s">
        <v>2370</v>
      </c>
      <c r="G523" s="5">
        <v>1</v>
      </c>
      <c r="H523" s="5" t="s">
        <v>2370</v>
      </c>
      <c r="I523" s="5" t="str">
        <f t="shared" si="16"/>
        <v>OBESITY</v>
      </c>
      <c r="J523" s="5" t="str">
        <f t="shared" si="17"/>
        <v>PREDIABETES</v>
      </c>
    </row>
    <row r="524" spans="1:10" x14ac:dyDescent="0.25">
      <c r="A524" s="5" t="s">
        <v>1838</v>
      </c>
      <c r="B524" s="5">
        <v>27.6</v>
      </c>
      <c r="C524" s="5">
        <v>5.36</v>
      </c>
      <c r="D524" s="5" t="s">
        <v>2370</v>
      </c>
      <c r="E524" s="5" t="s">
        <v>2370</v>
      </c>
      <c r="F524" s="5" t="s">
        <v>2370</v>
      </c>
      <c r="G524" s="5">
        <v>1</v>
      </c>
      <c r="H524" s="5" t="s">
        <v>2370</v>
      </c>
      <c r="I524" s="5" t="str">
        <f t="shared" si="16"/>
        <v>OVERWEIGHT</v>
      </c>
      <c r="J524" s="5" t="str">
        <f t="shared" si="17"/>
        <v>NORMAL</v>
      </c>
    </row>
    <row r="525" spans="1:10" x14ac:dyDescent="0.25">
      <c r="A525" s="5" t="s">
        <v>1837</v>
      </c>
      <c r="B525" s="5">
        <v>46.4</v>
      </c>
      <c r="C525" s="5">
        <v>8.3699999999999992</v>
      </c>
      <c r="D525" s="5" t="s">
        <v>2371</v>
      </c>
      <c r="E525" s="5" t="s">
        <v>2370</v>
      </c>
      <c r="F525" s="5" t="s">
        <v>2372</v>
      </c>
      <c r="G525" s="5">
        <v>1</v>
      </c>
      <c r="H525" s="5" t="s">
        <v>2370</v>
      </c>
      <c r="I525" s="5" t="str">
        <f t="shared" si="16"/>
        <v>OBESITY</v>
      </c>
      <c r="J525" s="5" t="str">
        <f t="shared" si="17"/>
        <v>DIABETES</v>
      </c>
    </row>
    <row r="526" spans="1:10" x14ac:dyDescent="0.25">
      <c r="A526" s="5" t="s">
        <v>1836</v>
      </c>
      <c r="B526" s="5">
        <v>51.92</v>
      </c>
      <c r="C526" s="5">
        <v>5.18</v>
      </c>
      <c r="D526" s="5" t="s">
        <v>2371</v>
      </c>
      <c r="E526" s="5" t="s">
        <v>2370</v>
      </c>
      <c r="F526" s="5" t="s">
        <v>2372</v>
      </c>
      <c r="G526" s="5">
        <v>1</v>
      </c>
      <c r="H526" s="5" t="s">
        <v>2370</v>
      </c>
      <c r="I526" s="5" t="str">
        <f t="shared" si="16"/>
        <v>OBESITY</v>
      </c>
      <c r="J526" s="5" t="str">
        <f t="shared" si="17"/>
        <v>NORMAL</v>
      </c>
    </row>
    <row r="527" spans="1:10" x14ac:dyDescent="0.25">
      <c r="A527" s="5" t="s">
        <v>1835</v>
      </c>
      <c r="B527" s="5">
        <v>32.395000000000003</v>
      </c>
      <c r="C527" s="5">
        <v>5.68</v>
      </c>
      <c r="D527" s="5" t="s">
        <v>2371</v>
      </c>
      <c r="E527" s="5" t="s">
        <v>2370</v>
      </c>
      <c r="F527" s="5" t="s">
        <v>2370</v>
      </c>
      <c r="G527" s="5">
        <v>1</v>
      </c>
      <c r="H527" s="5" t="s">
        <v>2370</v>
      </c>
      <c r="I527" s="5" t="str">
        <f t="shared" si="16"/>
        <v>OBESITY</v>
      </c>
      <c r="J527" s="5" t="str">
        <f t="shared" si="17"/>
        <v>NORMAL</v>
      </c>
    </row>
    <row r="528" spans="1:10" x14ac:dyDescent="0.25">
      <c r="A528" s="5" t="s">
        <v>1834</v>
      </c>
      <c r="B528" s="5">
        <v>46.19</v>
      </c>
      <c r="C528" s="5">
        <v>7.31</v>
      </c>
      <c r="D528" s="5" t="s">
        <v>2371</v>
      </c>
      <c r="E528" s="5" t="s">
        <v>2370</v>
      </c>
      <c r="F528" s="5" t="s">
        <v>2372</v>
      </c>
      <c r="G528" s="5">
        <v>1</v>
      </c>
      <c r="H528" s="5" t="s">
        <v>2370</v>
      </c>
      <c r="I528" s="5" t="str">
        <f t="shared" si="16"/>
        <v>OBESITY</v>
      </c>
      <c r="J528" s="5" t="str">
        <f t="shared" si="17"/>
        <v>DIABETES</v>
      </c>
    </row>
    <row r="529" spans="1:10" x14ac:dyDescent="0.25">
      <c r="A529" s="5" t="s">
        <v>1833</v>
      </c>
      <c r="B529" s="5">
        <v>27.93</v>
      </c>
      <c r="C529" s="5">
        <v>4.67</v>
      </c>
      <c r="D529" s="5" t="s">
        <v>2370</v>
      </c>
      <c r="E529" s="5" t="s">
        <v>2370</v>
      </c>
      <c r="F529" s="5" t="s">
        <v>2372</v>
      </c>
      <c r="G529" s="5">
        <v>1</v>
      </c>
      <c r="H529" s="5" t="s">
        <v>2370</v>
      </c>
      <c r="I529" s="5" t="str">
        <f t="shared" si="16"/>
        <v>OVERWEIGHT</v>
      </c>
      <c r="J529" s="5" t="str">
        <f t="shared" si="17"/>
        <v>NORMAL</v>
      </c>
    </row>
    <row r="530" spans="1:10" x14ac:dyDescent="0.25">
      <c r="A530" s="5" t="s">
        <v>1832</v>
      </c>
      <c r="B530" s="5">
        <v>45.62</v>
      </c>
      <c r="C530" s="5">
        <v>6.87</v>
      </c>
      <c r="D530" s="5" t="s">
        <v>2370</v>
      </c>
      <c r="E530" s="5" t="s">
        <v>2370</v>
      </c>
      <c r="F530" s="5" t="s">
        <v>2370</v>
      </c>
      <c r="G530" s="5">
        <v>0</v>
      </c>
      <c r="H530" s="5" t="s">
        <v>2370</v>
      </c>
      <c r="I530" s="5" t="str">
        <f t="shared" si="16"/>
        <v>OBESITY</v>
      </c>
      <c r="J530" s="5" t="str">
        <f t="shared" si="17"/>
        <v>DIABETES</v>
      </c>
    </row>
    <row r="531" spans="1:10" x14ac:dyDescent="0.25">
      <c r="A531" s="5" t="s">
        <v>1831</v>
      </c>
      <c r="B531" s="5">
        <v>35.31</v>
      </c>
      <c r="C531" s="5">
        <v>5.87</v>
      </c>
      <c r="D531" s="5" t="s">
        <v>2370</v>
      </c>
      <c r="E531" s="5" t="s">
        <v>2370</v>
      </c>
      <c r="F531" s="5" t="s">
        <v>2372</v>
      </c>
      <c r="G531" s="5">
        <v>1</v>
      </c>
      <c r="H531" s="5" t="s">
        <v>2370</v>
      </c>
      <c r="I531" s="5" t="str">
        <f t="shared" si="16"/>
        <v>OBESITY</v>
      </c>
      <c r="J531" s="5" t="str">
        <f t="shared" si="17"/>
        <v>PREDIABETES</v>
      </c>
    </row>
    <row r="532" spans="1:10" x14ac:dyDescent="0.25">
      <c r="A532" s="5" t="s">
        <v>1830</v>
      </c>
      <c r="B532" s="5">
        <v>30.4</v>
      </c>
      <c r="C532" s="5">
        <v>4.07</v>
      </c>
      <c r="D532" s="5" t="s">
        <v>2371</v>
      </c>
      <c r="E532" s="5" t="s">
        <v>2370</v>
      </c>
      <c r="F532" s="5" t="s">
        <v>2370</v>
      </c>
      <c r="G532" s="5">
        <v>1</v>
      </c>
      <c r="H532" s="5" t="s">
        <v>2370</v>
      </c>
      <c r="I532" s="5" t="str">
        <f t="shared" si="16"/>
        <v>OBESITY</v>
      </c>
      <c r="J532" s="5" t="str">
        <f t="shared" si="17"/>
        <v>NORMAL</v>
      </c>
    </row>
    <row r="533" spans="1:10" x14ac:dyDescent="0.25">
      <c r="A533" s="5" t="s">
        <v>1829</v>
      </c>
      <c r="B533" s="5">
        <v>20.13</v>
      </c>
      <c r="C533" s="5">
        <v>6.47</v>
      </c>
      <c r="D533" s="5" t="s">
        <v>2370</v>
      </c>
      <c r="E533" s="5" t="s">
        <v>2370</v>
      </c>
      <c r="F533" s="5" t="s">
        <v>2372</v>
      </c>
      <c r="G533" s="5">
        <v>1</v>
      </c>
      <c r="H533" s="5" t="s">
        <v>2371</v>
      </c>
      <c r="I533" s="5" t="str">
        <f t="shared" si="16"/>
        <v>NORMAL WEIGHT</v>
      </c>
      <c r="J533" s="5" t="str">
        <f t="shared" si="17"/>
        <v>DIABETES</v>
      </c>
    </row>
    <row r="534" spans="1:10" x14ac:dyDescent="0.25">
      <c r="A534" s="5" t="s">
        <v>1828</v>
      </c>
      <c r="B534" s="5">
        <v>23.655000000000001</v>
      </c>
      <c r="C534" s="5">
        <v>5.14</v>
      </c>
      <c r="D534" s="5" t="s">
        <v>2370</v>
      </c>
      <c r="E534" s="5" t="s">
        <v>2370</v>
      </c>
      <c r="F534" s="5" t="s">
        <v>2370</v>
      </c>
      <c r="G534" s="5">
        <v>1</v>
      </c>
      <c r="H534" s="5" t="s">
        <v>2371</v>
      </c>
      <c r="I534" s="5" t="str">
        <f t="shared" si="16"/>
        <v>NORMAL WEIGHT</v>
      </c>
      <c r="J534" s="5" t="str">
        <f t="shared" si="17"/>
        <v>NORMAL</v>
      </c>
    </row>
    <row r="535" spans="1:10" x14ac:dyDescent="0.25">
      <c r="A535" s="5" t="s">
        <v>1827</v>
      </c>
      <c r="B535" s="5">
        <v>49.05</v>
      </c>
      <c r="C535" s="5">
        <v>9.77</v>
      </c>
      <c r="D535" s="5" t="s">
        <v>2371</v>
      </c>
      <c r="E535" s="5" t="s">
        <v>2370</v>
      </c>
      <c r="F535" s="5" t="s">
        <v>2370</v>
      </c>
      <c r="G535" s="5">
        <v>0</v>
      </c>
      <c r="H535" s="5" t="s">
        <v>2370</v>
      </c>
      <c r="I535" s="5" t="str">
        <f t="shared" si="16"/>
        <v>OBESITY</v>
      </c>
      <c r="J535" s="5" t="str">
        <f t="shared" si="17"/>
        <v>DIABETES</v>
      </c>
    </row>
    <row r="536" spans="1:10" x14ac:dyDescent="0.25">
      <c r="A536" s="5" t="s">
        <v>1826</v>
      </c>
      <c r="B536" s="5">
        <v>51.94</v>
      </c>
      <c r="C536" s="5">
        <v>8.8000000000000007</v>
      </c>
      <c r="D536" s="5" t="s">
        <v>2371</v>
      </c>
      <c r="E536" s="5" t="s">
        <v>2370</v>
      </c>
      <c r="F536" s="5" t="s">
        <v>2370</v>
      </c>
      <c r="G536" s="5">
        <v>2</v>
      </c>
      <c r="H536" s="5" t="s">
        <v>2370</v>
      </c>
      <c r="I536" s="5" t="str">
        <f t="shared" si="16"/>
        <v>OBESITY</v>
      </c>
      <c r="J536" s="5" t="str">
        <f t="shared" si="17"/>
        <v>DIABETES</v>
      </c>
    </row>
    <row r="537" spans="1:10" x14ac:dyDescent="0.25">
      <c r="A537" s="5" t="s">
        <v>1825</v>
      </c>
      <c r="B537" s="5">
        <v>29.83</v>
      </c>
      <c r="C537" s="5">
        <v>5.84</v>
      </c>
      <c r="D537" s="5" t="s">
        <v>2370</v>
      </c>
      <c r="E537" s="5" t="s">
        <v>2370</v>
      </c>
      <c r="F537" s="5" t="s">
        <v>2370</v>
      </c>
      <c r="G537" s="5">
        <v>1</v>
      </c>
      <c r="H537" s="5" t="s">
        <v>2371</v>
      </c>
      <c r="I537" s="5" t="str">
        <f t="shared" si="16"/>
        <v>OVERWEIGHT</v>
      </c>
      <c r="J537" s="5" t="str">
        <f t="shared" si="17"/>
        <v>PREDIABETES</v>
      </c>
    </row>
    <row r="538" spans="1:10" x14ac:dyDescent="0.25">
      <c r="A538" s="5" t="s">
        <v>1824</v>
      </c>
      <c r="B538" s="5">
        <v>22.6</v>
      </c>
      <c r="C538" s="5">
        <v>10.43</v>
      </c>
      <c r="D538" s="5" t="s">
        <v>2371</v>
      </c>
      <c r="E538" s="5" t="s">
        <v>2370</v>
      </c>
      <c r="F538" s="5" t="s">
        <v>2370</v>
      </c>
      <c r="G538" s="5">
        <v>1</v>
      </c>
      <c r="H538" s="5" t="s">
        <v>2371</v>
      </c>
      <c r="I538" s="5" t="str">
        <f t="shared" si="16"/>
        <v>NORMAL WEIGHT</v>
      </c>
      <c r="J538" s="5" t="str">
        <f t="shared" si="17"/>
        <v>DIABETES</v>
      </c>
    </row>
    <row r="539" spans="1:10" x14ac:dyDescent="0.25">
      <c r="A539" s="5" t="s">
        <v>1823</v>
      </c>
      <c r="B539" s="5">
        <v>46.69</v>
      </c>
      <c r="C539" s="5">
        <v>4.25</v>
      </c>
      <c r="D539" s="5" t="s">
        <v>2371</v>
      </c>
      <c r="E539" s="5" t="s">
        <v>2370</v>
      </c>
      <c r="F539" s="5" t="s">
        <v>2370</v>
      </c>
      <c r="G539" s="5">
        <v>1</v>
      </c>
      <c r="H539" s="5" t="s">
        <v>2370</v>
      </c>
      <c r="I539" s="5" t="str">
        <f t="shared" si="16"/>
        <v>OBESITY</v>
      </c>
      <c r="J539" s="5" t="str">
        <f t="shared" si="17"/>
        <v>NORMAL</v>
      </c>
    </row>
    <row r="540" spans="1:10" x14ac:dyDescent="0.25">
      <c r="A540" s="5" t="s">
        <v>1822</v>
      </c>
      <c r="B540" s="5">
        <v>28.49</v>
      </c>
      <c r="C540" s="5">
        <v>4.8899999999999997</v>
      </c>
      <c r="D540" s="5" t="s">
        <v>2370</v>
      </c>
      <c r="E540" s="5" t="s">
        <v>2370</v>
      </c>
      <c r="F540" s="5" t="s">
        <v>2370</v>
      </c>
      <c r="G540" s="5">
        <v>0</v>
      </c>
      <c r="H540" s="5" t="s">
        <v>2371</v>
      </c>
      <c r="I540" s="5" t="str">
        <f t="shared" si="16"/>
        <v>OVERWEIGHT</v>
      </c>
      <c r="J540" s="5" t="str">
        <f t="shared" si="17"/>
        <v>NORMAL</v>
      </c>
    </row>
    <row r="541" spans="1:10" x14ac:dyDescent="0.25">
      <c r="A541" s="5" t="s">
        <v>1821</v>
      </c>
      <c r="B541" s="5">
        <v>28.5</v>
      </c>
      <c r="C541" s="5">
        <v>5.55</v>
      </c>
      <c r="D541" s="5" t="s">
        <v>2371</v>
      </c>
      <c r="E541" s="5" t="s">
        <v>2370</v>
      </c>
      <c r="F541" s="5" t="s">
        <v>2370</v>
      </c>
      <c r="G541" s="5">
        <v>1</v>
      </c>
      <c r="H541" s="5" t="s">
        <v>2371</v>
      </c>
      <c r="I541" s="5" t="str">
        <f t="shared" si="16"/>
        <v>OVERWEIGHT</v>
      </c>
      <c r="J541" s="5" t="str">
        <f t="shared" si="17"/>
        <v>NORMAL</v>
      </c>
    </row>
    <row r="542" spans="1:10" x14ac:dyDescent="0.25">
      <c r="A542" s="5" t="s">
        <v>1820</v>
      </c>
      <c r="B542" s="5">
        <v>24.4</v>
      </c>
      <c r="C542" s="5">
        <v>4.5199999999999996</v>
      </c>
      <c r="D542" s="5" t="s">
        <v>2370</v>
      </c>
      <c r="E542" s="5" t="s">
        <v>2370</v>
      </c>
      <c r="F542" s="5" t="s">
        <v>2370</v>
      </c>
      <c r="G542" s="5">
        <v>1</v>
      </c>
      <c r="H542" s="5" t="s">
        <v>2371</v>
      </c>
      <c r="I542" s="5" t="str">
        <f t="shared" si="16"/>
        <v>NORMAL WEIGHT</v>
      </c>
      <c r="J542" s="5" t="str">
        <f t="shared" si="17"/>
        <v>NORMAL</v>
      </c>
    </row>
    <row r="543" spans="1:10" x14ac:dyDescent="0.25">
      <c r="A543" s="5" t="s">
        <v>1819</v>
      </c>
      <c r="B543" s="5">
        <v>29.15</v>
      </c>
      <c r="C543" s="5">
        <v>4.45</v>
      </c>
      <c r="D543" s="5" t="s">
        <v>2371</v>
      </c>
      <c r="E543" s="5" t="s">
        <v>2370</v>
      </c>
      <c r="F543" s="5" t="s">
        <v>2370</v>
      </c>
      <c r="G543" s="5">
        <v>1</v>
      </c>
      <c r="H543" s="5" t="s">
        <v>2371</v>
      </c>
      <c r="I543" s="5" t="str">
        <f t="shared" si="16"/>
        <v>OVERWEIGHT</v>
      </c>
      <c r="J543" s="5" t="str">
        <f t="shared" si="17"/>
        <v>NORMAL</v>
      </c>
    </row>
    <row r="544" spans="1:10" x14ac:dyDescent="0.25">
      <c r="A544" s="5" t="s">
        <v>1818</v>
      </c>
      <c r="B544" s="5">
        <v>27.28</v>
      </c>
      <c r="C544" s="5">
        <v>4.72</v>
      </c>
      <c r="D544" s="5" t="s">
        <v>2370</v>
      </c>
      <c r="E544" s="5" t="s">
        <v>2371</v>
      </c>
      <c r="F544" s="5" t="s">
        <v>2370</v>
      </c>
      <c r="G544" s="5">
        <v>1</v>
      </c>
      <c r="H544" s="5" t="s">
        <v>2371</v>
      </c>
      <c r="I544" s="5" t="str">
        <f t="shared" si="16"/>
        <v>OVERWEIGHT</v>
      </c>
      <c r="J544" s="5" t="str">
        <f t="shared" si="17"/>
        <v>NORMAL</v>
      </c>
    </row>
    <row r="545" spans="1:10" x14ac:dyDescent="0.25">
      <c r="A545" s="5" t="s">
        <v>1817</v>
      </c>
      <c r="B545" s="5">
        <v>32.229999999999997</v>
      </c>
      <c r="C545" s="5">
        <v>4.6500000000000004</v>
      </c>
      <c r="D545" s="5" t="s">
        <v>2371</v>
      </c>
      <c r="E545" s="5" t="s">
        <v>2370</v>
      </c>
      <c r="F545" s="5" t="s">
        <v>2372</v>
      </c>
      <c r="G545" s="5">
        <v>1</v>
      </c>
      <c r="H545" s="5" t="s">
        <v>2370</v>
      </c>
      <c r="I545" s="5" t="str">
        <f t="shared" si="16"/>
        <v>OBESITY</v>
      </c>
      <c r="J545" s="5" t="str">
        <f t="shared" si="17"/>
        <v>NORMAL</v>
      </c>
    </row>
    <row r="546" spans="1:10" x14ac:dyDescent="0.25">
      <c r="A546" s="5" t="s">
        <v>1816</v>
      </c>
      <c r="B546" s="5">
        <v>44.2</v>
      </c>
      <c r="C546" s="5">
        <v>11.34</v>
      </c>
      <c r="D546" s="5" t="s">
        <v>2371</v>
      </c>
      <c r="E546" s="5" t="s">
        <v>2370</v>
      </c>
      <c r="F546" s="5" t="s">
        <v>2372</v>
      </c>
      <c r="G546" s="5">
        <v>1</v>
      </c>
      <c r="H546" s="5" t="s">
        <v>2370</v>
      </c>
      <c r="I546" s="5" t="str">
        <f t="shared" si="16"/>
        <v>OBESITY</v>
      </c>
      <c r="J546" s="5" t="str">
        <f t="shared" si="17"/>
        <v>DIABETES</v>
      </c>
    </row>
    <row r="547" spans="1:10" x14ac:dyDescent="0.25">
      <c r="A547" s="5" t="s">
        <v>1815</v>
      </c>
      <c r="B547" s="5">
        <v>29.734999999999999</v>
      </c>
      <c r="C547" s="5">
        <v>4.53</v>
      </c>
      <c r="D547" s="5" t="s">
        <v>2370</v>
      </c>
      <c r="E547" s="5" t="s">
        <v>2370</v>
      </c>
      <c r="F547" s="5" t="s">
        <v>2372</v>
      </c>
      <c r="G547" s="5">
        <v>1</v>
      </c>
      <c r="H547" s="5" t="s">
        <v>2370</v>
      </c>
      <c r="I547" s="5" t="str">
        <f t="shared" si="16"/>
        <v>OVERWEIGHT</v>
      </c>
      <c r="J547" s="5" t="str">
        <f t="shared" si="17"/>
        <v>NORMAL</v>
      </c>
    </row>
    <row r="548" spans="1:10" x14ac:dyDescent="0.25">
      <c r="A548" s="5" t="s">
        <v>1814</v>
      </c>
      <c r="B548" s="5">
        <v>28.31</v>
      </c>
      <c r="C548" s="5">
        <v>6.35</v>
      </c>
      <c r="D548" s="5" t="s">
        <v>2370</v>
      </c>
      <c r="E548" s="5" t="s">
        <v>2370</v>
      </c>
      <c r="F548" s="5" t="s">
        <v>2370</v>
      </c>
      <c r="G548" s="5">
        <v>0</v>
      </c>
      <c r="H548" s="5" t="s">
        <v>2371</v>
      </c>
      <c r="I548" s="5" t="str">
        <f t="shared" si="16"/>
        <v>OVERWEIGHT</v>
      </c>
      <c r="J548" s="5" t="str">
        <f t="shared" si="17"/>
        <v>PREDIABETES</v>
      </c>
    </row>
    <row r="549" spans="1:10" x14ac:dyDescent="0.25">
      <c r="A549" s="5" t="s">
        <v>1813</v>
      </c>
      <c r="B549" s="5">
        <v>46.62</v>
      </c>
      <c r="C549" s="5">
        <v>8.51</v>
      </c>
      <c r="D549" s="5" t="s">
        <v>2370</v>
      </c>
      <c r="E549" s="5" t="s">
        <v>2370</v>
      </c>
      <c r="F549" s="5" t="s">
        <v>2370</v>
      </c>
      <c r="G549" s="5">
        <v>0</v>
      </c>
      <c r="H549" s="5" t="s">
        <v>2370</v>
      </c>
      <c r="I549" s="5" t="str">
        <f t="shared" si="16"/>
        <v>OBESITY</v>
      </c>
      <c r="J549" s="5" t="str">
        <f t="shared" si="17"/>
        <v>DIABETES</v>
      </c>
    </row>
    <row r="550" spans="1:10" x14ac:dyDescent="0.25">
      <c r="A550" s="5" t="s">
        <v>1812</v>
      </c>
      <c r="B550" s="5">
        <v>51.75</v>
      </c>
      <c r="C550" s="5">
        <v>8.59</v>
      </c>
      <c r="D550" s="5" t="s">
        <v>2371</v>
      </c>
      <c r="E550" s="5" t="s">
        <v>2370</v>
      </c>
      <c r="F550" s="5" t="s">
        <v>2370</v>
      </c>
      <c r="G550" s="5">
        <v>1</v>
      </c>
      <c r="H550" s="5" t="s">
        <v>2370</v>
      </c>
      <c r="I550" s="5" t="str">
        <f t="shared" si="16"/>
        <v>OBESITY</v>
      </c>
      <c r="J550" s="5" t="str">
        <f t="shared" si="17"/>
        <v>DIABETES</v>
      </c>
    </row>
    <row r="551" spans="1:10" x14ac:dyDescent="0.25">
      <c r="A551" s="5" t="s">
        <v>1811</v>
      </c>
      <c r="B551" s="5">
        <v>25.7</v>
      </c>
      <c r="C551" s="5">
        <v>4.13</v>
      </c>
      <c r="D551" s="5" t="s">
        <v>2371</v>
      </c>
      <c r="E551" s="5" t="s">
        <v>2370</v>
      </c>
      <c r="F551" s="5" t="s">
        <v>2370</v>
      </c>
      <c r="G551" s="5">
        <v>0</v>
      </c>
      <c r="H551" s="5" t="s">
        <v>2371</v>
      </c>
      <c r="I551" s="5" t="str">
        <f t="shared" si="16"/>
        <v>OVERWEIGHT</v>
      </c>
      <c r="J551" s="5" t="str">
        <f t="shared" si="17"/>
        <v>NORMAL</v>
      </c>
    </row>
    <row r="552" spans="1:10" x14ac:dyDescent="0.25">
      <c r="A552" s="5" t="s">
        <v>1810</v>
      </c>
      <c r="B552" s="5">
        <v>31.79</v>
      </c>
      <c r="C552" s="5">
        <v>4.55</v>
      </c>
      <c r="D552" s="5" t="s">
        <v>2370</v>
      </c>
      <c r="E552" s="5" t="s">
        <v>2370</v>
      </c>
      <c r="F552" s="5" t="s">
        <v>2370</v>
      </c>
      <c r="G552" s="5">
        <v>0</v>
      </c>
      <c r="H552" s="5" t="s">
        <v>2370</v>
      </c>
      <c r="I552" s="5" t="str">
        <f t="shared" si="16"/>
        <v>OBESITY</v>
      </c>
      <c r="J552" s="5" t="str">
        <f t="shared" si="17"/>
        <v>NORMAL</v>
      </c>
    </row>
    <row r="553" spans="1:10" x14ac:dyDescent="0.25">
      <c r="A553" s="5" t="s">
        <v>1809</v>
      </c>
      <c r="B553" s="5">
        <v>24.795000000000002</v>
      </c>
      <c r="C553" s="5">
        <v>4.5199999999999996</v>
      </c>
      <c r="D553" s="5" t="s">
        <v>2370</v>
      </c>
      <c r="E553" s="5" t="s">
        <v>2370</v>
      </c>
      <c r="F553" s="5" t="s">
        <v>2370</v>
      </c>
      <c r="G553" s="5">
        <v>0</v>
      </c>
      <c r="H553" s="5" t="s">
        <v>2371</v>
      </c>
      <c r="I553" s="5" t="str">
        <f t="shared" si="16"/>
        <v>NORMAL WEIGHT</v>
      </c>
      <c r="J553" s="5" t="str">
        <f t="shared" si="17"/>
        <v>NORMAL</v>
      </c>
    </row>
    <row r="554" spans="1:10" x14ac:dyDescent="0.25">
      <c r="A554" s="5" t="s">
        <v>1808</v>
      </c>
      <c r="B554" s="5">
        <v>53.98</v>
      </c>
      <c r="C554" s="5">
        <v>5.07</v>
      </c>
      <c r="D554" s="5" t="s">
        <v>2370</v>
      </c>
      <c r="E554" s="5" t="s">
        <v>2370</v>
      </c>
      <c r="F554" s="5" t="s">
        <v>2372</v>
      </c>
      <c r="G554" s="5">
        <v>1</v>
      </c>
      <c r="H554" s="5" t="s">
        <v>2370</v>
      </c>
      <c r="I554" s="5" t="str">
        <f t="shared" si="16"/>
        <v>OBESITY</v>
      </c>
      <c r="J554" s="5" t="str">
        <f t="shared" si="17"/>
        <v>NORMAL</v>
      </c>
    </row>
    <row r="555" spans="1:10" x14ac:dyDescent="0.25">
      <c r="A555" s="5" t="s">
        <v>1807</v>
      </c>
      <c r="B555" s="5">
        <v>41.325000000000003</v>
      </c>
      <c r="C555" s="5">
        <v>4.04</v>
      </c>
      <c r="D555" s="5" t="s">
        <v>2371</v>
      </c>
      <c r="E555" s="5" t="s">
        <v>2370</v>
      </c>
      <c r="F555" s="5" t="s">
        <v>2372</v>
      </c>
      <c r="G555" s="5">
        <v>1</v>
      </c>
      <c r="H555" s="5" t="s">
        <v>2370</v>
      </c>
      <c r="I555" s="5" t="str">
        <f t="shared" si="16"/>
        <v>OBESITY</v>
      </c>
      <c r="J555" s="5" t="str">
        <f t="shared" si="17"/>
        <v>NORMAL</v>
      </c>
    </row>
    <row r="556" spans="1:10" x14ac:dyDescent="0.25">
      <c r="A556" s="5" t="s">
        <v>1806</v>
      </c>
      <c r="B556" s="5">
        <v>51.65</v>
      </c>
      <c r="C556" s="5">
        <v>5.3</v>
      </c>
      <c r="D556" s="5" t="s">
        <v>2371</v>
      </c>
      <c r="E556" s="5" t="s">
        <v>2370</v>
      </c>
      <c r="F556" s="5" t="s">
        <v>2370</v>
      </c>
      <c r="G556" s="5">
        <v>0</v>
      </c>
      <c r="H556" s="5" t="s">
        <v>2370</v>
      </c>
      <c r="I556" s="5" t="str">
        <f t="shared" si="16"/>
        <v>OBESITY</v>
      </c>
      <c r="J556" s="5" t="str">
        <f t="shared" si="17"/>
        <v>NORMAL</v>
      </c>
    </row>
    <row r="557" spans="1:10" x14ac:dyDescent="0.25">
      <c r="A557" s="5" t="s">
        <v>1805</v>
      </c>
      <c r="B557" s="5">
        <v>44.52</v>
      </c>
      <c r="C557" s="5">
        <v>8.64</v>
      </c>
      <c r="D557" s="5" t="s">
        <v>2371</v>
      </c>
      <c r="E557" s="5" t="s">
        <v>2370</v>
      </c>
      <c r="F557" s="5" t="s">
        <v>2372</v>
      </c>
      <c r="G557" s="5">
        <v>1</v>
      </c>
      <c r="H557" s="5" t="s">
        <v>2370</v>
      </c>
      <c r="I557" s="5" t="str">
        <f t="shared" si="16"/>
        <v>OBESITY</v>
      </c>
      <c r="J557" s="5" t="str">
        <f t="shared" si="17"/>
        <v>DIABETES</v>
      </c>
    </row>
    <row r="558" spans="1:10" x14ac:dyDescent="0.25">
      <c r="A558" s="5" t="s">
        <v>1804</v>
      </c>
      <c r="B558" s="5">
        <v>53.29</v>
      </c>
      <c r="C558" s="5">
        <v>4.03</v>
      </c>
      <c r="D558" s="5" t="s">
        <v>2370</v>
      </c>
      <c r="E558" s="5" t="s">
        <v>2370</v>
      </c>
      <c r="F558" s="5" t="s">
        <v>2372</v>
      </c>
      <c r="G558" s="5">
        <v>1</v>
      </c>
      <c r="H558" s="5" t="s">
        <v>2370</v>
      </c>
      <c r="I558" s="5" t="str">
        <f t="shared" si="16"/>
        <v>OBESITY</v>
      </c>
      <c r="J558" s="5" t="str">
        <f t="shared" si="17"/>
        <v>NORMAL</v>
      </c>
    </row>
    <row r="559" spans="1:10" x14ac:dyDescent="0.25">
      <c r="A559" s="5" t="s">
        <v>1803</v>
      </c>
      <c r="B559" s="5">
        <v>46.63</v>
      </c>
      <c r="C559" s="5">
        <v>4.26</v>
      </c>
      <c r="D559" s="5" t="s">
        <v>2371</v>
      </c>
      <c r="E559" s="5" t="s">
        <v>2370</v>
      </c>
      <c r="F559" s="5" t="s">
        <v>2370</v>
      </c>
      <c r="G559" s="5">
        <v>2</v>
      </c>
      <c r="H559" s="5" t="s">
        <v>2370</v>
      </c>
      <c r="I559" s="5" t="str">
        <f t="shared" si="16"/>
        <v>OBESITY</v>
      </c>
      <c r="J559" s="5" t="str">
        <f t="shared" si="17"/>
        <v>NORMAL</v>
      </c>
    </row>
    <row r="560" spans="1:10" x14ac:dyDescent="0.25">
      <c r="A560" s="5" t="s">
        <v>1802</v>
      </c>
      <c r="B560" s="5">
        <v>28.88</v>
      </c>
      <c r="C560" s="5">
        <v>5.35</v>
      </c>
      <c r="D560" s="5" t="s">
        <v>2370</v>
      </c>
      <c r="E560" s="5" t="s">
        <v>2370</v>
      </c>
      <c r="F560" s="5" t="s">
        <v>2372</v>
      </c>
      <c r="G560" s="5">
        <v>1</v>
      </c>
      <c r="H560" s="5" t="s">
        <v>2371</v>
      </c>
      <c r="I560" s="5" t="str">
        <f t="shared" si="16"/>
        <v>OVERWEIGHT</v>
      </c>
      <c r="J560" s="5" t="str">
        <f t="shared" si="17"/>
        <v>NORMAL</v>
      </c>
    </row>
    <row r="561" spans="1:10" x14ac:dyDescent="0.25">
      <c r="A561" s="5" t="s">
        <v>1801</v>
      </c>
      <c r="B561" s="5">
        <v>23.98</v>
      </c>
      <c r="C561" s="5">
        <v>4.9000000000000004</v>
      </c>
      <c r="D561" s="5" t="s">
        <v>2370</v>
      </c>
      <c r="E561" s="5" t="s">
        <v>2370</v>
      </c>
      <c r="F561" s="5" t="s">
        <v>2370</v>
      </c>
      <c r="G561" s="5">
        <v>0</v>
      </c>
      <c r="H561" s="5" t="s">
        <v>2393</v>
      </c>
      <c r="I561" s="5" t="str">
        <f t="shared" si="16"/>
        <v>NORMAL WEIGHT</v>
      </c>
      <c r="J561" s="5" t="str">
        <f t="shared" si="17"/>
        <v>NORMAL</v>
      </c>
    </row>
    <row r="562" spans="1:10" x14ac:dyDescent="0.25">
      <c r="A562" s="5" t="s">
        <v>1800</v>
      </c>
      <c r="B562" s="5">
        <v>23.65</v>
      </c>
      <c r="C562" s="5">
        <v>4.5</v>
      </c>
      <c r="D562" s="5" t="s">
        <v>2370</v>
      </c>
      <c r="E562" s="5" t="s">
        <v>2370</v>
      </c>
      <c r="F562" s="5" t="s">
        <v>2370</v>
      </c>
      <c r="G562" s="5">
        <v>0</v>
      </c>
      <c r="H562" s="5" t="s">
        <v>2370</v>
      </c>
      <c r="I562" s="5" t="str">
        <f t="shared" si="16"/>
        <v>NORMAL WEIGHT</v>
      </c>
      <c r="J562" s="5" t="str">
        <f t="shared" si="17"/>
        <v>NORMAL</v>
      </c>
    </row>
    <row r="563" spans="1:10" x14ac:dyDescent="0.25">
      <c r="A563" s="5" t="s">
        <v>1799</v>
      </c>
      <c r="B563" s="5">
        <v>49.09</v>
      </c>
      <c r="C563" s="5">
        <v>8.3800000000000008</v>
      </c>
      <c r="D563" s="5" t="s">
        <v>2371</v>
      </c>
      <c r="E563" s="5" t="s">
        <v>2370</v>
      </c>
      <c r="F563" s="5" t="s">
        <v>2370</v>
      </c>
      <c r="G563" s="5">
        <v>2</v>
      </c>
      <c r="H563" s="5" t="s">
        <v>2370</v>
      </c>
      <c r="I563" s="5" t="str">
        <f t="shared" si="16"/>
        <v>OBESITY</v>
      </c>
      <c r="J563" s="5" t="str">
        <f t="shared" si="17"/>
        <v>DIABETES</v>
      </c>
    </row>
    <row r="564" spans="1:10" x14ac:dyDescent="0.25">
      <c r="A564" s="5" t="s">
        <v>1798</v>
      </c>
      <c r="B564" s="5">
        <v>28.024999999999999</v>
      </c>
      <c r="C564" s="5">
        <v>7.03</v>
      </c>
      <c r="D564" s="5" t="s">
        <v>2370</v>
      </c>
      <c r="E564" s="5" t="s">
        <v>2370</v>
      </c>
      <c r="F564" s="5" t="s">
        <v>2370</v>
      </c>
      <c r="G564" s="5">
        <v>0</v>
      </c>
      <c r="H564" s="5" t="s">
        <v>2371</v>
      </c>
      <c r="I564" s="5" t="str">
        <f t="shared" si="16"/>
        <v>OVERWEIGHT</v>
      </c>
      <c r="J564" s="5" t="str">
        <f t="shared" si="17"/>
        <v>DIABETES</v>
      </c>
    </row>
    <row r="565" spans="1:10" x14ac:dyDescent="0.25">
      <c r="A565" s="5" t="s">
        <v>1797</v>
      </c>
      <c r="B565" s="5">
        <v>43.32</v>
      </c>
      <c r="C565" s="5">
        <v>8.75</v>
      </c>
      <c r="D565" s="5" t="s">
        <v>2371</v>
      </c>
      <c r="E565" s="5" t="s">
        <v>2370</v>
      </c>
      <c r="F565" s="5" t="s">
        <v>2372</v>
      </c>
      <c r="G565" s="5">
        <v>1</v>
      </c>
      <c r="H565" s="5" t="s">
        <v>2370</v>
      </c>
      <c r="I565" s="5" t="str">
        <f t="shared" si="16"/>
        <v>OBESITY</v>
      </c>
      <c r="J565" s="5" t="str">
        <f t="shared" si="17"/>
        <v>DIABETES</v>
      </c>
    </row>
    <row r="566" spans="1:10" x14ac:dyDescent="0.25">
      <c r="A566" s="5" t="s">
        <v>1796</v>
      </c>
      <c r="B566" s="5">
        <v>45.92</v>
      </c>
      <c r="C566" s="5">
        <v>9.51</v>
      </c>
      <c r="D566" s="5" t="s">
        <v>2370</v>
      </c>
      <c r="E566" s="5" t="s">
        <v>2370</v>
      </c>
      <c r="F566" s="5" t="s">
        <v>2370</v>
      </c>
      <c r="G566" s="5">
        <v>0</v>
      </c>
      <c r="H566" s="5" t="s">
        <v>2370</v>
      </c>
      <c r="I566" s="5" t="str">
        <f t="shared" si="16"/>
        <v>OBESITY</v>
      </c>
      <c r="J566" s="5" t="str">
        <f t="shared" si="17"/>
        <v>DIABETES</v>
      </c>
    </row>
    <row r="567" spans="1:10" x14ac:dyDescent="0.25">
      <c r="A567" s="5" t="s">
        <v>1795</v>
      </c>
      <c r="B567" s="5">
        <v>44.03</v>
      </c>
      <c r="C567" s="5">
        <v>9.36</v>
      </c>
      <c r="D567" s="5" t="s">
        <v>2370</v>
      </c>
      <c r="E567" s="5" t="s">
        <v>2370</v>
      </c>
      <c r="F567" s="5" t="s">
        <v>2370</v>
      </c>
      <c r="G567" s="5">
        <v>0</v>
      </c>
      <c r="H567" s="5" t="s">
        <v>2370</v>
      </c>
      <c r="I567" s="5" t="str">
        <f t="shared" si="16"/>
        <v>OBESITY</v>
      </c>
      <c r="J567" s="5" t="str">
        <f t="shared" si="17"/>
        <v>DIABETES</v>
      </c>
    </row>
    <row r="568" spans="1:10" x14ac:dyDescent="0.25">
      <c r="A568" s="5" t="s">
        <v>1794</v>
      </c>
      <c r="B568" s="5">
        <v>24.6</v>
      </c>
      <c r="C568" s="5">
        <v>4.8099999999999996</v>
      </c>
      <c r="D568" s="5" t="s">
        <v>2370</v>
      </c>
      <c r="E568" s="5" t="s">
        <v>2370</v>
      </c>
      <c r="F568" s="5" t="s">
        <v>2370</v>
      </c>
      <c r="G568" s="5">
        <v>0</v>
      </c>
      <c r="H568" s="5" t="s">
        <v>2371</v>
      </c>
      <c r="I568" s="5" t="str">
        <f t="shared" si="16"/>
        <v>NORMAL WEIGHT</v>
      </c>
      <c r="J568" s="5" t="str">
        <f t="shared" si="17"/>
        <v>NORMAL</v>
      </c>
    </row>
    <row r="569" spans="1:10" x14ac:dyDescent="0.25">
      <c r="A569" s="5" t="s">
        <v>1793</v>
      </c>
      <c r="B569" s="5">
        <v>49.15</v>
      </c>
      <c r="C569" s="5">
        <v>8.08</v>
      </c>
      <c r="D569" s="5" t="s">
        <v>2370</v>
      </c>
      <c r="E569" s="5" t="s">
        <v>2370</v>
      </c>
      <c r="F569" s="5" t="s">
        <v>2370</v>
      </c>
      <c r="G569" s="5">
        <v>0</v>
      </c>
      <c r="H569" s="5" t="s">
        <v>2370</v>
      </c>
      <c r="I569" s="5" t="str">
        <f t="shared" si="16"/>
        <v>OBESITY</v>
      </c>
      <c r="J569" s="5" t="str">
        <f t="shared" si="17"/>
        <v>DIABETES</v>
      </c>
    </row>
    <row r="570" spans="1:10" x14ac:dyDescent="0.25">
      <c r="A570" s="5" t="s">
        <v>1792</v>
      </c>
      <c r="B570" s="5">
        <v>28.31</v>
      </c>
      <c r="C570" s="5">
        <v>6.29</v>
      </c>
      <c r="D570" s="5" t="s">
        <v>2370</v>
      </c>
      <c r="E570" s="5" t="s">
        <v>2370</v>
      </c>
      <c r="F570" s="5" t="s">
        <v>2372</v>
      </c>
      <c r="G570" s="5">
        <v>1</v>
      </c>
      <c r="H570" s="5" t="s">
        <v>2371</v>
      </c>
      <c r="I570" s="5" t="str">
        <f t="shared" si="16"/>
        <v>OVERWEIGHT</v>
      </c>
      <c r="J570" s="5" t="str">
        <f t="shared" si="17"/>
        <v>PREDIABETES</v>
      </c>
    </row>
    <row r="571" spans="1:10" x14ac:dyDescent="0.25">
      <c r="A571" s="5" t="s">
        <v>1791</v>
      </c>
      <c r="B571" s="5">
        <v>22.99</v>
      </c>
      <c r="C571" s="5">
        <v>6.29</v>
      </c>
      <c r="D571" s="5" t="s">
        <v>2370</v>
      </c>
      <c r="E571" s="5" t="s">
        <v>2370</v>
      </c>
      <c r="F571" s="5" t="s">
        <v>2370</v>
      </c>
      <c r="G571" s="5">
        <v>1</v>
      </c>
      <c r="H571" s="5" t="s">
        <v>2371</v>
      </c>
      <c r="I571" s="5" t="str">
        <f t="shared" si="16"/>
        <v>NORMAL WEIGHT</v>
      </c>
      <c r="J571" s="5" t="str">
        <f t="shared" si="17"/>
        <v>PREDIABETES</v>
      </c>
    </row>
    <row r="572" spans="1:10" x14ac:dyDescent="0.25">
      <c r="A572" s="5" t="s">
        <v>1790</v>
      </c>
      <c r="B572" s="5">
        <v>29.07</v>
      </c>
      <c r="C572" s="5">
        <v>5.12</v>
      </c>
      <c r="D572" s="5" t="s">
        <v>2370</v>
      </c>
      <c r="E572" s="5" t="s">
        <v>2370</v>
      </c>
      <c r="F572" s="5" t="s">
        <v>2372</v>
      </c>
      <c r="G572" s="5">
        <v>1</v>
      </c>
      <c r="H572" s="5" t="s">
        <v>2371</v>
      </c>
      <c r="I572" s="5" t="str">
        <f t="shared" si="16"/>
        <v>OVERWEIGHT</v>
      </c>
      <c r="J572" s="5" t="str">
        <f t="shared" si="17"/>
        <v>NORMAL</v>
      </c>
    </row>
    <row r="573" spans="1:10" x14ac:dyDescent="0.25">
      <c r="A573" s="5" t="s">
        <v>1789</v>
      </c>
      <c r="B573" s="5">
        <v>42.02</v>
      </c>
      <c r="C573" s="5">
        <v>9.9499999999999993</v>
      </c>
      <c r="D573" s="5" t="s">
        <v>2371</v>
      </c>
      <c r="E573" s="5" t="s">
        <v>2370</v>
      </c>
      <c r="F573" s="5" t="s">
        <v>2372</v>
      </c>
      <c r="G573" s="5">
        <v>1</v>
      </c>
      <c r="H573" s="5" t="s">
        <v>2370</v>
      </c>
      <c r="I573" s="5" t="str">
        <f t="shared" si="16"/>
        <v>OBESITY</v>
      </c>
      <c r="J573" s="5" t="str">
        <f t="shared" si="17"/>
        <v>DIABETES</v>
      </c>
    </row>
    <row r="574" spans="1:10" x14ac:dyDescent="0.25">
      <c r="A574" s="5" t="s">
        <v>1788</v>
      </c>
      <c r="B574" s="5">
        <v>49.07</v>
      </c>
      <c r="C574" s="5">
        <v>9.08</v>
      </c>
      <c r="D574" s="5" t="s">
        <v>2371</v>
      </c>
      <c r="E574" s="5" t="s">
        <v>2370</v>
      </c>
      <c r="F574" s="5" t="s">
        <v>2370</v>
      </c>
      <c r="G574" s="5">
        <v>1</v>
      </c>
      <c r="H574" s="5" t="s">
        <v>2370</v>
      </c>
      <c r="I574" s="5" t="str">
        <f t="shared" si="16"/>
        <v>OBESITY</v>
      </c>
      <c r="J574" s="5" t="str">
        <f t="shared" si="17"/>
        <v>DIABETES</v>
      </c>
    </row>
    <row r="575" spans="1:10" x14ac:dyDescent="0.25">
      <c r="A575" s="5" t="s">
        <v>1787</v>
      </c>
      <c r="B575" s="5">
        <v>19.8</v>
      </c>
      <c r="C575" s="5">
        <v>4.82</v>
      </c>
      <c r="D575" s="5" t="s">
        <v>2370</v>
      </c>
      <c r="E575" s="5" t="s">
        <v>2370</v>
      </c>
      <c r="F575" s="5" t="s">
        <v>2370</v>
      </c>
      <c r="G575" s="5">
        <v>0</v>
      </c>
      <c r="H575" s="5" t="s">
        <v>2371</v>
      </c>
      <c r="I575" s="5" t="str">
        <f t="shared" si="16"/>
        <v>NORMAL WEIGHT</v>
      </c>
      <c r="J575" s="5" t="str">
        <f t="shared" si="17"/>
        <v>NORMAL</v>
      </c>
    </row>
    <row r="576" spans="1:10" x14ac:dyDescent="0.25">
      <c r="A576" s="5" t="s">
        <v>1786</v>
      </c>
      <c r="B576" s="5">
        <v>27.36</v>
      </c>
      <c r="C576" s="5">
        <v>4.6500000000000004</v>
      </c>
      <c r="D576" s="5" t="s">
        <v>2370</v>
      </c>
      <c r="E576" s="5" t="s">
        <v>2371</v>
      </c>
      <c r="F576" s="5" t="s">
        <v>2370</v>
      </c>
      <c r="G576" s="5">
        <v>1</v>
      </c>
      <c r="H576" s="5" t="s">
        <v>2371</v>
      </c>
      <c r="I576" s="5" t="str">
        <f t="shared" si="16"/>
        <v>OVERWEIGHT</v>
      </c>
      <c r="J576" s="5" t="str">
        <f t="shared" si="17"/>
        <v>NORMAL</v>
      </c>
    </row>
    <row r="577" spans="1:10" x14ac:dyDescent="0.25">
      <c r="A577" s="5" t="s">
        <v>1785</v>
      </c>
      <c r="B577" s="5">
        <v>42.95</v>
      </c>
      <c r="C577" s="5">
        <v>5.16</v>
      </c>
      <c r="D577" s="5" t="s">
        <v>2371</v>
      </c>
      <c r="E577" s="5" t="s">
        <v>2370</v>
      </c>
      <c r="F577" s="5" t="s">
        <v>2370</v>
      </c>
      <c r="G577" s="5">
        <v>1</v>
      </c>
      <c r="H577" s="5" t="s">
        <v>2370</v>
      </c>
      <c r="I577" s="5" t="str">
        <f t="shared" si="16"/>
        <v>OBESITY</v>
      </c>
      <c r="J577" s="5" t="str">
        <f t="shared" si="17"/>
        <v>NORMAL</v>
      </c>
    </row>
    <row r="578" spans="1:10" x14ac:dyDescent="0.25">
      <c r="A578" s="5" t="s">
        <v>1784</v>
      </c>
      <c r="B578" s="5">
        <v>42.66</v>
      </c>
      <c r="C578" s="5">
        <v>10.44</v>
      </c>
      <c r="D578" s="5" t="s">
        <v>2370</v>
      </c>
      <c r="E578" s="5" t="s">
        <v>2370</v>
      </c>
      <c r="F578" s="5" t="s">
        <v>2370</v>
      </c>
      <c r="G578" s="5">
        <v>0</v>
      </c>
      <c r="H578" s="5" t="s">
        <v>2370</v>
      </c>
      <c r="I578" s="5" t="str">
        <f t="shared" ref="I578:I641" si="18">IF(B578 &lt;18.5,"UNDERWEIGHT",IF(B578&lt;25,"NORMAL WEIGHT",IF(B578&lt;30,"OVERWEIGHT","OBESITY")))</f>
        <v>OBESITY</v>
      </c>
      <c r="J578" s="5" t="str">
        <f t="shared" si="17"/>
        <v>DIABETES</v>
      </c>
    </row>
    <row r="579" spans="1:10" x14ac:dyDescent="0.25">
      <c r="A579" s="5" t="s">
        <v>1783</v>
      </c>
      <c r="B579" s="5">
        <v>33.630000000000003</v>
      </c>
      <c r="C579" s="5">
        <v>5.69</v>
      </c>
      <c r="D579" s="5" t="s">
        <v>2370</v>
      </c>
      <c r="E579" s="5" t="s">
        <v>2370</v>
      </c>
      <c r="F579" s="5" t="s">
        <v>2370</v>
      </c>
      <c r="G579" s="5">
        <v>1</v>
      </c>
      <c r="H579" s="5" t="s">
        <v>2370</v>
      </c>
      <c r="I579" s="5" t="str">
        <f t="shared" si="18"/>
        <v>OBESITY</v>
      </c>
      <c r="J579" s="5" t="str">
        <f t="shared" ref="J579:J642" si="19">IF(C579&lt;5.7,"NORMAL",IF(C579&lt;6.4,"PREDIABETES","DIABETES"))</f>
        <v>NORMAL</v>
      </c>
    </row>
    <row r="580" spans="1:10" x14ac:dyDescent="0.25">
      <c r="A580" s="5" t="s">
        <v>1782</v>
      </c>
      <c r="B580" s="5">
        <v>26.84</v>
      </c>
      <c r="C580" s="5">
        <v>6.5</v>
      </c>
      <c r="D580" s="5" t="s">
        <v>2370</v>
      </c>
      <c r="E580" s="5" t="s">
        <v>2370</v>
      </c>
      <c r="F580" s="5" t="s">
        <v>2370</v>
      </c>
      <c r="G580" s="5">
        <v>0</v>
      </c>
      <c r="H580" s="5" t="s">
        <v>2371</v>
      </c>
      <c r="I580" s="5" t="str">
        <f t="shared" si="18"/>
        <v>OVERWEIGHT</v>
      </c>
      <c r="J580" s="5" t="str">
        <f t="shared" si="19"/>
        <v>DIABETES</v>
      </c>
    </row>
    <row r="581" spans="1:10" x14ac:dyDescent="0.25">
      <c r="A581" s="5" t="s">
        <v>1781</v>
      </c>
      <c r="B581" s="5">
        <v>28.3</v>
      </c>
      <c r="C581" s="5">
        <v>5.73</v>
      </c>
      <c r="D581" s="5" t="s">
        <v>2370</v>
      </c>
      <c r="E581" s="5" t="s">
        <v>2370</v>
      </c>
      <c r="F581" s="5" t="s">
        <v>2372</v>
      </c>
      <c r="G581" s="5">
        <v>1</v>
      </c>
      <c r="H581" s="5" t="s">
        <v>2371</v>
      </c>
      <c r="I581" s="5" t="str">
        <f t="shared" si="18"/>
        <v>OVERWEIGHT</v>
      </c>
      <c r="J581" s="5" t="str">
        <f t="shared" si="19"/>
        <v>PREDIABETES</v>
      </c>
    </row>
    <row r="582" spans="1:10" x14ac:dyDescent="0.25">
      <c r="A582" s="5" t="s">
        <v>1780</v>
      </c>
      <c r="B582" s="5">
        <v>27.06</v>
      </c>
      <c r="C582" s="5">
        <v>5.74</v>
      </c>
      <c r="D582" s="5" t="s">
        <v>2371</v>
      </c>
      <c r="E582" s="5" t="s">
        <v>2370</v>
      </c>
      <c r="F582" s="5" t="s">
        <v>2370</v>
      </c>
      <c r="G582" s="5">
        <v>0</v>
      </c>
      <c r="H582" s="5" t="s">
        <v>2371</v>
      </c>
      <c r="I582" s="5" t="str">
        <f t="shared" si="18"/>
        <v>OVERWEIGHT</v>
      </c>
      <c r="J582" s="5" t="str">
        <f t="shared" si="19"/>
        <v>PREDIABETES</v>
      </c>
    </row>
    <row r="583" spans="1:10" x14ac:dyDescent="0.25">
      <c r="A583" s="5" t="s">
        <v>1779</v>
      </c>
      <c r="B583" s="5">
        <v>47.13</v>
      </c>
      <c r="C583" s="5">
        <v>8.6999999999999993</v>
      </c>
      <c r="D583" s="5" t="s">
        <v>2370</v>
      </c>
      <c r="E583" s="5" t="s">
        <v>2370</v>
      </c>
      <c r="F583" s="5" t="s">
        <v>2370</v>
      </c>
      <c r="G583" s="5">
        <v>0</v>
      </c>
      <c r="H583" s="5" t="s">
        <v>2370</v>
      </c>
      <c r="I583" s="5" t="str">
        <f t="shared" si="18"/>
        <v>OBESITY</v>
      </c>
      <c r="J583" s="5" t="str">
        <f t="shared" si="19"/>
        <v>DIABETES</v>
      </c>
    </row>
    <row r="584" spans="1:10" x14ac:dyDescent="0.25">
      <c r="A584" s="5" t="s">
        <v>1778</v>
      </c>
      <c r="B584" s="5">
        <v>51.72</v>
      </c>
      <c r="C584" s="5">
        <v>5.09</v>
      </c>
      <c r="D584" s="5" t="s">
        <v>2370</v>
      </c>
      <c r="E584" s="5" t="s">
        <v>2370</v>
      </c>
      <c r="F584" s="5" t="s">
        <v>2370</v>
      </c>
      <c r="G584" s="5">
        <v>0</v>
      </c>
      <c r="H584" s="5" t="s">
        <v>2370</v>
      </c>
      <c r="I584" s="5" t="str">
        <f t="shared" si="18"/>
        <v>OBESITY</v>
      </c>
      <c r="J584" s="5" t="str">
        <f t="shared" si="19"/>
        <v>NORMAL</v>
      </c>
    </row>
    <row r="585" spans="1:10" x14ac:dyDescent="0.25">
      <c r="A585" s="5" t="s">
        <v>1777</v>
      </c>
      <c r="B585" s="5">
        <v>48.59</v>
      </c>
      <c r="C585" s="5">
        <v>5.57</v>
      </c>
      <c r="D585" s="5" t="s">
        <v>2370</v>
      </c>
      <c r="E585" s="5" t="s">
        <v>2370</v>
      </c>
      <c r="F585" s="5" t="s">
        <v>2370</v>
      </c>
      <c r="G585" s="5">
        <v>0</v>
      </c>
      <c r="H585" s="5" t="s">
        <v>2370</v>
      </c>
      <c r="I585" s="5" t="str">
        <f t="shared" si="18"/>
        <v>OBESITY</v>
      </c>
      <c r="J585" s="5" t="str">
        <f t="shared" si="19"/>
        <v>NORMAL</v>
      </c>
    </row>
    <row r="586" spans="1:10" x14ac:dyDescent="0.25">
      <c r="A586" s="5" t="s">
        <v>1776</v>
      </c>
      <c r="B586" s="5">
        <v>45.18</v>
      </c>
      <c r="C586" s="5">
        <v>10.87</v>
      </c>
      <c r="D586" s="5" t="s">
        <v>2370</v>
      </c>
      <c r="E586" s="5" t="s">
        <v>2370</v>
      </c>
      <c r="F586" s="5" t="s">
        <v>2370</v>
      </c>
      <c r="G586" s="5">
        <v>0</v>
      </c>
      <c r="H586" s="5" t="s">
        <v>2370</v>
      </c>
      <c r="I586" s="5" t="str">
        <f t="shared" si="18"/>
        <v>OBESITY</v>
      </c>
      <c r="J586" s="5" t="str">
        <f t="shared" si="19"/>
        <v>DIABETES</v>
      </c>
    </row>
    <row r="587" spans="1:10" x14ac:dyDescent="0.25">
      <c r="A587" s="5" t="s">
        <v>1775</v>
      </c>
      <c r="B587" s="5">
        <v>27.9</v>
      </c>
      <c r="C587" s="5">
        <v>6.02</v>
      </c>
      <c r="D587" s="5" t="s">
        <v>2370</v>
      </c>
      <c r="E587" s="5" t="s">
        <v>2370</v>
      </c>
      <c r="F587" s="5" t="s">
        <v>2372</v>
      </c>
      <c r="G587" s="5">
        <v>1</v>
      </c>
      <c r="H587" s="5" t="s">
        <v>2371</v>
      </c>
      <c r="I587" s="5" t="str">
        <f t="shared" si="18"/>
        <v>OVERWEIGHT</v>
      </c>
      <c r="J587" s="5" t="str">
        <f t="shared" si="19"/>
        <v>PREDIABETES</v>
      </c>
    </row>
    <row r="588" spans="1:10" x14ac:dyDescent="0.25">
      <c r="A588" s="5" t="s">
        <v>1774</v>
      </c>
      <c r="B588" s="5">
        <v>51.33</v>
      </c>
      <c r="C588" s="5">
        <v>7</v>
      </c>
      <c r="D588" s="5" t="s">
        <v>2370</v>
      </c>
      <c r="E588" s="5" t="s">
        <v>2370</v>
      </c>
      <c r="F588" s="5" t="s">
        <v>2370</v>
      </c>
      <c r="G588" s="5">
        <v>0</v>
      </c>
      <c r="H588" s="5" t="s">
        <v>2370</v>
      </c>
      <c r="I588" s="5" t="str">
        <f t="shared" si="18"/>
        <v>OBESITY</v>
      </c>
      <c r="J588" s="5" t="str">
        <f t="shared" si="19"/>
        <v>DIABETES</v>
      </c>
    </row>
    <row r="589" spans="1:10" x14ac:dyDescent="0.25">
      <c r="A589" s="5" t="s">
        <v>1773</v>
      </c>
      <c r="B589" s="5">
        <v>30.59</v>
      </c>
      <c r="C589" s="5">
        <v>5.56</v>
      </c>
      <c r="D589" s="5" t="s">
        <v>2371</v>
      </c>
      <c r="E589" s="5" t="s">
        <v>2370</v>
      </c>
      <c r="F589" s="5" t="s">
        <v>2370</v>
      </c>
      <c r="G589" s="5">
        <v>1</v>
      </c>
      <c r="H589" s="5" t="s">
        <v>2370</v>
      </c>
      <c r="I589" s="5" t="str">
        <f t="shared" si="18"/>
        <v>OBESITY</v>
      </c>
      <c r="J589" s="5" t="str">
        <f t="shared" si="19"/>
        <v>NORMAL</v>
      </c>
    </row>
    <row r="590" spans="1:10" x14ac:dyDescent="0.25">
      <c r="A590" s="5" t="s">
        <v>1772</v>
      </c>
      <c r="B590" s="5">
        <v>39.229999999999997</v>
      </c>
      <c r="C590" s="5">
        <v>8.4499999999999993</v>
      </c>
      <c r="D590" s="5" t="s">
        <v>2370</v>
      </c>
      <c r="E590" s="5" t="s">
        <v>2370</v>
      </c>
      <c r="F590" s="5" t="s">
        <v>2370</v>
      </c>
      <c r="G590" s="5">
        <v>0</v>
      </c>
      <c r="H590" s="5" t="s">
        <v>2370</v>
      </c>
      <c r="I590" s="5" t="str">
        <f t="shared" si="18"/>
        <v>OBESITY</v>
      </c>
      <c r="J590" s="5" t="str">
        <f t="shared" si="19"/>
        <v>DIABETES</v>
      </c>
    </row>
    <row r="591" spans="1:10" x14ac:dyDescent="0.25">
      <c r="A591" s="5" t="s">
        <v>1771</v>
      </c>
      <c r="B591" s="5">
        <v>19.094999999999999</v>
      </c>
      <c r="C591" s="5">
        <v>6.19</v>
      </c>
      <c r="D591" s="5" t="s">
        <v>2370</v>
      </c>
      <c r="E591" s="5" t="s">
        <v>2370</v>
      </c>
      <c r="F591" s="5" t="s">
        <v>2370</v>
      </c>
      <c r="G591" s="5">
        <v>0</v>
      </c>
      <c r="H591" s="5" t="s">
        <v>2371</v>
      </c>
      <c r="I591" s="5" t="str">
        <f t="shared" si="18"/>
        <v>NORMAL WEIGHT</v>
      </c>
      <c r="J591" s="5" t="str">
        <f t="shared" si="19"/>
        <v>PREDIABETES</v>
      </c>
    </row>
    <row r="592" spans="1:10" x14ac:dyDescent="0.25">
      <c r="A592" s="5" t="s">
        <v>1770</v>
      </c>
      <c r="B592" s="5">
        <v>49.72</v>
      </c>
      <c r="C592" s="5">
        <v>7.71</v>
      </c>
      <c r="D592" s="5" t="s">
        <v>2370</v>
      </c>
      <c r="E592" s="5" t="s">
        <v>2370</v>
      </c>
      <c r="F592" s="5" t="s">
        <v>2370</v>
      </c>
      <c r="G592" s="5">
        <v>0</v>
      </c>
      <c r="H592" s="5" t="s">
        <v>2370</v>
      </c>
      <c r="I592" s="5" t="str">
        <f t="shared" si="18"/>
        <v>OBESITY</v>
      </c>
      <c r="J592" s="5" t="str">
        <f t="shared" si="19"/>
        <v>DIABETES</v>
      </c>
    </row>
    <row r="593" spans="1:10" x14ac:dyDescent="0.25">
      <c r="A593" s="5" t="s">
        <v>1769</v>
      </c>
      <c r="B593" s="5">
        <v>21.754999999999999</v>
      </c>
      <c r="C593" s="5">
        <v>4.63</v>
      </c>
      <c r="D593" s="5" t="s">
        <v>2370</v>
      </c>
      <c r="E593" s="5" t="s">
        <v>2370</v>
      </c>
      <c r="F593" s="5" t="s">
        <v>2372</v>
      </c>
      <c r="G593" s="5">
        <v>1</v>
      </c>
      <c r="H593" s="5" t="s">
        <v>2371</v>
      </c>
      <c r="I593" s="5" t="str">
        <f t="shared" si="18"/>
        <v>NORMAL WEIGHT</v>
      </c>
      <c r="J593" s="5" t="str">
        <f t="shared" si="19"/>
        <v>NORMAL</v>
      </c>
    </row>
    <row r="594" spans="1:10" x14ac:dyDescent="0.25">
      <c r="A594" s="5" t="s">
        <v>1768</v>
      </c>
      <c r="B594" s="5">
        <v>48.39</v>
      </c>
      <c r="C594" s="5">
        <v>4.6100000000000003</v>
      </c>
      <c r="D594" s="5" t="s">
        <v>2370</v>
      </c>
      <c r="E594" s="5" t="s">
        <v>2370</v>
      </c>
      <c r="F594" s="5" t="s">
        <v>2370</v>
      </c>
      <c r="G594" s="5">
        <v>0</v>
      </c>
      <c r="H594" s="5" t="s">
        <v>2370</v>
      </c>
      <c r="I594" s="5" t="str">
        <f t="shared" si="18"/>
        <v>OBESITY</v>
      </c>
      <c r="J594" s="5" t="str">
        <f t="shared" si="19"/>
        <v>NORMAL</v>
      </c>
    </row>
    <row r="595" spans="1:10" x14ac:dyDescent="0.25">
      <c r="A595" s="5" t="s">
        <v>1767</v>
      </c>
      <c r="B595" s="5">
        <v>47.15</v>
      </c>
      <c r="C595" s="5">
        <v>9.5299999999999994</v>
      </c>
      <c r="D595" s="5" t="s">
        <v>2371</v>
      </c>
      <c r="E595" s="5" t="s">
        <v>2370</v>
      </c>
      <c r="F595" s="5" t="s">
        <v>2370</v>
      </c>
      <c r="G595" s="5">
        <v>1</v>
      </c>
      <c r="H595" s="5" t="s">
        <v>2370</v>
      </c>
      <c r="I595" s="5" t="str">
        <f t="shared" si="18"/>
        <v>OBESITY</v>
      </c>
      <c r="J595" s="5" t="str">
        <f t="shared" si="19"/>
        <v>DIABETES</v>
      </c>
    </row>
    <row r="596" spans="1:10" x14ac:dyDescent="0.25">
      <c r="A596" s="5" t="s">
        <v>1766</v>
      </c>
      <c r="B596" s="5">
        <v>47.59</v>
      </c>
      <c r="C596" s="5">
        <v>11.43</v>
      </c>
      <c r="D596" s="5" t="s">
        <v>2371</v>
      </c>
      <c r="E596" s="5" t="s">
        <v>2370</v>
      </c>
      <c r="F596" s="5" t="s">
        <v>2370</v>
      </c>
      <c r="G596" s="5">
        <v>2</v>
      </c>
      <c r="H596" s="5" t="s">
        <v>2370</v>
      </c>
      <c r="I596" s="5" t="str">
        <f t="shared" si="18"/>
        <v>OBESITY</v>
      </c>
      <c r="J596" s="5" t="str">
        <f t="shared" si="19"/>
        <v>DIABETES</v>
      </c>
    </row>
    <row r="597" spans="1:10" x14ac:dyDescent="0.25">
      <c r="A597" s="5" t="s">
        <v>1765</v>
      </c>
      <c r="B597" s="5">
        <v>39.81</v>
      </c>
      <c r="C597" s="5">
        <v>7.65</v>
      </c>
      <c r="D597" s="5" t="s">
        <v>2371</v>
      </c>
      <c r="E597" s="5" t="s">
        <v>2370</v>
      </c>
      <c r="F597" s="5" t="s">
        <v>2372</v>
      </c>
      <c r="G597" s="5">
        <v>1</v>
      </c>
      <c r="H597" s="5" t="s">
        <v>2370</v>
      </c>
      <c r="I597" s="5" t="str">
        <f t="shared" si="18"/>
        <v>OBESITY</v>
      </c>
      <c r="J597" s="5" t="str">
        <f t="shared" si="19"/>
        <v>DIABETES</v>
      </c>
    </row>
    <row r="598" spans="1:10" x14ac:dyDescent="0.25">
      <c r="A598" s="5" t="s">
        <v>1764</v>
      </c>
      <c r="B598" s="5">
        <v>31.02</v>
      </c>
      <c r="C598" s="5">
        <v>5.87</v>
      </c>
      <c r="D598" s="5" t="s">
        <v>2371</v>
      </c>
      <c r="E598" s="5" t="s">
        <v>2370</v>
      </c>
      <c r="F598" s="5" t="s">
        <v>2370</v>
      </c>
      <c r="G598" s="5">
        <v>0</v>
      </c>
      <c r="H598" s="5" t="s">
        <v>2370</v>
      </c>
      <c r="I598" s="5" t="str">
        <f t="shared" si="18"/>
        <v>OBESITY</v>
      </c>
      <c r="J598" s="5" t="str">
        <f t="shared" si="19"/>
        <v>PREDIABETES</v>
      </c>
    </row>
    <row r="599" spans="1:10" x14ac:dyDescent="0.25">
      <c r="A599" s="5" t="s">
        <v>1763</v>
      </c>
      <c r="B599" s="5">
        <v>24.75</v>
      </c>
      <c r="C599" s="5">
        <v>4.3600000000000003</v>
      </c>
      <c r="D599" s="5" t="s">
        <v>2371</v>
      </c>
      <c r="E599" s="5" t="s">
        <v>2370</v>
      </c>
      <c r="F599" s="5" t="s">
        <v>2370</v>
      </c>
      <c r="G599" s="5">
        <v>1</v>
      </c>
      <c r="H599" s="5" t="s">
        <v>2371</v>
      </c>
      <c r="I599" s="5" t="str">
        <f t="shared" si="18"/>
        <v>NORMAL WEIGHT</v>
      </c>
      <c r="J599" s="5" t="str">
        <f t="shared" si="19"/>
        <v>NORMAL</v>
      </c>
    </row>
    <row r="600" spans="1:10" x14ac:dyDescent="0.25">
      <c r="A600" s="5" t="s">
        <v>1762</v>
      </c>
      <c r="B600" s="5">
        <v>30.114999999999998</v>
      </c>
      <c r="C600" s="5">
        <v>10.119999999999999</v>
      </c>
      <c r="D600" s="5" t="s">
        <v>2370</v>
      </c>
      <c r="E600" s="5" t="s">
        <v>2370</v>
      </c>
      <c r="F600" s="5" t="s">
        <v>2370</v>
      </c>
      <c r="G600" s="5">
        <v>3</v>
      </c>
      <c r="H600" s="5" t="s">
        <v>2370</v>
      </c>
      <c r="I600" s="5" t="str">
        <f t="shared" si="18"/>
        <v>OBESITY</v>
      </c>
      <c r="J600" s="5" t="str">
        <f t="shared" si="19"/>
        <v>DIABETES</v>
      </c>
    </row>
    <row r="601" spans="1:10" x14ac:dyDescent="0.25">
      <c r="A601" s="5" t="s">
        <v>1761</v>
      </c>
      <c r="B601" s="5">
        <v>26.03</v>
      </c>
      <c r="C601" s="5">
        <v>4.01</v>
      </c>
      <c r="D601" s="5" t="s">
        <v>2370</v>
      </c>
      <c r="E601" s="5" t="s">
        <v>2370</v>
      </c>
      <c r="F601" s="5" t="s">
        <v>2372</v>
      </c>
      <c r="G601" s="5">
        <v>1</v>
      </c>
      <c r="H601" s="5" t="s">
        <v>2371</v>
      </c>
      <c r="I601" s="5" t="str">
        <f t="shared" si="18"/>
        <v>OVERWEIGHT</v>
      </c>
      <c r="J601" s="5" t="str">
        <f t="shared" si="19"/>
        <v>NORMAL</v>
      </c>
    </row>
    <row r="602" spans="1:10" x14ac:dyDescent="0.25">
      <c r="A602" s="5" t="s">
        <v>1760</v>
      </c>
      <c r="B602" s="5">
        <v>20.045000000000002</v>
      </c>
      <c r="C602" s="5">
        <v>4.7699999999999996</v>
      </c>
      <c r="D602" s="5" t="s">
        <v>2371</v>
      </c>
      <c r="E602" s="5" t="s">
        <v>2370</v>
      </c>
      <c r="F602" s="5" t="s">
        <v>2370</v>
      </c>
      <c r="G602" s="5">
        <v>1</v>
      </c>
      <c r="H602" s="5" t="s">
        <v>2371</v>
      </c>
      <c r="I602" s="5" t="str">
        <f t="shared" si="18"/>
        <v>NORMAL WEIGHT</v>
      </c>
      <c r="J602" s="5" t="str">
        <f t="shared" si="19"/>
        <v>NORMAL</v>
      </c>
    </row>
    <row r="603" spans="1:10" x14ac:dyDescent="0.25">
      <c r="A603" s="5" t="s">
        <v>1759</v>
      </c>
      <c r="B603" s="5">
        <v>40.24</v>
      </c>
      <c r="C603" s="5">
        <v>6.83</v>
      </c>
      <c r="D603" s="5" t="s">
        <v>2370</v>
      </c>
      <c r="E603" s="5" t="s">
        <v>2370</v>
      </c>
      <c r="F603" s="5" t="s">
        <v>2370</v>
      </c>
      <c r="G603" s="5">
        <v>0</v>
      </c>
      <c r="H603" s="5" t="s">
        <v>2370</v>
      </c>
      <c r="I603" s="5" t="str">
        <f t="shared" si="18"/>
        <v>OBESITY</v>
      </c>
      <c r="J603" s="5" t="str">
        <f t="shared" si="19"/>
        <v>DIABETES</v>
      </c>
    </row>
    <row r="604" spans="1:10" x14ac:dyDescent="0.25">
      <c r="A604" s="5" t="s">
        <v>1758</v>
      </c>
      <c r="B604" s="5">
        <v>43.15</v>
      </c>
      <c r="C604" s="5">
        <v>6.14</v>
      </c>
      <c r="D604" s="5" t="s">
        <v>2371</v>
      </c>
      <c r="E604" s="5" t="s">
        <v>2370</v>
      </c>
      <c r="F604" s="5" t="s">
        <v>2372</v>
      </c>
      <c r="G604" s="5">
        <v>1</v>
      </c>
      <c r="H604" s="5" t="s">
        <v>2370</v>
      </c>
      <c r="I604" s="5" t="str">
        <f t="shared" si="18"/>
        <v>OBESITY</v>
      </c>
      <c r="J604" s="5" t="str">
        <f t="shared" si="19"/>
        <v>PREDIABETES</v>
      </c>
    </row>
    <row r="605" spans="1:10" x14ac:dyDescent="0.25">
      <c r="A605" s="5" t="s">
        <v>1757</v>
      </c>
      <c r="B605" s="5">
        <v>27.7</v>
      </c>
      <c r="C605" s="5">
        <v>5.6</v>
      </c>
      <c r="D605" s="5" t="s">
        <v>2370</v>
      </c>
      <c r="E605" s="5" t="s">
        <v>2370</v>
      </c>
      <c r="F605" s="5" t="s">
        <v>2372</v>
      </c>
      <c r="G605" s="5">
        <v>1</v>
      </c>
      <c r="H605" s="5" t="s">
        <v>2371</v>
      </c>
      <c r="I605" s="5" t="str">
        <f t="shared" si="18"/>
        <v>OVERWEIGHT</v>
      </c>
      <c r="J605" s="5" t="str">
        <f t="shared" si="19"/>
        <v>NORMAL</v>
      </c>
    </row>
    <row r="606" spans="1:10" x14ac:dyDescent="0.25">
      <c r="A606" s="5" t="s">
        <v>1756</v>
      </c>
      <c r="B606" s="5">
        <v>45.68</v>
      </c>
      <c r="C606" s="5">
        <v>4.8</v>
      </c>
      <c r="D606" s="5" t="s">
        <v>2370</v>
      </c>
      <c r="E606" s="5" t="s">
        <v>2370</v>
      </c>
      <c r="F606" s="5" t="s">
        <v>2370</v>
      </c>
      <c r="G606" s="5">
        <v>2</v>
      </c>
      <c r="H606" s="5" t="s">
        <v>2370</v>
      </c>
      <c r="I606" s="5" t="str">
        <f t="shared" si="18"/>
        <v>OBESITY</v>
      </c>
      <c r="J606" s="5" t="str">
        <f t="shared" si="19"/>
        <v>NORMAL</v>
      </c>
    </row>
    <row r="607" spans="1:10" x14ac:dyDescent="0.25">
      <c r="A607" s="5" t="s">
        <v>1755</v>
      </c>
      <c r="B607" s="5">
        <v>27.3</v>
      </c>
      <c r="C607" s="5">
        <v>11.89</v>
      </c>
      <c r="D607" s="5" t="s">
        <v>2370</v>
      </c>
      <c r="E607" s="5" t="s">
        <v>2370</v>
      </c>
      <c r="F607" s="5" t="s">
        <v>2370</v>
      </c>
      <c r="G607" s="5">
        <v>0</v>
      </c>
      <c r="H607" s="5" t="s">
        <v>2371</v>
      </c>
      <c r="I607" s="5" t="str">
        <f t="shared" si="18"/>
        <v>OVERWEIGHT</v>
      </c>
      <c r="J607" s="5" t="str">
        <f t="shared" si="19"/>
        <v>DIABETES</v>
      </c>
    </row>
    <row r="608" spans="1:10" x14ac:dyDescent="0.25">
      <c r="A608" s="5" t="s">
        <v>1754</v>
      </c>
      <c r="B608" s="5">
        <v>54.45</v>
      </c>
      <c r="C608" s="5">
        <v>4.7300000000000004</v>
      </c>
      <c r="D608" s="5" t="s">
        <v>2371</v>
      </c>
      <c r="E608" s="5" t="s">
        <v>2370</v>
      </c>
      <c r="F608" s="5" t="s">
        <v>2370</v>
      </c>
      <c r="G608" s="5">
        <v>1</v>
      </c>
      <c r="H608" s="5" t="s">
        <v>2370</v>
      </c>
      <c r="I608" s="5" t="str">
        <f t="shared" si="18"/>
        <v>OBESITY</v>
      </c>
      <c r="J608" s="5" t="str">
        <f t="shared" si="19"/>
        <v>NORMAL</v>
      </c>
    </row>
    <row r="609" spans="1:10" x14ac:dyDescent="0.25">
      <c r="A609" s="5" t="s">
        <v>1753</v>
      </c>
      <c r="B609" s="5">
        <v>54.43</v>
      </c>
      <c r="C609" s="5">
        <v>4.6100000000000003</v>
      </c>
      <c r="D609" s="5" t="s">
        <v>2371</v>
      </c>
      <c r="E609" s="5" t="s">
        <v>2370</v>
      </c>
      <c r="F609" s="5" t="s">
        <v>2370</v>
      </c>
      <c r="G609" s="5">
        <v>1</v>
      </c>
      <c r="H609" s="5" t="s">
        <v>2370</v>
      </c>
      <c r="I609" s="5" t="str">
        <f t="shared" si="18"/>
        <v>OBESITY</v>
      </c>
      <c r="J609" s="5" t="str">
        <f t="shared" si="19"/>
        <v>NORMAL</v>
      </c>
    </row>
    <row r="610" spans="1:10" x14ac:dyDescent="0.25">
      <c r="A610" s="5" t="s">
        <v>1752</v>
      </c>
      <c r="B610" s="5">
        <v>48.01</v>
      </c>
      <c r="C610" s="5">
        <v>7.3</v>
      </c>
      <c r="D610" s="5" t="s">
        <v>2370</v>
      </c>
      <c r="E610" s="5" t="s">
        <v>2370</v>
      </c>
      <c r="F610" s="5" t="s">
        <v>2370</v>
      </c>
      <c r="G610" s="5">
        <v>0</v>
      </c>
      <c r="H610" s="5" t="s">
        <v>2370</v>
      </c>
      <c r="I610" s="5" t="str">
        <f t="shared" si="18"/>
        <v>OBESITY</v>
      </c>
      <c r="J610" s="5" t="str">
        <f t="shared" si="19"/>
        <v>DIABETES</v>
      </c>
    </row>
    <row r="611" spans="1:10" x14ac:dyDescent="0.25">
      <c r="A611" s="5" t="s">
        <v>1751</v>
      </c>
      <c r="B611" s="5">
        <v>48.32</v>
      </c>
      <c r="C611" s="5">
        <v>5.88</v>
      </c>
      <c r="D611" s="5" t="s">
        <v>2370</v>
      </c>
      <c r="E611" s="5" t="s">
        <v>2370</v>
      </c>
      <c r="F611" s="5" t="s">
        <v>2370</v>
      </c>
      <c r="G611" s="5">
        <v>0</v>
      </c>
      <c r="H611" s="5" t="s">
        <v>2370</v>
      </c>
      <c r="I611" s="5" t="str">
        <f t="shared" si="18"/>
        <v>OBESITY</v>
      </c>
      <c r="J611" s="5" t="str">
        <f t="shared" si="19"/>
        <v>PREDIABETES</v>
      </c>
    </row>
    <row r="612" spans="1:10" x14ac:dyDescent="0.25">
      <c r="A612" s="5" t="s">
        <v>1750</v>
      </c>
      <c r="B612" s="5">
        <v>22.895</v>
      </c>
      <c r="C612" s="5">
        <v>4.0599999999999996</v>
      </c>
      <c r="D612" s="5" t="s">
        <v>2370</v>
      </c>
      <c r="E612" s="5" t="s">
        <v>2370</v>
      </c>
      <c r="F612" s="5" t="s">
        <v>2372</v>
      </c>
      <c r="G612" s="5">
        <v>1</v>
      </c>
      <c r="H612" s="5" t="s">
        <v>2371</v>
      </c>
      <c r="I612" s="5" t="str">
        <f t="shared" si="18"/>
        <v>NORMAL WEIGHT</v>
      </c>
      <c r="J612" s="5" t="str">
        <f t="shared" si="19"/>
        <v>NORMAL</v>
      </c>
    </row>
    <row r="613" spans="1:10" x14ac:dyDescent="0.25">
      <c r="A613" s="5" t="s">
        <v>1749</v>
      </c>
      <c r="B613" s="5">
        <v>54.85</v>
      </c>
      <c r="C613" s="5">
        <v>4.9000000000000004</v>
      </c>
      <c r="D613" s="5" t="s">
        <v>2370</v>
      </c>
      <c r="E613" s="5" t="s">
        <v>2370</v>
      </c>
      <c r="F613" s="5" t="s">
        <v>2370</v>
      </c>
      <c r="G613" s="5">
        <v>1</v>
      </c>
      <c r="H613" s="5" t="s">
        <v>2370</v>
      </c>
      <c r="I613" s="5" t="str">
        <f t="shared" si="18"/>
        <v>OBESITY</v>
      </c>
      <c r="J613" s="5" t="str">
        <f t="shared" si="19"/>
        <v>NORMAL</v>
      </c>
    </row>
    <row r="614" spans="1:10" x14ac:dyDescent="0.25">
      <c r="A614" s="5" t="s">
        <v>1748</v>
      </c>
      <c r="B614" s="5">
        <v>21.85</v>
      </c>
      <c r="C614" s="5">
        <v>5.52</v>
      </c>
      <c r="D614" s="5" t="s">
        <v>2370</v>
      </c>
      <c r="E614" s="5" t="s">
        <v>2370</v>
      </c>
      <c r="F614" s="5" t="s">
        <v>2372</v>
      </c>
      <c r="G614" s="5">
        <v>1</v>
      </c>
      <c r="H614" s="5" t="s">
        <v>2371</v>
      </c>
      <c r="I614" s="5" t="str">
        <f t="shared" si="18"/>
        <v>NORMAL WEIGHT</v>
      </c>
      <c r="J614" s="5" t="str">
        <f t="shared" si="19"/>
        <v>NORMAL</v>
      </c>
    </row>
    <row r="615" spans="1:10" x14ac:dyDescent="0.25">
      <c r="A615" s="5" t="s">
        <v>1747</v>
      </c>
      <c r="B615" s="5">
        <v>51.86</v>
      </c>
      <c r="C615" s="5">
        <v>5.2</v>
      </c>
      <c r="D615" s="5" t="s">
        <v>2371</v>
      </c>
      <c r="E615" s="5" t="s">
        <v>2370</v>
      </c>
      <c r="F615" s="5" t="s">
        <v>2370</v>
      </c>
      <c r="G615" s="5">
        <v>0</v>
      </c>
      <c r="H615" s="5" t="s">
        <v>2370</v>
      </c>
      <c r="I615" s="5" t="str">
        <f t="shared" si="18"/>
        <v>OBESITY</v>
      </c>
      <c r="J615" s="5" t="str">
        <f t="shared" si="19"/>
        <v>NORMAL</v>
      </c>
    </row>
    <row r="616" spans="1:10" x14ac:dyDescent="0.25">
      <c r="A616" s="5" t="s">
        <v>1746</v>
      </c>
      <c r="B616" s="5">
        <v>39.049999999999997</v>
      </c>
      <c r="C616" s="5">
        <v>7.59</v>
      </c>
      <c r="D616" s="5" t="s">
        <v>2370</v>
      </c>
      <c r="E616" s="5" t="s">
        <v>2370</v>
      </c>
      <c r="F616" s="5" t="s">
        <v>2370</v>
      </c>
      <c r="G616" s="5">
        <v>3</v>
      </c>
      <c r="H616" s="5" t="s">
        <v>2370</v>
      </c>
      <c r="I616" s="5" t="str">
        <f t="shared" si="18"/>
        <v>OBESITY</v>
      </c>
      <c r="J616" s="5" t="str">
        <f t="shared" si="19"/>
        <v>DIABETES</v>
      </c>
    </row>
    <row r="617" spans="1:10" x14ac:dyDescent="0.25">
      <c r="A617" s="5" t="s">
        <v>1745</v>
      </c>
      <c r="B617" s="5">
        <v>31.824999999999999</v>
      </c>
      <c r="C617" s="5">
        <v>8.2799999999999994</v>
      </c>
      <c r="D617" s="5" t="s">
        <v>2370</v>
      </c>
      <c r="E617" s="5" t="s">
        <v>2370</v>
      </c>
      <c r="F617" s="5" t="s">
        <v>2370</v>
      </c>
      <c r="G617" s="5">
        <v>3</v>
      </c>
      <c r="H617" s="5" t="s">
        <v>2370</v>
      </c>
      <c r="I617" s="5" t="str">
        <f t="shared" si="18"/>
        <v>OBESITY</v>
      </c>
      <c r="J617" s="5" t="str">
        <f t="shared" si="19"/>
        <v>DIABETES</v>
      </c>
    </row>
    <row r="618" spans="1:10" x14ac:dyDescent="0.25">
      <c r="A618" s="5" t="s">
        <v>1744</v>
      </c>
      <c r="B618" s="5">
        <v>46.43</v>
      </c>
      <c r="C618" s="5">
        <v>6.72</v>
      </c>
      <c r="D618" s="5" t="s">
        <v>2370</v>
      </c>
      <c r="E618" s="5" t="s">
        <v>2370</v>
      </c>
      <c r="F618" s="5" t="s">
        <v>2370</v>
      </c>
      <c r="G618" s="5">
        <v>0</v>
      </c>
      <c r="H618" s="5" t="s">
        <v>2370</v>
      </c>
      <c r="I618" s="5" t="str">
        <f t="shared" si="18"/>
        <v>OBESITY</v>
      </c>
      <c r="J618" s="5" t="str">
        <f t="shared" si="19"/>
        <v>DIABETES</v>
      </c>
    </row>
    <row r="619" spans="1:10" x14ac:dyDescent="0.25">
      <c r="A619" s="5" t="s">
        <v>1743</v>
      </c>
      <c r="B619" s="5">
        <v>53.63</v>
      </c>
      <c r="C619" s="5">
        <v>5.47</v>
      </c>
      <c r="D619" s="5" t="s">
        <v>2371</v>
      </c>
      <c r="E619" s="5" t="s">
        <v>2370</v>
      </c>
      <c r="F619" s="5" t="s">
        <v>2370</v>
      </c>
      <c r="G619" s="5">
        <v>1</v>
      </c>
      <c r="H619" s="5" t="s">
        <v>2370</v>
      </c>
      <c r="I619" s="5" t="str">
        <f t="shared" si="18"/>
        <v>OBESITY</v>
      </c>
      <c r="J619" s="5" t="str">
        <f t="shared" si="19"/>
        <v>NORMAL</v>
      </c>
    </row>
    <row r="620" spans="1:10" x14ac:dyDescent="0.25">
      <c r="A620" s="5" t="s">
        <v>1742</v>
      </c>
      <c r="B620" s="5">
        <v>48.7</v>
      </c>
      <c r="C620" s="5">
        <v>4.71</v>
      </c>
      <c r="D620" s="5" t="s">
        <v>2370</v>
      </c>
      <c r="E620" s="5" t="s">
        <v>2370</v>
      </c>
      <c r="F620" s="5" t="s">
        <v>2370</v>
      </c>
      <c r="G620" s="5">
        <v>0</v>
      </c>
      <c r="H620" s="5" t="s">
        <v>2370</v>
      </c>
      <c r="I620" s="5" t="str">
        <f t="shared" si="18"/>
        <v>OBESITY</v>
      </c>
      <c r="J620" s="5" t="str">
        <f t="shared" si="19"/>
        <v>NORMAL</v>
      </c>
    </row>
    <row r="621" spans="1:10" x14ac:dyDescent="0.25">
      <c r="A621" s="5" t="s">
        <v>1741</v>
      </c>
      <c r="B621" s="5">
        <v>48.81</v>
      </c>
      <c r="C621" s="5">
        <v>5.49</v>
      </c>
      <c r="D621" s="5" t="s">
        <v>2370</v>
      </c>
      <c r="E621" s="5" t="s">
        <v>2370</v>
      </c>
      <c r="F621" s="5" t="s">
        <v>2370</v>
      </c>
      <c r="G621" s="5">
        <v>0</v>
      </c>
      <c r="H621" s="5" t="s">
        <v>2370</v>
      </c>
      <c r="I621" s="5" t="str">
        <f t="shared" si="18"/>
        <v>OBESITY</v>
      </c>
      <c r="J621" s="5" t="str">
        <f t="shared" si="19"/>
        <v>NORMAL</v>
      </c>
    </row>
    <row r="622" spans="1:10" x14ac:dyDescent="0.25">
      <c r="A622" s="5" t="s">
        <v>1740</v>
      </c>
      <c r="B622" s="5">
        <v>47.53</v>
      </c>
      <c r="C622" s="5">
        <v>4.72</v>
      </c>
      <c r="D622" s="5" t="s">
        <v>2370</v>
      </c>
      <c r="E622" s="5" t="s">
        <v>2370</v>
      </c>
      <c r="F622" s="5" t="s">
        <v>2370</v>
      </c>
      <c r="G622" s="5">
        <v>0</v>
      </c>
      <c r="H622" s="5" t="s">
        <v>2370</v>
      </c>
      <c r="I622" s="5" t="str">
        <f t="shared" si="18"/>
        <v>OBESITY</v>
      </c>
      <c r="J622" s="5" t="str">
        <f t="shared" si="19"/>
        <v>NORMAL</v>
      </c>
    </row>
    <row r="623" spans="1:10" x14ac:dyDescent="0.25">
      <c r="A623" s="5" t="s">
        <v>1739</v>
      </c>
      <c r="B623" s="5">
        <v>36.85</v>
      </c>
      <c r="C623" s="5">
        <v>6.7</v>
      </c>
      <c r="D623" s="5" t="s">
        <v>2370</v>
      </c>
      <c r="E623" s="5" t="s">
        <v>2370</v>
      </c>
      <c r="F623" s="5" t="s">
        <v>2370</v>
      </c>
      <c r="G623" s="5">
        <v>0</v>
      </c>
      <c r="H623" s="5" t="s">
        <v>2370</v>
      </c>
      <c r="I623" s="5" t="str">
        <f t="shared" si="18"/>
        <v>OBESITY</v>
      </c>
      <c r="J623" s="5" t="str">
        <f t="shared" si="19"/>
        <v>DIABETES</v>
      </c>
    </row>
    <row r="624" spans="1:10" x14ac:dyDescent="0.25">
      <c r="A624" s="5" t="s">
        <v>1738</v>
      </c>
      <c r="B624" s="5">
        <v>29.3</v>
      </c>
      <c r="C624" s="5">
        <v>5.5</v>
      </c>
      <c r="D624" s="5" t="s">
        <v>2370</v>
      </c>
      <c r="E624" s="5" t="s">
        <v>2370</v>
      </c>
      <c r="F624" s="5" t="s">
        <v>2370</v>
      </c>
      <c r="G624" s="5">
        <v>0</v>
      </c>
      <c r="H624" s="5" t="s">
        <v>2370</v>
      </c>
      <c r="I624" s="5" t="str">
        <f t="shared" si="18"/>
        <v>OVERWEIGHT</v>
      </c>
      <c r="J624" s="5" t="str">
        <f t="shared" si="19"/>
        <v>NORMAL</v>
      </c>
    </row>
    <row r="625" spans="1:10" x14ac:dyDescent="0.25">
      <c r="A625" s="5" t="s">
        <v>1737</v>
      </c>
      <c r="B625" s="5">
        <v>19.3</v>
      </c>
      <c r="C625" s="5">
        <v>4.46</v>
      </c>
      <c r="D625" s="5" t="s">
        <v>2370</v>
      </c>
      <c r="E625" s="5" t="s">
        <v>2370</v>
      </c>
      <c r="F625" s="5" t="s">
        <v>2370</v>
      </c>
      <c r="G625" s="5">
        <v>1</v>
      </c>
      <c r="H625" s="5" t="s">
        <v>2371</v>
      </c>
      <c r="I625" s="5" t="str">
        <f t="shared" si="18"/>
        <v>NORMAL WEIGHT</v>
      </c>
      <c r="J625" s="5" t="str">
        <f t="shared" si="19"/>
        <v>NORMAL</v>
      </c>
    </row>
    <row r="626" spans="1:10" x14ac:dyDescent="0.25">
      <c r="A626" s="5" t="s">
        <v>1736</v>
      </c>
      <c r="B626" s="5">
        <v>24.13</v>
      </c>
      <c r="C626" s="5">
        <v>5.29</v>
      </c>
      <c r="D626" s="5" t="s">
        <v>2371</v>
      </c>
      <c r="E626" s="5" t="s">
        <v>2370</v>
      </c>
      <c r="F626" s="5" t="s">
        <v>2372</v>
      </c>
      <c r="G626" s="5">
        <v>1</v>
      </c>
      <c r="H626" s="5" t="s">
        <v>2371</v>
      </c>
      <c r="I626" s="5" t="str">
        <f t="shared" si="18"/>
        <v>NORMAL WEIGHT</v>
      </c>
      <c r="J626" s="5" t="str">
        <f t="shared" si="19"/>
        <v>NORMAL</v>
      </c>
    </row>
    <row r="627" spans="1:10" x14ac:dyDescent="0.25">
      <c r="A627" s="5" t="s">
        <v>1735</v>
      </c>
      <c r="B627" s="5">
        <v>46.7</v>
      </c>
      <c r="C627" s="5">
        <v>10.99</v>
      </c>
      <c r="D627" s="5" t="s">
        <v>2370</v>
      </c>
      <c r="E627" s="5" t="s">
        <v>2370</v>
      </c>
      <c r="F627" s="5" t="s">
        <v>2370</v>
      </c>
      <c r="G627" s="5">
        <v>0</v>
      </c>
      <c r="H627" s="5" t="s">
        <v>2370</v>
      </c>
      <c r="I627" s="5" t="str">
        <f t="shared" si="18"/>
        <v>OBESITY</v>
      </c>
      <c r="J627" s="5" t="str">
        <f t="shared" si="19"/>
        <v>DIABETES</v>
      </c>
    </row>
    <row r="628" spans="1:10" x14ac:dyDescent="0.25">
      <c r="A628" s="5" t="s">
        <v>1734</v>
      </c>
      <c r="B628" s="5">
        <v>45.27</v>
      </c>
      <c r="C628" s="5">
        <v>5.2</v>
      </c>
      <c r="D628" s="5" t="s">
        <v>2371</v>
      </c>
      <c r="E628" s="5" t="s">
        <v>2370</v>
      </c>
      <c r="F628" s="5" t="s">
        <v>2370</v>
      </c>
      <c r="G628" s="5">
        <v>0</v>
      </c>
      <c r="H628" s="5" t="s">
        <v>2370</v>
      </c>
      <c r="I628" s="5" t="str">
        <f t="shared" si="18"/>
        <v>OBESITY</v>
      </c>
      <c r="J628" s="5" t="str">
        <f t="shared" si="19"/>
        <v>NORMAL</v>
      </c>
    </row>
    <row r="629" spans="1:10" x14ac:dyDescent="0.25">
      <c r="A629" s="5" t="s">
        <v>1733</v>
      </c>
      <c r="B629" s="5">
        <v>44.29</v>
      </c>
      <c r="C629" s="5">
        <v>9.66</v>
      </c>
      <c r="D629" s="5" t="s">
        <v>2370</v>
      </c>
      <c r="E629" s="5" t="s">
        <v>2370</v>
      </c>
      <c r="F629" s="5" t="s">
        <v>2370</v>
      </c>
      <c r="G629" s="5">
        <v>2</v>
      </c>
      <c r="H629" s="5" t="s">
        <v>2370</v>
      </c>
      <c r="I629" s="5" t="str">
        <f t="shared" si="18"/>
        <v>OBESITY</v>
      </c>
      <c r="J629" s="5" t="str">
        <f t="shared" si="19"/>
        <v>DIABETES</v>
      </c>
    </row>
    <row r="630" spans="1:10" x14ac:dyDescent="0.25">
      <c r="A630" s="5" t="s">
        <v>1732</v>
      </c>
      <c r="B630" s="5">
        <v>54.59</v>
      </c>
      <c r="C630" s="5">
        <v>4.22</v>
      </c>
      <c r="D630" s="5" t="s">
        <v>2371</v>
      </c>
      <c r="E630" s="5" t="s">
        <v>2370</v>
      </c>
      <c r="F630" s="5" t="s">
        <v>2370</v>
      </c>
      <c r="G630" s="5">
        <v>1</v>
      </c>
      <c r="H630" s="5" t="s">
        <v>2370</v>
      </c>
      <c r="I630" s="5" t="str">
        <f t="shared" si="18"/>
        <v>OBESITY</v>
      </c>
      <c r="J630" s="5" t="str">
        <f t="shared" si="19"/>
        <v>NORMAL</v>
      </c>
    </row>
    <row r="631" spans="1:10" x14ac:dyDescent="0.25">
      <c r="A631" s="5" t="s">
        <v>1731</v>
      </c>
      <c r="B631" s="5">
        <v>32.965000000000003</v>
      </c>
      <c r="C631" s="5">
        <v>11.78</v>
      </c>
      <c r="D631" s="5" t="s">
        <v>2370</v>
      </c>
      <c r="E631" s="5" t="s">
        <v>2370</v>
      </c>
      <c r="F631" s="5" t="s">
        <v>2370</v>
      </c>
      <c r="G631" s="5">
        <v>0</v>
      </c>
      <c r="H631" s="5" t="s">
        <v>2370</v>
      </c>
      <c r="I631" s="5" t="str">
        <f t="shared" si="18"/>
        <v>OBESITY</v>
      </c>
      <c r="J631" s="5" t="str">
        <f t="shared" si="19"/>
        <v>DIABETES</v>
      </c>
    </row>
    <row r="632" spans="1:10" x14ac:dyDescent="0.25">
      <c r="A632" s="5" t="s">
        <v>1730</v>
      </c>
      <c r="B632" s="5">
        <v>38.049999999999997</v>
      </c>
      <c r="C632" s="5">
        <v>9.6199999999999992</v>
      </c>
      <c r="D632" s="5" t="s">
        <v>2370</v>
      </c>
      <c r="E632" s="5" t="s">
        <v>2370</v>
      </c>
      <c r="F632" s="5" t="s">
        <v>2370</v>
      </c>
      <c r="G632" s="5">
        <v>0</v>
      </c>
      <c r="H632" s="5" t="s">
        <v>2370</v>
      </c>
      <c r="I632" s="5" t="str">
        <f t="shared" si="18"/>
        <v>OBESITY</v>
      </c>
      <c r="J632" s="5" t="str">
        <f t="shared" si="19"/>
        <v>DIABETES</v>
      </c>
    </row>
    <row r="633" spans="1:10" x14ac:dyDescent="0.25">
      <c r="A633" s="5" t="s">
        <v>1729</v>
      </c>
      <c r="B633" s="5">
        <v>46.14</v>
      </c>
      <c r="C633" s="5">
        <v>10.78</v>
      </c>
      <c r="D633" s="5" t="s">
        <v>2370</v>
      </c>
      <c r="E633" s="5" t="s">
        <v>2370</v>
      </c>
      <c r="F633" s="5" t="s">
        <v>2370</v>
      </c>
      <c r="G633" s="5">
        <v>0</v>
      </c>
      <c r="H633" s="5" t="s">
        <v>2370</v>
      </c>
      <c r="I633" s="5" t="str">
        <f t="shared" si="18"/>
        <v>OBESITY</v>
      </c>
      <c r="J633" s="5" t="str">
        <f t="shared" si="19"/>
        <v>DIABETES</v>
      </c>
    </row>
    <row r="634" spans="1:10" x14ac:dyDescent="0.25">
      <c r="A634" s="5" t="s">
        <v>1728</v>
      </c>
      <c r="B634" s="5">
        <v>41.325000000000003</v>
      </c>
      <c r="C634" s="5">
        <v>5.1100000000000003</v>
      </c>
      <c r="D634" s="5" t="s">
        <v>2371</v>
      </c>
      <c r="E634" s="5" t="s">
        <v>2370</v>
      </c>
      <c r="F634" s="5" t="s">
        <v>2370</v>
      </c>
      <c r="G634" s="5">
        <v>2</v>
      </c>
      <c r="H634" s="5" t="s">
        <v>2370</v>
      </c>
      <c r="I634" s="5" t="str">
        <f t="shared" si="18"/>
        <v>OBESITY</v>
      </c>
      <c r="J634" s="5" t="str">
        <f t="shared" si="19"/>
        <v>NORMAL</v>
      </c>
    </row>
    <row r="635" spans="1:10" x14ac:dyDescent="0.25">
      <c r="A635" s="5" t="s">
        <v>1727</v>
      </c>
      <c r="B635" s="5">
        <v>44.64</v>
      </c>
      <c r="C635" s="5">
        <v>7.18</v>
      </c>
      <c r="D635" s="5" t="s">
        <v>2370</v>
      </c>
      <c r="E635" s="5" t="s">
        <v>2370</v>
      </c>
      <c r="F635" s="5" t="s">
        <v>2370</v>
      </c>
      <c r="G635" s="5">
        <v>0</v>
      </c>
      <c r="H635" s="5" t="s">
        <v>2370</v>
      </c>
      <c r="I635" s="5" t="str">
        <f t="shared" si="18"/>
        <v>OBESITY</v>
      </c>
      <c r="J635" s="5" t="str">
        <f t="shared" si="19"/>
        <v>DIABETES</v>
      </c>
    </row>
    <row r="636" spans="1:10" x14ac:dyDescent="0.25">
      <c r="A636" s="5" t="s">
        <v>1726</v>
      </c>
      <c r="B636" s="5">
        <v>25.175000000000001</v>
      </c>
      <c r="C636" s="5">
        <v>4.96</v>
      </c>
      <c r="D636" s="5" t="s">
        <v>2370</v>
      </c>
      <c r="E636" s="5" t="s">
        <v>2371</v>
      </c>
      <c r="F636" s="5" t="s">
        <v>2370</v>
      </c>
      <c r="G636" s="5">
        <v>1</v>
      </c>
      <c r="H636" s="5" t="s">
        <v>2393</v>
      </c>
      <c r="I636" s="5" t="str">
        <f t="shared" si="18"/>
        <v>OVERWEIGHT</v>
      </c>
      <c r="J636" s="5" t="str">
        <f t="shared" si="19"/>
        <v>NORMAL</v>
      </c>
    </row>
    <row r="637" spans="1:10" x14ac:dyDescent="0.25">
      <c r="A637" s="5" t="s">
        <v>1725</v>
      </c>
      <c r="B637" s="5">
        <v>43.11</v>
      </c>
      <c r="C637" s="5">
        <v>4.67</v>
      </c>
      <c r="D637" s="5" t="s">
        <v>2371</v>
      </c>
      <c r="E637" s="5" t="s">
        <v>2370</v>
      </c>
      <c r="F637" s="5" t="s">
        <v>2370</v>
      </c>
      <c r="G637" s="5">
        <v>0</v>
      </c>
      <c r="H637" s="5" t="s">
        <v>2370</v>
      </c>
      <c r="I637" s="5" t="str">
        <f t="shared" si="18"/>
        <v>OBESITY</v>
      </c>
      <c r="J637" s="5" t="str">
        <f t="shared" si="19"/>
        <v>NORMAL</v>
      </c>
    </row>
    <row r="638" spans="1:10" x14ac:dyDescent="0.25">
      <c r="A638" s="5" t="s">
        <v>1724</v>
      </c>
      <c r="B638" s="5">
        <v>53.32</v>
      </c>
      <c r="C638" s="5">
        <v>5.0599999999999996</v>
      </c>
      <c r="D638" s="5" t="s">
        <v>2370</v>
      </c>
      <c r="E638" s="5" t="s">
        <v>2370</v>
      </c>
      <c r="F638" s="5" t="s">
        <v>2370</v>
      </c>
      <c r="G638" s="5">
        <v>0</v>
      </c>
      <c r="H638" s="5" t="s">
        <v>2370</v>
      </c>
      <c r="I638" s="5" t="str">
        <f t="shared" si="18"/>
        <v>OBESITY</v>
      </c>
      <c r="J638" s="5" t="str">
        <f t="shared" si="19"/>
        <v>NORMAL</v>
      </c>
    </row>
    <row r="639" spans="1:10" x14ac:dyDescent="0.25">
      <c r="A639" s="5" t="s">
        <v>1723</v>
      </c>
      <c r="B639" s="5">
        <v>38.04</v>
      </c>
      <c r="C639" s="5">
        <v>5.0199999999999996</v>
      </c>
      <c r="D639" s="5" t="s">
        <v>2371</v>
      </c>
      <c r="E639" s="5" t="s">
        <v>2370</v>
      </c>
      <c r="F639" s="5" t="s">
        <v>2370</v>
      </c>
      <c r="G639" s="5">
        <v>1</v>
      </c>
      <c r="H639" s="5" t="s">
        <v>2370</v>
      </c>
      <c r="I639" s="5" t="str">
        <f t="shared" si="18"/>
        <v>OBESITY</v>
      </c>
      <c r="J639" s="5" t="str">
        <f t="shared" si="19"/>
        <v>NORMAL</v>
      </c>
    </row>
    <row r="640" spans="1:10" x14ac:dyDescent="0.25">
      <c r="A640" s="5" t="s">
        <v>1722</v>
      </c>
      <c r="B640" s="5">
        <v>37.9</v>
      </c>
      <c r="C640" s="5">
        <v>7.76</v>
      </c>
      <c r="D640" s="5" t="s">
        <v>2370</v>
      </c>
      <c r="E640" s="5" t="s">
        <v>2370</v>
      </c>
      <c r="F640" s="5" t="s">
        <v>2370</v>
      </c>
      <c r="G640" s="5">
        <v>0</v>
      </c>
      <c r="H640" s="5" t="s">
        <v>2370</v>
      </c>
      <c r="I640" s="5" t="str">
        <f t="shared" si="18"/>
        <v>OBESITY</v>
      </c>
      <c r="J640" s="5" t="str">
        <f t="shared" si="19"/>
        <v>DIABETES</v>
      </c>
    </row>
    <row r="641" spans="1:10" x14ac:dyDescent="0.25">
      <c r="A641" s="5" t="s">
        <v>1721</v>
      </c>
      <c r="B641" s="5">
        <v>39.6</v>
      </c>
      <c r="C641" s="5">
        <v>9.32</v>
      </c>
      <c r="D641" s="5" t="s">
        <v>2370</v>
      </c>
      <c r="E641" s="5" t="s">
        <v>2370</v>
      </c>
      <c r="F641" s="5" t="s">
        <v>2370</v>
      </c>
      <c r="G641" s="5">
        <v>0</v>
      </c>
      <c r="H641" s="5" t="s">
        <v>2370</v>
      </c>
      <c r="I641" s="5" t="str">
        <f t="shared" si="18"/>
        <v>OBESITY</v>
      </c>
      <c r="J641" s="5" t="str">
        <f t="shared" si="19"/>
        <v>DIABETES</v>
      </c>
    </row>
    <row r="642" spans="1:10" x14ac:dyDescent="0.25">
      <c r="A642" s="5" t="s">
        <v>1720</v>
      </c>
      <c r="B642" s="5">
        <v>50.92</v>
      </c>
      <c r="C642" s="5">
        <v>5.31</v>
      </c>
      <c r="D642" s="5" t="s">
        <v>2371</v>
      </c>
      <c r="E642" s="5" t="s">
        <v>2370</v>
      </c>
      <c r="F642" s="5" t="s">
        <v>2370</v>
      </c>
      <c r="G642" s="5">
        <v>1</v>
      </c>
      <c r="H642" s="5" t="s">
        <v>2370</v>
      </c>
      <c r="I642" s="5" t="str">
        <f t="shared" ref="I642:I705" si="20">IF(B642 &lt;18.5,"UNDERWEIGHT",IF(B642&lt;25,"NORMAL WEIGHT",IF(B642&lt;30,"OVERWEIGHT","OBESITY")))</f>
        <v>OBESITY</v>
      </c>
      <c r="J642" s="5" t="str">
        <f t="shared" si="19"/>
        <v>NORMAL</v>
      </c>
    </row>
    <row r="643" spans="1:10" x14ac:dyDescent="0.25">
      <c r="A643" s="5" t="s">
        <v>1719</v>
      </c>
      <c r="B643" s="5">
        <v>21.85</v>
      </c>
      <c r="C643" s="5">
        <v>5.56</v>
      </c>
      <c r="D643" s="5" t="s">
        <v>2371</v>
      </c>
      <c r="E643" s="5" t="s">
        <v>2370</v>
      </c>
      <c r="F643" s="5" t="s">
        <v>2370</v>
      </c>
      <c r="G643" s="5">
        <v>0</v>
      </c>
      <c r="H643" s="5" t="s">
        <v>2371</v>
      </c>
      <c r="I643" s="5" t="str">
        <f t="shared" si="20"/>
        <v>NORMAL WEIGHT</v>
      </c>
      <c r="J643" s="5" t="str">
        <f t="shared" ref="J643:J706" si="21">IF(C643&lt;5.7,"NORMAL",IF(C643&lt;6.4,"PREDIABETES","DIABETES"))</f>
        <v>NORMAL</v>
      </c>
    </row>
    <row r="644" spans="1:10" x14ac:dyDescent="0.25">
      <c r="A644" s="5" t="s">
        <v>1718</v>
      </c>
      <c r="B644" s="5">
        <v>36.08</v>
      </c>
      <c r="C644" s="5">
        <v>7.11</v>
      </c>
      <c r="D644" s="5" t="s">
        <v>2371</v>
      </c>
      <c r="E644" s="5" t="s">
        <v>2370</v>
      </c>
      <c r="F644" s="5" t="s">
        <v>2372</v>
      </c>
      <c r="G644" s="5">
        <v>1</v>
      </c>
      <c r="H644" s="5" t="s">
        <v>2370</v>
      </c>
      <c r="I644" s="5" t="str">
        <f t="shared" si="20"/>
        <v>OBESITY</v>
      </c>
      <c r="J644" s="5" t="str">
        <f t="shared" si="21"/>
        <v>DIABETES</v>
      </c>
    </row>
    <row r="645" spans="1:10" x14ac:dyDescent="0.25">
      <c r="A645" s="5" t="s">
        <v>1717</v>
      </c>
      <c r="B645" s="5">
        <v>40.44</v>
      </c>
      <c r="C645" s="5">
        <v>5.13</v>
      </c>
      <c r="D645" s="5" t="s">
        <v>2371</v>
      </c>
      <c r="E645" s="5" t="s">
        <v>2370</v>
      </c>
      <c r="F645" s="5" t="s">
        <v>2372</v>
      </c>
      <c r="G645" s="5">
        <v>1</v>
      </c>
      <c r="H645" s="5" t="s">
        <v>2370</v>
      </c>
      <c r="I645" s="5" t="str">
        <f t="shared" si="20"/>
        <v>OBESITY</v>
      </c>
      <c r="J645" s="5" t="str">
        <f t="shared" si="21"/>
        <v>NORMAL</v>
      </c>
    </row>
    <row r="646" spans="1:10" x14ac:dyDescent="0.25">
      <c r="A646" s="5" t="s">
        <v>1716</v>
      </c>
      <c r="B646" s="5">
        <v>38.094999999999999</v>
      </c>
      <c r="C646" s="5">
        <v>10.199999999999999</v>
      </c>
      <c r="D646" s="5" t="s">
        <v>2370</v>
      </c>
      <c r="E646" s="5" t="s">
        <v>2370</v>
      </c>
      <c r="F646" s="5" t="s">
        <v>2370</v>
      </c>
      <c r="G646" s="5">
        <v>0</v>
      </c>
      <c r="H646" s="5" t="s">
        <v>2370</v>
      </c>
      <c r="I646" s="5" t="str">
        <f t="shared" si="20"/>
        <v>OBESITY</v>
      </c>
      <c r="J646" s="5" t="str">
        <f t="shared" si="21"/>
        <v>DIABETES</v>
      </c>
    </row>
    <row r="647" spans="1:10" x14ac:dyDescent="0.25">
      <c r="A647" s="5" t="s">
        <v>1715</v>
      </c>
      <c r="B647" s="5">
        <v>44.95</v>
      </c>
      <c r="C647" s="5">
        <v>10.4</v>
      </c>
      <c r="D647" s="5" t="s">
        <v>2370</v>
      </c>
      <c r="E647" s="5" t="s">
        <v>2370</v>
      </c>
      <c r="F647" s="5" t="s">
        <v>2370</v>
      </c>
      <c r="G647" s="5">
        <v>0</v>
      </c>
      <c r="H647" s="5" t="s">
        <v>2370</v>
      </c>
      <c r="I647" s="5" t="str">
        <f t="shared" si="20"/>
        <v>OBESITY</v>
      </c>
      <c r="J647" s="5" t="str">
        <f t="shared" si="21"/>
        <v>DIABETES</v>
      </c>
    </row>
    <row r="648" spans="1:10" x14ac:dyDescent="0.25">
      <c r="A648" s="5" t="s">
        <v>1714</v>
      </c>
      <c r="B648" s="5">
        <v>35.54</v>
      </c>
      <c r="C648" s="5">
        <v>10.67</v>
      </c>
      <c r="D648" s="5" t="s">
        <v>2370</v>
      </c>
      <c r="E648" s="5" t="s">
        <v>2370</v>
      </c>
      <c r="F648" s="5" t="s">
        <v>2370</v>
      </c>
      <c r="G648" s="5">
        <v>0</v>
      </c>
      <c r="H648" s="5" t="s">
        <v>2370</v>
      </c>
      <c r="I648" s="5" t="str">
        <f t="shared" si="20"/>
        <v>OBESITY</v>
      </c>
      <c r="J648" s="5" t="str">
        <f t="shared" si="21"/>
        <v>DIABETES</v>
      </c>
    </row>
    <row r="649" spans="1:10" x14ac:dyDescent="0.25">
      <c r="A649" s="5" t="s">
        <v>1713</v>
      </c>
      <c r="B649" s="5">
        <v>39.799999999999997</v>
      </c>
      <c r="C649" s="5">
        <v>4.6500000000000004</v>
      </c>
      <c r="D649" s="5" t="s">
        <v>2371</v>
      </c>
      <c r="E649" s="5" t="s">
        <v>2370</v>
      </c>
      <c r="F649" s="5" t="s">
        <v>2370</v>
      </c>
      <c r="G649" s="5">
        <v>2</v>
      </c>
      <c r="H649" s="5" t="s">
        <v>2370</v>
      </c>
      <c r="I649" s="5" t="str">
        <f t="shared" si="20"/>
        <v>OBESITY</v>
      </c>
      <c r="J649" s="5" t="str">
        <f t="shared" si="21"/>
        <v>NORMAL</v>
      </c>
    </row>
    <row r="650" spans="1:10" x14ac:dyDescent="0.25">
      <c r="A650" s="5" t="s">
        <v>1712</v>
      </c>
      <c r="B650" s="5">
        <v>33.659999999999997</v>
      </c>
      <c r="C650" s="5">
        <v>5.65</v>
      </c>
      <c r="D650" s="5" t="s">
        <v>2371</v>
      </c>
      <c r="E650" s="5" t="s">
        <v>2370</v>
      </c>
      <c r="F650" s="5" t="s">
        <v>2370</v>
      </c>
      <c r="G650" s="5">
        <v>2</v>
      </c>
      <c r="H650" s="5" t="s">
        <v>2370</v>
      </c>
      <c r="I650" s="5" t="str">
        <f t="shared" si="20"/>
        <v>OBESITY</v>
      </c>
      <c r="J650" s="5" t="str">
        <f t="shared" si="21"/>
        <v>NORMAL</v>
      </c>
    </row>
    <row r="651" spans="1:10" x14ac:dyDescent="0.25">
      <c r="A651" s="5" t="s">
        <v>1711</v>
      </c>
      <c r="B651" s="5">
        <v>35.5</v>
      </c>
      <c r="C651" s="5">
        <v>11.97</v>
      </c>
      <c r="D651" s="5" t="s">
        <v>2370</v>
      </c>
      <c r="E651" s="5" t="s">
        <v>2370</v>
      </c>
      <c r="F651" s="5" t="s">
        <v>2370</v>
      </c>
      <c r="G651" s="5">
        <v>0</v>
      </c>
      <c r="H651" s="5" t="s">
        <v>2370</v>
      </c>
      <c r="I651" s="5" t="str">
        <f t="shared" si="20"/>
        <v>OBESITY</v>
      </c>
      <c r="J651" s="5" t="str">
        <f t="shared" si="21"/>
        <v>DIABETES</v>
      </c>
    </row>
    <row r="652" spans="1:10" x14ac:dyDescent="0.25">
      <c r="A652" s="5" t="s">
        <v>1710</v>
      </c>
      <c r="B652" s="5">
        <v>41.63</v>
      </c>
      <c r="C652" s="5">
        <v>6.71</v>
      </c>
      <c r="D652" s="5" t="s">
        <v>2370</v>
      </c>
      <c r="E652" s="5" t="s">
        <v>2370</v>
      </c>
      <c r="F652" s="5" t="s">
        <v>2370</v>
      </c>
      <c r="G652" s="5">
        <v>0</v>
      </c>
      <c r="H652" s="5" t="s">
        <v>2370</v>
      </c>
      <c r="I652" s="5" t="str">
        <f t="shared" si="20"/>
        <v>OBESITY</v>
      </c>
      <c r="J652" s="5" t="str">
        <f t="shared" si="21"/>
        <v>DIABETES</v>
      </c>
    </row>
    <row r="653" spans="1:10" x14ac:dyDescent="0.25">
      <c r="A653" s="5" t="s">
        <v>1709</v>
      </c>
      <c r="B653" s="5">
        <v>46.49</v>
      </c>
      <c r="C653" s="5">
        <v>11.92</v>
      </c>
      <c r="D653" s="5" t="s">
        <v>2370</v>
      </c>
      <c r="E653" s="5" t="s">
        <v>2370</v>
      </c>
      <c r="F653" s="5" t="s">
        <v>2370</v>
      </c>
      <c r="G653" s="5">
        <v>0</v>
      </c>
      <c r="H653" s="5" t="s">
        <v>2370</v>
      </c>
      <c r="I653" s="5" t="str">
        <f t="shared" si="20"/>
        <v>OBESITY</v>
      </c>
      <c r="J653" s="5" t="str">
        <f t="shared" si="21"/>
        <v>DIABETES</v>
      </c>
    </row>
    <row r="654" spans="1:10" x14ac:dyDescent="0.25">
      <c r="A654" s="5" t="s">
        <v>1708</v>
      </c>
      <c r="B654" s="5">
        <v>43.29</v>
      </c>
      <c r="C654" s="5">
        <v>5.35</v>
      </c>
      <c r="D654" s="5" t="s">
        <v>2370</v>
      </c>
      <c r="E654" s="5" t="s">
        <v>2370</v>
      </c>
      <c r="F654" s="5" t="s">
        <v>2370</v>
      </c>
      <c r="G654" s="5">
        <v>2</v>
      </c>
      <c r="H654" s="5" t="s">
        <v>2370</v>
      </c>
      <c r="I654" s="5" t="str">
        <f t="shared" si="20"/>
        <v>OBESITY</v>
      </c>
      <c r="J654" s="5" t="str">
        <f t="shared" si="21"/>
        <v>NORMAL</v>
      </c>
    </row>
    <row r="655" spans="1:10" x14ac:dyDescent="0.25">
      <c r="A655" s="5" t="s">
        <v>1707</v>
      </c>
      <c r="B655" s="5">
        <v>43.08</v>
      </c>
      <c r="C655" s="5">
        <v>8.9600000000000009</v>
      </c>
      <c r="D655" s="5" t="s">
        <v>2371</v>
      </c>
      <c r="E655" s="5" t="s">
        <v>2370</v>
      </c>
      <c r="F655" s="5" t="s">
        <v>2370</v>
      </c>
      <c r="G655" s="5">
        <v>1</v>
      </c>
      <c r="H655" s="5" t="s">
        <v>2370</v>
      </c>
      <c r="I655" s="5" t="str">
        <f t="shared" si="20"/>
        <v>OBESITY</v>
      </c>
      <c r="J655" s="5" t="str">
        <f t="shared" si="21"/>
        <v>DIABETES</v>
      </c>
    </row>
    <row r="656" spans="1:10" x14ac:dyDescent="0.25">
      <c r="A656" s="5" t="s">
        <v>1706</v>
      </c>
      <c r="B656" s="5">
        <v>39.07</v>
      </c>
      <c r="C656" s="5">
        <v>11.93</v>
      </c>
      <c r="D656" s="5" t="s">
        <v>2370</v>
      </c>
      <c r="E656" s="5" t="s">
        <v>2370</v>
      </c>
      <c r="F656" s="5" t="s">
        <v>2370</v>
      </c>
      <c r="G656" s="5">
        <v>0</v>
      </c>
      <c r="H656" s="5" t="s">
        <v>2370</v>
      </c>
      <c r="I656" s="5" t="str">
        <f t="shared" si="20"/>
        <v>OBESITY</v>
      </c>
      <c r="J656" s="5" t="str">
        <f t="shared" si="21"/>
        <v>DIABETES</v>
      </c>
    </row>
    <row r="657" spans="1:10" x14ac:dyDescent="0.25">
      <c r="A657" s="5" t="s">
        <v>1705</v>
      </c>
      <c r="B657" s="5">
        <v>41.3</v>
      </c>
      <c r="C657" s="5">
        <v>9.59</v>
      </c>
      <c r="D657" s="5" t="s">
        <v>2370</v>
      </c>
      <c r="E657" s="5" t="s">
        <v>2370</v>
      </c>
      <c r="F657" s="5" t="s">
        <v>2370</v>
      </c>
      <c r="G657" s="5">
        <v>0</v>
      </c>
      <c r="H657" s="5" t="s">
        <v>2370</v>
      </c>
      <c r="I657" s="5" t="str">
        <f t="shared" si="20"/>
        <v>OBESITY</v>
      </c>
      <c r="J657" s="5" t="str">
        <f t="shared" si="21"/>
        <v>DIABETES</v>
      </c>
    </row>
    <row r="658" spans="1:10" x14ac:dyDescent="0.25">
      <c r="A658" s="5" t="s">
        <v>1704</v>
      </c>
      <c r="B658" s="5">
        <v>42.95</v>
      </c>
      <c r="C658" s="5">
        <v>11.88</v>
      </c>
      <c r="D658" s="5" t="s">
        <v>2371</v>
      </c>
      <c r="E658" s="5" t="s">
        <v>2370</v>
      </c>
      <c r="F658" s="5" t="s">
        <v>2370</v>
      </c>
      <c r="G658" s="5">
        <v>2</v>
      </c>
      <c r="H658" s="5" t="s">
        <v>2370</v>
      </c>
      <c r="I658" s="5" t="str">
        <f t="shared" si="20"/>
        <v>OBESITY</v>
      </c>
      <c r="J658" s="5" t="str">
        <f t="shared" si="21"/>
        <v>DIABETES</v>
      </c>
    </row>
    <row r="659" spans="1:10" x14ac:dyDescent="0.25">
      <c r="A659" s="5" t="s">
        <v>1703</v>
      </c>
      <c r="B659" s="5">
        <v>46.96</v>
      </c>
      <c r="C659" s="5">
        <v>4.6399999999999997</v>
      </c>
      <c r="D659" s="5" t="s">
        <v>2370</v>
      </c>
      <c r="E659" s="5" t="s">
        <v>2370</v>
      </c>
      <c r="F659" s="5" t="s">
        <v>2372</v>
      </c>
      <c r="G659" s="5">
        <v>1</v>
      </c>
      <c r="H659" s="5" t="s">
        <v>2370</v>
      </c>
      <c r="I659" s="5" t="str">
        <f t="shared" si="20"/>
        <v>OBESITY</v>
      </c>
      <c r="J659" s="5" t="str">
        <f t="shared" si="21"/>
        <v>NORMAL</v>
      </c>
    </row>
    <row r="660" spans="1:10" x14ac:dyDescent="0.25">
      <c r="A660" s="5" t="s">
        <v>1702</v>
      </c>
      <c r="B660" s="5">
        <v>30.495000000000001</v>
      </c>
      <c r="C660" s="5">
        <v>9.5299999999999994</v>
      </c>
      <c r="D660" s="5" t="s">
        <v>2370</v>
      </c>
      <c r="E660" s="5" t="s">
        <v>2370</v>
      </c>
      <c r="F660" s="5" t="s">
        <v>2370</v>
      </c>
      <c r="G660" s="5">
        <v>0</v>
      </c>
      <c r="H660" s="5" t="s">
        <v>2370</v>
      </c>
      <c r="I660" s="5" t="str">
        <f t="shared" si="20"/>
        <v>OBESITY</v>
      </c>
      <c r="J660" s="5" t="str">
        <f t="shared" si="21"/>
        <v>DIABETES</v>
      </c>
    </row>
    <row r="661" spans="1:10" x14ac:dyDescent="0.25">
      <c r="A661" s="5" t="s">
        <v>1701</v>
      </c>
      <c r="B661" s="5">
        <v>17.954999999999998</v>
      </c>
      <c r="C661" s="5">
        <v>5.29</v>
      </c>
      <c r="D661" s="5" t="s">
        <v>2371</v>
      </c>
      <c r="E661" s="5" t="s">
        <v>2370</v>
      </c>
      <c r="F661" s="5" t="s">
        <v>2370</v>
      </c>
      <c r="G661" s="5">
        <v>1</v>
      </c>
      <c r="H661" s="5" t="s">
        <v>2371</v>
      </c>
      <c r="I661" s="5" t="str">
        <f t="shared" si="20"/>
        <v>UNDERWEIGHT</v>
      </c>
      <c r="J661" s="5" t="str">
        <f t="shared" si="21"/>
        <v>NORMAL</v>
      </c>
    </row>
    <row r="662" spans="1:10" x14ac:dyDescent="0.25">
      <c r="A662" s="5" t="s">
        <v>1700</v>
      </c>
      <c r="B662" s="5">
        <v>25.6</v>
      </c>
      <c r="C662" s="5">
        <v>10.95</v>
      </c>
      <c r="D662" s="5" t="s">
        <v>2370</v>
      </c>
      <c r="E662" s="5" t="s">
        <v>2370</v>
      </c>
      <c r="F662" s="5" t="s">
        <v>2370</v>
      </c>
      <c r="G662" s="5">
        <v>3</v>
      </c>
      <c r="H662" s="5" t="s">
        <v>2370</v>
      </c>
      <c r="I662" s="5" t="str">
        <f t="shared" si="20"/>
        <v>OVERWEIGHT</v>
      </c>
      <c r="J662" s="5" t="str">
        <f t="shared" si="21"/>
        <v>DIABETES</v>
      </c>
    </row>
    <row r="663" spans="1:10" x14ac:dyDescent="0.25">
      <c r="A663" s="5" t="s">
        <v>1699</v>
      </c>
      <c r="B663" s="5">
        <v>34.21</v>
      </c>
      <c r="C663" s="5">
        <v>9.17</v>
      </c>
      <c r="D663" s="5" t="s">
        <v>2370</v>
      </c>
      <c r="E663" s="5" t="s">
        <v>2370</v>
      </c>
      <c r="F663" s="5" t="s">
        <v>2370</v>
      </c>
      <c r="G663" s="5">
        <v>0</v>
      </c>
      <c r="H663" s="5" t="s">
        <v>2370</v>
      </c>
      <c r="I663" s="5" t="str">
        <f t="shared" si="20"/>
        <v>OBESITY</v>
      </c>
      <c r="J663" s="5" t="str">
        <f t="shared" si="21"/>
        <v>DIABETES</v>
      </c>
    </row>
    <row r="664" spans="1:10" x14ac:dyDescent="0.25">
      <c r="A664" s="5" t="s">
        <v>1698</v>
      </c>
      <c r="B664" s="5">
        <v>39.74</v>
      </c>
      <c r="C664" s="5">
        <v>7.39</v>
      </c>
      <c r="D664" s="5" t="s">
        <v>2370</v>
      </c>
      <c r="E664" s="5" t="s">
        <v>2370</v>
      </c>
      <c r="F664" s="5" t="s">
        <v>2370</v>
      </c>
      <c r="G664" s="5">
        <v>0</v>
      </c>
      <c r="H664" s="5" t="s">
        <v>2370</v>
      </c>
      <c r="I664" s="5" t="str">
        <f t="shared" si="20"/>
        <v>OBESITY</v>
      </c>
      <c r="J664" s="5" t="str">
        <f t="shared" si="21"/>
        <v>DIABETES</v>
      </c>
    </row>
    <row r="665" spans="1:10" x14ac:dyDescent="0.25">
      <c r="A665" s="5" t="s">
        <v>1697</v>
      </c>
      <c r="B665" s="5">
        <v>49.53</v>
      </c>
      <c r="C665" s="5">
        <v>9.1300000000000008</v>
      </c>
      <c r="D665" s="5" t="s">
        <v>2371</v>
      </c>
      <c r="E665" s="5" t="s">
        <v>2370</v>
      </c>
      <c r="F665" s="5" t="s">
        <v>2370</v>
      </c>
      <c r="G665" s="5">
        <v>0</v>
      </c>
      <c r="H665" s="5" t="s">
        <v>2370</v>
      </c>
      <c r="I665" s="5" t="str">
        <f t="shared" si="20"/>
        <v>OBESITY</v>
      </c>
      <c r="J665" s="5" t="str">
        <f t="shared" si="21"/>
        <v>DIABETES</v>
      </c>
    </row>
    <row r="666" spans="1:10" x14ac:dyDescent="0.25">
      <c r="A666" s="5" t="s">
        <v>1696</v>
      </c>
      <c r="B666" s="5">
        <v>39.33</v>
      </c>
      <c r="C666" s="5">
        <v>10.4</v>
      </c>
      <c r="D666" s="5" t="s">
        <v>2370</v>
      </c>
      <c r="E666" s="5" t="s">
        <v>2370</v>
      </c>
      <c r="F666" s="5" t="s">
        <v>2370</v>
      </c>
      <c r="G666" s="5">
        <v>3</v>
      </c>
      <c r="H666" s="5" t="s">
        <v>2370</v>
      </c>
      <c r="I666" s="5" t="str">
        <f t="shared" si="20"/>
        <v>OBESITY</v>
      </c>
      <c r="J666" s="5" t="str">
        <f t="shared" si="21"/>
        <v>DIABETES</v>
      </c>
    </row>
    <row r="667" spans="1:10" x14ac:dyDescent="0.25">
      <c r="A667" s="5" t="s">
        <v>1695</v>
      </c>
      <c r="B667" s="5">
        <v>39.979999999999997</v>
      </c>
      <c r="C667" s="5">
        <v>9.4600000000000009</v>
      </c>
      <c r="D667" s="5" t="s">
        <v>2371</v>
      </c>
      <c r="E667" s="5" t="s">
        <v>2370</v>
      </c>
      <c r="F667" s="5" t="s">
        <v>2370</v>
      </c>
      <c r="G667" s="5">
        <v>2</v>
      </c>
      <c r="H667" s="5" t="s">
        <v>2370</v>
      </c>
      <c r="I667" s="5" t="str">
        <f t="shared" si="20"/>
        <v>OBESITY</v>
      </c>
      <c r="J667" s="5" t="str">
        <f t="shared" si="21"/>
        <v>DIABETES</v>
      </c>
    </row>
    <row r="668" spans="1:10" x14ac:dyDescent="0.25">
      <c r="A668" s="5" t="s">
        <v>1694</v>
      </c>
      <c r="B668" s="5">
        <v>46.51</v>
      </c>
      <c r="C668" s="5">
        <v>8.69</v>
      </c>
      <c r="D668" s="5" t="s">
        <v>2371</v>
      </c>
      <c r="E668" s="5" t="s">
        <v>2370</v>
      </c>
      <c r="F668" s="5" t="s">
        <v>2370</v>
      </c>
      <c r="G668" s="5">
        <v>0</v>
      </c>
      <c r="H668" s="5" t="s">
        <v>2370</v>
      </c>
      <c r="I668" s="5" t="str">
        <f t="shared" si="20"/>
        <v>OBESITY</v>
      </c>
      <c r="J668" s="5" t="str">
        <f t="shared" si="21"/>
        <v>DIABETES</v>
      </c>
    </row>
    <row r="669" spans="1:10" x14ac:dyDescent="0.25">
      <c r="A669" s="5" t="s">
        <v>1693</v>
      </c>
      <c r="B669" s="5">
        <v>43.58</v>
      </c>
      <c r="C669" s="5">
        <v>4.2300000000000004</v>
      </c>
      <c r="D669" s="5" t="s">
        <v>2370</v>
      </c>
      <c r="E669" s="5" t="s">
        <v>2370</v>
      </c>
      <c r="F669" s="5" t="s">
        <v>2372</v>
      </c>
      <c r="G669" s="5">
        <v>1</v>
      </c>
      <c r="H669" s="5" t="s">
        <v>2370</v>
      </c>
      <c r="I669" s="5" t="str">
        <f t="shared" si="20"/>
        <v>OBESITY</v>
      </c>
      <c r="J669" s="5" t="str">
        <f t="shared" si="21"/>
        <v>NORMAL</v>
      </c>
    </row>
    <row r="670" spans="1:10" x14ac:dyDescent="0.25">
      <c r="A670" s="5" t="s">
        <v>1692</v>
      </c>
      <c r="B670" s="5">
        <v>42.28</v>
      </c>
      <c r="C670" s="5">
        <v>9.16</v>
      </c>
      <c r="D670" s="5" t="s">
        <v>2371</v>
      </c>
      <c r="E670" s="5" t="s">
        <v>2370</v>
      </c>
      <c r="F670" s="5" t="s">
        <v>2370</v>
      </c>
      <c r="G670" s="5">
        <v>1</v>
      </c>
      <c r="H670" s="5" t="s">
        <v>2370</v>
      </c>
      <c r="I670" s="5" t="str">
        <f t="shared" si="20"/>
        <v>OBESITY</v>
      </c>
      <c r="J670" s="5" t="str">
        <f t="shared" si="21"/>
        <v>DIABETES</v>
      </c>
    </row>
    <row r="671" spans="1:10" x14ac:dyDescent="0.25">
      <c r="A671" s="5" t="s">
        <v>1691</v>
      </c>
      <c r="B671" s="5">
        <v>35.520000000000003</v>
      </c>
      <c r="C671" s="5">
        <v>8.26</v>
      </c>
      <c r="D671" s="5" t="s">
        <v>2370</v>
      </c>
      <c r="E671" s="5" t="s">
        <v>2370</v>
      </c>
      <c r="F671" s="5" t="s">
        <v>2370</v>
      </c>
      <c r="G671" s="5">
        <v>0</v>
      </c>
      <c r="H671" s="5" t="s">
        <v>2370</v>
      </c>
      <c r="I671" s="5" t="str">
        <f t="shared" si="20"/>
        <v>OBESITY</v>
      </c>
      <c r="J671" s="5" t="str">
        <f t="shared" si="21"/>
        <v>DIABETES</v>
      </c>
    </row>
    <row r="672" spans="1:10" x14ac:dyDescent="0.25">
      <c r="A672" s="5" t="s">
        <v>1690</v>
      </c>
      <c r="B672" s="5">
        <v>33.6</v>
      </c>
      <c r="C672" s="5">
        <v>11.25</v>
      </c>
      <c r="D672" s="5" t="s">
        <v>2370</v>
      </c>
      <c r="E672" s="5" t="s">
        <v>2370</v>
      </c>
      <c r="F672" s="5" t="s">
        <v>2370</v>
      </c>
      <c r="G672" s="5">
        <v>0</v>
      </c>
      <c r="H672" s="5" t="s">
        <v>2370</v>
      </c>
      <c r="I672" s="5" t="str">
        <f t="shared" si="20"/>
        <v>OBESITY</v>
      </c>
      <c r="J672" s="5" t="str">
        <f t="shared" si="21"/>
        <v>DIABETES</v>
      </c>
    </row>
    <row r="673" spans="1:10" x14ac:dyDescent="0.25">
      <c r="A673" s="5" t="s">
        <v>1689</v>
      </c>
      <c r="B673" s="5">
        <v>22.42</v>
      </c>
      <c r="C673" s="5">
        <v>6.74</v>
      </c>
      <c r="D673" s="5" t="s">
        <v>2370</v>
      </c>
      <c r="E673" s="5" t="s">
        <v>2370</v>
      </c>
      <c r="F673" s="5" t="s">
        <v>2370</v>
      </c>
      <c r="G673" s="5">
        <v>0</v>
      </c>
      <c r="H673" s="5" t="s">
        <v>2371</v>
      </c>
      <c r="I673" s="5" t="str">
        <f t="shared" si="20"/>
        <v>NORMAL WEIGHT</v>
      </c>
      <c r="J673" s="5" t="str">
        <f t="shared" si="21"/>
        <v>DIABETES</v>
      </c>
    </row>
    <row r="674" spans="1:10" x14ac:dyDescent="0.25">
      <c r="A674" s="5" t="s">
        <v>1688</v>
      </c>
      <c r="B674" s="5">
        <v>46.86</v>
      </c>
      <c r="C674" s="5">
        <v>4.87</v>
      </c>
      <c r="D674" s="5" t="s">
        <v>2370</v>
      </c>
      <c r="E674" s="5" t="s">
        <v>2370</v>
      </c>
      <c r="F674" s="5" t="s">
        <v>2370</v>
      </c>
      <c r="G674" s="5">
        <v>0</v>
      </c>
      <c r="H674" s="5" t="s">
        <v>2370</v>
      </c>
      <c r="I674" s="5" t="str">
        <f t="shared" si="20"/>
        <v>OBESITY</v>
      </c>
      <c r="J674" s="5" t="str">
        <f t="shared" si="21"/>
        <v>NORMAL</v>
      </c>
    </row>
    <row r="675" spans="1:10" x14ac:dyDescent="0.25">
      <c r="A675" s="5" t="s">
        <v>1687</v>
      </c>
      <c r="B675" s="5">
        <v>32.965000000000003</v>
      </c>
      <c r="C675" s="5">
        <v>6.68</v>
      </c>
      <c r="D675" s="5" t="s">
        <v>2370</v>
      </c>
      <c r="E675" s="5" t="s">
        <v>2370</v>
      </c>
      <c r="F675" s="5" t="s">
        <v>2370</v>
      </c>
      <c r="G675" s="5">
        <v>3</v>
      </c>
      <c r="H675" s="5" t="s">
        <v>2370</v>
      </c>
      <c r="I675" s="5" t="str">
        <f t="shared" si="20"/>
        <v>OBESITY</v>
      </c>
      <c r="J675" s="5" t="str">
        <f t="shared" si="21"/>
        <v>DIABETES</v>
      </c>
    </row>
    <row r="676" spans="1:10" x14ac:dyDescent="0.25">
      <c r="A676" s="5" t="s">
        <v>1686</v>
      </c>
      <c r="B676" s="5">
        <v>39.340000000000003</v>
      </c>
      <c r="C676" s="5">
        <v>5.0199999999999996</v>
      </c>
      <c r="D676" s="5" t="s">
        <v>2371</v>
      </c>
      <c r="E676" s="5" t="s">
        <v>2370</v>
      </c>
      <c r="F676" s="5" t="s">
        <v>2372</v>
      </c>
      <c r="G676" s="5">
        <v>1</v>
      </c>
      <c r="H676" s="5" t="s">
        <v>2370</v>
      </c>
      <c r="I676" s="5" t="str">
        <f t="shared" si="20"/>
        <v>OBESITY</v>
      </c>
      <c r="J676" s="5" t="str">
        <f t="shared" si="21"/>
        <v>NORMAL</v>
      </c>
    </row>
    <row r="677" spans="1:10" x14ac:dyDescent="0.25">
      <c r="A677" s="5" t="s">
        <v>1685</v>
      </c>
      <c r="B677" s="5">
        <v>47</v>
      </c>
      <c r="C677" s="5">
        <v>10.64</v>
      </c>
      <c r="D677" s="5" t="s">
        <v>2371</v>
      </c>
      <c r="E677" s="5" t="s">
        <v>2370</v>
      </c>
      <c r="F677" s="5" t="s">
        <v>2370</v>
      </c>
      <c r="G677" s="5">
        <v>0</v>
      </c>
      <c r="H677" s="5" t="s">
        <v>2370</v>
      </c>
      <c r="I677" s="5" t="str">
        <f t="shared" si="20"/>
        <v>OBESITY</v>
      </c>
      <c r="J677" s="5" t="str">
        <f t="shared" si="21"/>
        <v>DIABETES</v>
      </c>
    </row>
    <row r="678" spans="1:10" x14ac:dyDescent="0.25">
      <c r="A678" s="5" t="s">
        <v>1684</v>
      </c>
      <c r="B678" s="5">
        <v>36.71</v>
      </c>
      <c r="C678" s="5">
        <v>8.74</v>
      </c>
      <c r="D678" s="5" t="s">
        <v>2371</v>
      </c>
      <c r="E678" s="5" t="s">
        <v>2370</v>
      </c>
      <c r="F678" s="5" t="s">
        <v>2370</v>
      </c>
      <c r="G678" s="5">
        <v>0</v>
      </c>
      <c r="H678" s="5" t="s">
        <v>2370</v>
      </c>
      <c r="I678" s="5" t="str">
        <f t="shared" si="20"/>
        <v>OBESITY</v>
      </c>
      <c r="J678" s="5" t="str">
        <f t="shared" si="21"/>
        <v>DIABETES</v>
      </c>
    </row>
    <row r="679" spans="1:10" x14ac:dyDescent="0.25">
      <c r="A679" s="5" t="s">
        <v>1683</v>
      </c>
      <c r="B679" s="5">
        <v>53.48</v>
      </c>
      <c r="C679" s="5">
        <v>5.64</v>
      </c>
      <c r="D679" s="5" t="s">
        <v>2370</v>
      </c>
      <c r="E679" s="5" t="s">
        <v>2370</v>
      </c>
      <c r="F679" s="5" t="s">
        <v>2370</v>
      </c>
      <c r="G679" s="5">
        <v>0</v>
      </c>
      <c r="H679" s="5" t="s">
        <v>2370</v>
      </c>
      <c r="I679" s="5" t="str">
        <f t="shared" si="20"/>
        <v>OBESITY</v>
      </c>
      <c r="J679" s="5" t="str">
        <f t="shared" si="21"/>
        <v>NORMAL</v>
      </c>
    </row>
    <row r="680" spans="1:10" x14ac:dyDescent="0.25">
      <c r="A680" s="5" t="s">
        <v>1682</v>
      </c>
      <c r="B680" s="5">
        <v>35.5</v>
      </c>
      <c r="C680" s="5">
        <v>10.37</v>
      </c>
      <c r="D680" s="5" t="s">
        <v>2370</v>
      </c>
      <c r="E680" s="5" t="s">
        <v>2370</v>
      </c>
      <c r="F680" s="5" t="s">
        <v>2370</v>
      </c>
      <c r="G680" s="5">
        <v>0</v>
      </c>
      <c r="H680" s="5" t="s">
        <v>2370</v>
      </c>
      <c r="I680" s="5" t="str">
        <f t="shared" si="20"/>
        <v>OBESITY</v>
      </c>
      <c r="J680" s="5" t="str">
        <f t="shared" si="21"/>
        <v>DIABETES</v>
      </c>
    </row>
    <row r="681" spans="1:10" x14ac:dyDescent="0.25">
      <c r="A681" s="5" t="s">
        <v>1681</v>
      </c>
      <c r="B681" s="5">
        <v>36.979999999999997</v>
      </c>
      <c r="C681" s="5">
        <v>9.56</v>
      </c>
      <c r="D681" s="5" t="s">
        <v>2371</v>
      </c>
      <c r="E681" s="5" t="s">
        <v>2370</v>
      </c>
      <c r="F681" s="5" t="s">
        <v>2370</v>
      </c>
      <c r="G681" s="5">
        <v>0</v>
      </c>
      <c r="H681" s="5" t="s">
        <v>2370</v>
      </c>
      <c r="I681" s="5" t="str">
        <f t="shared" si="20"/>
        <v>OBESITY</v>
      </c>
      <c r="J681" s="5" t="str">
        <f t="shared" si="21"/>
        <v>DIABETES</v>
      </c>
    </row>
    <row r="682" spans="1:10" x14ac:dyDescent="0.25">
      <c r="A682" s="5" t="s">
        <v>1680</v>
      </c>
      <c r="B682" s="5">
        <v>32.395000000000003</v>
      </c>
      <c r="C682" s="5">
        <v>8.23</v>
      </c>
      <c r="D682" s="5" t="s">
        <v>2371</v>
      </c>
      <c r="E682" s="5" t="s">
        <v>2370</v>
      </c>
      <c r="F682" s="5" t="s">
        <v>2372</v>
      </c>
      <c r="G682" s="5">
        <v>1</v>
      </c>
      <c r="H682" s="5" t="s">
        <v>2370</v>
      </c>
      <c r="I682" s="5" t="str">
        <f t="shared" si="20"/>
        <v>OBESITY</v>
      </c>
      <c r="J682" s="5" t="str">
        <f t="shared" si="21"/>
        <v>DIABETES</v>
      </c>
    </row>
    <row r="683" spans="1:10" x14ac:dyDescent="0.25">
      <c r="A683" s="5" t="s">
        <v>1679</v>
      </c>
      <c r="B683" s="5">
        <v>32.729999999999997</v>
      </c>
      <c r="C683" s="5">
        <v>7.03</v>
      </c>
      <c r="D683" s="5" t="s">
        <v>2370</v>
      </c>
      <c r="E683" s="5" t="s">
        <v>2370</v>
      </c>
      <c r="F683" s="5" t="s">
        <v>2370</v>
      </c>
      <c r="G683" s="5">
        <v>0</v>
      </c>
      <c r="H683" s="5" t="s">
        <v>2370</v>
      </c>
      <c r="I683" s="5" t="str">
        <f t="shared" si="20"/>
        <v>OBESITY</v>
      </c>
      <c r="J683" s="5" t="str">
        <f t="shared" si="21"/>
        <v>DIABETES</v>
      </c>
    </row>
    <row r="684" spans="1:10" x14ac:dyDescent="0.25">
      <c r="A684" s="5" t="s">
        <v>1678</v>
      </c>
      <c r="B684" s="5">
        <v>20.52</v>
      </c>
      <c r="C684" s="5">
        <v>5.45</v>
      </c>
      <c r="D684" s="5" t="s">
        <v>2370</v>
      </c>
      <c r="E684" s="5" t="s">
        <v>2370</v>
      </c>
      <c r="F684" s="5" t="s">
        <v>2370</v>
      </c>
      <c r="G684" s="5">
        <v>1</v>
      </c>
      <c r="H684" s="5" t="s">
        <v>2371</v>
      </c>
      <c r="I684" s="5" t="str">
        <f t="shared" si="20"/>
        <v>NORMAL WEIGHT</v>
      </c>
      <c r="J684" s="5" t="str">
        <f t="shared" si="21"/>
        <v>NORMAL</v>
      </c>
    </row>
    <row r="685" spans="1:10" x14ac:dyDescent="0.25">
      <c r="A685" s="5" t="s">
        <v>1677</v>
      </c>
      <c r="B685" s="5">
        <v>51.72</v>
      </c>
      <c r="C685" s="5">
        <v>5.76</v>
      </c>
      <c r="D685" s="5" t="s">
        <v>2370</v>
      </c>
      <c r="E685" s="5" t="s">
        <v>2370</v>
      </c>
      <c r="F685" s="5" t="s">
        <v>2370</v>
      </c>
      <c r="G685" s="5">
        <v>0</v>
      </c>
      <c r="H685" s="5" t="s">
        <v>2370</v>
      </c>
      <c r="I685" s="5" t="str">
        <f t="shared" si="20"/>
        <v>OBESITY</v>
      </c>
      <c r="J685" s="5" t="str">
        <f t="shared" si="21"/>
        <v>PREDIABETES</v>
      </c>
    </row>
    <row r="686" spans="1:10" x14ac:dyDescent="0.25">
      <c r="A686" s="5" t="s">
        <v>1676</v>
      </c>
      <c r="B686" s="5">
        <v>50.2</v>
      </c>
      <c r="C686" s="5">
        <v>5.4</v>
      </c>
      <c r="D686" s="5" t="s">
        <v>2370</v>
      </c>
      <c r="E686" s="5" t="s">
        <v>2370</v>
      </c>
      <c r="F686" s="5" t="s">
        <v>2370</v>
      </c>
      <c r="G686" s="5">
        <v>0</v>
      </c>
      <c r="H686" s="5" t="s">
        <v>2370</v>
      </c>
      <c r="I686" s="5" t="str">
        <f t="shared" si="20"/>
        <v>OBESITY</v>
      </c>
      <c r="J686" s="5" t="str">
        <f t="shared" si="21"/>
        <v>NORMAL</v>
      </c>
    </row>
    <row r="687" spans="1:10" x14ac:dyDescent="0.25">
      <c r="A687" s="5" t="s">
        <v>1675</v>
      </c>
      <c r="B687" s="5">
        <v>25.52</v>
      </c>
      <c r="C687" s="5">
        <v>6.35</v>
      </c>
      <c r="D687" s="5" t="s">
        <v>2370</v>
      </c>
      <c r="E687" s="5" t="s">
        <v>2370</v>
      </c>
      <c r="F687" s="5" t="s">
        <v>2372</v>
      </c>
      <c r="G687" s="5">
        <v>1</v>
      </c>
      <c r="H687" s="5" t="s">
        <v>2370</v>
      </c>
      <c r="I687" s="5" t="str">
        <f t="shared" si="20"/>
        <v>OVERWEIGHT</v>
      </c>
      <c r="J687" s="5" t="str">
        <f t="shared" si="21"/>
        <v>PREDIABETES</v>
      </c>
    </row>
    <row r="688" spans="1:10" x14ac:dyDescent="0.25">
      <c r="A688" s="5" t="s">
        <v>1674</v>
      </c>
      <c r="B688" s="5">
        <v>35.200000000000003</v>
      </c>
      <c r="C688" s="5">
        <v>6.26</v>
      </c>
      <c r="D688" s="5" t="s">
        <v>2371</v>
      </c>
      <c r="E688" s="5" t="s">
        <v>2370</v>
      </c>
      <c r="F688" s="5" t="s">
        <v>2370</v>
      </c>
      <c r="G688" s="5">
        <v>2</v>
      </c>
      <c r="H688" s="5" t="s">
        <v>2370</v>
      </c>
      <c r="I688" s="5" t="str">
        <f t="shared" si="20"/>
        <v>OBESITY</v>
      </c>
      <c r="J688" s="5" t="str">
        <f t="shared" si="21"/>
        <v>PREDIABETES</v>
      </c>
    </row>
    <row r="689" spans="1:10" x14ac:dyDescent="0.25">
      <c r="A689" s="5" t="s">
        <v>1673</v>
      </c>
      <c r="B689" s="5">
        <v>41.26</v>
      </c>
      <c r="C689" s="5">
        <v>5.97</v>
      </c>
      <c r="D689" s="5" t="s">
        <v>2371</v>
      </c>
      <c r="E689" s="5" t="s">
        <v>2370</v>
      </c>
      <c r="F689" s="5" t="s">
        <v>2370</v>
      </c>
      <c r="G689" s="5">
        <v>0</v>
      </c>
      <c r="H689" s="5" t="s">
        <v>2370</v>
      </c>
      <c r="I689" s="5" t="str">
        <f t="shared" si="20"/>
        <v>OBESITY</v>
      </c>
      <c r="J689" s="5" t="str">
        <f t="shared" si="21"/>
        <v>PREDIABETES</v>
      </c>
    </row>
    <row r="690" spans="1:10" x14ac:dyDescent="0.25">
      <c r="A690" s="5" t="s">
        <v>1672</v>
      </c>
      <c r="B690" s="5">
        <v>17.195</v>
      </c>
      <c r="C690" s="5">
        <v>5.29</v>
      </c>
      <c r="D690" s="5" t="s">
        <v>2371</v>
      </c>
      <c r="E690" s="5" t="s">
        <v>2370</v>
      </c>
      <c r="F690" s="5" t="s">
        <v>2370</v>
      </c>
      <c r="G690" s="5">
        <v>0</v>
      </c>
      <c r="H690" s="5" t="s">
        <v>2371</v>
      </c>
      <c r="I690" s="5" t="str">
        <f t="shared" si="20"/>
        <v>UNDERWEIGHT</v>
      </c>
      <c r="J690" s="5" t="str">
        <f t="shared" si="21"/>
        <v>NORMAL</v>
      </c>
    </row>
    <row r="691" spans="1:10" x14ac:dyDescent="0.25">
      <c r="A691" s="5" t="s">
        <v>1671</v>
      </c>
      <c r="B691" s="5">
        <v>23.085000000000001</v>
      </c>
      <c r="C691" s="5">
        <v>4.2699999999999996</v>
      </c>
      <c r="D691" s="5" t="s">
        <v>2371</v>
      </c>
      <c r="E691" s="5" t="s">
        <v>2370</v>
      </c>
      <c r="F691" s="5" t="s">
        <v>2370</v>
      </c>
      <c r="G691" s="5">
        <v>2</v>
      </c>
      <c r="H691" s="5" t="s">
        <v>2370</v>
      </c>
      <c r="I691" s="5" t="str">
        <f t="shared" si="20"/>
        <v>NORMAL WEIGHT</v>
      </c>
      <c r="J691" s="5" t="str">
        <f t="shared" si="21"/>
        <v>NORMAL</v>
      </c>
    </row>
    <row r="692" spans="1:10" x14ac:dyDescent="0.25">
      <c r="A692" s="5" t="s">
        <v>1670</v>
      </c>
      <c r="B692" s="5">
        <v>21.66</v>
      </c>
      <c r="C692" s="5">
        <v>5.2</v>
      </c>
      <c r="D692" s="5" t="s">
        <v>2371</v>
      </c>
      <c r="E692" s="5" t="s">
        <v>2370</v>
      </c>
      <c r="F692" s="5" t="s">
        <v>2370</v>
      </c>
      <c r="G692" s="5">
        <v>2</v>
      </c>
      <c r="H692" s="5" t="s">
        <v>2370</v>
      </c>
      <c r="I692" s="5" t="str">
        <f t="shared" si="20"/>
        <v>NORMAL WEIGHT</v>
      </c>
      <c r="J692" s="5" t="str">
        <f t="shared" si="21"/>
        <v>NORMAL</v>
      </c>
    </row>
    <row r="693" spans="1:10" x14ac:dyDescent="0.25">
      <c r="A693" s="5" t="s">
        <v>1669</v>
      </c>
      <c r="B693" s="5">
        <v>36.47</v>
      </c>
      <c r="C693" s="5">
        <v>8.23</v>
      </c>
      <c r="D693" s="5" t="s">
        <v>2371</v>
      </c>
      <c r="E693" s="5" t="s">
        <v>2370</v>
      </c>
      <c r="F693" s="5" t="s">
        <v>2370</v>
      </c>
      <c r="G693" s="5">
        <v>0</v>
      </c>
      <c r="H693" s="5" t="s">
        <v>2370</v>
      </c>
      <c r="I693" s="5" t="str">
        <f t="shared" si="20"/>
        <v>OBESITY</v>
      </c>
      <c r="J693" s="5" t="str">
        <f t="shared" si="21"/>
        <v>DIABETES</v>
      </c>
    </row>
    <row r="694" spans="1:10" x14ac:dyDescent="0.25">
      <c r="A694" s="5" t="s">
        <v>1668</v>
      </c>
      <c r="B694" s="5">
        <v>36.08</v>
      </c>
      <c r="C694" s="5">
        <v>10.33</v>
      </c>
      <c r="D694" s="5" t="s">
        <v>2371</v>
      </c>
      <c r="E694" s="5" t="s">
        <v>2370</v>
      </c>
      <c r="F694" s="5" t="s">
        <v>2370</v>
      </c>
      <c r="G694" s="5">
        <v>0</v>
      </c>
      <c r="H694" s="5" t="s">
        <v>2370</v>
      </c>
      <c r="I694" s="5" t="str">
        <f t="shared" si="20"/>
        <v>OBESITY</v>
      </c>
      <c r="J694" s="5" t="str">
        <f t="shared" si="21"/>
        <v>DIABETES</v>
      </c>
    </row>
    <row r="695" spans="1:10" x14ac:dyDescent="0.25">
      <c r="A695" s="5" t="s">
        <v>1667</v>
      </c>
      <c r="B695" s="5">
        <v>23.18</v>
      </c>
      <c r="C695" s="5">
        <v>6.13</v>
      </c>
      <c r="D695" s="5" t="s">
        <v>2370</v>
      </c>
      <c r="E695" s="5" t="s">
        <v>2370</v>
      </c>
      <c r="F695" s="5" t="s">
        <v>2370</v>
      </c>
      <c r="G695" s="5">
        <v>0</v>
      </c>
      <c r="H695" s="5" t="s">
        <v>2370</v>
      </c>
      <c r="I695" s="5" t="str">
        <f t="shared" si="20"/>
        <v>NORMAL WEIGHT</v>
      </c>
      <c r="J695" s="5" t="str">
        <f t="shared" si="21"/>
        <v>PREDIABETES</v>
      </c>
    </row>
    <row r="696" spans="1:10" x14ac:dyDescent="0.25">
      <c r="A696" s="5" t="s">
        <v>1666</v>
      </c>
      <c r="B696" s="5">
        <v>39.159999999999997</v>
      </c>
      <c r="C696" s="5">
        <v>8.08</v>
      </c>
      <c r="D696" s="5" t="s">
        <v>2370</v>
      </c>
      <c r="E696" s="5" t="s">
        <v>2370</v>
      </c>
      <c r="F696" s="5" t="s">
        <v>2370</v>
      </c>
      <c r="G696" s="5">
        <v>3</v>
      </c>
      <c r="H696" s="5" t="s">
        <v>2370</v>
      </c>
      <c r="I696" s="5" t="str">
        <f t="shared" si="20"/>
        <v>OBESITY</v>
      </c>
      <c r="J696" s="5" t="str">
        <f t="shared" si="21"/>
        <v>DIABETES</v>
      </c>
    </row>
    <row r="697" spans="1:10" x14ac:dyDescent="0.25">
      <c r="A697" s="5" t="s">
        <v>1665</v>
      </c>
      <c r="B697" s="5">
        <v>38.19</v>
      </c>
      <c r="C697" s="5">
        <v>10.49</v>
      </c>
      <c r="D697" s="5" t="s">
        <v>2370</v>
      </c>
      <c r="E697" s="5" t="s">
        <v>2370</v>
      </c>
      <c r="F697" s="5" t="s">
        <v>2370</v>
      </c>
      <c r="G697" s="5">
        <v>3</v>
      </c>
      <c r="H697" s="5" t="s">
        <v>2370</v>
      </c>
      <c r="I697" s="5" t="str">
        <f t="shared" si="20"/>
        <v>OBESITY</v>
      </c>
      <c r="J697" s="5" t="str">
        <f t="shared" si="21"/>
        <v>DIABETES</v>
      </c>
    </row>
    <row r="698" spans="1:10" x14ac:dyDescent="0.25">
      <c r="A698" s="5" t="s">
        <v>1664</v>
      </c>
      <c r="B698" s="5">
        <v>26.41</v>
      </c>
      <c r="C698" s="5">
        <v>8.11</v>
      </c>
      <c r="D698" s="5" t="s">
        <v>2370</v>
      </c>
      <c r="E698" s="5" t="s">
        <v>2370</v>
      </c>
      <c r="F698" s="5" t="s">
        <v>2370</v>
      </c>
      <c r="G698" s="5">
        <v>3</v>
      </c>
      <c r="H698" s="5" t="s">
        <v>2370</v>
      </c>
      <c r="I698" s="5" t="str">
        <f t="shared" si="20"/>
        <v>OVERWEIGHT</v>
      </c>
      <c r="J698" s="5" t="str">
        <f t="shared" si="21"/>
        <v>DIABETES</v>
      </c>
    </row>
    <row r="699" spans="1:10" x14ac:dyDescent="0.25">
      <c r="A699" s="5" t="s">
        <v>1663</v>
      </c>
      <c r="B699" s="5">
        <v>28.785</v>
      </c>
      <c r="C699" s="5">
        <v>6.6</v>
      </c>
      <c r="D699" s="5" t="s">
        <v>2370</v>
      </c>
      <c r="E699" s="5" t="s">
        <v>2370</v>
      </c>
      <c r="F699" s="5" t="s">
        <v>2370</v>
      </c>
      <c r="G699" s="5">
        <v>0</v>
      </c>
      <c r="H699" s="5" t="s">
        <v>2370</v>
      </c>
      <c r="I699" s="5" t="str">
        <f t="shared" si="20"/>
        <v>OVERWEIGHT</v>
      </c>
      <c r="J699" s="5" t="str">
        <f t="shared" si="21"/>
        <v>DIABETES</v>
      </c>
    </row>
    <row r="700" spans="1:10" x14ac:dyDescent="0.25">
      <c r="A700" s="5" t="s">
        <v>1662</v>
      </c>
      <c r="B700" s="5">
        <v>26.695</v>
      </c>
      <c r="C700" s="5">
        <v>10.14</v>
      </c>
      <c r="D700" s="5" t="s">
        <v>2371</v>
      </c>
      <c r="E700" s="5" t="s">
        <v>2370</v>
      </c>
      <c r="F700" s="5" t="s">
        <v>2372</v>
      </c>
      <c r="G700" s="5">
        <v>1</v>
      </c>
      <c r="H700" s="5" t="s">
        <v>2370</v>
      </c>
      <c r="I700" s="5" t="str">
        <f t="shared" si="20"/>
        <v>OVERWEIGHT</v>
      </c>
      <c r="J700" s="5" t="str">
        <f t="shared" si="21"/>
        <v>DIABETES</v>
      </c>
    </row>
    <row r="701" spans="1:10" x14ac:dyDescent="0.25">
      <c r="A701" s="5" t="s">
        <v>1661</v>
      </c>
      <c r="B701" s="5">
        <v>32.799999999999997</v>
      </c>
      <c r="C701" s="5">
        <v>6.06</v>
      </c>
      <c r="D701" s="5" t="s">
        <v>2371</v>
      </c>
      <c r="E701" s="5" t="s">
        <v>2370</v>
      </c>
      <c r="F701" s="5" t="s">
        <v>2370</v>
      </c>
      <c r="G701" s="5">
        <v>1</v>
      </c>
      <c r="H701" s="5" t="s">
        <v>2370</v>
      </c>
      <c r="I701" s="5" t="str">
        <f t="shared" si="20"/>
        <v>OBESITY</v>
      </c>
      <c r="J701" s="5" t="str">
        <f t="shared" si="21"/>
        <v>PREDIABETES</v>
      </c>
    </row>
    <row r="702" spans="1:10" x14ac:dyDescent="0.25">
      <c r="A702" s="5" t="s">
        <v>1660</v>
      </c>
      <c r="B702" s="5">
        <v>35.869999999999997</v>
      </c>
      <c r="C702" s="5">
        <v>9.91</v>
      </c>
      <c r="D702" s="5" t="s">
        <v>2371</v>
      </c>
      <c r="E702" s="5" t="s">
        <v>2370</v>
      </c>
      <c r="F702" s="5" t="s">
        <v>2370</v>
      </c>
      <c r="G702" s="5">
        <v>0</v>
      </c>
      <c r="H702" s="5" t="s">
        <v>2370</v>
      </c>
      <c r="I702" s="5" t="str">
        <f t="shared" si="20"/>
        <v>OBESITY</v>
      </c>
      <c r="J702" s="5" t="str">
        <f t="shared" si="21"/>
        <v>DIABETES</v>
      </c>
    </row>
    <row r="703" spans="1:10" x14ac:dyDescent="0.25">
      <c r="A703" s="5" t="s">
        <v>1659</v>
      </c>
      <c r="B703" s="5">
        <v>21.66</v>
      </c>
      <c r="C703" s="5">
        <v>4.1399999999999997</v>
      </c>
      <c r="D703" s="5" t="s">
        <v>2371</v>
      </c>
      <c r="E703" s="5" t="s">
        <v>2370</v>
      </c>
      <c r="F703" s="5" t="s">
        <v>2370</v>
      </c>
      <c r="G703" s="5">
        <v>2</v>
      </c>
      <c r="H703" s="5" t="s">
        <v>2370</v>
      </c>
      <c r="I703" s="5" t="str">
        <f t="shared" si="20"/>
        <v>NORMAL WEIGHT</v>
      </c>
      <c r="J703" s="5" t="str">
        <f t="shared" si="21"/>
        <v>NORMAL</v>
      </c>
    </row>
    <row r="704" spans="1:10" x14ac:dyDescent="0.25">
      <c r="A704" s="5" t="s">
        <v>1658</v>
      </c>
      <c r="B704" s="5">
        <v>37.72</v>
      </c>
      <c r="C704" s="5">
        <v>4.38</v>
      </c>
      <c r="D704" s="5" t="s">
        <v>2371</v>
      </c>
      <c r="E704" s="5" t="s">
        <v>2370</v>
      </c>
      <c r="F704" s="5" t="s">
        <v>2372</v>
      </c>
      <c r="G704" s="5">
        <v>1</v>
      </c>
      <c r="H704" s="5" t="s">
        <v>2370</v>
      </c>
      <c r="I704" s="5" t="str">
        <f t="shared" si="20"/>
        <v>OBESITY</v>
      </c>
      <c r="J704" s="5" t="str">
        <f t="shared" si="21"/>
        <v>NORMAL</v>
      </c>
    </row>
    <row r="705" spans="1:10" x14ac:dyDescent="0.25">
      <c r="A705" s="5" t="s">
        <v>1657</v>
      </c>
      <c r="B705" s="5">
        <v>39.700000000000003</v>
      </c>
      <c r="C705" s="5">
        <v>9.83</v>
      </c>
      <c r="D705" s="5" t="s">
        <v>2370</v>
      </c>
      <c r="E705" s="5" t="s">
        <v>2370</v>
      </c>
      <c r="F705" s="5" t="s">
        <v>2370</v>
      </c>
      <c r="G705" s="5">
        <v>3</v>
      </c>
      <c r="H705" s="5" t="s">
        <v>2370</v>
      </c>
      <c r="I705" s="5" t="str">
        <f t="shared" si="20"/>
        <v>OBESITY</v>
      </c>
      <c r="J705" s="5" t="str">
        <f t="shared" si="21"/>
        <v>DIABETES</v>
      </c>
    </row>
    <row r="706" spans="1:10" x14ac:dyDescent="0.25">
      <c r="A706" s="5" t="s">
        <v>1656</v>
      </c>
      <c r="B706" s="5">
        <v>35.97</v>
      </c>
      <c r="C706" s="5">
        <v>11.08</v>
      </c>
      <c r="D706" s="5" t="s">
        <v>2370</v>
      </c>
      <c r="E706" s="5" t="s">
        <v>2370</v>
      </c>
      <c r="F706" s="5" t="s">
        <v>2370</v>
      </c>
      <c r="G706" s="5">
        <v>3</v>
      </c>
      <c r="H706" s="5" t="s">
        <v>2370</v>
      </c>
      <c r="I706" s="5" t="str">
        <f t="shared" ref="I706:I769" si="22">IF(B706 &lt;18.5,"UNDERWEIGHT",IF(B706&lt;25,"NORMAL WEIGHT",IF(B706&lt;30,"OVERWEIGHT","OBESITY")))</f>
        <v>OBESITY</v>
      </c>
      <c r="J706" s="5" t="str">
        <f t="shared" si="21"/>
        <v>DIABETES</v>
      </c>
    </row>
    <row r="707" spans="1:10" x14ac:dyDescent="0.25">
      <c r="A707" s="5" t="s">
        <v>1655</v>
      </c>
      <c r="B707" s="5">
        <v>37.85</v>
      </c>
      <c r="C707" s="5">
        <v>11.01</v>
      </c>
      <c r="D707" s="5" t="s">
        <v>2370</v>
      </c>
      <c r="E707" s="5" t="s">
        <v>2370</v>
      </c>
      <c r="F707" s="5" t="s">
        <v>2370</v>
      </c>
      <c r="G707" s="5">
        <v>0</v>
      </c>
      <c r="H707" s="5" t="s">
        <v>2370</v>
      </c>
      <c r="I707" s="5" t="str">
        <f t="shared" si="22"/>
        <v>OBESITY</v>
      </c>
      <c r="J707" s="5" t="str">
        <f t="shared" ref="J707:J770" si="23">IF(C707&lt;5.7,"NORMAL",IF(C707&lt;6.4,"PREDIABETES","DIABETES"))</f>
        <v>DIABETES</v>
      </c>
    </row>
    <row r="708" spans="1:10" x14ac:dyDescent="0.25">
      <c r="A708" s="5" t="s">
        <v>1654</v>
      </c>
      <c r="B708" s="5">
        <v>21.66</v>
      </c>
      <c r="C708" s="5">
        <v>4.37</v>
      </c>
      <c r="D708" s="5" t="s">
        <v>2370</v>
      </c>
      <c r="E708" s="5" t="s">
        <v>2371</v>
      </c>
      <c r="F708" s="5" t="s">
        <v>2370</v>
      </c>
      <c r="G708" s="5">
        <v>1</v>
      </c>
      <c r="H708" s="5" t="s">
        <v>2371</v>
      </c>
      <c r="I708" s="5" t="str">
        <f t="shared" si="22"/>
        <v>NORMAL WEIGHT</v>
      </c>
      <c r="J708" s="5" t="str">
        <f t="shared" si="23"/>
        <v>NORMAL</v>
      </c>
    </row>
    <row r="709" spans="1:10" x14ac:dyDescent="0.25">
      <c r="A709" s="5" t="s">
        <v>1653</v>
      </c>
      <c r="B709" s="5">
        <v>39.369999999999997</v>
      </c>
      <c r="C709" s="5">
        <v>5.91</v>
      </c>
      <c r="D709" s="5" t="s">
        <v>2370</v>
      </c>
      <c r="E709" s="5" t="s">
        <v>2370</v>
      </c>
      <c r="F709" s="5" t="s">
        <v>2370</v>
      </c>
      <c r="G709" s="5">
        <v>2</v>
      </c>
      <c r="H709" s="5" t="s">
        <v>2370</v>
      </c>
      <c r="I709" s="5" t="str">
        <f t="shared" si="22"/>
        <v>OBESITY</v>
      </c>
      <c r="J709" s="5" t="str">
        <f t="shared" si="23"/>
        <v>PREDIABETES</v>
      </c>
    </row>
    <row r="710" spans="1:10" x14ac:dyDescent="0.25">
      <c r="A710" s="5" t="s">
        <v>1652</v>
      </c>
      <c r="B710" s="5">
        <v>40.880000000000003</v>
      </c>
      <c r="C710" s="5">
        <v>7.65</v>
      </c>
      <c r="D710" s="5" t="s">
        <v>2370</v>
      </c>
      <c r="E710" s="5" t="s">
        <v>2370</v>
      </c>
      <c r="F710" s="5" t="s">
        <v>2370</v>
      </c>
      <c r="G710" s="5">
        <v>0</v>
      </c>
      <c r="H710" s="5" t="s">
        <v>2370</v>
      </c>
      <c r="I710" s="5" t="str">
        <f t="shared" si="22"/>
        <v>OBESITY</v>
      </c>
      <c r="J710" s="5" t="str">
        <f t="shared" si="23"/>
        <v>DIABETES</v>
      </c>
    </row>
    <row r="711" spans="1:10" x14ac:dyDescent="0.25">
      <c r="A711" s="5" t="s">
        <v>1651</v>
      </c>
      <c r="B711" s="5">
        <v>26.22</v>
      </c>
      <c r="C711" s="5">
        <v>5.37</v>
      </c>
      <c r="D711" s="5" t="s">
        <v>2371</v>
      </c>
      <c r="E711" s="5" t="s">
        <v>2370</v>
      </c>
      <c r="F711" s="5" t="s">
        <v>2370</v>
      </c>
      <c r="G711" s="5">
        <v>2</v>
      </c>
      <c r="H711" s="5" t="s">
        <v>2370</v>
      </c>
      <c r="I711" s="5" t="str">
        <f t="shared" si="22"/>
        <v>OVERWEIGHT</v>
      </c>
      <c r="J711" s="5" t="str">
        <f t="shared" si="23"/>
        <v>NORMAL</v>
      </c>
    </row>
    <row r="712" spans="1:10" x14ac:dyDescent="0.25">
      <c r="A712" s="5" t="s">
        <v>1650</v>
      </c>
      <c r="B712" s="5">
        <v>25.08</v>
      </c>
      <c r="C712" s="5">
        <v>5.75</v>
      </c>
      <c r="D712" s="5" t="s">
        <v>2371</v>
      </c>
      <c r="E712" s="5" t="s">
        <v>2370</v>
      </c>
      <c r="F712" s="5" t="s">
        <v>2370</v>
      </c>
      <c r="G712" s="5">
        <v>2</v>
      </c>
      <c r="H712" s="5" t="s">
        <v>2370</v>
      </c>
      <c r="I712" s="5" t="str">
        <f t="shared" si="22"/>
        <v>OVERWEIGHT</v>
      </c>
      <c r="J712" s="5" t="str">
        <f t="shared" si="23"/>
        <v>PREDIABETES</v>
      </c>
    </row>
    <row r="713" spans="1:10" x14ac:dyDescent="0.25">
      <c r="A713" s="5" t="s">
        <v>1649</v>
      </c>
      <c r="B713" s="5">
        <v>39.1</v>
      </c>
      <c r="C713" s="5">
        <v>6.79</v>
      </c>
      <c r="D713" s="5" t="s">
        <v>2371</v>
      </c>
      <c r="E713" s="5" t="s">
        <v>2370</v>
      </c>
      <c r="F713" s="5" t="s">
        <v>2370</v>
      </c>
      <c r="G713" s="5">
        <v>2</v>
      </c>
      <c r="H713" s="5" t="s">
        <v>2370</v>
      </c>
      <c r="I713" s="5" t="str">
        <f t="shared" si="22"/>
        <v>OBESITY</v>
      </c>
      <c r="J713" s="5" t="str">
        <f t="shared" si="23"/>
        <v>DIABETES</v>
      </c>
    </row>
    <row r="714" spans="1:10" x14ac:dyDescent="0.25">
      <c r="A714" s="5" t="s">
        <v>1648</v>
      </c>
      <c r="B714" s="5">
        <v>37.905000000000001</v>
      </c>
      <c r="C714" s="5">
        <v>7.03</v>
      </c>
      <c r="D714" s="5" t="s">
        <v>2370</v>
      </c>
      <c r="E714" s="5" t="s">
        <v>2370</v>
      </c>
      <c r="F714" s="5" t="s">
        <v>2370</v>
      </c>
      <c r="G714" s="5">
        <v>3</v>
      </c>
      <c r="H714" s="5" t="s">
        <v>2370</v>
      </c>
      <c r="I714" s="5" t="str">
        <f t="shared" si="22"/>
        <v>OBESITY</v>
      </c>
      <c r="J714" s="5" t="str">
        <f t="shared" si="23"/>
        <v>DIABETES</v>
      </c>
    </row>
    <row r="715" spans="1:10" x14ac:dyDescent="0.25">
      <c r="A715" s="5" t="s">
        <v>1647</v>
      </c>
      <c r="B715" s="5">
        <v>43.35</v>
      </c>
      <c r="C715" s="5">
        <v>5.41</v>
      </c>
      <c r="D715" s="5" t="s">
        <v>2371</v>
      </c>
      <c r="E715" s="5" t="s">
        <v>2370</v>
      </c>
      <c r="F715" s="5" t="s">
        <v>2372</v>
      </c>
      <c r="G715" s="5">
        <v>1</v>
      </c>
      <c r="H715" s="5" t="s">
        <v>2370</v>
      </c>
      <c r="I715" s="5" t="str">
        <f t="shared" si="22"/>
        <v>OBESITY</v>
      </c>
      <c r="J715" s="5" t="str">
        <f t="shared" si="23"/>
        <v>NORMAL</v>
      </c>
    </row>
    <row r="716" spans="1:10" x14ac:dyDescent="0.25">
      <c r="A716" s="5" t="s">
        <v>1646</v>
      </c>
      <c r="B716" s="5">
        <v>36.15</v>
      </c>
      <c r="C716" s="5">
        <v>8.0500000000000007</v>
      </c>
      <c r="D716" s="5" t="s">
        <v>2370</v>
      </c>
      <c r="E716" s="5" t="s">
        <v>2370</v>
      </c>
      <c r="F716" s="5" t="s">
        <v>2370</v>
      </c>
      <c r="G716" s="5">
        <v>0</v>
      </c>
      <c r="H716" s="5" t="s">
        <v>2370</v>
      </c>
      <c r="I716" s="5" t="str">
        <f t="shared" si="22"/>
        <v>OBESITY</v>
      </c>
      <c r="J716" s="5" t="str">
        <f t="shared" si="23"/>
        <v>DIABETES</v>
      </c>
    </row>
    <row r="717" spans="1:10" x14ac:dyDescent="0.25">
      <c r="A717" s="5" t="s">
        <v>1645</v>
      </c>
      <c r="B717" s="5">
        <v>44.98</v>
      </c>
      <c r="C717" s="5">
        <v>5.94</v>
      </c>
      <c r="D717" s="5" t="s">
        <v>2370</v>
      </c>
      <c r="E717" s="5" t="s">
        <v>2370</v>
      </c>
      <c r="F717" s="5" t="s">
        <v>2370</v>
      </c>
      <c r="G717" s="5">
        <v>1</v>
      </c>
      <c r="H717" s="5" t="s">
        <v>2370</v>
      </c>
      <c r="I717" s="5" t="str">
        <f t="shared" si="22"/>
        <v>OBESITY</v>
      </c>
      <c r="J717" s="5" t="str">
        <f t="shared" si="23"/>
        <v>PREDIABETES</v>
      </c>
    </row>
    <row r="718" spans="1:10" x14ac:dyDescent="0.25">
      <c r="A718" s="5" t="s">
        <v>1644</v>
      </c>
      <c r="B718" s="5">
        <v>38.28</v>
      </c>
      <c r="C718" s="5">
        <v>5.51</v>
      </c>
      <c r="D718" s="5" t="s">
        <v>2370</v>
      </c>
      <c r="E718" s="5" t="s">
        <v>2371</v>
      </c>
      <c r="F718" s="5" t="s">
        <v>2370</v>
      </c>
      <c r="G718" s="5">
        <v>1</v>
      </c>
      <c r="H718" s="5" t="s">
        <v>2370</v>
      </c>
      <c r="I718" s="5" t="str">
        <f t="shared" si="22"/>
        <v>OBESITY</v>
      </c>
      <c r="J718" s="5" t="str">
        <f t="shared" si="23"/>
        <v>NORMAL</v>
      </c>
    </row>
    <row r="719" spans="1:10" x14ac:dyDescent="0.25">
      <c r="A719" s="5" t="s">
        <v>1643</v>
      </c>
      <c r="B719" s="5">
        <v>32.299999999999997</v>
      </c>
      <c r="C719" s="5">
        <v>6.55</v>
      </c>
      <c r="D719" s="5" t="s">
        <v>2371</v>
      </c>
      <c r="E719" s="5" t="s">
        <v>2370</v>
      </c>
      <c r="F719" s="5" t="s">
        <v>2370</v>
      </c>
      <c r="G719" s="5">
        <v>2</v>
      </c>
      <c r="H719" s="5" t="s">
        <v>2370</v>
      </c>
      <c r="I719" s="5" t="str">
        <f t="shared" si="22"/>
        <v>OBESITY</v>
      </c>
      <c r="J719" s="5" t="str">
        <f t="shared" si="23"/>
        <v>DIABETES</v>
      </c>
    </row>
    <row r="720" spans="1:10" x14ac:dyDescent="0.25">
      <c r="A720" s="5" t="s">
        <v>1642</v>
      </c>
      <c r="B720" s="5">
        <v>39.51</v>
      </c>
      <c r="C720" s="5">
        <v>5.79</v>
      </c>
      <c r="D720" s="5" t="s">
        <v>2371</v>
      </c>
      <c r="E720" s="5" t="s">
        <v>2370</v>
      </c>
      <c r="F720" s="5" t="s">
        <v>2370</v>
      </c>
      <c r="G720" s="5">
        <v>0</v>
      </c>
      <c r="H720" s="5" t="s">
        <v>2370</v>
      </c>
      <c r="I720" s="5" t="str">
        <f t="shared" si="22"/>
        <v>OBESITY</v>
      </c>
      <c r="J720" s="5" t="str">
        <f t="shared" si="23"/>
        <v>PREDIABETES</v>
      </c>
    </row>
    <row r="721" spans="1:10" x14ac:dyDescent="0.25">
      <c r="A721" s="5" t="s">
        <v>1641</v>
      </c>
      <c r="B721" s="5">
        <v>50.46</v>
      </c>
      <c r="C721" s="5">
        <v>4.5599999999999996</v>
      </c>
      <c r="D721" s="5" t="s">
        <v>2370</v>
      </c>
      <c r="E721" s="5" t="s">
        <v>2370</v>
      </c>
      <c r="F721" s="5" t="s">
        <v>2370</v>
      </c>
      <c r="G721" s="5">
        <v>0</v>
      </c>
      <c r="H721" s="5" t="s">
        <v>2370</v>
      </c>
      <c r="I721" s="5" t="str">
        <f t="shared" si="22"/>
        <v>OBESITY</v>
      </c>
      <c r="J721" s="5" t="str">
        <f t="shared" si="23"/>
        <v>NORMAL</v>
      </c>
    </row>
    <row r="722" spans="1:10" x14ac:dyDescent="0.25">
      <c r="A722" s="5" t="s">
        <v>1640</v>
      </c>
      <c r="B722" s="5">
        <v>31.73</v>
      </c>
      <c r="C722" s="5">
        <v>7</v>
      </c>
      <c r="D722" s="5" t="s">
        <v>2370</v>
      </c>
      <c r="E722" s="5" t="s">
        <v>2370</v>
      </c>
      <c r="F722" s="5" t="s">
        <v>2370</v>
      </c>
      <c r="G722" s="5">
        <v>0</v>
      </c>
      <c r="H722" s="5" t="s">
        <v>2370</v>
      </c>
      <c r="I722" s="5" t="str">
        <f t="shared" si="22"/>
        <v>OBESITY</v>
      </c>
      <c r="J722" s="5" t="str">
        <f t="shared" si="23"/>
        <v>DIABETES</v>
      </c>
    </row>
    <row r="723" spans="1:10" x14ac:dyDescent="0.25">
      <c r="A723" s="5" t="s">
        <v>1639</v>
      </c>
      <c r="B723" s="5">
        <v>32.1</v>
      </c>
      <c r="C723" s="5">
        <v>6.57</v>
      </c>
      <c r="D723" s="5" t="s">
        <v>2371</v>
      </c>
      <c r="E723" s="5" t="s">
        <v>2370</v>
      </c>
      <c r="F723" s="5" t="s">
        <v>2372</v>
      </c>
      <c r="G723" s="5">
        <v>1</v>
      </c>
      <c r="H723" s="5" t="s">
        <v>2370</v>
      </c>
      <c r="I723" s="5" t="str">
        <f t="shared" si="22"/>
        <v>OBESITY</v>
      </c>
      <c r="J723" s="5" t="str">
        <f t="shared" si="23"/>
        <v>DIABETES</v>
      </c>
    </row>
    <row r="724" spans="1:10" x14ac:dyDescent="0.25">
      <c r="A724" s="5" t="s">
        <v>1638</v>
      </c>
      <c r="B724" s="5">
        <v>27.83</v>
      </c>
      <c r="C724" s="5">
        <v>11.61</v>
      </c>
      <c r="D724" s="5" t="s">
        <v>2371</v>
      </c>
      <c r="E724" s="5" t="s">
        <v>2370</v>
      </c>
      <c r="F724" s="5" t="s">
        <v>2372</v>
      </c>
      <c r="G724" s="5">
        <v>1</v>
      </c>
      <c r="H724" s="5" t="s">
        <v>2370</v>
      </c>
      <c r="I724" s="5" t="str">
        <f t="shared" si="22"/>
        <v>OVERWEIGHT</v>
      </c>
      <c r="J724" s="5" t="str">
        <f t="shared" si="23"/>
        <v>DIABETES</v>
      </c>
    </row>
    <row r="725" spans="1:10" x14ac:dyDescent="0.25">
      <c r="A725" s="5" t="s">
        <v>1637</v>
      </c>
      <c r="B725" s="5">
        <v>27.72</v>
      </c>
      <c r="C725" s="5">
        <v>8.16</v>
      </c>
      <c r="D725" s="5" t="s">
        <v>2371</v>
      </c>
      <c r="E725" s="5" t="s">
        <v>2370</v>
      </c>
      <c r="F725" s="5" t="s">
        <v>2372</v>
      </c>
      <c r="G725" s="5">
        <v>1</v>
      </c>
      <c r="H725" s="5" t="s">
        <v>2370</v>
      </c>
      <c r="I725" s="5" t="str">
        <f t="shared" si="22"/>
        <v>OVERWEIGHT</v>
      </c>
      <c r="J725" s="5" t="str">
        <f t="shared" si="23"/>
        <v>DIABETES</v>
      </c>
    </row>
    <row r="726" spans="1:10" x14ac:dyDescent="0.25">
      <c r="A726" s="5" t="s">
        <v>1636</v>
      </c>
      <c r="B726" s="5">
        <v>36.765000000000001</v>
      </c>
      <c r="C726" s="5">
        <v>4.4800000000000004</v>
      </c>
      <c r="D726" s="5" t="s">
        <v>2371</v>
      </c>
      <c r="E726" s="5" t="s">
        <v>2370</v>
      </c>
      <c r="F726" s="5" t="s">
        <v>2370</v>
      </c>
      <c r="G726" s="5">
        <v>2</v>
      </c>
      <c r="H726" s="5" t="s">
        <v>2370</v>
      </c>
      <c r="I726" s="5" t="str">
        <f t="shared" si="22"/>
        <v>OBESITY</v>
      </c>
      <c r="J726" s="5" t="str">
        <f t="shared" si="23"/>
        <v>NORMAL</v>
      </c>
    </row>
    <row r="727" spans="1:10" x14ac:dyDescent="0.25">
      <c r="A727" s="5" t="s">
        <v>1635</v>
      </c>
      <c r="B727" s="5">
        <v>48.36</v>
      </c>
      <c r="C727" s="5">
        <v>4.08</v>
      </c>
      <c r="D727" s="5" t="s">
        <v>2370</v>
      </c>
      <c r="E727" s="5" t="s">
        <v>2370</v>
      </c>
      <c r="F727" s="5" t="s">
        <v>2370</v>
      </c>
      <c r="G727" s="5">
        <v>0</v>
      </c>
      <c r="H727" s="5" t="s">
        <v>2370</v>
      </c>
      <c r="I727" s="5" t="str">
        <f t="shared" si="22"/>
        <v>OBESITY</v>
      </c>
      <c r="J727" s="5" t="str">
        <f t="shared" si="23"/>
        <v>NORMAL</v>
      </c>
    </row>
    <row r="728" spans="1:10" x14ac:dyDescent="0.25">
      <c r="A728" s="5" t="s">
        <v>1634</v>
      </c>
      <c r="B728" s="5">
        <v>31.445</v>
      </c>
      <c r="C728" s="5">
        <v>4.4000000000000004</v>
      </c>
      <c r="D728" s="5" t="s">
        <v>2371</v>
      </c>
      <c r="E728" s="5" t="s">
        <v>2370</v>
      </c>
      <c r="F728" s="5" t="s">
        <v>2370</v>
      </c>
      <c r="G728" s="5">
        <v>2</v>
      </c>
      <c r="H728" s="5" t="s">
        <v>2370</v>
      </c>
      <c r="I728" s="5" t="str">
        <f t="shared" si="22"/>
        <v>OBESITY</v>
      </c>
      <c r="J728" s="5" t="str">
        <f t="shared" si="23"/>
        <v>NORMAL</v>
      </c>
    </row>
    <row r="729" spans="1:10" x14ac:dyDescent="0.25">
      <c r="A729" s="5" t="s">
        <v>1633</v>
      </c>
      <c r="B729" s="5">
        <v>27.55</v>
      </c>
      <c r="C729" s="5">
        <v>9.02</v>
      </c>
      <c r="D729" s="5" t="s">
        <v>2370</v>
      </c>
      <c r="E729" s="5" t="s">
        <v>2370</v>
      </c>
      <c r="F729" s="5" t="s">
        <v>2370</v>
      </c>
      <c r="G729" s="5">
        <v>0</v>
      </c>
      <c r="H729" s="5" t="s">
        <v>2370</v>
      </c>
      <c r="I729" s="5" t="str">
        <f t="shared" si="22"/>
        <v>OVERWEIGHT</v>
      </c>
      <c r="J729" s="5" t="str">
        <f t="shared" si="23"/>
        <v>DIABETES</v>
      </c>
    </row>
    <row r="730" spans="1:10" x14ac:dyDescent="0.25">
      <c r="A730" s="5" t="s">
        <v>1632</v>
      </c>
      <c r="B730" s="5">
        <v>33.11</v>
      </c>
      <c r="C730" s="5">
        <v>8.06</v>
      </c>
      <c r="D730" s="5" t="s">
        <v>2370</v>
      </c>
      <c r="E730" s="5" t="s">
        <v>2370</v>
      </c>
      <c r="F730" s="5" t="s">
        <v>2370</v>
      </c>
      <c r="G730" s="5">
        <v>0</v>
      </c>
      <c r="H730" s="5" t="s">
        <v>2370</v>
      </c>
      <c r="I730" s="5" t="str">
        <f t="shared" si="22"/>
        <v>OBESITY</v>
      </c>
      <c r="J730" s="5" t="str">
        <f t="shared" si="23"/>
        <v>DIABETES</v>
      </c>
    </row>
    <row r="731" spans="1:10" x14ac:dyDescent="0.25">
      <c r="A731" s="5" t="s">
        <v>1631</v>
      </c>
      <c r="B731" s="5">
        <v>36.85</v>
      </c>
      <c r="C731" s="5">
        <v>6.21</v>
      </c>
      <c r="D731" s="5" t="s">
        <v>2371</v>
      </c>
      <c r="E731" s="5" t="s">
        <v>2370</v>
      </c>
      <c r="F731" s="5" t="s">
        <v>2370</v>
      </c>
      <c r="G731" s="5">
        <v>2</v>
      </c>
      <c r="H731" s="5" t="s">
        <v>2370</v>
      </c>
      <c r="I731" s="5" t="str">
        <f t="shared" si="22"/>
        <v>OBESITY</v>
      </c>
      <c r="J731" s="5" t="str">
        <f t="shared" si="23"/>
        <v>PREDIABETES</v>
      </c>
    </row>
    <row r="732" spans="1:10" x14ac:dyDescent="0.25">
      <c r="A732" s="5" t="s">
        <v>1630</v>
      </c>
      <c r="B732" s="5">
        <v>36.299999999999997</v>
      </c>
      <c r="C732" s="5">
        <v>5.79</v>
      </c>
      <c r="D732" s="5" t="s">
        <v>2371</v>
      </c>
      <c r="E732" s="5" t="s">
        <v>2370</v>
      </c>
      <c r="F732" s="5" t="s">
        <v>2370</v>
      </c>
      <c r="G732" s="5">
        <v>2</v>
      </c>
      <c r="H732" s="5" t="s">
        <v>2370</v>
      </c>
      <c r="I732" s="5" t="str">
        <f t="shared" si="22"/>
        <v>OBESITY</v>
      </c>
      <c r="J732" s="5" t="str">
        <f t="shared" si="23"/>
        <v>PREDIABETES</v>
      </c>
    </row>
    <row r="733" spans="1:10" x14ac:dyDescent="0.25">
      <c r="A733" s="5" t="s">
        <v>1629</v>
      </c>
      <c r="B733" s="5">
        <v>45.34</v>
      </c>
      <c r="C733" s="5">
        <v>5.69</v>
      </c>
      <c r="D733" s="5" t="s">
        <v>2371</v>
      </c>
      <c r="E733" s="5" t="s">
        <v>2370</v>
      </c>
      <c r="F733" s="5" t="s">
        <v>2370</v>
      </c>
      <c r="G733" s="5">
        <v>0</v>
      </c>
      <c r="H733" s="5" t="s">
        <v>2370</v>
      </c>
      <c r="I733" s="5" t="str">
        <f t="shared" si="22"/>
        <v>OBESITY</v>
      </c>
      <c r="J733" s="5" t="str">
        <f t="shared" si="23"/>
        <v>NORMAL</v>
      </c>
    </row>
    <row r="734" spans="1:10" x14ac:dyDescent="0.25">
      <c r="A734" s="5" t="s">
        <v>1628</v>
      </c>
      <c r="B734" s="5">
        <v>31.8</v>
      </c>
      <c r="C734" s="5">
        <v>5.36</v>
      </c>
      <c r="D734" s="5" t="s">
        <v>2371</v>
      </c>
      <c r="E734" s="5" t="s">
        <v>2370</v>
      </c>
      <c r="F734" s="5" t="s">
        <v>2370</v>
      </c>
      <c r="G734" s="5">
        <v>2</v>
      </c>
      <c r="H734" s="5" t="s">
        <v>2370</v>
      </c>
      <c r="I734" s="5" t="str">
        <f t="shared" si="22"/>
        <v>OBESITY</v>
      </c>
      <c r="J734" s="5" t="str">
        <f t="shared" si="23"/>
        <v>NORMAL</v>
      </c>
    </row>
    <row r="735" spans="1:10" x14ac:dyDescent="0.25">
      <c r="A735" s="5" t="s">
        <v>1627</v>
      </c>
      <c r="B735" s="5">
        <v>41.02</v>
      </c>
      <c r="C735" s="5">
        <v>11.37</v>
      </c>
      <c r="D735" s="5" t="s">
        <v>2370</v>
      </c>
      <c r="E735" s="5" t="s">
        <v>2370</v>
      </c>
      <c r="F735" s="5" t="s">
        <v>2370</v>
      </c>
      <c r="G735" s="5">
        <v>0</v>
      </c>
      <c r="H735" s="5" t="s">
        <v>2370</v>
      </c>
      <c r="I735" s="5" t="str">
        <f t="shared" si="22"/>
        <v>OBESITY</v>
      </c>
      <c r="J735" s="5" t="str">
        <f t="shared" si="23"/>
        <v>DIABETES</v>
      </c>
    </row>
    <row r="736" spans="1:10" x14ac:dyDescent="0.25">
      <c r="A736" s="5" t="s">
        <v>1626</v>
      </c>
      <c r="B736" s="5">
        <v>32.68</v>
      </c>
      <c r="C736" s="5">
        <v>11.87</v>
      </c>
      <c r="D736" s="5" t="s">
        <v>2370</v>
      </c>
      <c r="E736" s="5" t="s">
        <v>2370</v>
      </c>
      <c r="F736" s="5" t="s">
        <v>2370</v>
      </c>
      <c r="G736" s="5">
        <v>0</v>
      </c>
      <c r="H736" s="5" t="s">
        <v>2370</v>
      </c>
      <c r="I736" s="5" t="str">
        <f t="shared" si="22"/>
        <v>OBESITY</v>
      </c>
      <c r="J736" s="5" t="str">
        <f t="shared" si="23"/>
        <v>DIABETES</v>
      </c>
    </row>
    <row r="737" spans="1:10" x14ac:dyDescent="0.25">
      <c r="A737" s="5" t="s">
        <v>1625</v>
      </c>
      <c r="B737" s="5">
        <v>21.7</v>
      </c>
      <c r="C737" s="5">
        <v>4.9000000000000004</v>
      </c>
      <c r="D737" s="5" t="s">
        <v>2370</v>
      </c>
      <c r="E737" s="5" t="s">
        <v>2370</v>
      </c>
      <c r="F737" s="5" t="s">
        <v>2372</v>
      </c>
      <c r="G737" s="5">
        <v>1</v>
      </c>
      <c r="H737" s="5" t="s">
        <v>2371</v>
      </c>
      <c r="I737" s="5" t="str">
        <f t="shared" si="22"/>
        <v>NORMAL WEIGHT</v>
      </c>
      <c r="J737" s="5" t="str">
        <f t="shared" si="23"/>
        <v>NORMAL</v>
      </c>
    </row>
    <row r="738" spans="1:10" x14ac:dyDescent="0.25">
      <c r="A738" s="5" t="s">
        <v>1624</v>
      </c>
      <c r="B738" s="5">
        <v>40.479999999999997</v>
      </c>
      <c r="C738" s="5">
        <v>6.7</v>
      </c>
      <c r="D738" s="5" t="s">
        <v>2370</v>
      </c>
      <c r="E738" s="5" t="s">
        <v>2370</v>
      </c>
      <c r="F738" s="5" t="s">
        <v>2370</v>
      </c>
      <c r="G738" s="5">
        <v>3</v>
      </c>
      <c r="H738" s="5" t="s">
        <v>2370</v>
      </c>
      <c r="I738" s="5" t="str">
        <f t="shared" si="22"/>
        <v>OBESITY</v>
      </c>
      <c r="J738" s="5" t="str">
        <f t="shared" si="23"/>
        <v>DIABETES</v>
      </c>
    </row>
    <row r="739" spans="1:10" x14ac:dyDescent="0.25">
      <c r="A739" s="5" t="s">
        <v>1623</v>
      </c>
      <c r="B739" s="5">
        <v>34.5</v>
      </c>
      <c r="C739" s="5">
        <v>10.3</v>
      </c>
      <c r="D739" s="5" t="s">
        <v>2370</v>
      </c>
      <c r="E739" s="5" t="s">
        <v>2370</v>
      </c>
      <c r="F739" s="5" t="s">
        <v>2370</v>
      </c>
      <c r="G739" s="5">
        <v>3</v>
      </c>
      <c r="H739" s="5" t="s">
        <v>2370</v>
      </c>
      <c r="I739" s="5" t="str">
        <f t="shared" si="22"/>
        <v>OBESITY</v>
      </c>
      <c r="J739" s="5" t="str">
        <f t="shared" si="23"/>
        <v>DIABETES</v>
      </c>
    </row>
    <row r="740" spans="1:10" x14ac:dyDescent="0.25">
      <c r="A740" s="5" t="s">
        <v>1622</v>
      </c>
      <c r="B740" s="5">
        <v>45.9</v>
      </c>
      <c r="C740" s="5">
        <v>11.14</v>
      </c>
      <c r="D740" s="5" t="s">
        <v>2371</v>
      </c>
      <c r="E740" s="5" t="s">
        <v>2370</v>
      </c>
      <c r="F740" s="5" t="s">
        <v>2370</v>
      </c>
      <c r="G740" s="5">
        <v>1</v>
      </c>
      <c r="H740" s="5" t="s">
        <v>2370</v>
      </c>
      <c r="I740" s="5" t="str">
        <f t="shared" si="22"/>
        <v>OBESITY</v>
      </c>
      <c r="J740" s="5" t="str">
        <f t="shared" si="23"/>
        <v>DIABETES</v>
      </c>
    </row>
    <row r="741" spans="1:10" x14ac:dyDescent="0.25">
      <c r="A741" s="5" t="s">
        <v>1621</v>
      </c>
      <c r="B741" s="5">
        <v>33.479999999999997</v>
      </c>
      <c r="C741" s="5">
        <v>4.74</v>
      </c>
      <c r="D741" s="5" t="s">
        <v>2371</v>
      </c>
      <c r="E741" s="5" t="s">
        <v>2370</v>
      </c>
      <c r="F741" s="5" t="s">
        <v>2370</v>
      </c>
      <c r="G741" s="5">
        <v>2</v>
      </c>
      <c r="H741" s="5" t="s">
        <v>2370</v>
      </c>
      <c r="I741" s="5" t="str">
        <f t="shared" si="22"/>
        <v>OBESITY</v>
      </c>
      <c r="J741" s="5" t="str">
        <f t="shared" si="23"/>
        <v>NORMAL</v>
      </c>
    </row>
    <row r="742" spans="1:10" x14ac:dyDescent="0.25">
      <c r="A742" s="5" t="s">
        <v>1620</v>
      </c>
      <c r="B742" s="5">
        <v>28.31</v>
      </c>
      <c r="C742" s="5">
        <v>5.96</v>
      </c>
      <c r="D742" s="5" t="s">
        <v>2371</v>
      </c>
      <c r="E742" s="5" t="s">
        <v>2370</v>
      </c>
      <c r="F742" s="5" t="s">
        <v>2370</v>
      </c>
      <c r="G742" s="5">
        <v>2</v>
      </c>
      <c r="H742" s="5" t="s">
        <v>2370</v>
      </c>
      <c r="I742" s="5" t="str">
        <f t="shared" si="22"/>
        <v>OVERWEIGHT</v>
      </c>
      <c r="J742" s="5" t="str">
        <f t="shared" si="23"/>
        <v>PREDIABETES</v>
      </c>
    </row>
    <row r="743" spans="1:10" x14ac:dyDescent="0.25">
      <c r="A743" s="5" t="s">
        <v>1619</v>
      </c>
      <c r="B743" s="5">
        <v>21.565000000000001</v>
      </c>
      <c r="C743" s="5">
        <v>4.95</v>
      </c>
      <c r="D743" s="5" t="s">
        <v>2370</v>
      </c>
      <c r="E743" s="5" t="s">
        <v>2371</v>
      </c>
      <c r="F743" s="5" t="s">
        <v>2370</v>
      </c>
      <c r="G743" s="5">
        <v>1</v>
      </c>
      <c r="H743" s="5" t="s">
        <v>2371</v>
      </c>
      <c r="I743" s="5" t="str">
        <f t="shared" si="22"/>
        <v>NORMAL WEIGHT</v>
      </c>
      <c r="J743" s="5" t="str">
        <f t="shared" si="23"/>
        <v>NORMAL</v>
      </c>
    </row>
    <row r="744" spans="1:10" x14ac:dyDescent="0.25">
      <c r="A744" s="5" t="s">
        <v>1618</v>
      </c>
      <c r="B744" s="5">
        <v>35.590000000000003</v>
      </c>
      <c r="C744" s="5">
        <v>5.21</v>
      </c>
      <c r="D744" s="5" t="s">
        <v>2371</v>
      </c>
      <c r="E744" s="5" t="s">
        <v>2370</v>
      </c>
      <c r="F744" s="5" t="s">
        <v>2372</v>
      </c>
      <c r="G744" s="5">
        <v>1</v>
      </c>
      <c r="H744" s="5" t="s">
        <v>2370</v>
      </c>
      <c r="I744" s="5" t="str">
        <f t="shared" si="22"/>
        <v>OBESITY</v>
      </c>
      <c r="J744" s="5" t="str">
        <f t="shared" si="23"/>
        <v>NORMAL</v>
      </c>
    </row>
    <row r="745" spans="1:10" x14ac:dyDescent="0.25">
      <c r="A745" s="5" t="s">
        <v>1617</v>
      </c>
      <c r="B745" s="5">
        <v>43.44</v>
      </c>
      <c r="C745" s="5">
        <v>4.8600000000000003</v>
      </c>
      <c r="D745" s="5" t="s">
        <v>2371</v>
      </c>
      <c r="E745" s="5" t="s">
        <v>2370</v>
      </c>
      <c r="F745" s="5" t="s">
        <v>2370</v>
      </c>
      <c r="G745" s="5">
        <v>0</v>
      </c>
      <c r="H745" s="5" t="s">
        <v>2370</v>
      </c>
      <c r="I745" s="5" t="str">
        <f t="shared" si="22"/>
        <v>OBESITY</v>
      </c>
      <c r="J745" s="5" t="str">
        <f t="shared" si="23"/>
        <v>NORMAL</v>
      </c>
    </row>
    <row r="746" spans="1:10" x14ac:dyDescent="0.25">
      <c r="A746" s="5" t="s">
        <v>1616</v>
      </c>
      <c r="B746" s="5">
        <v>21.754999999999999</v>
      </c>
      <c r="C746" s="5">
        <v>7.79</v>
      </c>
      <c r="D746" s="5" t="s">
        <v>2371</v>
      </c>
      <c r="E746" s="5" t="s">
        <v>2370</v>
      </c>
      <c r="F746" s="5" t="s">
        <v>2370</v>
      </c>
      <c r="G746" s="5">
        <v>0</v>
      </c>
      <c r="H746" s="5" t="s">
        <v>2370</v>
      </c>
      <c r="I746" s="5" t="str">
        <f t="shared" si="22"/>
        <v>NORMAL WEIGHT</v>
      </c>
      <c r="J746" s="5" t="str">
        <f t="shared" si="23"/>
        <v>DIABETES</v>
      </c>
    </row>
    <row r="747" spans="1:10" x14ac:dyDescent="0.25">
      <c r="A747" s="5" t="s">
        <v>1615</v>
      </c>
      <c r="B747" s="5">
        <v>44.55</v>
      </c>
      <c r="C747" s="5">
        <v>7.12</v>
      </c>
      <c r="D747" s="5" t="s">
        <v>2371</v>
      </c>
      <c r="E747" s="5" t="s">
        <v>2370</v>
      </c>
      <c r="F747" s="5" t="s">
        <v>2370</v>
      </c>
      <c r="G747" s="5">
        <v>1</v>
      </c>
      <c r="H747" s="5" t="s">
        <v>2370</v>
      </c>
      <c r="I747" s="5" t="str">
        <f t="shared" si="22"/>
        <v>OBESITY</v>
      </c>
      <c r="J747" s="5" t="str">
        <f t="shared" si="23"/>
        <v>DIABETES</v>
      </c>
    </row>
    <row r="748" spans="1:10" x14ac:dyDescent="0.25">
      <c r="A748" s="5" t="s">
        <v>1614</v>
      </c>
      <c r="B748" s="5">
        <v>43.32</v>
      </c>
      <c r="C748" s="5">
        <v>4.67</v>
      </c>
      <c r="D748" s="5" t="s">
        <v>2371</v>
      </c>
      <c r="E748" s="5" t="s">
        <v>2370</v>
      </c>
      <c r="F748" s="5" t="s">
        <v>2370</v>
      </c>
      <c r="G748" s="5">
        <v>0</v>
      </c>
      <c r="H748" s="5" t="s">
        <v>2370</v>
      </c>
      <c r="I748" s="5" t="str">
        <f t="shared" si="22"/>
        <v>OBESITY</v>
      </c>
      <c r="J748" s="5" t="str">
        <f t="shared" si="23"/>
        <v>NORMAL</v>
      </c>
    </row>
    <row r="749" spans="1:10" x14ac:dyDescent="0.25">
      <c r="A749" s="5" t="s">
        <v>1613</v>
      </c>
      <c r="B749" s="5">
        <v>31.23</v>
      </c>
      <c r="C749" s="5">
        <v>9.1199999999999992</v>
      </c>
      <c r="D749" s="5" t="s">
        <v>2371</v>
      </c>
      <c r="E749" s="5" t="s">
        <v>2370</v>
      </c>
      <c r="F749" s="5" t="s">
        <v>2372</v>
      </c>
      <c r="G749" s="5">
        <v>1</v>
      </c>
      <c r="H749" s="5" t="s">
        <v>2370</v>
      </c>
      <c r="I749" s="5" t="str">
        <f t="shared" si="22"/>
        <v>OBESITY</v>
      </c>
      <c r="J749" s="5" t="str">
        <f t="shared" si="23"/>
        <v>DIABETES</v>
      </c>
    </row>
    <row r="750" spans="1:10" x14ac:dyDescent="0.25">
      <c r="A750" s="5" t="s">
        <v>1612</v>
      </c>
      <c r="B750" s="5">
        <v>42.81</v>
      </c>
      <c r="C750" s="5">
        <v>4.1500000000000004</v>
      </c>
      <c r="D750" s="5" t="s">
        <v>2370</v>
      </c>
      <c r="E750" s="5" t="s">
        <v>2370</v>
      </c>
      <c r="F750" s="5" t="s">
        <v>2370</v>
      </c>
      <c r="G750" s="5">
        <v>1</v>
      </c>
      <c r="H750" s="5" t="s">
        <v>2370</v>
      </c>
      <c r="I750" s="5" t="str">
        <f t="shared" si="22"/>
        <v>OBESITY</v>
      </c>
      <c r="J750" s="5" t="str">
        <f t="shared" si="23"/>
        <v>NORMAL</v>
      </c>
    </row>
    <row r="751" spans="1:10" x14ac:dyDescent="0.25">
      <c r="A751" s="5" t="s">
        <v>1611</v>
      </c>
      <c r="B751" s="5">
        <v>35.909999999999997</v>
      </c>
      <c r="C751" s="5">
        <v>6.72</v>
      </c>
      <c r="D751" s="5" t="s">
        <v>2371</v>
      </c>
      <c r="E751" s="5" t="s">
        <v>2370</v>
      </c>
      <c r="F751" s="5" t="s">
        <v>2370</v>
      </c>
      <c r="G751" s="5">
        <v>2</v>
      </c>
      <c r="H751" s="5" t="s">
        <v>2370</v>
      </c>
      <c r="I751" s="5" t="str">
        <f t="shared" si="22"/>
        <v>OBESITY</v>
      </c>
      <c r="J751" s="5" t="str">
        <f t="shared" si="23"/>
        <v>DIABETES</v>
      </c>
    </row>
    <row r="752" spans="1:10" x14ac:dyDescent="0.25">
      <c r="A752" s="5" t="s">
        <v>1610</v>
      </c>
      <c r="B752" s="5">
        <v>36.65</v>
      </c>
      <c r="C752" s="5">
        <v>5.01</v>
      </c>
      <c r="D752" s="5" t="s">
        <v>2371</v>
      </c>
      <c r="E752" s="5" t="s">
        <v>2370</v>
      </c>
      <c r="F752" s="5" t="s">
        <v>2372</v>
      </c>
      <c r="G752" s="5">
        <v>1</v>
      </c>
      <c r="H752" s="5" t="s">
        <v>2370</v>
      </c>
      <c r="I752" s="5" t="str">
        <f t="shared" si="22"/>
        <v>OBESITY</v>
      </c>
      <c r="J752" s="5" t="str">
        <f t="shared" si="23"/>
        <v>NORMAL</v>
      </c>
    </row>
    <row r="753" spans="1:10" x14ac:dyDescent="0.25">
      <c r="A753" s="5" t="s">
        <v>1609</v>
      </c>
      <c r="B753" s="5">
        <v>22.04</v>
      </c>
      <c r="C753" s="5">
        <v>10.9</v>
      </c>
      <c r="D753" s="5" t="s">
        <v>2371</v>
      </c>
      <c r="E753" s="5" t="s">
        <v>2370</v>
      </c>
      <c r="F753" s="5" t="s">
        <v>2370</v>
      </c>
      <c r="G753" s="5">
        <v>2</v>
      </c>
      <c r="H753" s="5" t="s">
        <v>2370</v>
      </c>
      <c r="I753" s="5" t="str">
        <f t="shared" si="22"/>
        <v>NORMAL WEIGHT</v>
      </c>
      <c r="J753" s="5" t="str">
        <f t="shared" si="23"/>
        <v>DIABETES</v>
      </c>
    </row>
    <row r="754" spans="1:10" x14ac:dyDescent="0.25">
      <c r="A754" s="5" t="s">
        <v>1608</v>
      </c>
      <c r="B754" s="5">
        <v>31.824999999999999</v>
      </c>
      <c r="C754" s="5">
        <v>5.52</v>
      </c>
      <c r="D754" s="5" t="s">
        <v>2371</v>
      </c>
      <c r="E754" s="5" t="s">
        <v>2370</v>
      </c>
      <c r="F754" s="5" t="s">
        <v>2370</v>
      </c>
      <c r="G754" s="5">
        <v>1</v>
      </c>
      <c r="H754" s="5" t="s">
        <v>2370</v>
      </c>
      <c r="I754" s="5" t="str">
        <f t="shared" si="22"/>
        <v>OBESITY</v>
      </c>
      <c r="J754" s="5" t="str">
        <f t="shared" si="23"/>
        <v>NORMAL</v>
      </c>
    </row>
    <row r="755" spans="1:10" x14ac:dyDescent="0.25">
      <c r="A755" s="5" t="s">
        <v>1607</v>
      </c>
      <c r="B755" s="5">
        <v>53.58</v>
      </c>
      <c r="C755" s="5">
        <v>4.55</v>
      </c>
      <c r="D755" s="5" t="s">
        <v>2370</v>
      </c>
      <c r="E755" s="5" t="s">
        <v>2370</v>
      </c>
      <c r="F755" s="5" t="s">
        <v>2370</v>
      </c>
      <c r="G755" s="5">
        <v>1</v>
      </c>
      <c r="H755" s="5" t="s">
        <v>2370</v>
      </c>
      <c r="I755" s="5" t="str">
        <f t="shared" si="22"/>
        <v>OBESITY</v>
      </c>
      <c r="J755" s="5" t="str">
        <f t="shared" si="23"/>
        <v>NORMAL</v>
      </c>
    </row>
    <row r="756" spans="1:10" x14ac:dyDescent="0.25">
      <c r="A756" s="5" t="s">
        <v>1606</v>
      </c>
      <c r="B756" s="5">
        <v>34.299999999999997</v>
      </c>
      <c r="C756" s="5">
        <v>11.76</v>
      </c>
      <c r="D756" s="5" t="s">
        <v>2370</v>
      </c>
      <c r="E756" s="5" t="s">
        <v>2370</v>
      </c>
      <c r="F756" s="5" t="s">
        <v>2370</v>
      </c>
      <c r="G756" s="5">
        <v>0</v>
      </c>
      <c r="H756" s="5" t="s">
        <v>2370</v>
      </c>
      <c r="I756" s="5" t="str">
        <f t="shared" si="22"/>
        <v>OBESITY</v>
      </c>
      <c r="J756" s="5" t="str">
        <f t="shared" si="23"/>
        <v>DIABETES</v>
      </c>
    </row>
    <row r="757" spans="1:10" x14ac:dyDescent="0.25">
      <c r="A757" s="5" t="s">
        <v>1605</v>
      </c>
      <c r="B757" s="5">
        <v>32.11</v>
      </c>
      <c r="C757" s="5">
        <v>7.06</v>
      </c>
      <c r="D757" s="5" t="s">
        <v>2370</v>
      </c>
      <c r="E757" s="5" t="s">
        <v>2370</v>
      </c>
      <c r="F757" s="5" t="s">
        <v>2370</v>
      </c>
      <c r="G757" s="5">
        <v>0</v>
      </c>
      <c r="H757" s="5" t="s">
        <v>2370</v>
      </c>
      <c r="I757" s="5" t="str">
        <f t="shared" si="22"/>
        <v>OBESITY</v>
      </c>
      <c r="J757" s="5" t="str">
        <f t="shared" si="23"/>
        <v>DIABETES</v>
      </c>
    </row>
    <row r="758" spans="1:10" x14ac:dyDescent="0.25">
      <c r="A758" s="5" t="s">
        <v>1604</v>
      </c>
      <c r="B758" s="5">
        <v>31.78</v>
      </c>
      <c r="C758" s="5">
        <v>11.35</v>
      </c>
      <c r="D758" s="5" t="s">
        <v>2371</v>
      </c>
      <c r="E758" s="5" t="s">
        <v>2370</v>
      </c>
      <c r="F758" s="5" t="s">
        <v>2372</v>
      </c>
      <c r="G758" s="5">
        <v>1</v>
      </c>
      <c r="H758" s="5" t="s">
        <v>2370</v>
      </c>
      <c r="I758" s="5" t="str">
        <f t="shared" si="22"/>
        <v>OBESITY</v>
      </c>
      <c r="J758" s="5" t="str">
        <f t="shared" si="23"/>
        <v>DIABETES</v>
      </c>
    </row>
    <row r="759" spans="1:10" x14ac:dyDescent="0.25">
      <c r="A759" s="5" t="s">
        <v>1603</v>
      </c>
      <c r="B759" s="5">
        <v>46.89</v>
      </c>
      <c r="C759" s="5">
        <v>5.52</v>
      </c>
      <c r="D759" s="5" t="s">
        <v>2370</v>
      </c>
      <c r="E759" s="5" t="s">
        <v>2370</v>
      </c>
      <c r="F759" s="5" t="s">
        <v>2370</v>
      </c>
      <c r="G759" s="5">
        <v>0</v>
      </c>
      <c r="H759" s="5" t="s">
        <v>2370</v>
      </c>
      <c r="I759" s="5" t="str">
        <f t="shared" si="22"/>
        <v>OBESITY</v>
      </c>
      <c r="J759" s="5" t="str">
        <f t="shared" si="23"/>
        <v>NORMAL</v>
      </c>
    </row>
    <row r="760" spans="1:10" x14ac:dyDescent="0.25">
      <c r="A760" s="5" t="s">
        <v>1602</v>
      </c>
      <c r="B760" s="5">
        <v>39.35</v>
      </c>
      <c r="C760" s="5">
        <v>7.86</v>
      </c>
      <c r="D760" s="5" t="s">
        <v>2371</v>
      </c>
      <c r="E760" s="5" t="s">
        <v>2370</v>
      </c>
      <c r="F760" s="5" t="s">
        <v>2370</v>
      </c>
      <c r="G760" s="5">
        <v>1</v>
      </c>
      <c r="H760" s="5" t="s">
        <v>2370</v>
      </c>
      <c r="I760" s="5" t="str">
        <f t="shared" si="22"/>
        <v>OBESITY</v>
      </c>
      <c r="J760" s="5" t="str">
        <f t="shared" si="23"/>
        <v>DIABETES</v>
      </c>
    </row>
    <row r="761" spans="1:10" x14ac:dyDescent="0.25">
      <c r="A761" s="5" t="s">
        <v>1601</v>
      </c>
      <c r="B761" s="5">
        <v>39.200000000000003</v>
      </c>
      <c r="C761" s="5">
        <v>11.38</v>
      </c>
      <c r="D761" s="5" t="s">
        <v>2370</v>
      </c>
      <c r="E761" s="5" t="s">
        <v>2370</v>
      </c>
      <c r="F761" s="5" t="s">
        <v>2370</v>
      </c>
      <c r="G761" s="5">
        <v>0</v>
      </c>
      <c r="H761" s="5" t="s">
        <v>2370</v>
      </c>
      <c r="I761" s="5" t="str">
        <f t="shared" si="22"/>
        <v>OBESITY</v>
      </c>
      <c r="J761" s="5" t="str">
        <f t="shared" si="23"/>
        <v>DIABETES</v>
      </c>
    </row>
    <row r="762" spans="1:10" x14ac:dyDescent="0.25">
      <c r="A762" s="5" t="s">
        <v>1600</v>
      </c>
      <c r="B762" s="5">
        <v>39.159999999999997</v>
      </c>
      <c r="C762" s="5">
        <v>10.48</v>
      </c>
      <c r="D762" s="5" t="s">
        <v>2370</v>
      </c>
      <c r="E762" s="5" t="s">
        <v>2370</v>
      </c>
      <c r="F762" s="5" t="s">
        <v>2370</v>
      </c>
      <c r="G762" s="5">
        <v>0</v>
      </c>
      <c r="H762" s="5" t="s">
        <v>2370</v>
      </c>
      <c r="I762" s="5" t="str">
        <f t="shared" si="22"/>
        <v>OBESITY</v>
      </c>
      <c r="J762" s="5" t="str">
        <f t="shared" si="23"/>
        <v>DIABETES</v>
      </c>
    </row>
    <row r="763" spans="1:10" x14ac:dyDescent="0.25">
      <c r="A763" s="5" t="s">
        <v>1599</v>
      </c>
      <c r="B763" s="5">
        <v>44.1</v>
      </c>
      <c r="C763" s="5">
        <v>5.04</v>
      </c>
      <c r="D763" s="5" t="s">
        <v>2371</v>
      </c>
      <c r="E763" s="5" t="s">
        <v>2370</v>
      </c>
      <c r="F763" s="5" t="s">
        <v>2370</v>
      </c>
      <c r="G763" s="5">
        <v>0</v>
      </c>
      <c r="H763" s="5" t="s">
        <v>2370</v>
      </c>
      <c r="I763" s="5" t="str">
        <f t="shared" si="22"/>
        <v>OBESITY</v>
      </c>
      <c r="J763" s="5" t="str">
        <f t="shared" si="23"/>
        <v>NORMAL</v>
      </c>
    </row>
    <row r="764" spans="1:10" x14ac:dyDescent="0.25">
      <c r="A764" s="5" t="s">
        <v>1598</v>
      </c>
      <c r="B764" s="5">
        <v>33.200000000000003</v>
      </c>
      <c r="C764" s="5">
        <v>9.06</v>
      </c>
      <c r="D764" s="5" t="s">
        <v>2370</v>
      </c>
      <c r="E764" s="5" t="s">
        <v>2370</v>
      </c>
      <c r="F764" s="5" t="s">
        <v>2370</v>
      </c>
      <c r="G764" s="5">
        <v>0</v>
      </c>
      <c r="H764" s="5" t="s">
        <v>2370</v>
      </c>
      <c r="I764" s="5" t="str">
        <f t="shared" si="22"/>
        <v>OBESITY</v>
      </c>
      <c r="J764" s="5" t="str">
        <f t="shared" si="23"/>
        <v>DIABETES</v>
      </c>
    </row>
    <row r="765" spans="1:10" x14ac:dyDescent="0.25">
      <c r="A765" s="5" t="s">
        <v>1597</v>
      </c>
      <c r="B765" s="5">
        <v>29.92</v>
      </c>
      <c r="C765" s="5">
        <v>11.07</v>
      </c>
      <c r="D765" s="5" t="s">
        <v>2370</v>
      </c>
      <c r="E765" s="5" t="s">
        <v>2370</v>
      </c>
      <c r="F765" s="5" t="s">
        <v>2370</v>
      </c>
      <c r="G765" s="5">
        <v>0</v>
      </c>
      <c r="H765" s="5" t="s">
        <v>2370</v>
      </c>
      <c r="I765" s="5" t="str">
        <f t="shared" si="22"/>
        <v>OVERWEIGHT</v>
      </c>
      <c r="J765" s="5" t="str">
        <f t="shared" si="23"/>
        <v>DIABETES</v>
      </c>
    </row>
    <row r="766" spans="1:10" x14ac:dyDescent="0.25">
      <c r="A766" s="5" t="s">
        <v>1596</v>
      </c>
      <c r="B766" s="5">
        <v>25</v>
      </c>
      <c r="C766" s="5">
        <v>10.45</v>
      </c>
      <c r="D766" s="5" t="s">
        <v>2370</v>
      </c>
      <c r="E766" s="5" t="s">
        <v>2370</v>
      </c>
      <c r="F766" s="5" t="s">
        <v>2370</v>
      </c>
      <c r="G766" s="5">
        <v>0</v>
      </c>
      <c r="H766" s="5" t="s">
        <v>2370</v>
      </c>
      <c r="I766" s="5" t="str">
        <f t="shared" si="22"/>
        <v>OVERWEIGHT</v>
      </c>
      <c r="J766" s="5" t="str">
        <f t="shared" si="23"/>
        <v>DIABETES</v>
      </c>
    </row>
    <row r="767" spans="1:10" x14ac:dyDescent="0.25">
      <c r="A767" s="5" t="s">
        <v>1595</v>
      </c>
      <c r="B767" s="5">
        <v>38.869999999999997</v>
      </c>
      <c r="C767" s="5">
        <v>8.6300000000000008</v>
      </c>
      <c r="D767" s="5" t="s">
        <v>2371</v>
      </c>
      <c r="E767" s="5" t="s">
        <v>2370</v>
      </c>
      <c r="F767" s="5" t="s">
        <v>2370</v>
      </c>
      <c r="G767" s="5">
        <v>1</v>
      </c>
      <c r="H767" s="5" t="s">
        <v>2370</v>
      </c>
      <c r="I767" s="5" t="str">
        <f t="shared" si="22"/>
        <v>OBESITY</v>
      </c>
      <c r="J767" s="5" t="str">
        <f t="shared" si="23"/>
        <v>DIABETES</v>
      </c>
    </row>
    <row r="768" spans="1:10" x14ac:dyDescent="0.25">
      <c r="A768" s="5" t="s">
        <v>1594</v>
      </c>
      <c r="B768" s="5">
        <v>32.299999999999997</v>
      </c>
      <c r="C768" s="5">
        <v>5.28</v>
      </c>
      <c r="D768" s="5" t="s">
        <v>2371</v>
      </c>
      <c r="E768" s="5" t="s">
        <v>2370</v>
      </c>
      <c r="F768" s="5" t="s">
        <v>2370</v>
      </c>
      <c r="G768" s="5">
        <v>2</v>
      </c>
      <c r="H768" s="5" t="s">
        <v>2370</v>
      </c>
      <c r="I768" s="5" t="str">
        <f t="shared" si="22"/>
        <v>OBESITY</v>
      </c>
      <c r="J768" s="5" t="str">
        <f t="shared" si="23"/>
        <v>NORMAL</v>
      </c>
    </row>
    <row r="769" spans="1:10" x14ac:dyDescent="0.25">
      <c r="A769" s="5" t="s">
        <v>1593</v>
      </c>
      <c r="B769" s="5">
        <v>31.16</v>
      </c>
      <c r="C769" s="5">
        <v>7.49</v>
      </c>
      <c r="D769" s="5" t="s">
        <v>2371</v>
      </c>
      <c r="E769" s="5" t="s">
        <v>2370</v>
      </c>
      <c r="F769" s="5" t="s">
        <v>2370</v>
      </c>
      <c r="G769" s="5">
        <v>2</v>
      </c>
      <c r="H769" s="5" t="s">
        <v>2370</v>
      </c>
      <c r="I769" s="5" t="str">
        <f t="shared" si="22"/>
        <v>OBESITY</v>
      </c>
      <c r="J769" s="5" t="str">
        <f t="shared" si="23"/>
        <v>DIABETES</v>
      </c>
    </row>
    <row r="770" spans="1:10" x14ac:dyDescent="0.25">
      <c r="A770" s="5" t="s">
        <v>1592</v>
      </c>
      <c r="B770" s="5">
        <v>54.59</v>
      </c>
      <c r="C770" s="5">
        <v>4.2699999999999996</v>
      </c>
      <c r="D770" s="5" t="s">
        <v>2370</v>
      </c>
      <c r="E770" s="5" t="s">
        <v>2370</v>
      </c>
      <c r="F770" s="5" t="s">
        <v>2370</v>
      </c>
      <c r="G770" s="5">
        <v>0</v>
      </c>
      <c r="H770" s="5" t="s">
        <v>2370</v>
      </c>
      <c r="I770" s="5" t="str">
        <f t="shared" ref="I770:I833" si="24">IF(B770 &lt;18.5,"UNDERWEIGHT",IF(B770&lt;25,"NORMAL WEIGHT",IF(B770&lt;30,"OVERWEIGHT","OBESITY")))</f>
        <v>OBESITY</v>
      </c>
      <c r="J770" s="5" t="str">
        <f t="shared" si="23"/>
        <v>NORMAL</v>
      </c>
    </row>
    <row r="771" spans="1:10" x14ac:dyDescent="0.25">
      <c r="A771" s="5" t="s">
        <v>1591</v>
      </c>
      <c r="B771" s="5">
        <v>21.09</v>
      </c>
      <c r="C771" s="5">
        <v>9.2200000000000006</v>
      </c>
      <c r="D771" s="5" t="s">
        <v>2371</v>
      </c>
      <c r="E771" s="5" t="s">
        <v>2370</v>
      </c>
      <c r="F771" s="5" t="s">
        <v>2370</v>
      </c>
      <c r="G771" s="5">
        <v>2</v>
      </c>
      <c r="H771" s="5" t="s">
        <v>2370</v>
      </c>
      <c r="I771" s="5" t="str">
        <f t="shared" si="24"/>
        <v>NORMAL WEIGHT</v>
      </c>
      <c r="J771" s="5" t="str">
        <f t="shared" ref="J771:J834" si="25">IF(C771&lt;5.7,"NORMAL",IF(C771&lt;6.4,"PREDIABETES","DIABETES"))</f>
        <v>DIABETES</v>
      </c>
    </row>
    <row r="772" spans="1:10" x14ac:dyDescent="0.25">
      <c r="A772" s="5" t="s">
        <v>1590</v>
      </c>
      <c r="B772" s="5">
        <v>52.41</v>
      </c>
      <c r="C772" s="5">
        <v>5.99</v>
      </c>
      <c r="D772" s="5" t="s">
        <v>2370</v>
      </c>
      <c r="E772" s="5" t="s">
        <v>2370</v>
      </c>
      <c r="F772" s="5" t="s">
        <v>2370</v>
      </c>
      <c r="G772" s="5">
        <v>1</v>
      </c>
      <c r="H772" s="5" t="s">
        <v>2370</v>
      </c>
      <c r="I772" s="5" t="str">
        <f t="shared" si="24"/>
        <v>OBESITY</v>
      </c>
      <c r="J772" s="5" t="str">
        <f t="shared" si="25"/>
        <v>PREDIABETES</v>
      </c>
    </row>
    <row r="773" spans="1:10" x14ac:dyDescent="0.25">
      <c r="A773" s="5" t="s">
        <v>1589</v>
      </c>
      <c r="B773" s="5">
        <v>41.47</v>
      </c>
      <c r="C773" s="5">
        <v>5.86</v>
      </c>
      <c r="D773" s="5" t="s">
        <v>2371</v>
      </c>
      <c r="E773" s="5" t="s">
        <v>2370</v>
      </c>
      <c r="F773" s="5" t="s">
        <v>2370</v>
      </c>
      <c r="G773" s="5">
        <v>2</v>
      </c>
      <c r="H773" s="5" t="s">
        <v>2370</v>
      </c>
      <c r="I773" s="5" t="str">
        <f t="shared" si="24"/>
        <v>OBESITY</v>
      </c>
      <c r="J773" s="5" t="str">
        <f t="shared" si="25"/>
        <v>PREDIABETES</v>
      </c>
    </row>
    <row r="774" spans="1:10" x14ac:dyDescent="0.25">
      <c r="A774" s="5" t="s">
        <v>1588</v>
      </c>
      <c r="B774" s="5">
        <v>33.1</v>
      </c>
      <c r="C774" s="5">
        <v>5.19</v>
      </c>
      <c r="D774" s="5" t="s">
        <v>2371</v>
      </c>
      <c r="E774" s="5" t="s">
        <v>2370</v>
      </c>
      <c r="F774" s="5" t="s">
        <v>2370</v>
      </c>
      <c r="G774" s="5">
        <v>2</v>
      </c>
      <c r="H774" s="5" t="s">
        <v>2370</v>
      </c>
      <c r="I774" s="5" t="str">
        <f t="shared" si="24"/>
        <v>OBESITY</v>
      </c>
      <c r="J774" s="5" t="str">
        <f t="shared" si="25"/>
        <v>NORMAL</v>
      </c>
    </row>
    <row r="775" spans="1:10" x14ac:dyDescent="0.25">
      <c r="A775" s="5" t="s">
        <v>1587</v>
      </c>
      <c r="B775" s="5">
        <v>30.8</v>
      </c>
      <c r="C775" s="5">
        <v>4.37</v>
      </c>
      <c r="D775" s="5" t="s">
        <v>2371</v>
      </c>
      <c r="E775" s="5" t="s">
        <v>2370</v>
      </c>
      <c r="F775" s="5" t="s">
        <v>2370</v>
      </c>
      <c r="G775" s="5">
        <v>2</v>
      </c>
      <c r="H775" s="5" t="s">
        <v>2370</v>
      </c>
      <c r="I775" s="5" t="str">
        <f t="shared" si="24"/>
        <v>OBESITY</v>
      </c>
      <c r="J775" s="5" t="str">
        <f t="shared" si="25"/>
        <v>NORMAL</v>
      </c>
    </row>
    <row r="776" spans="1:10" x14ac:dyDescent="0.25">
      <c r="A776" s="5" t="s">
        <v>1586</v>
      </c>
      <c r="B776" s="5">
        <v>42.06</v>
      </c>
      <c r="C776" s="5">
        <v>5.32</v>
      </c>
      <c r="D776" s="5" t="s">
        <v>2370</v>
      </c>
      <c r="E776" s="5" t="s">
        <v>2370</v>
      </c>
      <c r="F776" s="5" t="s">
        <v>2370</v>
      </c>
      <c r="G776" s="5">
        <v>1</v>
      </c>
      <c r="H776" s="5" t="s">
        <v>2370</v>
      </c>
      <c r="I776" s="5" t="str">
        <f t="shared" si="24"/>
        <v>OBESITY</v>
      </c>
      <c r="J776" s="5" t="str">
        <f t="shared" si="25"/>
        <v>NORMAL</v>
      </c>
    </row>
    <row r="777" spans="1:10" x14ac:dyDescent="0.25">
      <c r="A777" s="5" t="s">
        <v>1585</v>
      </c>
      <c r="B777" s="5">
        <v>39.270000000000003</v>
      </c>
      <c r="C777" s="5">
        <v>5.64</v>
      </c>
      <c r="D777" s="5" t="s">
        <v>2370</v>
      </c>
      <c r="E777" s="5" t="s">
        <v>2370</v>
      </c>
      <c r="F777" s="5" t="s">
        <v>2372</v>
      </c>
      <c r="G777" s="5">
        <v>1</v>
      </c>
      <c r="H777" s="5" t="s">
        <v>2370</v>
      </c>
      <c r="I777" s="5" t="str">
        <f t="shared" si="24"/>
        <v>OBESITY</v>
      </c>
      <c r="J777" s="5" t="str">
        <f t="shared" si="25"/>
        <v>NORMAL</v>
      </c>
    </row>
    <row r="778" spans="1:10" x14ac:dyDescent="0.25">
      <c r="A778" s="5" t="s">
        <v>1584</v>
      </c>
      <c r="B778" s="5">
        <v>30.71</v>
      </c>
      <c r="C778" s="5">
        <v>5.59</v>
      </c>
      <c r="D778" s="5" t="s">
        <v>2371</v>
      </c>
      <c r="E778" s="5" t="s">
        <v>2370</v>
      </c>
      <c r="F778" s="5" t="s">
        <v>2370</v>
      </c>
      <c r="G778" s="5">
        <v>1</v>
      </c>
      <c r="H778" s="5" t="s">
        <v>2370</v>
      </c>
      <c r="I778" s="5" t="str">
        <f t="shared" si="24"/>
        <v>OBESITY</v>
      </c>
      <c r="J778" s="5" t="str">
        <f t="shared" si="25"/>
        <v>NORMAL</v>
      </c>
    </row>
    <row r="779" spans="1:10" x14ac:dyDescent="0.25">
      <c r="A779" s="5" t="s">
        <v>1583</v>
      </c>
      <c r="B779" s="5">
        <v>47.19</v>
      </c>
      <c r="C779" s="5">
        <v>5.29</v>
      </c>
      <c r="D779" s="5" t="s">
        <v>2370</v>
      </c>
      <c r="E779" s="5" t="s">
        <v>2370</v>
      </c>
      <c r="F779" s="5" t="s">
        <v>2370</v>
      </c>
      <c r="G779" s="5">
        <v>0</v>
      </c>
      <c r="H779" s="5" t="s">
        <v>2370</v>
      </c>
      <c r="I779" s="5" t="str">
        <f t="shared" si="24"/>
        <v>OBESITY</v>
      </c>
      <c r="J779" s="5" t="str">
        <f t="shared" si="25"/>
        <v>NORMAL</v>
      </c>
    </row>
    <row r="780" spans="1:10" x14ac:dyDescent="0.25">
      <c r="A780" s="5" t="s">
        <v>1582</v>
      </c>
      <c r="B780" s="5">
        <v>30.02</v>
      </c>
      <c r="C780" s="5">
        <v>6.65</v>
      </c>
      <c r="D780" s="5" t="s">
        <v>2370</v>
      </c>
      <c r="E780" s="5" t="s">
        <v>2370</v>
      </c>
      <c r="F780" s="5" t="s">
        <v>2370</v>
      </c>
      <c r="G780" s="5">
        <v>0</v>
      </c>
      <c r="H780" s="5" t="s">
        <v>2370</v>
      </c>
      <c r="I780" s="5" t="str">
        <f t="shared" si="24"/>
        <v>OBESITY</v>
      </c>
      <c r="J780" s="5" t="str">
        <f t="shared" si="25"/>
        <v>DIABETES</v>
      </c>
    </row>
    <row r="781" spans="1:10" x14ac:dyDescent="0.25">
      <c r="A781" s="5" t="s">
        <v>1581</v>
      </c>
      <c r="B781" s="5">
        <v>37.909999999999997</v>
      </c>
      <c r="C781" s="5">
        <v>5.68</v>
      </c>
      <c r="D781" s="5" t="s">
        <v>2371</v>
      </c>
      <c r="E781" s="5" t="s">
        <v>2370</v>
      </c>
      <c r="F781" s="5" t="s">
        <v>2370</v>
      </c>
      <c r="G781" s="5">
        <v>0</v>
      </c>
      <c r="H781" s="5" t="s">
        <v>2370</v>
      </c>
      <c r="I781" s="5" t="str">
        <f t="shared" si="24"/>
        <v>OBESITY</v>
      </c>
      <c r="J781" s="5" t="str">
        <f t="shared" si="25"/>
        <v>NORMAL</v>
      </c>
    </row>
    <row r="782" spans="1:10" x14ac:dyDescent="0.25">
      <c r="A782" s="5" t="s">
        <v>1580</v>
      </c>
      <c r="B782" s="5">
        <v>54.61</v>
      </c>
      <c r="C782" s="5">
        <v>4.49</v>
      </c>
      <c r="D782" s="5" t="s">
        <v>2370</v>
      </c>
      <c r="E782" s="5" t="s">
        <v>2370</v>
      </c>
      <c r="F782" s="5" t="s">
        <v>2370</v>
      </c>
      <c r="G782" s="5">
        <v>0</v>
      </c>
      <c r="H782" s="5" t="s">
        <v>2370</v>
      </c>
      <c r="I782" s="5" t="str">
        <f t="shared" si="24"/>
        <v>OBESITY</v>
      </c>
      <c r="J782" s="5" t="str">
        <f t="shared" si="25"/>
        <v>NORMAL</v>
      </c>
    </row>
    <row r="783" spans="1:10" x14ac:dyDescent="0.25">
      <c r="A783" s="5" t="s">
        <v>1579</v>
      </c>
      <c r="B783" s="5">
        <v>36.005000000000003</v>
      </c>
      <c r="C783" s="5">
        <v>6.9</v>
      </c>
      <c r="D783" s="5" t="s">
        <v>2370</v>
      </c>
      <c r="E783" s="5" t="s">
        <v>2370</v>
      </c>
      <c r="F783" s="5" t="s">
        <v>2370</v>
      </c>
      <c r="G783" s="5">
        <v>0</v>
      </c>
      <c r="H783" s="5" t="s">
        <v>2370</v>
      </c>
      <c r="I783" s="5" t="str">
        <f t="shared" si="24"/>
        <v>OBESITY</v>
      </c>
      <c r="J783" s="5" t="str">
        <f t="shared" si="25"/>
        <v>DIABETES</v>
      </c>
    </row>
    <row r="784" spans="1:10" x14ac:dyDescent="0.25">
      <c r="A784" s="5" t="s">
        <v>1578</v>
      </c>
      <c r="B784" s="5">
        <v>28.7</v>
      </c>
      <c r="C784" s="5">
        <v>11.52</v>
      </c>
      <c r="D784" s="5" t="s">
        <v>2370</v>
      </c>
      <c r="E784" s="5" t="s">
        <v>2370</v>
      </c>
      <c r="F784" s="5" t="s">
        <v>2370</v>
      </c>
      <c r="G784" s="5">
        <v>0</v>
      </c>
      <c r="H784" s="5" t="s">
        <v>2370</v>
      </c>
      <c r="I784" s="5" t="str">
        <f t="shared" si="24"/>
        <v>OVERWEIGHT</v>
      </c>
      <c r="J784" s="5" t="str">
        <f t="shared" si="25"/>
        <v>DIABETES</v>
      </c>
    </row>
    <row r="785" spans="1:10" x14ac:dyDescent="0.25">
      <c r="A785" s="5" t="s">
        <v>1577</v>
      </c>
      <c r="B785" s="5">
        <v>34.295000000000002</v>
      </c>
      <c r="C785" s="5">
        <v>11.24</v>
      </c>
      <c r="D785" s="5" t="s">
        <v>2370</v>
      </c>
      <c r="E785" s="5" t="s">
        <v>2370</v>
      </c>
      <c r="F785" s="5" t="s">
        <v>2370</v>
      </c>
      <c r="G785" s="5">
        <v>0</v>
      </c>
      <c r="H785" s="5" t="s">
        <v>2370</v>
      </c>
      <c r="I785" s="5" t="str">
        <f t="shared" si="24"/>
        <v>OBESITY</v>
      </c>
      <c r="J785" s="5" t="str">
        <f t="shared" si="25"/>
        <v>DIABETES</v>
      </c>
    </row>
    <row r="786" spans="1:10" x14ac:dyDescent="0.25">
      <c r="A786" s="5" t="s">
        <v>1576</v>
      </c>
      <c r="B786" s="5">
        <v>27.55</v>
      </c>
      <c r="C786" s="5">
        <v>10.98</v>
      </c>
      <c r="D786" s="5" t="s">
        <v>2370</v>
      </c>
      <c r="E786" s="5" t="s">
        <v>2370</v>
      </c>
      <c r="F786" s="5" t="s">
        <v>2370</v>
      </c>
      <c r="G786" s="5">
        <v>0</v>
      </c>
      <c r="H786" s="5" t="s">
        <v>2370</v>
      </c>
      <c r="I786" s="5" t="str">
        <f t="shared" si="24"/>
        <v>OVERWEIGHT</v>
      </c>
      <c r="J786" s="5" t="str">
        <f t="shared" si="25"/>
        <v>DIABETES</v>
      </c>
    </row>
    <row r="787" spans="1:10" x14ac:dyDescent="0.25">
      <c r="A787" s="5" t="s">
        <v>1575</v>
      </c>
      <c r="B787" s="5">
        <v>40.700000000000003</v>
      </c>
      <c r="C787" s="5">
        <v>5.42</v>
      </c>
      <c r="D787" s="5" t="s">
        <v>2370</v>
      </c>
      <c r="E787" s="5" t="s">
        <v>2370</v>
      </c>
      <c r="F787" s="5" t="s">
        <v>2370</v>
      </c>
      <c r="G787" s="5">
        <v>0</v>
      </c>
      <c r="H787" s="5" t="s">
        <v>2370</v>
      </c>
      <c r="I787" s="5" t="str">
        <f t="shared" si="24"/>
        <v>OBESITY</v>
      </c>
      <c r="J787" s="5" t="str">
        <f t="shared" si="25"/>
        <v>NORMAL</v>
      </c>
    </row>
    <row r="788" spans="1:10" x14ac:dyDescent="0.25">
      <c r="A788" s="5" t="s">
        <v>1574</v>
      </c>
      <c r="B788" s="5">
        <v>18.335000000000001</v>
      </c>
      <c r="C788" s="5">
        <v>10.97</v>
      </c>
      <c r="D788" s="5" t="s">
        <v>2370</v>
      </c>
      <c r="E788" s="5" t="s">
        <v>2370</v>
      </c>
      <c r="F788" s="5" t="s">
        <v>2370</v>
      </c>
      <c r="G788" s="5">
        <v>0</v>
      </c>
      <c r="H788" s="5" t="s">
        <v>2370</v>
      </c>
      <c r="I788" s="5" t="str">
        <f t="shared" si="24"/>
        <v>UNDERWEIGHT</v>
      </c>
      <c r="J788" s="5" t="str">
        <f t="shared" si="25"/>
        <v>DIABETES</v>
      </c>
    </row>
    <row r="789" spans="1:10" x14ac:dyDescent="0.25">
      <c r="A789" s="5" t="s">
        <v>1573</v>
      </c>
      <c r="B789" s="5">
        <v>33.914999999999999</v>
      </c>
      <c r="C789" s="5">
        <v>9.56</v>
      </c>
      <c r="D789" s="5" t="s">
        <v>2371</v>
      </c>
      <c r="E789" s="5" t="s">
        <v>2370</v>
      </c>
      <c r="F789" s="5" t="s">
        <v>2370</v>
      </c>
      <c r="G789" s="5">
        <v>2</v>
      </c>
      <c r="H789" s="5" t="s">
        <v>2370</v>
      </c>
      <c r="I789" s="5" t="str">
        <f t="shared" si="24"/>
        <v>OBESITY</v>
      </c>
      <c r="J789" s="5" t="str">
        <f t="shared" si="25"/>
        <v>DIABETES</v>
      </c>
    </row>
    <row r="790" spans="1:10" x14ac:dyDescent="0.25">
      <c r="A790" s="5" t="s">
        <v>1572</v>
      </c>
      <c r="B790" s="5">
        <v>33.534999999999997</v>
      </c>
      <c r="C790" s="5">
        <v>9.4</v>
      </c>
      <c r="D790" s="5" t="s">
        <v>2371</v>
      </c>
      <c r="E790" s="5" t="s">
        <v>2370</v>
      </c>
      <c r="F790" s="5" t="s">
        <v>2370</v>
      </c>
      <c r="G790" s="5">
        <v>2</v>
      </c>
      <c r="H790" s="5" t="s">
        <v>2370</v>
      </c>
      <c r="I790" s="5" t="str">
        <f t="shared" si="24"/>
        <v>OBESITY</v>
      </c>
      <c r="J790" s="5" t="str">
        <f t="shared" si="25"/>
        <v>DIABETES</v>
      </c>
    </row>
    <row r="791" spans="1:10" x14ac:dyDescent="0.25">
      <c r="A791" s="5" t="s">
        <v>1571</v>
      </c>
      <c r="B791" s="5">
        <v>23.655000000000001</v>
      </c>
      <c r="C791" s="5">
        <v>8.48</v>
      </c>
      <c r="D791" s="5" t="s">
        <v>2371</v>
      </c>
      <c r="E791" s="5" t="s">
        <v>2370</v>
      </c>
      <c r="F791" s="5" t="s">
        <v>2370</v>
      </c>
      <c r="G791" s="5">
        <v>2</v>
      </c>
      <c r="H791" s="5" t="s">
        <v>2370</v>
      </c>
      <c r="I791" s="5" t="str">
        <f t="shared" si="24"/>
        <v>NORMAL WEIGHT</v>
      </c>
      <c r="J791" s="5" t="str">
        <f t="shared" si="25"/>
        <v>DIABETES</v>
      </c>
    </row>
    <row r="792" spans="1:10" x14ac:dyDescent="0.25">
      <c r="A792" s="5" t="s">
        <v>1570</v>
      </c>
      <c r="B792" s="5">
        <v>28</v>
      </c>
      <c r="C792" s="5">
        <v>5.57</v>
      </c>
      <c r="D792" s="5" t="s">
        <v>2370</v>
      </c>
      <c r="E792" s="5" t="s">
        <v>2370</v>
      </c>
      <c r="F792" s="5" t="s">
        <v>2370</v>
      </c>
      <c r="G792" s="5">
        <v>0</v>
      </c>
      <c r="H792" s="5" t="s">
        <v>2370</v>
      </c>
      <c r="I792" s="5" t="str">
        <f t="shared" si="24"/>
        <v>OVERWEIGHT</v>
      </c>
      <c r="J792" s="5" t="str">
        <f t="shared" si="25"/>
        <v>NORMAL</v>
      </c>
    </row>
    <row r="793" spans="1:10" x14ac:dyDescent="0.25">
      <c r="A793" s="5" t="s">
        <v>1569</v>
      </c>
      <c r="B793" s="5">
        <v>30.23</v>
      </c>
      <c r="C793" s="5">
        <v>6.94</v>
      </c>
      <c r="D793" s="5" t="s">
        <v>2371</v>
      </c>
      <c r="E793" s="5" t="s">
        <v>2370</v>
      </c>
      <c r="F793" s="5" t="s">
        <v>2372</v>
      </c>
      <c r="G793" s="5">
        <v>1</v>
      </c>
      <c r="H793" s="5" t="s">
        <v>2370</v>
      </c>
      <c r="I793" s="5" t="str">
        <f t="shared" si="24"/>
        <v>OBESITY</v>
      </c>
      <c r="J793" s="5" t="str">
        <f t="shared" si="25"/>
        <v>DIABETES</v>
      </c>
    </row>
    <row r="794" spans="1:10" x14ac:dyDescent="0.25">
      <c r="A794" s="5" t="s">
        <v>1568</v>
      </c>
      <c r="B794" s="5">
        <v>51.14</v>
      </c>
      <c r="C794" s="5">
        <v>4.05</v>
      </c>
      <c r="D794" s="5" t="s">
        <v>2370</v>
      </c>
      <c r="E794" s="5" t="s">
        <v>2370</v>
      </c>
      <c r="F794" s="5" t="s">
        <v>2370</v>
      </c>
      <c r="G794" s="5">
        <v>1</v>
      </c>
      <c r="H794" s="5" t="s">
        <v>2370</v>
      </c>
      <c r="I794" s="5" t="str">
        <f t="shared" si="24"/>
        <v>OBESITY</v>
      </c>
      <c r="J794" s="5" t="str">
        <f t="shared" si="25"/>
        <v>NORMAL</v>
      </c>
    </row>
    <row r="795" spans="1:10" x14ac:dyDescent="0.25">
      <c r="A795" s="5" t="s">
        <v>1567</v>
      </c>
      <c r="B795" s="5">
        <v>24.32</v>
      </c>
      <c r="C795" s="5">
        <v>10.220000000000001</v>
      </c>
      <c r="D795" s="5" t="s">
        <v>2370</v>
      </c>
      <c r="E795" s="5" t="s">
        <v>2370</v>
      </c>
      <c r="F795" s="5" t="s">
        <v>2370</v>
      </c>
      <c r="G795" s="5">
        <v>0</v>
      </c>
      <c r="H795" s="5" t="s">
        <v>2370</v>
      </c>
      <c r="I795" s="5" t="str">
        <f t="shared" si="24"/>
        <v>NORMAL WEIGHT</v>
      </c>
      <c r="J795" s="5" t="str">
        <f t="shared" si="25"/>
        <v>DIABETES</v>
      </c>
    </row>
    <row r="796" spans="1:10" x14ac:dyDescent="0.25">
      <c r="A796" s="5" t="s">
        <v>1566</v>
      </c>
      <c r="B796" s="5">
        <v>38.06</v>
      </c>
      <c r="C796" s="5">
        <v>9.24</v>
      </c>
      <c r="D796" s="5" t="s">
        <v>2370</v>
      </c>
      <c r="E796" s="5" t="s">
        <v>2370</v>
      </c>
      <c r="F796" s="5" t="s">
        <v>2370</v>
      </c>
      <c r="G796" s="5">
        <v>0</v>
      </c>
      <c r="H796" s="5" t="s">
        <v>2370</v>
      </c>
      <c r="I796" s="5" t="str">
        <f t="shared" si="24"/>
        <v>OBESITY</v>
      </c>
      <c r="J796" s="5" t="str">
        <f t="shared" si="25"/>
        <v>DIABETES</v>
      </c>
    </row>
    <row r="797" spans="1:10" x14ac:dyDescent="0.25">
      <c r="A797" s="5" t="s">
        <v>1565</v>
      </c>
      <c r="B797" s="5">
        <v>37.700000000000003</v>
      </c>
      <c r="C797" s="5">
        <v>8.6</v>
      </c>
      <c r="D797" s="5" t="s">
        <v>2370</v>
      </c>
      <c r="E797" s="5" t="s">
        <v>2370</v>
      </c>
      <c r="F797" s="5" t="s">
        <v>2370</v>
      </c>
      <c r="G797" s="5">
        <v>0</v>
      </c>
      <c r="H797" s="5" t="s">
        <v>2370</v>
      </c>
      <c r="I797" s="5" t="str">
        <f t="shared" si="24"/>
        <v>OBESITY</v>
      </c>
      <c r="J797" s="5" t="str">
        <f t="shared" si="25"/>
        <v>DIABETES</v>
      </c>
    </row>
    <row r="798" spans="1:10" x14ac:dyDescent="0.25">
      <c r="A798" s="5" t="s">
        <v>1564</v>
      </c>
      <c r="B798" s="5">
        <v>44</v>
      </c>
      <c r="C798" s="5">
        <v>9.32</v>
      </c>
      <c r="D798" s="5" t="s">
        <v>2371</v>
      </c>
      <c r="E798" s="5" t="s">
        <v>2370</v>
      </c>
      <c r="F798" s="5" t="s">
        <v>2370</v>
      </c>
      <c r="G798" s="5">
        <v>2</v>
      </c>
      <c r="H798" s="5" t="s">
        <v>2370</v>
      </c>
      <c r="I798" s="5" t="str">
        <f t="shared" si="24"/>
        <v>OBESITY</v>
      </c>
      <c r="J798" s="5" t="str">
        <f t="shared" si="25"/>
        <v>DIABETES</v>
      </c>
    </row>
    <row r="799" spans="1:10" x14ac:dyDescent="0.25">
      <c r="A799" s="5" t="s">
        <v>1563</v>
      </c>
      <c r="B799" s="5">
        <v>41.45</v>
      </c>
      <c r="C799" s="5">
        <v>6.12</v>
      </c>
      <c r="D799" s="5" t="s">
        <v>2371</v>
      </c>
      <c r="E799" s="5" t="s">
        <v>2370</v>
      </c>
      <c r="F799" s="5" t="s">
        <v>2370</v>
      </c>
      <c r="G799" s="5">
        <v>0</v>
      </c>
      <c r="H799" s="5" t="s">
        <v>2370</v>
      </c>
      <c r="I799" s="5" t="str">
        <f t="shared" si="24"/>
        <v>OBESITY</v>
      </c>
      <c r="J799" s="5" t="str">
        <f t="shared" si="25"/>
        <v>PREDIABETES</v>
      </c>
    </row>
    <row r="800" spans="1:10" x14ac:dyDescent="0.25">
      <c r="A800" s="5" t="s">
        <v>1562</v>
      </c>
      <c r="B800" s="5">
        <v>25.364999999999998</v>
      </c>
      <c r="C800" s="5">
        <v>9.19</v>
      </c>
      <c r="D800" s="5" t="s">
        <v>2371</v>
      </c>
      <c r="E800" s="5" t="s">
        <v>2370</v>
      </c>
      <c r="F800" s="5" t="s">
        <v>2370</v>
      </c>
      <c r="G800" s="5">
        <v>0</v>
      </c>
      <c r="H800" s="5" t="s">
        <v>2370</v>
      </c>
      <c r="I800" s="5" t="str">
        <f t="shared" si="24"/>
        <v>OVERWEIGHT</v>
      </c>
      <c r="J800" s="5" t="str">
        <f t="shared" si="25"/>
        <v>DIABETES</v>
      </c>
    </row>
    <row r="801" spans="1:10" x14ac:dyDescent="0.25">
      <c r="A801" s="5" t="s">
        <v>1561</v>
      </c>
      <c r="B801" s="5">
        <v>34.56</v>
      </c>
      <c r="C801" s="5">
        <v>5.84</v>
      </c>
      <c r="D801" s="5" t="s">
        <v>2371</v>
      </c>
      <c r="E801" s="5" t="s">
        <v>2370</v>
      </c>
      <c r="F801" s="5" t="s">
        <v>2372</v>
      </c>
      <c r="G801" s="5">
        <v>1</v>
      </c>
      <c r="H801" s="5" t="s">
        <v>2370</v>
      </c>
      <c r="I801" s="5" t="str">
        <f t="shared" si="24"/>
        <v>OBESITY</v>
      </c>
      <c r="J801" s="5" t="str">
        <f t="shared" si="25"/>
        <v>PREDIABETES</v>
      </c>
    </row>
    <row r="802" spans="1:10" x14ac:dyDescent="0.25">
      <c r="A802" s="5" t="s">
        <v>1560</v>
      </c>
      <c r="B802" s="5">
        <v>28.2</v>
      </c>
      <c r="C802" s="5">
        <v>7.19</v>
      </c>
      <c r="D802" s="5" t="s">
        <v>2371</v>
      </c>
      <c r="E802" s="5" t="s">
        <v>2370</v>
      </c>
      <c r="F802" s="5" t="s">
        <v>2370</v>
      </c>
      <c r="G802" s="5">
        <v>2</v>
      </c>
      <c r="H802" s="5" t="s">
        <v>2370</v>
      </c>
      <c r="I802" s="5" t="str">
        <f t="shared" si="24"/>
        <v>OVERWEIGHT</v>
      </c>
      <c r="J802" s="5" t="str">
        <f t="shared" si="25"/>
        <v>DIABETES</v>
      </c>
    </row>
    <row r="803" spans="1:10" x14ac:dyDescent="0.25">
      <c r="A803" s="5" t="s">
        <v>1559</v>
      </c>
      <c r="B803" s="5">
        <v>30.43</v>
      </c>
      <c r="C803" s="5">
        <v>9.39</v>
      </c>
      <c r="D803" s="5" t="s">
        <v>2370</v>
      </c>
      <c r="E803" s="5" t="s">
        <v>2370</v>
      </c>
      <c r="F803" s="5" t="s">
        <v>2370</v>
      </c>
      <c r="G803" s="5">
        <v>0</v>
      </c>
      <c r="H803" s="5" t="s">
        <v>2370</v>
      </c>
      <c r="I803" s="5" t="str">
        <f t="shared" si="24"/>
        <v>OBESITY</v>
      </c>
      <c r="J803" s="5" t="str">
        <f t="shared" si="25"/>
        <v>DIABETES</v>
      </c>
    </row>
    <row r="804" spans="1:10" x14ac:dyDescent="0.25">
      <c r="A804" s="5" t="s">
        <v>1558</v>
      </c>
      <c r="B804" s="5">
        <v>32.395000000000003</v>
      </c>
      <c r="C804" s="5">
        <v>4.2699999999999996</v>
      </c>
      <c r="D804" s="5" t="s">
        <v>2371</v>
      </c>
      <c r="E804" s="5" t="s">
        <v>2370</v>
      </c>
      <c r="F804" s="5" t="s">
        <v>2370</v>
      </c>
      <c r="G804" s="5">
        <v>1</v>
      </c>
      <c r="H804" s="5" t="s">
        <v>2370</v>
      </c>
      <c r="I804" s="5" t="str">
        <f t="shared" si="24"/>
        <v>OBESITY</v>
      </c>
      <c r="J804" s="5" t="str">
        <f t="shared" si="25"/>
        <v>NORMAL</v>
      </c>
    </row>
    <row r="805" spans="1:10" x14ac:dyDescent="0.25">
      <c r="A805" s="5" t="s">
        <v>1557</v>
      </c>
      <c r="B805" s="5">
        <v>24.035</v>
      </c>
      <c r="C805" s="5">
        <v>11.71</v>
      </c>
      <c r="D805" s="5" t="s">
        <v>2370</v>
      </c>
      <c r="E805" s="5" t="s">
        <v>2370</v>
      </c>
      <c r="F805" s="5" t="s">
        <v>2370</v>
      </c>
      <c r="G805" s="5">
        <v>0</v>
      </c>
      <c r="H805" s="5" t="s">
        <v>2370</v>
      </c>
      <c r="I805" s="5" t="str">
        <f t="shared" si="24"/>
        <v>NORMAL WEIGHT</v>
      </c>
      <c r="J805" s="5" t="str">
        <f t="shared" si="25"/>
        <v>DIABETES</v>
      </c>
    </row>
    <row r="806" spans="1:10" x14ac:dyDescent="0.25">
      <c r="A806" s="5" t="s">
        <v>1556</v>
      </c>
      <c r="B806" s="5">
        <v>37.119999999999997</v>
      </c>
      <c r="C806" s="5">
        <v>5.29</v>
      </c>
      <c r="D806" s="5" t="s">
        <v>2370</v>
      </c>
      <c r="E806" s="5" t="s">
        <v>2370</v>
      </c>
      <c r="F806" s="5" t="s">
        <v>2370</v>
      </c>
      <c r="G806" s="5">
        <v>2</v>
      </c>
      <c r="H806" s="5" t="s">
        <v>2370</v>
      </c>
      <c r="I806" s="5" t="str">
        <f t="shared" si="24"/>
        <v>OBESITY</v>
      </c>
      <c r="J806" s="5" t="str">
        <f t="shared" si="25"/>
        <v>NORMAL</v>
      </c>
    </row>
    <row r="807" spans="1:10" x14ac:dyDescent="0.25">
      <c r="A807" s="5" t="s">
        <v>1555</v>
      </c>
      <c r="B807" s="5">
        <v>34.840000000000003</v>
      </c>
      <c r="C807" s="5">
        <v>6</v>
      </c>
      <c r="D807" s="5" t="s">
        <v>2371</v>
      </c>
      <c r="E807" s="5" t="s">
        <v>2370</v>
      </c>
      <c r="F807" s="5" t="s">
        <v>2372</v>
      </c>
      <c r="G807" s="5">
        <v>1</v>
      </c>
      <c r="H807" s="5" t="s">
        <v>2370</v>
      </c>
      <c r="I807" s="5" t="str">
        <f t="shared" si="24"/>
        <v>OBESITY</v>
      </c>
      <c r="J807" s="5" t="str">
        <f t="shared" si="25"/>
        <v>PREDIABETES</v>
      </c>
    </row>
    <row r="808" spans="1:10" x14ac:dyDescent="0.25">
      <c r="A808" s="5" t="s">
        <v>1554</v>
      </c>
      <c r="B808" s="5">
        <v>29.53</v>
      </c>
      <c r="C808" s="5">
        <v>10.64</v>
      </c>
      <c r="D808" s="5" t="s">
        <v>2370</v>
      </c>
      <c r="E808" s="5" t="s">
        <v>2370</v>
      </c>
      <c r="F808" s="5" t="s">
        <v>2370</v>
      </c>
      <c r="G808" s="5">
        <v>0</v>
      </c>
      <c r="H808" s="5" t="s">
        <v>2370</v>
      </c>
      <c r="I808" s="5" t="str">
        <f t="shared" si="24"/>
        <v>OVERWEIGHT</v>
      </c>
      <c r="J808" s="5" t="str">
        <f t="shared" si="25"/>
        <v>DIABETES</v>
      </c>
    </row>
    <row r="809" spans="1:10" x14ac:dyDescent="0.25">
      <c r="A809" s="5" t="s">
        <v>1553</v>
      </c>
      <c r="B809" s="5">
        <v>42.51</v>
      </c>
      <c r="C809" s="5">
        <v>8.2100000000000009</v>
      </c>
      <c r="D809" s="5" t="s">
        <v>2371</v>
      </c>
      <c r="E809" s="5" t="s">
        <v>2370</v>
      </c>
      <c r="F809" s="5" t="s">
        <v>2370</v>
      </c>
      <c r="G809" s="5">
        <v>0</v>
      </c>
      <c r="H809" s="5" t="s">
        <v>2370</v>
      </c>
      <c r="I809" s="5" t="str">
        <f t="shared" si="24"/>
        <v>OBESITY</v>
      </c>
      <c r="J809" s="5" t="str">
        <f t="shared" si="25"/>
        <v>DIABETES</v>
      </c>
    </row>
    <row r="810" spans="1:10" x14ac:dyDescent="0.25">
      <c r="A810" s="5" t="s">
        <v>1552</v>
      </c>
      <c r="B810" s="5">
        <v>38.14</v>
      </c>
      <c r="C810" s="5">
        <v>5.58</v>
      </c>
      <c r="D810" s="5" t="s">
        <v>2370</v>
      </c>
      <c r="E810" s="5" t="s">
        <v>2370</v>
      </c>
      <c r="F810" s="5" t="s">
        <v>2372</v>
      </c>
      <c r="G810" s="5">
        <v>1</v>
      </c>
      <c r="H810" s="5" t="s">
        <v>2370</v>
      </c>
      <c r="I810" s="5" t="str">
        <f t="shared" si="24"/>
        <v>OBESITY</v>
      </c>
      <c r="J810" s="5" t="str">
        <f t="shared" si="25"/>
        <v>NORMAL</v>
      </c>
    </row>
    <row r="811" spans="1:10" x14ac:dyDescent="0.25">
      <c r="A811" s="5" t="s">
        <v>1551</v>
      </c>
      <c r="B811" s="5">
        <v>39.93</v>
      </c>
      <c r="C811" s="5">
        <v>8.75</v>
      </c>
      <c r="D811" s="5" t="s">
        <v>2370</v>
      </c>
      <c r="E811" s="5" t="s">
        <v>2370</v>
      </c>
      <c r="F811" s="5" t="s">
        <v>2370</v>
      </c>
      <c r="G811" s="5">
        <v>0</v>
      </c>
      <c r="H811" s="5" t="s">
        <v>2370</v>
      </c>
      <c r="I811" s="5" t="str">
        <f t="shared" si="24"/>
        <v>OBESITY</v>
      </c>
      <c r="J811" s="5" t="str">
        <f t="shared" si="25"/>
        <v>DIABETES</v>
      </c>
    </row>
    <row r="812" spans="1:10" x14ac:dyDescent="0.25">
      <c r="A812" s="5" t="s">
        <v>1550</v>
      </c>
      <c r="B812" s="5">
        <v>38.83</v>
      </c>
      <c r="C812" s="5">
        <v>11.86</v>
      </c>
      <c r="D812" s="5" t="s">
        <v>2370</v>
      </c>
      <c r="E812" s="5" t="s">
        <v>2370</v>
      </c>
      <c r="F812" s="5" t="s">
        <v>2370</v>
      </c>
      <c r="G812" s="5">
        <v>0</v>
      </c>
      <c r="H812" s="5" t="s">
        <v>2370</v>
      </c>
      <c r="I812" s="5" t="str">
        <f t="shared" si="24"/>
        <v>OBESITY</v>
      </c>
      <c r="J812" s="5" t="str">
        <f t="shared" si="25"/>
        <v>DIABETES</v>
      </c>
    </row>
    <row r="813" spans="1:10" x14ac:dyDescent="0.25">
      <c r="A813" s="5" t="s">
        <v>1549</v>
      </c>
      <c r="B813" s="5">
        <v>37.4</v>
      </c>
      <c r="C813" s="5">
        <v>11.46</v>
      </c>
      <c r="D813" s="5" t="s">
        <v>2370</v>
      </c>
      <c r="E813" s="5" t="s">
        <v>2370</v>
      </c>
      <c r="F813" s="5" t="s">
        <v>2370</v>
      </c>
      <c r="G813" s="5">
        <v>0</v>
      </c>
      <c r="H813" s="5" t="s">
        <v>2370</v>
      </c>
      <c r="I813" s="5" t="str">
        <f t="shared" si="24"/>
        <v>OBESITY</v>
      </c>
      <c r="J813" s="5" t="str">
        <f t="shared" si="25"/>
        <v>DIABETES</v>
      </c>
    </row>
    <row r="814" spans="1:10" x14ac:dyDescent="0.25">
      <c r="A814" s="5" t="s">
        <v>1548</v>
      </c>
      <c r="B814" s="5">
        <v>21.4</v>
      </c>
      <c r="C814" s="5">
        <v>9.0299999999999994</v>
      </c>
      <c r="D814" s="5" t="s">
        <v>2370</v>
      </c>
      <c r="E814" s="5" t="s">
        <v>2370</v>
      </c>
      <c r="F814" s="5" t="s">
        <v>2370</v>
      </c>
      <c r="G814" s="5">
        <v>0</v>
      </c>
      <c r="H814" s="5" t="s">
        <v>2370</v>
      </c>
      <c r="I814" s="5" t="str">
        <f t="shared" si="24"/>
        <v>NORMAL WEIGHT</v>
      </c>
      <c r="J814" s="5" t="str">
        <f t="shared" si="25"/>
        <v>DIABETES</v>
      </c>
    </row>
    <row r="815" spans="1:10" x14ac:dyDescent="0.25">
      <c r="A815" s="5" t="s">
        <v>1547</v>
      </c>
      <c r="B815" s="5">
        <v>38.380000000000003</v>
      </c>
      <c r="C815" s="5">
        <v>8.26</v>
      </c>
      <c r="D815" s="5" t="s">
        <v>2371</v>
      </c>
      <c r="E815" s="5" t="s">
        <v>2370</v>
      </c>
      <c r="F815" s="5" t="s">
        <v>2370</v>
      </c>
      <c r="G815" s="5">
        <v>2</v>
      </c>
      <c r="H815" s="5" t="s">
        <v>2370</v>
      </c>
      <c r="I815" s="5" t="str">
        <f t="shared" si="24"/>
        <v>OBESITY</v>
      </c>
      <c r="J815" s="5" t="str">
        <f t="shared" si="25"/>
        <v>DIABETES</v>
      </c>
    </row>
    <row r="816" spans="1:10" x14ac:dyDescent="0.25">
      <c r="A816" s="5" t="s">
        <v>1546</v>
      </c>
      <c r="B816" s="5">
        <v>33.659999999999997</v>
      </c>
      <c r="C816" s="5">
        <v>5.42</v>
      </c>
      <c r="D816" s="5" t="s">
        <v>2371</v>
      </c>
      <c r="E816" s="5" t="s">
        <v>2370</v>
      </c>
      <c r="F816" s="5" t="s">
        <v>2370</v>
      </c>
      <c r="G816" s="5">
        <v>2</v>
      </c>
      <c r="H816" s="5" t="s">
        <v>2370</v>
      </c>
      <c r="I816" s="5" t="str">
        <f t="shared" si="24"/>
        <v>OBESITY</v>
      </c>
      <c r="J816" s="5" t="str">
        <f t="shared" si="25"/>
        <v>NORMAL</v>
      </c>
    </row>
    <row r="817" spans="1:10" x14ac:dyDescent="0.25">
      <c r="A817" s="5" t="s">
        <v>1545</v>
      </c>
      <c r="B817" s="5">
        <v>31.79</v>
      </c>
      <c r="C817" s="5">
        <v>11.33</v>
      </c>
      <c r="D817" s="5" t="s">
        <v>2371</v>
      </c>
      <c r="E817" s="5" t="s">
        <v>2370</v>
      </c>
      <c r="F817" s="5" t="s">
        <v>2372</v>
      </c>
      <c r="G817" s="5">
        <v>1</v>
      </c>
      <c r="H817" s="5" t="s">
        <v>2370</v>
      </c>
      <c r="I817" s="5" t="str">
        <f t="shared" si="24"/>
        <v>OBESITY</v>
      </c>
      <c r="J817" s="5" t="str">
        <f t="shared" si="25"/>
        <v>DIABETES</v>
      </c>
    </row>
    <row r="818" spans="1:10" x14ac:dyDescent="0.25">
      <c r="A818" s="5" t="s">
        <v>1544</v>
      </c>
      <c r="B818" s="5">
        <v>29.7</v>
      </c>
      <c r="C818" s="5">
        <v>7.69</v>
      </c>
      <c r="D818" s="5" t="s">
        <v>2371</v>
      </c>
      <c r="E818" s="5" t="s">
        <v>2370</v>
      </c>
      <c r="F818" s="5" t="s">
        <v>2372</v>
      </c>
      <c r="G818" s="5">
        <v>1</v>
      </c>
      <c r="H818" s="5" t="s">
        <v>2370</v>
      </c>
      <c r="I818" s="5" t="str">
        <f t="shared" si="24"/>
        <v>OVERWEIGHT</v>
      </c>
      <c r="J818" s="5" t="str">
        <f t="shared" si="25"/>
        <v>DIABETES</v>
      </c>
    </row>
    <row r="819" spans="1:10" x14ac:dyDescent="0.25">
      <c r="A819" s="5" t="s">
        <v>1543</v>
      </c>
      <c r="B819" s="5">
        <v>25.46</v>
      </c>
      <c r="C819" s="5">
        <v>8.77</v>
      </c>
      <c r="D819" s="5" t="s">
        <v>2371</v>
      </c>
      <c r="E819" s="5" t="s">
        <v>2370</v>
      </c>
      <c r="F819" s="5" t="s">
        <v>2372</v>
      </c>
      <c r="G819" s="5">
        <v>1</v>
      </c>
      <c r="H819" s="5" t="s">
        <v>2370</v>
      </c>
      <c r="I819" s="5" t="str">
        <f t="shared" si="24"/>
        <v>OVERWEIGHT</v>
      </c>
      <c r="J819" s="5" t="str">
        <f t="shared" si="25"/>
        <v>DIABETES</v>
      </c>
    </row>
    <row r="820" spans="1:10" x14ac:dyDescent="0.25">
      <c r="A820" s="5" t="s">
        <v>1542</v>
      </c>
      <c r="B820" s="5">
        <v>39.14</v>
      </c>
      <c r="C820" s="5">
        <v>4.91</v>
      </c>
      <c r="D820" s="5" t="s">
        <v>2370</v>
      </c>
      <c r="E820" s="5" t="s">
        <v>2371</v>
      </c>
      <c r="F820" s="5" t="s">
        <v>2370</v>
      </c>
      <c r="G820" s="5">
        <v>1</v>
      </c>
      <c r="H820" s="5" t="s">
        <v>2370</v>
      </c>
      <c r="I820" s="5" t="str">
        <f t="shared" si="24"/>
        <v>OBESITY</v>
      </c>
      <c r="J820" s="5" t="str">
        <f t="shared" si="25"/>
        <v>NORMAL</v>
      </c>
    </row>
    <row r="821" spans="1:10" x14ac:dyDescent="0.25">
      <c r="A821" s="5" t="s">
        <v>1541</v>
      </c>
      <c r="B821" s="5">
        <v>41.2</v>
      </c>
      <c r="C821" s="5">
        <v>4.95</v>
      </c>
      <c r="D821" s="5" t="s">
        <v>2370</v>
      </c>
      <c r="E821" s="5" t="s">
        <v>2370</v>
      </c>
      <c r="F821" s="5" t="s">
        <v>2370</v>
      </c>
      <c r="G821" s="5">
        <v>1</v>
      </c>
      <c r="H821" s="5" t="s">
        <v>2370</v>
      </c>
      <c r="I821" s="5" t="str">
        <f t="shared" si="24"/>
        <v>OBESITY</v>
      </c>
      <c r="J821" s="5" t="str">
        <f t="shared" si="25"/>
        <v>NORMAL</v>
      </c>
    </row>
    <row r="822" spans="1:10" x14ac:dyDescent="0.25">
      <c r="A822" s="5" t="s">
        <v>1540</v>
      </c>
      <c r="B822" s="5">
        <v>28.81</v>
      </c>
      <c r="C822" s="5">
        <v>10.8</v>
      </c>
      <c r="D822" s="5" t="s">
        <v>2371</v>
      </c>
      <c r="E822" s="5" t="s">
        <v>2370</v>
      </c>
      <c r="F822" s="5" t="s">
        <v>2372</v>
      </c>
      <c r="G822" s="5">
        <v>1</v>
      </c>
      <c r="H822" s="5" t="s">
        <v>2370</v>
      </c>
      <c r="I822" s="5" t="str">
        <f t="shared" si="24"/>
        <v>OVERWEIGHT</v>
      </c>
      <c r="J822" s="5" t="str">
        <f t="shared" si="25"/>
        <v>DIABETES</v>
      </c>
    </row>
    <row r="823" spans="1:10" x14ac:dyDescent="0.25">
      <c r="A823" s="5" t="s">
        <v>1539</v>
      </c>
      <c r="B823" s="5">
        <v>37.409999999999997</v>
      </c>
      <c r="C823" s="5">
        <v>7.21</v>
      </c>
      <c r="D823" s="5" t="s">
        <v>2370</v>
      </c>
      <c r="E823" s="5" t="s">
        <v>2370</v>
      </c>
      <c r="F823" s="5" t="s">
        <v>2370</v>
      </c>
      <c r="G823" s="5">
        <v>2</v>
      </c>
      <c r="H823" s="5" t="s">
        <v>2370</v>
      </c>
      <c r="I823" s="5" t="str">
        <f t="shared" si="24"/>
        <v>OBESITY</v>
      </c>
      <c r="J823" s="5" t="str">
        <f t="shared" si="25"/>
        <v>DIABETES</v>
      </c>
    </row>
    <row r="824" spans="1:10" x14ac:dyDescent="0.25">
      <c r="A824" s="5" t="s">
        <v>1538</v>
      </c>
      <c r="B824" s="5">
        <v>52.54</v>
      </c>
      <c r="C824" s="5">
        <v>5.12</v>
      </c>
      <c r="D824" s="5" t="s">
        <v>2370</v>
      </c>
      <c r="E824" s="5" t="s">
        <v>2370</v>
      </c>
      <c r="F824" s="5" t="s">
        <v>2372</v>
      </c>
      <c r="G824" s="5">
        <v>1</v>
      </c>
      <c r="H824" s="5" t="s">
        <v>2370</v>
      </c>
      <c r="I824" s="5" t="str">
        <f t="shared" si="24"/>
        <v>OBESITY</v>
      </c>
      <c r="J824" s="5" t="str">
        <f t="shared" si="25"/>
        <v>NORMAL</v>
      </c>
    </row>
    <row r="825" spans="1:10" x14ac:dyDescent="0.25">
      <c r="A825" s="5" t="s">
        <v>1537</v>
      </c>
      <c r="B825" s="5">
        <v>17.29</v>
      </c>
      <c r="C825" s="5">
        <v>4.62</v>
      </c>
      <c r="D825" s="5" t="s">
        <v>2370</v>
      </c>
      <c r="E825" s="5" t="s">
        <v>2371</v>
      </c>
      <c r="F825" s="5" t="s">
        <v>2370</v>
      </c>
      <c r="G825" s="5">
        <v>1</v>
      </c>
      <c r="H825" s="5" t="s">
        <v>2371</v>
      </c>
      <c r="I825" s="5" t="str">
        <f t="shared" si="24"/>
        <v>UNDERWEIGHT</v>
      </c>
      <c r="J825" s="5" t="str">
        <f t="shared" si="25"/>
        <v>NORMAL</v>
      </c>
    </row>
    <row r="826" spans="1:10" x14ac:dyDescent="0.25">
      <c r="A826" s="5" t="s">
        <v>1536</v>
      </c>
      <c r="B826" s="5">
        <v>31.74</v>
      </c>
      <c r="C826" s="5">
        <v>7.68</v>
      </c>
      <c r="D826" s="5" t="s">
        <v>2371</v>
      </c>
      <c r="E826" s="5" t="s">
        <v>2370</v>
      </c>
      <c r="F826" s="5" t="s">
        <v>2370</v>
      </c>
      <c r="G826" s="5">
        <v>0</v>
      </c>
      <c r="H826" s="5" t="s">
        <v>2370</v>
      </c>
      <c r="I826" s="5" t="str">
        <f t="shared" si="24"/>
        <v>OBESITY</v>
      </c>
      <c r="J826" s="5" t="str">
        <f t="shared" si="25"/>
        <v>DIABETES</v>
      </c>
    </row>
    <row r="827" spans="1:10" x14ac:dyDescent="0.25">
      <c r="A827" s="5" t="s">
        <v>1535</v>
      </c>
      <c r="B827" s="5">
        <v>26.504999999999999</v>
      </c>
      <c r="C827" s="5">
        <v>6.79</v>
      </c>
      <c r="D827" s="5" t="s">
        <v>2371</v>
      </c>
      <c r="E827" s="5" t="s">
        <v>2370</v>
      </c>
      <c r="F827" s="5" t="s">
        <v>2372</v>
      </c>
      <c r="G827" s="5">
        <v>1</v>
      </c>
      <c r="H827" s="5" t="s">
        <v>2370</v>
      </c>
      <c r="I827" s="5" t="str">
        <f t="shared" si="24"/>
        <v>OVERWEIGHT</v>
      </c>
      <c r="J827" s="5" t="str">
        <f t="shared" si="25"/>
        <v>DIABETES</v>
      </c>
    </row>
    <row r="828" spans="1:10" x14ac:dyDescent="0.25">
      <c r="A828" s="5" t="s">
        <v>1534</v>
      </c>
      <c r="B828" s="5">
        <v>36.479999999999997</v>
      </c>
      <c r="C828" s="5">
        <v>11.09</v>
      </c>
      <c r="D828" s="5" t="s">
        <v>2370</v>
      </c>
      <c r="E828" s="5" t="s">
        <v>2370</v>
      </c>
      <c r="F828" s="5" t="s">
        <v>2370</v>
      </c>
      <c r="G828" s="5">
        <v>0</v>
      </c>
      <c r="H828" s="5" t="s">
        <v>2370</v>
      </c>
      <c r="I828" s="5" t="str">
        <f t="shared" si="24"/>
        <v>OBESITY</v>
      </c>
      <c r="J828" s="5" t="str">
        <f t="shared" si="25"/>
        <v>DIABETES</v>
      </c>
    </row>
    <row r="829" spans="1:10" x14ac:dyDescent="0.25">
      <c r="A829" s="5" t="s">
        <v>1533</v>
      </c>
      <c r="B829" s="5">
        <v>39.159999999999997</v>
      </c>
      <c r="C829" s="5">
        <v>5.24</v>
      </c>
      <c r="D829" s="5" t="s">
        <v>2371</v>
      </c>
      <c r="E829" s="5" t="s">
        <v>2370</v>
      </c>
      <c r="F829" s="5" t="s">
        <v>2372</v>
      </c>
      <c r="G829" s="5">
        <v>1</v>
      </c>
      <c r="H829" s="5" t="s">
        <v>2370</v>
      </c>
      <c r="I829" s="5" t="str">
        <f t="shared" si="24"/>
        <v>OBESITY</v>
      </c>
      <c r="J829" s="5" t="str">
        <f t="shared" si="25"/>
        <v>NORMAL</v>
      </c>
    </row>
    <row r="830" spans="1:10" x14ac:dyDescent="0.25">
      <c r="A830" s="5" t="s">
        <v>1532</v>
      </c>
      <c r="B830" s="5">
        <v>28.22</v>
      </c>
      <c r="C830" s="5">
        <v>7.51</v>
      </c>
      <c r="D830" s="5" t="s">
        <v>2371</v>
      </c>
      <c r="E830" s="5" t="s">
        <v>2370</v>
      </c>
      <c r="F830" s="5" t="s">
        <v>2372</v>
      </c>
      <c r="G830" s="5">
        <v>1</v>
      </c>
      <c r="H830" s="5" t="s">
        <v>2370</v>
      </c>
      <c r="I830" s="5" t="str">
        <f t="shared" si="24"/>
        <v>OVERWEIGHT</v>
      </c>
      <c r="J830" s="5" t="str">
        <f t="shared" si="25"/>
        <v>DIABETES</v>
      </c>
    </row>
    <row r="831" spans="1:10" x14ac:dyDescent="0.25">
      <c r="A831" s="5" t="s">
        <v>1531</v>
      </c>
      <c r="B831" s="5">
        <v>35</v>
      </c>
      <c r="C831" s="5">
        <v>4.13</v>
      </c>
      <c r="D831" s="5" t="s">
        <v>2370</v>
      </c>
      <c r="E831" s="5" t="s">
        <v>2370</v>
      </c>
      <c r="F831" s="5" t="s">
        <v>2370</v>
      </c>
      <c r="G831" s="5">
        <v>2</v>
      </c>
      <c r="H831" s="5" t="s">
        <v>2370</v>
      </c>
      <c r="I831" s="5" t="str">
        <f t="shared" si="24"/>
        <v>OBESITY</v>
      </c>
      <c r="J831" s="5" t="str">
        <f t="shared" si="25"/>
        <v>NORMAL</v>
      </c>
    </row>
    <row r="832" spans="1:10" x14ac:dyDescent="0.25">
      <c r="A832" s="5" t="s">
        <v>1530</v>
      </c>
      <c r="B832" s="5">
        <v>36.24</v>
      </c>
      <c r="C832" s="5">
        <v>8.3800000000000008</v>
      </c>
      <c r="D832" s="5" t="s">
        <v>2371</v>
      </c>
      <c r="E832" s="5" t="s">
        <v>2370</v>
      </c>
      <c r="F832" s="5" t="s">
        <v>2370</v>
      </c>
      <c r="G832" s="5">
        <v>1</v>
      </c>
      <c r="H832" s="5" t="s">
        <v>2370</v>
      </c>
      <c r="I832" s="5" t="str">
        <f t="shared" si="24"/>
        <v>OBESITY</v>
      </c>
      <c r="J832" s="5" t="str">
        <f t="shared" si="25"/>
        <v>DIABETES</v>
      </c>
    </row>
    <row r="833" spans="1:10" x14ac:dyDescent="0.25">
      <c r="A833" s="5" t="s">
        <v>1529</v>
      </c>
      <c r="B833" s="5">
        <v>36.954999999999998</v>
      </c>
      <c r="C833" s="5">
        <v>8.07</v>
      </c>
      <c r="D833" s="5" t="s">
        <v>2370</v>
      </c>
      <c r="E833" s="5" t="s">
        <v>2370</v>
      </c>
      <c r="F833" s="5" t="s">
        <v>2370</v>
      </c>
      <c r="G833" s="5">
        <v>0</v>
      </c>
      <c r="H833" s="5" t="s">
        <v>2370</v>
      </c>
      <c r="I833" s="5" t="str">
        <f t="shared" si="24"/>
        <v>OBESITY</v>
      </c>
      <c r="J833" s="5" t="str">
        <f t="shared" si="25"/>
        <v>DIABETES</v>
      </c>
    </row>
    <row r="834" spans="1:10" x14ac:dyDescent="0.25">
      <c r="A834" s="5" t="s">
        <v>1528</v>
      </c>
      <c r="B834" s="5">
        <v>29.64</v>
      </c>
      <c r="C834" s="5">
        <v>8.9499999999999993</v>
      </c>
      <c r="D834" s="5" t="s">
        <v>2370</v>
      </c>
      <c r="E834" s="5" t="s">
        <v>2370</v>
      </c>
      <c r="F834" s="5" t="s">
        <v>2370</v>
      </c>
      <c r="G834" s="5">
        <v>0</v>
      </c>
      <c r="H834" s="5" t="s">
        <v>2370</v>
      </c>
      <c r="I834" s="5" t="str">
        <f t="shared" ref="I834:I897" si="26">IF(B834 &lt;18.5,"UNDERWEIGHT",IF(B834&lt;25,"NORMAL WEIGHT",IF(B834&lt;30,"OVERWEIGHT","OBESITY")))</f>
        <v>OVERWEIGHT</v>
      </c>
      <c r="J834" s="5" t="str">
        <f t="shared" si="25"/>
        <v>DIABETES</v>
      </c>
    </row>
    <row r="835" spans="1:10" x14ac:dyDescent="0.25">
      <c r="A835" s="5" t="s">
        <v>1527</v>
      </c>
      <c r="B835" s="5">
        <v>42.74</v>
      </c>
      <c r="C835" s="5">
        <v>6.31</v>
      </c>
      <c r="D835" s="5" t="s">
        <v>2371</v>
      </c>
      <c r="E835" s="5" t="s">
        <v>2370</v>
      </c>
      <c r="F835" s="5" t="s">
        <v>2370</v>
      </c>
      <c r="G835" s="5">
        <v>1</v>
      </c>
      <c r="H835" s="5" t="s">
        <v>2370</v>
      </c>
      <c r="I835" s="5" t="str">
        <f t="shared" si="26"/>
        <v>OBESITY</v>
      </c>
      <c r="J835" s="5" t="str">
        <f t="shared" ref="J835:J898" si="27">IF(C835&lt;5.7,"NORMAL",IF(C835&lt;6.4,"PREDIABETES","DIABETES"))</f>
        <v>PREDIABETES</v>
      </c>
    </row>
    <row r="836" spans="1:10" x14ac:dyDescent="0.25">
      <c r="A836" s="5" t="s">
        <v>1526</v>
      </c>
      <c r="B836" s="5">
        <v>36.130000000000003</v>
      </c>
      <c r="C836" s="5">
        <v>7.19</v>
      </c>
      <c r="D836" s="5" t="s">
        <v>2371</v>
      </c>
      <c r="E836" s="5" t="s">
        <v>2370</v>
      </c>
      <c r="F836" s="5" t="s">
        <v>2370</v>
      </c>
      <c r="G836" s="5">
        <v>2</v>
      </c>
      <c r="H836" s="5" t="s">
        <v>2370</v>
      </c>
      <c r="I836" s="5" t="str">
        <f t="shared" si="26"/>
        <v>OBESITY</v>
      </c>
      <c r="J836" s="5" t="str">
        <f t="shared" si="27"/>
        <v>DIABETES</v>
      </c>
    </row>
    <row r="837" spans="1:10" x14ac:dyDescent="0.25">
      <c r="A837" s="5" t="s">
        <v>1525</v>
      </c>
      <c r="B837" s="5">
        <v>31.55</v>
      </c>
      <c r="C837" s="5">
        <v>6.11</v>
      </c>
      <c r="D837" s="5" t="s">
        <v>2371</v>
      </c>
      <c r="E837" s="5" t="s">
        <v>2370</v>
      </c>
      <c r="F837" s="5" t="s">
        <v>2370</v>
      </c>
      <c r="G837" s="5">
        <v>1</v>
      </c>
      <c r="H837" s="5" t="s">
        <v>2370</v>
      </c>
      <c r="I837" s="5" t="str">
        <f t="shared" si="26"/>
        <v>OBESITY</v>
      </c>
      <c r="J837" s="5" t="str">
        <f t="shared" si="27"/>
        <v>PREDIABETES</v>
      </c>
    </row>
    <row r="838" spans="1:10" x14ac:dyDescent="0.25">
      <c r="A838" s="5" t="s">
        <v>1524</v>
      </c>
      <c r="B838" s="5">
        <v>52.75</v>
      </c>
      <c r="C838" s="5">
        <v>6.02</v>
      </c>
      <c r="D838" s="5" t="s">
        <v>2370</v>
      </c>
      <c r="E838" s="5" t="s">
        <v>2370</v>
      </c>
      <c r="F838" s="5" t="s">
        <v>2370</v>
      </c>
      <c r="G838" s="5">
        <v>1</v>
      </c>
      <c r="H838" s="5" t="s">
        <v>2370</v>
      </c>
      <c r="I838" s="5" t="str">
        <f t="shared" si="26"/>
        <v>OBESITY</v>
      </c>
      <c r="J838" s="5" t="str">
        <f t="shared" si="27"/>
        <v>PREDIABETES</v>
      </c>
    </row>
    <row r="839" spans="1:10" x14ac:dyDescent="0.25">
      <c r="A839" s="5" t="s">
        <v>1523</v>
      </c>
      <c r="B839" s="5">
        <v>36.67</v>
      </c>
      <c r="C839" s="5">
        <v>11.86</v>
      </c>
      <c r="D839" s="5" t="s">
        <v>2370</v>
      </c>
      <c r="E839" s="5" t="s">
        <v>2370</v>
      </c>
      <c r="F839" s="5" t="s">
        <v>2370</v>
      </c>
      <c r="G839" s="5">
        <v>0</v>
      </c>
      <c r="H839" s="5" t="s">
        <v>2370</v>
      </c>
      <c r="I839" s="5" t="str">
        <f t="shared" si="26"/>
        <v>OBESITY</v>
      </c>
      <c r="J839" s="5" t="str">
        <f t="shared" si="27"/>
        <v>DIABETES</v>
      </c>
    </row>
    <row r="840" spans="1:10" x14ac:dyDescent="0.25">
      <c r="A840" s="5" t="s">
        <v>1522</v>
      </c>
      <c r="B840" s="5">
        <v>38.06</v>
      </c>
      <c r="C840" s="5">
        <v>8.25</v>
      </c>
      <c r="D840" s="5" t="s">
        <v>2370</v>
      </c>
      <c r="E840" s="5" t="s">
        <v>2370</v>
      </c>
      <c r="F840" s="5" t="s">
        <v>2370</v>
      </c>
      <c r="G840" s="5">
        <v>0</v>
      </c>
      <c r="H840" s="5" t="s">
        <v>2370</v>
      </c>
      <c r="I840" s="5" t="str">
        <f t="shared" si="26"/>
        <v>OBESITY</v>
      </c>
      <c r="J840" s="5" t="str">
        <f t="shared" si="27"/>
        <v>DIABETES</v>
      </c>
    </row>
    <row r="841" spans="1:10" x14ac:dyDescent="0.25">
      <c r="A841" s="5" t="s">
        <v>1521</v>
      </c>
      <c r="B841" s="5">
        <v>38</v>
      </c>
      <c r="C841" s="5">
        <v>8.1300000000000008</v>
      </c>
      <c r="D841" s="5" t="s">
        <v>2370</v>
      </c>
      <c r="E841" s="5" t="s">
        <v>2370</v>
      </c>
      <c r="F841" s="5" t="s">
        <v>2370</v>
      </c>
      <c r="G841" s="5">
        <v>0</v>
      </c>
      <c r="H841" s="5" t="s">
        <v>2370</v>
      </c>
      <c r="I841" s="5" t="str">
        <f t="shared" si="26"/>
        <v>OBESITY</v>
      </c>
      <c r="J841" s="5" t="str">
        <f t="shared" si="27"/>
        <v>DIABETES</v>
      </c>
    </row>
    <row r="842" spans="1:10" x14ac:dyDescent="0.25">
      <c r="A842" s="5" t="s">
        <v>1520</v>
      </c>
      <c r="B842" s="5">
        <v>35.1</v>
      </c>
      <c r="C842" s="5">
        <v>10.1</v>
      </c>
      <c r="D842" s="5" t="s">
        <v>2370</v>
      </c>
      <c r="E842" s="5" t="s">
        <v>2370</v>
      </c>
      <c r="F842" s="5" t="s">
        <v>2370</v>
      </c>
      <c r="G842" s="5">
        <v>0</v>
      </c>
      <c r="H842" s="5" t="s">
        <v>2370</v>
      </c>
      <c r="I842" s="5" t="str">
        <f t="shared" si="26"/>
        <v>OBESITY</v>
      </c>
      <c r="J842" s="5" t="str">
        <f t="shared" si="27"/>
        <v>DIABETES</v>
      </c>
    </row>
    <row r="843" spans="1:10" x14ac:dyDescent="0.25">
      <c r="A843" s="5" t="s">
        <v>1519</v>
      </c>
      <c r="B843" s="5">
        <v>33.82</v>
      </c>
      <c r="C843" s="5">
        <v>5.89</v>
      </c>
      <c r="D843" s="5" t="s">
        <v>2371</v>
      </c>
      <c r="E843" s="5" t="s">
        <v>2370</v>
      </c>
      <c r="F843" s="5" t="s">
        <v>2370</v>
      </c>
      <c r="G843" s="5">
        <v>2</v>
      </c>
      <c r="H843" s="5" t="s">
        <v>2370</v>
      </c>
      <c r="I843" s="5" t="str">
        <f t="shared" si="26"/>
        <v>OBESITY</v>
      </c>
      <c r="J843" s="5" t="str">
        <f t="shared" si="27"/>
        <v>PREDIABETES</v>
      </c>
    </row>
    <row r="844" spans="1:10" x14ac:dyDescent="0.25">
      <c r="A844" s="5" t="s">
        <v>1518</v>
      </c>
      <c r="B844" s="5">
        <v>37.43</v>
      </c>
      <c r="C844" s="5">
        <v>4.97</v>
      </c>
      <c r="D844" s="5" t="s">
        <v>2370</v>
      </c>
      <c r="E844" s="5" t="s">
        <v>2370</v>
      </c>
      <c r="F844" s="5" t="s">
        <v>2370</v>
      </c>
      <c r="G844" s="5">
        <v>2</v>
      </c>
      <c r="H844" s="5" t="s">
        <v>2370</v>
      </c>
      <c r="I844" s="5" t="str">
        <f t="shared" si="26"/>
        <v>OBESITY</v>
      </c>
      <c r="J844" s="5" t="str">
        <f t="shared" si="27"/>
        <v>NORMAL</v>
      </c>
    </row>
    <row r="845" spans="1:10" x14ac:dyDescent="0.25">
      <c r="A845" s="5" t="s">
        <v>1517</v>
      </c>
      <c r="B845" s="5">
        <v>30.5</v>
      </c>
      <c r="C845" s="5">
        <v>9.9</v>
      </c>
      <c r="D845" s="5" t="s">
        <v>2370</v>
      </c>
      <c r="E845" s="5" t="s">
        <v>2370</v>
      </c>
      <c r="F845" s="5" t="s">
        <v>2370</v>
      </c>
      <c r="G845" s="5">
        <v>0</v>
      </c>
      <c r="H845" s="5" t="s">
        <v>2370</v>
      </c>
      <c r="I845" s="5" t="str">
        <f t="shared" si="26"/>
        <v>OBESITY</v>
      </c>
      <c r="J845" s="5" t="str">
        <f t="shared" si="27"/>
        <v>DIABETES</v>
      </c>
    </row>
    <row r="846" spans="1:10" x14ac:dyDescent="0.25">
      <c r="A846" s="5" t="s">
        <v>1516</v>
      </c>
      <c r="B846" s="5">
        <v>24.53</v>
      </c>
      <c r="C846" s="5">
        <v>9.0500000000000007</v>
      </c>
      <c r="D846" s="5" t="s">
        <v>2370</v>
      </c>
      <c r="E846" s="5" t="s">
        <v>2370</v>
      </c>
      <c r="F846" s="5" t="s">
        <v>2370</v>
      </c>
      <c r="G846" s="5">
        <v>0</v>
      </c>
      <c r="H846" s="5" t="s">
        <v>2370</v>
      </c>
      <c r="I846" s="5" t="str">
        <f t="shared" si="26"/>
        <v>NORMAL WEIGHT</v>
      </c>
      <c r="J846" s="5" t="str">
        <f t="shared" si="27"/>
        <v>DIABETES</v>
      </c>
    </row>
    <row r="847" spans="1:10" x14ac:dyDescent="0.25">
      <c r="A847" s="5" t="s">
        <v>1515</v>
      </c>
      <c r="B847" s="5">
        <v>25.74</v>
      </c>
      <c r="C847" s="5">
        <v>10.93</v>
      </c>
      <c r="D847" s="5" t="s">
        <v>2370</v>
      </c>
      <c r="E847" s="5" t="s">
        <v>2370</v>
      </c>
      <c r="F847" s="5" t="s">
        <v>2370</v>
      </c>
      <c r="G847" s="5">
        <v>0</v>
      </c>
      <c r="H847" s="5" t="s">
        <v>2370</v>
      </c>
      <c r="I847" s="5" t="str">
        <f t="shared" si="26"/>
        <v>OVERWEIGHT</v>
      </c>
      <c r="J847" s="5" t="str">
        <f t="shared" si="27"/>
        <v>DIABETES</v>
      </c>
    </row>
    <row r="848" spans="1:10" x14ac:dyDescent="0.25">
      <c r="A848" s="5" t="s">
        <v>1514</v>
      </c>
      <c r="B848" s="5">
        <v>34.08</v>
      </c>
      <c r="C848" s="5">
        <v>7.58</v>
      </c>
      <c r="D848" s="5" t="s">
        <v>2371</v>
      </c>
      <c r="E848" s="5" t="s">
        <v>2370</v>
      </c>
      <c r="F848" s="5" t="s">
        <v>2370</v>
      </c>
      <c r="G848" s="5">
        <v>2</v>
      </c>
      <c r="H848" s="5" t="s">
        <v>2370</v>
      </c>
      <c r="I848" s="5" t="str">
        <f t="shared" si="26"/>
        <v>OBESITY</v>
      </c>
      <c r="J848" s="5" t="str">
        <f t="shared" si="27"/>
        <v>DIABETES</v>
      </c>
    </row>
    <row r="849" spans="1:10" x14ac:dyDescent="0.25">
      <c r="A849" s="5" t="s">
        <v>1513</v>
      </c>
      <c r="B849" s="5">
        <v>31.35</v>
      </c>
      <c r="C849" s="5">
        <v>11</v>
      </c>
      <c r="D849" s="5" t="s">
        <v>2371</v>
      </c>
      <c r="E849" s="5" t="s">
        <v>2370</v>
      </c>
      <c r="F849" s="5" t="s">
        <v>2372</v>
      </c>
      <c r="G849" s="5">
        <v>1</v>
      </c>
      <c r="H849" s="5" t="s">
        <v>2370</v>
      </c>
      <c r="I849" s="5" t="str">
        <f t="shared" si="26"/>
        <v>OBESITY</v>
      </c>
      <c r="J849" s="5" t="str">
        <f t="shared" si="27"/>
        <v>DIABETES</v>
      </c>
    </row>
    <row r="850" spans="1:10" x14ac:dyDescent="0.25">
      <c r="A850" s="5" t="s">
        <v>1512</v>
      </c>
      <c r="B850" s="5">
        <v>26.79</v>
      </c>
      <c r="C850" s="5">
        <v>5.0599999999999996</v>
      </c>
      <c r="D850" s="5" t="s">
        <v>2370</v>
      </c>
      <c r="E850" s="5" t="s">
        <v>2370</v>
      </c>
      <c r="F850" s="5" t="s">
        <v>2370</v>
      </c>
      <c r="G850" s="5">
        <v>1</v>
      </c>
      <c r="H850" s="5" t="s">
        <v>2370</v>
      </c>
      <c r="I850" s="5" t="str">
        <f t="shared" si="26"/>
        <v>OVERWEIGHT</v>
      </c>
      <c r="J850" s="5" t="str">
        <f t="shared" si="27"/>
        <v>NORMAL</v>
      </c>
    </row>
    <row r="851" spans="1:10" x14ac:dyDescent="0.25">
      <c r="A851" s="5" t="s">
        <v>1511</v>
      </c>
      <c r="B851" s="5">
        <v>42.78</v>
      </c>
      <c r="C851" s="5">
        <v>6.11</v>
      </c>
      <c r="D851" s="5" t="s">
        <v>2371</v>
      </c>
      <c r="E851" s="5" t="s">
        <v>2370</v>
      </c>
      <c r="F851" s="5" t="s">
        <v>2370</v>
      </c>
      <c r="G851" s="5">
        <v>1</v>
      </c>
      <c r="H851" s="5" t="s">
        <v>2370</v>
      </c>
      <c r="I851" s="5" t="str">
        <f t="shared" si="26"/>
        <v>OBESITY</v>
      </c>
      <c r="J851" s="5" t="str">
        <f t="shared" si="27"/>
        <v>PREDIABETES</v>
      </c>
    </row>
    <row r="852" spans="1:10" x14ac:dyDescent="0.25">
      <c r="A852" s="5" t="s">
        <v>1510</v>
      </c>
      <c r="B852" s="5">
        <v>46.75</v>
      </c>
      <c r="C852" s="5">
        <v>6.66</v>
      </c>
      <c r="D852" s="5" t="s">
        <v>2371</v>
      </c>
      <c r="E852" s="5" t="s">
        <v>2370</v>
      </c>
      <c r="F852" s="5" t="s">
        <v>2370</v>
      </c>
      <c r="G852" s="5">
        <v>2</v>
      </c>
      <c r="H852" s="5" t="s">
        <v>2370</v>
      </c>
      <c r="I852" s="5" t="str">
        <f t="shared" si="26"/>
        <v>OBESITY</v>
      </c>
      <c r="J852" s="5" t="str">
        <f t="shared" si="27"/>
        <v>DIABETES</v>
      </c>
    </row>
    <row r="853" spans="1:10" x14ac:dyDescent="0.25">
      <c r="A853" s="5" t="s">
        <v>1509</v>
      </c>
      <c r="B853" s="5">
        <v>32.15</v>
      </c>
      <c r="C853" s="5">
        <v>4.0199999999999996</v>
      </c>
      <c r="D853" s="5" t="s">
        <v>2371</v>
      </c>
      <c r="E853" s="5" t="s">
        <v>2370</v>
      </c>
      <c r="F853" s="5" t="s">
        <v>2372</v>
      </c>
      <c r="G853" s="5">
        <v>1</v>
      </c>
      <c r="H853" s="5" t="s">
        <v>2370</v>
      </c>
      <c r="I853" s="5" t="str">
        <f t="shared" si="26"/>
        <v>OBESITY</v>
      </c>
      <c r="J853" s="5" t="str">
        <f t="shared" si="27"/>
        <v>NORMAL</v>
      </c>
    </row>
    <row r="854" spans="1:10" x14ac:dyDescent="0.25">
      <c r="A854" s="5" t="s">
        <v>1508</v>
      </c>
      <c r="B854" s="5">
        <v>43.4</v>
      </c>
      <c r="C854" s="5">
        <v>8.81</v>
      </c>
      <c r="D854" s="5" t="s">
        <v>2371</v>
      </c>
      <c r="E854" s="5" t="s">
        <v>2370</v>
      </c>
      <c r="F854" s="5" t="s">
        <v>2370</v>
      </c>
      <c r="G854" s="5">
        <v>2</v>
      </c>
      <c r="H854" s="5" t="s">
        <v>2370</v>
      </c>
      <c r="I854" s="5" t="str">
        <f t="shared" si="26"/>
        <v>OBESITY</v>
      </c>
      <c r="J854" s="5" t="str">
        <f t="shared" si="27"/>
        <v>DIABETES</v>
      </c>
    </row>
    <row r="855" spans="1:10" x14ac:dyDescent="0.25">
      <c r="A855" s="5" t="s">
        <v>1507</v>
      </c>
      <c r="B855" s="5">
        <v>31.57</v>
      </c>
      <c r="C855" s="5">
        <v>7.92</v>
      </c>
      <c r="D855" s="5" t="s">
        <v>2371</v>
      </c>
      <c r="E855" s="5" t="s">
        <v>2370</v>
      </c>
      <c r="F855" s="5" t="s">
        <v>2370</v>
      </c>
      <c r="G855" s="5">
        <v>2</v>
      </c>
      <c r="H855" s="5" t="s">
        <v>2370</v>
      </c>
      <c r="I855" s="5" t="str">
        <f t="shared" si="26"/>
        <v>OBESITY</v>
      </c>
      <c r="J855" s="5" t="str">
        <f t="shared" si="27"/>
        <v>DIABETES</v>
      </c>
    </row>
    <row r="856" spans="1:10" x14ac:dyDescent="0.25">
      <c r="A856" s="5" t="s">
        <v>1506</v>
      </c>
      <c r="B856" s="5">
        <v>24.32</v>
      </c>
      <c r="C856" s="5">
        <v>7.48</v>
      </c>
      <c r="D856" s="5" t="s">
        <v>2370</v>
      </c>
      <c r="E856" s="5" t="s">
        <v>2370</v>
      </c>
      <c r="F856" s="5" t="s">
        <v>2370</v>
      </c>
      <c r="G856" s="5">
        <v>0</v>
      </c>
      <c r="H856" s="5" t="s">
        <v>2370</v>
      </c>
      <c r="I856" s="5" t="str">
        <f t="shared" si="26"/>
        <v>NORMAL WEIGHT</v>
      </c>
      <c r="J856" s="5" t="str">
        <f t="shared" si="27"/>
        <v>DIABETES</v>
      </c>
    </row>
    <row r="857" spans="1:10" x14ac:dyDescent="0.25">
      <c r="A857" s="5" t="s">
        <v>1505</v>
      </c>
      <c r="B857" s="5">
        <v>31.07</v>
      </c>
      <c r="C857" s="5">
        <v>4.62</v>
      </c>
      <c r="D857" s="5" t="s">
        <v>2371</v>
      </c>
      <c r="E857" s="5" t="s">
        <v>2370</v>
      </c>
      <c r="F857" s="5" t="s">
        <v>2370</v>
      </c>
      <c r="G857" s="5">
        <v>2</v>
      </c>
      <c r="H857" s="5" t="s">
        <v>2370</v>
      </c>
      <c r="I857" s="5" t="str">
        <f t="shared" si="26"/>
        <v>OBESITY</v>
      </c>
      <c r="J857" s="5" t="str">
        <f t="shared" si="27"/>
        <v>NORMAL</v>
      </c>
    </row>
    <row r="858" spans="1:10" x14ac:dyDescent="0.25">
      <c r="A858" s="5" t="s">
        <v>1504</v>
      </c>
      <c r="B858" s="5">
        <v>35.814999999999998</v>
      </c>
      <c r="C858" s="5">
        <v>8.4700000000000006</v>
      </c>
      <c r="D858" s="5" t="s">
        <v>2370</v>
      </c>
      <c r="E858" s="5" t="s">
        <v>2370</v>
      </c>
      <c r="F858" s="5" t="s">
        <v>2370</v>
      </c>
      <c r="G858" s="5">
        <v>0</v>
      </c>
      <c r="H858" s="5" t="s">
        <v>2370</v>
      </c>
      <c r="I858" s="5" t="str">
        <f t="shared" si="26"/>
        <v>OBESITY</v>
      </c>
      <c r="J858" s="5" t="str">
        <f t="shared" si="27"/>
        <v>DIABETES</v>
      </c>
    </row>
    <row r="859" spans="1:10" x14ac:dyDescent="0.25">
      <c r="A859" s="5" t="s">
        <v>1503</v>
      </c>
      <c r="B859" s="5">
        <v>40.81</v>
      </c>
      <c r="C859" s="5">
        <v>10.58</v>
      </c>
      <c r="D859" s="5" t="s">
        <v>2371</v>
      </c>
      <c r="E859" s="5" t="s">
        <v>2370</v>
      </c>
      <c r="F859" s="5" t="s">
        <v>2370</v>
      </c>
      <c r="G859" s="5">
        <v>0</v>
      </c>
      <c r="H859" s="5" t="s">
        <v>2370</v>
      </c>
      <c r="I859" s="5" t="str">
        <f t="shared" si="26"/>
        <v>OBESITY</v>
      </c>
      <c r="J859" s="5" t="str">
        <f t="shared" si="27"/>
        <v>DIABETES</v>
      </c>
    </row>
    <row r="860" spans="1:10" x14ac:dyDescent="0.25">
      <c r="A860" s="5" t="s">
        <v>1502</v>
      </c>
      <c r="B860" s="5">
        <v>24.605</v>
      </c>
      <c r="C860" s="5">
        <v>7.48</v>
      </c>
      <c r="D860" s="5" t="s">
        <v>2370</v>
      </c>
      <c r="E860" s="5" t="s">
        <v>2370</v>
      </c>
      <c r="F860" s="5" t="s">
        <v>2370</v>
      </c>
      <c r="G860" s="5">
        <v>0</v>
      </c>
      <c r="H860" s="5" t="s">
        <v>2370</v>
      </c>
      <c r="I860" s="5" t="str">
        <f t="shared" si="26"/>
        <v>NORMAL WEIGHT</v>
      </c>
      <c r="J860" s="5" t="str">
        <f t="shared" si="27"/>
        <v>DIABETES</v>
      </c>
    </row>
    <row r="861" spans="1:10" x14ac:dyDescent="0.25">
      <c r="A861" s="5" t="s">
        <v>1501</v>
      </c>
      <c r="B861" s="5">
        <v>21.47</v>
      </c>
      <c r="C861" s="5">
        <v>7.82</v>
      </c>
      <c r="D861" s="5" t="s">
        <v>2370</v>
      </c>
      <c r="E861" s="5" t="s">
        <v>2370</v>
      </c>
      <c r="F861" s="5" t="s">
        <v>2370</v>
      </c>
      <c r="G861" s="5">
        <v>0</v>
      </c>
      <c r="H861" s="5" t="s">
        <v>2370</v>
      </c>
      <c r="I861" s="5" t="str">
        <f t="shared" si="26"/>
        <v>NORMAL WEIGHT</v>
      </c>
      <c r="J861" s="5" t="str">
        <f t="shared" si="27"/>
        <v>DIABETES</v>
      </c>
    </row>
    <row r="862" spans="1:10" x14ac:dyDescent="0.25">
      <c r="A862" s="5" t="s">
        <v>1500</v>
      </c>
      <c r="B862" s="5">
        <v>52.89</v>
      </c>
      <c r="C862" s="5">
        <v>4.96</v>
      </c>
      <c r="D862" s="5" t="s">
        <v>2371</v>
      </c>
      <c r="E862" s="5" t="s">
        <v>2370</v>
      </c>
      <c r="F862" s="5" t="s">
        <v>2370</v>
      </c>
      <c r="G862" s="5">
        <v>1</v>
      </c>
      <c r="H862" s="5" t="s">
        <v>2370</v>
      </c>
      <c r="I862" s="5" t="str">
        <f t="shared" si="26"/>
        <v>OBESITY</v>
      </c>
      <c r="J862" s="5" t="str">
        <f t="shared" si="27"/>
        <v>NORMAL</v>
      </c>
    </row>
    <row r="863" spans="1:10" x14ac:dyDescent="0.25">
      <c r="A863" s="5" t="s">
        <v>1499</v>
      </c>
      <c r="B863" s="5">
        <v>32.965000000000003</v>
      </c>
      <c r="C863" s="5">
        <v>6.15</v>
      </c>
      <c r="D863" s="5" t="s">
        <v>2371</v>
      </c>
      <c r="E863" s="5" t="s">
        <v>2370</v>
      </c>
      <c r="F863" s="5" t="s">
        <v>2370</v>
      </c>
      <c r="G863" s="5">
        <v>1</v>
      </c>
      <c r="H863" s="5" t="s">
        <v>2370</v>
      </c>
      <c r="I863" s="5" t="str">
        <f t="shared" si="26"/>
        <v>OBESITY</v>
      </c>
      <c r="J863" s="5" t="str">
        <f t="shared" si="27"/>
        <v>PREDIABETES</v>
      </c>
    </row>
    <row r="864" spans="1:10" x14ac:dyDescent="0.25">
      <c r="A864" s="5" t="s">
        <v>1498</v>
      </c>
      <c r="B864" s="5">
        <v>36.799999999999997</v>
      </c>
      <c r="C864" s="5">
        <v>4.62</v>
      </c>
      <c r="D864" s="5" t="s">
        <v>2370</v>
      </c>
      <c r="E864" s="5" t="s">
        <v>2370</v>
      </c>
      <c r="F864" s="5" t="s">
        <v>2372</v>
      </c>
      <c r="G864" s="5">
        <v>1</v>
      </c>
      <c r="H864" s="5" t="s">
        <v>2370</v>
      </c>
      <c r="I864" s="5" t="str">
        <f t="shared" si="26"/>
        <v>OBESITY</v>
      </c>
      <c r="J864" s="5" t="str">
        <f t="shared" si="27"/>
        <v>NORMAL</v>
      </c>
    </row>
    <row r="865" spans="1:10" x14ac:dyDescent="0.25">
      <c r="A865" s="5" t="s">
        <v>1497</v>
      </c>
      <c r="B865" s="5">
        <v>34.299999999999997</v>
      </c>
      <c r="C865" s="5">
        <v>4.87</v>
      </c>
      <c r="D865" s="5" t="s">
        <v>2370</v>
      </c>
      <c r="E865" s="5" t="s">
        <v>2370</v>
      </c>
      <c r="F865" s="5" t="s">
        <v>2370</v>
      </c>
      <c r="G865" s="5">
        <v>2</v>
      </c>
      <c r="H865" s="5" t="s">
        <v>2370</v>
      </c>
      <c r="I865" s="5" t="str">
        <f t="shared" si="26"/>
        <v>OBESITY</v>
      </c>
      <c r="J865" s="5" t="str">
        <f t="shared" si="27"/>
        <v>NORMAL</v>
      </c>
    </row>
    <row r="866" spans="1:10" x14ac:dyDescent="0.25">
      <c r="A866" s="5" t="s">
        <v>1496</v>
      </c>
      <c r="B866" s="5">
        <v>35.244999999999997</v>
      </c>
      <c r="C866" s="5">
        <v>4.63</v>
      </c>
      <c r="D866" s="5" t="s">
        <v>2370</v>
      </c>
      <c r="E866" s="5" t="s">
        <v>2370</v>
      </c>
      <c r="F866" s="5" t="s">
        <v>2370</v>
      </c>
      <c r="G866" s="5">
        <v>0</v>
      </c>
      <c r="H866" s="5" t="s">
        <v>2370</v>
      </c>
      <c r="I866" s="5" t="str">
        <f t="shared" si="26"/>
        <v>OBESITY</v>
      </c>
      <c r="J866" s="5" t="str">
        <f t="shared" si="27"/>
        <v>NORMAL</v>
      </c>
    </row>
    <row r="867" spans="1:10" x14ac:dyDescent="0.25">
      <c r="A867" s="5" t="s">
        <v>1495</v>
      </c>
      <c r="B867" s="5">
        <v>26.23</v>
      </c>
      <c r="C867" s="5">
        <v>11.93</v>
      </c>
      <c r="D867" s="5" t="s">
        <v>2370</v>
      </c>
      <c r="E867" s="5" t="s">
        <v>2370</v>
      </c>
      <c r="F867" s="5" t="s">
        <v>2370</v>
      </c>
      <c r="G867" s="5">
        <v>0</v>
      </c>
      <c r="H867" s="5" t="s">
        <v>2370</v>
      </c>
      <c r="I867" s="5" t="str">
        <f t="shared" si="26"/>
        <v>OVERWEIGHT</v>
      </c>
      <c r="J867" s="5" t="str">
        <f t="shared" si="27"/>
        <v>DIABETES</v>
      </c>
    </row>
    <row r="868" spans="1:10" x14ac:dyDescent="0.25">
      <c r="A868" s="5" t="s">
        <v>1494</v>
      </c>
      <c r="B868" s="5">
        <v>36.1</v>
      </c>
      <c r="C868" s="5">
        <v>5.65</v>
      </c>
      <c r="D868" s="5" t="s">
        <v>2371</v>
      </c>
      <c r="E868" s="5" t="s">
        <v>2370</v>
      </c>
      <c r="F868" s="5" t="s">
        <v>2370</v>
      </c>
      <c r="G868" s="5">
        <v>2</v>
      </c>
      <c r="H868" s="5" t="s">
        <v>2370</v>
      </c>
      <c r="I868" s="5" t="str">
        <f t="shared" si="26"/>
        <v>OBESITY</v>
      </c>
      <c r="J868" s="5" t="str">
        <f t="shared" si="27"/>
        <v>NORMAL</v>
      </c>
    </row>
    <row r="869" spans="1:10" x14ac:dyDescent="0.25">
      <c r="A869" s="5" t="s">
        <v>1493</v>
      </c>
      <c r="B869" s="5">
        <v>37.1</v>
      </c>
      <c r="C869" s="5">
        <v>11.21</v>
      </c>
      <c r="D869" s="5" t="s">
        <v>2371</v>
      </c>
      <c r="E869" s="5" t="s">
        <v>2370</v>
      </c>
      <c r="F869" s="5" t="s">
        <v>2372</v>
      </c>
      <c r="G869" s="5">
        <v>1</v>
      </c>
      <c r="H869" s="5" t="s">
        <v>2370</v>
      </c>
      <c r="I869" s="5" t="str">
        <f t="shared" si="26"/>
        <v>OBESITY</v>
      </c>
      <c r="J869" s="5" t="str">
        <f t="shared" si="27"/>
        <v>DIABETES</v>
      </c>
    </row>
    <row r="870" spans="1:10" x14ac:dyDescent="0.25">
      <c r="A870" s="5" t="s">
        <v>1492</v>
      </c>
      <c r="B870" s="5">
        <v>27.5</v>
      </c>
      <c r="C870" s="5">
        <v>10.62</v>
      </c>
      <c r="D870" s="5" t="s">
        <v>2371</v>
      </c>
      <c r="E870" s="5" t="s">
        <v>2370</v>
      </c>
      <c r="F870" s="5" t="s">
        <v>2372</v>
      </c>
      <c r="G870" s="5">
        <v>1</v>
      </c>
      <c r="H870" s="5" t="s">
        <v>2370</v>
      </c>
      <c r="I870" s="5" t="str">
        <f t="shared" si="26"/>
        <v>OVERWEIGHT</v>
      </c>
      <c r="J870" s="5" t="str">
        <f t="shared" si="27"/>
        <v>DIABETES</v>
      </c>
    </row>
    <row r="871" spans="1:10" x14ac:dyDescent="0.25">
      <c r="A871" s="5" t="s">
        <v>1491</v>
      </c>
      <c r="B871" s="5">
        <v>24.7</v>
      </c>
      <c r="C871" s="5">
        <v>10.7</v>
      </c>
      <c r="D871" s="5" t="s">
        <v>2371</v>
      </c>
      <c r="E871" s="5" t="s">
        <v>2370</v>
      </c>
      <c r="F871" s="5" t="s">
        <v>2372</v>
      </c>
      <c r="G871" s="5">
        <v>1</v>
      </c>
      <c r="H871" s="5" t="s">
        <v>2370</v>
      </c>
      <c r="I871" s="5" t="str">
        <f t="shared" si="26"/>
        <v>NORMAL WEIGHT</v>
      </c>
      <c r="J871" s="5" t="str">
        <f t="shared" si="27"/>
        <v>DIABETES</v>
      </c>
    </row>
    <row r="872" spans="1:10" x14ac:dyDescent="0.25">
      <c r="A872" s="5" t="s">
        <v>1490</v>
      </c>
      <c r="B872" s="5">
        <v>26.78</v>
      </c>
      <c r="C872" s="5">
        <v>10.02</v>
      </c>
      <c r="D872" s="5" t="s">
        <v>2371</v>
      </c>
      <c r="E872" s="5" t="s">
        <v>2370</v>
      </c>
      <c r="F872" s="5" t="s">
        <v>2372</v>
      </c>
      <c r="G872" s="5">
        <v>1</v>
      </c>
      <c r="H872" s="5" t="s">
        <v>2370</v>
      </c>
      <c r="I872" s="5" t="str">
        <f t="shared" si="26"/>
        <v>OVERWEIGHT</v>
      </c>
      <c r="J872" s="5" t="str">
        <f t="shared" si="27"/>
        <v>DIABETES</v>
      </c>
    </row>
    <row r="873" spans="1:10" x14ac:dyDescent="0.25">
      <c r="A873" s="5" t="s">
        <v>1489</v>
      </c>
      <c r="B873" s="5">
        <v>45.8</v>
      </c>
      <c r="C873" s="5">
        <v>4.8499999999999996</v>
      </c>
      <c r="D873" s="5" t="s">
        <v>2370</v>
      </c>
      <c r="E873" s="5" t="s">
        <v>2370</v>
      </c>
      <c r="F873" s="5" t="s">
        <v>2370</v>
      </c>
      <c r="G873" s="5">
        <v>0</v>
      </c>
      <c r="H873" s="5" t="s">
        <v>2370</v>
      </c>
      <c r="I873" s="5" t="str">
        <f t="shared" si="26"/>
        <v>OBESITY</v>
      </c>
      <c r="J873" s="5" t="str">
        <f t="shared" si="27"/>
        <v>NORMAL</v>
      </c>
    </row>
    <row r="874" spans="1:10" x14ac:dyDescent="0.25">
      <c r="A874" s="5" t="s">
        <v>1488</v>
      </c>
      <c r="B874" s="5">
        <v>29</v>
      </c>
      <c r="C874" s="5">
        <v>4.3899999999999997</v>
      </c>
      <c r="D874" s="5" t="s">
        <v>2371</v>
      </c>
      <c r="E874" s="5" t="s">
        <v>2370</v>
      </c>
      <c r="F874" s="5" t="s">
        <v>2370</v>
      </c>
      <c r="G874" s="5">
        <v>2</v>
      </c>
      <c r="H874" s="5" t="s">
        <v>2370</v>
      </c>
      <c r="I874" s="5" t="str">
        <f t="shared" si="26"/>
        <v>OVERWEIGHT</v>
      </c>
      <c r="J874" s="5" t="str">
        <f t="shared" si="27"/>
        <v>NORMAL</v>
      </c>
    </row>
    <row r="875" spans="1:10" x14ac:dyDescent="0.25">
      <c r="A875" s="5" t="s">
        <v>1487</v>
      </c>
      <c r="B875" s="5">
        <v>33.534999999999997</v>
      </c>
      <c r="C875" s="5">
        <v>8.24</v>
      </c>
      <c r="D875" s="5" t="s">
        <v>2371</v>
      </c>
      <c r="E875" s="5" t="s">
        <v>2370</v>
      </c>
      <c r="F875" s="5" t="s">
        <v>2370</v>
      </c>
      <c r="G875" s="5">
        <v>0</v>
      </c>
      <c r="H875" s="5" t="s">
        <v>2370</v>
      </c>
      <c r="I875" s="5" t="str">
        <f t="shared" si="26"/>
        <v>OBESITY</v>
      </c>
      <c r="J875" s="5" t="str">
        <f t="shared" si="27"/>
        <v>DIABETES</v>
      </c>
    </row>
    <row r="876" spans="1:10" x14ac:dyDescent="0.25">
      <c r="A876" s="5" t="s">
        <v>1486</v>
      </c>
      <c r="B876" s="5">
        <v>32.774999999999999</v>
      </c>
      <c r="C876" s="5">
        <v>9.77</v>
      </c>
      <c r="D876" s="5" t="s">
        <v>2371</v>
      </c>
      <c r="E876" s="5" t="s">
        <v>2370</v>
      </c>
      <c r="F876" s="5" t="s">
        <v>2370</v>
      </c>
      <c r="G876" s="5">
        <v>0</v>
      </c>
      <c r="H876" s="5" t="s">
        <v>2370</v>
      </c>
      <c r="I876" s="5" t="str">
        <f t="shared" si="26"/>
        <v>OBESITY</v>
      </c>
      <c r="J876" s="5" t="str">
        <f t="shared" si="27"/>
        <v>DIABETES</v>
      </c>
    </row>
    <row r="877" spans="1:10" x14ac:dyDescent="0.25">
      <c r="A877" s="5" t="s">
        <v>1485</v>
      </c>
      <c r="B877" s="5">
        <v>37.51</v>
      </c>
      <c r="C877" s="5">
        <v>5.5</v>
      </c>
      <c r="D877" s="5" t="s">
        <v>2371</v>
      </c>
      <c r="E877" s="5" t="s">
        <v>2370</v>
      </c>
      <c r="F877" s="5" t="s">
        <v>2370</v>
      </c>
      <c r="G877" s="5">
        <v>2</v>
      </c>
      <c r="H877" s="5" t="s">
        <v>2370</v>
      </c>
      <c r="I877" s="5" t="str">
        <f t="shared" si="26"/>
        <v>OBESITY</v>
      </c>
      <c r="J877" s="5" t="str">
        <f t="shared" si="27"/>
        <v>NORMAL</v>
      </c>
    </row>
    <row r="878" spans="1:10" x14ac:dyDescent="0.25">
      <c r="A878" s="5" t="s">
        <v>1484</v>
      </c>
      <c r="B878" s="5">
        <v>39.86</v>
      </c>
      <c r="C878" s="5">
        <v>11.84</v>
      </c>
      <c r="D878" s="5" t="s">
        <v>2371</v>
      </c>
      <c r="E878" s="5" t="s">
        <v>2370</v>
      </c>
      <c r="F878" s="5" t="s">
        <v>2370</v>
      </c>
      <c r="G878" s="5">
        <v>1</v>
      </c>
      <c r="H878" s="5" t="s">
        <v>2370</v>
      </c>
      <c r="I878" s="5" t="str">
        <f t="shared" si="26"/>
        <v>OBESITY</v>
      </c>
      <c r="J878" s="5" t="str">
        <f t="shared" si="27"/>
        <v>DIABETES</v>
      </c>
    </row>
    <row r="879" spans="1:10" x14ac:dyDescent="0.25">
      <c r="A879" s="5" t="s">
        <v>1483</v>
      </c>
      <c r="B879" s="5">
        <v>42.13</v>
      </c>
      <c r="C879" s="5">
        <v>4.66</v>
      </c>
      <c r="D879" s="5" t="s">
        <v>2370</v>
      </c>
      <c r="E879" s="5" t="s">
        <v>2370</v>
      </c>
      <c r="F879" s="5" t="s">
        <v>2370</v>
      </c>
      <c r="G879" s="5">
        <v>0</v>
      </c>
      <c r="H879" s="5" t="s">
        <v>2370</v>
      </c>
      <c r="I879" s="5" t="str">
        <f t="shared" si="26"/>
        <v>OBESITY</v>
      </c>
      <c r="J879" s="5" t="str">
        <f t="shared" si="27"/>
        <v>NORMAL</v>
      </c>
    </row>
    <row r="880" spans="1:10" x14ac:dyDescent="0.25">
      <c r="A880" s="5" t="s">
        <v>1482</v>
      </c>
      <c r="B880" s="5">
        <v>35.99</v>
      </c>
      <c r="C880" s="5">
        <v>11.11</v>
      </c>
      <c r="D880" s="5" t="s">
        <v>2370</v>
      </c>
      <c r="E880" s="5" t="s">
        <v>2370</v>
      </c>
      <c r="F880" s="5" t="s">
        <v>2370</v>
      </c>
      <c r="G880" s="5">
        <v>0</v>
      </c>
      <c r="H880" s="5" t="s">
        <v>2370</v>
      </c>
      <c r="I880" s="5" t="str">
        <f t="shared" si="26"/>
        <v>OBESITY</v>
      </c>
      <c r="J880" s="5" t="str">
        <f t="shared" si="27"/>
        <v>DIABETES</v>
      </c>
    </row>
    <row r="881" spans="1:10" x14ac:dyDescent="0.25">
      <c r="A881" s="5" t="s">
        <v>1481</v>
      </c>
      <c r="B881" s="5">
        <v>35.200000000000003</v>
      </c>
      <c r="C881" s="5">
        <v>7.72</v>
      </c>
      <c r="D881" s="5" t="s">
        <v>2371</v>
      </c>
      <c r="E881" s="5" t="s">
        <v>2370</v>
      </c>
      <c r="F881" s="5" t="s">
        <v>2372</v>
      </c>
      <c r="G881" s="5">
        <v>1</v>
      </c>
      <c r="H881" s="5" t="s">
        <v>2370</v>
      </c>
      <c r="I881" s="5" t="str">
        <f t="shared" si="26"/>
        <v>OBESITY</v>
      </c>
      <c r="J881" s="5" t="str">
        <f t="shared" si="27"/>
        <v>DIABETES</v>
      </c>
    </row>
    <row r="882" spans="1:10" x14ac:dyDescent="0.25">
      <c r="A882" s="5" t="s">
        <v>1480</v>
      </c>
      <c r="B882" s="5">
        <v>29.91</v>
      </c>
      <c r="C882" s="5">
        <v>5.55</v>
      </c>
      <c r="D882" s="5" t="s">
        <v>2371</v>
      </c>
      <c r="E882" s="5" t="s">
        <v>2370</v>
      </c>
      <c r="F882" s="5" t="s">
        <v>2370</v>
      </c>
      <c r="G882" s="5">
        <v>2</v>
      </c>
      <c r="H882" s="5" t="s">
        <v>2370</v>
      </c>
      <c r="I882" s="5" t="str">
        <f t="shared" si="26"/>
        <v>OVERWEIGHT</v>
      </c>
      <c r="J882" s="5" t="str">
        <f t="shared" si="27"/>
        <v>NORMAL</v>
      </c>
    </row>
    <row r="883" spans="1:10" x14ac:dyDescent="0.25">
      <c r="A883" s="5" t="s">
        <v>1479</v>
      </c>
      <c r="B883" s="5">
        <v>36.479999999999997</v>
      </c>
      <c r="C883" s="5">
        <v>5.05</v>
      </c>
      <c r="D883" s="5" t="s">
        <v>2371</v>
      </c>
      <c r="E883" s="5" t="s">
        <v>2370</v>
      </c>
      <c r="F883" s="5" t="s">
        <v>2370</v>
      </c>
      <c r="G883" s="5">
        <v>1</v>
      </c>
      <c r="H883" s="5" t="s">
        <v>2370</v>
      </c>
      <c r="I883" s="5" t="str">
        <f t="shared" si="26"/>
        <v>OBESITY</v>
      </c>
      <c r="J883" s="5" t="str">
        <f t="shared" si="27"/>
        <v>NORMAL</v>
      </c>
    </row>
    <row r="884" spans="1:10" x14ac:dyDescent="0.25">
      <c r="A884" s="5" t="s">
        <v>1478</v>
      </c>
      <c r="B884" s="5">
        <v>27.5</v>
      </c>
      <c r="C884" s="5">
        <v>8.69</v>
      </c>
      <c r="D884" s="5" t="s">
        <v>2371</v>
      </c>
      <c r="E884" s="5" t="s">
        <v>2370</v>
      </c>
      <c r="F884" s="5" t="s">
        <v>2372</v>
      </c>
      <c r="G884" s="5">
        <v>1</v>
      </c>
      <c r="H884" s="5" t="s">
        <v>2370</v>
      </c>
      <c r="I884" s="5" t="str">
        <f t="shared" si="26"/>
        <v>OVERWEIGHT</v>
      </c>
      <c r="J884" s="5" t="str">
        <f t="shared" si="27"/>
        <v>DIABETES</v>
      </c>
    </row>
    <row r="885" spans="1:10" x14ac:dyDescent="0.25">
      <c r="A885" s="5" t="s">
        <v>1477</v>
      </c>
      <c r="B885" s="5">
        <v>33.44</v>
      </c>
      <c r="C885" s="5">
        <v>5.9</v>
      </c>
      <c r="D885" s="5" t="s">
        <v>2371</v>
      </c>
      <c r="E885" s="5" t="s">
        <v>2370</v>
      </c>
      <c r="F885" s="5" t="s">
        <v>2370</v>
      </c>
      <c r="G885" s="5">
        <v>1</v>
      </c>
      <c r="H885" s="5" t="s">
        <v>2370</v>
      </c>
      <c r="I885" s="5" t="str">
        <f t="shared" si="26"/>
        <v>OBESITY</v>
      </c>
      <c r="J885" s="5" t="str">
        <f t="shared" si="27"/>
        <v>PREDIABETES</v>
      </c>
    </row>
    <row r="886" spans="1:10" x14ac:dyDescent="0.25">
      <c r="A886" s="5" t="s">
        <v>1476</v>
      </c>
      <c r="B886" s="5">
        <v>28.215</v>
      </c>
      <c r="C886" s="5">
        <v>6.29</v>
      </c>
      <c r="D886" s="5" t="s">
        <v>2371</v>
      </c>
      <c r="E886" s="5" t="s">
        <v>2370</v>
      </c>
      <c r="F886" s="5" t="s">
        <v>2370</v>
      </c>
      <c r="G886" s="5">
        <v>1</v>
      </c>
      <c r="H886" s="5" t="s">
        <v>2370</v>
      </c>
      <c r="I886" s="5" t="str">
        <f t="shared" si="26"/>
        <v>OVERWEIGHT</v>
      </c>
      <c r="J886" s="5" t="str">
        <f t="shared" si="27"/>
        <v>PREDIABETES</v>
      </c>
    </row>
    <row r="887" spans="1:10" x14ac:dyDescent="0.25">
      <c r="A887" s="5" t="s">
        <v>1475</v>
      </c>
      <c r="B887" s="5">
        <v>27.17</v>
      </c>
      <c r="C887" s="5">
        <v>5.84</v>
      </c>
      <c r="D887" s="5" t="s">
        <v>2371</v>
      </c>
      <c r="E887" s="5" t="s">
        <v>2370</v>
      </c>
      <c r="F887" s="5" t="s">
        <v>2370</v>
      </c>
      <c r="G887" s="5">
        <v>1</v>
      </c>
      <c r="H887" s="5" t="s">
        <v>2370</v>
      </c>
      <c r="I887" s="5" t="str">
        <f t="shared" si="26"/>
        <v>OVERWEIGHT</v>
      </c>
      <c r="J887" s="5" t="str">
        <f t="shared" si="27"/>
        <v>PREDIABETES</v>
      </c>
    </row>
    <row r="888" spans="1:10" x14ac:dyDescent="0.25">
      <c r="A888" s="5" t="s">
        <v>1474</v>
      </c>
      <c r="B888" s="5">
        <v>35.380000000000003</v>
      </c>
      <c r="C888" s="5">
        <v>6.12</v>
      </c>
      <c r="D888" s="5" t="s">
        <v>2370</v>
      </c>
      <c r="E888" s="5" t="s">
        <v>2370</v>
      </c>
      <c r="F888" s="5" t="s">
        <v>2370</v>
      </c>
      <c r="G888" s="5">
        <v>0</v>
      </c>
      <c r="H888" s="5" t="s">
        <v>2370</v>
      </c>
      <c r="I888" s="5" t="str">
        <f t="shared" si="26"/>
        <v>OBESITY</v>
      </c>
      <c r="J888" s="5" t="str">
        <f t="shared" si="27"/>
        <v>PREDIABETES</v>
      </c>
    </row>
    <row r="889" spans="1:10" x14ac:dyDescent="0.25">
      <c r="A889" s="5" t="s">
        <v>1473</v>
      </c>
      <c r="B889" s="5">
        <v>43.48</v>
      </c>
      <c r="C889" s="5">
        <v>6.24</v>
      </c>
      <c r="D889" s="5" t="s">
        <v>2370</v>
      </c>
      <c r="E889" s="5" t="s">
        <v>2370</v>
      </c>
      <c r="F889" s="5" t="s">
        <v>2370</v>
      </c>
      <c r="G889" s="5">
        <v>0</v>
      </c>
      <c r="H889" s="5" t="s">
        <v>2370</v>
      </c>
      <c r="I889" s="5" t="str">
        <f t="shared" si="26"/>
        <v>OBESITY</v>
      </c>
      <c r="J889" s="5" t="str">
        <f t="shared" si="27"/>
        <v>PREDIABETES</v>
      </c>
    </row>
    <row r="890" spans="1:10" x14ac:dyDescent="0.25">
      <c r="A890" s="5" t="s">
        <v>1472</v>
      </c>
      <c r="B890" s="5">
        <v>41.73</v>
      </c>
      <c r="C890" s="5">
        <v>6.25</v>
      </c>
      <c r="D890" s="5" t="s">
        <v>2370</v>
      </c>
      <c r="E890" s="5" t="s">
        <v>2370</v>
      </c>
      <c r="F890" s="5" t="s">
        <v>2370</v>
      </c>
      <c r="G890" s="5">
        <v>1</v>
      </c>
      <c r="H890" s="5" t="s">
        <v>2370</v>
      </c>
      <c r="I890" s="5" t="str">
        <f t="shared" si="26"/>
        <v>OBESITY</v>
      </c>
      <c r="J890" s="5" t="str">
        <f t="shared" si="27"/>
        <v>PREDIABETES</v>
      </c>
    </row>
    <row r="891" spans="1:10" x14ac:dyDescent="0.25">
      <c r="A891" s="5" t="s">
        <v>1471</v>
      </c>
      <c r="B891" s="5">
        <v>28.9</v>
      </c>
      <c r="C891" s="5">
        <v>11.96</v>
      </c>
      <c r="D891" s="5" t="s">
        <v>2370</v>
      </c>
      <c r="E891" s="5" t="s">
        <v>2370</v>
      </c>
      <c r="F891" s="5" t="s">
        <v>2370</v>
      </c>
      <c r="G891" s="5">
        <v>0</v>
      </c>
      <c r="H891" s="5" t="s">
        <v>2370</v>
      </c>
      <c r="I891" s="5" t="str">
        <f t="shared" si="26"/>
        <v>OVERWEIGHT</v>
      </c>
      <c r="J891" s="5" t="str">
        <f t="shared" si="27"/>
        <v>DIABETES</v>
      </c>
    </row>
    <row r="892" spans="1:10" x14ac:dyDescent="0.25">
      <c r="A892" s="5" t="s">
        <v>1470</v>
      </c>
      <c r="B892" s="5">
        <v>25.74</v>
      </c>
      <c r="C892" s="5">
        <v>7.69</v>
      </c>
      <c r="D892" s="5" t="s">
        <v>2370</v>
      </c>
      <c r="E892" s="5" t="s">
        <v>2370</v>
      </c>
      <c r="F892" s="5" t="s">
        <v>2370</v>
      </c>
      <c r="G892" s="5">
        <v>0</v>
      </c>
      <c r="H892" s="5" t="s">
        <v>2370</v>
      </c>
      <c r="I892" s="5" t="str">
        <f t="shared" si="26"/>
        <v>OVERWEIGHT</v>
      </c>
      <c r="J892" s="5" t="str">
        <f t="shared" si="27"/>
        <v>DIABETES</v>
      </c>
    </row>
    <row r="893" spans="1:10" x14ac:dyDescent="0.25">
      <c r="A893" s="5" t="s">
        <v>1469</v>
      </c>
      <c r="B893" s="5">
        <v>36.06</v>
      </c>
      <c r="C893" s="5">
        <v>8.83</v>
      </c>
      <c r="D893" s="5" t="s">
        <v>2370</v>
      </c>
      <c r="E893" s="5" t="s">
        <v>2370</v>
      </c>
      <c r="F893" s="5" t="s">
        <v>2370</v>
      </c>
      <c r="G893" s="5">
        <v>0</v>
      </c>
      <c r="H893" s="5" t="s">
        <v>2370</v>
      </c>
      <c r="I893" s="5" t="str">
        <f t="shared" si="26"/>
        <v>OBESITY</v>
      </c>
      <c r="J893" s="5" t="str">
        <f t="shared" si="27"/>
        <v>DIABETES</v>
      </c>
    </row>
    <row r="894" spans="1:10" x14ac:dyDescent="0.25">
      <c r="A894" s="5" t="s">
        <v>1468</v>
      </c>
      <c r="B894" s="5">
        <v>43.28</v>
      </c>
      <c r="C894" s="5">
        <v>4.41</v>
      </c>
      <c r="D894" s="5" t="s">
        <v>2370</v>
      </c>
      <c r="E894" s="5" t="s">
        <v>2370</v>
      </c>
      <c r="F894" s="5" t="s">
        <v>2370</v>
      </c>
      <c r="G894" s="5">
        <v>0</v>
      </c>
      <c r="H894" s="5" t="s">
        <v>2370</v>
      </c>
      <c r="I894" s="5" t="str">
        <f t="shared" si="26"/>
        <v>OBESITY</v>
      </c>
      <c r="J894" s="5" t="str">
        <f t="shared" si="27"/>
        <v>NORMAL</v>
      </c>
    </row>
    <row r="895" spans="1:10" x14ac:dyDescent="0.25">
      <c r="A895" s="5" t="s">
        <v>1467</v>
      </c>
      <c r="B895" s="5">
        <v>28.785</v>
      </c>
      <c r="C895" s="5">
        <v>9.1</v>
      </c>
      <c r="D895" s="5" t="s">
        <v>2371</v>
      </c>
      <c r="E895" s="5" t="s">
        <v>2370</v>
      </c>
      <c r="F895" s="5" t="s">
        <v>2372</v>
      </c>
      <c r="G895" s="5">
        <v>1</v>
      </c>
      <c r="H895" s="5" t="s">
        <v>2370</v>
      </c>
      <c r="I895" s="5" t="str">
        <f t="shared" si="26"/>
        <v>OVERWEIGHT</v>
      </c>
      <c r="J895" s="5" t="str">
        <f t="shared" si="27"/>
        <v>DIABETES</v>
      </c>
    </row>
    <row r="896" spans="1:10" x14ac:dyDescent="0.25">
      <c r="A896" s="5" t="s">
        <v>1466</v>
      </c>
      <c r="B896" s="5">
        <v>25.46</v>
      </c>
      <c r="C896" s="5">
        <v>11.52</v>
      </c>
      <c r="D896" s="5" t="s">
        <v>2371</v>
      </c>
      <c r="E896" s="5" t="s">
        <v>2370</v>
      </c>
      <c r="F896" s="5" t="s">
        <v>2372</v>
      </c>
      <c r="G896" s="5">
        <v>1</v>
      </c>
      <c r="H896" s="5" t="s">
        <v>2370</v>
      </c>
      <c r="I896" s="5" t="str">
        <f t="shared" si="26"/>
        <v>OVERWEIGHT</v>
      </c>
      <c r="J896" s="5" t="str">
        <f t="shared" si="27"/>
        <v>DIABETES</v>
      </c>
    </row>
    <row r="897" spans="1:10" x14ac:dyDescent="0.25">
      <c r="A897" s="5" t="s">
        <v>1465</v>
      </c>
      <c r="B897" s="5">
        <v>30.8</v>
      </c>
      <c r="C897" s="5">
        <v>10.95</v>
      </c>
      <c r="D897" s="5" t="s">
        <v>2370</v>
      </c>
      <c r="E897" s="5" t="s">
        <v>2370</v>
      </c>
      <c r="F897" s="5" t="s">
        <v>2370</v>
      </c>
      <c r="G897" s="5">
        <v>0</v>
      </c>
      <c r="H897" s="5" t="s">
        <v>2370</v>
      </c>
      <c r="I897" s="5" t="str">
        <f t="shared" si="26"/>
        <v>OBESITY</v>
      </c>
      <c r="J897" s="5" t="str">
        <f t="shared" si="27"/>
        <v>DIABETES</v>
      </c>
    </row>
    <row r="898" spans="1:10" x14ac:dyDescent="0.25">
      <c r="A898" s="5" t="s">
        <v>1464</v>
      </c>
      <c r="B898" s="5">
        <v>28.88</v>
      </c>
      <c r="C898" s="5">
        <v>11.5</v>
      </c>
      <c r="D898" s="5" t="s">
        <v>2370</v>
      </c>
      <c r="E898" s="5" t="s">
        <v>2370</v>
      </c>
      <c r="F898" s="5" t="s">
        <v>2370</v>
      </c>
      <c r="G898" s="5">
        <v>0</v>
      </c>
      <c r="H898" s="5" t="s">
        <v>2370</v>
      </c>
      <c r="I898" s="5" t="str">
        <f t="shared" ref="I898:I961" si="28">IF(B898 &lt;18.5,"UNDERWEIGHT",IF(B898&lt;25,"NORMAL WEIGHT",IF(B898&lt;30,"OVERWEIGHT","OBESITY")))</f>
        <v>OVERWEIGHT</v>
      </c>
      <c r="J898" s="5" t="str">
        <f t="shared" si="27"/>
        <v>DIABETES</v>
      </c>
    </row>
    <row r="899" spans="1:10" x14ac:dyDescent="0.25">
      <c r="A899" s="5" t="s">
        <v>1463</v>
      </c>
      <c r="B899" s="5">
        <v>23</v>
      </c>
      <c r="C899" s="5">
        <v>9.8800000000000008</v>
      </c>
      <c r="D899" s="5" t="s">
        <v>2370</v>
      </c>
      <c r="E899" s="5" t="s">
        <v>2370</v>
      </c>
      <c r="F899" s="5" t="s">
        <v>2370</v>
      </c>
      <c r="G899" s="5">
        <v>0</v>
      </c>
      <c r="H899" s="5" t="s">
        <v>2370</v>
      </c>
      <c r="I899" s="5" t="str">
        <f t="shared" si="28"/>
        <v>NORMAL WEIGHT</v>
      </c>
      <c r="J899" s="5" t="str">
        <f t="shared" ref="J899:J962" si="29">IF(C899&lt;5.7,"NORMAL",IF(C899&lt;6.4,"PREDIABETES","DIABETES"))</f>
        <v>DIABETES</v>
      </c>
    </row>
    <row r="900" spans="1:10" x14ac:dyDescent="0.25">
      <c r="A900" s="5" t="s">
        <v>1462</v>
      </c>
      <c r="B900" s="5">
        <v>38.25</v>
      </c>
      <c r="C900" s="5">
        <v>6.2</v>
      </c>
      <c r="D900" s="5" t="s">
        <v>2370</v>
      </c>
      <c r="E900" s="5" t="s">
        <v>2370</v>
      </c>
      <c r="F900" s="5" t="s">
        <v>2370</v>
      </c>
      <c r="G900" s="5">
        <v>1</v>
      </c>
      <c r="H900" s="5" t="s">
        <v>2370</v>
      </c>
      <c r="I900" s="5" t="str">
        <f t="shared" si="28"/>
        <v>OBESITY</v>
      </c>
      <c r="J900" s="5" t="str">
        <f t="shared" si="29"/>
        <v>PREDIABETES</v>
      </c>
    </row>
    <row r="901" spans="1:10" x14ac:dyDescent="0.25">
      <c r="A901" s="5" t="s">
        <v>1461</v>
      </c>
      <c r="B901" s="5">
        <v>39.25</v>
      </c>
      <c r="C901" s="5">
        <v>8.41</v>
      </c>
      <c r="D901" s="5" t="s">
        <v>2371</v>
      </c>
      <c r="E901" s="5" t="s">
        <v>2370</v>
      </c>
      <c r="F901" s="5" t="s">
        <v>2370</v>
      </c>
      <c r="G901" s="5">
        <v>1</v>
      </c>
      <c r="H901" s="5" t="s">
        <v>2370</v>
      </c>
      <c r="I901" s="5" t="str">
        <f t="shared" si="28"/>
        <v>OBESITY</v>
      </c>
      <c r="J901" s="5" t="str">
        <f t="shared" si="29"/>
        <v>DIABETES</v>
      </c>
    </row>
    <row r="902" spans="1:10" x14ac:dyDescent="0.25">
      <c r="A902" s="5" t="s">
        <v>1460</v>
      </c>
      <c r="B902" s="5">
        <v>26.6</v>
      </c>
      <c r="C902" s="5">
        <v>5.07</v>
      </c>
      <c r="D902" s="5" t="s">
        <v>2371</v>
      </c>
      <c r="E902" s="5" t="s">
        <v>2370</v>
      </c>
      <c r="F902" s="5" t="s">
        <v>2370</v>
      </c>
      <c r="G902" s="5">
        <v>2</v>
      </c>
      <c r="H902" s="5" t="s">
        <v>2370</v>
      </c>
      <c r="I902" s="5" t="str">
        <f t="shared" si="28"/>
        <v>OVERWEIGHT</v>
      </c>
      <c r="J902" s="5" t="str">
        <f t="shared" si="29"/>
        <v>NORMAL</v>
      </c>
    </row>
    <row r="903" spans="1:10" x14ac:dyDescent="0.25">
      <c r="A903" s="5" t="s">
        <v>1459</v>
      </c>
      <c r="B903" s="5">
        <v>35.700000000000003</v>
      </c>
      <c r="C903" s="5">
        <v>4.0599999999999996</v>
      </c>
      <c r="D903" s="5" t="s">
        <v>2370</v>
      </c>
      <c r="E903" s="5" t="s">
        <v>2370</v>
      </c>
      <c r="F903" s="5" t="s">
        <v>2372</v>
      </c>
      <c r="G903" s="5">
        <v>1</v>
      </c>
      <c r="H903" s="5" t="s">
        <v>2370</v>
      </c>
      <c r="I903" s="5" t="str">
        <f t="shared" si="28"/>
        <v>OBESITY</v>
      </c>
      <c r="J903" s="5" t="str">
        <f t="shared" si="29"/>
        <v>NORMAL</v>
      </c>
    </row>
    <row r="904" spans="1:10" x14ac:dyDescent="0.25">
      <c r="A904" s="5" t="s">
        <v>1458</v>
      </c>
      <c r="B904" s="5">
        <v>20.100000000000001</v>
      </c>
      <c r="C904" s="5">
        <v>10.52</v>
      </c>
      <c r="D904" s="5" t="s">
        <v>2370</v>
      </c>
      <c r="E904" s="5" t="s">
        <v>2370</v>
      </c>
      <c r="F904" s="5" t="s">
        <v>2370</v>
      </c>
      <c r="G904" s="5">
        <v>0</v>
      </c>
      <c r="H904" s="5" t="s">
        <v>2370</v>
      </c>
      <c r="I904" s="5" t="str">
        <f t="shared" si="28"/>
        <v>NORMAL WEIGHT</v>
      </c>
      <c r="J904" s="5" t="str">
        <f t="shared" si="29"/>
        <v>DIABETES</v>
      </c>
    </row>
    <row r="905" spans="1:10" x14ac:dyDescent="0.25">
      <c r="A905" s="5" t="s">
        <v>1457</v>
      </c>
      <c r="B905" s="5">
        <v>22.23</v>
      </c>
      <c r="C905" s="5">
        <v>9.65</v>
      </c>
      <c r="D905" s="5" t="s">
        <v>2370</v>
      </c>
      <c r="E905" s="5" t="s">
        <v>2370</v>
      </c>
      <c r="F905" s="5" t="s">
        <v>2370</v>
      </c>
      <c r="G905" s="5">
        <v>0</v>
      </c>
      <c r="H905" s="5" t="s">
        <v>2370</v>
      </c>
      <c r="I905" s="5" t="str">
        <f t="shared" si="28"/>
        <v>NORMAL WEIGHT</v>
      </c>
      <c r="J905" s="5" t="str">
        <f t="shared" si="29"/>
        <v>DIABETES</v>
      </c>
    </row>
    <row r="906" spans="1:10" x14ac:dyDescent="0.25">
      <c r="A906" s="5" t="s">
        <v>1456</v>
      </c>
      <c r="B906" s="5">
        <v>36.47</v>
      </c>
      <c r="C906" s="5">
        <v>6.21</v>
      </c>
      <c r="D906" s="5" t="s">
        <v>2370</v>
      </c>
      <c r="E906" s="5" t="s">
        <v>2370</v>
      </c>
      <c r="F906" s="5" t="s">
        <v>2370</v>
      </c>
      <c r="G906" s="5">
        <v>0</v>
      </c>
      <c r="H906" s="5" t="s">
        <v>2370</v>
      </c>
      <c r="I906" s="5" t="str">
        <f t="shared" si="28"/>
        <v>OBESITY</v>
      </c>
      <c r="J906" s="5" t="str">
        <f t="shared" si="29"/>
        <v>PREDIABETES</v>
      </c>
    </row>
    <row r="907" spans="1:10" x14ac:dyDescent="0.25">
      <c r="A907" s="5" t="s">
        <v>1455</v>
      </c>
      <c r="B907" s="5">
        <v>49.64</v>
      </c>
      <c r="C907" s="5">
        <v>4.76</v>
      </c>
      <c r="D907" s="5" t="s">
        <v>2370</v>
      </c>
      <c r="E907" s="5" t="s">
        <v>2370</v>
      </c>
      <c r="F907" s="5" t="s">
        <v>2372</v>
      </c>
      <c r="G907" s="5">
        <v>1</v>
      </c>
      <c r="H907" s="5" t="s">
        <v>2370</v>
      </c>
      <c r="I907" s="5" t="str">
        <f t="shared" si="28"/>
        <v>OBESITY</v>
      </c>
      <c r="J907" s="5" t="str">
        <f t="shared" si="29"/>
        <v>NORMAL</v>
      </c>
    </row>
    <row r="908" spans="1:10" x14ac:dyDescent="0.25">
      <c r="A908" s="5" t="s">
        <v>1454</v>
      </c>
      <c r="B908" s="5">
        <v>36.799999999999997</v>
      </c>
      <c r="C908" s="5">
        <v>5.73</v>
      </c>
      <c r="D908" s="5" t="s">
        <v>2371</v>
      </c>
      <c r="E908" s="5" t="s">
        <v>2370</v>
      </c>
      <c r="F908" s="5" t="s">
        <v>2372</v>
      </c>
      <c r="G908" s="5">
        <v>1</v>
      </c>
      <c r="H908" s="5" t="s">
        <v>2370</v>
      </c>
      <c r="I908" s="5" t="str">
        <f t="shared" si="28"/>
        <v>OBESITY</v>
      </c>
      <c r="J908" s="5" t="str">
        <f t="shared" si="29"/>
        <v>PREDIABETES</v>
      </c>
    </row>
    <row r="909" spans="1:10" x14ac:dyDescent="0.25">
      <c r="A909" s="5" t="s">
        <v>1453</v>
      </c>
      <c r="B909" s="5">
        <v>33.880000000000003</v>
      </c>
      <c r="C909" s="5">
        <v>10.78</v>
      </c>
      <c r="D909" s="5" t="s">
        <v>2371</v>
      </c>
      <c r="E909" s="5" t="s">
        <v>2370</v>
      </c>
      <c r="F909" s="5" t="s">
        <v>2370</v>
      </c>
      <c r="G909" s="5">
        <v>0</v>
      </c>
      <c r="H909" s="5" t="s">
        <v>2370</v>
      </c>
      <c r="I909" s="5" t="str">
        <f t="shared" si="28"/>
        <v>OBESITY</v>
      </c>
      <c r="J909" s="5" t="str">
        <f t="shared" si="29"/>
        <v>DIABETES</v>
      </c>
    </row>
    <row r="910" spans="1:10" x14ac:dyDescent="0.25">
      <c r="A910" s="5" t="s">
        <v>1452</v>
      </c>
      <c r="B910" s="5">
        <v>32.01</v>
      </c>
      <c r="C910" s="5">
        <v>5.08</v>
      </c>
      <c r="D910" s="5" t="s">
        <v>2371</v>
      </c>
      <c r="E910" s="5" t="s">
        <v>2370</v>
      </c>
      <c r="F910" s="5" t="s">
        <v>2370</v>
      </c>
      <c r="G910" s="5">
        <v>1</v>
      </c>
      <c r="H910" s="5" t="s">
        <v>2370</v>
      </c>
      <c r="I910" s="5" t="str">
        <f t="shared" si="28"/>
        <v>OBESITY</v>
      </c>
      <c r="J910" s="5" t="str">
        <f t="shared" si="29"/>
        <v>NORMAL</v>
      </c>
    </row>
    <row r="911" spans="1:10" x14ac:dyDescent="0.25">
      <c r="A911" s="5" t="s">
        <v>1451</v>
      </c>
      <c r="B911" s="5">
        <v>33.630000000000003</v>
      </c>
      <c r="C911" s="5">
        <v>11.39</v>
      </c>
      <c r="D911" s="5" t="s">
        <v>2370</v>
      </c>
      <c r="E911" s="5" t="s">
        <v>2370</v>
      </c>
      <c r="F911" s="5" t="s">
        <v>2370</v>
      </c>
      <c r="G911" s="5">
        <v>0</v>
      </c>
      <c r="H911" s="5" t="s">
        <v>2370</v>
      </c>
      <c r="I911" s="5" t="str">
        <f t="shared" si="28"/>
        <v>OBESITY</v>
      </c>
      <c r="J911" s="5" t="str">
        <f t="shared" si="29"/>
        <v>DIABETES</v>
      </c>
    </row>
    <row r="912" spans="1:10" x14ac:dyDescent="0.25">
      <c r="A912" s="5" t="s">
        <v>1450</v>
      </c>
      <c r="B912" s="5">
        <v>34.865000000000002</v>
      </c>
      <c r="C912" s="5">
        <v>5.35</v>
      </c>
      <c r="D912" s="5" t="s">
        <v>2371</v>
      </c>
      <c r="E912" s="5" t="s">
        <v>2370</v>
      </c>
      <c r="F912" s="5" t="s">
        <v>2370</v>
      </c>
      <c r="G912" s="5">
        <v>1</v>
      </c>
      <c r="H912" s="5" t="s">
        <v>2370</v>
      </c>
      <c r="I912" s="5" t="str">
        <f t="shared" si="28"/>
        <v>OBESITY</v>
      </c>
      <c r="J912" s="5" t="str">
        <f t="shared" si="29"/>
        <v>NORMAL</v>
      </c>
    </row>
    <row r="913" spans="1:10" x14ac:dyDescent="0.25">
      <c r="A913" s="5" t="s">
        <v>1449</v>
      </c>
      <c r="B913" s="5">
        <v>43.11</v>
      </c>
      <c r="C913" s="5">
        <v>5.6</v>
      </c>
      <c r="D913" s="5" t="s">
        <v>2370</v>
      </c>
      <c r="E913" s="5" t="s">
        <v>2370</v>
      </c>
      <c r="F913" s="5" t="s">
        <v>2370</v>
      </c>
      <c r="G913" s="5">
        <v>0</v>
      </c>
      <c r="H913" s="5" t="s">
        <v>2370</v>
      </c>
      <c r="I913" s="5" t="str">
        <f t="shared" si="28"/>
        <v>OBESITY</v>
      </c>
      <c r="J913" s="5" t="str">
        <f t="shared" si="29"/>
        <v>NORMAL</v>
      </c>
    </row>
    <row r="914" spans="1:10" x14ac:dyDescent="0.25">
      <c r="A914" s="5" t="s">
        <v>1448</v>
      </c>
      <c r="B914" s="5">
        <v>30.305</v>
      </c>
      <c r="C914" s="5">
        <v>4.2699999999999996</v>
      </c>
      <c r="D914" s="5" t="s">
        <v>2371</v>
      </c>
      <c r="E914" s="5" t="s">
        <v>2370</v>
      </c>
      <c r="F914" s="5" t="s">
        <v>2370</v>
      </c>
      <c r="G914" s="5">
        <v>1</v>
      </c>
      <c r="H914" s="5" t="s">
        <v>2370</v>
      </c>
      <c r="I914" s="5" t="str">
        <f t="shared" si="28"/>
        <v>OBESITY</v>
      </c>
      <c r="J914" s="5" t="str">
        <f t="shared" si="29"/>
        <v>NORMAL</v>
      </c>
    </row>
    <row r="915" spans="1:10" x14ac:dyDescent="0.25">
      <c r="A915" s="5" t="s">
        <v>1447</v>
      </c>
      <c r="B915" s="5">
        <v>25.175000000000001</v>
      </c>
      <c r="C915" s="5">
        <v>5.57</v>
      </c>
      <c r="D915" s="5" t="s">
        <v>2371</v>
      </c>
      <c r="E915" s="5" t="s">
        <v>2370</v>
      </c>
      <c r="F915" s="5" t="s">
        <v>2370</v>
      </c>
      <c r="G915" s="5">
        <v>1</v>
      </c>
      <c r="H915" s="5" t="s">
        <v>2370</v>
      </c>
      <c r="I915" s="5" t="str">
        <f t="shared" si="28"/>
        <v>OVERWEIGHT</v>
      </c>
      <c r="J915" s="5" t="str">
        <f t="shared" si="29"/>
        <v>NORMAL</v>
      </c>
    </row>
    <row r="916" spans="1:10" x14ac:dyDescent="0.25">
      <c r="A916" s="5" t="s">
        <v>1446</v>
      </c>
      <c r="B916" s="5">
        <v>26.8</v>
      </c>
      <c r="C916" s="5">
        <v>5.68</v>
      </c>
      <c r="D916" s="5" t="s">
        <v>2371</v>
      </c>
      <c r="E916" s="5" t="s">
        <v>2370</v>
      </c>
      <c r="F916" s="5" t="s">
        <v>2370</v>
      </c>
      <c r="G916" s="5">
        <v>1</v>
      </c>
      <c r="H916" s="5" t="s">
        <v>2370</v>
      </c>
      <c r="I916" s="5" t="str">
        <f t="shared" si="28"/>
        <v>OVERWEIGHT</v>
      </c>
      <c r="J916" s="5" t="str">
        <f t="shared" si="29"/>
        <v>NORMAL</v>
      </c>
    </row>
    <row r="917" spans="1:10" x14ac:dyDescent="0.25">
      <c r="A917" s="5" t="s">
        <v>1445</v>
      </c>
      <c r="B917" s="5">
        <v>21.78</v>
      </c>
      <c r="C917" s="5">
        <v>5.3</v>
      </c>
      <c r="D917" s="5" t="s">
        <v>2370</v>
      </c>
      <c r="E917" s="5" t="s">
        <v>2371</v>
      </c>
      <c r="F917" s="5" t="s">
        <v>2370</v>
      </c>
      <c r="G917" s="5">
        <v>1</v>
      </c>
      <c r="H917" s="5" t="s">
        <v>2370</v>
      </c>
      <c r="I917" s="5" t="str">
        <f t="shared" si="28"/>
        <v>NORMAL WEIGHT</v>
      </c>
      <c r="J917" s="5" t="str">
        <f t="shared" si="29"/>
        <v>NORMAL</v>
      </c>
    </row>
    <row r="918" spans="1:10" x14ac:dyDescent="0.25">
      <c r="A918" s="5" t="s">
        <v>1444</v>
      </c>
      <c r="B918" s="5">
        <v>30.14</v>
      </c>
      <c r="C918" s="5">
        <v>9.4499999999999993</v>
      </c>
      <c r="D918" s="5" t="s">
        <v>2371</v>
      </c>
      <c r="E918" s="5" t="s">
        <v>2370</v>
      </c>
      <c r="F918" s="5" t="s">
        <v>2370</v>
      </c>
      <c r="G918" s="5">
        <v>0</v>
      </c>
      <c r="H918" s="5" t="s">
        <v>2370</v>
      </c>
      <c r="I918" s="5" t="str">
        <f t="shared" si="28"/>
        <v>OBESITY</v>
      </c>
      <c r="J918" s="5" t="str">
        <f t="shared" si="29"/>
        <v>DIABETES</v>
      </c>
    </row>
    <row r="919" spans="1:10" x14ac:dyDescent="0.25">
      <c r="A919" s="5" t="s">
        <v>1443</v>
      </c>
      <c r="B919" s="5">
        <v>29.7</v>
      </c>
      <c r="C919" s="5">
        <v>6.79</v>
      </c>
      <c r="D919" s="5" t="s">
        <v>2371</v>
      </c>
      <c r="E919" s="5" t="s">
        <v>2370</v>
      </c>
      <c r="F919" s="5" t="s">
        <v>2370</v>
      </c>
      <c r="G919" s="5">
        <v>0</v>
      </c>
      <c r="H919" s="5" t="s">
        <v>2370</v>
      </c>
      <c r="I919" s="5" t="str">
        <f t="shared" si="28"/>
        <v>OVERWEIGHT</v>
      </c>
      <c r="J919" s="5" t="str">
        <f t="shared" si="29"/>
        <v>DIABETES</v>
      </c>
    </row>
    <row r="920" spans="1:10" x14ac:dyDescent="0.25">
      <c r="A920" s="5" t="s">
        <v>1442</v>
      </c>
      <c r="B920" s="5">
        <v>32.395000000000003</v>
      </c>
      <c r="C920" s="5">
        <v>11.1</v>
      </c>
      <c r="D920" s="5" t="s">
        <v>2371</v>
      </c>
      <c r="E920" s="5" t="s">
        <v>2370</v>
      </c>
      <c r="F920" s="5" t="s">
        <v>2370</v>
      </c>
      <c r="G920" s="5">
        <v>0</v>
      </c>
      <c r="H920" s="5" t="s">
        <v>2370</v>
      </c>
      <c r="I920" s="5" t="str">
        <f t="shared" si="28"/>
        <v>OBESITY</v>
      </c>
      <c r="J920" s="5" t="str">
        <f t="shared" si="29"/>
        <v>DIABETES</v>
      </c>
    </row>
    <row r="921" spans="1:10" x14ac:dyDescent="0.25">
      <c r="A921" s="5" t="s">
        <v>1441</v>
      </c>
      <c r="B921" s="5">
        <v>36.64</v>
      </c>
      <c r="C921" s="5">
        <v>7.26</v>
      </c>
      <c r="D921" s="5" t="s">
        <v>2370</v>
      </c>
      <c r="E921" s="5" t="s">
        <v>2370</v>
      </c>
      <c r="F921" s="5" t="s">
        <v>2370</v>
      </c>
      <c r="G921" s="5">
        <v>0</v>
      </c>
      <c r="H921" s="5" t="s">
        <v>2370</v>
      </c>
      <c r="I921" s="5" t="str">
        <f t="shared" si="28"/>
        <v>OBESITY</v>
      </c>
      <c r="J921" s="5" t="str">
        <f t="shared" si="29"/>
        <v>DIABETES</v>
      </c>
    </row>
    <row r="922" spans="1:10" x14ac:dyDescent="0.25">
      <c r="A922" s="5" t="s">
        <v>1440</v>
      </c>
      <c r="B922" s="5">
        <v>39.049999999999997</v>
      </c>
      <c r="C922" s="5">
        <v>5.27</v>
      </c>
      <c r="D922" s="5" t="s">
        <v>2371</v>
      </c>
      <c r="E922" s="5" t="s">
        <v>2370</v>
      </c>
      <c r="F922" s="5" t="s">
        <v>2370</v>
      </c>
      <c r="G922" s="5">
        <v>1</v>
      </c>
      <c r="H922" s="5" t="s">
        <v>2370</v>
      </c>
      <c r="I922" s="5" t="str">
        <f t="shared" si="28"/>
        <v>OBESITY</v>
      </c>
      <c r="J922" s="5" t="str">
        <f t="shared" si="29"/>
        <v>NORMAL</v>
      </c>
    </row>
    <row r="923" spans="1:10" x14ac:dyDescent="0.25">
      <c r="A923" s="5" t="s">
        <v>1439</v>
      </c>
      <c r="B923" s="5">
        <v>33.1</v>
      </c>
      <c r="C923" s="5">
        <v>5.46</v>
      </c>
      <c r="D923" s="5" t="s">
        <v>2371</v>
      </c>
      <c r="E923" s="5" t="s">
        <v>2370</v>
      </c>
      <c r="F923" s="5" t="s">
        <v>2370</v>
      </c>
      <c r="G923" s="5">
        <v>1</v>
      </c>
      <c r="H923" s="5" t="s">
        <v>2370</v>
      </c>
      <c r="I923" s="5" t="str">
        <f t="shared" si="28"/>
        <v>OBESITY</v>
      </c>
      <c r="J923" s="5" t="str">
        <f t="shared" si="29"/>
        <v>NORMAL</v>
      </c>
    </row>
    <row r="924" spans="1:10" x14ac:dyDescent="0.25">
      <c r="A924" s="5" t="s">
        <v>1438</v>
      </c>
      <c r="B924" s="5">
        <v>31.824999999999999</v>
      </c>
      <c r="C924" s="5">
        <v>8.1300000000000008</v>
      </c>
      <c r="D924" s="5" t="s">
        <v>2370</v>
      </c>
      <c r="E924" s="5" t="s">
        <v>2370</v>
      </c>
      <c r="F924" s="5" t="s">
        <v>2370</v>
      </c>
      <c r="G924" s="5">
        <v>0</v>
      </c>
      <c r="H924" s="5" t="s">
        <v>2370</v>
      </c>
      <c r="I924" s="5" t="str">
        <f t="shared" si="28"/>
        <v>OBESITY</v>
      </c>
      <c r="J924" s="5" t="str">
        <f t="shared" si="29"/>
        <v>DIABETES</v>
      </c>
    </row>
    <row r="925" spans="1:10" x14ac:dyDescent="0.25">
      <c r="A925" s="5" t="s">
        <v>1437</v>
      </c>
      <c r="B925" s="5">
        <v>29</v>
      </c>
      <c r="C925" s="5">
        <v>4.25</v>
      </c>
      <c r="D925" s="5" t="s">
        <v>2371</v>
      </c>
      <c r="E925" s="5" t="s">
        <v>2370</v>
      </c>
      <c r="F925" s="5" t="s">
        <v>2370</v>
      </c>
      <c r="G925" s="5">
        <v>1</v>
      </c>
      <c r="H925" s="5" t="s">
        <v>2370</v>
      </c>
      <c r="I925" s="5" t="str">
        <f t="shared" si="28"/>
        <v>OVERWEIGHT</v>
      </c>
      <c r="J925" s="5" t="str">
        <f t="shared" si="29"/>
        <v>NORMAL</v>
      </c>
    </row>
    <row r="926" spans="1:10" x14ac:dyDescent="0.25">
      <c r="A926" s="5" t="s">
        <v>1436</v>
      </c>
      <c r="B926" s="5">
        <v>30.495000000000001</v>
      </c>
      <c r="C926" s="5">
        <v>8.68</v>
      </c>
      <c r="D926" s="5" t="s">
        <v>2370</v>
      </c>
      <c r="E926" s="5" t="s">
        <v>2370</v>
      </c>
      <c r="F926" s="5" t="s">
        <v>2370</v>
      </c>
      <c r="G926" s="5">
        <v>0</v>
      </c>
      <c r="H926" s="5" t="s">
        <v>2370</v>
      </c>
      <c r="I926" s="5" t="str">
        <f t="shared" si="28"/>
        <v>OBESITY</v>
      </c>
      <c r="J926" s="5" t="str">
        <f t="shared" si="29"/>
        <v>DIABETES</v>
      </c>
    </row>
    <row r="927" spans="1:10" x14ac:dyDescent="0.25">
      <c r="A927" s="5" t="s">
        <v>1435</v>
      </c>
      <c r="B927" s="5">
        <v>25.2</v>
      </c>
      <c r="C927" s="5">
        <v>6.25</v>
      </c>
      <c r="D927" s="5" t="s">
        <v>2371</v>
      </c>
      <c r="E927" s="5" t="s">
        <v>2370</v>
      </c>
      <c r="F927" s="5" t="s">
        <v>2370</v>
      </c>
      <c r="G927" s="5">
        <v>1</v>
      </c>
      <c r="H927" s="5" t="s">
        <v>2370</v>
      </c>
      <c r="I927" s="5" t="str">
        <f t="shared" si="28"/>
        <v>OVERWEIGHT</v>
      </c>
      <c r="J927" s="5" t="str">
        <f t="shared" si="29"/>
        <v>PREDIABETES</v>
      </c>
    </row>
    <row r="928" spans="1:10" x14ac:dyDescent="0.25">
      <c r="A928" s="5" t="s">
        <v>1434</v>
      </c>
      <c r="B928" s="5">
        <v>22.77</v>
      </c>
      <c r="C928" s="5">
        <v>4.47</v>
      </c>
      <c r="D928" s="5" t="s">
        <v>2371</v>
      </c>
      <c r="E928" s="5" t="s">
        <v>2370</v>
      </c>
      <c r="F928" s="5" t="s">
        <v>2370</v>
      </c>
      <c r="G928" s="5">
        <v>1</v>
      </c>
      <c r="H928" s="5" t="s">
        <v>2370</v>
      </c>
      <c r="I928" s="5" t="str">
        <f t="shared" si="28"/>
        <v>NORMAL WEIGHT</v>
      </c>
      <c r="J928" s="5" t="str">
        <f t="shared" si="29"/>
        <v>NORMAL</v>
      </c>
    </row>
    <row r="929" spans="1:10" x14ac:dyDescent="0.25">
      <c r="A929" s="5" t="s">
        <v>1433</v>
      </c>
      <c r="B929" s="5">
        <v>23.18</v>
      </c>
      <c r="C929" s="5">
        <v>8.31</v>
      </c>
      <c r="D929" s="5" t="s">
        <v>2370</v>
      </c>
      <c r="E929" s="5" t="s">
        <v>2370</v>
      </c>
      <c r="F929" s="5" t="s">
        <v>2370</v>
      </c>
      <c r="G929" s="5">
        <v>0</v>
      </c>
      <c r="H929" s="5" t="s">
        <v>2370</v>
      </c>
      <c r="I929" s="5" t="str">
        <f t="shared" si="28"/>
        <v>NORMAL WEIGHT</v>
      </c>
      <c r="J929" s="5" t="str">
        <f t="shared" si="29"/>
        <v>DIABETES</v>
      </c>
    </row>
    <row r="930" spans="1:10" x14ac:dyDescent="0.25">
      <c r="A930" s="5" t="s">
        <v>1432</v>
      </c>
      <c r="B930" s="5">
        <v>35.409999999999997</v>
      </c>
      <c r="C930" s="5">
        <v>5.68</v>
      </c>
      <c r="D930" s="5" t="s">
        <v>2370</v>
      </c>
      <c r="E930" s="5" t="s">
        <v>2370</v>
      </c>
      <c r="F930" s="5" t="s">
        <v>2370</v>
      </c>
      <c r="G930" s="5">
        <v>0</v>
      </c>
      <c r="H930" s="5" t="s">
        <v>2370</v>
      </c>
      <c r="I930" s="5" t="str">
        <f t="shared" si="28"/>
        <v>OBESITY</v>
      </c>
      <c r="J930" s="5" t="str">
        <f t="shared" si="29"/>
        <v>NORMAL</v>
      </c>
    </row>
    <row r="931" spans="1:10" x14ac:dyDescent="0.25">
      <c r="A931" s="5" t="s">
        <v>1431</v>
      </c>
      <c r="B931" s="5">
        <v>32.11</v>
      </c>
      <c r="C931" s="5">
        <v>4.75</v>
      </c>
      <c r="D931" s="5" t="s">
        <v>2371</v>
      </c>
      <c r="E931" s="5" t="s">
        <v>2370</v>
      </c>
      <c r="F931" s="5" t="s">
        <v>2370</v>
      </c>
      <c r="G931" s="5">
        <v>2</v>
      </c>
      <c r="H931" s="5" t="s">
        <v>2370</v>
      </c>
      <c r="I931" s="5" t="str">
        <f t="shared" si="28"/>
        <v>OBESITY</v>
      </c>
      <c r="J931" s="5" t="str">
        <f t="shared" si="29"/>
        <v>NORMAL</v>
      </c>
    </row>
    <row r="932" spans="1:10" x14ac:dyDescent="0.25">
      <c r="A932" s="5" t="s">
        <v>1430</v>
      </c>
      <c r="B932" s="5">
        <v>34.479999999999997</v>
      </c>
      <c r="C932" s="5">
        <v>6.31</v>
      </c>
      <c r="D932" s="5" t="s">
        <v>2370</v>
      </c>
      <c r="E932" s="5" t="s">
        <v>2370</v>
      </c>
      <c r="F932" s="5" t="s">
        <v>2372</v>
      </c>
      <c r="G932" s="5">
        <v>1</v>
      </c>
      <c r="H932" s="5" t="s">
        <v>2370</v>
      </c>
      <c r="I932" s="5" t="str">
        <f t="shared" si="28"/>
        <v>OBESITY</v>
      </c>
      <c r="J932" s="5" t="str">
        <f t="shared" si="29"/>
        <v>PREDIABETES</v>
      </c>
    </row>
    <row r="933" spans="1:10" x14ac:dyDescent="0.25">
      <c r="A933" s="5" t="s">
        <v>1429</v>
      </c>
      <c r="B933" s="5">
        <v>34.39</v>
      </c>
      <c r="C933" s="5">
        <v>6.28</v>
      </c>
      <c r="D933" s="5" t="s">
        <v>2371</v>
      </c>
      <c r="E933" s="5" t="s">
        <v>2370</v>
      </c>
      <c r="F933" s="5" t="s">
        <v>2370</v>
      </c>
      <c r="G933" s="5">
        <v>1</v>
      </c>
      <c r="H933" s="5" t="s">
        <v>2370</v>
      </c>
      <c r="I933" s="5" t="str">
        <f t="shared" si="28"/>
        <v>OBESITY</v>
      </c>
      <c r="J933" s="5" t="str">
        <f t="shared" si="29"/>
        <v>PREDIABETES</v>
      </c>
    </row>
    <row r="934" spans="1:10" x14ac:dyDescent="0.25">
      <c r="A934" s="5" t="s">
        <v>1428</v>
      </c>
      <c r="B934" s="5">
        <v>26.4</v>
      </c>
      <c r="C934" s="5">
        <v>9.2899999999999991</v>
      </c>
      <c r="D934" s="5" t="s">
        <v>2371</v>
      </c>
      <c r="E934" s="5" t="s">
        <v>2370</v>
      </c>
      <c r="F934" s="5" t="s">
        <v>2372</v>
      </c>
      <c r="G934" s="5">
        <v>1</v>
      </c>
      <c r="H934" s="5" t="s">
        <v>2370</v>
      </c>
      <c r="I934" s="5" t="str">
        <f t="shared" si="28"/>
        <v>OVERWEIGHT</v>
      </c>
      <c r="J934" s="5" t="str">
        <f t="shared" si="29"/>
        <v>DIABETES</v>
      </c>
    </row>
    <row r="935" spans="1:10" x14ac:dyDescent="0.25">
      <c r="A935" s="5" t="s">
        <v>1427</v>
      </c>
      <c r="B935" s="5">
        <v>28.1</v>
      </c>
      <c r="C935" s="5">
        <v>5.79</v>
      </c>
      <c r="D935" s="5" t="s">
        <v>2371</v>
      </c>
      <c r="E935" s="5" t="s">
        <v>2370</v>
      </c>
      <c r="F935" s="5" t="s">
        <v>2372</v>
      </c>
      <c r="G935" s="5">
        <v>1</v>
      </c>
      <c r="H935" s="5" t="s">
        <v>2370</v>
      </c>
      <c r="I935" s="5" t="str">
        <f t="shared" si="28"/>
        <v>OVERWEIGHT</v>
      </c>
      <c r="J935" s="5" t="str">
        <f t="shared" si="29"/>
        <v>PREDIABETES</v>
      </c>
    </row>
    <row r="936" spans="1:10" x14ac:dyDescent="0.25">
      <c r="A936" s="5" t="s">
        <v>1426</v>
      </c>
      <c r="B936" s="5">
        <v>27</v>
      </c>
      <c r="C936" s="5">
        <v>4.54</v>
      </c>
      <c r="D936" s="5" t="s">
        <v>2371</v>
      </c>
      <c r="E936" s="5" t="s">
        <v>2370</v>
      </c>
      <c r="F936" s="5" t="s">
        <v>2370</v>
      </c>
      <c r="G936" s="5">
        <v>1</v>
      </c>
      <c r="H936" s="5" t="s">
        <v>2370</v>
      </c>
      <c r="I936" s="5" t="str">
        <f t="shared" si="28"/>
        <v>OVERWEIGHT</v>
      </c>
      <c r="J936" s="5" t="str">
        <f t="shared" si="29"/>
        <v>NORMAL</v>
      </c>
    </row>
    <row r="937" spans="1:10" x14ac:dyDescent="0.25">
      <c r="A937" s="5" t="s">
        <v>1425</v>
      </c>
      <c r="B937" s="5">
        <v>28.594999999999999</v>
      </c>
      <c r="C937" s="5">
        <v>4.68</v>
      </c>
      <c r="D937" s="5" t="s">
        <v>2371</v>
      </c>
      <c r="E937" s="5" t="s">
        <v>2370</v>
      </c>
      <c r="F937" s="5" t="s">
        <v>2370</v>
      </c>
      <c r="G937" s="5">
        <v>1</v>
      </c>
      <c r="H937" s="5" t="s">
        <v>2370</v>
      </c>
      <c r="I937" s="5" t="str">
        <f t="shared" si="28"/>
        <v>OVERWEIGHT</v>
      </c>
      <c r="J937" s="5" t="str">
        <f t="shared" si="29"/>
        <v>NORMAL</v>
      </c>
    </row>
    <row r="938" spans="1:10" x14ac:dyDescent="0.25">
      <c r="A938" s="5" t="s">
        <v>1424</v>
      </c>
      <c r="B938" s="5">
        <v>36.799999999999997</v>
      </c>
      <c r="C938" s="5">
        <v>5.88</v>
      </c>
      <c r="D938" s="5" t="s">
        <v>2370</v>
      </c>
      <c r="E938" s="5" t="s">
        <v>2370</v>
      </c>
      <c r="F938" s="5" t="s">
        <v>2370</v>
      </c>
      <c r="G938" s="5">
        <v>1</v>
      </c>
      <c r="H938" s="5" t="s">
        <v>2370</v>
      </c>
      <c r="I938" s="5" t="str">
        <f t="shared" si="28"/>
        <v>OBESITY</v>
      </c>
      <c r="J938" s="5" t="str">
        <f t="shared" si="29"/>
        <v>PREDIABETES</v>
      </c>
    </row>
    <row r="939" spans="1:10" x14ac:dyDescent="0.25">
      <c r="A939" s="5" t="s">
        <v>1423</v>
      </c>
      <c r="B939" s="5">
        <v>23.75</v>
      </c>
      <c r="C939" s="5">
        <v>5.42</v>
      </c>
      <c r="D939" s="5" t="s">
        <v>2371</v>
      </c>
      <c r="E939" s="5" t="s">
        <v>2370</v>
      </c>
      <c r="F939" s="5" t="s">
        <v>2372</v>
      </c>
      <c r="G939" s="5">
        <v>1</v>
      </c>
      <c r="H939" s="5" t="s">
        <v>2370</v>
      </c>
      <c r="I939" s="5" t="str">
        <f t="shared" si="28"/>
        <v>NORMAL WEIGHT</v>
      </c>
      <c r="J939" s="5" t="str">
        <f t="shared" si="29"/>
        <v>NORMAL</v>
      </c>
    </row>
    <row r="940" spans="1:10" x14ac:dyDescent="0.25">
      <c r="A940" s="5" t="s">
        <v>1422</v>
      </c>
      <c r="B940" s="5">
        <v>35.619999999999997</v>
      </c>
      <c r="C940" s="5">
        <v>4.16</v>
      </c>
      <c r="D940" s="5" t="s">
        <v>2370</v>
      </c>
      <c r="E940" s="5" t="s">
        <v>2370</v>
      </c>
      <c r="F940" s="5" t="s">
        <v>2370</v>
      </c>
      <c r="G940" s="5">
        <v>0</v>
      </c>
      <c r="H940" s="5" t="s">
        <v>2370</v>
      </c>
      <c r="I940" s="5" t="str">
        <f t="shared" si="28"/>
        <v>OBESITY</v>
      </c>
      <c r="J940" s="5" t="str">
        <f t="shared" si="29"/>
        <v>NORMAL</v>
      </c>
    </row>
    <row r="941" spans="1:10" x14ac:dyDescent="0.25">
      <c r="A941" s="5" t="s">
        <v>1421</v>
      </c>
      <c r="B941" s="5">
        <v>30.69</v>
      </c>
      <c r="C941" s="5">
        <v>7.05</v>
      </c>
      <c r="D941" s="5" t="s">
        <v>2371</v>
      </c>
      <c r="E941" s="5" t="s">
        <v>2370</v>
      </c>
      <c r="F941" s="5" t="s">
        <v>2370</v>
      </c>
      <c r="G941" s="5">
        <v>2</v>
      </c>
      <c r="H941" s="5" t="s">
        <v>2370</v>
      </c>
      <c r="I941" s="5" t="str">
        <f t="shared" si="28"/>
        <v>OBESITY</v>
      </c>
      <c r="J941" s="5" t="str">
        <f t="shared" si="29"/>
        <v>DIABETES</v>
      </c>
    </row>
    <row r="942" spans="1:10" x14ac:dyDescent="0.25">
      <c r="A942" s="5" t="s">
        <v>1420</v>
      </c>
      <c r="B942" s="5">
        <v>35.799999999999997</v>
      </c>
      <c r="C942" s="5">
        <v>5.63</v>
      </c>
      <c r="D942" s="5" t="s">
        <v>2371</v>
      </c>
      <c r="E942" s="5" t="s">
        <v>2370</v>
      </c>
      <c r="F942" s="5" t="s">
        <v>2370</v>
      </c>
      <c r="G942" s="5">
        <v>2</v>
      </c>
      <c r="H942" s="5" t="s">
        <v>2370</v>
      </c>
      <c r="I942" s="5" t="str">
        <f t="shared" si="28"/>
        <v>OBESITY</v>
      </c>
      <c r="J942" s="5" t="str">
        <f t="shared" si="29"/>
        <v>NORMAL</v>
      </c>
    </row>
    <row r="943" spans="1:10" x14ac:dyDescent="0.25">
      <c r="A943" s="5" t="s">
        <v>1419</v>
      </c>
      <c r="B943" s="5">
        <v>28.785</v>
      </c>
      <c r="C943" s="5">
        <v>4.24</v>
      </c>
      <c r="D943" s="5" t="s">
        <v>2371</v>
      </c>
      <c r="E943" s="5" t="s">
        <v>2370</v>
      </c>
      <c r="F943" s="5" t="s">
        <v>2370</v>
      </c>
      <c r="G943" s="5">
        <v>2</v>
      </c>
      <c r="H943" s="5" t="s">
        <v>2370</v>
      </c>
      <c r="I943" s="5" t="str">
        <f t="shared" si="28"/>
        <v>OVERWEIGHT</v>
      </c>
      <c r="J943" s="5" t="str">
        <f t="shared" si="29"/>
        <v>NORMAL</v>
      </c>
    </row>
    <row r="944" spans="1:10" x14ac:dyDescent="0.25">
      <c r="A944" s="5" t="s">
        <v>1418</v>
      </c>
      <c r="B944" s="5">
        <v>28.594999999999999</v>
      </c>
      <c r="C944" s="5">
        <v>4.96</v>
      </c>
      <c r="D944" s="5" t="s">
        <v>2371</v>
      </c>
      <c r="E944" s="5" t="s">
        <v>2370</v>
      </c>
      <c r="F944" s="5" t="s">
        <v>2370</v>
      </c>
      <c r="G944" s="5">
        <v>2</v>
      </c>
      <c r="H944" s="5" t="s">
        <v>2370</v>
      </c>
      <c r="I944" s="5" t="str">
        <f t="shared" si="28"/>
        <v>OVERWEIGHT</v>
      </c>
      <c r="J944" s="5" t="str">
        <f t="shared" si="29"/>
        <v>NORMAL</v>
      </c>
    </row>
    <row r="945" spans="1:10" x14ac:dyDescent="0.25">
      <c r="A945" s="5" t="s">
        <v>1417</v>
      </c>
      <c r="B945" s="5">
        <v>48.75</v>
      </c>
      <c r="C945" s="5">
        <v>4.34</v>
      </c>
      <c r="D945" s="5" t="s">
        <v>2370</v>
      </c>
      <c r="E945" s="5" t="s">
        <v>2370</v>
      </c>
      <c r="F945" s="5" t="s">
        <v>2370</v>
      </c>
      <c r="G945" s="5">
        <v>0</v>
      </c>
      <c r="H945" s="5" t="s">
        <v>2370</v>
      </c>
      <c r="I945" s="5" t="str">
        <f t="shared" si="28"/>
        <v>OBESITY</v>
      </c>
      <c r="J945" s="5" t="str">
        <f t="shared" si="29"/>
        <v>NORMAL</v>
      </c>
    </row>
    <row r="946" spans="1:10" x14ac:dyDescent="0.25">
      <c r="A946" s="5" t="s">
        <v>1416</v>
      </c>
      <c r="B946" s="5">
        <v>28.31</v>
      </c>
      <c r="C946" s="5">
        <v>5.43</v>
      </c>
      <c r="D946" s="5" t="s">
        <v>2371</v>
      </c>
      <c r="E946" s="5" t="s">
        <v>2370</v>
      </c>
      <c r="F946" s="5" t="s">
        <v>2370</v>
      </c>
      <c r="G946" s="5">
        <v>2</v>
      </c>
      <c r="H946" s="5" t="s">
        <v>2370</v>
      </c>
      <c r="I946" s="5" t="str">
        <f t="shared" si="28"/>
        <v>OVERWEIGHT</v>
      </c>
      <c r="J946" s="5" t="str">
        <f t="shared" si="29"/>
        <v>NORMAL</v>
      </c>
    </row>
    <row r="947" spans="1:10" x14ac:dyDescent="0.25">
      <c r="A947" s="5" t="s">
        <v>1415</v>
      </c>
      <c r="B947" s="5">
        <v>38.39</v>
      </c>
      <c r="C947" s="5">
        <v>8.33</v>
      </c>
      <c r="D947" s="5" t="s">
        <v>2371</v>
      </c>
      <c r="E947" s="5" t="s">
        <v>2370</v>
      </c>
      <c r="F947" s="5" t="s">
        <v>2370</v>
      </c>
      <c r="G947" s="5">
        <v>1</v>
      </c>
      <c r="H947" s="5" t="s">
        <v>2370</v>
      </c>
      <c r="I947" s="5" t="str">
        <f t="shared" si="28"/>
        <v>OBESITY</v>
      </c>
      <c r="J947" s="5" t="str">
        <f t="shared" si="29"/>
        <v>DIABETES</v>
      </c>
    </row>
    <row r="948" spans="1:10" x14ac:dyDescent="0.25">
      <c r="A948" s="5" t="s">
        <v>1414</v>
      </c>
      <c r="B948" s="5">
        <v>25.87</v>
      </c>
      <c r="C948" s="5">
        <v>5.63</v>
      </c>
      <c r="D948" s="5" t="s">
        <v>2371</v>
      </c>
      <c r="E948" s="5" t="s">
        <v>2370</v>
      </c>
      <c r="F948" s="5" t="s">
        <v>2370</v>
      </c>
      <c r="G948" s="5">
        <v>1</v>
      </c>
      <c r="H948" s="5" t="s">
        <v>2370</v>
      </c>
      <c r="I948" s="5" t="str">
        <f t="shared" si="28"/>
        <v>OVERWEIGHT</v>
      </c>
      <c r="J948" s="5" t="str">
        <f t="shared" si="29"/>
        <v>NORMAL</v>
      </c>
    </row>
    <row r="949" spans="1:10" x14ac:dyDescent="0.25">
      <c r="A949" s="5" t="s">
        <v>1413</v>
      </c>
      <c r="B949" s="5">
        <v>43.7</v>
      </c>
      <c r="C949" s="5">
        <v>7.23</v>
      </c>
      <c r="D949" s="5" t="s">
        <v>2370</v>
      </c>
      <c r="E949" s="5" t="s">
        <v>2370</v>
      </c>
      <c r="F949" s="5" t="s">
        <v>2370</v>
      </c>
      <c r="G949" s="5">
        <v>0</v>
      </c>
      <c r="H949" s="5" t="s">
        <v>2370</v>
      </c>
      <c r="I949" s="5" t="str">
        <f t="shared" si="28"/>
        <v>OBESITY</v>
      </c>
      <c r="J949" s="5" t="str">
        <f t="shared" si="29"/>
        <v>DIABETES</v>
      </c>
    </row>
    <row r="950" spans="1:10" x14ac:dyDescent="0.25">
      <c r="A950" s="5" t="s">
        <v>1412</v>
      </c>
      <c r="B950" s="5">
        <v>40.945</v>
      </c>
      <c r="C950" s="5">
        <v>10.57</v>
      </c>
      <c r="D950" s="5" t="s">
        <v>2370</v>
      </c>
      <c r="E950" s="5" t="s">
        <v>2370</v>
      </c>
      <c r="F950" s="5" t="s">
        <v>2370</v>
      </c>
      <c r="G950" s="5">
        <v>0</v>
      </c>
      <c r="H950" s="5" t="s">
        <v>2370</v>
      </c>
      <c r="I950" s="5" t="str">
        <f t="shared" si="28"/>
        <v>OBESITY</v>
      </c>
      <c r="J950" s="5" t="str">
        <f t="shared" si="29"/>
        <v>DIABETES</v>
      </c>
    </row>
    <row r="951" spans="1:10" x14ac:dyDescent="0.25">
      <c r="A951" s="5" t="s">
        <v>1411</v>
      </c>
      <c r="B951" s="5">
        <v>27.94</v>
      </c>
      <c r="C951" s="5">
        <v>7.92</v>
      </c>
      <c r="D951" s="5" t="s">
        <v>2370</v>
      </c>
      <c r="E951" s="5" t="s">
        <v>2370</v>
      </c>
      <c r="F951" s="5" t="s">
        <v>2370</v>
      </c>
      <c r="G951" s="5">
        <v>0</v>
      </c>
      <c r="H951" s="5" t="s">
        <v>2370</v>
      </c>
      <c r="I951" s="5" t="str">
        <f t="shared" si="28"/>
        <v>OVERWEIGHT</v>
      </c>
      <c r="J951" s="5" t="str">
        <f t="shared" si="29"/>
        <v>DIABETES</v>
      </c>
    </row>
    <row r="952" spans="1:10" x14ac:dyDescent="0.25">
      <c r="A952" s="5" t="s">
        <v>1410</v>
      </c>
      <c r="B952" s="5">
        <v>31.9</v>
      </c>
      <c r="C952" s="5">
        <v>10.119999999999999</v>
      </c>
      <c r="D952" s="5" t="s">
        <v>2370</v>
      </c>
      <c r="E952" s="5" t="s">
        <v>2370</v>
      </c>
      <c r="F952" s="5" t="s">
        <v>2370</v>
      </c>
      <c r="G952" s="5">
        <v>2</v>
      </c>
      <c r="H952" s="5" t="s">
        <v>2370</v>
      </c>
      <c r="I952" s="5" t="str">
        <f t="shared" si="28"/>
        <v>OBESITY</v>
      </c>
      <c r="J952" s="5" t="str">
        <f t="shared" si="29"/>
        <v>DIABETES</v>
      </c>
    </row>
    <row r="953" spans="1:10" x14ac:dyDescent="0.25">
      <c r="A953" s="5" t="s">
        <v>1409</v>
      </c>
      <c r="B953" s="5">
        <v>31.64</v>
      </c>
      <c r="C953" s="5">
        <v>7.91</v>
      </c>
      <c r="D953" s="5" t="s">
        <v>2370</v>
      </c>
      <c r="E953" s="5" t="s">
        <v>2370</v>
      </c>
      <c r="F953" s="5" t="s">
        <v>2370</v>
      </c>
      <c r="G953" s="5">
        <v>0</v>
      </c>
      <c r="H953" s="5" t="s">
        <v>2370</v>
      </c>
      <c r="I953" s="5" t="str">
        <f t="shared" si="28"/>
        <v>OBESITY</v>
      </c>
      <c r="J953" s="5" t="str">
        <f t="shared" si="29"/>
        <v>DIABETES</v>
      </c>
    </row>
    <row r="954" spans="1:10" x14ac:dyDescent="0.25">
      <c r="A954" s="5" t="s">
        <v>1408</v>
      </c>
      <c r="B954" s="5">
        <v>46.7</v>
      </c>
      <c r="C954" s="5">
        <v>10.9</v>
      </c>
      <c r="D954" s="5" t="s">
        <v>2370</v>
      </c>
      <c r="E954" s="5" t="s">
        <v>2370</v>
      </c>
      <c r="F954" s="5" t="s">
        <v>2370</v>
      </c>
      <c r="G954" s="5">
        <v>0</v>
      </c>
      <c r="H954" s="5" t="s">
        <v>2370</v>
      </c>
      <c r="I954" s="5" t="str">
        <f t="shared" si="28"/>
        <v>OBESITY</v>
      </c>
      <c r="J954" s="5" t="str">
        <f t="shared" si="29"/>
        <v>DIABETES</v>
      </c>
    </row>
    <row r="955" spans="1:10" x14ac:dyDescent="0.25">
      <c r="A955" s="5" t="s">
        <v>1407</v>
      </c>
      <c r="B955" s="5">
        <v>18.335000000000001</v>
      </c>
      <c r="C955" s="5">
        <v>11.83</v>
      </c>
      <c r="D955" s="5" t="s">
        <v>2370</v>
      </c>
      <c r="E955" s="5" t="s">
        <v>2370</v>
      </c>
      <c r="F955" s="5" t="s">
        <v>2370</v>
      </c>
      <c r="G955" s="5">
        <v>0</v>
      </c>
      <c r="H955" s="5" t="s">
        <v>2370</v>
      </c>
      <c r="I955" s="5" t="str">
        <f t="shared" si="28"/>
        <v>UNDERWEIGHT</v>
      </c>
      <c r="J955" s="5" t="str">
        <f t="shared" si="29"/>
        <v>DIABETES</v>
      </c>
    </row>
    <row r="956" spans="1:10" x14ac:dyDescent="0.25">
      <c r="A956" s="5" t="s">
        <v>1406</v>
      </c>
      <c r="B956" s="5">
        <v>31.24</v>
      </c>
      <c r="C956" s="5">
        <v>7.42</v>
      </c>
      <c r="D956" s="5" t="s">
        <v>2371</v>
      </c>
      <c r="E956" s="5" t="s">
        <v>2370</v>
      </c>
      <c r="F956" s="5" t="s">
        <v>2370</v>
      </c>
      <c r="G956" s="5">
        <v>2</v>
      </c>
      <c r="H956" s="5" t="s">
        <v>2370</v>
      </c>
      <c r="I956" s="5" t="str">
        <f t="shared" si="28"/>
        <v>OBESITY</v>
      </c>
      <c r="J956" s="5" t="str">
        <f t="shared" si="29"/>
        <v>DIABETES</v>
      </c>
    </row>
    <row r="957" spans="1:10" x14ac:dyDescent="0.25">
      <c r="A957" s="5" t="s">
        <v>1405</v>
      </c>
      <c r="B957" s="5">
        <v>39.22</v>
      </c>
      <c r="C957" s="5">
        <v>5.62</v>
      </c>
      <c r="D957" s="5" t="s">
        <v>2371</v>
      </c>
      <c r="E957" s="5" t="s">
        <v>2370</v>
      </c>
      <c r="F957" s="5" t="s">
        <v>2370</v>
      </c>
      <c r="G957" s="5">
        <v>1</v>
      </c>
      <c r="H957" s="5" t="s">
        <v>2370</v>
      </c>
      <c r="I957" s="5" t="str">
        <f t="shared" si="28"/>
        <v>OBESITY</v>
      </c>
      <c r="J957" s="5" t="str">
        <f t="shared" si="29"/>
        <v>NORMAL</v>
      </c>
    </row>
    <row r="958" spans="1:10" x14ac:dyDescent="0.25">
      <c r="A958" s="5" t="s">
        <v>1404</v>
      </c>
      <c r="B958" s="5">
        <v>24.414999999999999</v>
      </c>
      <c r="C958" s="5">
        <v>7.16</v>
      </c>
      <c r="D958" s="5" t="s">
        <v>2370</v>
      </c>
      <c r="E958" s="5" t="s">
        <v>2370</v>
      </c>
      <c r="F958" s="5" t="s">
        <v>2370</v>
      </c>
      <c r="G958" s="5">
        <v>0</v>
      </c>
      <c r="H958" s="5" t="s">
        <v>2370</v>
      </c>
      <c r="I958" s="5" t="str">
        <f t="shared" si="28"/>
        <v>NORMAL WEIGHT</v>
      </c>
      <c r="J958" s="5" t="str">
        <f t="shared" si="29"/>
        <v>DIABETES</v>
      </c>
    </row>
    <row r="959" spans="1:10" x14ac:dyDescent="0.25">
      <c r="A959" s="5" t="s">
        <v>1403</v>
      </c>
      <c r="B959" s="5">
        <v>32.299999999999997</v>
      </c>
      <c r="C959" s="5">
        <v>9.89</v>
      </c>
      <c r="D959" s="5" t="s">
        <v>2370</v>
      </c>
      <c r="E959" s="5" t="s">
        <v>2370</v>
      </c>
      <c r="F959" s="5" t="s">
        <v>2370</v>
      </c>
      <c r="G959" s="5">
        <v>0</v>
      </c>
      <c r="H959" s="5" t="s">
        <v>2370</v>
      </c>
      <c r="I959" s="5" t="str">
        <f t="shared" si="28"/>
        <v>OBESITY</v>
      </c>
      <c r="J959" s="5" t="str">
        <f t="shared" si="29"/>
        <v>DIABETES</v>
      </c>
    </row>
    <row r="960" spans="1:10" x14ac:dyDescent="0.25">
      <c r="A960" s="5" t="s">
        <v>1402</v>
      </c>
      <c r="B960" s="5">
        <v>39.94</v>
      </c>
      <c r="C960" s="5">
        <v>5.14</v>
      </c>
      <c r="D960" s="5" t="s">
        <v>2370</v>
      </c>
      <c r="E960" s="5" t="s">
        <v>2370</v>
      </c>
      <c r="F960" s="5" t="s">
        <v>2370</v>
      </c>
      <c r="G960" s="5">
        <v>0</v>
      </c>
      <c r="H960" s="5" t="s">
        <v>2370</v>
      </c>
      <c r="I960" s="5" t="str">
        <f t="shared" si="28"/>
        <v>OBESITY</v>
      </c>
      <c r="J960" s="5" t="str">
        <f t="shared" si="29"/>
        <v>NORMAL</v>
      </c>
    </row>
    <row r="961" spans="1:10" x14ac:dyDescent="0.25">
      <c r="A961" s="5" t="s">
        <v>1401</v>
      </c>
      <c r="B961" s="5">
        <v>30</v>
      </c>
      <c r="C961" s="5">
        <v>5.61</v>
      </c>
      <c r="D961" s="5" t="s">
        <v>2371</v>
      </c>
      <c r="E961" s="5" t="s">
        <v>2370</v>
      </c>
      <c r="F961" s="5" t="s">
        <v>2372</v>
      </c>
      <c r="G961" s="5">
        <v>1</v>
      </c>
      <c r="H961" s="5" t="s">
        <v>2370</v>
      </c>
      <c r="I961" s="5" t="str">
        <f t="shared" si="28"/>
        <v>OBESITY</v>
      </c>
      <c r="J961" s="5" t="str">
        <f t="shared" si="29"/>
        <v>NORMAL</v>
      </c>
    </row>
    <row r="962" spans="1:10" x14ac:dyDescent="0.25">
      <c r="A962" s="5" t="s">
        <v>1400</v>
      </c>
      <c r="B962" s="5">
        <v>35.340000000000003</v>
      </c>
      <c r="C962" s="5">
        <v>5.51</v>
      </c>
      <c r="D962" s="5" t="s">
        <v>2371</v>
      </c>
      <c r="E962" s="5" t="s">
        <v>2370</v>
      </c>
      <c r="F962" s="5" t="s">
        <v>2372</v>
      </c>
      <c r="G962" s="5">
        <v>1</v>
      </c>
      <c r="H962" s="5" t="s">
        <v>2370</v>
      </c>
      <c r="I962" s="5" t="str">
        <f t="shared" ref="I962:I1025" si="30">IF(B962 &lt;18.5,"UNDERWEIGHT",IF(B962&lt;25,"NORMAL WEIGHT",IF(B962&lt;30,"OVERWEIGHT","OBESITY")))</f>
        <v>OBESITY</v>
      </c>
      <c r="J962" s="5" t="str">
        <f t="shared" si="29"/>
        <v>NORMAL</v>
      </c>
    </row>
    <row r="963" spans="1:10" x14ac:dyDescent="0.25">
      <c r="A963" s="5" t="s">
        <v>1399</v>
      </c>
      <c r="B963" s="5">
        <v>32.204999999999998</v>
      </c>
      <c r="C963" s="5">
        <v>8.3800000000000008</v>
      </c>
      <c r="D963" s="5" t="s">
        <v>2371</v>
      </c>
      <c r="E963" s="5" t="s">
        <v>2370</v>
      </c>
      <c r="F963" s="5" t="s">
        <v>2370</v>
      </c>
      <c r="G963" s="5">
        <v>2</v>
      </c>
      <c r="H963" s="5" t="s">
        <v>2370</v>
      </c>
      <c r="I963" s="5" t="str">
        <f t="shared" si="30"/>
        <v>OBESITY</v>
      </c>
      <c r="J963" s="5" t="str">
        <f t="shared" ref="J963:J1026" si="31">IF(C963&lt;5.7,"NORMAL",IF(C963&lt;6.4,"PREDIABETES","DIABETES"))</f>
        <v>DIABETES</v>
      </c>
    </row>
    <row r="964" spans="1:10" x14ac:dyDescent="0.25">
      <c r="A964" s="5" t="s">
        <v>1398</v>
      </c>
      <c r="B964" s="5">
        <v>33.880000000000003</v>
      </c>
      <c r="C964" s="5">
        <v>4.68</v>
      </c>
      <c r="D964" s="5" t="s">
        <v>2370</v>
      </c>
      <c r="E964" s="5" t="s">
        <v>2371</v>
      </c>
      <c r="F964" s="5" t="s">
        <v>2370</v>
      </c>
      <c r="G964" s="5">
        <v>1</v>
      </c>
      <c r="H964" s="5" t="s">
        <v>2370</v>
      </c>
      <c r="I964" s="5" t="str">
        <f t="shared" si="30"/>
        <v>OBESITY</v>
      </c>
      <c r="J964" s="5" t="str">
        <f t="shared" si="31"/>
        <v>NORMAL</v>
      </c>
    </row>
    <row r="965" spans="1:10" x14ac:dyDescent="0.25">
      <c r="A965" s="5" t="s">
        <v>1397</v>
      </c>
      <c r="B965" s="5">
        <v>26.63</v>
      </c>
      <c r="C965" s="5">
        <v>4.3600000000000003</v>
      </c>
      <c r="D965" s="5" t="s">
        <v>2371</v>
      </c>
      <c r="E965" s="5" t="s">
        <v>2370</v>
      </c>
      <c r="F965" s="5" t="s">
        <v>2370</v>
      </c>
      <c r="G965" s="5">
        <v>2</v>
      </c>
      <c r="H965" s="5" t="s">
        <v>2370</v>
      </c>
      <c r="I965" s="5" t="str">
        <f t="shared" si="30"/>
        <v>OVERWEIGHT</v>
      </c>
      <c r="J965" s="5" t="str">
        <f t="shared" si="31"/>
        <v>NORMAL</v>
      </c>
    </row>
    <row r="966" spans="1:10" x14ac:dyDescent="0.25">
      <c r="A966" s="5" t="s">
        <v>1396</v>
      </c>
      <c r="B966" s="5">
        <v>28.7</v>
      </c>
      <c r="C966" s="5">
        <v>7.74</v>
      </c>
      <c r="D966" s="5" t="s">
        <v>2370</v>
      </c>
      <c r="E966" s="5" t="s">
        <v>2370</v>
      </c>
      <c r="F966" s="5" t="s">
        <v>2370</v>
      </c>
      <c r="G966" s="5">
        <v>0</v>
      </c>
      <c r="H966" s="5" t="s">
        <v>2370</v>
      </c>
      <c r="I966" s="5" t="str">
        <f t="shared" si="30"/>
        <v>OVERWEIGHT</v>
      </c>
      <c r="J966" s="5" t="str">
        <f t="shared" si="31"/>
        <v>DIABETES</v>
      </c>
    </row>
    <row r="967" spans="1:10" x14ac:dyDescent="0.25">
      <c r="A967" s="5" t="s">
        <v>1395</v>
      </c>
      <c r="B967" s="5">
        <v>25.65</v>
      </c>
      <c r="C967" s="5">
        <v>4.05</v>
      </c>
      <c r="D967" s="5" t="s">
        <v>2371</v>
      </c>
      <c r="E967" s="5" t="s">
        <v>2370</v>
      </c>
      <c r="F967" s="5" t="s">
        <v>2370</v>
      </c>
      <c r="G967" s="5">
        <v>2</v>
      </c>
      <c r="H967" s="5" t="s">
        <v>2370</v>
      </c>
      <c r="I967" s="5" t="str">
        <f t="shared" si="30"/>
        <v>OVERWEIGHT</v>
      </c>
      <c r="J967" s="5" t="str">
        <f t="shared" si="31"/>
        <v>NORMAL</v>
      </c>
    </row>
    <row r="968" spans="1:10" x14ac:dyDescent="0.25">
      <c r="A968" s="5" t="s">
        <v>1394</v>
      </c>
      <c r="B968" s="5">
        <v>36.384999999999998</v>
      </c>
      <c r="C968" s="5">
        <v>11.49</v>
      </c>
      <c r="D968" s="5" t="s">
        <v>2370</v>
      </c>
      <c r="E968" s="5" t="s">
        <v>2370</v>
      </c>
      <c r="F968" s="5" t="s">
        <v>2370</v>
      </c>
      <c r="G968" s="5">
        <v>0</v>
      </c>
      <c r="H968" s="5" t="s">
        <v>2370</v>
      </c>
      <c r="I968" s="5" t="str">
        <f t="shared" si="30"/>
        <v>OBESITY</v>
      </c>
      <c r="J968" s="5" t="str">
        <f t="shared" si="31"/>
        <v>DIABETES</v>
      </c>
    </row>
    <row r="969" spans="1:10" x14ac:dyDescent="0.25">
      <c r="A969" s="5" t="s">
        <v>1393</v>
      </c>
      <c r="B969" s="5">
        <v>34.69</v>
      </c>
      <c r="C969" s="5">
        <v>5.65</v>
      </c>
      <c r="D969" s="5" t="s">
        <v>2370</v>
      </c>
      <c r="E969" s="5" t="s">
        <v>2370</v>
      </c>
      <c r="F969" s="5" t="s">
        <v>2370</v>
      </c>
      <c r="G969" s="5">
        <v>0</v>
      </c>
      <c r="H969" s="5" t="s">
        <v>2370</v>
      </c>
      <c r="I969" s="5" t="str">
        <f t="shared" si="30"/>
        <v>OBESITY</v>
      </c>
      <c r="J969" s="5" t="str">
        <f t="shared" si="31"/>
        <v>NORMAL</v>
      </c>
    </row>
    <row r="970" spans="1:10" x14ac:dyDescent="0.25">
      <c r="A970" s="5" t="s">
        <v>1392</v>
      </c>
      <c r="B970" s="5">
        <v>37.68</v>
      </c>
      <c r="C970" s="5">
        <v>4.29</v>
      </c>
      <c r="D970" s="5" t="s">
        <v>2371</v>
      </c>
      <c r="E970" s="5" t="s">
        <v>2370</v>
      </c>
      <c r="F970" s="5" t="s">
        <v>2370</v>
      </c>
      <c r="G970" s="5">
        <v>0</v>
      </c>
      <c r="H970" s="5" t="s">
        <v>2370</v>
      </c>
      <c r="I970" s="5" t="str">
        <f t="shared" si="30"/>
        <v>OBESITY</v>
      </c>
      <c r="J970" s="5" t="str">
        <f t="shared" si="31"/>
        <v>NORMAL</v>
      </c>
    </row>
    <row r="971" spans="1:10" x14ac:dyDescent="0.25">
      <c r="A971" s="5" t="s">
        <v>1391</v>
      </c>
      <c r="B971" s="5">
        <v>35.49</v>
      </c>
      <c r="C971" s="5">
        <v>4.74</v>
      </c>
      <c r="D971" s="5" t="s">
        <v>2371</v>
      </c>
      <c r="E971" s="5" t="s">
        <v>2370</v>
      </c>
      <c r="F971" s="5" t="s">
        <v>2372</v>
      </c>
      <c r="G971" s="5">
        <v>1</v>
      </c>
      <c r="H971" s="5" t="s">
        <v>2370</v>
      </c>
      <c r="I971" s="5" t="str">
        <f t="shared" si="30"/>
        <v>OBESITY</v>
      </c>
      <c r="J971" s="5" t="str">
        <f t="shared" si="31"/>
        <v>NORMAL</v>
      </c>
    </row>
    <row r="972" spans="1:10" x14ac:dyDescent="0.25">
      <c r="A972" s="5" t="s">
        <v>1390</v>
      </c>
      <c r="B972" s="5">
        <v>44.7</v>
      </c>
      <c r="C972" s="5">
        <v>7.6</v>
      </c>
      <c r="D972" s="5" t="s">
        <v>2371</v>
      </c>
      <c r="E972" s="5" t="s">
        <v>2370</v>
      </c>
      <c r="F972" s="5" t="s">
        <v>2370</v>
      </c>
      <c r="G972" s="5">
        <v>2</v>
      </c>
      <c r="H972" s="5" t="s">
        <v>2370</v>
      </c>
      <c r="I972" s="5" t="str">
        <f t="shared" si="30"/>
        <v>OBESITY</v>
      </c>
      <c r="J972" s="5" t="str">
        <f t="shared" si="31"/>
        <v>DIABETES</v>
      </c>
    </row>
    <row r="973" spans="1:10" x14ac:dyDescent="0.25">
      <c r="A973" s="5" t="s">
        <v>1389</v>
      </c>
      <c r="B973" s="5">
        <v>38.380000000000003</v>
      </c>
      <c r="C973" s="5">
        <v>8.5</v>
      </c>
      <c r="D973" s="5" t="s">
        <v>2371</v>
      </c>
      <c r="E973" s="5" t="s">
        <v>2370</v>
      </c>
      <c r="F973" s="5" t="s">
        <v>2370</v>
      </c>
      <c r="G973" s="5">
        <v>2</v>
      </c>
      <c r="H973" s="5" t="s">
        <v>2370</v>
      </c>
      <c r="I973" s="5" t="str">
        <f t="shared" si="30"/>
        <v>OBESITY</v>
      </c>
      <c r="J973" s="5" t="str">
        <f t="shared" si="31"/>
        <v>DIABETES</v>
      </c>
    </row>
    <row r="974" spans="1:10" x14ac:dyDescent="0.25">
      <c r="A974" s="5" t="s">
        <v>1388</v>
      </c>
      <c r="B974" s="5">
        <v>35.244999999999997</v>
      </c>
      <c r="C974" s="5">
        <v>11.22</v>
      </c>
      <c r="D974" s="5" t="s">
        <v>2371</v>
      </c>
      <c r="E974" s="5" t="s">
        <v>2370</v>
      </c>
      <c r="F974" s="5" t="s">
        <v>2370</v>
      </c>
      <c r="G974" s="5">
        <v>0</v>
      </c>
      <c r="H974" s="5" t="s">
        <v>2370</v>
      </c>
      <c r="I974" s="5" t="str">
        <f t="shared" si="30"/>
        <v>OBESITY</v>
      </c>
      <c r="J974" s="5" t="str">
        <f t="shared" si="31"/>
        <v>DIABETES</v>
      </c>
    </row>
    <row r="975" spans="1:10" x14ac:dyDescent="0.25">
      <c r="A975" s="5" t="s">
        <v>1387</v>
      </c>
      <c r="B975" s="5">
        <v>49.84</v>
      </c>
      <c r="C975" s="5">
        <v>5.0999999999999996</v>
      </c>
      <c r="D975" s="5" t="s">
        <v>2371</v>
      </c>
      <c r="E975" s="5" t="s">
        <v>2370</v>
      </c>
      <c r="F975" s="5" t="s">
        <v>2372</v>
      </c>
      <c r="G975" s="5">
        <v>1</v>
      </c>
      <c r="H975" s="5" t="s">
        <v>2370</v>
      </c>
      <c r="I975" s="5" t="str">
        <f t="shared" si="30"/>
        <v>OBESITY</v>
      </c>
      <c r="J975" s="5" t="str">
        <f t="shared" si="31"/>
        <v>NORMAL</v>
      </c>
    </row>
    <row r="976" spans="1:10" x14ac:dyDescent="0.25">
      <c r="A976" s="5" t="s">
        <v>1386</v>
      </c>
      <c r="B976" s="5">
        <v>49.06</v>
      </c>
      <c r="C976" s="5">
        <v>5.43</v>
      </c>
      <c r="D976" s="5" t="s">
        <v>2371</v>
      </c>
      <c r="E976" s="5" t="s">
        <v>2370</v>
      </c>
      <c r="F976" s="5" t="s">
        <v>2370</v>
      </c>
      <c r="G976" s="5">
        <v>1</v>
      </c>
      <c r="H976" s="5" t="s">
        <v>2370</v>
      </c>
      <c r="I976" s="5" t="str">
        <f t="shared" si="30"/>
        <v>OBESITY</v>
      </c>
      <c r="J976" s="5" t="str">
        <f t="shared" si="31"/>
        <v>NORMAL</v>
      </c>
    </row>
    <row r="977" spans="1:10" x14ac:dyDescent="0.25">
      <c r="A977" s="5" t="s">
        <v>1385</v>
      </c>
      <c r="B977" s="5">
        <v>30.88</v>
      </c>
      <c r="C977" s="5">
        <v>5.82</v>
      </c>
      <c r="D977" s="5" t="s">
        <v>2370</v>
      </c>
      <c r="E977" s="5" t="s">
        <v>2370</v>
      </c>
      <c r="F977" s="5" t="s">
        <v>2370</v>
      </c>
      <c r="G977" s="5">
        <v>2</v>
      </c>
      <c r="H977" s="5" t="s">
        <v>2370</v>
      </c>
      <c r="I977" s="5" t="str">
        <f t="shared" si="30"/>
        <v>OBESITY</v>
      </c>
      <c r="J977" s="5" t="str">
        <f t="shared" si="31"/>
        <v>PREDIABETES</v>
      </c>
    </row>
    <row r="978" spans="1:10" x14ac:dyDescent="0.25">
      <c r="A978" s="5" t="s">
        <v>1384</v>
      </c>
      <c r="B978" s="5">
        <v>33.35</v>
      </c>
      <c r="C978" s="5">
        <v>6.05</v>
      </c>
      <c r="D978" s="5" t="s">
        <v>2370</v>
      </c>
      <c r="E978" s="5" t="s">
        <v>2370</v>
      </c>
      <c r="F978" s="5" t="s">
        <v>2372</v>
      </c>
      <c r="G978" s="5">
        <v>1</v>
      </c>
      <c r="H978" s="5" t="s">
        <v>2370</v>
      </c>
      <c r="I978" s="5" t="str">
        <f t="shared" si="30"/>
        <v>OBESITY</v>
      </c>
      <c r="J978" s="5" t="str">
        <f t="shared" si="31"/>
        <v>PREDIABETES</v>
      </c>
    </row>
    <row r="979" spans="1:10" x14ac:dyDescent="0.25">
      <c r="A979" s="5" t="s">
        <v>1383</v>
      </c>
      <c r="B979" s="5">
        <v>38</v>
      </c>
      <c r="C979" s="5">
        <v>6.38</v>
      </c>
      <c r="D979" s="5" t="s">
        <v>2371</v>
      </c>
      <c r="E979" s="5" t="s">
        <v>2370</v>
      </c>
      <c r="F979" s="5" t="s">
        <v>2370</v>
      </c>
      <c r="G979" s="5">
        <v>1</v>
      </c>
      <c r="H979" s="5" t="s">
        <v>2370</v>
      </c>
      <c r="I979" s="5" t="str">
        <f t="shared" si="30"/>
        <v>OBESITY</v>
      </c>
      <c r="J979" s="5" t="str">
        <f t="shared" si="31"/>
        <v>PREDIABETES</v>
      </c>
    </row>
    <row r="980" spans="1:10" x14ac:dyDescent="0.25">
      <c r="A980" s="5" t="s">
        <v>1382</v>
      </c>
      <c r="B980" s="5">
        <v>36.08</v>
      </c>
      <c r="C980" s="5">
        <v>5.73</v>
      </c>
      <c r="D980" s="5" t="s">
        <v>2371</v>
      </c>
      <c r="E980" s="5" t="s">
        <v>2370</v>
      </c>
      <c r="F980" s="5" t="s">
        <v>2370</v>
      </c>
      <c r="G980" s="5">
        <v>1</v>
      </c>
      <c r="H980" s="5" t="s">
        <v>2370</v>
      </c>
      <c r="I980" s="5" t="str">
        <f t="shared" si="30"/>
        <v>OBESITY</v>
      </c>
      <c r="J980" s="5" t="str">
        <f t="shared" si="31"/>
        <v>PREDIABETES</v>
      </c>
    </row>
    <row r="981" spans="1:10" x14ac:dyDescent="0.25">
      <c r="A981" s="5" t="s">
        <v>1381</v>
      </c>
      <c r="B981" s="5">
        <v>35.700000000000003</v>
      </c>
      <c r="C981" s="5">
        <v>5.47</v>
      </c>
      <c r="D981" s="5" t="s">
        <v>2371</v>
      </c>
      <c r="E981" s="5" t="s">
        <v>2370</v>
      </c>
      <c r="F981" s="5" t="s">
        <v>2370</v>
      </c>
      <c r="G981" s="5">
        <v>1</v>
      </c>
      <c r="H981" s="5" t="s">
        <v>2370</v>
      </c>
      <c r="I981" s="5" t="str">
        <f t="shared" si="30"/>
        <v>OBESITY</v>
      </c>
      <c r="J981" s="5" t="str">
        <f t="shared" si="31"/>
        <v>NORMAL</v>
      </c>
    </row>
    <row r="982" spans="1:10" x14ac:dyDescent="0.25">
      <c r="A982" s="5" t="s">
        <v>1380</v>
      </c>
      <c r="B982" s="5">
        <v>34.01</v>
      </c>
      <c r="C982" s="5">
        <v>11.3</v>
      </c>
      <c r="D982" s="5" t="s">
        <v>2370</v>
      </c>
      <c r="E982" s="5" t="s">
        <v>2370</v>
      </c>
      <c r="F982" s="5" t="s">
        <v>2370</v>
      </c>
      <c r="G982" s="5">
        <v>0</v>
      </c>
      <c r="H982" s="5" t="s">
        <v>2370</v>
      </c>
      <c r="I982" s="5" t="str">
        <f t="shared" si="30"/>
        <v>OBESITY</v>
      </c>
      <c r="J982" s="5" t="str">
        <f t="shared" si="31"/>
        <v>DIABETES</v>
      </c>
    </row>
    <row r="983" spans="1:10" x14ac:dyDescent="0.25">
      <c r="A983" s="5" t="s">
        <v>1379</v>
      </c>
      <c r="B983" s="5">
        <v>31.54</v>
      </c>
      <c r="C983" s="5">
        <v>6.72</v>
      </c>
      <c r="D983" s="5" t="s">
        <v>2370</v>
      </c>
      <c r="E983" s="5" t="s">
        <v>2370</v>
      </c>
      <c r="F983" s="5" t="s">
        <v>2370</v>
      </c>
      <c r="G983" s="5">
        <v>0</v>
      </c>
      <c r="H983" s="5" t="s">
        <v>2370</v>
      </c>
      <c r="I983" s="5" t="str">
        <f t="shared" si="30"/>
        <v>OBESITY</v>
      </c>
      <c r="J983" s="5" t="str">
        <f t="shared" si="31"/>
        <v>DIABETES</v>
      </c>
    </row>
    <row r="984" spans="1:10" x14ac:dyDescent="0.25">
      <c r="A984" s="5" t="s">
        <v>1378</v>
      </c>
      <c r="B984" s="5">
        <v>23.3</v>
      </c>
      <c r="C984" s="5">
        <v>5.36</v>
      </c>
      <c r="D984" s="5" t="s">
        <v>2371</v>
      </c>
      <c r="E984" s="5" t="s">
        <v>2370</v>
      </c>
      <c r="F984" s="5" t="s">
        <v>2370</v>
      </c>
      <c r="G984" s="5">
        <v>1</v>
      </c>
      <c r="H984" s="5" t="s">
        <v>2370</v>
      </c>
      <c r="I984" s="5" t="str">
        <f t="shared" si="30"/>
        <v>NORMAL WEIGHT</v>
      </c>
      <c r="J984" s="5" t="str">
        <f t="shared" si="31"/>
        <v>NORMAL</v>
      </c>
    </row>
    <row r="985" spans="1:10" x14ac:dyDescent="0.25">
      <c r="A985" s="5" t="s">
        <v>1377</v>
      </c>
      <c r="B985" s="5">
        <v>27.75</v>
      </c>
      <c r="C985" s="5">
        <v>9.8800000000000008</v>
      </c>
      <c r="D985" s="5" t="s">
        <v>2370</v>
      </c>
      <c r="E985" s="5" t="s">
        <v>2370</v>
      </c>
      <c r="F985" s="5" t="s">
        <v>2370</v>
      </c>
      <c r="G985" s="5">
        <v>0</v>
      </c>
      <c r="H985" s="5" t="s">
        <v>2370</v>
      </c>
      <c r="I985" s="5" t="str">
        <f t="shared" si="30"/>
        <v>OVERWEIGHT</v>
      </c>
      <c r="J985" s="5" t="str">
        <f t="shared" si="31"/>
        <v>DIABETES</v>
      </c>
    </row>
    <row r="986" spans="1:10" x14ac:dyDescent="0.25">
      <c r="A986" s="5" t="s">
        <v>1376</v>
      </c>
      <c r="B986" s="5">
        <v>42.46</v>
      </c>
      <c r="C986" s="5">
        <v>4.1100000000000003</v>
      </c>
      <c r="D986" s="5" t="s">
        <v>2370</v>
      </c>
      <c r="E986" s="5" t="s">
        <v>2370</v>
      </c>
      <c r="F986" s="5" t="s">
        <v>2370</v>
      </c>
      <c r="G986" s="5">
        <v>0</v>
      </c>
      <c r="H986" s="5" t="s">
        <v>2370</v>
      </c>
      <c r="I986" s="5" t="str">
        <f t="shared" si="30"/>
        <v>OBESITY</v>
      </c>
      <c r="J986" s="5" t="str">
        <f t="shared" si="31"/>
        <v>NORMAL</v>
      </c>
    </row>
    <row r="987" spans="1:10" x14ac:dyDescent="0.25">
      <c r="A987" s="5" t="s">
        <v>1375</v>
      </c>
      <c r="B987" s="5">
        <v>54.47</v>
      </c>
      <c r="C987" s="5">
        <v>7.48</v>
      </c>
      <c r="D987" s="5" t="s">
        <v>2370</v>
      </c>
      <c r="E987" s="5" t="s">
        <v>2370</v>
      </c>
      <c r="F987" s="5" t="s">
        <v>2370</v>
      </c>
      <c r="G987" s="5">
        <v>0</v>
      </c>
      <c r="H987" s="5" t="s">
        <v>2370</v>
      </c>
      <c r="I987" s="5" t="str">
        <f t="shared" si="30"/>
        <v>OBESITY</v>
      </c>
      <c r="J987" s="5" t="str">
        <f t="shared" si="31"/>
        <v>DIABETES</v>
      </c>
    </row>
    <row r="988" spans="1:10" x14ac:dyDescent="0.25">
      <c r="A988" s="5" t="s">
        <v>1374</v>
      </c>
      <c r="B988" s="5">
        <v>24.93</v>
      </c>
      <c r="C988" s="5">
        <v>9.18</v>
      </c>
      <c r="D988" s="5" t="s">
        <v>2371</v>
      </c>
      <c r="E988" s="5" t="s">
        <v>2370</v>
      </c>
      <c r="F988" s="5" t="s">
        <v>2372</v>
      </c>
      <c r="G988" s="5">
        <v>1</v>
      </c>
      <c r="H988" s="5" t="s">
        <v>2370</v>
      </c>
      <c r="I988" s="5" t="str">
        <f t="shared" si="30"/>
        <v>NORMAL WEIGHT</v>
      </c>
      <c r="J988" s="5" t="str">
        <f t="shared" si="31"/>
        <v>DIABETES</v>
      </c>
    </row>
    <row r="989" spans="1:10" x14ac:dyDescent="0.25">
      <c r="A989" s="5" t="s">
        <v>1373</v>
      </c>
      <c r="B989" s="5">
        <v>48.12</v>
      </c>
      <c r="C989" s="5">
        <v>4.51</v>
      </c>
      <c r="D989" s="5" t="s">
        <v>2371</v>
      </c>
      <c r="E989" s="5" t="s">
        <v>2370</v>
      </c>
      <c r="F989" s="5" t="s">
        <v>2370</v>
      </c>
      <c r="G989" s="5">
        <v>1</v>
      </c>
      <c r="H989" s="5" t="s">
        <v>2370</v>
      </c>
      <c r="I989" s="5" t="str">
        <f t="shared" si="30"/>
        <v>OBESITY</v>
      </c>
      <c r="J989" s="5" t="str">
        <f t="shared" si="31"/>
        <v>NORMAL</v>
      </c>
    </row>
    <row r="990" spans="1:10" x14ac:dyDescent="0.25">
      <c r="A990" s="5" t="s">
        <v>1372</v>
      </c>
      <c r="B990" s="5">
        <v>24.91</v>
      </c>
      <c r="C990" s="5">
        <v>7.33</v>
      </c>
      <c r="D990" s="5" t="s">
        <v>2371</v>
      </c>
      <c r="E990" s="5" t="s">
        <v>2370</v>
      </c>
      <c r="F990" s="5" t="s">
        <v>2372</v>
      </c>
      <c r="G990" s="5">
        <v>1</v>
      </c>
      <c r="H990" s="5" t="s">
        <v>2370</v>
      </c>
      <c r="I990" s="5" t="str">
        <f t="shared" si="30"/>
        <v>NORMAL WEIGHT</v>
      </c>
      <c r="J990" s="5" t="str">
        <f t="shared" si="31"/>
        <v>DIABETES</v>
      </c>
    </row>
    <row r="991" spans="1:10" x14ac:dyDescent="0.25">
      <c r="A991" s="5" t="s">
        <v>1371</v>
      </c>
      <c r="B991" s="5">
        <v>27.645</v>
      </c>
      <c r="C991" s="5">
        <v>10.56</v>
      </c>
      <c r="D991" s="5" t="s">
        <v>2370</v>
      </c>
      <c r="E991" s="5" t="s">
        <v>2370</v>
      </c>
      <c r="F991" s="5" t="s">
        <v>2370</v>
      </c>
      <c r="G991" s="5">
        <v>0</v>
      </c>
      <c r="H991" s="5" t="s">
        <v>2370</v>
      </c>
      <c r="I991" s="5" t="str">
        <f t="shared" si="30"/>
        <v>OVERWEIGHT</v>
      </c>
      <c r="J991" s="5" t="str">
        <f t="shared" si="31"/>
        <v>DIABETES</v>
      </c>
    </row>
    <row r="992" spans="1:10" x14ac:dyDescent="0.25">
      <c r="A992" s="5" t="s">
        <v>1370</v>
      </c>
      <c r="B992" s="5">
        <v>33.700000000000003</v>
      </c>
      <c r="C992" s="5">
        <v>4.01</v>
      </c>
      <c r="D992" s="5" t="s">
        <v>2370</v>
      </c>
      <c r="E992" s="5" t="s">
        <v>2370</v>
      </c>
      <c r="F992" s="5" t="s">
        <v>2370</v>
      </c>
      <c r="G992" s="5">
        <v>2</v>
      </c>
      <c r="H992" s="5" t="s">
        <v>2370</v>
      </c>
      <c r="I992" s="5" t="str">
        <f t="shared" si="30"/>
        <v>OBESITY</v>
      </c>
      <c r="J992" s="5" t="str">
        <f t="shared" si="31"/>
        <v>NORMAL</v>
      </c>
    </row>
    <row r="993" spans="1:10" x14ac:dyDescent="0.25">
      <c r="A993" s="5" t="s">
        <v>1369</v>
      </c>
      <c r="B993" s="5">
        <v>38.93</v>
      </c>
      <c r="C993" s="5">
        <v>5.64</v>
      </c>
      <c r="D993" s="5" t="s">
        <v>2371</v>
      </c>
      <c r="E993" s="5" t="s">
        <v>2370</v>
      </c>
      <c r="F993" s="5" t="s">
        <v>2370</v>
      </c>
      <c r="G993" s="5">
        <v>1</v>
      </c>
      <c r="H993" s="5" t="s">
        <v>2370</v>
      </c>
      <c r="I993" s="5" t="str">
        <f t="shared" si="30"/>
        <v>OBESITY</v>
      </c>
      <c r="J993" s="5" t="str">
        <f t="shared" si="31"/>
        <v>NORMAL</v>
      </c>
    </row>
    <row r="994" spans="1:10" x14ac:dyDescent="0.25">
      <c r="A994" s="5" t="s">
        <v>1368</v>
      </c>
      <c r="B994" s="5">
        <v>32.774999999999999</v>
      </c>
      <c r="C994" s="5">
        <v>8.02</v>
      </c>
      <c r="D994" s="5" t="s">
        <v>2371</v>
      </c>
      <c r="E994" s="5" t="s">
        <v>2370</v>
      </c>
      <c r="F994" s="5" t="s">
        <v>2370</v>
      </c>
      <c r="G994" s="5">
        <v>2</v>
      </c>
      <c r="H994" s="5" t="s">
        <v>2370</v>
      </c>
      <c r="I994" s="5" t="str">
        <f t="shared" si="30"/>
        <v>OBESITY</v>
      </c>
      <c r="J994" s="5" t="str">
        <f t="shared" si="31"/>
        <v>DIABETES</v>
      </c>
    </row>
    <row r="995" spans="1:10" x14ac:dyDescent="0.25">
      <c r="A995" s="5" t="s">
        <v>1367</v>
      </c>
      <c r="B995" s="5">
        <v>29.83</v>
      </c>
      <c r="C995" s="5">
        <v>7.2</v>
      </c>
      <c r="D995" s="5" t="s">
        <v>2371</v>
      </c>
      <c r="E995" s="5" t="s">
        <v>2370</v>
      </c>
      <c r="F995" s="5" t="s">
        <v>2370</v>
      </c>
      <c r="G995" s="5">
        <v>0</v>
      </c>
      <c r="H995" s="5" t="s">
        <v>2370</v>
      </c>
      <c r="I995" s="5" t="str">
        <f t="shared" si="30"/>
        <v>OVERWEIGHT</v>
      </c>
      <c r="J995" s="5" t="str">
        <f t="shared" si="31"/>
        <v>DIABETES</v>
      </c>
    </row>
    <row r="996" spans="1:10" x14ac:dyDescent="0.25">
      <c r="A996" s="5" t="s">
        <v>1366</v>
      </c>
      <c r="B996" s="5">
        <v>28.31</v>
      </c>
      <c r="C996" s="5">
        <v>4.55</v>
      </c>
      <c r="D996" s="5" t="s">
        <v>2370</v>
      </c>
      <c r="E996" s="5" t="s">
        <v>2371</v>
      </c>
      <c r="F996" s="5" t="s">
        <v>2370</v>
      </c>
      <c r="G996" s="5">
        <v>1</v>
      </c>
      <c r="H996" s="5" t="s">
        <v>2370</v>
      </c>
      <c r="I996" s="5" t="str">
        <f t="shared" si="30"/>
        <v>OVERWEIGHT</v>
      </c>
      <c r="J996" s="5" t="str">
        <f t="shared" si="31"/>
        <v>NORMAL</v>
      </c>
    </row>
    <row r="997" spans="1:10" x14ac:dyDescent="0.25">
      <c r="A997" s="5" t="s">
        <v>1365</v>
      </c>
      <c r="B997" s="5">
        <v>29.79</v>
      </c>
      <c r="C997" s="5">
        <v>9.0299999999999994</v>
      </c>
      <c r="D997" s="5" t="s">
        <v>2370</v>
      </c>
      <c r="E997" s="5" t="s">
        <v>2370</v>
      </c>
      <c r="F997" s="5" t="s">
        <v>2370</v>
      </c>
      <c r="G997" s="5">
        <v>0</v>
      </c>
      <c r="H997" s="5" t="s">
        <v>2370</v>
      </c>
      <c r="I997" s="5" t="str">
        <f t="shared" si="30"/>
        <v>OVERWEIGHT</v>
      </c>
      <c r="J997" s="5" t="str">
        <f t="shared" si="31"/>
        <v>DIABETES</v>
      </c>
    </row>
    <row r="998" spans="1:10" x14ac:dyDescent="0.25">
      <c r="A998" s="5" t="s">
        <v>1364</v>
      </c>
      <c r="B998" s="5">
        <v>36.6</v>
      </c>
      <c r="C998" s="5">
        <v>5.2</v>
      </c>
      <c r="D998" s="5" t="s">
        <v>2371</v>
      </c>
      <c r="E998" s="5" t="s">
        <v>2370</v>
      </c>
      <c r="F998" s="5" t="s">
        <v>2372</v>
      </c>
      <c r="G998" s="5">
        <v>1</v>
      </c>
      <c r="H998" s="5" t="s">
        <v>2370</v>
      </c>
      <c r="I998" s="5" t="str">
        <f t="shared" si="30"/>
        <v>OBESITY</v>
      </c>
      <c r="J998" s="5" t="str">
        <f t="shared" si="31"/>
        <v>NORMAL</v>
      </c>
    </row>
    <row r="999" spans="1:10" x14ac:dyDescent="0.25">
      <c r="A999" s="5" t="s">
        <v>1363</v>
      </c>
      <c r="B999" s="5">
        <v>35.93</v>
      </c>
      <c r="C999" s="5">
        <v>8.3000000000000007</v>
      </c>
      <c r="D999" s="5" t="s">
        <v>2371</v>
      </c>
      <c r="E999" s="5" t="s">
        <v>2370</v>
      </c>
      <c r="F999" s="5" t="s">
        <v>2370</v>
      </c>
      <c r="G999" s="5">
        <v>0</v>
      </c>
      <c r="H999" s="5" t="s">
        <v>2370</v>
      </c>
      <c r="I999" s="5" t="str">
        <f t="shared" si="30"/>
        <v>OBESITY</v>
      </c>
      <c r="J999" s="5" t="str">
        <f t="shared" si="31"/>
        <v>DIABETES</v>
      </c>
    </row>
    <row r="1000" spans="1:10" x14ac:dyDescent="0.25">
      <c r="A1000" s="5" t="s">
        <v>1362</v>
      </c>
      <c r="B1000" s="5">
        <v>28.6</v>
      </c>
      <c r="C1000" s="5">
        <v>5.56</v>
      </c>
      <c r="D1000" s="5" t="s">
        <v>2371</v>
      </c>
      <c r="E1000" s="5" t="s">
        <v>2370</v>
      </c>
      <c r="F1000" s="5" t="s">
        <v>2372</v>
      </c>
      <c r="G1000" s="5">
        <v>1</v>
      </c>
      <c r="H1000" s="5" t="s">
        <v>2370</v>
      </c>
      <c r="I1000" s="5" t="str">
        <f t="shared" si="30"/>
        <v>OVERWEIGHT</v>
      </c>
      <c r="J1000" s="5" t="str">
        <f t="shared" si="31"/>
        <v>NORMAL</v>
      </c>
    </row>
    <row r="1001" spans="1:10" x14ac:dyDescent="0.25">
      <c r="A1001" s="5" t="s">
        <v>1361</v>
      </c>
      <c r="B1001" s="5">
        <v>39.17</v>
      </c>
      <c r="C1001" s="5">
        <v>4.1500000000000004</v>
      </c>
      <c r="D1001" s="5" t="s">
        <v>2370</v>
      </c>
      <c r="E1001" s="5" t="s">
        <v>2370</v>
      </c>
      <c r="F1001" s="5" t="s">
        <v>2370</v>
      </c>
      <c r="G1001" s="5">
        <v>0</v>
      </c>
      <c r="H1001" s="5" t="s">
        <v>2370</v>
      </c>
      <c r="I1001" s="5" t="str">
        <f t="shared" si="30"/>
        <v>OBESITY</v>
      </c>
      <c r="J1001" s="5" t="str">
        <f t="shared" si="31"/>
        <v>NORMAL</v>
      </c>
    </row>
    <row r="1002" spans="1:10" x14ac:dyDescent="0.25">
      <c r="A1002" s="5" t="s">
        <v>1360</v>
      </c>
      <c r="B1002" s="5">
        <v>26.41</v>
      </c>
      <c r="C1002" s="5">
        <v>5.99</v>
      </c>
      <c r="D1002" s="5" t="s">
        <v>2371</v>
      </c>
      <c r="E1002" s="5" t="s">
        <v>2370</v>
      </c>
      <c r="F1002" s="5" t="s">
        <v>2372</v>
      </c>
      <c r="G1002" s="5">
        <v>1</v>
      </c>
      <c r="H1002" s="5" t="s">
        <v>2370</v>
      </c>
      <c r="I1002" s="5" t="str">
        <f t="shared" si="30"/>
        <v>OVERWEIGHT</v>
      </c>
      <c r="J1002" s="5" t="str">
        <f t="shared" si="31"/>
        <v>PREDIABETES</v>
      </c>
    </row>
    <row r="1003" spans="1:10" x14ac:dyDescent="0.25">
      <c r="A1003" s="5" t="s">
        <v>1359</v>
      </c>
      <c r="B1003" s="5">
        <v>30.63</v>
      </c>
      <c r="C1003" s="5">
        <v>5.8</v>
      </c>
      <c r="D1003" s="5" t="s">
        <v>2371</v>
      </c>
      <c r="E1003" s="5" t="s">
        <v>2370</v>
      </c>
      <c r="F1003" s="5" t="s">
        <v>2370</v>
      </c>
      <c r="G1003" s="5">
        <v>0</v>
      </c>
      <c r="H1003" s="5" t="s">
        <v>2370</v>
      </c>
      <c r="I1003" s="5" t="str">
        <f t="shared" si="30"/>
        <v>OBESITY</v>
      </c>
      <c r="J1003" s="5" t="str">
        <f t="shared" si="31"/>
        <v>PREDIABETES</v>
      </c>
    </row>
    <row r="1004" spans="1:10" x14ac:dyDescent="0.25">
      <c r="A1004" s="5" t="s">
        <v>1358</v>
      </c>
      <c r="B1004" s="5">
        <v>31.73</v>
      </c>
      <c r="C1004" s="5">
        <v>7.32</v>
      </c>
      <c r="D1004" s="5" t="s">
        <v>2371</v>
      </c>
      <c r="E1004" s="5" t="s">
        <v>2370</v>
      </c>
      <c r="F1004" s="5" t="s">
        <v>2370</v>
      </c>
      <c r="G1004" s="5">
        <v>2</v>
      </c>
      <c r="H1004" s="5" t="s">
        <v>2370</v>
      </c>
      <c r="I1004" s="5" t="str">
        <f t="shared" si="30"/>
        <v>OBESITY</v>
      </c>
      <c r="J1004" s="5" t="str">
        <f t="shared" si="31"/>
        <v>DIABETES</v>
      </c>
    </row>
    <row r="1005" spans="1:10" x14ac:dyDescent="0.25">
      <c r="A1005" s="5" t="s">
        <v>1357</v>
      </c>
      <c r="B1005" s="5">
        <v>30.7</v>
      </c>
      <c r="C1005" s="5">
        <v>5.16</v>
      </c>
      <c r="D1005" s="5" t="s">
        <v>2370</v>
      </c>
      <c r="E1005" s="5" t="s">
        <v>2370</v>
      </c>
      <c r="F1005" s="5" t="s">
        <v>2370</v>
      </c>
      <c r="G1005" s="5">
        <v>2</v>
      </c>
      <c r="H1005" s="5" t="s">
        <v>2370</v>
      </c>
      <c r="I1005" s="5" t="str">
        <f t="shared" si="30"/>
        <v>OBESITY</v>
      </c>
      <c r="J1005" s="5" t="str">
        <f t="shared" si="31"/>
        <v>NORMAL</v>
      </c>
    </row>
    <row r="1006" spans="1:10" x14ac:dyDescent="0.25">
      <c r="A1006" s="5" t="s">
        <v>1356</v>
      </c>
      <c r="B1006" s="5">
        <v>25.934999999999999</v>
      </c>
      <c r="C1006" s="5">
        <v>5.96</v>
      </c>
      <c r="D1006" s="5" t="s">
        <v>2371</v>
      </c>
      <c r="E1006" s="5" t="s">
        <v>2370</v>
      </c>
      <c r="F1006" s="5" t="s">
        <v>2370</v>
      </c>
      <c r="G1006" s="5">
        <v>2</v>
      </c>
      <c r="H1006" s="5" t="s">
        <v>2370</v>
      </c>
      <c r="I1006" s="5" t="str">
        <f t="shared" si="30"/>
        <v>OVERWEIGHT</v>
      </c>
      <c r="J1006" s="5" t="str">
        <f t="shared" si="31"/>
        <v>PREDIABETES</v>
      </c>
    </row>
    <row r="1007" spans="1:10" x14ac:dyDescent="0.25">
      <c r="A1007" s="5" t="s">
        <v>1355</v>
      </c>
      <c r="B1007" s="5">
        <v>35.9</v>
      </c>
      <c r="C1007" s="5">
        <v>4.8499999999999996</v>
      </c>
      <c r="D1007" s="5" t="s">
        <v>2371</v>
      </c>
      <c r="E1007" s="5" t="s">
        <v>2370</v>
      </c>
      <c r="F1007" s="5" t="s">
        <v>2372</v>
      </c>
      <c r="G1007" s="5">
        <v>1</v>
      </c>
      <c r="H1007" s="5" t="s">
        <v>2370</v>
      </c>
      <c r="I1007" s="5" t="str">
        <f t="shared" si="30"/>
        <v>OBESITY</v>
      </c>
      <c r="J1007" s="5" t="str">
        <f t="shared" si="31"/>
        <v>NORMAL</v>
      </c>
    </row>
    <row r="1008" spans="1:10" x14ac:dyDescent="0.25">
      <c r="A1008" s="5" t="s">
        <v>1354</v>
      </c>
      <c r="B1008" s="5">
        <v>26.7</v>
      </c>
      <c r="C1008" s="5">
        <v>5.09</v>
      </c>
      <c r="D1008" s="5" t="s">
        <v>2371</v>
      </c>
      <c r="E1008" s="5" t="s">
        <v>2370</v>
      </c>
      <c r="F1008" s="5" t="s">
        <v>2372</v>
      </c>
      <c r="G1008" s="5">
        <v>1</v>
      </c>
      <c r="H1008" s="5" t="s">
        <v>2370</v>
      </c>
      <c r="I1008" s="5" t="str">
        <f t="shared" si="30"/>
        <v>OVERWEIGHT</v>
      </c>
      <c r="J1008" s="5" t="str">
        <f t="shared" si="31"/>
        <v>NORMAL</v>
      </c>
    </row>
    <row r="1009" spans="1:10" x14ac:dyDescent="0.25">
      <c r="A1009" s="5" t="s">
        <v>1353</v>
      </c>
      <c r="B1009" s="5">
        <v>33.71</v>
      </c>
      <c r="C1009" s="5">
        <v>4.9400000000000004</v>
      </c>
      <c r="D1009" s="5" t="s">
        <v>2370</v>
      </c>
      <c r="E1009" s="5" t="s">
        <v>2370</v>
      </c>
      <c r="F1009" s="5" t="s">
        <v>2370</v>
      </c>
      <c r="G1009" s="5">
        <v>0</v>
      </c>
      <c r="H1009" s="5" t="s">
        <v>2370</v>
      </c>
      <c r="I1009" s="5" t="str">
        <f t="shared" si="30"/>
        <v>OBESITY</v>
      </c>
      <c r="J1009" s="5" t="str">
        <f t="shared" si="31"/>
        <v>NORMAL</v>
      </c>
    </row>
    <row r="1010" spans="1:10" x14ac:dyDescent="0.25">
      <c r="A1010" s="5" t="s">
        <v>1352</v>
      </c>
      <c r="B1010" s="5">
        <v>41.91</v>
      </c>
      <c r="C1010" s="5">
        <v>4.92</v>
      </c>
      <c r="D1010" s="5" t="s">
        <v>2371</v>
      </c>
      <c r="E1010" s="5" t="s">
        <v>2370</v>
      </c>
      <c r="F1010" s="5" t="s">
        <v>2370</v>
      </c>
      <c r="G1010" s="5">
        <v>2</v>
      </c>
      <c r="H1010" s="5" t="s">
        <v>2370</v>
      </c>
      <c r="I1010" s="5" t="str">
        <f t="shared" si="30"/>
        <v>OBESITY</v>
      </c>
      <c r="J1010" s="5" t="str">
        <f t="shared" si="31"/>
        <v>NORMAL</v>
      </c>
    </row>
    <row r="1011" spans="1:10" x14ac:dyDescent="0.25">
      <c r="A1011" s="5" t="s">
        <v>1351</v>
      </c>
      <c r="B1011" s="5">
        <v>39.82</v>
      </c>
      <c r="C1011" s="5">
        <v>6.05</v>
      </c>
      <c r="D1011" s="5" t="s">
        <v>2371</v>
      </c>
      <c r="E1011" s="5" t="s">
        <v>2370</v>
      </c>
      <c r="F1011" s="5" t="s">
        <v>2370</v>
      </c>
      <c r="G1011" s="5">
        <v>2</v>
      </c>
      <c r="H1011" s="5" t="s">
        <v>2370</v>
      </c>
      <c r="I1011" s="5" t="str">
        <f t="shared" si="30"/>
        <v>OBESITY</v>
      </c>
      <c r="J1011" s="5" t="str">
        <f t="shared" si="31"/>
        <v>PREDIABETES</v>
      </c>
    </row>
    <row r="1012" spans="1:10" x14ac:dyDescent="0.25">
      <c r="A1012" s="5" t="s">
        <v>1350</v>
      </c>
      <c r="B1012" s="5">
        <v>28.12</v>
      </c>
      <c r="C1012" s="5">
        <v>4.67</v>
      </c>
      <c r="D1012" s="5" t="s">
        <v>2370</v>
      </c>
      <c r="E1012" s="5" t="s">
        <v>2370</v>
      </c>
      <c r="F1012" s="5" t="s">
        <v>2370</v>
      </c>
      <c r="G1012" s="5">
        <v>2</v>
      </c>
      <c r="H1012" s="5" t="s">
        <v>2370</v>
      </c>
      <c r="I1012" s="5" t="str">
        <f t="shared" si="30"/>
        <v>OVERWEIGHT</v>
      </c>
      <c r="J1012" s="5" t="str">
        <f t="shared" si="31"/>
        <v>NORMAL</v>
      </c>
    </row>
    <row r="1013" spans="1:10" x14ac:dyDescent="0.25">
      <c r="A1013" s="5" t="s">
        <v>1349</v>
      </c>
      <c r="B1013" s="5">
        <v>26.98</v>
      </c>
      <c r="C1013" s="5">
        <v>9.81</v>
      </c>
      <c r="D1013" s="5" t="s">
        <v>2371</v>
      </c>
      <c r="E1013" s="5" t="s">
        <v>2370</v>
      </c>
      <c r="F1013" s="5" t="s">
        <v>2370</v>
      </c>
      <c r="G1013" s="5">
        <v>0</v>
      </c>
      <c r="H1013" s="5" t="s">
        <v>2370</v>
      </c>
      <c r="I1013" s="5" t="str">
        <f t="shared" si="30"/>
        <v>OVERWEIGHT</v>
      </c>
      <c r="J1013" s="5" t="str">
        <f t="shared" si="31"/>
        <v>DIABETES</v>
      </c>
    </row>
    <row r="1014" spans="1:10" x14ac:dyDescent="0.25">
      <c r="A1014" s="5" t="s">
        <v>1348</v>
      </c>
      <c r="B1014" s="5">
        <v>27.2</v>
      </c>
      <c r="C1014" s="5">
        <v>6.06</v>
      </c>
      <c r="D1014" s="5" t="s">
        <v>2371</v>
      </c>
      <c r="E1014" s="5" t="s">
        <v>2370</v>
      </c>
      <c r="F1014" s="5" t="s">
        <v>2370</v>
      </c>
      <c r="G1014" s="5">
        <v>2</v>
      </c>
      <c r="H1014" s="5" t="s">
        <v>2370</v>
      </c>
      <c r="I1014" s="5" t="str">
        <f t="shared" si="30"/>
        <v>OVERWEIGHT</v>
      </c>
      <c r="J1014" s="5" t="str">
        <f t="shared" si="31"/>
        <v>PREDIABETES</v>
      </c>
    </row>
    <row r="1015" spans="1:10" x14ac:dyDescent="0.25">
      <c r="A1015" s="5" t="s">
        <v>1347</v>
      </c>
      <c r="B1015" s="5">
        <v>25.3</v>
      </c>
      <c r="C1015" s="5">
        <v>5.19</v>
      </c>
      <c r="D1015" s="5" t="s">
        <v>2371</v>
      </c>
      <c r="E1015" s="5" t="s">
        <v>2370</v>
      </c>
      <c r="F1015" s="5" t="s">
        <v>2370</v>
      </c>
      <c r="G1015" s="5">
        <v>2</v>
      </c>
      <c r="H1015" s="5" t="s">
        <v>2370</v>
      </c>
      <c r="I1015" s="5" t="str">
        <f t="shared" si="30"/>
        <v>OVERWEIGHT</v>
      </c>
      <c r="J1015" s="5" t="str">
        <f t="shared" si="31"/>
        <v>NORMAL</v>
      </c>
    </row>
    <row r="1016" spans="1:10" x14ac:dyDescent="0.25">
      <c r="A1016" s="5" t="s">
        <v>1346</v>
      </c>
      <c r="B1016" s="5">
        <v>30.25</v>
      </c>
      <c r="C1016" s="5">
        <v>10.16</v>
      </c>
      <c r="D1016" s="5" t="s">
        <v>2370</v>
      </c>
      <c r="E1016" s="5" t="s">
        <v>2370</v>
      </c>
      <c r="F1016" s="5" t="s">
        <v>2370</v>
      </c>
      <c r="G1016" s="5">
        <v>0</v>
      </c>
      <c r="H1016" s="5" t="s">
        <v>2370</v>
      </c>
      <c r="I1016" s="5" t="str">
        <f t="shared" si="30"/>
        <v>OBESITY</v>
      </c>
      <c r="J1016" s="5" t="str">
        <f t="shared" si="31"/>
        <v>DIABETES</v>
      </c>
    </row>
    <row r="1017" spans="1:10" x14ac:dyDescent="0.25">
      <c r="A1017" s="5" t="s">
        <v>1345</v>
      </c>
      <c r="B1017" s="5">
        <v>54</v>
      </c>
      <c r="C1017" s="5">
        <v>4.68</v>
      </c>
      <c r="D1017" s="5" t="s">
        <v>2371</v>
      </c>
      <c r="E1017" s="5" t="s">
        <v>2371</v>
      </c>
      <c r="F1017" s="5" t="s">
        <v>2370</v>
      </c>
      <c r="G1017" s="5">
        <v>2</v>
      </c>
      <c r="H1017" s="5" t="s">
        <v>2370</v>
      </c>
      <c r="I1017" s="5" t="str">
        <f t="shared" si="30"/>
        <v>OBESITY</v>
      </c>
      <c r="J1017" s="5" t="str">
        <f t="shared" si="31"/>
        <v>NORMAL</v>
      </c>
    </row>
    <row r="1018" spans="1:10" x14ac:dyDescent="0.25">
      <c r="A1018" s="5" t="s">
        <v>1344</v>
      </c>
      <c r="B1018" s="5">
        <v>51.86</v>
      </c>
      <c r="C1018" s="5">
        <v>5.32</v>
      </c>
      <c r="D1018" s="5" t="s">
        <v>2371</v>
      </c>
      <c r="E1018" s="5" t="s">
        <v>2370</v>
      </c>
      <c r="F1018" s="5" t="s">
        <v>2370</v>
      </c>
      <c r="G1018" s="5">
        <v>0</v>
      </c>
      <c r="H1018" s="5" t="s">
        <v>2370</v>
      </c>
      <c r="I1018" s="5" t="str">
        <f t="shared" si="30"/>
        <v>OBESITY</v>
      </c>
      <c r="J1018" s="5" t="str">
        <f t="shared" si="31"/>
        <v>NORMAL</v>
      </c>
    </row>
    <row r="1019" spans="1:10" x14ac:dyDescent="0.25">
      <c r="A1019" s="5" t="s">
        <v>1343</v>
      </c>
      <c r="B1019" s="5">
        <v>31.39</v>
      </c>
      <c r="C1019" s="5">
        <v>6.99</v>
      </c>
      <c r="D1019" s="5" t="s">
        <v>2370</v>
      </c>
      <c r="E1019" s="5" t="s">
        <v>2370</v>
      </c>
      <c r="F1019" s="5" t="s">
        <v>2370</v>
      </c>
      <c r="G1019" s="5">
        <v>0</v>
      </c>
      <c r="H1019" s="5" t="s">
        <v>2370</v>
      </c>
      <c r="I1019" s="5" t="str">
        <f t="shared" si="30"/>
        <v>OBESITY</v>
      </c>
      <c r="J1019" s="5" t="str">
        <f t="shared" si="31"/>
        <v>DIABETES</v>
      </c>
    </row>
    <row r="1020" spans="1:10" x14ac:dyDescent="0.25">
      <c r="A1020" s="5" t="s">
        <v>1342</v>
      </c>
      <c r="B1020" s="5">
        <v>39.97</v>
      </c>
      <c r="C1020" s="5">
        <v>5.55</v>
      </c>
      <c r="D1020" s="5" t="s">
        <v>2370</v>
      </c>
      <c r="E1020" s="5" t="s">
        <v>2370</v>
      </c>
      <c r="F1020" s="5" t="s">
        <v>2370</v>
      </c>
      <c r="G1020" s="5">
        <v>0</v>
      </c>
      <c r="H1020" s="5" t="s">
        <v>2370</v>
      </c>
      <c r="I1020" s="5" t="str">
        <f t="shared" si="30"/>
        <v>OBESITY</v>
      </c>
      <c r="J1020" s="5" t="str">
        <f t="shared" si="31"/>
        <v>NORMAL</v>
      </c>
    </row>
    <row r="1021" spans="1:10" x14ac:dyDescent="0.25">
      <c r="A1021" s="5" t="s">
        <v>1341</v>
      </c>
      <c r="B1021" s="5">
        <v>41.23</v>
      </c>
      <c r="C1021" s="5">
        <v>6.94</v>
      </c>
      <c r="D1021" s="5" t="s">
        <v>2370</v>
      </c>
      <c r="E1021" s="5" t="s">
        <v>2370</v>
      </c>
      <c r="F1021" s="5" t="s">
        <v>2370</v>
      </c>
      <c r="G1021" s="5">
        <v>0</v>
      </c>
      <c r="H1021" s="5" t="s">
        <v>2370</v>
      </c>
      <c r="I1021" s="5" t="str">
        <f t="shared" si="30"/>
        <v>OBESITY</v>
      </c>
      <c r="J1021" s="5" t="str">
        <f t="shared" si="31"/>
        <v>DIABETES</v>
      </c>
    </row>
    <row r="1022" spans="1:10" x14ac:dyDescent="0.25">
      <c r="A1022" s="5" t="s">
        <v>1340</v>
      </c>
      <c r="B1022" s="5">
        <v>49.45</v>
      </c>
      <c r="C1022" s="5">
        <v>4.2</v>
      </c>
      <c r="D1022" s="5" t="s">
        <v>2371</v>
      </c>
      <c r="E1022" s="5" t="s">
        <v>2370</v>
      </c>
      <c r="F1022" s="5" t="s">
        <v>2370</v>
      </c>
      <c r="G1022" s="5">
        <v>0</v>
      </c>
      <c r="H1022" s="5" t="s">
        <v>2370</v>
      </c>
      <c r="I1022" s="5" t="str">
        <f t="shared" si="30"/>
        <v>OBESITY</v>
      </c>
      <c r="J1022" s="5" t="str">
        <f t="shared" si="31"/>
        <v>NORMAL</v>
      </c>
    </row>
    <row r="1023" spans="1:10" x14ac:dyDescent="0.25">
      <c r="A1023" s="5" t="s">
        <v>1339</v>
      </c>
      <c r="B1023" s="5">
        <v>41.04</v>
      </c>
      <c r="C1023" s="5">
        <v>5.59</v>
      </c>
      <c r="D1023" s="5" t="s">
        <v>2370</v>
      </c>
      <c r="E1023" s="5" t="s">
        <v>2370</v>
      </c>
      <c r="F1023" s="5" t="s">
        <v>2370</v>
      </c>
      <c r="G1023" s="5">
        <v>0</v>
      </c>
      <c r="H1023" s="5" t="s">
        <v>2370</v>
      </c>
      <c r="I1023" s="5" t="str">
        <f t="shared" si="30"/>
        <v>OBESITY</v>
      </c>
      <c r="J1023" s="5" t="str">
        <f t="shared" si="31"/>
        <v>NORMAL</v>
      </c>
    </row>
    <row r="1024" spans="1:10" x14ac:dyDescent="0.25">
      <c r="A1024" s="5" t="s">
        <v>1338</v>
      </c>
      <c r="B1024" s="5">
        <v>27.93</v>
      </c>
      <c r="C1024" s="5">
        <v>9.9600000000000009</v>
      </c>
      <c r="D1024" s="5" t="s">
        <v>2370</v>
      </c>
      <c r="E1024" s="5" t="s">
        <v>2370</v>
      </c>
      <c r="F1024" s="5" t="s">
        <v>2370</v>
      </c>
      <c r="G1024" s="5">
        <v>0</v>
      </c>
      <c r="H1024" s="5" t="s">
        <v>2370</v>
      </c>
      <c r="I1024" s="5" t="str">
        <f t="shared" si="30"/>
        <v>OVERWEIGHT</v>
      </c>
      <c r="J1024" s="5" t="str">
        <f t="shared" si="31"/>
        <v>DIABETES</v>
      </c>
    </row>
    <row r="1025" spans="1:10" x14ac:dyDescent="0.25">
      <c r="A1025" s="5" t="s">
        <v>1337</v>
      </c>
      <c r="B1025" s="5">
        <v>21.01</v>
      </c>
      <c r="C1025" s="5">
        <v>7.37</v>
      </c>
      <c r="D1025" s="5" t="s">
        <v>2370</v>
      </c>
      <c r="E1025" s="5" t="s">
        <v>2370</v>
      </c>
      <c r="F1025" s="5" t="s">
        <v>2370</v>
      </c>
      <c r="G1025" s="5">
        <v>0</v>
      </c>
      <c r="H1025" s="5" t="s">
        <v>2370</v>
      </c>
      <c r="I1025" s="5" t="str">
        <f t="shared" si="30"/>
        <v>NORMAL WEIGHT</v>
      </c>
      <c r="J1025" s="5" t="str">
        <f t="shared" si="31"/>
        <v>DIABETES</v>
      </c>
    </row>
    <row r="1026" spans="1:10" x14ac:dyDescent="0.25">
      <c r="A1026" s="5" t="s">
        <v>1336</v>
      </c>
      <c r="B1026" s="5">
        <v>52.37</v>
      </c>
      <c r="C1026" s="5">
        <v>5.0599999999999996</v>
      </c>
      <c r="D1026" s="5" t="s">
        <v>2371</v>
      </c>
      <c r="E1026" s="5" t="s">
        <v>2371</v>
      </c>
      <c r="F1026" s="5" t="s">
        <v>2370</v>
      </c>
      <c r="G1026" s="5">
        <v>2</v>
      </c>
      <c r="H1026" s="5" t="s">
        <v>2370</v>
      </c>
      <c r="I1026" s="5" t="str">
        <f t="shared" ref="I1026:I1089" si="32">IF(B1026 &lt;18.5,"UNDERWEIGHT",IF(B1026&lt;25,"NORMAL WEIGHT",IF(B1026&lt;30,"OVERWEIGHT","OBESITY")))</f>
        <v>OBESITY</v>
      </c>
      <c r="J1026" s="5" t="str">
        <f t="shared" si="31"/>
        <v>NORMAL</v>
      </c>
    </row>
    <row r="1027" spans="1:10" x14ac:dyDescent="0.25">
      <c r="A1027" s="5" t="s">
        <v>1335</v>
      </c>
      <c r="B1027" s="5">
        <v>40.369999999999997</v>
      </c>
      <c r="C1027" s="5">
        <v>8.2100000000000009</v>
      </c>
      <c r="D1027" s="5" t="s">
        <v>2370</v>
      </c>
      <c r="E1027" s="5" t="s">
        <v>2370</v>
      </c>
      <c r="F1027" s="5" t="s">
        <v>2370</v>
      </c>
      <c r="G1027" s="5">
        <v>0</v>
      </c>
      <c r="H1027" s="5" t="s">
        <v>2370</v>
      </c>
      <c r="I1027" s="5" t="str">
        <f t="shared" si="32"/>
        <v>OBESITY</v>
      </c>
      <c r="J1027" s="5" t="str">
        <f t="shared" ref="J1027:J1090" si="33">IF(C1027&lt;5.7,"NORMAL",IF(C1027&lt;6.4,"PREDIABETES","DIABETES"))</f>
        <v>DIABETES</v>
      </c>
    </row>
    <row r="1028" spans="1:10" x14ac:dyDescent="0.25">
      <c r="A1028" s="5" t="s">
        <v>1334</v>
      </c>
      <c r="B1028" s="5">
        <v>41.47</v>
      </c>
      <c r="C1028" s="5">
        <v>10.34</v>
      </c>
      <c r="D1028" s="5" t="s">
        <v>2370</v>
      </c>
      <c r="E1028" s="5" t="s">
        <v>2370</v>
      </c>
      <c r="F1028" s="5" t="s">
        <v>2370</v>
      </c>
      <c r="G1028" s="5">
        <v>2</v>
      </c>
      <c r="H1028" s="5" t="s">
        <v>2370</v>
      </c>
      <c r="I1028" s="5" t="str">
        <f t="shared" si="32"/>
        <v>OBESITY</v>
      </c>
      <c r="J1028" s="5" t="str">
        <f t="shared" si="33"/>
        <v>DIABETES</v>
      </c>
    </row>
    <row r="1029" spans="1:10" x14ac:dyDescent="0.25">
      <c r="A1029" s="5" t="s">
        <v>1333</v>
      </c>
      <c r="B1029" s="5">
        <v>33.725000000000001</v>
      </c>
      <c r="C1029" s="5">
        <v>5.51</v>
      </c>
      <c r="D1029" s="5" t="s">
        <v>2371</v>
      </c>
      <c r="E1029" s="5" t="s">
        <v>2370</v>
      </c>
      <c r="F1029" s="5" t="s">
        <v>2370</v>
      </c>
      <c r="G1029" s="5">
        <v>2</v>
      </c>
      <c r="H1029" s="5" t="s">
        <v>2370</v>
      </c>
      <c r="I1029" s="5" t="str">
        <f t="shared" si="32"/>
        <v>OBESITY</v>
      </c>
      <c r="J1029" s="5" t="str">
        <f t="shared" si="33"/>
        <v>NORMAL</v>
      </c>
    </row>
    <row r="1030" spans="1:10" x14ac:dyDescent="0.25">
      <c r="A1030" s="5" t="s">
        <v>1332</v>
      </c>
      <c r="B1030" s="5">
        <v>28.1</v>
      </c>
      <c r="C1030" s="5">
        <v>11.2</v>
      </c>
      <c r="D1030" s="5" t="s">
        <v>2370</v>
      </c>
      <c r="E1030" s="5" t="s">
        <v>2370</v>
      </c>
      <c r="F1030" s="5" t="s">
        <v>2370</v>
      </c>
      <c r="G1030" s="5">
        <v>0</v>
      </c>
      <c r="H1030" s="5" t="s">
        <v>2370</v>
      </c>
      <c r="I1030" s="5" t="str">
        <f t="shared" si="32"/>
        <v>OVERWEIGHT</v>
      </c>
      <c r="J1030" s="5" t="str">
        <f t="shared" si="33"/>
        <v>DIABETES</v>
      </c>
    </row>
    <row r="1031" spans="1:10" x14ac:dyDescent="0.25">
      <c r="A1031" s="5" t="s">
        <v>1331</v>
      </c>
      <c r="B1031" s="5">
        <v>37.43</v>
      </c>
      <c r="C1031" s="5">
        <v>4.3499999999999996</v>
      </c>
      <c r="D1031" s="5" t="s">
        <v>2371</v>
      </c>
      <c r="E1031" s="5" t="s">
        <v>2370</v>
      </c>
      <c r="F1031" s="5" t="s">
        <v>2372</v>
      </c>
      <c r="G1031" s="5">
        <v>1</v>
      </c>
      <c r="H1031" s="5" t="s">
        <v>2370</v>
      </c>
      <c r="I1031" s="5" t="str">
        <f t="shared" si="32"/>
        <v>OBESITY</v>
      </c>
      <c r="J1031" s="5" t="str">
        <f t="shared" si="33"/>
        <v>NORMAL</v>
      </c>
    </row>
    <row r="1032" spans="1:10" x14ac:dyDescent="0.25">
      <c r="A1032" s="5" t="s">
        <v>1330</v>
      </c>
      <c r="B1032" s="5">
        <v>23.7</v>
      </c>
      <c r="C1032" s="5">
        <v>10.45</v>
      </c>
      <c r="D1032" s="5" t="s">
        <v>2370</v>
      </c>
      <c r="E1032" s="5" t="s">
        <v>2370</v>
      </c>
      <c r="F1032" s="5" t="s">
        <v>2370</v>
      </c>
      <c r="G1032" s="5">
        <v>0</v>
      </c>
      <c r="H1032" s="5" t="s">
        <v>2370</v>
      </c>
      <c r="I1032" s="5" t="str">
        <f t="shared" si="32"/>
        <v>NORMAL WEIGHT</v>
      </c>
      <c r="J1032" s="5" t="str">
        <f t="shared" si="33"/>
        <v>DIABETES</v>
      </c>
    </row>
    <row r="1033" spans="1:10" x14ac:dyDescent="0.25">
      <c r="A1033" s="5" t="s">
        <v>1329</v>
      </c>
      <c r="B1033" s="5">
        <v>24.795000000000002</v>
      </c>
      <c r="C1033" s="5">
        <v>4.07</v>
      </c>
      <c r="D1033" s="5" t="s">
        <v>2371</v>
      </c>
      <c r="E1033" s="5" t="s">
        <v>2370</v>
      </c>
      <c r="F1033" s="5" t="s">
        <v>2372</v>
      </c>
      <c r="G1033" s="5">
        <v>1</v>
      </c>
      <c r="H1033" s="5" t="s">
        <v>2370</v>
      </c>
      <c r="I1033" s="5" t="str">
        <f t="shared" si="32"/>
        <v>NORMAL WEIGHT</v>
      </c>
      <c r="J1033" s="5" t="str">
        <f t="shared" si="33"/>
        <v>NORMAL</v>
      </c>
    </row>
    <row r="1034" spans="1:10" x14ac:dyDescent="0.25">
      <c r="A1034" s="5" t="s">
        <v>1328</v>
      </c>
      <c r="B1034" s="5">
        <v>31.9</v>
      </c>
      <c r="C1034" s="5">
        <v>8.34</v>
      </c>
      <c r="D1034" s="5" t="s">
        <v>2370</v>
      </c>
      <c r="E1034" s="5" t="s">
        <v>2370</v>
      </c>
      <c r="F1034" s="5" t="s">
        <v>2370</v>
      </c>
      <c r="G1034" s="5">
        <v>0</v>
      </c>
      <c r="H1034" s="5" t="s">
        <v>2370</v>
      </c>
      <c r="I1034" s="5" t="str">
        <f t="shared" si="32"/>
        <v>OBESITY</v>
      </c>
      <c r="J1034" s="5" t="str">
        <f t="shared" si="33"/>
        <v>DIABETES</v>
      </c>
    </row>
    <row r="1035" spans="1:10" x14ac:dyDescent="0.25">
      <c r="A1035" s="5" t="s">
        <v>1327</v>
      </c>
      <c r="B1035" s="5">
        <v>32.68</v>
      </c>
      <c r="C1035" s="5">
        <v>7.41</v>
      </c>
      <c r="D1035" s="5" t="s">
        <v>2370</v>
      </c>
      <c r="E1035" s="5" t="s">
        <v>2370</v>
      </c>
      <c r="F1035" s="5" t="s">
        <v>2370</v>
      </c>
      <c r="G1035" s="5">
        <v>0</v>
      </c>
      <c r="H1035" s="5" t="s">
        <v>2370</v>
      </c>
      <c r="I1035" s="5" t="str">
        <f t="shared" si="32"/>
        <v>OBESITY</v>
      </c>
      <c r="J1035" s="5" t="str">
        <f t="shared" si="33"/>
        <v>DIABETES</v>
      </c>
    </row>
    <row r="1036" spans="1:10" x14ac:dyDescent="0.25">
      <c r="A1036" s="5" t="s">
        <v>1326</v>
      </c>
      <c r="B1036" s="5">
        <v>47.13</v>
      </c>
      <c r="C1036" s="5">
        <v>4.3099999999999996</v>
      </c>
      <c r="D1036" s="5" t="s">
        <v>2370</v>
      </c>
      <c r="E1036" s="5" t="s">
        <v>2370</v>
      </c>
      <c r="F1036" s="5" t="s">
        <v>2370</v>
      </c>
      <c r="G1036" s="5">
        <v>0</v>
      </c>
      <c r="H1036" s="5" t="s">
        <v>2370</v>
      </c>
      <c r="I1036" s="5" t="str">
        <f t="shared" si="32"/>
        <v>OBESITY</v>
      </c>
      <c r="J1036" s="5" t="str">
        <f t="shared" si="33"/>
        <v>NORMAL</v>
      </c>
    </row>
    <row r="1037" spans="1:10" x14ac:dyDescent="0.25">
      <c r="A1037" s="5" t="s">
        <v>1325</v>
      </c>
      <c r="B1037" s="5">
        <v>36.67</v>
      </c>
      <c r="C1037" s="5">
        <v>10.83</v>
      </c>
      <c r="D1037" s="5" t="s">
        <v>2370</v>
      </c>
      <c r="E1037" s="5" t="s">
        <v>2370</v>
      </c>
      <c r="F1037" s="5" t="s">
        <v>2370</v>
      </c>
      <c r="G1037" s="5">
        <v>0</v>
      </c>
      <c r="H1037" s="5" t="s">
        <v>2370</v>
      </c>
      <c r="I1037" s="5" t="str">
        <f t="shared" si="32"/>
        <v>OBESITY</v>
      </c>
      <c r="J1037" s="5" t="str">
        <f t="shared" si="33"/>
        <v>DIABETES</v>
      </c>
    </row>
    <row r="1038" spans="1:10" x14ac:dyDescent="0.25">
      <c r="A1038" s="5" t="s">
        <v>1324</v>
      </c>
      <c r="B1038" s="5">
        <v>33.630000000000003</v>
      </c>
      <c r="C1038" s="5">
        <v>11.31</v>
      </c>
      <c r="D1038" s="5" t="s">
        <v>2370</v>
      </c>
      <c r="E1038" s="5" t="s">
        <v>2370</v>
      </c>
      <c r="F1038" s="5" t="s">
        <v>2370</v>
      </c>
      <c r="G1038" s="5">
        <v>0</v>
      </c>
      <c r="H1038" s="5" t="s">
        <v>2370</v>
      </c>
      <c r="I1038" s="5" t="str">
        <f t="shared" si="32"/>
        <v>OBESITY</v>
      </c>
      <c r="J1038" s="5" t="str">
        <f t="shared" si="33"/>
        <v>DIABETES</v>
      </c>
    </row>
    <row r="1039" spans="1:10" x14ac:dyDescent="0.25">
      <c r="A1039" s="5" t="s">
        <v>1323</v>
      </c>
      <c r="B1039" s="5">
        <v>32.67</v>
      </c>
      <c r="C1039" s="5">
        <v>11.81</v>
      </c>
      <c r="D1039" s="5" t="s">
        <v>2371</v>
      </c>
      <c r="E1039" s="5" t="s">
        <v>2370</v>
      </c>
      <c r="F1039" s="5" t="s">
        <v>2370</v>
      </c>
      <c r="G1039" s="5">
        <v>0</v>
      </c>
      <c r="H1039" s="5" t="s">
        <v>2370</v>
      </c>
      <c r="I1039" s="5" t="str">
        <f t="shared" si="32"/>
        <v>OBESITY</v>
      </c>
      <c r="J1039" s="5" t="str">
        <f t="shared" si="33"/>
        <v>DIABETES</v>
      </c>
    </row>
    <row r="1040" spans="1:10" x14ac:dyDescent="0.25">
      <c r="A1040" s="5" t="s">
        <v>1322</v>
      </c>
      <c r="B1040" s="5">
        <v>33.299999999999997</v>
      </c>
      <c r="C1040" s="5">
        <v>8.26</v>
      </c>
      <c r="D1040" s="5" t="s">
        <v>2371</v>
      </c>
      <c r="E1040" s="5" t="s">
        <v>2370</v>
      </c>
      <c r="F1040" s="5" t="s">
        <v>2370</v>
      </c>
      <c r="G1040" s="5">
        <v>2</v>
      </c>
      <c r="H1040" s="5" t="s">
        <v>2370</v>
      </c>
      <c r="I1040" s="5" t="str">
        <f t="shared" si="32"/>
        <v>OBESITY</v>
      </c>
      <c r="J1040" s="5" t="str">
        <f t="shared" si="33"/>
        <v>DIABETES</v>
      </c>
    </row>
    <row r="1041" spans="1:10" x14ac:dyDescent="0.25">
      <c r="A1041" s="5" t="s">
        <v>1321</v>
      </c>
      <c r="B1041" s="5">
        <v>30.78</v>
      </c>
      <c r="C1041" s="5">
        <v>10.74</v>
      </c>
      <c r="D1041" s="5" t="s">
        <v>2371</v>
      </c>
      <c r="E1041" s="5" t="s">
        <v>2370</v>
      </c>
      <c r="F1041" s="5" t="s">
        <v>2370</v>
      </c>
      <c r="G1041" s="5">
        <v>2</v>
      </c>
      <c r="H1041" s="5" t="s">
        <v>2370</v>
      </c>
      <c r="I1041" s="5" t="str">
        <f t="shared" si="32"/>
        <v>OBESITY</v>
      </c>
      <c r="J1041" s="5" t="str">
        <f t="shared" si="33"/>
        <v>DIABETES</v>
      </c>
    </row>
    <row r="1042" spans="1:10" x14ac:dyDescent="0.25">
      <c r="A1042" s="5" t="s">
        <v>1320</v>
      </c>
      <c r="B1042" s="5">
        <v>28.975000000000001</v>
      </c>
      <c r="C1042" s="5">
        <v>7.69</v>
      </c>
      <c r="D1042" s="5" t="s">
        <v>2371</v>
      </c>
      <c r="E1042" s="5" t="s">
        <v>2370</v>
      </c>
      <c r="F1042" s="5" t="s">
        <v>2370</v>
      </c>
      <c r="G1042" s="5">
        <v>0</v>
      </c>
      <c r="H1042" s="5" t="s">
        <v>2370</v>
      </c>
      <c r="I1042" s="5" t="str">
        <f t="shared" si="32"/>
        <v>OVERWEIGHT</v>
      </c>
      <c r="J1042" s="5" t="str">
        <f t="shared" si="33"/>
        <v>DIABETES</v>
      </c>
    </row>
    <row r="1043" spans="1:10" x14ac:dyDescent="0.25">
      <c r="A1043" s="5" t="s">
        <v>1319</v>
      </c>
      <c r="B1043" s="5">
        <v>33.4</v>
      </c>
      <c r="C1043" s="5">
        <v>4.84</v>
      </c>
      <c r="D1043" s="5" t="s">
        <v>2370</v>
      </c>
      <c r="E1043" s="5" t="s">
        <v>2370</v>
      </c>
      <c r="F1043" s="5" t="s">
        <v>2370</v>
      </c>
      <c r="G1043" s="5">
        <v>0</v>
      </c>
      <c r="H1043" s="5" t="s">
        <v>2370</v>
      </c>
      <c r="I1043" s="5" t="str">
        <f t="shared" si="32"/>
        <v>OBESITY</v>
      </c>
      <c r="J1043" s="5" t="str">
        <f t="shared" si="33"/>
        <v>NORMAL</v>
      </c>
    </row>
    <row r="1044" spans="1:10" x14ac:dyDescent="0.25">
      <c r="A1044" s="5" t="s">
        <v>1318</v>
      </c>
      <c r="B1044" s="5">
        <v>21.5</v>
      </c>
      <c r="C1044" s="5">
        <v>9.77</v>
      </c>
      <c r="D1044" s="5" t="s">
        <v>2371</v>
      </c>
      <c r="E1044" s="5" t="s">
        <v>2370</v>
      </c>
      <c r="F1044" s="5" t="s">
        <v>2370</v>
      </c>
      <c r="G1044" s="5">
        <v>0</v>
      </c>
      <c r="H1044" s="5" t="s">
        <v>2370</v>
      </c>
      <c r="I1044" s="5" t="str">
        <f t="shared" si="32"/>
        <v>NORMAL WEIGHT</v>
      </c>
      <c r="J1044" s="5" t="str">
        <f t="shared" si="33"/>
        <v>DIABETES</v>
      </c>
    </row>
    <row r="1045" spans="1:10" x14ac:dyDescent="0.25">
      <c r="A1045" s="5" t="s">
        <v>1317</v>
      </c>
      <c r="B1045" s="5">
        <v>38.14</v>
      </c>
      <c r="C1045" s="5">
        <v>5.84</v>
      </c>
      <c r="D1045" s="5" t="s">
        <v>2370</v>
      </c>
      <c r="E1045" s="5" t="s">
        <v>2370</v>
      </c>
      <c r="F1045" s="5" t="s">
        <v>2370</v>
      </c>
      <c r="G1045" s="5">
        <v>0</v>
      </c>
      <c r="H1045" s="5" t="s">
        <v>2370</v>
      </c>
      <c r="I1045" s="5" t="str">
        <f t="shared" si="32"/>
        <v>OBESITY</v>
      </c>
      <c r="J1045" s="5" t="str">
        <f t="shared" si="33"/>
        <v>PREDIABETES</v>
      </c>
    </row>
    <row r="1046" spans="1:10" x14ac:dyDescent="0.25">
      <c r="A1046" s="5" t="s">
        <v>1316</v>
      </c>
      <c r="B1046" s="5">
        <v>35.42</v>
      </c>
      <c r="C1046" s="5">
        <v>8.6999999999999993</v>
      </c>
      <c r="D1046" s="5" t="s">
        <v>2371</v>
      </c>
      <c r="E1046" s="5" t="s">
        <v>2370</v>
      </c>
      <c r="F1046" s="5" t="s">
        <v>2370</v>
      </c>
      <c r="G1046" s="5">
        <v>1</v>
      </c>
      <c r="H1046" s="5" t="s">
        <v>2370</v>
      </c>
      <c r="I1046" s="5" t="str">
        <f t="shared" si="32"/>
        <v>OBESITY</v>
      </c>
      <c r="J1046" s="5" t="str">
        <f t="shared" si="33"/>
        <v>DIABETES</v>
      </c>
    </row>
    <row r="1047" spans="1:10" x14ac:dyDescent="0.25">
      <c r="A1047" s="5" t="s">
        <v>1315</v>
      </c>
      <c r="B1047" s="5">
        <v>35.625</v>
      </c>
      <c r="C1047" s="5">
        <v>10.79</v>
      </c>
      <c r="D1047" s="5" t="s">
        <v>2370</v>
      </c>
      <c r="E1047" s="5" t="s">
        <v>2370</v>
      </c>
      <c r="F1047" s="5" t="s">
        <v>2370</v>
      </c>
      <c r="G1047" s="5">
        <v>0</v>
      </c>
      <c r="H1047" s="5" t="s">
        <v>2370</v>
      </c>
      <c r="I1047" s="5" t="str">
        <f t="shared" si="32"/>
        <v>OBESITY</v>
      </c>
      <c r="J1047" s="5" t="str">
        <f t="shared" si="33"/>
        <v>DIABETES</v>
      </c>
    </row>
    <row r="1048" spans="1:10" x14ac:dyDescent="0.25">
      <c r="A1048" s="5" t="s">
        <v>1314</v>
      </c>
      <c r="B1048" s="5">
        <v>45.51</v>
      </c>
      <c r="C1048" s="5">
        <v>4.32</v>
      </c>
      <c r="D1048" s="5" t="s">
        <v>2370</v>
      </c>
      <c r="E1048" s="5" t="s">
        <v>2370</v>
      </c>
      <c r="F1048" s="5" t="s">
        <v>2370</v>
      </c>
      <c r="G1048" s="5">
        <v>1</v>
      </c>
      <c r="H1048" s="5" t="s">
        <v>2370</v>
      </c>
      <c r="I1048" s="5" t="str">
        <f t="shared" si="32"/>
        <v>OBESITY</v>
      </c>
      <c r="J1048" s="5" t="str">
        <f t="shared" si="33"/>
        <v>NORMAL</v>
      </c>
    </row>
    <row r="1049" spans="1:10" x14ac:dyDescent="0.25">
      <c r="A1049" s="5" t="s">
        <v>1313</v>
      </c>
      <c r="B1049" s="5">
        <v>37.1</v>
      </c>
      <c r="C1049" s="5">
        <v>7.19</v>
      </c>
      <c r="D1049" s="5" t="s">
        <v>2371</v>
      </c>
      <c r="E1049" s="5" t="s">
        <v>2370</v>
      </c>
      <c r="F1049" s="5" t="s">
        <v>2370</v>
      </c>
      <c r="G1049" s="5">
        <v>0</v>
      </c>
      <c r="H1049" s="5" t="s">
        <v>2370</v>
      </c>
      <c r="I1049" s="5" t="str">
        <f t="shared" si="32"/>
        <v>OBESITY</v>
      </c>
      <c r="J1049" s="5" t="str">
        <f t="shared" si="33"/>
        <v>DIABETES</v>
      </c>
    </row>
    <row r="1050" spans="1:10" x14ac:dyDescent="0.25">
      <c r="A1050" s="5" t="s">
        <v>1312</v>
      </c>
      <c r="B1050" s="5">
        <v>30.5</v>
      </c>
      <c r="C1050" s="5">
        <v>11.94</v>
      </c>
      <c r="D1050" s="5" t="s">
        <v>2371</v>
      </c>
      <c r="E1050" s="5" t="s">
        <v>2370</v>
      </c>
      <c r="F1050" s="5" t="s">
        <v>2370</v>
      </c>
      <c r="G1050" s="5">
        <v>0</v>
      </c>
      <c r="H1050" s="5" t="s">
        <v>2370</v>
      </c>
      <c r="I1050" s="5" t="str">
        <f t="shared" si="32"/>
        <v>OBESITY</v>
      </c>
      <c r="J1050" s="5" t="str">
        <f t="shared" si="33"/>
        <v>DIABETES</v>
      </c>
    </row>
    <row r="1051" spans="1:10" x14ac:dyDescent="0.25">
      <c r="A1051" s="5" t="s">
        <v>1311</v>
      </c>
      <c r="B1051" s="5">
        <v>28.16</v>
      </c>
      <c r="C1051" s="5">
        <v>5.56</v>
      </c>
      <c r="D1051" s="5" t="s">
        <v>2370</v>
      </c>
      <c r="E1051" s="5" t="s">
        <v>2370</v>
      </c>
      <c r="F1051" s="5" t="s">
        <v>2370</v>
      </c>
      <c r="G1051" s="5">
        <v>2</v>
      </c>
      <c r="H1051" s="5" t="s">
        <v>2370</v>
      </c>
      <c r="I1051" s="5" t="str">
        <f t="shared" si="32"/>
        <v>OVERWEIGHT</v>
      </c>
      <c r="J1051" s="5" t="str">
        <f t="shared" si="33"/>
        <v>NORMAL</v>
      </c>
    </row>
    <row r="1052" spans="1:10" x14ac:dyDescent="0.25">
      <c r="A1052" s="5" t="s">
        <v>1310</v>
      </c>
      <c r="B1052" s="5">
        <v>29.1</v>
      </c>
      <c r="C1052" s="5">
        <v>5.64</v>
      </c>
      <c r="D1052" s="5" t="s">
        <v>2371</v>
      </c>
      <c r="E1052" s="5" t="s">
        <v>2370</v>
      </c>
      <c r="F1052" s="5" t="s">
        <v>2370</v>
      </c>
      <c r="G1052" s="5">
        <v>0</v>
      </c>
      <c r="H1052" s="5" t="s">
        <v>2370</v>
      </c>
      <c r="I1052" s="5" t="str">
        <f t="shared" si="32"/>
        <v>OVERWEIGHT</v>
      </c>
      <c r="J1052" s="5" t="str">
        <f t="shared" si="33"/>
        <v>NORMAL</v>
      </c>
    </row>
    <row r="1053" spans="1:10" x14ac:dyDescent="0.25">
      <c r="A1053" s="5" t="s">
        <v>1309</v>
      </c>
      <c r="B1053" s="5">
        <v>30.22</v>
      </c>
      <c r="C1053" s="5">
        <v>4.6500000000000004</v>
      </c>
      <c r="D1053" s="5" t="s">
        <v>2370</v>
      </c>
      <c r="E1053" s="5" t="s">
        <v>2370</v>
      </c>
      <c r="F1053" s="5" t="s">
        <v>2370</v>
      </c>
      <c r="G1053" s="5">
        <v>0</v>
      </c>
      <c r="H1053" s="5" t="s">
        <v>2370</v>
      </c>
      <c r="I1053" s="5" t="str">
        <f t="shared" si="32"/>
        <v>OBESITY</v>
      </c>
      <c r="J1053" s="5" t="str">
        <f t="shared" si="33"/>
        <v>NORMAL</v>
      </c>
    </row>
    <row r="1054" spans="1:10" x14ac:dyDescent="0.25">
      <c r="A1054" s="5" t="s">
        <v>1308</v>
      </c>
      <c r="B1054" s="5">
        <v>24.29</v>
      </c>
      <c r="C1054" s="5">
        <v>9.0500000000000007</v>
      </c>
      <c r="D1054" s="5" t="s">
        <v>2370</v>
      </c>
      <c r="E1054" s="5" t="s">
        <v>2370</v>
      </c>
      <c r="F1054" s="5" t="s">
        <v>2370</v>
      </c>
      <c r="G1054" s="5">
        <v>0</v>
      </c>
      <c r="H1054" s="5" t="s">
        <v>2370</v>
      </c>
      <c r="I1054" s="5" t="str">
        <f t="shared" si="32"/>
        <v>NORMAL WEIGHT</v>
      </c>
      <c r="J1054" s="5" t="str">
        <f t="shared" si="33"/>
        <v>DIABETES</v>
      </c>
    </row>
    <row r="1055" spans="1:10" x14ac:dyDescent="0.25">
      <c r="A1055" s="5" t="s">
        <v>1307</v>
      </c>
      <c r="B1055" s="5">
        <v>29.39</v>
      </c>
      <c r="C1055" s="5">
        <v>4.5199999999999996</v>
      </c>
      <c r="D1055" s="5" t="s">
        <v>2371</v>
      </c>
      <c r="E1055" s="5" t="s">
        <v>2370</v>
      </c>
      <c r="F1055" s="5" t="s">
        <v>2370</v>
      </c>
      <c r="G1055" s="5">
        <v>0</v>
      </c>
      <c r="H1055" s="5" t="s">
        <v>2370</v>
      </c>
      <c r="I1055" s="5" t="str">
        <f t="shared" si="32"/>
        <v>OVERWEIGHT</v>
      </c>
      <c r="J1055" s="5" t="str">
        <f t="shared" si="33"/>
        <v>NORMAL</v>
      </c>
    </row>
    <row r="1056" spans="1:10" x14ac:dyDescent="0.25">
      <c r="A1056" s="5" t="s">
        <v>1306</v>
      </c>
      <c r="B1056" s="5">
        <v>25.66</v>
      </c>
      <c r="C1056" s="5">
        <v>4.62</v>
      </c>
      <c r="D1056" s="5" t="s">
        <v>2371</v>
      </c>
      <c r="E1056" s="5" t="s">
        <v>2370</v>
      </c>
      <c r="F1056" s="5" t="s">
        <v>2370</v>
      </c>
      <c r="G1056" s="5">
        <v>1</v>
      </c>
      <c r="H1056" s="5" t="s">
        <v>2370</v>
      </c>
      <c r="I1056" s="5" t="str">
        <f t="shared" si="32"/>
        <v>OVERWEIGHT</v>
      </c>
      <c r="J1056" s="5" t="str">
        <f t="shared" si="33"/>
        <v>NORMAL</v>
      </c>
    </row>
    <row r="1057" spans="1:10" x14ac:dyDescent="0.25">
      <c r="A1057" s="5" t="s">
        <v>1305</v>
      </c>
      <c r="B1057" s="5">
        <v>39.11</v>
      </c>
      <c r="C1057" s="5">
        <v>5.87</v>
      </c>
      <c r="D1057" s="5" t="s">
        <v>2370</v>
      </c>
      <c r="E1057" s="5" t="s">
        <v>2370</v>
      </c>
      <c r="F1057" s="5" t="s">
        <v>2370</v>
      </c>
      <c r="G1057" s="5">
        <v>0</v>
      </c>
      <c r="H1057" s="5" t="s">
        <v>2370</v>
      </c>
      <c r="I1057" s="5" t="str">
        <f t="shared" si="32"/>
        <v>OBESITY</v>
      </c>
      <c r="J1057" s="5" t="str">
        <f t="shared" si="33"/>
        <v>PREDIABETES</v>
      </c>
    </row>
    <row r="1058" spans="1:10" x14ac:dyDescent="0.25">
      <c r="A1058" s="5" t="s">
        <v>1304</v>
      </c>
      <c r="B1058" s="5">
        <v>43.78</v>
      </c>
      <c r="C1058" s="5">
        <v>5.71</v>
      </c>
      <c r="D1058" s="5" t="s">
        <v>2370</v>
      </c>
      <c r="E1058" s="5" t="s">
        <v>2370</v>
      </c>
      <c r="F1058" s="5" t="s">
        <v>2370</v>
      </c>
      <c r="G1058" s="5">
        <v>1</v>
      </c>
      <c r="H1058" s="5" t="s">
        <v>2370</v>
      </c>
      <c r="I1058" s="5" t="str">
        <f t="shared" si="32"/>
        <v>OBESITY</v>
      </c>
      <c r="J1058" s="5" t="str">
        <f t="shared" si="33"/>
        <v>PREDIABETES</v>
      </c>
    </row>
    <row r="1059" spans="1:10" x14ac:dyDescent="0.25">
      <c r="A1059" s="5" t="s">
        <v>1303</v>
      </c>
      <c r="B1059" s="5">
        <v>24.35</v>
      </c>
      <c r="C1059" s="5">
        <v>9.08</v>
      </c>
      <c r="D1059" s="5" t="s">
        <v>2370</v>
      </c>
      <c r="E1059" s="5" t="s">
        <v>2370</v>
      </c>
      <c r="F1059" s="5" t="s">
        <v>2370</v>
      </c>
      <c r="G1059" s="5">
        <v>0</v>
      </c>
      <c r="H1059" s="5" t="s">
        <v>2370</v>
      </c>
      <c r="I1059" s="5" t="str">
        <f t="shared" si="32"/>
        <v>NORMAL WEIGHT</v>
      </c>
      <c r="J1059" s="5" t="str">
        <f t="shared" si="33"/>
        <v>DIABETES</v>
      </c>
    </row>
    <row r="1060" spans="1:10" x14ac:dyDescent="0.25">
      <c r="A1060" s="5" t="s">
        <v>1302</v>
      </c>
      <c r="B1060" s="5">
        <v>40.299999999999997</v>
      </c>
      <c r="C1060" s="5">
        <v>5.3</v>
      </c>
      <c r="D1060" s="5" t="s">
        <v>2371</v>
      </c>
      <c r="E1060" s="5" t="s">
        <v>2370</v>
      </c>
      <c r="F1060" s="5" t="s">
        <v>2370</v>
      </c>
      <c r="G1060" s="5">
        <v>2</v>
      </c>
      <c r="H1060" s="5" t="s">
        <v>2370</v>
      </c>
      <c r="I1060" s="5" t="str">
        <f t="shared" si="32"/>
        <v>OBESITY</v>
      </c>
      <c r="J1060" s="5" t="str">
        <f t="shared" si="33"/>
        <v>NORMAL</v>
      </c>
    </row>
    <row r="1061" spans="1:10" x14ac:dyDescent="0.25">
      <c r="A1061" s="5" t="s">
        <v>1301</v>
      </c>
      <c r="B1061" s="5">
        <v>32.774999999999999</v>
      </c>
      <c r="C1061" s="5">
        <v>11.76</v>
      </c>
      <c r="D1061" s="5" t="s">
        <v>2371</v>
      </c>
      <c r="E1061" s="5" t="s">
        <v>2370</v>
      </c>
      <c r="F1061" s="5" t="s">
        <v>2370</v>
      </c>
      <c r="G1061" s="5">
        <v>0</v>
      </c>
      <c r="H1061" s="5" t="s">
        <v>2370</v>
      </c>
      <c r="I1061" s="5" t="str">
        <f t="shared" si="32"/>
        <v>OBESITY</v>
      </c>
      <c r="J1061" s="5" t="str">
        <f t="shared" si="33"/>
        <v>DIABETES</v>
      </c>
    </row>
    <row r="1062" spans="1:10" x14ac:dyDescent="0.25">
      <c r="A1062" s="5" t="s">
        <v>1300</v>
      </c>
      <c r="B1062" s="5">
        <v>39.6</v>
      </c>
      <c r="C1062" s="5">
        <v>5.1100000000000003</v>
      </c>
      <c r="D1062" s="5" t="s">
        <v>2371</v>
      </c>
      <c r="E1062" s="5" t="s">
        <v>2370</v>
      </c>
      <c r="F1062" s="5" t="s">
        <v>2370</v>
      </c>
      <c r="G1062" s="5">
        <v>2</v>
      </c>
      <c r="H1062" s="5" t="s">
        <v>2370</v>
      </c>
      <c r="I1062" s="5" t="str">
        <f t="shared" si="32"/>
        <v>OBESITY</v>
      </c>
      <c r="J1062" s="5" t="str">
        <f t="shared" si="33"/>
        <v>NORMAL</v>
      </c>
    </row>
    <row r="1063" spans="1:10" x14ac:dyDescent="0.25">
      <c r="A1063" s="5" t="s">
        <v>1299</v>
      </c>
      <c r="B1063" s="5">
        <v>30.97</v>
      </c>
      <c r="C1063" s="5">
        <v>5.54</v>
      </c>
      <c r="D1063" s="5" t="s">
        <v>2370</v>
      </c>
      <c r="E1063" s="5" t="s">
        <v>2370</v>
      </c>
      <c r="F1063" s="5" t="s">
        <v>2370</v>
      </c>
      <c r="G1063" s="5">
        <v>2</v>
      </c>
      <c r="H1063" s="5" t="s">
        <v>2370</v>
      </c>
      <c r="I1063" s="5" t="str">
        <f t="shared" si="32"/>
        <v>OBESITY</v>
      </c>
      <c r="J1063" s="5" t="str">
        <f t="shared" si="33"/>
        <v>NORMAL</v>
      </c>
    </row>
    <row r="1064" spans="1:10" x14ac:dyDescent="0.25">
      <c r="A1064" s="5" t="s">
        <v>1298</v>
      </c>
      <c r="B1064" s="5">
        <v>27.645</v>
      </c>
      <c r="C1064" s="5">
        <v>8.8699999999999992</v>
      </c>
      <c r="D1064" s="5" t="s">
        <v>2371</v>
      </c>
      <c r="E1064" s="5" t="s">
        <v>2370</v>
      </c>
      <c r="F1064" s="5" t="s">
        <v>2370</v>
      </c>
      <c r="G1064" s="5">
        <v>0</v>
      </c>
      <c r="H1064" s="5" t="s">
        <v>2370</v>
      </c>
      <c r="I1064" s="5" t="str">
        <f t="shared" si="32"/>
        <v>OVERWEIGHT</v>
      </c>
      <c r="J1064" s="5" t="str">
        <f t="shared" si="33"/>
        <v>DIABETES</v>
      </c>
    </row>
    <row r="1065" spans="1:10" x14ac:dyDescent="0.25">
      <c r="A1065" s="5" t="s">
        <v>1297</v>
      </c>
      <c r="B1065" s="5">
        <v>34.43</v>
      </c>
      <c r="C1065" s="5">
        <v>5.96</v>
      </c>
      <c r="D1065" s="5" t="s">
        <v>2371</v>
      </c>
      <c r="E1065" s="5" t="s">
        <v>2370</v>
      </c>
      <c r="F1065" s="5" t="s">
        <v>2370</v>
      </c>
      <c r="G1065" s="5">
        <v>2</v>
      </c>
      <c r="H1065" s="5" t="s">
        <v>2370</v>
      </c>
      <c r="I1065" s="5" t="str">
        <f t="shared" si="32"/>
        <v>OBESITY</v>
      </c>
      <c r="J1065" s="5" t="str">
        <f t="shared" si="33"/>
        <v>PREDIABETES</v>
      </c>
    </row>
    <row r="1066" spans="1:10" x14ac:dyDescent="0.25">
      <c r="A1066" s="5" t="s">
        <v>1296</v>
      </c>
      <c r="B1066" s="5">
        <v>39.6</v>
      </c>
      <c r="C1066" s="5">
        <v>4.4400000000000004</v>
      </c>
      <c r="D1066" s="5" t="s">
        <v>2371</v>
      </c>
      <c r="E1066" s="5" t="s">
        <v>2370</v>
      </c>
      <c r="F1066" s="5" t="s">
        <v>2372</v>
      </c>
      <c r="G1066" s="5">
        <v>1</v>
      </c>
      <c r="H1066" s="5" t="s">
        <v>2370</v>
      </c>
      <c r="I1066" s="5" t="str">
        <f t="shared" si="32"/>
        <v>OBESITY</v>
      </c>
      <c r="J1066" s="5" t="str">
        <f t="shared" si="33"/>
        <v>NORMAL</v>
      </c>
    </row>
    <row r="1067" spans="1:10" x14ac:dyDescent="0.25">
      <c r="A1067" s="5" t="s">
        <v>1295</v>
      </c>
      <c r="B1067" s="5">
        <v>22.1</v>
      </c>
      <c r="C1067" s="5">
        <v>4.6500000000000004</v>
      </c>
      <c r="D1067" s="5" t="s">
        <v>2371</v>
      </c>
      <c r="E1067" s="5" t="s">
        <v>2370</v>
      </c>
      <c r="F1067" s="5" t="s">
        <v>2370</v>
      </c>
      <c r="G1067" s="5">
        <v>2</v>
      </c>
      <c r="H1067" s="5" t="s">
        <v>2370</v>
      </c>
      <c r="I1067" s="5" t="str">
        <f t="shared" si="32"/>
        <v>NORMAL WEIGHT</v>
      </c>
      <c r="J1067" s="5" t="str">
        <f t="shared" si="33"/>
        <v>NORMAL</v>
      </c>
    </row>
    <row r="1068" spans="1:10" x14ac:dyDescent="0.25">
      <c r="A1068" s="5" t="s">
        <v>1294</v>
      </c>
      <c r="B1068" s="5">
        <v>33.25</v>
      </c>
      <c r="C1068" s="5">
        <v>5.64</v>
      </c>
      <c r="D1068" s="5" t="s">
        <v>2371</v>
      </c>
      <c r="E1068" s="5" t="s">
        <v>2370</v>
      </c>
      <c r="F1068" s="5" t="s">
        <v>2372</v>
      </c>
      <c r="G1068" s="5">
        <v>1</v>
      </c>
      <c r="H1068" s="5" t="s">
        <v>2370</v>
      </c>
      <c r="I1068" s="5" t="str">
        <f t="shared" si="32"/>
        <v>OBESITY</v>
      </c>
      <c r="J1068" s="5" t="str">
        <f t="shared" si="33"/>
        <v>NORMAL</v>
      </c>
    </row>
    <row r="1069" spans="1:10" x14ac:dyDescent="0.25">
      <c r="A1069" s="5" t="s">
        <v>1293</v>
      </c>
      <c r="B1069" s="5">
        <v>33.33</v>
      </c>
      <c r="C1069" s="5">
        <v>10.19</v>
      </c>
      <c r="D1069" s="5" t="s">
        <v>2370</v>
      </c>
      <c r="E1069" s="5" t="s">
        <v>2370</v>
      </c>
      <c r="F1069" s="5" t="s">
        <v>2370</v>
      </c>
      <c r="G1069" s="5">
        <v>0</v>
      </c>
      <c r="H1069" s="5" t="s">
        <v>2370</v>
      </c>
      <c r="I1069" s="5" t="str">
        <f t="shared" si="32"/>
        <v>OBESITY</v>
      </c>
      <c r="J1069" s="5" t="str">
        <f t="shared" si="33"/>
        <v>DIABETES</v>
      </c>
    </row>
    <row r="1070" spans="1:10" x14ac:dyDescent="0.25">
      <c r="A1070" s="5" t="s">
        <v>1292</v>
      </c>
      <c r="B1070" s="5">
        <v>30.5</v>
      </c>
      <c r="C1070" s="5">
        <v>10.79</v>
      </c>
      <c r="D1070" s="5" t="s">
        <v>2370</v>
      </c>
      <c r="E1070" s="5" t="s">
        <v>2370</v>
      </c>
      <c r="F1070" s="5" t="s">
        <v>2370</v>
      </c>
      <c r="G1070" s="5">
        <v>0</v>
      </c>
      <c r="H1070" s="5" t="s">
        <v>2370</v>
      </c>
      <c r="I1070" s="5" t="str">
        <f t="shared" si="32"/>
        <v>OBESITY</v>
      </c>
      <c r="J1070" s="5" t="str">
        <f t="shared" si="33"/>
        <v>DIABETES</v>
      </c>
    </row>
    <row r="1071" spans="1:10" x14ac:dyDescent="0.25">
      <c r="A1071" s="5" t="s">
        <v>1291</v>
      </c>
      <c r="B1071" s="5">
        <v>30.3</v>
      </c>
      <c r="C1071" s="5">
        <v>4.24</v>
      </c>
      <c r="D1071" s="5" t="s">
        <v>2370</v>
      </c>
      <c r="E1071" s="5" t="s">
        <v>2370</v>
      </c>
      <c r="F1071" s="5" t="s">
        <v>2370</v>
      </c>
      <c r="G1071" s="5">
        <v>0</v>
      </c>
      <c r="H1071" s="5" t="s">
        <v>2370</v>
      </c>
      <c r="I1071" s="5" t="str">
        <f t="shared" si="32"/>
        <v>OBESITY</v>
      </c>
      <c r="J1071" s="5" t="str">
        <f t="shared" si="33"/>
        <v>NORMAL</v>
      </c>
    </row>
    <row r="1072" spans="1:10" x14ac:dyDescent="0.25">
      <c r="A1072" s="5" t="s">
        <v>1290</v>
      </c>
      <c r="B1072" s="5">
        <v>26.22</v>
      </c>
      <c r="C1072" s="5">
        <v>5.83</v>
      </c>
      <c r="D1072" s="5" t="s">
        <v>2370</v>
      </c>
      <c r="E1072" s="5" t="s">
        <v>2370</v>
      </c>
      <c r="F1072" s="5" t="s">
        <v>2370</v>
      </c>
      <c r="G1072" s="5">
        <v>2</v>
      </c>
      <c r="H1072" s="5" t="s">
        <v>2370</v>
      </c>
      <c r="I1072" s="5" t="str">
        <f t="shared" si="32"/>
        <v>OVERWEIGHT</v>
      </c>
      <c r="J1072" s="5" t="str">
        <f t="shared" si="33"/>
        <v>PREDIABETES</v>
      </c>
    </row>
    <row r="1073" spans="1:10" x14ac:dyDescent="0.25">
      <c r="A1073" s="5" t="s">
        <v>1289</v>
      </c>
      <c r="B1073" s="5">
        <v>29.99</v>
      </c>
      <c r="C1073" s="5">
        <v>11.85</v>
      </c>
      <c r="D1073" s="5" t="s">
        <v>2370</v>
      </c>
      <c r="E1073" s="5" t="s">
        <v>2370</v>
      </c>
      <c r="F1073" s="5" t="s">
        <v>2370</v>
      </c>
      <c r="G1073" s="5">
        <v>0</v>
      </c>
      <c r="H1073" s="5" t="s">
        <v>2370</v>
      </c>
      <c r="I1073" s="5" t="str">
        <f t="shared" si="32"/>
        <v>OVERWEIGHT</v>
      </c>
      <c r="J1073" s="5" t="str">
        <f t="shared" si="33"/>
        <v>DIABETES</v>
      </c>
    </row>
    <row r="1074" spans="1:10" x14ac:dyDescent="0.25">
      <c r="A1074" s="5" t="s">
        <v>1288</v>
      </c>
      <c r="B1074" s="5">
        <v>36.380000000000003</v>
      </c>
      <c r="C1074" s="5">
        <v>5.98</v>
      </c>
      <c r="D1074" s="5" t="s">
        <v>2370</v>
      </c>
      <c r="E1074" s="5" t="s">
        <v>2370</v>
      </c>
      <c r="F1074" s="5" t="s">
        <v>2370</v>
      </c>
      <c r="G1074" s="5">
        <v>1</v>
      </c>
      <c r="H1074" s="5" t="s">
        <v>2370</v>
      </c>
      <c r="I1074" s="5" t="str">
        <f t="shared" si="32"/>
        <v>OBESITY</v>
      </c>
      <c r="J1074" s="5" t="str">
        <f t="shared" si="33"/>
        <v>PREDIABETES</v>
      </c>
    </row>
    <row r="1075" spans="1:10" x14ac:dyDescent="0.25">
      <c r="A1075" s="5" t="s">
        <v>1287</v>
      </c>
      <c r="B1075" s="5">
        <v>31.16</v>
      </c>
      <c r="C1075" s="5">
        <v>4.26</v>
      </c>
      <c r="D1075" s="5" t="s">
        <v>2371</v>
      </c>
      <c r="E1075" s="5" t="s">
        <v>2370</v>
      </c>
      <c r="F1075" s="5" t="s">
        <v>2372</v>
      </c>
      <c r="G1075" s="5">
        <v>1</v>
      </c>
      <c r="H1075" s="5" t="s">
        <v>2370</v>
      </c>
      <c r="I1075" s="5" t="str">
        <f t="shared" si="32"/>
        <v>OBESITY</v>
      </c>
      <c r="J1075" s="5" t="str">
        <f t="shared" si="33"/>
        <v>NORMAL</v>
      </c>
    </row>
    <row r="1076" spans="1:10" x14ac:dyDescent="0.25">
      <c r="A1076" s="5" t="s">
        <v>1286</v>
      </c>
      <c r="B1076" s="5">
        <v>25.55</v>
      </c>
      <c r="C1076" s="5">
        <v>4.96</v>
      </c>
      <c r="D1076" s="5" t="s">
        <v>2371</v>
      </c>
      <c r="E1076" s="5" t="s">
        <v>2370</v>
      </c>
      <c r="F1076" s="5" t="s">
        <v>2370</v>
      </c>
      <c r="G1076" s="5">
        <v>1</v>
      </c>
      <c r="H1076" s="5" t="s">
        <v>2370</v>
      </c>
      <c r="I1076" s="5" t="str">
        <f t="shared" si="32"/>
        <v>OVERWEIGHT</v>
      </c>
      <c r="J1076" s="5" t="str">
        <f t="shared" si="33"/>
        <v>NORMAL</v>
      </c>
    </row>
    <row r="1077" spans="1:10" x14ac:dyDescent="0.25">
      <c r="A1077" s="5" t="s">
        <v>1285</v>
      </c>
      <c r="B1077" s="5">
        <v>28.77</v>
      </c>
      <c r="C1077" s="5">
        <v>4</v>
      </c>
      <c r="D1077" s="5" t="s">
        <v>2371</v>
      </c>
      <c r="E1077" s="5" t="s">
        <v>2370</v>
      </c>
      <c r="F1077" s="5" t="s">
        <v>2370</v>
      </c>
      <c r="G1077" s="5">
        <v>0</v>
      </c>
      <c r="H1077" s="5" t="s">
        <v>2370</v>
      </c>
      <c r="I1077" s="5" t="str">
        <f t="shared" si="32"/>
        <v>OVERWEIGHT</v>
      </c>
      <c r="J1077" s="5" t="str">
        <f t="shared" si="33"/>
        <v>NORMAL</v>
      </c>
    </row>
    <row r="1078" spans="1:10" x14ac:dyDescent="0.25">
      <c r="A1078" s="5" t="s">
        <v>1284</v>
      </c>
      <c r="B1078" s="5">
        <v>23.14</v>
      </c>
      <c r="C1078" s="5">
        <v>4.1500000000000004</v>
      </c>
      <c r="D1078" s="5" t="s">
        <v>2371</v>
      </c>
      <c r="E1078" s="5" t="s">
        <v>2370</v>
      </c>
      <c r="F1078" s="5" t="s">
        <v>2370</v>
      </c>
      <c r="G1078" s="5">
        <v>1</v>
      </c>
      <c r="H1078" s="5" t="s">
        <v>2370</v>
      </c>
      <c r="I1078" s="5" t="str">
        <f t="shared" si="32"/>
        <v>NORMAL WEIGHT</v>
      </c>
      <c r="J1078" s="5" t="str">
        <f t="shared" si="33"/>
        <v>NORMAL</v>
      </c>
    </row>
    <row r="1079" spans="1:10" x14ac:dyDescent="0.25">
      <c r="A1079" s="5" t="s">
        <v>1283</v>
      </c>
      <c r="B1079" s="5">
        <v>39.6</v>
      </c>
      <c r="C1079" s="5">
        <v>11.36</v>
      </c>
      <c r="D1079" s="5" t="s">
        <v>2370</v>
      </c>
      <c r="E1079" s="5" t="s">
        <v>2370</v>
      </c>
      <c r="F1079" s="5" t="s">
        <v>2370</v>
      </c>
      <c r="G1079" s="5">
        <v>0</v>
      </c>
      <c r="H1079" s="5" t="s">
        <v>2370</v>
      </c>
      <c r="I1079" s="5" t="str">
        <f t="shared" si="32"/>
        <v>OBESITY</v>
      </c>
      <c r="J1079" s="5" t="str">
        <f t="shared" si="33"/>
        <v>DIABETES</v>
      </c>
    </row>
    <row r="1080" spans="1:10" x14ac:dyDescent="0.25">
      <c r="A1080" s="5" t="s">
        <v>1282</v>
      </c>
      <c r="B1080" s="5">
        <v>29.2</v>
      </c>
      <c r="C1080" s="5">
        <v>7.53</v>
      </c>
      <c r="D1080" s="5" t="s">
        <v>2370</v>
      </c>
      <c r="E1080" s="5" t="s">
        <v>2370</v>
      </c>
      <c r="F1080" s="5" t="s">
        <v>2370</v>
      </c>
      <c r="G1080" s="5">
        <v>0</v>
      </c>
      <c r="H1080" s="5" t="s">
        <v>2370</v>
      </c>
      <c r="I1080" s="5" t="str">
        <f t="shared" si="32"/>
        <v>OVERWEIGHT</v>
      </c>
      <c r="J1080" s="5" t="str">
        <f t="shared" si="33"/>
        <v>DIABETES</v>
      </c>
    </row>
    <row r="1081" spans="1:10" x14ac:dyDescent="0.25">
      <c r="A1081" s="5" t="s">
        <v>1281</v>
      </c>
      <c r="B1081" s="5">
        <v>32.774999999999999</v>
      </c>
      <c r="C1081" s="5">
        <v>7.95</v>
      </c>
      <c r="D1081" s="5" t="s">
        <v>2370</v>
      </c>
      <c r="E1081" s="5" t="s">
        <v>2370</v>
      </c>
      <c r="F1081" s="5" t="s">
        <v>2370</v>
      </c>
      <c r="G1081" s="5">
        <v>0</v>
      </c>
      <c r="H1081" s="5" t="s">
        <v>2370</v>
      </c>
      <c r="I1081" s="5" t="str">
        <f t="shared" si="32"/>
        <v>OBESITY</v>
      </c>
      <c r="J1081" s="5" t="str">
        <f t="shared" si="33"/>
        <v>DIABETES</v>
      </c>
    </row>
    <row r="1082" spans="1:10" x14ac:dyDescent="0.25">
      <c r="A1082" s="5" t="s">
        <v>1280</v>
      </c>
      <c r="B1082" s="5">
        <v>24.035</v>
      </c>
      <c r="C1082" s="5">
        <v>8.5</v>
      </c>
      <c r="D1082" s="5" t="s">
        <v>2370</v>
      </c>
      <c r="E1082" s="5" t="s">
        <v>2370</v>
      </c>
      <c r="F1082" s="5" t="s">
        <v>2370</v>
      </c>
      <c r="G1082" s="5">
        <v>0</v>
      </c>
      <c r="H1082" s="5" t="s">
        <v>2370</v>
      </c>
      <c r="I1082" s="5" t="str">
        <f t="shared" si="32"/>
        <v>NORMAL WEIGHT</v>
      </c>
      <c r="J1082" s="5" t="str">
        <f t="shared" si="33"/>
        <v>DIABETES</v>
      </c>
    </row>
    <row r="1083" spans="1:10" x14ac:dyDescent="0.25">
      <c r="A1083" s="5" t="s">
        <v>1279</v>
      </c>
      <c r="B1083" s="5">
        <v>30.55</v>
      </c>
      <c r="C1083" s="5">
        <v>5.89</v>
      </c>
      <c r="D1083" s="5" t="s">
        <v>2370</v>
      </c>
      <c r="E1083" s="5" t="s">
        <v>2370</v>
      </c>
      <c r="F1083" s="5" t="s">
        <v>2372</v>
      </c>
      <c r="G1083" s="5">
        <v>1</v>
      </c>
      <c r="H1083" s="5" t="s">
        <v>2370</v>
      </c>
      <c r="I1083" s="5" t="str">
        <f t="shared" si="32"/>
        <v>OBESITY</v>
      </c>
      <c r="J1083" s="5" t="str">
        <f t="shared" si="33"/>
        <v>PREDIABETES</v>
      </c>
    </row>
    <row r="1084" spans="1:10" x14ac:dyDescent="0.25">
      <c r="A1084" s="5" t="s">
        <v>1278</v>
      </c>
      <c r="B1084" s="5">
        <v>28.81</v>
      </c>
      <c r="C1084" s="5">
        <v>8.76</v>
      </c>
      <c r="D1084" s="5" t="s">
        <v>2370</v>
      </c>
      <c r="E1084" s="5" t="s">
        <v>2370</v>
      </c>
      <c r="F1084" s="5" t="s">
        <v>2370</v>
      </c>
      <c r="G1084" s="5">
        <v>2</v>
      </c>
      <c r="H1084" s="5" t="s">
        <v>2370</v>
      </c>
      <c r="I1084" s="5" t="str">
        <f t="shared" si="32"/>
        <v>OVERWEIGHT</v>
      </c>
      <c r="J1084" s="5" t="str">
        <f t="shared" si="33"/>
        <v>DIABETES</v>
      </c>
    </row>
    <row r="1085" spans="1:10" x14ac:dyDescent="0.25">
      <c r="A1085" s="5" t="s">
        <v>1277</v>
      </c>
      <c r="B1085" s="5">
        <v>31.66</v>
      </c>
      <c r="C1085" s="5">
        <v>4.1100000000000003</v>
      </c>
      <c r="D1085" s="5" t="s">
        <v>2370</v>
      </c>
      <c r="E1085" s="5" t="s">
        <v>2370</v>
      </c>
      <c r="F1085" s="5" t="s">
        <v>2370</v>
      </c>
      <c r="G1085" s="5">
        <v>0</v>
      </c>
      <c r="H1085" s="5" t="s">
        <v>2370</v>
      </c>
      <c r="I1085" s="5" t="str">
        <f t="shared" si="32"/>
        <v>OBESITY</v>
      </c>
      <c r="J1085" s="5" t="str">
        <f t="shared" si="33"/>
        <v>NORMAL</v>
      </c>
    </row>
    <row r="1086" spans="1:10" x14ac:dyDescent="0.25">
      <c r="A1086" s="5" t="s">
        <v>1276</v>
      </c>
      <c r="B1086" s="5">
        <v>28.215</v>
      </c>
      <c r="C1086" s="5">
        <v>7.56</v>
      </c>
      <c r="D1086" s="5" t="s">
        <v>2371</v>
      </c>
      <c r="E1086" s="5" t="s">
        <v>2370</v>
      </c>
      <c r="F1086" s="5" t="s">
        <v>2370</v>
      </c>
      <c r="G1086" s="5">
        <v>1</v>
      </c>
      <c r="H1086" s="5" t="s">
        <v>2370</v>
      </c>
      <c r="I1086" s="5" t="str">
        <f t="shared" si="32"/>
        <v>OVERWEIGHT</v>
      </c>
      <c r="J1086" s="5" t="str">
        <f t="shared" si="33"/>
        <v>DIABETES</v>
      </c>
    </row>
    <row r="1087" spans="1:10" x14ac:dyDescent="0.25">
      <c r="A1087" s="5" t="s">
        <v>1275</v>
      </c>
      <c r="B1087" s="5">
        <v>26.12</v>
      </c>
      <c r="C1087" s="5">
        <v>4.17</v>
      </c>
      <c r="D1087" s="5" t="s">
        <v>2371</v>
      </c>
      <c r="E1087" s="5" t="s">
        <v>2370</v>
      </c>
      <c r="F1087" s="5" t="s">
        <v>2372</v>
      </c>
      <c r="G1087" s="5">
        <v>1</v>
      </c>
      <c r="H1087" s="5" t="s">
        <v>2370</v>
      </c>
      <c r="I1087" s="5" t="str">
        <f t="shared" si="32"/>
        <v>OVERWEIGHT</v>
      </c>
      <c r="J1087" s="5" t="str">
        <f t="shared" si="33"/>
        <v>NORMAL</v>
      </c>
    </row>
    <row r="1088" spans="1:10" x14ac:dyDescent="0.25">
      <c r="A1088" s="5" t="s">
        <v>1274</v>
      </c>
      <c r="B1088" s="5">
        <v>36.630000000000003</v>
      </c>
      <c r="C1088" s="5">
        <v>11.42</v>
      </c>
      <c r="D1088" s="5" t="s">
        <v>2370</v>
      </c>
      <c r="E1088" s="5" t="s">
        <v>2370</v>
      </c>
      <c r="F1088" s="5" t="s">
        <v>2370</v>
      </c>
      <c r="G1088" s="5">
        <v>2</v>
      </c>
      <c r="H1088" s="5" t="s">
        <v>2370</v>
      </c>
      <c r="I1088" s="5" t="str">
        <f t="shared" si="32"/>
        <v>OBESITY</v>
      </c>
      <c r="J1088" s="5" t="str">
        <f t="shared" si="33"/>
        <v>DIABETES</v>
      </c>
    </row>
    <row r="1089" spans="1:10" x14ac:dyDescent="0.25">
      <c r="A1089" s="5" t="s">
        <v>1273</v>
      </c>
      <c r="B1089" s="5">
        <v>33.344999999999999</v>
      </c>
      <c r="C1089" s="5">
        <v>7.33</v>
      </c>
      <c r="D1089" s="5" t="s">
        <v>2370</v>
      </c>
      <c r="E1089" s="5" t="s">
        <v>2370</v>
      </c>
      <c r="F1089" s="5" t="s">
        <v>2370</v>
      </c>
      <c r="G1089" s="5">
        <v>2</v>
      </c>
      <c r="H1089" s="5" t="s">
        <v>2370</v>
      </c>
      <c r="I1089" s="5" t="str">
        <f t="shared" si="32"/>
        <v>OBESITY</v>
      </c>
      <c r="J1089" s="5" t="str">
        <f t="shared" si="33"/>
        <v>DIABETES</v>
      </c>
    </row>
    <row r="1090" spans="1:10" x14ac:dyDescent="0.25">
      <c r="A1090" s="5" t="s">
        <v>1272</v>
      </c>
      <c r="B1090" s="5">
        <v>27.11</v>
      </c>
      <c r="C1090" s="5">
        <v>6.7</v>
      </c>
      <c r="D1090" s="5" t="s">
        <v>2370</v>
      </c>
      <c r="E1090" s="5" t="s">
        <v>2370</v>
      </c>
      <c r="F1090" s="5" t="s">
        <v>2370</v>
      </c>
      <c r="G1090" s="5">
        <v>0</v>
      </c>
      <c r="H1090" s="5" t="s">
        <v>2370</v>
      </c>
      <c r="I1090" s="5" t="str">
        <f t="shared" ref="I1090:I1153" si="34">IF(B1090 &lt;18.5,"UNDERWEIGHT",IF(B1090&lt;25,"NORMAL WEIGHT",IF(B1090&lt;30,"OVERWEIGHT","OBESITY")))</f>
        <v>OVERWEIGHT</v>
      </c>
      <c r="J1090" s="5" t="str">
        <f t="shared" si="33"/>
        <v>DIABETES</v>
      </c>
    </row>
    <row r="1091" spans="1:10" x14ac:dyDescent="0.25">
      <c r="A1091" s="5" t="s">
        <v>1271</v>
      </c>
      <c r="B1091" s="5">
        <v>26.6</v>
      </c>
      <c r="C1091" s="5">
        <v>5.27</v>
      </c>
      <c r="D1091" s="5" t="s">
        <v>2371</v>
      </c>
      <c r="E1091" s="5" t="s">
        <v>2370</v>
      </c>
      <c r="F1091" s="5" t="s">
        <v>2372</v>
      </c>
      <c r="G1091" s="5">
        <v>1</v>
      </c>
      <c r="H1091" s="5" t="s">
        <v>2370</v>
      </c>
      <c r="I1091" s="5" t="str">
        <f t="shared" si="34"/>
        <v>OVERWEIGHT</v>
      </c>
      <c r="J1091" s="5" t="str">
        <f t="shared" ref="J1091:J1154" si="35">IF(C1091&lt;5.7,"NORMAL",IF(C1091&lt;6.4,"PREDIABETES","DIABETES"))</f>
        <v>NORMAL</v>
      </c>
    </row>
    <row r="1092" spans="1:10" x14ac:dyDescent="0.25">
      <c r="A1092" s="5" t="s">
        <v>1270</v>
      </c>
      <c r="B1092" s="5">
        <v>30.41</v>
      </c>
      <c r="C1092" s="5">
        <v>7.72</v>
      </c>
      <c r="D1092" s="5" t="s">
        <v>2370</v>
      </c>
      <c r="E1092" s="5" t="s">
        <v>2370</v>
      </c>
      <c r="F1092" s="5" t="s">
        <v>2370</v>
      </c>
      <c r="G1092" s="5">
        <v>0</v>
      </c>
      <c r="H1092" s="5" t="s">
        <v>2370</v>
      </c>
      <c r="I1092" s="5" t="str">
        <f t="shared" si="34"/>
        <v>OBESITY</v>
      </c>
      <c r="J1092" s="5" t="str">
        <f t="shared" si="35"/>
        <v>DIABETES</v>
      </c>
    </row>
    <row r="1093" spans="1:10" x14ac:dyDescent="0.25">
      <c r="A1093" s="5" t="s">
        <v>1269</v>
      </c>
      <c r="B1093" s="5">
        <v>28.98</v>
      </c>
      <c r="C1093" s="5">
        <v>8.68</v>
      </c>
      <c r="D1093" s="5" t="s">
        <v>2370</v>
      </c>
      <c r="E1093" s="5" t="s">
        <v>2370</v>
      </c>
      <c r="F1093" s="5" t="s">
        <v>2370</v>
      </c>
      <c r="G1093" s="5">
        <v>2</v>
      </c>
      <c r="H1093" s="5" t="s">
        <v>2370</v>
      </c>
      <c r="I1093" s="5" t="str">
        <f t="shared" si="34"/>
        <v>OVERWEIGHT</v>
      </c>
      <c r="J1093" s="5" t="str">
        <f t="shared" si="35"/>
        <v>DIABETES</v>
      </c>
    </row>
    <row r="1094" spans="1:10" x14ac:dyDescent="0.25">
      <c r="A1094" s="5" t="s">
        <v>1268</v>
      </c>
      <c r="B1094" s="5">
        <v>31.24</v>
      </c>
      <c r="C1094" s="5">
        <v>9.8000000000000007</v>
      </c>
      <c r="D1094" s="5" t="s">
        <v>2370</v>
      </c>
      <c r="E1094" s="5" t="s">
        <v>2370</v>
      </c>
      <c r="F1094" s="5" t="s">
        <v>2370</v>
      </c>
      <c r="G1094" s="5">
        <v>0</v>
      </c>
      <c r="H1094" s="5" t="s">
        <v>2370</v>
      </c>
      <c r="I1094" s="5" t="str">
        <f t="shared" si="34"/>
        <v>OBESITY</v>
      </c>
      <c r="J1094" s="5" t="str">
        <f t="shared" si="35"/>
        <v>DIABETES</v>
      </c>
    </row>
    <row r="1095" spans="1:10" x14ac:dyDescent="0.25">
      <c r="A1095" s="5" t="s">
        <v>1267</v>
      </c>
      <c r="B1095" s="5">
        <v>31.54</v>
      </c>
      <c r="C1095" s="5">
        <v>4.4400000000000004</v>
      </c>
      <c r="D1095" s="5" t="s">
        <v>2370</v>
      </c>
      <c r="E1095" s="5" t="s">
        <v>2370</v>
      </c>
      <c r="F1095" s="5" t="s">
        <v>2370</v>
      </c>
      <c r="G1095" s="5">
        <v>0</v>
      </c>
      <c r="H1095" s="5" t="s">
        <v>2370</v>
      </c>
      <c r="I1095" s="5" t="str">
        <f t="shared" si="34"/>
        <v>OBESITY</v>
      </c>
      <c r="J1095" s="5" t="str">
        <f t="shared" si="35"/>
        <v>NORMAL</v>
      </c>
    </row>
    <row r="1096" spans="1:10" x14ac:dyDescent="0.25">
      <c r="A1096" s="5" t="s">
        <v>1266</v>
      </c>
      <c r="B1096" s="5">
        <v>38.6</v>
      </c>
      <c r="C1096" s="5">
        <v>7.19</v>
      </c>
      <c r="D1096" s="5" t="s">
        <v>2371</v>
      </c>
      <c r="E1096" s="5" t="s">
        <v>2370</v>
      </c>
      <c r="F1096" s="5" t="s">
        <v>2370</v>
      </c>
      <c r="G1096" s="5">
        <v>2</v>
      </c>
      <c r="H1096" s="5" t="s">
        <v>2370</v>
      </c>
      <c r="I1096" s="5" t="str">
        <f t="shared" si="34"/>
        <v>OBESITY</v>
      </c>
      <c r="J1096" s="5" t="str">
        <f t="shared" si="35"/>
        <v>DIABETES</v>
      </c>
    </row>
    <row r="1097" spans="1:10" x14ac:dyDescent="0.25">
      <c r="A1097" s="5" t="s">
        <v>1265</v>
      </c>
      <c r="B1097" s="5">
        <v>37.950000000000003</v>
      </c>
      <c r="C1097" s="5">
        <v>6.06</v>
      </c>
      <c r="D1097" s="5" t="s">
        <v>2370</v>
      </c>
      <c r="E1097" s="5" t="s">
        <v>2370</v>
      </c>
      <c r="F1097" s="5" t="s">
        <v>2370</v>
      </c>
      <c r="G1097" s="5">
        <v>0</v>
      </c>
      <c r="H1097" s="5" t="s">
        <v>2370</v>
      </c>
      <c r="I1097" s="5" t="str">
        <f t="shared" si="34"/>
        <v>OBESITY</v>
      </c>
      <c r="J1097" s="5" t="str">
        <f t="shared" si="35"/>
        <v>PREDIABETES</v>
      </c>
    </row>
    <row r="1098" spans="1:10" x14ac:dyDescent="0.25">
      <c r="A1098" s="5" t="s">
        <v>1264</v>
      </c>
      <c r="B1098" s="5">
        <v>38.97</v>
      </c>
      <c r="C1098" s="5">
        <v>5.12</v>
      </c>
      <c r="D1098" s="5" t="s">
        <v>2370</v>
      </c>
      <c r="E1098" s="5" t="s">
        <v>2370</v>
      </c>
      <c r="F1098" s="5" t="s">
        <v>2370</v>
      </c>
      <c r="G1098" s="5">
        <v>0</v>
      </c>
      <c r="H1098" s="5" t="s">
        <v>2370</v>
      </c>
      <c r="I1098" s="5" t="str">
        <f t="shared" si="34"/>
        <v>OBESITY</v>
      </c>
      <c r="J1098" s="5" t="str">
        <f t="shared" si="35"/>
        <v>NORMAL</v>
      </c>
    </row>
    <row r="1099" spans="1:10" x14ac:dyDescent="0.25">
      <c r="A1099" s="5" t="s">
        <v>1263</v>
      </c>
      <c r="B1099" s="5">
        <v>21.2</v>
      </c>
      <c r="C1099" s="5">
        <v>10.72</v>
      </c>
      <c r="D1099" s="5" t="s">
        <v>2370</v>
      </c>
      <c r="E1099" s="5" t="s">
        <v>2370</v>
      </c>
      <c r="F1099" s="5" t="s">
        <v>2370</v>
      </c>
      <c r="G1099" s="5">
        <v>0</v>
      </c>
      <c r="H1099" s="5" t="s">
        <v>2370</v>
      </c>
      <c r="I1099" s="5" t="str">
        <f t="shared" si="34"/>
        <v>NORMAL WEIGHT</v>
      </c>
      <c r="J1099" s="5" t="str">
        <f t="shared" si="35"/>
        <v>DIABETES</v>
      </c>
    </row>
    <row r="1100" spans="1:10" x14ac:dyDescent="0.25">
      <c r="A1100" s="5" t="s">
        <v>1262</v>
      </c>
      <c r="B1100" s="5">
        <v>23.96</v>
      </c>
      <c r="C1100" s="5">
        <v>9.58</v>
      </c>
      <c r="D1100" s="5" t="s">
        <v>2371</v>
      </c>
      <c r="E1100" s="5" t="s">
        <v>2370</v>
      </c>
      <c r="F1100" s="5" t="s">
        <v>2372</v>
      </c>
      <c r="G1100" s="5">
        <v>1</v>
      </c>
      <c r="H1100" s="5" t="s">
        <v>2370</v>
      </c>
      <c r="I1100" s="5" t="str">
        <f t="shared" si="34"/>
        <v>NORMAL WEIGHT</v>
      </c>
      <c r="J1100" s="5" t="str">
        <f t="shared" si="35"/>
        <v>DIABETES</v>
      </c>
    </row>
    <row r="1101" spans="1:10" x14ac:dyDescent="0.25">
      <c r="A1101" s="5" t="s">
        <v>1261</v>
      </c>
      <c r="B1101" s="5">
        <v>35.93</v>
      </c>
      <c r="C1101" s="5">
        <v>6.4</v>
      </c>
      <c r="D1101" s="5" t="s">
        <v>2371</v>
      </c>
      <c r="E1101" s="5" t="s">
        <v>2370</v>
      </c>
      <c r="F1101" s="5" t="s">
        <v>2370</v>
      </c>
      <c r="G1101" s="5">
        <v>1</v>
      </c>
      <c r="H1101" s="5" t="s">
        <v>2370</v>
      </c>
      <c r="I1101" s="5" t="str">
        <f t="shared" si="34"/>
        <v>OBESITY</v>
      </c>
      <c r="J1101" s="5" t="str">
        <f t="shared" si="35"/>
        <v>DIABETES</v>
      </c>
    </row>
    <row r="1102" spans="1:10" x14ac:dyDescent="0.25">
      <c r="A1102" s="5" t="s">
        <v>1260</v>
      </c>
      <c r="B1102" s="5">
        <v>26.11</v>
      </c>
      <c r="C1102" s="5">
        <v>6.8</v>
      </c>
      <c r="D1102" s="5" t="s">
        <v>2371</v>
      </c>
      <c r="E1102" s="5" t="s">
        <v>2370</v>
      </c>
      <c r="F1102" s="5" t="s">
        <v>2370</v>
      </c>
      <c r="G1102" s="5">
        <v>2</v>
      </c>
      <c r="H1102" s="5" t="s">
        <v>2370</v>
      </c>
      <c r="I1102" s="5" t="str">
        <f t="shared" si="34"/>
        <v>OVERWEIGHT</v>
      </c>
      <c r="J1102" s="5" t="str">
        <f t="shared" si="35"/>
        <v>DIABETES</v>
      </c>
    </row>
    <row r="1103" spans="1:10" x14ac:dyDescent="0.25">
      <c r="A1103" s="5" t="s">
        <v>1259</v>
      </c>
      <c r="B1103" s="5">
        <v>32.299999999999997</v>
      </c>
      <c r="C1103" s="5">
        <v>9.48</v>
      </c>
      <c r="D1103" s="5" t="s">
        <v>2370</v>
      </c>
      <c r="E1103" s="5" t="s">
        <v>2370</v>
      </c>
      <c r="F1103" s="5" t="s">
        <v>2370</v>
      </c>
      <c r="G1103" s="5">
        <v>2</v>
      </c>
      <c r="H1103" s="5" t="s">
        <v>2370</v>
      </c>
      <c r="I1103" s="5" t="str">
        <f t="shared" si="34"/>
        <v>OBESITY</v>
      </c>
      <c r="J1103" s="5" t="str">
        <f t="shared" si="35"/>
        <v>DIABETES</v>
      </c>
    </row>
    <row r="1104" spans="1:10" x14ac:dyDescent="0.25">
      <c r="A1104" s="5" t="s">
        <v>1258</v>
      </c>
      <c r="B1104" s="5">
        <v>28.69</v>
      </c>
      <c r="C1104" s="5">
        <v>7.45</v>
      </c>
      <c r="D1104" s="5" t="s">
        <v>2370</v>
      </c>
      <c r="E1104" s="5" t="s">
        <v>2370</v>
      </c>
      <c r="F1104" s="5" t="s">
        <v>2370</v>
      </c>
      <c r="G1104" s="5">
        <v>2</v>
      </c>
      <c r="H1104" s="5" t="s">
        <v>2370</v>
      </c>
      <c r="I1104" s="5" t="str">
        <f t="shared" si="34"/>
        <v>OVERWEIGHT</v>
      </c>
      <c r="J1104" s="5" t="str">
        <f t="shared" si="35"/>
        <v>DIABETES</v>
      </c>
    </row>
    <row r="1105" spans="1:10" x14ac:dyDescent="0.25">
      <c r="A1105" s="5" t="s">
        <v>1257</v>
      </c>
      <c r="B1105" s="5">
        <v>31.28</v>
      </c>
      <c r="C1105" s="5">
        <v>6.94</v>
      </c>
      <c r="D1105" s="5" t="s">
        <v>2371</v>
      </c>
      <c r="E1105" s="5" t="s">
        <v>2370</v>
      </c>
      <c r="F1105" s="5" t="s">
        <v>2370</v>
      </c>
      <c r="G1105" s="5">
        <v>1</v>
      </c>
      <c r="H1105" s="5" t="s">
        <v>2370</v>
      </c>
      <c r="I1105" s="5" t="str">
        <f t="shared" si="34"/>
        <v>OBESITY</v>
      </c>
      <c r="J1105" s="5" t="str">
        <f t="shared" si="35"/>
        <v>DIABETES</v>
      </c>
    </row>
    <row r="1106" spans="1:10" x14ac:dyDescent="0.25">
      <c r="A1106" s="5" t="s">
        <v>1256</v>
      </c>
      <c r="B1106" s="5">
        <v>30.21</v>
      </c>
      <c r="C1106" s="5">
        <v>7.83</v>
      </c>
      <c r="D1106" s="5" t="s">
        <v>2370</v>
      </c>
      <c r="E1106" s="5" t="s">
        <v>2370</v>
      </c>
      <c r="F1106" s="5" t="s">
        <v>2370</v>
      </c>
      <c r="G1106" s="5">
        <v>0</v>
      </c>
      <c r="H1106" s="5" t="s">
        <v>2370</v>
      </c>
      <c r="I1106" s="5" t="str">
        <f t="shared" si="34"/>
        <v>OBESITY</v>
      </c>
      <c r="J1106" s="5" t="str">
        <f t="shared" si="35"/>
        <v>DIABETES</v>
      </c>
    </row>
    <row r="1107" spans="1:10" x14ac:dyDescent="0.25">
      <c r="A1107" s="5" t="s">
        <v>1255</v>
      </c>
      <c r="B1107" s="5">
        <v>38.28</v>
      </c>
      <c r="C1107" s="5">
        <v>10.17</v>
      </c>
      <c r="D1107" s="5" t="s">
        <v>2371</v>
      </c>
      <c r="E1107" s="5" t="s">
        <v>2370</v>
      </c>
      <c r="F1107" s="5" t="s">
        <v>2370</v>
      </c>
      <c r="G1107" s="5">
        <v>0</v>
      </c>
      <c r="H1107" s="5" t="s">
        <v>2370</v>
      </c>
      <c r="I1107" s="5" t="str">
        <f t="shared" si="34"/>
        <v>OBESITY</v>
      </c>
      <c r="J1107" s="5" t="str">
        <f t="shared" si="35"/>
        <v>DIABETES</v>
      </c>
    </row>
    <row r="1108" spans="1:10" x14ac:dyDescent="0.25">
      <c r="A1108" s="5" t="s">
        <v>1254</v>
      </c>
      <c r="B1108" s="5">
        <v>29.9</v>
      </c>
      <c r="C1108" s="5">
        <v>8.9600000000000009</v>
      </c>
      <c r="D1108" s="5" t="s">
        <v>2371</v>
      </c>
      <c r="E1108" s="5" t="s">
        <v>2370</v>
      </c>
      <c r="F1108" s="5" t="s">
        <v>2370</v>
      </c>
      <c r="G1108" s="5">
        <v>0</v>
      </c>
      <c r="H1108" s="5" t="s">
        <v>2370</v>
      </c>
      <c r="I1108" s="5" t="str">
        <f t="shared" si="34"/>
        <v>OVERWEIGHT</v>
      </c>
      <c r="J1108" s="5" t="str">
        <f t="shared" si="35"/>
        <v>DIABETES</v>
      </c>
    </row>
    <row r="1109" spans="1:10" x14ac:dyDescent="0.25">
      <c r="A1109" s="5" t="s">
        <v>1253</v>
      </c>
      <c r="B1109" s="5">
        <v>23.18</v>
      </c>
      <c r="C1109" s="5">
        <v>6.96</v>
      </c>
      <c r="D1109" s="5" t="s">
        <v>2371</v>
      </c>
      <c r="E1109" s="5" t="s">
        <v>2370</v>
      </c>
      <c r="F1109" s="5" t="s">
        <v>2370</v>
      </c>
      <c r="G1109" s="5">
        <v>2</v>
      </c>
      <c r="H1109" s="5" t="s">
        <v>2370</v>
      </c>
      <c r="I1109" s="5" t="str">
        <f t="shared" si="34"/>
        <v>NORMAL WEIGHT</v>
      </c>
      <c r="J1109" s="5" t="str">
        <f t="shared" si="35"/>
        <v>DIABETES</v>
      </c>
    </row>
    <row r="1110" spans="1:10" x14ac:dyDescent="0.25">
      <c r="A1110" s="5" t="s">
        <v>1252</v>
      </c>
      <c r="B1110" s="5">
        <v>33.020000000000003</v>
      </c>
      <c r="C1110" s="5">
        <v>5.07</v>
      </c>
      <c r="D1110" s="5" t="s">
        <v>2371</v>
      </c>
      <c r="E1110" s="5" t="s">
        <v>2370</v>
      </c>
      <c r="F1110" s="5" t="s">
        <v>2370</v>
      </c>
      <c r="G1110" s="5">
        <v>0</v>
      </c>
      <c r="H1110" s="5" t="s">
        <v>2370</v>
      </c>
      <c r="I1110" s="5" t="str">
        <f t="shared" si="34"/>
        <v>OBESITY</v>
      </c>
      <c r="J1110" s="5" t="str">
        <f t="shared" si="35"/>
        <v>NORMAL</v>
      </c>
    </row>
    <row r="1111" spans="1:10" x14ac:dyDescent="0.25">
      <c r="A1111" s="5" t="s">
        <v>1251</v>
      </c>
      <c r="B1111" s="5">
        <v>27.29</v>
      </c>
      <c r="C1111" s="5">
        <v>5.85</v>
      </c>
      <c r="D1111" s="5" t="s">
        <v>2370</v>
      </c>
      <c r="E1111" s="5" t="s">
        <v>2370</v>
      </c>
      <c r="F1111" s="5" t="s">
        <v>2370</v>
      </c>
      <c r="G1111" s="5">
        <v>2</v>
      </c>
      <c r="H1111" s="5" t="s">
        <v>2370</v>
      </c>
      <c r="I1111" s="5" t="str">
        <f t="shared" si="34"/>
        <v>OVERWEIGHT</v>
      </c>
      <c r="J1111" s="5" t="str">
        <f t="shared" si="35"/>
        <v>PREDIABETES</v>
      </c>
    </row>
    <row r="1112" spans="1:10" x14ac:dyDescent="0.25">
      <c r="A1112" s="5" t="s">
        <v>1250</v>
      </c>
      <c r="B1112" s="5">
        <v>23.18</v>
      </c>
      <c r="C1112" s="5">
        <v>10.56</v>
      </c>
      <c r="D1112" s="5" t="s">
        <v>2370</v>
      </c>
      <c r="E1112" s="5" t="s">
        <v>2370</v>
      </c>
      <c r="F1112" s="5" t="s">
        <v>2370</v>
      </c>
      <c r="G1112" s="5">
        <v>2</v>
      </c>
      <c r="H1112" s="5" t="s">
        <v>2370</v>
      </c>
      <c r="I1112" s="5" t="str">
        <f t="shared" si="34"/>
        <v>NORMAL WEIGHT</v>
      </c>
      <c r="J1112" s="5" t="str">
        <f t="shared" si="35"/>
        <v>DIABETES</v>
      </c>
    </row>
    <row r="1113" spans="1:10" x14ac:dyDescent="0.25">
      <c r="A1113" s="5" t="s">
        <v>1249</v>
      </c>
      <c r="B1113" s="5">
        <v>32.659999999999997</v>
      </c>
      <c r="C1113" s="5">
        <v>8.92</v>
      </c>
      <c r="D1113" s="5" t="s">
        <v>2371</v>
      </c>
      <c r="E1113" s="5" t="s">
        <v>2370</v>
      </c>
      <c r="F1113" s="5" t="s">
        <v>2370</v>
      </c>
      <c r="G1113" s="5">
        <v>0</v>
      </c>
      <c r="H1113" s="5" t="s">
        <v>2370</v>
      </c>
      <c r="I1113" s="5" t="str">
        <f t="shared" si="34"/>
        <v>OBESITY</v>
      </c>
      <c r="J1113" s="5" t="str">
        <f t="shared" si="35"/>
        <v>DIABETES</v>
      </c>
    </row>
    <row r="1114" spans="1:10" x14ac:dyDescent="0.25">
      <c r="A1114" s="5" t="s">
        <v>1248</v>
      </c>
      <c r="B1114" s="5">
        <v>30.78</v>
      </c>
      <c r="C1114" s="5">
        <v>8.6300000000000008</v>
      </c>
      <c r="D1114" s="5" t="s">
        <v>2370</v>
      </c>
      <c r="E1114" s="5" t="s">
        <v>2370</v>
      </c>
      <c r="F1114" s="5" t="s">
        <v>2370</v>
      </c>
      <c r="G1114" s="5">
        <v>0</v>
      </c>
      <c r="H1114" s="5" t="s">
        <v>2370</v>
      </c>
      <c r="I1114" s="5" t="str">
        <f t="shared" si="34"/>
        <v>OBESITY</v>
      </c>
      <c r="J1114" s="5" t="str">
        <f t="shared" si="35"/>
        <v>DIABETES</v>
      </c>
    </row>
    <row r="1115" spans="1:10" x14ac:dyDescent="0.25">
      <c r="A1115" s="5" t="s">
        <v>1247</v>
      </c>
      <c r="B1115" s="5">
        <v>47.2</v>
      </c>
      <c r="C1115" s="5">
        <v>6.29</v>
      </c>
      <c r="D1115" s="5" t="s">
        <v>2371</v>
      </c>
      <c r="E1115" s="5" t="s">
        <v>2370</v>
      </c>
      <c r="F1115" s="5" t="s">
        <v>2372</v>
      </c>
      <c r="G1115" s="5">
        <v>1</v>
      </c>
      <c r="H1115" s="5" t="s">
        <v>2370</v>
      </c>
      <c r="I1115" s="5" t="str">
        <f t="shared" si="34"/>
        <v>OBESITY</v>
      </c>
      <c r="J1115" s="5" t="str">
        <f t="shared" si="35"/>
        <v>PREDIABETES</v>
      </c>
    </row>
    <row r="1116" spans="1:10" x14ac:dyDescent="0.25">
      <c r="A1116" s="5" t="s">
        <v>1246</v>
      </c>
      <c r="B1116" s="5">
        <v>31.6</v>
      </c>
      <c r="C1116" s="5">
        <v>5.75</v>
      </c>
      <c r="D1116" s="5" t="s">
        <v>2370</v>
      </c>
      <c r="E1116" s="5" t="s">
        <v>2370</v>
      </c>
      <c r="F1116" s="5" t="s">
        <v>2370</v>
      </c>
      <c r="G1116" s="5">
        <v>2</v>
      </c>
      <c r="H1116" s="5" t="s">
        <v>2370</v>
      </c>
      <c r="I1116" s="5" t="str">
        <f t="shared" si="34"/>
        <v>OBESITY</v>
      </c>
      <c r="J1116" s="5" t="str">
        <f t="shared" si="35"/>
        <v>PREDIABETES</v>
      </c>
    </row>
    <row r="1117" spans="1:10" x14ac:dyDescent="0.25">
      <c r="A1117" s="5" t="s">
        <v>1245</v>
      </c>
      <c r="B1117" s="5">
        <v>33.914999999999999</v>
      </c>
      <c r="C1117" s="5">
        <v>6.66</v>
      </c>
      <c r="D1117" s="5" t="s">
        <v>2371</v>
      </c>
      <c r="E1117" s="5" t="s">
        <v>2370</v>
      </c>
      <c r="F1117" s="5" t="s">
        <v>2370</v>
      </c>
      <c r="G1117" s="5">
        <v>1</v>
      </c>
      <c r="H1117" s="5" t="s">
        <v>2370</v>
      </c>
      <c r="I1117" s="5" t="str">
        <f t="shared" si="34"/>
        <v>OBESITY</v>
      </c>
      <c r="J1117" s="5" t="str">
        <f t="shared" si="35"/>
        <v>DIABETES</v>
      </c>
    </row>
    <row r="1118" spans="1:10" x14ac:dyDescent="0.25">
      <c r="A1118" s="5" t="s">
        <v>1244</v>
      </c>
      <c r="B1118" s="5">
        <v>23.54</v>
      </c>
      <c r="C1118" s="5">
        <v>5.0999999999999996</v>
      </c>
      <c r="D1118" s="5" t="s">
        <v>2370</v>
      </c>
      <c r="E1118" s="5" t="s">
        <v>2370</v>
      </c>
      <c r="F1118" s="5" t="s">
        <v>2370</v>
      </c>
      <c r="G1118" s="5">
        <v>2</v>
      </c>
      <c r="H1118" s="5" t="s">
        <v>2370</v>
      </c>
      <c r="I1118" s="5" t="str">
        <f t="shared" si="34"/>
        <v>NORMAL WEIGHT</v>
      </c>
      <c r="J1118" s="5" t="str">
        <f t="shared" si="35"/>
        <v>NORMAL</v>
      </c>
    </row>
    <row r="1119" spans="1:10" x14ac:dyDescent="0.25">
      <c r="A1119" s="5" t="s">
        <v>1243</v>
      </c>
      <c r="B1119" s="5">
        <v>27.074999999999999</v>
      </c>
      <c r="C1119" s="5">
        <v>4.41</v>
      </c>
      <c r="D1119" s="5" t="s">
        <v>2370</v>
      </c>
      <c r="E1119" s="5" t="s">
        <v>2370</v>
      </c>
      <c r="F1119" s="5" t="s">
        <v>2370</v>
      </c>
      <c r="G1119" s="5">
        <v>2</v>
      </c>
      <c r="H1119" s="5" t="s">
        <v>2370</v>
      </c>
      <c r="I1119" s="5" t="str">
        <f t="shared" si="34"/>
        <v>OVERWEIGHT</v>
      </c>
      <c r="J1119" s="5" t="str">
        <f t="shared" si="35"/>
        <v>NORMAL</v>
      </c>
    </row>
    <row r="1120" spans="1:10" x14ac:dyDescent="0.25">
      <c r="A1120" s="5" t="s">
        <v>1242</v>
      </c>
      <c r="B1120" s="5">
        <v>25.8</v>
      </c>
      <c r="C1120" s="5">
        <v>5.52</v>
      </c>
      <c r="D1120" s="5" t="s">
        <v>2371</v>
      </c>
      <c r="E1120" s="5" t="s">
        <v>2370</v>
      </c>
      <c r="F1120" s="5" t="s">
        <v>2370</v>
      </c>
      <c r="G1120" s="5">
        <v>0</v>
      </c>
      <c r="H1120" s="5" t="s">
        <v>2370</v>
      </c>
      <c r="I1120" s="5" t="str">
        <f t="shared" si="34"/>
        <v>OVERWEIGHT</v>
      </c>
      <c r="J1120" s="5" t="str">
        <f t="shared" si="35"/>
        <v>NORMAL</v>
      </c>
    </row>
    <row r="1121" spans="1:10" x14ac:dyDescent="0.25">
      <c r="A1121" s="5" t="s">
        <v>1241</v>
      </c>
      <c r="B1121" s="5">
        <v>36.1</v>
      </c>
      <c r="C1121" s="5">
        <v>4.62</v>
      </c>
      <c r="D1121" s="5" t="s">
        <v>2371</v>
      </c>
      <c r="E1121" s="5" t="s">
        <v>2370</v>
      </c>
      <c r="F1121" s="5" t="s">
        <v>2372</v>
      </c>
      <c r="G1121" s="5">
        <v>1</v>
      </c>
      <c r="H1121" s="5" t="s">
        <v>2370</v>
      </c>
      <c r="I1121" s="5" t="str">
        <f t="shared" si="34"/>
        <v>OBESITY</v>
      </c>
      <c r="J1121" s="5" t="str">
        <f t="shared" si="35"/>
        <v>NORMAL</v>
      </c>
    </row>
    <row r="1122" spans="1:10" x14ac:dyDescent="0.25">
      <c r="A1122" s="5" t="s">
        <v>1240</v>
      </c>
      <c r="B1122" s="5">
        <v>30.495000000000001</v>
      </c>
      <c r="C1122" s="5">
        <v>5.74</v>
      </c>
      <c r="D1122" s="5" t="s">
        <v>2371</v>
      </c>
      <c r="E1122" s="5" t="s">
        <v>2370</v>
      </c>
      <c r="F1122" s="5" t="s">
        <v>2372</v>
      </c>
      <c r="G1122" s="5">
        <v>1</v>
      </c>
      <c r="H1122" s="5" t="s">
        <v>2370</v>
      </c>
      <c r="I1122" s="5" t="str">
        <f t="shared" si="34"/>
        <v>OBESITY</v>
      </c>
      <c r="J1122" s="5" t="str">
        <f t="shared" si="35"/>
        <v>PREDIABETES</v>
      </c>
    </row>
    <row r="1123" spans="1:10" x14ac:dyDescent="0.25">
      <c r="A1123" s="5" t="s">
        <v>1239</v>
      </c>
      <c r="B1123" s="5">
        <v>21.4</v>
      </c>
      <c r="C1123" s="5">
        <v>6.3</v>
      </c>
      <c r="D1123" s="5" t="s">
        <v>2371</v>
      </c>
      <c r="E1123" s="5" t="s">
        <v>2370</v>
      </c>
      <c r="F1123" s="5" t="s">
        <v>2372</v>
      </c>
      <c r="G1123" s="5">
        <v>1</v>
      </c>
      <c r="H1123" s="5" t="s">
        <v>2370</v>
      </c>
      <c r="I1123" s="5" t="str">
        <f t="shared" si="34"/>
        <v>NORMAL WEIGHT</v>
      </c>
      <c r="J1123" s="5" t="str">
        <f t="shared" si="35"/>
        <v>PREDIABETES</v>
      </c>
    </row>
    <row r="1124" spans="1:10" x14ac:dyDescent="0.25">
      <c r="A1124" s="5" t="s">
        <v>1238</v>
      </c>
      <c r="B1124" s="5">
        <v>32.299999999999997</v>
      </c>
      <c r="C1124" s="5">
        <v>10.27</v>
      </c>
      <c r="D1124" s="5" t="s">
        <v>2370</v>
      </c>
      <c r="E1124" s="5" t="s">
        <v>2370</v>
      </c>
      <c r="F1124" s="5" t="s">
        <v>2370</v>
      </c>
      <c r="G1124" s="5">
        <v>0</v>
      </c>
      <c r="H1124" s="5" t="s">
        <v>2370</v>
      </c>
      <c r="I1124" s="5" t="str">
        <f t="shared" si="34"/>
        <v>OBESITY</v>
      </c>
      <c r="J1124" s="5" t="str">
        <f t="shared" si="35"/>
        <v>DIABETES</v>
      </c>
    </row>
    <row r="1125" spans="1:10" x14ac:dyDescent="0.25">
      <c r="A1125" s="5" t="s">
        <v>1237</v>
      </c>
      <c r="B1125" s="5">
        <v>29.78</v>
      </c>
      <c r="C1125" s="5">
        <v>5.85</v>
      </c>
      <c r="D1125" s="5" t="s">
        <v>2370</v>
      </c>
      <c r="E1125" s="5" t="s">
        <v>2370</v>
      </c>
      <c r="F1125" s="5" t="s">
        <v>2372</v>
      </c>
      <c r="G1125" s="5">
        <v>1</v>
      </c>
      <c r="H1125" s="5" t="s">
        <v>2370</v>
      </c>
      <c r="I1125" s="5" t="str">
        <f t="shared" si="34"/>
        <v>OVERWEIGHT</v>
      </c>
      <c r="J1125" s="5" t="str">
        <f t="shared" si="35"/>
        <v>PREDIABETES</v>
      </c>
    </row>
    <row r="1126" spans="1:10" x14ac:dyDescent="0.25">
      <c r="A1126" s="5" t="s">
        <v>1236</v>
      </c>
      <c r="B1126" s="5">
        <v>34.76</v>
      </c>
      <c r="C1126" s="5">
        <v>5.92</v>
      </c>
      <c r="D1126" s="5" t="s">
        <v>2371</v>
      </c>
      <c r="E1126" s="5" t="s">
        <v>2370</v>
      </c>
      <c r="F1126" s="5" t="s">
        <v>2370</v>
      </c>
      <c r="G1126" s="5">
        <v>1</v>
      </c>
      <c r="H1126" s="5" t="s">
        <v>2370</v>
      </c>
      <c r="I1126" s="5" t="str">
        <f t="shared" si="34"/>
        <v>OBESITY</v>
      </c>
      <c r="J1126" s="5" t="str">
        <f t="shared" si="35"/>
        <v>PREDIABETES</v>
      </c>
    </row>
    <row r="1127" spans="1:10" x14ac:dyDescent="0.25">
      <c r="A1127" s="5" t="s">
        <v>1235</v>
      </c>
      <c r="B1127" s="5">
        <v>18.335000000000001</v>
      </c>
      <c r="C1127" s="5">
        <v>10.01</v>
      </c>
      <c r="D1127" s="5" t="s">
        <v>2371</v>
      </c>
      <c r="E1127" s="5" t="s">
        <v>2370</v>
      </c>
      <c r="F1127" s="5" t="s">
        <v>2370</v>
      </c>
      <c r="G1127" s="5">
        <v>2</v>
      </c>
      <c r="H1127" s="5" t="s">
        <v>2370</v>
      </c>
      <c r="I1127" s="5" t="str">
        <f t="shared" si="34"/>
        <v>UNDERWEIGHT</v>
      </c>
      <c r="J1127" s="5" t="str">
        <f t="shared" si="35"/>
        <v>DIABETES</v>
      </c>
    </row>
    <row r="1128" spans="1:10" x14ac:dyDescent="0.25">
      <c r="A1128" s="5" t="s">
        <v>1234</v>
      </c>
      <c r="B1128" s="5">
        <v>32.299999999999997</v>
      </c>
      <c r="C1128" s="5">
        <v>9.59</v>
      </c>
      <c r="D1128" s="5" t="s">
        <v>2370</v>
      </c>
      <c r="E1128" s="5" t="s">
        <v>2370</v>
      </c>
      <c r="F1128" s="5" t="s">
        <v>2370</v>
      </c>
      <c r="G1128" s="5">
        <v>0</v>
      </c>
      <c r="H1128" s="5" t="s">
        <v>2370</v>
      </c>
      <c r="I1128" s="5" t="str">
        <f t="shared" si="34"/>
        <v>OBESITY</v>
      </c>
      <c r="J1128" s="5" t="str">
        <f t="shared" si="35"/>
        <v>DIABETES</v>
      </c>
    </row>
    <row r="1129" spans="1:10" x14ac:dyDescent="0.25">
      <c r="A1129" s="5" t="s">
        <v>1233</v>
      </c>
      <c r="B1129" s="5">
        <v>27.74</v>
      </c>
      <c r="C1129" s="5">
        <v>10.37</v>
      </c>
      <c r="D1129" s="5" t="s">
        <v>2370</v>
      </c>
      <c r="E1129" s="5" t="s">
        <v>2370</v>
      </c>
      <c r="F1129" s="5" t="s">
        <v>2370</v>
      </c>
      <c r="G1129" s="5">
        <v>0</v>
      </c>
      <c r="H1129" s="5" t="s">
        <v>2370</v>
      </c>
      <c r="I1129" s="5" t="str">
        <f t="shared" si="34"/>
        <v>OVERWEIGHT</v>
      </c>
      <c r="J1129" s="5" t="str">
        <f t="shared" si="35"/>
        <v>DIABETES</v>
      </c>
    </row>
    <row r="1130" spans="1:10" x14ac:dyDescent="0.25">
      <c r="A1130" s="5" t="s">
        <v>1232</v>
      </c>
      <c r="B1130" s="5">
        <v>24</v>
      </c>
      <c r="C1130" s="5">
        <v>4.01</v>
      </c>
      <c r="D1130" s="5" t="s">
        <v>2371</v>
      </c>
      <c r="E1130" s="5" t="s">
        <v>2370</v>
      </c>
      <c r="F1130" s="5" t="s">
        <v>2370</v>
      </c>
      <c r="G1130" s="5">
        <v>1</v>
      </c>
      <c r="H1130" s="5" t="s">
        <v>2370</v>
      </c>
      <c r="I1130" s="5" t="str">
        <f t="shared" si="34"/>
        <v>NORMAL WEIGHT</v>
      </c>
      <c r="J1130" s="5" t="str">
        <f t="shared" si="35"/>
        <v>NORMAL</v>
      </c>
    </row>
    <row r="1131" spans="1:10" x14ac:dyDescent="0.25">
      <c r="A1131" s="5" t="s">
        <v>1231</v>
      </c>
      <c r="B1131" s="5">
        <v>31.78</v>
      </c>
      <c r="C1131" s="5">
        <v>4.24</v>
      </c>
      <c r="D1131" s="5" t="s">
        <v>2371</v>
      </c>
      <c r="E1131" s="5" t="s">
        <v>2370</v>
      </c>
      <c r="F1131" s="5" t="s">
        <v>2372</v>
      </c>
      <c r="G1131" s="5">
        <v>1</v>
      </c>
      <c r="H1131" s="5" t="s">
        <v>2370</v>
      </c>
      <c r="I1131" s="5" t="str">
        <f t="shared" si="34"/>
        <v>OBESITY</v>
      </c>
      <c r="J1131" s="5" t="str">
        <f t="shared" si="35"/>
        <v>NORMAL</v>
      </c>
    </row>
    <row r="1132" spans="1:10" x14ac:dyDescent="0.25">
      <c r="A1132" s="5" t="s">
        <v>1230</v>
      </c>
      <c r="B1132" s="5">
        <v>32.25</v>
      </c>
      <c r="C1132" s="5">
        <v>5.36</v>
      </c>
      <c r="D1132" s="5" t="s">
        <v>2371</v>
      </c>
      <c r="E1132" s="5" t="s">
        <v>2370</v>
      </c>
      <c r="F1132" s="5" t="s">
        <v>2370</v>
      </c>
      <c r="G1132" s="5">
        <v>0</v>
      </c>
      <c r="H1132" s="5" t="s">
        <v>2370</v>
      </c>
      <c r="I1132" s="5" t="str">
        <f t="shared" si="34"/>
        <v>OBESITY</v>
      </c>
      <c r="J1132" s="5" t="str">
        <f t="shared" si="35"/>
        <v>NORMAL</v>
      </c>
    </row>
    <row r="1133" spans="1:10" x14ac:dyDescent="0.25">
      <c r="A1133" s="5" t="s">
        <v>1229</v>
      </c>
      <c r="B1133" s="5">
        <v>30.114999999999998</v>
      </c>
      <c r="C1133" s="5">
        <v>4.99</v>
      </c>
      <c r="D1133" s="5" t="s">
        <v>2370</v>
      </c>
      <c r="E1133" s="5" t="s">
        <v>2370</v>
      </c>
      <c r="F1133" s="5" t="s">
        <v>2370</v>
      </c>
      <c r="G1133" s="5">
        <v>2</v>
      </c>
      <c r="H1133" s="5" t="s">
        <v>2370</v>
      </c>
      <c r="I1133" s="5" t="str">
        <f t="shared" si="34"/>
        <v>OBESITY</v>
      </c>
      <c r="J1133" s="5" t="str">
        <f t="shared" si="35"/>
        <v>NORMAL</v>
      </c>
    </row>
    <row r="1134" spans="1:10" x14ac:dyDescent="0.25">
      <c r="A1134" s="5" t="s">
        <v>1228</v>
      </c>
      <c r="B1134" s="5">
        <v>22.41</v>
      </c>
      <c r="C1134" s="5">
        <v>8.68</v>
      </c>
      <c r="D1134" s="5" t="s">
        <v>2370</v>
      </c>
      <c r="E1134" s="5" t="s">
        <v>2370</v>
      </c>
      <c r="F1134" s="5" t="s">
        <v>2370</v>
      </c>
      <c r="G1134" s="5">
        <v>0</v>
      </c>
      <c r="H1134" s="5" t="s">
        <v>2370</v>
      </c>
      <c r="I1134" s="5" t="str">
        <f t="shared" si="34"/>
        <v>NORMAL WEIGHT</v>
      </c>
      <c r="J1134" s="5" t="str">
        <f t="shared" si="35"/>
        <v>DIABETES</v>
      </c>
    </row>
    <row r="1135" spans="1:10" x14ac:dyDescent="0.25">
      <c r="A1135" s="5" t="s">
        <v>1227</v>
      </c>
      <c r="B1135" s="5">
        <v>45.72</v>
      </c>
      <c r="C1135" s="5">
        <v>4.2300000000000004</v>
      </c>
      <c r="D1135" s="5" t="s">
        <v>2371</v>
      </c>
      <c r="E1135" s="5" t="s">
        <v>2370</v>
      </c>
      <c r="F1135" s="5" t="s">
        <v>2370</v>
      </c>
      <c r="G1135" s="5">
        <v>0</v>
      </c>
      <c r="H1135" s="5" t="s">
        <v>2370</v>
      </c>
      <c r="I1135" s="5" t="str">
        <f t="shared" si="34"/>
        <v>OBESITY</v>
      </c>
      <c r="J1135" s="5" t="str">
        <f t="shared" si="35"/>
        <v>NORMAL</v>
      </c>
    </row>
    <row r="1136" spans="1:10" x14ac:dyDescent="0.25">
      <c r="A1136" s="5" t="s">
        <v>1226</v>
      </c>
      <c r="B1136" s="5">
        <v>25</v>
      </c>
      <c r="C1136" s="5">
        <v>5.32</v>
      </c>
      <c r="D1136" s="5" t="s">
        <v>2371</v>
      </c>
      <c r="E1136" s="5" t="s">
        <v>2370</v>
      </c>
      <c r="F1136" s="5" t="s">
        <v>2370</v>
      </c>
      <c r="G1136" s="5">
        <v>2</v>
      </c>
      <c r="H1136" s="5" t="s">
        <v>2370</v>
      </c>
      <c r="I1136" s="5" t="str">
        <f t="shared" si="34"/>
        <v>OVERWEIGHT</v>
      </c>
      <c r="J1136" s="5" t="str">
        <f t="shared" si="35"/>
        <v>NORMAL</v>
      </c>
    </row>
    <row r="1137" spans="1:10" x14ac:dyDescent="0.25">
      <c r="A1137" s="5" t="s">
        <v>1225</v>
      </c>
      <c r="B1137" s="5">
        <v>39.5</v>
      </c>
      <c r="C1137" s="5">
        <v>6.66</v>
      </c>
      <c r="D1137" s="5" t="s">
        <v>2370</v>
      </c>
      <c r="E1137" s="5" t="s">
        <v>2370</v>
      </c>
      <c r="F1137" s="5" t="s">
        <v>2370</v>
      </c>
      <c r="G1137" s="5">
        <v>0</v>
      </c>
      <c r="H1137" s="5" t="s">
        <v>2370</v>
      </c>
      <c r="I1137" s="5" t="str">
        <f t="shared" si="34"/>
        <v>OBESITY</v>
      </c>
      <c r="J1137" s="5" t="str">
        <f t="shared" si="35"/>
        <v>DIABETES</v>
      </c>
    </row>
    <row r="1138" spans="1:10" x14ac:dyDescent="0.25">
      <c r="A1138" s="5" t="s">
        <v>1224</v>
      </c>
      <c r="B1138" s="5">
        <v>37.729999999999997</v>
      </c>
      <c r="C1138" s="5">
        <v>7.4</v>
      </c>
      <c r="D1138" s="5" t="s">
        <v>2370</v>
      </c>
      <c r="E1138" s="5" t="s">
        <v>2370</v>
      </c>
      <c r="F1138" s="5" t="s">
        <v>2370</v>
      </c>
      <c r="G1138" s="5">
        <v>0</v>
      </c>
      <c r="H1138" s="5" t="s">
        <v>2370</v>
      </c>
      <c r="I1138" s="5" t="str">
        <f t="shared" si="34"/>
        <v>OBESITY</v>
      </c>
      <c r="J1138" s="5" t="str">
        <f t="shared" si="35"/>
        <v>DIABETES</v>
      </c>
    </row>
    <row r="1139" spans="1:10" x14ac:dyDescent="0.25">
      <c r="A1139" s="5" t="s">
        <v>1223</v>
      </c>
      <c r="B1139" s="5">
        <v>40.659999999999997</v>
      </c>
      <c r="C1139" s="5">
        <v>10.08</v>
      </c>
      <c r="D1139" s="5" t="s">
        <v>2370</v>
      </c>
      <c r="E1139" s="5" t="s">
        <v>2370</v>
      </c>
      <c r="F1139" s="5" t="s">
        <v>2370</v>
      </c>
      <c r="G1139" s="5">
        <v>0</v>
      </c>
      <c r="H1139" s="5" t="s">
        <v>2370</v>
      </c>
      <c r="I1139" s="5" t="str">
        <f t="shared" si="34"/>
        <v>OBESITY</v>
      </c>
      <c r="J1139" s="5" t="str">
        <f t="shared" si="35"/>
        <v>DIABETES</v>
      </c>
    </row>
    <row r="1140" spans="1:10" x14ac:dyDescent="0.25">
      <c r="A1140" s="5" t="s">
        <v>1222</v>
      </c>
      <c r="B1140" s="5">
        <v>34.200000000000003</v>
      </c>
      <c r="C1140" s="5">
        <v>8.58</v>
      </c>
      <c r="D1140" s="5" t="s">
        <v>2370</v>
      </c>
      <c r="E1140" s="5" t="s">
        <v>2370</v>
      </c>
      <c r="F1140" s="5" t="s">
        <v>2370</v>
      </c>
      <c r="G1140" s="5">
        <v>0</v>
      </c>
      <c r="H1140" s="5" t="s">
        <v>2370</v>
      </c>
      <c r="I1140" s="5" t="str">
        <f t="shared" si="34"/>
        <v>OBESITY</v>
      </c>
      <c r="J1140" s="5" t="str">
        <f t="shared" si="35"/>
        <v>DIABETES</v>
      </c>
    </row>
    <row r="1141" spans="1:10" x14ac:dyDescent="0.25">
      <c r="A1141" s="5" t="s">
        <v>1221</v>
      </c>
      <c r="B1141" s="5">
        <v>46.51</v>
      </c>
      <c r="C1141" s="5">
        <v>5.84</v>
      </c>
      <c r="D1141" s="5" t="s">
        <v>2370</v>
      </c>
      <c r="E1141" s="5" t="s">
        <v>2370</v>
      </c>
      <c r="F1141" s="5" t="s">
        <v>2370</v>
      </c>
      <c r="G1141" s="5">
        <v>1</v>
      </c>
      <c r="H1141" s="5" t="s">
        <v>2370</v>
      </c>
      <c r="I1141" s="5" t="str">
        <f t="shared" si="34"/>
        <v>OBESITY</v>
      </c>
      <c r="J1141" s="5" t="str">
        <f t="shared" si="35"/>
        <v>PREDIABETES</v>
      </c>
    </row>
    <row r="1142" spans="1:10" x14ac:dyDescent="0.25">
      <c r="A1142" s="5" t="s">
        <v>1220</v>
      </c>
      <c r="B1142" s="5">
        <v>28.88</v>
      </c>
      <c r="C1142" s="5">
        <v>4.8600000000000003</v>
      </c>
      <c r="D1142" s="5" t="s">
        <v>2371</v>
      </c>
      <c r="E1142" s="5" t="s">
        <v>2370</v>
      </c>
      <c r="F1142" s="5" t="s">
        <v>2372</v>
      </c>
      <c r="G1142" s="5">
        <v>1</v>
      </c>
      <c r="H1142" s="5" t="s">
        <v>2370</v>
      </c>
      <c r="I1142" s="5" t="str">
        <f t="shared" si="34"/>
        <v>OVERWEIGHT</v>
      </c>
      <c r="J1142" s="5" t="str">
        <f t="shared" si="35"/>
        <v>NORMAL</v>
      </c>
    </row>
    <row r="1143" spans="1:10" x14ac:dyDescent="0.25">
      <c r="A1143" s="5" t="s">
        <v>1219</v>
      </c>
      <c r="B1143" s="5">
        <v>33.914999999999999</v>
      </c>
      <c r="C1143" s="5">
        <v>11.52</v>
      </c>
      <c r="D1143" s="5" t="s">
        <v>2370</v>
      </c>
      <c r="E1143" s="5" t="s">
        <v>2370</v>
      </c>
      <c r="F1143" s="5" t="s">
        <v>2370</v>
      </c>
      <c r="G1143" s="5">
        <v>0</v>
      </c>
      <c r="H1143" s="5" t="s">
        <v>2370</v>
      </c>
      <c r="I1143" s="5" t="str">
        <f t="shared" si="34"/>
        <v>OBESITY</v>
      </c>
      <c r="J1143" s="5" t="str">
        <f t="shared" si="35"/>
        <v>DIABETES</v>
      </c>
    </row>
    <row r="1144" spans="1:10" x14ac:dyDescent="0.25">
      <c r="A1144" s="5" t="s">
        <v>1218</v>
      </c>
      <c r="B1144" s="5">
        <v>24.32</v>
      </c>
      <c r="C1144" s="5">
        <v>6.15</v>
      </c>
      <c r="D1144" s="5" t="s">
        <v>2371</v>
      </c>
      <c r="E1144" s="5" t="s">
        <v>2370</v>
      </c>
      <c r="F1144" s="5" t="s">
        <v>2372</v>
      </c>
      <c r="G1144" s="5">
        <v>1</v>
      </c>
      <c r="H1144" s="5" t="s">
        <v>2370</v>
      </c>
      <c r="I1144" s="5" t="str">
        <f t="shared" si="34"/>
        <v>NORMAL WEIGHT</v>
      </c>
      <c r="J1144" s="5" t="str">
        <f t="shared" si="35"/>
        <v>PREDIABETES</v>
      </c>
    </row>
    <row r="1145" spans="1:10" x14ac:dyDescent="0.25">
      <c r="A1145" s="5" t="s">
        <v>1217</v>
      </c>
      <c r="B1145" s="5">
        <v>25.8</v>
      </c>
      <c r="C1145" s="5">
        <v>9.94</v>
      </c>
      <c r="D1145" s="5" t="s">
        <v>2370</v>
      </c>
      <c r="E1145" s="5" t="s">
        <v>2370</v>
      </c>
      <c r="F1145" s="5" t="s">
        <v>2370</v>
      </c>
      <c r="G1145" s="5">
        <v>0</v>
      </c>
      <c r="H1145" s="5" t="s">
        <v>2370</v>
      </c>
      <c r="I1145" s="5" t="str">
        <f t="shared" si="34"/>
        <v>OVERWEIGHT</v>
      </c>
      <c r="J1145" s="5" t="str">
        <f t="shared" si="35"/>
        <v>DIABETES</v>
      </c>
    </row>
    <row r="1146" spans="1:10" x14ac:dyDescent="0.25">
      <c r="A1146" s="5" t="s">
        <v>1216</v>
      </c>
      <c r="B1146" s="5">
        <v>21.56</v>
      </c>
      <c r="C1146" s="5">
        <v>10.56</v>
      </c>
      <c r="D1146" s="5" t="s">
        <v>2370</v>
      </c>
      <c r="E1146" s="5" t="s">
        <v>2370</v>
      </c>
      <c r="F1146" s="5" t="s">
        <v>2370</v>
      </c>
      <c r="G1146" s="5">
        <v>0</v>
      </c>
      <c r="H1146" s="5" t="s">
        <v>2370</v>
      </c>
      <c r="I1146" s="5" t="str">
        <f t="shared" si="34"/>
        <v>NORMAL WEIGHT</v>
      </c>
      <c r="J1146" s="5" t="str">
        <f t="shared" si="35"/>
        <v>DIABETES</v>
      </c>
    </row>
    <row r="1147" spans="1:10" x14ac:dyDescent="0.25">
      <c r="A1147" s="5" t="s">
        <v>1215</v>
      </c>
      <c r="B1147" s="5">
        <v>31.6</v>
      </c>
      <c r="C1147" s="5">
        <v>6.79</v>
      </c>
      <c r="D1147" s="5" t="s">
        <v>2370</v>
      </c>
      <c r="E1147" s="5" t="s">
        <v>2370</v>
      </c>
      <c r="F1147" s="5" t="s">
        <v>2370</v>
      </c>
      <c r="G1147" s="5">
        <v>0</v>
      </c>
      <c r="H1147" s="5" t="s">
        <v>2370</v>
      </c>
      <c r="I1147" s="5" t="str">
        <f t="shared" si="34"/>
        <v>OBESITY</v>
      </c>
      <c r="J1147" s="5" t="str">
        <f t="shared" si="35"/>
        <v>DIABETES</v>
      </c>
    </row>
    <row r="1148" spans="1:10" x14ac:dyDescent="0.25">
      <c r="A1148" s="5" t="s">
        <v>1214</v>
      </c>
      <c r="B1148" s="5">
        <v>42.93</v>
      </c>
      <c r="C1148" s="5">
        <v>4.8</v>
      </c>
      <c r="D1148" s="5" t="s">
        <v>2370</v>
      </c>
      <c r="E1148" s="5" t="s">
        <v>2370</v>
      </c>
      <c r="F1148" s="5" t="s">
        <v>2370</v>
      </c>
      <c r="G1148" s="5">
        <v>1</v>
      </c>
      <c r="H1148" s="5" t="s">
        <v>2370</v>
      </c>
      <c r="I1148" s="5" t="str">
        <f t="shared" si="34"/>
        <v>OBESITY</v>
      </c>
      <c r="J1148" s="5" t="str">
        <f t="shared" si="35"/>
        <v>NORMAL</v>
      </c>
    </row>
    <row r="1149" spans="1:10" x14ac:dyDescent="0.25">
      <c r="A1149" s="5" t="s">
        <v>1213</v>
      </c>
      <c r="B1149" s="5">
        <v>26.72</v>
      </c>
      <c r="C1149" s="5">
        <v>5.75</v>
      </c>
      <c r="D1149" s="5" t="s">
        <v>2370</v>
      </c>
      <c r="E1149" s="5" t="s">
        <v>2370</v>
      </c>
      <c r="F1149" s="5" t="s">
        <v>2370</v>
      </c>
      <c r="G1149" s="5">
        <v>2</v>
      </c>
      <c r="H1149" s="5" t="s">
        <v>2370</v>
      </c>
      <c r="I1149" s="5" t="str">
        <f t="shared" si="34"/>
        <v>OVERWEIGHT</v>
      </c>
      <c r="J1149" s="5" t="str">
        <f t="shared" si="35"/>
        <v>PREDIABETES</v>
      </c>
    </row>
    <row r="1150" spans="1:10" x14ac:dyDescent="0.25">
      <c r="A1150" s="5" t="s">
        <v>1212</v>
      </c>
      <c r="B1150" s="5">
        <v>26.67</v>
      </c>
      <c r="C1150" s="5">
        <v>5.81</v>
      </c>
      <c r="D1150" s="5" t="s">
        <v>2370</v>
      </c>
      <c r="E1150" s="5" t="s">
        <v>2370</v>
      </c>
      <c r="F1150" s="5" t="s">
        <v>2370</v>
      </c>
      <c r="G1150" s="5">
        <v>2</v>
      </c>
      <c r="H1150" s="5" t="s">
        <v>2370</v>
      </c>
      <c r="I1150" s="5" t="str">
        <f t="shared" si="34"/>
        <v>OVERWEIGHT</v>
      </c>
      <c r="J1150" s="5" t="str">
        <f t="shared" si="35"/>
        <v>PREDIABETES</v>
      </c>
    </row>
    <row r="1151" spans="1:10" x14ac:dyDescent="0.25">
      <c r="A1151" s="5" t="s">
        <v>1211</v>
      </c>
      <c r="B1151" s="5">
        <v>42.68</v>
      </c>
      <c r="C1151" s="5">
        <v>9.2799999999999994</v>
      </c>
      <c r="D1151" s="5" t="s">
        <v>2370</v>
      </c>
      <c r="E1151" s="5" t="s">
        <v>2370</v>
      </c>
      <c r="F1151" s="5" t="s">
        <v>2370</v>
      </c>
      <c r="G1151" s="5">
        <v>2</v>
      </c>
      <c r="H1151" s="5" t="s">
        <v>2370</v>
      </c>
      <c r="I1151" s="5" t="str">
        <f t="shared" si="34"/>
        <v>OBESITY</v>
      </c>
      <c r="J1151" s="5" t="str">
        <f t="shared" si="35"/>
        <v>DIABETES</v>
      </c>
    </row>
    <row r="1152" spans="1:10" x14ac:dyDescent="0.25">
      <c r="A1152" s="5" t="s">
        <v>1210</v>
      </c>
      <c r="B1152" s="5">
        <v>24.31</v>
      </c>
      <c r="C1152" s="5">
        <v>6.37</v>
      </c>
      <c r="D1152" s="5" t="s">
        <v>2370</v>
      </c>
      <c r="E1152" s="5" t="s">
        <v>2370</v>
      </c>
      <c r="F1152" s="5" t="s">
        <v>2370</v>
      </c>
      <c r="G1152" s="5">
        <v>0</v>
      </c>
      <c r="H1152" s="5" t="s">
        <v>2370</v>
      </c>
      <c r="I1152" s="5" t="str">
        <f t="shared" si="34"/>
        <v>NORMAL WEIGHT</v>
      </c>
      <c r="J1152" s="5" t="str">
        <f t="shared" si="35"/>
        <v>PREDIABETES</v>
      </c>
    </row>
    <row r="1153" spans="1:10" x14ac:dyDescent="0.25">
      <c r="A1153" s="5" t="s">
        <v>1209</v>
      </c>
      <c r="B1153" s="5">
        <v>44.75</v>
      </c>
      <c r="C1153" s="5">
        <v>5.09</v>
      </c>
      <c r="D1153" s="5" t="s">
        <v>2371</v>
      </c>
      <c r="E1153" s="5" t="s">
        <v>2370</v>
      </c>
      <c r="F1153" s="5" t="s">
        <v>2370</v>
      </c>
      <c r="G1153" s="5">
        <v>0</v>
      </c>
      <c r="H1153" s="5" t="s">
        <v>2370</v>
      </c>
      <c r="I1153" s="5" t="str">
        <f t="shared" si="34"/>
        <v>OBESITY</v>
      </c>
      <c r="J1153" s="5" t="str">
        <f t="shared" si="35"/>
        <v>NORMAL</v>
      </c>
    </row>
    <row r="1154" spans="1:10" x14ac:dyDescent="0.25">
      <c r="A1154" s="5" t="s">
        <v>1208</v>
      </c>
      <c r="B1154" s="5">
        <v>30.78</v>
      </c>
      <c r="C1154" s="5">
        <v>7.94</v>
      </c>
      <c r="D1154" s="5" t="s">
        <v>2370</v>
      </c>
      <c r="E1154" s="5" t="s">
        <v>2370</v>
      </c>
      <c r="F1154" s="5" t="s">
        <v>2370</v>
      </c>
      <c r="G1154" s="5">
        <v>2</v>
      </c>
      <c r="H1154" s="5" t="s">
        <v>2370</v>
      </c>
      <c r="I1154" s="5" t="str">
        <f t="shared" ref="I1154:I1217" si="36">IF(B1154 &lt;18.5,"UNDERWEIGHT",IF(B1154&lt;25,"NORMAL WEIGHT",IF(B1154&lt;30,"OVERWEIGHT","OBESITY")))</f>
        <v>OBESITY</v>
      </c>
      <c r="J1154" s="5" t="str">
        <f t="shared" si="35"/>
        <v>DIABETES</v>
      </c>
    </row>
    <row r="1155" spans="1:10" x14ac:dyDescent="0.25">
      <c r="A1155" s="5" t="s">
        <v>1207</v>
      </c>
      <c r="B1155" s="5">
        <v>21.86</v>
      </c>
      <c r="C1155" s="5">
        <v>10.95</v>
      </c>
      <c r="D1155" s="5" t="s">
        <v>2370</v>
      </c>
      <c r="E1155" s="5" t="s">
        <v>2370</v>
      </c>
      <c r="F1155" s="5" t="s">
        <v>2370</v>
      </c>
      <c r="G1155" s="5">
        <v>0</v>
      </c>
      <c r="H1155" s="5" t="s">
        <v>2370</v>
      </c>
      <c r="I1155" s="5" t="str">
        <f t="shared" si="36"/>
        <v>NORMAL WEIGHT</v>
      </c>
      <c r="J1155" s="5" t="str">
        <f t="shared" ref="J1155:J1218" si="37">IF(C1155&lt;5.7,"NORMAL",IF(C1155&lt;6.4,"PREDIABETES","DIABETES"))</f>
        <v>DIABETES</v>
      </c>
    </row>
    <row r="1156" spans="1:10" x14ac:dyDescent="0.25">
      <c r="A1156" s="5" t="s">
        <v>1206</v>
      </c>
      <c r="B1156" s="5">
        <v>49.09</v>
      </c>
      <c r="C1156" s="5">
        <v>6.3</v>
      </c>
      <c r="D1156" s="5" t="s">
        <v>2371</v>
      </c>
      <c r="E1156" s="5" t="s">
        <v>2370</v>
      </c>
      <c r="F1156" s="5" t="s">
        <v>2370</v>
      </c>
      <c r="G1156" s="5">
        <v>0</v>
      </c>
      <c r="H1156" s="5" t="s">
        <v>2370</v>
      </c>
      <c r="I1156" s="5" t="str">
        <f t="shared" si="36"/>
        <v>OBESITY</v>
      </c>
      <c r="J1156" s="5" t="str">
        <f t="shared" si="37"/>
        <v>PREDIABETES</v>
      </c>
    </row>
    <row r="1157" spans="1:10" x14ac:dyDescent="0.25">
      <c r="A1157" s="5" t="s">
        <v>1205</v>
      </c>
      <c r="B1157" s="5">
        <v>47.74</v>
      </c>
      <c r="C1157" s="5">
        <v>8.0500000000000007</v>
      </c>
      <c r="D1157" s="5" t="s">
        <v>2371</v>
      </c>
      <c r="E1157" s="5" t="s">
        <v>2370</v>
      </c>
      <c r="F1157" s="5" t="s">
        <v>2370</v>
      </c>
      <c r="G1157" s="5">
        <v>2</v>
      </c>
      <c r="H1157" s="5" t="s">
        <v>2370</v>
      </c>
      <c r="I1157" s="5" t="str">
        <f t="shared" si="36"/>
        <v>OBESITY</v>
      </c>
      <c r="J1157" s="5" t="str">
        <f t="shared" si="37"/>
        <v>DIABETES</v>
      </c>
    </row>
    <row r="1158" spans="1:10" x14ac:dyDescent="0.25">
      <c r="A1158" s="5" t="s">
        <v>1204</v>
      </c>
      <c r="B1158" s="5">
        <v>30.2</v>
      </c>
      <c r="C1158" s="5">
        <v>9.8800000000000008</v>
      </c>
      <c r="D1158" s="5" t="s">
        <v>2371</v>
      </c>
      <c r="E1158" s="5" t="s">
        <v>2370</v>
      </c>
      <c r="F1158" s="5" t="s">
        <v>2370</v>
      </c>
      <c r="G1158" s="5">
        <v>2</v>
      </c>
      <c r="H1158" s="5" t="s">
        <v>2370</v>
      </c>
      <c r="I1158" s="5" t="str">
        <f t="shared" si="36"/>
        <v>OBESITY</v>
      </c>
      <c r="J1158" s="5" t="str">
        <f t="shared" si="37"/>
        <v>DIABETES</v>
      </c>
    </row>
    <row r="1159" spans="1:10" x14ac:dyDescent="0.25">
      <c r="A1159" s="5" t="s">
        <v>1203</v>
      </c>
      <c r="B1159" s="5">
        <v>33.25</v>
      </c>
      <c r="C1159" s="5">
        <v>7.42</v>
      </c>
      <c r="D1159" s="5" t="s">
        <v>2371</v>
      </c>
      <c r="E1159" s="5" t="s">
        <v>2370</v>
      </c>
      <c r="F1159" s="5" t="s">
        <v>2370</v>
      </c>
      <c r="G1159" s="5">
        <v>2</v>
      </c>
      <c r="H1159" s="5" t="s">
        <v>2370</v>
      </c>
      <c r="I1159" s="5" t="str">
        <f t="shared" si="36"/>
        <v>OBESITY</v>
      </c>
      <c r="J1159" s="5" t="str">
        <f t="shared" si="37"/>
        <v>DIABETES</v>
      </c>
    </row>
    <row r="1160" spans="1:10" x14ac:dyDescent="0.25">
      <c r="A1160" s="5" t="s">
        <v>1202</v>
      </c>
      <c r="B1160" s="5">
        <v>26.6</v>
      </c>
      <c r="C1160" s="5">
        <v>8.4499999999999993</v>
      </c>
      <c r="D1160" s="5" t="s">
        <v>2371</v>
      </c>
      <c r="E1160" s="5" t="s">
        <v>2370</v>
      </c>
      <c r="F1160" s="5" t="s">
        <v>2370</v>
      </c>
      <c r="G1160" s="5">
        <v>1</v>
      </c>
      <c r="H1160" s="5" t="s">
        <v>2370</v>
      </c>
      <c r="I1160" s="5" t="str">
        <f t="shared" si="36"/>
        <v>OVERWEIGHT</v>
      </c>
      <c r="J1160" s="5" t="str">
        <f t="shared" si="37"/>
        <v>DIABETES</v>
      </c>
    </row>
    <row r="1161" spans="1:10" x14ac:dyDescent="0.25">
      <c r="A1161" s="5" t="s">
        <v>1201</v>
      </c>
      <c r="B1161" s="5">
        <v>26.35</v>
      </c>
      <c r="C1161" s="5">
        <v>6.21</v>
      </c>
      <c r="D1161" s="5" t="s">
        <v>2370</v>
      </c>
      <c r="E1161" s="5" t="s">
        <v>2370</v>
      </c>
      <c r="F1161" s="5" t="s">
        <v>2370</v>
      </c>
      <c r="G1161" s="5">
        <v>2</v>
      </c>
      <c r="H1161" s="5" t="s">
        <v>2370</v>
      </c>
      <c r="I1161" s="5" t="str">
        <f t="shared" si="36"/>
        <v>OVERWEIGHT</v>
      </c>
      <c r="J1161" s="5" t="str">
        <f t="shared" si="37"/>
        <v>PREDIABETES</v>
      </c>
    </row>
    <row r="1162" spans="1:10" x14ac:dyDescent="0.25">
      <c r="A1162" s="5" t="s">
        <v>1200</v>
      </c>
      <c r="B1162" s="5">
        <v>39.994999999999997</v>
      </c>
      <c r="C1162" s="5">
        <v>4.6500000000000004</v>
      </c>
      <c r="D1162" s="5" t="s">
        <v>2370</v>
      </c>
      <c r="E1162" s="5" t="s">
        <v>2370</v>
      </c>
      <c r="F1162" s="5" t="s">
        <v>2370</v>
      </c>
      <c r="G1162" s="5">
        <v>0</v>
      </c>
      <c r="H1162" s="5" t="s">
        <v>2370</v>
      </c>
      <c r="I1162" s="5" t="str">
        <f t="shared" si="36"/>
        <v>OBESITY</v>
      </c>
      <c r="J1162" s="5" t="str">
        <f t="shared" si="37"/>
        <v>NORMAL</v>
      </c>
    </row>
    <row r="1163" spans="1:10" x14ac:dyDescent="0.25">
      <c r="A1163" s="5" t="s">
        <v>1199</v>
      </c>
      <c r="B1163" s="5">
        <v>22.92</v>
      </c>
      <c r="C1163" s="5">
        <v>5.87</v>
      </c>
      <c r="D1163" s="5" t="s">
        <v>2371</v>
      </c>
      <c r="E1163" s="5" t="s">
        <v>2370</v>
      </c>
      <c r="F1163" s="5" t="s">
        <v>2370</v>
      </c>
      <c r="G1163" s="5">
        <v>1</v>
      </c>
      <c r="H1163" s="5" t="s">
        <v>2370</v>
      </c>
      <c r="I1163" s="5" t="str">
        <f t="shared" si="36"/>
        <v>NORMAL WEIGHT</v>
      </c>
      <c r="J1163" s="5" t="str">
        <f t="shared" si="37"/>
        <v>PREDIABETES</v>
      </c>
    </row>
    <row r="1164" spans="1:10" x14ac:dyDescent="0.25">
      <c r="A1164" s="5" t="s">
        <v>1198</v>
      </c>
      <c r="B1164" s="5">
        <v>24.78</v>
      </c>
      <c r="C1164" s="5">
        <v>4.24</v>
      </c>
      <c r="D1164" s="5" t="s">
        <v>2371</v>
      </c>
      <c r="E1164" s="5" t="s">
        <v>2370</v>
      </c>
      <c r="F1164" s="5" t="s">
        <v>2370</v>
      </c>
      <c r="G1164" s="5">
        <v>2</v>
      </c>
      <c r="H1164" s="5" t="s">
        <v>2370</v>
      </c>
      <c r="I1164" s="5" t="str">
        <f t="shared" si="36"/>
        <v>NORMAL WEIGHT</v>
      </c>
      <c r="J1164" s="5" t="str">
        <f t="shared" si="37"/>
        <v>NORMAL</v>
      </c>
    </row>
    <row r="1165" spans="1:10" x14ac:dyDescent="0.25">
      <c r="A1165" s="5" t="s">
        <v>1197</v>
      </c>
      <c r="B1165" s="5">
        <v>34.07</v>
      </c>
      <c r="C1165" s="5">
        <v>7.81</v>
      </c>
      <c r="D1165" s="5" t="s">
        <v>2371</v>
      </c>
      <c r="E1165" s="5" t="s">
        <v>2370</v>
      </c>
      <c r="F1165" s="5" t="s">
        <v>2370</v>
      </c>
      <c r="G1165" s="5">
        <v>0</v>
      </c>
      <c r="H1165" s="5" t="s">
        <v>2370</v>
      </c>
      <c r="I1165" s="5" t="str">
        <f t="shared" si="36"/>
        <v>OBESITY</v>
      </c>
      <c r="J1165" s="5" t="str">
        <f t="shared" si="37"/>
        <v>DIABETES</v>
      </c>
    </row>
    <row r="1166" spans="1:10" x14ac:dyDescent="0.25">
      <c r="A1166" s="5" t="s">
        <v>1196</v>
      </c>
      <c r="B1166" s="5">
        <v>30.14</v>
      </c>
      <c r="C1166" s="5">
        <v>9.85</v>
      </c>
      <c r="D1166" s="5" t="s">
        <v>2370</v>
      </c>
      <c r="E1166" s="5" t="s">
        <v>2370</v>
      </c>
      <c r="F1166" s="5" t="s">
        <v>2370</v>
      </c>
      <c r="G1166" s="5">
        <v>0</v>
      </c>
      <c r="H1166" s="5" t="s">
        <v>2370</v>
      </c>
      <c r="I1166" s="5" t="str">
        <f t="shared" si="36"/>
        <v>OBESITY</v>
      </c>
      <c r="J1166" s="5" t="str">
        <f t="shared" si="37"/>
        <v>DIABETES</v>
      </c>
    </row>
    <row r="1167" spans="1:10" x14ac:dyDescent="0.25">
      <c r="A1167" s="5" t="s">
        <v>1195</v>
      </c>
      <c r="B1167" s="5">
        <v>18.05</v>
      </c>
      <c r="C1167" s="5">
        <v>6.94</v>
      </c>
      <c r="D1167" s="5" t="s">
        <v>2370</v>
      </c>
      <c r="E1167" s="5" t="s">
        <v>2370</v>
      </c>
      <c r="F1167" s="5" t="s">
        <v>2370</v>
      </c>
      <c r="G1167" s="5">
        <v>0</v>
      </c>
      <c r="H1167" s="5" t="s">
        <v>2370</v>
      </c>
      <c r="I1167" s="5" t="str">
        <f t="shared" si="36"/>
        <v>UNDERWEIGHT</v>
      </c>
      <c r="J1167" s="5" t="str">
        <f t="shared" si="37"/>
        <v>DIABETES</v>
      </c>
    </row>
    <row r="1168" spans="1:10" x14ac:dyDescent="0.25">
      <c r="A1168" s="5" t="s">
        <v>1194</v>
      </c>
      <c r="B1168" s="5">
        <v>37.4</v>
      </c>
      <c r="C1168" s="5">
        <v>11.3</v>
      </c>
      <c r="D1168" s="5" t="s">
        <v>2371</v>
      </c>
      <c r="E1168" s="5" t="s">
        <v>2370</v>
      </c>
      <c r="F1168" s="5" t="s">
        <v>2370</v>
      </c>
      <c r="G1168" s="5">
        <v>2</v>
      </c>
      <c r="H1168" s="5" t="s">
        <v>2370</v>
      </c>
      <c r="I1168" s="5" t="str">
        <f t="shared" si="36"/>
        <v>OBESITY</v>
      </c>
      <c r="J1168" s="5" t="str">
        <f t="shared" si="37"/>
        <v>DIABETES</v>
      </c>
    </row>
    <row r="1169" spans="1:10" x14ac:dyDescent="0.25">
      <c r="A1169" s="5" t="s">
        <v>1193</v>
      </c>
      <c r="B1169" s="5">
        <v>25.75</v>
      </c>
      <c r="C1169" s="5">
        <v>9.23</v>
      </c>
      <c r="D1169" s="5" t="s">
        <v>2370</v>
      </c>
      <c r="E1169" s="5" t="s">
        <v>2370</v>
      </c>
      <c r="F1169" s="5" t="s">
        <v>2370</v>
      </c>
      <c r="G1169" s="5">
        <v>0</v>
      </c>
      <c r="H1169" s="5" t="s">
        <v>2370</v>
      </c>
      <c r="I1169" s="5" t="str">
        <f t="shared" si="36"/>
        <v>OVERWEIGHT</v>
      </c>
      <c r="J1169" s="5" t="str">
        <f t="shared" si="37"/>
        <v>DIABETES</v>
      </c>
    </row>
    <row r="1170" spans="1:10" x14ac:dyDescent="0.25">
      <c r="A1170" s="5" t="s">
        <v>1192</v>
      </c>
      <c r="B1170" s="5">
        <v>32.299999999999997</v>
      </c>
      <c r="C1170" s="5">
        <v>4.37</v>
      </c>
      <c r="D1170" s="5" t="s">
        <v>2370</v>
      </c>
      <c r="E1170" s="5" t="s">
        <v>2370</v>
      </c>
      <c r="F1170" s="5" t="s">
        <v>2370</v>
      </c>
      <c r="G1170" s="5">
        <v>2</v>
      </c>
      <c r="H1170" s="5" t="s">
        <v>2370</v>
      </c>
      <c r="I1170" s="5" t="str">
        <f t="shared" si="36"/>
        <v>OBESITY</v>
      </c>
      <c r="J1170" s="5" t="str">
        <f t="shared" si="37"/>
        <v>NORMAL</v>
      </c>
    </row>
    <row r="1171" spans="1:10" x14ac:dyDescent="0.25">
      <c r="A1171" s="5" t="s">
        <v>1191</v>
      </c>
      <c r="B1171" s="5">
        <v>28.61</v>
      </c>
      <c r="C1171" s="5">
        <v>5.76</v>
      </c>
      <c r="D1171" s="5" t="s">
        <v>2370</v>
      </c>
      <c r="E1171" s="5" t="s">
        <v>2370</v>
      </c>
      <c r="F1171" s="5" t="s">
        <v>2372</v>
      </c>
      <c r="G1171" s="5">
        <v>1</v>
      </c>
      <c r="H1171" s="5" t="s">
        <v>2370</v>
      </c>
      <c r="I1171" s="5" t="str">
        <f t="shared" si="36"/>
        <v>OVERWEIGHT</v>
      </c>
      <c r="J1171" s="5" t="str">
        <f t="shared" si="37"/>
        <v>PREDIABETES</v>
      </c>
    </row>
    <row r="1172" spans="1:10" x14ac:dyDescent="0.25">
      <c r="A1172" s="5" t="s">
        <v>1190</v>
      </c>
      <c r="B1172" s="5">
        <v>45.41</v>
      </c>
      <c r="C1172" s="5">
        <v>4.96</v>
      </c>
      <c r="D1172" s="5" t="s">
        <v>2370</v>
      </c>
      <c r="E1172" s="5" t="s">
        <v>2370</v>
      </c>
      <c r="F1172" s="5" t="s">
        <v>2370</v>
      </c>
      <c r="G1172" s="5">
        <v>1</v>
      </c>
      <c r="H1172" s="5" t="s">
        <v>2370</v>
      </c>
      <c r="I1172" s="5" t="str">
        <f t="shared" si="36"/>
        <v>OBESITY</v>
      </c>
      <c r="J1172" s="5" t="str">
        <f t="shared" si="37"/>
        <v>NORMAL</v>
      </c>
    </row>
    <row r="1173" spans="1:10" x14ac:dyDescent="0.25">
      <c r="A1173" s="5" t="s">
        <v>1189</v>
      </c>
      <c r="B1173" s="5">
        <v>31.2</v>
      </c>
      <c r="C1173" s="5">
        <v>11.04</v>
      </c>
      <c r="D1173" s="5" t="s">
        <v>2371</v>
      </c>
      <c r="E1173" s="5" t="s">
        <v>2370</v>
      </c>
      <c r="F1173" s="5" t="s">
        <v>2370</v>
      </c>
      <c r="G1173" s="5">
        <v>2</v>
      </c>
      <c r="H1173" s="5" t="s">
        <v>2370</v>
      </c>
      <c r="I1173" s="5" t="str">
        <f t="shared" si="36"/>
        <v>OBESITY</v>
      </c>
      <c r="J1173" s="5" t="str">
        <f t="shared" si="37"/>
        <v>DIABETES</v>
      </c>
    </row>
    <row r="1174" spans="1:10" x14ac:dyDescent="0.25">
      <c r="A1174" s="5" t="s">
        <v>1188</v>
      </c>
      <c r="B1174" s="5">
        <v>29.83</v>
      </c>
      <c r="C1174" s="5">
        <v>7.81</v>
      </c>
      <c r="D1174" s="5" t="s">
        <v>2371</v>
      </c>
      <c r="E1174" s="5" t="s">
        <v>2370</v>
      </c>
      <c r="F1174" s="5" t="s">
        <v>2370</v>
      </c>
      <c r="G1174" s="5">
        <v>1</v>
      </c>
      <c r="H1174" s="5" t="s">
        <v>2370</v>
      </c>
      <c r="I1174" s="5" t="str">
        <f t="shared" si="36"/>
        <v>OVERWEIGHT</v>
      </c>
      <c r="J1174" s="5" t="str">
        <f t="shared" si="37"/>
        <v>DIABETES</v>
      </c>
    </row>
    <row r="1175" spans="1:10" x14ac:dyDescent="0.25">
      <c r="A1175" s="5" t="s">
        <v>1187</v>
      </c>
      <c r="B1175" s="5">
        <v>29.06</v>
      </c>
      <c r="C1175" s="5">
        <v>4.55</v>
      </c>
      <c r="D1175" s="5" t="s">
        <v>2370</v>
      </c>
      <c r="E1175" s="5" t="s">
        <v>2370</v>
      </c>
      <c r="F1175" s="5" t="s">
        <v>2370</v>
      </c>
      <c r="G1175" s="5">
        <v>0</v>
      </c>
      <c r="H1175" s="5" t="s">
        <v>2370</v>
      </c>
      <c r="I1175" s="5" t="str">
        <f t="shared" si="36"/>
        <v>OVERWEIGHT</v>
      </c>
      <c r="J1175" s="5" t="str">
        <f t="shared" si="37"/>
        <v>NORMAL</v>
      </c>
    </row>
    <row r="1176" spans="1:10" x14ac:dyDescent="0.25">
      <c r="A1176" s="5" t="s">
        <v>1186</v>
      </c>
      <c r="B1176" s="5">
        <v>27.454999999999998</v>
      </c>
      <c r="C1176" s="5">
        <v>6.13</v>
      </c>
      <c r="D1176" s="5" t="s">
        <v>2370</v>
      </c>
      <c r="E1176" s="5" t="s">
        <v>2370</v>
      </c>
      <c r="F1176" s="5" t="s">
        <v>2370</v>
      </c>
      <c r="G1176" s="5">
        <v>2</v>
      </c>
      <c r="H1176" s="5" t="s">
        <v>2370</v>
      </c>
      <c r="I1176" s="5" t="str">
        <f t="shared" si="36"/>
        <v>OVERWEIGHT</v>
      </c>
      <c r="J1176" s="5" t="str">
        <f t="shared" si="37"/>
        <v>PREDIABETES</v>
      </c>
    </row>
    <row r="1177" spans="1:10" x14ac:dyDescent="0.25">
      <c r="A1177" s="5" t="s">
        <v>1185</v>
      </c>
      <c r="B1177" s="5">
        <v>23.01</v>
      </c>
      <c r="C1177" s="5">
        <v>6.04</v>
      </c>
      <c r="D1177" s="5" t="s">
        <v>2371</v>
      </c>
      <c r="E1177" s="5" t="s">
        <v>2370</v>
      </c>
      <c r="F1177" s="5" t="s">
        <v>2370</v>
      </c>
      <c r="G1177" s="5">
        <v>1</v>
      </c>
      <c r="H1177" s="5" t="s">
        <v>2370</v>
      </c>
      <c r="I1177" s="5" t="str">
        <f t="shared" si="36"/>
        <v>NORMAL WEIGHT</v>
      </c>
      <c r="J1177" s="5" t="str">
        <f t="shared" si="37"/>
        <v>PREDIABETES</v>
      </c>
    </row>
    <row r="1178" spans="1:10" x14ac:dyDescent="0.25">
      <c r="A1178" s="5" t="s">
        <v>1184</v>
      </c>
      <c r="B1178" s="5">
        <v>31.39</v>
      </c>
      <c r="C1178" s="5">
        <v>8.85</v>
      </c>
      <c r="D1178" s="5" t="s">
        <v>2371</v>
      </c>
      <c r="E1178" s="5" t="s">
        <v>2370</v>
      </c>
      <c r="F1178" s="5" t="s">
        <v>2370</v>
      </c>
      <c r="G1178" s="5">
        <v>0</v>
      </c>
      <c r="H1178" s="5" t="s">
        <v>2370</v>
      </c>
      <c r="I1178" s="5" t="str">
        <f t="shared" si="36"/>
        <v>OBESITY</v>
      </c>
      <c r="J1178" s="5" t="str">
        <f t="shared" si="37"/>
        <v>DIABETES</v>
      </c>
    </row>
    <row r="1179" spans="1:10" x14ac:dyDescent="0.25">
      <c r="A1179" s="5" t="s">
        <v>1183</v>
      </c>
      <c r="B1179" s="5">
        <v>34.770000000000003</v>
      </c>
      <c r="C1179" s="5">
        <v>10.54</v>
      </c>
      <c r="D1179" s="5" t="s">
        <v>2370</v>
      </c>
      <c r="E1179" s="5" t="s">
        <v>2370</v>
      </c>
      <c r="F1179" s="5" t="s">
        <v>2370</v>
      </c>
      <c r="G1179" s="5">
        <v>2</v>
      </c>
      <c r="H1179" s="5" t="s">
        <v>2370</v>
      </c>
      <c r="I1179" s="5" t="str">
        <f t="shared" si="36"/>
        <v>OBESITY</v>
      </c>
      <c r="J1179" s="5" t="str">
        <f t="shared" si="37"/>
        <v>DIABETES</v>
      </c>
    </row>
    <row r="1180" spans="1:10" x14ac:dyDescent="0.25">
      <c r="A1180" s="5" t="s">
        <v>1182</v>
      </c>
      <c r="B1180" s="5">
        <v>24.48</v>
      </c>
      <c r="C1180" s="5">
        <v>4.37</v>
      </c>
      <c r="D1180" s="5" t="s">
        <v>2371</v>
      </c>
      <c r="E1180" s="5" t="s">
        <v>2370</v>
      </c>
      <c r="F1180" s="5" t="s">
        <v>2370</v>
      </c>
      <c r="G1180" s="5">
        <v>2</v>
      </c>
      <c r="H1180" s="5" t="s">
        <v>2370</v>
      </c>
      <c r="I1180" s="5" t="str">
        <f t="shared" si="36"/>
        <v>NORMAL WEIGHT</v>
      </c>
      <c r="J1180" s="5" t="str">
        <f t="shared" si="37"/>
        <v>NORMAL</v>
      </c>
    </row>
    <row r="1181" spans="1:10" x14ac:dyDescent="0.25">
      <c r="A1181" s="5" t="s">
        <v>1181</v>
      </c>
      <c r="B1181" s="5">
        <v>22.61</v>
      </c>
      <c r="C1181" s="5">
        <v>9.6300000000000008</v>
      </c>
      <c r="D1181" s="5" t="s">
        <v>2370</v>
      </c>
      <c r="E1181" s="5" t="s">
        <v>2370</v>
      </c>
      <c r="F1181" s="5" t="s">
        <v>2370</v>
      </c>
      <c r="G1181" s="5">
        <v>2</v>
      </c>
      <c r="H1181" s="5" t="s">
        <v>2370</v>
      </c>
      <c r="I1181" s="5" t="str">
        <f t="shared" si="36"/>
        <v>NORMAL WEIGHT</v>
      </c>
      <c r="J1181" s="5" t="str">
        <f t="shared" si="37"/>
        <v>DIABETES</v>
      </c>
    </row>
    <row r="1182" spans="1:10" x14ac:dyDescent="0.25">
      <c r="A1182" s="5" t="s">
        <v>1180</v>
      </c>
      <c r="B1182" s="5">
        <v>34.299999999999997</v>
      </c>
      <c r="C1182" s="5">
        <v>10.37</v>
      </c>
      <c r="D1182" s="5" t="s">
        <v>2370</v>
      </c>
      <c r="E1182" s="5" t="s">
        <v>2370</v>
      </c>
      <c r="F1182" s="5" t="s">
        <v>2370</v>
      </c>
      <c r="G1182" s="5">
        <v>0</v>
      </c>
      <c r="H1182" s="5" t="s">
        <v>2370</v>
      </c>
      <c r="I1182" s="5" t="str">
        <f t="shared" si="36"/>
        <v>OBESITY</v>
      </c>
      <c r="J1182" s="5" t="str">
        <f t="shared" si="37"/>
        <v>DIABETES</v>
      </c>
    </row>
    <row r="1183" spans="1:10" x14ac:dyDescent="0.25">
      <c r="A1183" s="5" t="s">
        <v>1179</v>
      </c>
      <c r="B1183" s="5">
        <v>46.09</v>
      </c>
      <c r="C1183" s="5">
        <v>5.44</v>
      </c>
      <c r="D1183" s="5" t="s">
        <v>2370</v>
      </c>
      <c r="E1183" s="5" t="s">
        <v>2370</v>
      </c>
      <c r="F1183" s="5" t="s">
        <v>2370</v>
      </c>
      <c r="G1183" s="5">
        <v>2</v>
      </c>
      <c r="H1183" s="5" t="s">
        <v>2370</v>
      </c>
      <c r="I1183" s="5" t="str">
        <f t="shared" si="36"/>
        <v>OBESITY</v>
      </c>
      <c r="J1183" s="5" t="str">
        <f t="shared" si="37"/>
        <v>NORMAL</v>
      </c>
    </row>
    <row r="1184" spans="1:10" x14ac:dyDescent="0.25">
      <c r="A1184" s="5" t="s">
        <v>1178</v>
      </c>
      <c r="B1184" s="5">
        <v>44.744999999999997</v>
      </c>
      <c r="C1184" s="5">
        <v>5.19</v>
      </c>
      <c r="D1184" s="5" t="s">
        <v>2370</v>
      </c>
      <c r="E1184" s="5" t="s">
        <v>2370</v>
      </c>
      <c r="F1184" s="5" t="s">
        <v>2370</v>
      </c>
      <c r="G1184" s="5">
        <v>2</v>
      </c>
      <c r="H1184" s="5" t="s">
        <v>2370</v>
      </c>
      <c r="I1184" s="5" t="str">
        <f t="shared" si="36"/>
        <v>OBESITY</v>
      </c>
      <c r="J1184" s="5" t="str">
        <f t="shared" si="37"/>
        <v>NORMAL</v>
      </c>
    </row>
    <row r="1185" spans="1:10" x14ac:dyDescent="0.25">
      <c r="A1185" s="5" t="s">
        <v>1177</v>
      </c>
      <c r="B1185" s="5">
        <v>26.33</v>
      </c>
      <c r="C1185" s="5">
        <v>11.8</v>
      </c>
      <c r="D1185" s="5" t="s">
        <v>2371</v>
      </c>
      <c r="E1185" s="5" t="s">
        <v>2370</v>
      </c>
      <c r="F1185" s="5" t="s">
        <v>2370</v>
      </c>
      <c r="G1185" s="5">
        <v>1</v>
      </c>
      <c r="H1185" s="5" t="s">
        <v>2370</v>
      </c>
      <c r="I1185" s="5" t="str">
        <f t="shared" si="36"/>
        <v>OVERWEIGHT</v>
      </c>
      <c r="J1185" s="5" t="str">
        <f t="shared" si="37"/>
        <v>DIABETES</v>
      </c>
    </row>
    <row r="1186" spans="1:10" x14ac:dyDescent="0.25">
      <c r="A1186" s="5" t="s">
        <v>1176</v>
      </c>
      <c r="B1186" s="5">
        <v>26.6</v>
      </c>
      <c r="C1186" s="5">
        <v>8.3800000000000008</v>
      </c>
      <c r="D1186" s="5" t="s">
        <v>2370</v>
      </c>
      <c r="E1186" s="5" t="s">
        <v>2370</v>
      </c>
      <c r="F1186" s="5" t="s">
        <v>2370</v>
      </c>
      <c r="G1186" s="5">
        <v>2</v>
      </c>
      <c r="H1186" s="5" t="s">
        <v>2370</v>
      </c>
      <c r="I1186" s="5" t="str">
        <f t="shared" si="36"/>
        <v>OVERWEIGHT</v>
      </c>
      <c r="J1186" s="5" t="str">
        <f t="shared" si="37"/>
        <v>DIABETES</v>
      </c>
    </row>
    <row r="1187" spans="1:10" x14ac:dyDescent="0.25">
      <c r="A1187" s="5" t="s">
        <v>1175</v>
      </c>
      <c r="B1187" s="5">
        <v>27.5</v>
      </c>
      <c r="C1187" s="5">
        <v>7.58</v>
      </c>
      <c r="D1187" s="5" t="s">
        <v>2370</v>
      </c>
      <c r="E1187" s="5" t="s">
        <v>2370</v>
      </c>
      <c r="F1187" s="5" t="s">
        <v>2370</v>
      </c>
      <c r="G1187" s="5">
        <v>0</v>
      </c>
      <c r="H1187" s="5" t="s">
        <v>2370</v>
      </c>
      <c r="I1187" s="5" t="str">
        <f t="shared" si="36"/>
        <v>OVERWEIGHT</v>
      </c>
      <c r="J1187" s="5" t="str">
        <f t="shared" si="37"/>
        <v>DIABETES</v>
      </c>
    </row>
    <row r="1188" spans="1:10" x14ac:dyDescent="0.25">
      <c r="A1188" s="5" t="s">
        <v>1174</v>
      </c>
      <c r="B1188" s="5">
        <v>41.55</v>
      </c>
      <c r="C1188" s="5">
        <v>4.6100000000000003</v>
      </c>
      <c r="D1188" s="5" t="s">
        <v>2370</v>
      </c>
      <c r="E1188" s="5" t="s">
        <v>2370</v>
      </c>
      <c r="F1188" s="5" t="s">
        <v>2370</v>
      </c>
      <c r="G1188" s="5">
        <v>1</v>
      </c>
      <c r="H1188" s="5" t="s">
        <v>2370</v>
      </c>
      <c r="I1188" s="5" t="str">
        <f t="shared" si="36"/>
        <v>OBESITY</v>
      </c>
      <c r="J1188" s="5" t="str">
        <f t="shared" si="37"/>
        <v>NORMAL</v>
      </c>
    </row>
    <row r="1189" spans="1:10" x14ac:dyDescent="0.25">
      <c r="A1189" s="5" t="s">
        <v>1173</v>
      </c>
      <c r="B1189" s="5">
        <v>41.47</v>
      </c>
      <c r="C1189" s="5">
        <v>4.7</v>
      </c>
      <c r="D1189" s="5" t="s">
        <v>2371</v>
      </c>
      <c r="E1189" s="5" t="s">
        <v>2370</v>
      </c>
      <c r="F1189" s="5" t="s">
        <v>2372</v>
      </c>
      <c r="G1189" s="5">
        <v>1</v>
      </c>
      <c r="H1189" s="5" t="s">
        <v>2370</v>
      </c>
      <c r="I1189" s="5" t="str">
        <f t="shared" si="36"/>
        <v>OBESITY</v>
      </c>
      <c r="J1189" s="5" t="str">
        <f t="shared" si="37"/>
        <v>NORMAL</v>
      </c>
    </row>
    <row r="1190" spans="1:10" x14ac:dyDescent="0.25">
      <c r="A1190" s="5" t="s">
        <v>1172</v>
      </c>
      <c r="B1190" s="5">
        <v>24.795000000000002</v>
      </c>
      <c r="C1190" s="5">
        <v>6.05</v>
      </c>
      <c r="D1190" s="5" t="s">
        <v>2371</v>
      </c>
      <c r="E1190" s="5" t="s">
        <v>2370</v>
      </c>
      <c r="F1190" s="5" t="s">
        <v>2370</v>
      </c>
      <c r="G1190" s="5">
        <v>0</v>
      </c>
      <c r="H1190" s="5" t="s">
        <v>2370</v>
      </c>
      <c r="I1190" s="5" t="str">
        <f t="shared" si="36"/>
        <v>NORMAL WEIGHT</v>
      </c>
      <c r="J1190" s="5" t="str">
        <f t="shared" si="37"/>
        <v>PREDIABETES</v>
      </c>
    </row>
    <row r="1191" spans="1:10" x14ac:dyDescent="0.25">
      <c r="A1191" s="5" t="s">
        <v>1171</v>
      </c>
      <c r="B1191" s="5">
        <v>29.48</v>
      </c>
      <c r="C1191" s="5">
        <v>5.63</v>
      </c>
      <c r="D1191" s="5" t="s">
        <v>2371</v>
      </c>
      <c r="E1191" s="5" t="s">
        <v>2370</v>
      </c>
      <c r="F1191" s="5" t="s">
        <v>2372</v>
      </c>
      <c r="G1191" s="5">
        <v>1</v>
      </c>
      <c r="H1191" s="5" t="s">
        <v>2370</v>
      </c>
      <c r="I1191" s="5" t="str">
        <f t="shared" si="36"/>
        <v>OVERWEIGHT</v>
      </c>
      <c r="J1191" s="5" t="str">
        <f t="shared" si="37"/>
        <v>NORMAL</v>
      </c>
    </row>
    <row r="1192" spans="1:10" x14ac:dyDescent="0.25">
      <c r="A1192" s="5" t="s">
        <v>1170</v>
      </c>
      <c r="B1192" s="5">
        <v>28.09</v>
      </c>
      <c r="C1192" s="5">
        <v>6.06</v>
      </c>
      <c r="D1192" s="5" t="s">
        <v>2370</v>
      </c>
      <c r="E1192" s="5" t="s">
        <v>2370</v>
      </c>
      <c r="F1192" s="5" t="s">
        <v>2372</v>
      </c>
      <c r="G1192" s="5">
        <v>1</v>
      </c>
      <c r="H1192" s="5" t="s">
        <v>2370</v>
      </c>
      <c r="I1192" s="5" t="str">
        <f t="shared" si="36"/>
        <v>OVERWEIGHT</v>
      </c>
      <c r="J1192" s="5" t="str">
        <f t="shared" si="37"/>
        <v>PREDIABETES</v>
      </c>
    </row>
    <row r="1193" spans="1:10" x14ac:dyDescent="0.25">
      <c r="A1193" s="5" t="s">
        <v>1169</v>
      </c>
      <c r="B1193" s="5">
        <v>32.729999999999997</v>
      </c>
      <c r="C1193" s="5">
        <v>5.19</v>
      </c>
      <c r="D1193" s="5" t="s">
        <v>2370</v>
      </c>
      <c r="E1193" s="5" t="s">
        <v>2370</v>
      </c>
      <c r="F1193" s="5" t="s">
        <v>2370</v>
      </c>
      <c r="G1193" s="5">
        <v>1</v>
      </c>
      <c r="H1193" s="5" t="s">
        <v>2370</v>
      </c>
      <c r="I1193" s="5" t="str">
        <f t="shared" si="36"/>
        <v>OBESITY</v>
      </c>
      <c r="J1193" s="5" t="str">
        <f t="shared" si="37"/>
        <v>NORMAL</v>
      </c>
    </row>
    <row r="1194" spans="1:10" x14ac:dyDescent="0.25">
      <c r="A1194" s="5" t="s">
        <v>1168</v>
      </c>
      <c r="B1194" s="5">
        <v>27.36</v>
      </c>
      <c r="C1194" s="5">
        <v>8.9600000000000009</v>
      </c>
      <c r="D1194" s="5" t="s">
        <v>2370</v>
      </c>
      <c r="E1194" s="5" t="s">
        <v>2370</v>
      </c>
      <c r="F1194" s="5" t="s">
        <v>2370</v>
      </c>
      <c r="G1194" s="5">
        <v>0</v>
      </c>
      <c r="H1194" s="5" t="s">
        <v>2370</v>
      </c>
      <c r="I1194" s="5" t="str">
        <f t="shared" si="36"/>
        <v>OVERWEIGHT</v>
      </c>
      <c r="J1194" s="5" t="str">
        <f t="shared" si="37"/>
        <v>DIABETES</v>
      </c>
    </row>
    <row r="1195" spans="1:10" x14ac:dyDescent="0.25">
      <c r="A1195" s="5" t="s">
        <v>1167</v>
      </c>
      <c r="B1195" s="5">
        <v>27.265000000000001</v>
      </c>
      <c r="C1195" s="5">
        <v>11.39</v>
      </c>
      <c r="D1195" s="5" t="s">
        <v>2370</v>
      </c>
      <c r="E1195" s="5" t="s">
        <v>2370</v>
      </c>
      <c r="F1195" s="5" t="s">
        <v>2370</v>
      </c>
      <c r="G1195" s="5">
        <v>0</v>
      </c>
      <c r="H1195" s="5" t="s">
        <v>2370</v>
      </c>
      <c r="I1195" s="5" t="str">
        <f t="shared" si="36"/>
        <v>OVERWEIGHT</v>
      </c>
      <c r="J1195" s="5" t="str">
        <f t="shared" si="37"/>
        <v>DIABETES</v>
      </c>
    </row>
    <row r="1196" spans="1:10" x14ac:dyDescent="0.25">
      <c r="A1196" s="5" t="s">
        <v>1166</v>
      </c>
      <c r="B1196" s="5">
        <v>48.07</v>
      </c>
      <c r="C1196" s="5">
        <v>4.0599999999999996</v>
      </c>
      <c r="D1196" s="5" t="s">
        <v>2371</v>
      </c>
      <c r="E1196" s="5" t="s">
        <v>2370</v>
      </c>
      <c r="F1196" s="5" t="s">
        <v>2370</v>
      </c>
      <c r="G1196" s="5">
        <v>0</v>
      </c>
      <c r="H1196" s="5" t="s">
        <v>2370</v>
      </c>
      <c r="I1196" s="5" t="str">
        <f t="shared" si="36"/>
        <v>OBESITY</v>
      </c>
      <c r="J1196" s="5" t="str">
        <f t="shared" si="37"/>
        <v>NORMAL</v>
      </c>
    </row>
    <row r="1197" spans="1:10" x14ac:dyDescent="0.25">
      <c r="A1197" s="5" t="s">
        <v>1165</v>
      </c>
      <c r="B1197" s="5">
        <v>30.8</v>
      </c>
      <c r="C1197" s="5">
        <v>5.23</v>
      </c>
      <c r="D1197" s="5" t="s">
        <v>2371</v>
      </c>
      <c r="E1197" s="5" t="s">
        <v>2370</v>
      </c>
      <c r="F1197" s="5" t="s">
        <v>2370</v>
      </c>
      <c r="G1197" s="5">
        <v>0</v>
      </c>
      <c r="H1197" s="5" t="s">
        <v>2370</v>
      </c>
      <c r="I1197" s="5" t="str">
        <f t="shared" si="36"/>
        <v>OBESITY</v>
      </c>
      <c r="J1197" s="5" t="str">
        <f t="shared" si="37"/>
        <v>NORMAL</v>
      </c>
    </row>
    <row r="1198" spans="1:10" x14ac:dyDescent="0.25">
      <c r="A1198" s="5" t="s">
        <v>1164</v>
      </c>
      <c r="B1198" s="5">
        <v>32.299999999999997</v>
      </c>
      <c r="C1198" s="5">
        <v>5.05</v>
      </c>
      <c r="D1198" s="5" t="s">
        <v>2371</v>
      </c>
      <c r="E1198" s="5" t="s">
        <v>2370</v>
      </c>
      <c r="F1198" s="5" t="s">
        <v>2370</v>
      </c>
      <c r="G1198" s="5">
        <v>0</v>
      </c>
      <c r="H1198" s="5" t="s">
        <v>2370</v>
      </c>
      <c r="I1198" s="5" t="str">
        <f t="shared" si="36"/>
        <v>OBESITY</v>
      </c>
      <c r="J1198" s="5" t="str">
        <f t="shared" si="37"/>
        <v>NORMAL</v>
      </c>
    </row>
    <row r="1199" spans="1:10" x14ac:dyDescent="0.25">
      <c r="A1199" s="5" t="s">
        <v>1163</v>
      </c>
      <c r="B1199" s="5">
        <v>39.700000000000003</v>
      </c>
      <c r="C1199" s="5">
        <v>7.34</v>
      </c>
      <c r="D1199" s="5" t="s">
        <v>2370</v>
      </c>
      <c r="E1199" s="5" t="s">
        <v>2370</v>
      </c>
      <c r="F1199" s="5" t="s">
        <v>2370</v>
      </c>
      <c r="G1199" s="5">
        <v>0</v>
      </c>
      <c r="H1199" s="5" t="s">
        <v>2370</v>
      </c>
      <c r="I1199" s="5" t="str">
        <f t="shared" si="36"/>
        <v>OBESITY</v>
      </c>
      <c r="J1199" s="5" t="str">
        <f t="shared" si="37"/>
        <v>DIABETES</v>
      </c>
    </row>
    <row r="1200" spans="1:10" x14ac:dyDescent="0.25">
      <c r="A1200" s="5" t="s">
        <v>1162</v>
      </c>
      <c r="B1200" s="5">
        <v>35.97</v>
      </c>
      <c r="C1200" s="5">
        <v>8.1300000000000008</v>
      </c>
      <c r="D1200" s="5" t="s">
        <v>2370</v>
      </c>
      <c r="E1200" s="5" t="s">
        <v>2370</v>
      </c>
      <c r="F1200" s="5" t="s">
        <v>2370</v>
      </c>
      <c r="G1200" s="5">
        <v>0</v>
      </c>
      <c r="H1200" s="5" t="s">
        <v>2370</v>
      </c>
      <c r="I1200" s="5" t="str">
        <f t="shared" si="36"/>
        <v>OBESITY</v>
      </c>
      <c r="J1200" s="5" t="str">
        <f t="shared" si="37"/>
        <v>DIABETES</v>
      </c>
    </row>
    <row r="1201" spans="1:10" x14ac:dyDescent="0.25">
      <c r="A1201" s="5" t="s">
        <v>1161</v>
      </c>
      <c r="B1201" s="5">
        <v>25.86</v>
      </c>
      <c r="C1201" s="5">
        <v>6.68</v>
      </c>
      <c r="D1201" s="5" t="s">
        <v>2371</v>
      </c>
      <c r="E1201" s="5" t="s">
        <v>2370</v>
      </c>
      <c r="F1201" s="5" t="s">
        <v>2370</v>
      </c>
      <c r="G1201" s="5">
        <v>1</v>
      </c>
      <c r="H1201" s="5" t="s">
        <v>2370</v>
      </c>
      <c r="I1201" s="5" t="str">
        <f t="shared" si="36"/>
        <v>OVERWEIGHT</v>
      </c>
      <c r="J1201" s="5" t="str">
        <f t="shared" si="37"/>
        <v>DIABETES</v>
      </c>
    </row>
    <row r="1202" spans="1:10" x14ac:dyDescent="0.25">
      <c r="A1202" s="5" t="s">
        <v>1160</v>
      </c>
      <c r="B1202" s="5">
        <v>30.03</v>
      </c>
      <c r="C1202" s="5">
        <v>11.51</v>
      </c>
      <c r="D1202" s="5" t="s">
        <v>2370</v>
      </c>
      <c r="E1202" s="5" t="s">
        <v>2370</v>
      </c>
      <c r="F1202" s="5" t="s">
        <v>2370</v>
      </c>
      <c r="G1202" s="5">
        <v>0</v>
      </c>
      <c r="H1202" s="5" t="s">
        <v>2370</v>
      </c>
      <c r="I1202" s="5" t="str">
        <f t="shared" si="36"/>
        <v>OBESITY</v>
      </c>
      <c r="J1202" s="5" t="str">
        <f t="shared" si="37"/>
        <v>DIABETES</v>
      </c>
    </row>
    <row r="1203" spans="1:10" x14ac:dyDescent="0.25">
      <c r="A1203" s="5" t="s">
        <v>1159</v>
      </c>
      <c r="B1203" s="5">
        <v>25.76</v>
      </c>
      <c r="C1203" s="5">
        <v>6.02</v>
      </c>
      <c r="D1203" s="5" t="s">
        <v>2371</v>
      </c>
      <c r="E1203" s="5" t="s">
        <v>2370</v>
      </c>
      <c r="F1203" s="5" t="s">
        <v>2372</v>
      </c>
      <c r="G1203" s="5">
        <v>1</v>
      </c>
      <c r="H1203" s="5" t="s">
        <v>2370</v>
      </c>
      <c r="I1203" s="5" t="str">
        <f t="shared" si="36"/>
        <v>OVERWEIGHT</v>
      </c>
      <c r="J1203" s="5" t="str">
        <f t="shared" si="37"/>
        <v>PREDIABETES</v>
      </c>
    </row>
    <row r="1204" spans="1:10" x14ac:dyDescent="0.25">
      <c r="A1204" s="5" t="s">
        <v>1158</v>
      </c>
      <c r="B1204" s="5">
        <v>22.42</v>
      </c>
      <c r="C1204" s="5">
        <v>7.96</v>
      </c>
      <c r="D1204" s="5" t="s">
        <v>2370</v>
      </c>
      <c r="E1204" s="5" t="s">
        <v>2370</v>
      </c>
      <c r="F1204" s="5" t="s">
        <v>2370</v>
      </c>
      <c r="G1204" s="5">
        <v>0</v>
      </c>
      <c r="H1204" s="5" t="s">
        <v>2370</v>
      </c>
      <c r="I1204" s="5" t="str">
        <f t="shared" si="36"/>
        <v>NORMAL WEIGHT</v>
      </c>
      <c r="J1204" s="5" t="str">
        <f t="shared" si="37"/>
        <v>DIABETES</v>
      </c>
    </row>
    <row r="1205" spans="1:10" x14ac:dyDescent="0.25">
      <c r="A1205" s="5" t="s">
        <v>1157</v>
      </c>
      <c r="B1205" s="5">
        <v>33.18</v>
      </c>
      <c r="C1205" s="5">
        <v>6.01</v>
      </c>
      <c r="D1205" s="5" t="s">
        <v>2371</v>
      </c>
      <c r="E1205" s="5" t="s">
        <v>2370</v>
      </c>
      <c r="F1205" s="5" t="s">
        <v>2370</v>
      </c>
      <c r="G1205" s="5">
        <v>1</v>
      </c>
      <c r="H1205" s="5" t="s">
        <v>2370</v>
      </c>
      <c r="I1205" s="5" t="str">
        <f t="shared" si="36"/>
        <v>OBESITY</v>
      </c>
      <c r="J1205" s="5" t="str">
        <f t="shared" si="37"/>
        <v>PREDIABETES</v>
      </c>
    </row>
    <row r="1206" spans="1:10" x14ac:dyDescent="0.25">
      <c r="A1206" s="5" t="s">
        <v>1156</v>
      </c>
      <c r="B1206" s="5">
        <v>43.04</v>
      </c>
      <c r="C1206" s="5">
        <v>5.9</v>
      </c>
      <c r="D1206" s="5" t="s">
        <v>2371</v>
      </c>
      <c r="E1206" s="5" t="s">
        <v>2370</v>
      </c>
      <c r="F1206" s="5" t="s">
        <v>2370</v>
      </c>
      <c r="G1206" s="5">
        <v>0</v>
      </c>
      <c r="H1206" s="5" t="s">
        <v>2370</v>
      </c>
      <c r="I1206" s="5" t="str">
        <f t="shared" si="36"/>
        <v>OBESITY</v>
      </c>
      <c r="J1206" s="5" t="str">
        <f t="shared" si="37"/>
        <v>PREDIABETES</v>
      </c>
    </row>
    <row r="1207" spans="1:10" x14ac:dyDescent="0.25">
      <c r="A1207" s="5" t="s">
        <v>1155</v>
      </c>
      <c r="B1207" s="5">
        <v>34.15</v>
      </c>
      <c r="C1207" s="5">
        <v>4.49</v>
      </c>
      <c r="D1207" s="5" t="s">
        <v>2371</v>
      </c>
      <c r="E1207" s="5" t="s">
        <v>2370</v>
      </c>
      <c r="F1207" s="5" t="s">
        <v>2370</v>
      </c>
      <c r="G1207" s="5">
        <v>1</v>
      </c>
      <c r="H1207" s="5" t="s">
        <v>2370</v>
      </c>
      <c r="I1207" s="5" t="str">
        <f t="shared" si="36"/>
        <v>OBESITY</v>
      </c>
      <c r="J1207" s="5" t="str">
        <f t="shared" si="37"/>
        <v>NORMAL</v>
      </c>
    </row>
    <row r="1208" spans="1:10" x14ac:dyDescent="0.25">
      <c r="A1208" s="5" t="s">
        <v>1154</v>
      </c>
      <c r="B1208" s="5">
        <v>25.78</v>
      </c>
      <c r="C1208" s="5">
        <v>6.25</v>
      </c>
      <c r="D1208" s="5" t="s">
        <v>2370</v>
      </c>
      <c r="E1208" s="5" t="s">
        <v>2370</v>
      </c>
      <c r="F1208" s="5" t="s">
        <v>2370</v>
      </c>
      <c r="G1208" s="5">
        <v>0</v>
      </c>
      <c r="H1208" s="5" t="s">
        <v>2370</v>
      </c>
      <c r="I1208" s="5" t="str">
        <f t="shared" si="36"/>
        <v>OVERWEIGHT</v>
      </c>
      <c r="J1208" s="5" t="str">
        <f t="shared" si="37"/>
        <v>PREDIABETES</v>
      </c>
    </row>
    <row r="1209" spans="1:10" x14ac:dyDescent="0.25">
      <c r="A1209" s="5" t="s">
        <v>1153</v>
      </c>
      <c r="B1209" s="5">
        <v>21.02</v>
      </c>
      <c r="C1209" s="5">
        <v>9.6199999999999992</v>
      </c>
      <c r="D1209" s="5" t="s">
        <v>2371</v>
      </c>
      <c r="E1209" s="5" t="s">
        <v>2370</v>
      </c>
      <c r="F1209" s="5" t="s">
        <v>2372</v>
      </c>
      <c r="G1209" s="5">
        <v>1</v>
      </c>
      <c r="H1209" s="5" t="s">
        <v>2370</v>
      </c>
      <c r="I1209" s="5" t="str">
        <f t="shared" si="36"/>
        <v>NORMAL WEIGHT</v>
      </c>
      <c r="J1209" s="5" t="str">
        <f t="shared" si="37"/>
        <v>DIABETES</v>
      </c>
    </row>
    <row r="1210" spans="1:10" x14ac:dyDescent="0.25">
      <c r="A1210" s="5" t="s">
        <v>1152</v>
      </c>
      <c r="B1210" s="5">
        <v>37.51</v>
      </c>
      <c r="C1210" s="5">
        <v>11.06</v>
      </c>
      <c r="D1210" s="5" t="s">
        <v>2370</v>
      </c>
      <c r="E1210" s="5" t="s">
        <v>2370</v>
      </c>
      <c r="F1210" s="5" t="s">
        <v>2370</v>
      </c>
      <c r="G1210" s="5">
        <v>2</v>
      </c>
      <c r="H1210" s="5" t="s">
        <v>2370</v>
      </c>
      <c r="I1210" s="5" t="str">
        <f t="shared" si="36"/>
        <v>OBESITY</v>
      </c>
      <c r="J1210" s="5" t="str">
        <f t="shared" si="37"/>
        <v>DIABETES</v>
      </c>
    </row>
    <row r="1211" spans="1:10" x14ac:dyDescent="0.25">
      <c r="A1211" s="5" t="s">
        <v>1151</v>
      </c>
      <c r="B1211" s="5">
        <v>25.745000000000001</v>
      </c>
      <c r="C1211" s="5">
        <v>6.11</v>
      </c>
      <c r="D1211" s="5" t="s">
        <v>2371</v>
      </c>
      <c r="E1211" s="5" t="s">
        <v>2370</v>
      </c>
      <c r="F1211" s="5" t="s">
        <v>2370</v>
      </c>
      <c r="G1211" s="5">
        <v>0</v>
      </c>
      <c r="H1211" s="5" t="s">
        <v>2370</v>
      </c>
      <c r="I1211" s="5" t="str">
        <f t="shared" si="36"/>
        <v>OVERWEIGHT</v>
      </c>
      <c r="J1211" s="5" t="str">
        <f t="shared" si="37"/>
        <v>PREDIABETES</v>
      </c>
    </row>
    <row r="1212" spans="1:10" x14ac:dyDescent="0.25">
      <c r="A1212" s="5" t="s">
        <v>1150</v>
      </c>
      <c r="B1212" s="5">
        <v>31.35</v>
      </c>
      <c r="C1212" s="5">
        <v>11.49</v>
      </c>
      <c r="D1212" s="5" t="s">
        <v>2370</v>
      </c>
      <c r="E1212" s="5" t="s">
        <v>2370</v>
      </c>
      <c r="F1212" s="5" t="s">
        <v>2370</v>
      </c>
      <c r="G1212" s="5">
        <v>2</v>
      </c>
      <c r="H1212" s="5" t="s">
        <v>2370</v>
      </c>
      <c r="I1212" s="5" t="str">
        <f t="shared" si="36"/>
        <v>OBESITY</v>
      </c>
      <c r="J1212" s="5" t="str">
        <f t="shared" si="37"/>
        <v>DIABETES</v>
      </c>
    </row>
    <row r="1213" spans="1:10" x14ac:dyDescent="0.25">
      <c r="A1213" s="5" t="s">
        <v>1149</v>
      </c>
      <c r="B1213" s="5">
        <v>29.83</v>
      </c>
      <c r="C1213" s="5">
        <v>8.68</v>
      </c>
      <c r="D1213" s="5" t="s">
        <v>2370</v>
      </c>
      <c r="E1213" s="5" t="s">
        <v>2370</v>
      </c>
      <c r="F1213" s="5" t="s">
        <v>2370</v>
      </c>
      <c r="G1213" s="5">
        <v>2</v>
      </c>
      <c r="H1213" s="5" t="s">
        <v>2370</v>
      </c>
      <c r="I1213" s="5" t="str">
        <f t="shared" si="36"/>
        <v>OVERWEIGHT</v>
      </c>
      <c r="J1213" s="5" t="str">
        <f t="shared" si="37"/>
        <v>DIABETES</v>
      </c>
    </row>
    <row r="1214" spans="1:10" x14ac:dyDescent="0.25">
      <c r="A1214" s="5" t="s">
        <v>1148</v>
      </c>
      <c r="B1214" s="5">
        <v>25.49</v>
      </c>
      <c r="C1214" s="5">
        <v>5.68</v>
      </c>
      <c r="D1214" s="5" t="s">
        <v>2371</v>
      </c>
      <c r="E1214" s="5" t="s">
        <v>2370</v>
      </c>
      <c r="F1214" s="5" t="s">
        <v>2372</v>
      </c>
      <c r="G1214" s="5">
        <v>1</v>
      </c>
      <c r="H1214" s="5" t="s">
        <v>2370</v>
      </c>
      <c r="I1214" s="5" t="str">
        <f t="shared" si="36"/>
        <v>OVERWEIGHT</v>
      </c>
      <c r="J1214" s="5" t="str">
        <f t="shared" si="37"/>
        <v>NORMAL</v>
      </c>
    </row>
    <row r="1215" spans="1:10" x14ac:dyDescent="0.25">
      <c r="A1215" s="5" t="s">
        <v>1147</v>
      </c>
      <c r="B1215" s="5">
        <v>34.1</v>
      </c>
      <c r="C1215" s="5">
        <v>8.4499999999999993</v>
      </c>
      <c r="D1215" s="5" t="s">
        <v>2370</v>
      </c>
      <c r="E1215" s="5" t="s">
        <v>2370</v>
      </c>
      <c r="F1215" s="5" t="s">
        <v>2370</v>
      </c>
      <c r="G1215" s="5">
        <v>0</v>
      </c>
      <c r="H1215" s="5" t="s">
        <v>2370</v>
      </c>
      <c r="I1215" s="5" t="str">
        <f t="shared" si="36"/>
        <v>OBESITY</v>
      </c>
      <c r="J1215" s="5" t="str">
        <f t="shared" si="37"/>
        <v>DIABETES</v>
      </c>
    </row>
    <row r="1216" spans="1:10" x14ac:dyDescent="0.25">
      <c r="A1216" s="5" t="s">
        <v>1146</v>
      </c>
      <c r="B1216" s="5">
        <v>25.84</v>
      </c>
      <c r="C1216" s="5">
        <v>8.51</v>
      </c>
      <c r="D1216" s="5" t="s">
        <v>2370</v>
      </c>
      <c r="E1216" s="5" t="s">
        <v>2370</v>
      </c>
      <c r="F1216" s="5" t="s">
        <v>2370</v>
      </c>
      <c r="G1216" s="5">
        <v>2</v>
      </c>
      <c r="H1216" s="5" t="s">
        <v>2370</v>
      </c>
      <c r="I1216" s="5" t="str">
        <f t="shared" si="36"/>
        <v>OVERWEIGHT</v>
      </c>
      <c r="J1216" s="5" t="str">
        <f t="shared" si="37"/>
        <v>DIABETES</v>
      </c>
    </row>
    <row r="1217" spans="1:10" x14ac:dyDescent="0.25">
      <c r="A1217" s="5" t="s">
        <v>1145</v>
      </c>
      <c r="B1217" s="5">
        <v>20.6</v>
      </c>
      <c r="C1217" s="5">
        <v>7.62</v>
      </c>
      <c r="D1217" s="5" t="s">
        <v>2370</v>
      </c>
      <c r="E1217" s="5" t="s">
        <v>2370</v>
      </c>
      <c r="F1217" s="5" t="s">
        <v>2370</v>
      </c>
      <c r="G1217" s="5">
        <v>0</v>
      </c>
      <c r="H1217" s="5" t="s">
        <v>2370</v>
      </c>
      <c r="I1217" s="5" t="str">
        <f t="shared" si="36"/>
        <v>NORMAL WEIGHT</v>
      </c>
      <c r="J1217" s="5" t="str">
        <f t="shared" si="37"/>
        <v>DIABETES</v>
      </c>
    </row>
    <row r="1218" spans="1:10" x14ac:dyDescent="0.25">
      <c r="A1218" s="5" t="s">
        <v>1144</v>
      </c>
      <c r="B1218" s="5">
        <v>28.88</v>
      </c>
      <c r="C1218" s="5">
        <v>10.18</v>
      </c>
      <c r="D1218" s="5" t="s">
        <v>2370</v>
      </c>
      <c r="E1218" s="5" t="s">
        <v>2370</v>
      </c>
      <c r="F1218" s="5" t="s">
        <v>2370</v>
      </c>
      <c r="G1218" s="5">
        <v>0</v>
      </c>
      <c r="H1218" s="5" t="s">
        <v>2370</v>
      </c>
      <c r="I1218" s="5" t="str">
        <f t="shared" ref="I1218:I1281" si="38">IF(B1218 &lt;18.5,"UNDERWEIGHT",IF(B1218&lt;25,"NORMAL WEIGHT",IF(B1218&lt;30,"OVERWEIGHT","OBESITY")))</f>
        <v>OVERWEIGHT</v>
      </c>
      <c r="J1218" s="5" t="str">
        <f t="shared" si="37"/>
        <v>DIABETES</v>
      </c>
    </row>
    <row r="1219" spans="1:10" x14ac:dyDescent="0.25">
      <c r="A1219" s="5" t="s">
        <v>1143</v>
      </c>
      <c r="B1219" s="5">
        <v>28.24</v>
      </c>
      <c r="C1219" s="5">
        <v>5.36</v>
      </c>
      <c r="D1219" s="5" t="s">
        <v>2370</v>
      </c>
      <c r="E1219" s="5" t="s">
        <v>2370</v>
      </c>
      <c r="F1219" s="5" t="s">
        <v>2370</v>
      </c>
      <c r="G1219" s="5">
        <v>0</v>
      </c>
      <c r="H1219" s="5" t="s">
        <v>2370</v>
      </c>
      <c r="I1219" s="5" t="str">
        <f t="shared" si="38"/>
        <v>OVERWEIGHT</v>
      </c>
      <c r="J1219" s="5" t="str">
        <f t="shared" ref="J1219:J1282" si="39">IF(C1219&lt;5.7,"NORMAL",IF(C1219&lt;6.4,"PREDIABETES","DIABETES"))</f>
        <v>NORMAL</v>
      </c>
    </row>
    <row r="1220" spans="1:10" x14ac:dyDescent="0.25">
      <c r="A1220" s="5" t="s">
        <v>1142</v>
      </c>
      <c r="B1220" s="5">
        <v>25.46</v>
      </c>
      <c r="C1220" s="5">
        <v>11.78</v>
      </c>
      <c r="D1220" s="5" t="s">
        <v>2371</v>
      </c>
      <c r="E1220" s="5" t="s">
        <v>2370</v>
      </c>
      <c r="F1220" s="5" t="s">
        <v>2370</v>
      </c>
      <c r="G1220" s="5">
        <v>1</v>
      </c>
      <c r="H1220" s="5" t="s">
        <v>2370</v>
      </c>
      <c r="I1220" s="5" t="str">
        <f t="shared" si="38"/>
        <v>OVERWEIGHT</v>
      </c>
      <c r="J1220" s="5" t="str">
        <f t="shared" si="39"/>
        <v>DIABETES</v>
      </c>
    </row>
    <row r="1221" spans="1:10" x14ac:dyDescent="0.25">
      <c r="A1221" s="5" t="s">
        <v>1141</v>
      </c>
      <c r="B1221" s="5">
        <v>29.64</v>
      </c>
      <c r="C1221" s="5">
        <v>10.82</v>
      </c>
      <c r="D1221" s="5" t="s">
        <v>2371</v>
      </c>
      <c r="E1221" s="5" t="s">
        <v>2370</v>
      </c>
      <c r="F1221" s="5" t="s">
        <v>2370</v>
      </c>
      <c r="G1221" s="5">
        <v>0</v>
      </c>
      <c r="H1221" s="5" t="s">
        <v>2370</v>
      </c>
      <c r="I1221" s="5" t="str">
        <f t="shared" si="38"/>
        <v>OVERWEIGHT</v>
      </c>
      <c r="J1221" s="5" t="str">
        <f t="shared" si="39"/>
        <v>DIABETES</v>
      </c>
    </row>
    <row r="1222" spans="1:10" x14ac:dyDescent="0.25">
      <c r="A1222" s="5" t="s">
        <v>1140</v>
      </c>
      <c r="B1222" s="5">
        <v>31.27</v>
      </c>
      <c r="C1222" s="5">
        <v>7.73</v>
      </c>
      <c r="D1222" s="5" t="s">
        <v>2371</v>
      </c>
      <c r="E1222" s="5" t="s">
        <v>2370</v>
      </c>
      <c r="F1222" s="5" t="s">
        <v>2370</v>
      </c>
      <c r="G1222" s="5">
        <v>1</v>
      </c>
      <c r="H1222" s="5" t="s">
        <v>2370</v>
      </c>
      <c r="I1222" s="5" t="str">
        <f t="shared" si="38"/>
        <v>OBESITY</v>
      </c>
      <c r="J1222" s="5" t="str">
        <f t="shared" si="39"/>
        <v>DIABETES</v>
      </c>
    </row>
    <row r="1223" spans="1:10" x14ac:dyDescent="0.25">
      <c r="A1223" s="5" t="s">
        <v>1139</v>
      </c>
      <c r="B1223" s="5">
        <v>19.95</v>
      </c>
      <c r="C1223" s="5">
        <v>6.24</v>
      </c>
      <c r="D1223" s="5" t="s">
        <v>2371</v>
      </c>
      <c r="E1223" s="5" t="s">
        <v>2370</v>
      </c>
      <c r="F1223" s="5" t="s">
        <v>2370</v>
      </c>
      <c r="G1223" s="5">
        <v>0</v>
      </c>
      <c r="H1223" s="5" t="s">
        <v>2370</v>
      </c>
      <c r="I1223" s="5" t="str">
        <f t="shared" si="38"/>
        <v>NORMAL WEIGHT</v>
      </c>
      <c r="J1223" s="5" t="str">
        <f t="shared" si="39"/>
        <v>PREDIABETES</v>
      </c>
    </row>
    <row r="1224" spans="1:10" x14ac:dyDescent="0.25">
      <c r="A1224" s="5" t="s">
        <v>1138</v>
      </c>
      <c r="B1224" s="5">
        <v>21.3</v>
      </c>
      <c r="C1224" s="5">
        <v>10.42</v>
      </c>
      <c r="D1224" s="5" t="s">
        <v>2370</v>
      </c>
      <c r="E1224" s="5" t="s">
        <v>2370</v>
      </c>
      <c r="F1224" s="5" t="s">
        <v>2370</v>
      </c>
      <c r="G1224" s="5">
        <v>2</v>
      </c>
      <c r="H1224" s="5" t="s">
        <v>2370</v>
      </c>
      <c r="I1224" s="5" t="str">
        <f t="shared" si="38"/>
        <v>NORMAL WEIGHT</v>
      </c>
      <c r="J1224" s="5" t="str">
        <f t="shared" si="39"/>
        <v>DIABETES</v>
      </c>
    </row>
    <row r="1225" spans="1:10" x14ac:dyDescent="0.25">
      <c r="A1225" s="5" t="s">
        <v>1137</v>
      </c>
      <c r="B1225" s="5">
        <v>31.635000000000002</v>
      </c>
      <c r="C1225" s="5">
        <v>11.11</v>
      </c>
      <c r="D1225" s="5" t="s">
        <v>2370</v>
      </c>
      <c r="E1225" s="5" t="s">
        <v>2370</v>
      </c>
      <c r="F1225" s="5" t="s">
        <v>2370</v>
      </c>
      <c r="G1225" s="5">
        <v>0</v>
      </c>
      <c r="H1225" s="5" t="s">
        <v>2370</v>
      </c>
      <c r="I1225" s="5" t="str">
        <f t="shared" si="38"/>
        <v>OBESITY</v>
      </c>
      <c r="J1225" s="5" t="str">
        <f t="shared" si="39"/>
        <v>DIABETES</v>
      </c>
    </row>
    <row r="1226" spans="1:10" x14ac:dyDescent="0.25">
      <c r="A1226" s="5" t="s">
        <v>1136</v>
      </c>
      <c r="B1226" s="5">
        <v>23.9</v>
      </c>
      <c r="C1226" s="5">
        <v>7.67</v>
      </c>
      <c r="D1226" s="5" t="s">
        <v>2371</v>
      </c>
      <c r="E1226" s="5" t="s">
        <v>2370</v>
      </c>
      <c r="F1226" s="5" t="s">
        <v>2370</v>
      </c>
      <c r="G1226" s="5">
        <v>2</v>
      </c>
      <c r="H1226" s="5" t="s">
        <v>2370</v>
      </c>
      <c r="I1226" s="5" t="str">
        <f t="shared" si="38"/>
        <v>NORMAL WEIGHT</v>
      </c>
      <c r="J1226" s="5" t="str">
        <f t="shared" si="39"/>
        <v>DIABETES</v>
      </c>
    </row>
    <row r="1227" spans="1:10" x14ac:dyDescent="0.25">
      <c r="A1227" s="5" t="s">
        <v>1135</v>
      </c>
      <c r="B1227" s="5">
        <v>34.15</v>
      </c>
      <c r="C1227" s="5">
        <v>6.15</v>
      </c>
      <c r="D1227" s="5" t="s">
        <v>2370</v>
      </c>
      <c r="E1227" s="5" t="s">
        <v>2370</v>
      </c>
      <c r="F1227" s="5" t="s">
        <v>2370</v>
      </c>
      <c r="G1227" s="5">
        <v>0</v>
      </c>
      <c r="H1227" s="5" t="s">
        <v>2370</v>
      </c>
      <c r="I1227" s="5" t="str">
        <f t="shared" si="38"/>
        <v>OBESITY</v>
      </c>
      <c r="J1227" s="5" t="str">
        <f t="shared" si="39"/>
        <v>PREDIABETES</v>
      </c>
    </row>
    <row r="1228" spans="1:10" x14ac:dyDescent="0.25">
      <c r="A1228" s="5" t="s">
        <v>1134</v>
      </c>
      <c r="B1228" s="5">
        <v>28.71</v>
      </c>
      <c r="C1228" s="5">
        <v>5.71</v>
      </c>
      <c r="D1228" s="5" t="s">
        <v>2370</v>
      </c>
      <c r="E1228" s="5" t="s">
        <v>2370</v>
      </c>
      <c r="F1228" s="5" t="s">
        <v>2370</v>
      </c>
      <c r="G1228" s="5">
        <v>0</v>
      </c>
      <c r="H1228" s="5" t="s">
        <v>2370</v>
      </c>
      <c r="I1228" s="5" t="str">
        <f t="shared" si="38"/>
        <v>OVERWEIGHT</v>
      </c>
      <c r="J1228" s="5" t="str">
        <f t="shared" si="39"/>
        <v>PREDIABETES</v>
      </c>
    </row>
    <row r="1229" spans="1:10" x14ac:dyDescent="0.25">
      <c r="A1229" s="5" t="s">
        <v>1133</v>
      </c>
      <c r="B1229" s="5">
        <v>36.700000000000003</v>
      </c>
      <c r="C1229" s="5">
        <v>8.6999999999999993</v>
      </c>
      <c r="D1229" s="5" t="s">
        <v>2371</v>
      </c>
      <c r="E1229" s="5" t="s">
        <v>2370</v>
      </c>
      <c r="F1229" s="5" t="s">
        <v>2370</v>
      </c>
      <c r="G1229" s="5">
        <v>2</v>
      </c>
      <c r="H1229" s="5" t="s">
        <v>2370</v>
      </c>
      <c r="I1229" s="5" t="str">
        <f t="shared" si="38"/>
        <v>OBESITY</v>
      </c>
      <c r="J1229" s="5" t="str">
        <f t="shared" si="39"/>
        <v>DIABETES</v>
      </c>
    </row>
    <row r="1230" spans="1:10" x14ac:dyDescent="0.25">
      <c r="A1230" s="5" t="s">
        <v>1132</v>
      </c>
      <c r="B1230" s="5">
        <v>34.1</v>
      </c>
      <c r="C1230" s="5">
        <v>9.0399999999999991</v>
      </c>
      <c r="D1230" s="5" t="s">
        <v>2371</v>
      </c>
      <c r="E1230" s="5" t="s">
        <v>2370</v>
      </c>
      <c r="F1230" s="5" t="s">
        <v>2370</v>
      </c>
      <c r="G1230" s="5">
        <v>2</v>
      </c>
      <c r="H1230" s="5" t="s">
        <v>2370</v>
      </c>
      <c r="I1230" s="5" t="str">
        <f t="shared" si="38"/>
        <v>OBESITY</v>
      </c>
      <c r="J1230" s="5" t="str">
        <f t="shared" si="39"/>
        <v>DIABETES</v>
      </c>
    </row>
    <row r="1231" spans="1:10" x14ac:dyDescent="0.25">
      <c r="A1231" s="5" t="s">
        <v>1131</v>
      </c>
      <c r="B1231" s="5">
        <v>25.7</v>
      </c>
      <c r="C1231" s="5">
        <v>5.61</v>
      </c>
      <c r="D1231" s="5" t="s">
        <v>2370</v>
      </c>
      <c r="E1231" s="5" t="s">
        <v>2370</v>
      </c>
      <c r="F1231" s="5" t="s">
        <v>2370</v>
      </c>
      <c r="G1231" s="5">
        <v>0</v>
      </c>
      <c r="H1231" s="5" t="s">
        <v>2370</v>
      </c>
      <c r="I1231" s="5" t="str">
        <f t="shared" si="38"/>
        <v>OVERWEIGHT</v>
      </c>
      <c r="J1231" s="5" t="str">
        <f t="shared" si="39"/>
        <v>NORMAL</v>
      </c>
    </row>
    <row r="1232" spans="1:10" x14ac:dyDescent="0.25">
      <c r="A1232" s="5" t="s">
        <v>1130</v>
      </c>
      <c r="B1232" s="5">
        <v>21.68</v>
      </c>
      <c r="C1232" s="5">
        <v>8.1199999999999992</v>
      </c>
      <c r="D1232" s="5" t="s">
        <v>2370</v>
      </c>
      <c r="E1232" s="5" t="s">
        <v>2370</v>
      </c>
      <c r="F1232" s="5" t="s">
        <v>2370</v>
      </c>
      <c r="G1232" s="5">
        <v>0</v>
      </c>
      <c r="H1232" s="5" t="s">
        <v>2370</v>
      </c>
      <c r="I1232" s="5" t="str">
        <f t="shared" si="38"/>
        <v>NORMAL WEIGHT</v>
      </c>
      <c r="J1232" s="5" t="str">
        <f t="shared" si="39"/>
        <v>DIABETES</v>
      </c>
    </row>
    <row r="1233" spans="1:10" x14ac:dyDescent="0.25">
      <c r="A1233" s="5" t="s">
        <v>1129</v>
      </c>
      <c r="B1233" s="5">
        <v>25.175000000000001</v>
      </c>
      <c r="C1233" s="5">
        <v>4.74</v>
      </c>
      <c r="D1233" s="5" t="s">
        <v>2370</v>
      </c>
      <c r="E1233" s="5" t="s">
        <v>2370</v>
      </c>
      <c r="F1233" s="5" t="s">
        <v>2370</v>
      </c>
      <c r="G1233" s="5">
        <v>0</v>
      </c>
      <c r="H1233" s="5" t="s">
        <v>2370</v>
      </c>
      <c r="I1233" s="5" t="str">
        <f t="shared" si="38"/>
        <v>OVERWEIGHT</v>
      </c>
      <c r="J1233" s="5" t="str">
        <f t="shared" si="39"/>
        <v>NORMAL</v>
      </c>
    </row>
    <row r="1234" spans="1:10" x14ac:dyDescent="0.25">
      <c r="A1234" s="5" t="s">
        <v>1128</v>
      </c>
      <c r="B1234" s="5">
        <v>44.77</v>
      </c>
      <c r="C1234" s="5">
        <v>4.0599999999999996</v>
      </c>
      <c r="D1234" s="5" t="s">
        <v>2370</v>
      </c>
      <c r="E1234" s="5" t="s">
        <v>2370</v>
      </c>
      <c r="F1234" s="5" t="s">
        <v>2370</v>
      </c>
      <c r="G1234" s="5">
        <v>2</v>
      </c>
      <c r="H1234" s="5" t="s">
        <v>2370</v>
      </c>
      <c r="I1234" s="5" t="str">
        <f t="shared" si="38"/>
        <v>OBESITY</v>
      </c>
      <c r="J1234" s="5" t="str">
        <f t="shared" si="39"/>
        <v>NORMAL</v>
      </c>
    </row>
    <row r="1235" spans="1:10" x14ac:dyDescent="0.25">
      <c r="A1235" s="5" t="s">
        <v>1127</v>
      </c>
      <c r="B1235" s="5">
        <v>37.07</v>
      </c>
      <c r="C1235" s="5">
        <v>5.69</v>
      </c>
      <c r="D1235" s="5" t="s">
        <v>2370</v>
      </c>
      <c r="E1235" s="5" t="s">
        <v>2370</v>
      </c>
      <c r="F1235" s="5" t="s">
        <v>2370</v>
      </c>
      <c r="G1235" s="5">
        <v>2</v>
      </c>
      <c r="H1235" s="5" t="s">
        <v>2370</v>
      </c>
      <c r="I1235" s="5" t="str">
        <f t="shared" si="38"/>
        <v>OBESITY</v>
      </c>
      <c r="J1235" s="5" t="str">
        <f t="shared" si="39"/>
        <v>NORMAL</v>
      </c>
    </row>
    <row r="1236" spans="1:10" x14ac:dyDescent="0.25">
      <c r="A1236" s="5" t="s">
        <v>1126</v>
      </c>
      <c r="B1236" s="5">
        <v>39.799999999999997</v>
      </c>
      <c r="C1236" s="5">
        <v>5.66</v>
      </c>
      <c r="D1236" s="5" t="s">
        <v>2370</v>
      </c>
      <c r="E1236" s="5" t="s">
        <v>2370</v>
      </c>
      <c r="F1236" s="5" t="s">
        <v>2372</v>
      </c>
      <c r="G1236" s="5">
        <v>1</v>
      </c>
      <c r="H1236" s="5" t="s">
        <v>2370</v>
      </c>
      <c r="I1236" s="5" t="str">
        <f t="shared" si="38"/>
        <v>OBESITY</v>
      </c>
      <c r="J1236" s="5" t="str">
        <f t="shared" si="39"/>
        <v>NORMAL</v>
      </c>
    </row>
    <row r="1237" spans="1:10" x14ac:dyDescent="0.25">
      <c r="A1237" s="5" t="s">
        <v>1125</v>
      </c>
      <c r="B1237" s="5">
        <v>26.36</v>
      </c>
      <c r="C1237" s="5">
        <v>4.32</v>
      </c>
      <c r="D1237" s="5" t="s">
        <v>2370</v>
      </c>
      <c r="E1237" s="5" t="s">
        <v>2370</v>
      </c>
      <c r="F1237" s="5" t="s">
        <v>2372</v>
      </c>
      <c r="G1237" s="5">
        <v>1</v>
      </c>
      <c r="H1237" s="5" t="s">
        <v>2370</v>
      </c>
      <c r="I1237" s="5" t="str">
        <f t="shared" si="38"/>
        <v>OVERWEIGHT</v>
      </c>
      <c r="J1237" s="5" t="str">
        <f t="shared" si="39"/>
        <v>NORMAL</v>
      </c>
    </row>
    <row r="1238" spans="1:10" x14ac:dyDescent="0.25">
      <c r="A1238" s="5" t="s">
        <v>1124</v>
      </c>
      <c r="B1238" s="5">
        <v>29.925000000000001</v>
      </c>
      <c r="C1238" s="5">
        <v>8.2899999999999991</v>
      </c>
      <c r="D1238" s="5" t="s">
        <v>2370</v>
      </c>
      <c r="E1238" s="5" t="s">
        <v>2370</v>
      </c>
      <c r="F1238" s="5" t="s">
        <v>2370</v>
      </c>
      <c r="G1238" s="5">
        <v>2</v>
      </c>
      <c r="H1238" s="5" t="s">
        <v>2370</v>
      </c>
      <c r="I1238" s="5" t="str">
        <f t="shared" si="38"/>
        <v>OVERWEIGHT</v>
      </c>
      <c r="J1238" s="5" t="str">
        <f t="shared" si="39"/>
        <v>DIABETES</v>
      </c>
    </row>
    <row r="1239" spans="1:10" x14ac:dyDescent="0.25">
      <c r="A1239" s="5" t="s">
        <v>1123</v>
      </c>
      <c r="B1239" s="5">
        <v>37.29</v>
      </c>
      <c r="C1239" s="5">
        <v>10.46</v>
      </c>
      <c r="D1239" s="5" t="s">
        <v>2370</v>
      </c>
      <c r="E1239" s="5" t="s">
        <v>2370</v>
      </c>
      <c r="F1239" s="5" t="s">
        <v>2370</v>
      </c>
      <c r="G1239" s="5">
        <v>0</v>
      </c>
      <c r="H1239" s="5" t="s">
        <v>2370</v>
      </c>
      <c r="I1239" s="5" t="str">
        <f t="shared" si="38"/>
        <v>OBESITY</v>
      </c>
      <c r="J1239" s="5" t="str">
        <f t="shared" si="39"/>
        <v>DIABETES</v>
      </c>
    </row>
    <row r="1240" spans="1:10" x14ac:dyDescent="0.25">
      <c r="A1240" s="5" t="s">
        <v>1122</v>
      </c>
      <c r="B1240" s="5">
        <v>30.2</v>
      </c>
      <c r="C1240" s="5">
        <v>11.96</v>
      </c>
      <c r="D1240" s="5" t="s">
        <v>2370</v>
      </c>
      <c r="E1240" s="5" t="s">
        <v>2370</v>
      </c>
      <c r="F1240" s="5" t="s">
        <v>2370</v>
      </c>
      <c r="G1240" s="5">
        <v>0</v>
      </c>
      <c r="H1240" s="5" t="s">
        <v>2370</v>
      </c>
      <c r="I1240" s="5" t="str">
        <f t="shared" si="38"/>
        <v>OBESITY</v>
      </c>
      <c r="J1240" s="5" t="str">
        <f t="shared" si="39"/>
        <v>DIABETES</v>
      </c>
    </row>
    <row r="1241" spans="1:10" x14ac:dyDescent="0.25">
      <c r="A1241" s="5" t="s">
        <v>1121</v>
      </c>
      <c r="B1241" s="5">
        <v>24.225000000000001</v>
      </c>
      <c r="C1241" s="5">
        <v>4.25</v>
      </c>
      <c r="D1241" s="5" t="s">
        <v>2371</v>
      </c>
      <c r="E1241" s="5" t="s">
        <v>2370</v>
      </c>
      <c r="F1241" s="5" t="s">
        <v>2372</v>
      </c>
      <c r="G1241" s="5">
        <v>1</v>
      </c>
      <c r="H1241" s="5" t="s">
        <v>2370</v>
      </c>
      <c r="I1241" s="5" t="str">
        <f t="shared" si="38"/>
        <v>NORMAL WEIGHT</v>
      </c>
      <c r="J1241" s="5" t="str">
        <f t="shared" si="39"/>
        <v>NORMAL</v>
      </c>
    </row>
    <row r="1242" spans="1:10" x14ac:dyDescent="0.25">
      <c r="A1242" s="5" t="s">
        <v>1120</v>
      </c>
      <c r="B1242" s="5">
        <v>31.445</v>
      </c>
      <c r="C1242" s="5">
        <v>8.33</v>
      </c>
      <c r="D1242" s="5" t="s">
        <v>2370</v>
      </c>
      <c r="E1242" s="5" t="s">
        <v>2370</v>
      </c>
      <c r="F1242" s="5" t="s">
        <v>2370</v>
      </c>
      <c r="G1242" s="5">
        <v>0</v>
      </c>
      <c r="H1242" s="5" t="s">
        <v>2370</v>
      </c>
      <c r="I1242" s="5" t="str">
        <f t="shared" si="38"/>
        <v>OBESITY</v>
      </c>
      <c r="J1242" s="5" t="str">
        <f t="shared" si="39"/>
        <v>DIABETES</v>
      </c>
    </row>
    <row r="1243" spans="1:10" x14ac:dyDescent="0.25">
      <c r="A1243" s="5" t="s">
        <v>1119</v>
      </c>
      <c r="B1243" s="5">
        <v>38.880000000000003</v>
      </c>
      <c r="C1243" s="5">
        <v>4.29</v>
      </c>
      <c r="D1243" s="5" t="s">
        <v>2370</v>
      </c>
      <c r="E1243" s="5" t="s">
        <v>2370</v>
      </c>
      <c r="F1243" s="5" t="s">
        <v>2370</v>
      </c>
      <c r="G1243" s="5">
        <v>1</v>
      </c>
      <c r="H1243" s="5" t="s">
        <v>2370</v>
      </c>
      <c r="I1243" s="5" t="str">
        <f t="shared" si="38"/>
        <v>OBESITY</v>
      </c>
      <c r="J1243" s="5" t="str">
        <f t="shared" si="39"/>
        <v>NORMAL</v>
      </c>
    </row>
    <row r="1244" spans="1:10" x14ac:dyDescent="0.25">
      <c r="A1244" s="5" t="s">
        <v>1118</v>
      </c>
      <c r="B1244" s="5">
        <v>43.89</v>
      </c>
      <c r="C1244" s="5">
        <v>6.32</v>
      </c>
      <c r="D1244" s="5" t="s">
        <v>2371</v>
      </c>
      <c r="E1244" s="5" t="s">
        <v>2370</v>
      </c>
      <c r="F1244" s="5" t="s">
        <v>2370</v>
      </c>
      <c r="G1244" s="5">
        <v>0</v>
      </c>
      <c r="H1244" s="5" t="s">
        <v>2370</v>
      </c>
      <c r="I1244" s="5" t="str">
        <f t="shared" si="38"/>
        <v>OBESITY</v>
      </c>
      <c r="J1244" s="5" t="str">
        <f t="shared" si="39"/>
        <v>PREDIABETES</v>
      </c>
    </row>
    <row r="1245" spans="1:10" x14ac:dyDescent="0.25">
      <c r="A1245" s="5" t="s">
        <v>1117</v>
      </c>
      <c r="B1245" s="5">
        <v>25.6</v>
      </c>
      <c r="C1245" s="5">
        <v>5.65</v>
      </c>
      <c r="D1245" s="5" t="s">
        <v>2370</v>
      </c>
      <c r="E1245" s="5" t="s">
        <v>2370</v>
      </c>
      <c r="F1245" s="5" t="s">
        <v>2370</v>
      </c>
      <c r="G1245" s="5">
        <v>2</v>
      </c>
      <c r="H1245" s="5" t="s">
        <v>2370</v>
      </c>
      <c r="I1245" s="5" t="str">
        <f t="shared" si="38"/>
        <v>OVERWEIGHT</v>
      </c>
      <c r="J1245" s="5" t="str">
        <f t="shared" si="39"/>
        <v>NORMAL</v>
      </c>
    </row>
    <row r="1246" spans="1:10" x14ac:dyDescent="0.25">
      <c r="A1246" s="5" t="s">
        <v>1116</v>
      </c>
      <c r="B1246" s="5">
        <v>29.545000000000002</v>
      </c>
      <c r="C1246" s="5">
        <v>8.41</v>
      </c>
      <c r="D1246" s="5" t="s">
        <v>2371</v>
      </c>
      <c r="E1246" s="5" t="s">
        <v>2370</v>
      </c>
      <c r="F1246" s="5" t="s">
        <v>2370</v>
      </c>
      <c r="G1246" s="5">
        <v>1</v>
      </c>
      <c r="H1246" s="5" t="s">
        <v>2370</v>
      </c>
      <c r="I1246" s="5" t="str">
        <f t="shared" si="38"/>
        <v>OVERWEIGHT</v>
      </c>
      <c r="J1246" s="5" t="str">
        <f t="shared" si="39"/>
        <v>DIABETES</v>
      </c>
    </row>
    <row r="1247" spans="1:10" x14ac:dyDescent="0.25">
      <c r="A1247" s="5" t="s">
        <v>1115</v>
      </c>
      <c r="B1247" s="5">
        <v>23.25</v>
      </c>
      <c r="C1247" s="5">
        <v>11.96</v>
      </c>
      <c r="D1247" s="5" t="s">
        <v>2371</v>
      </c>
      <c r="E1247" s="5" t="s">
        <v>2370</v>
      </c>
      <c r="F1247" s="5" t="s">
        <v>2370</v>
      </c>
      <c r="G1247" s="5">
        <v>0</v>
      </c>
      <c r="H1247" s="5" t="s">
        <v>2370</v>
      </c>
      <c r="I1247" s="5" t="str">
        <f t="shared" si="38"/>
        <v>NORMAL WEIGHT</v>
      </c>
      <c r="J1247" s="5" t="str">
        <f t="shared" si="39"/>
        <v>DIABETES</v>
      </c>
    </row>
    <row r="1248" spans="1:10" x14ac:dyDescent="0.25">
      <c r="A1248" s="5" t="s">
        <v>1114</v>
      </c>
      <c r="B1248" s="5">
        <v>43.95</v>
      </c>
      <c r="C1248" s="5">
        <v>5.17</v>
      </c>
      <c r="D1248" s="5" t="s">
        <v>2371</v>
      </c>
      <c r="E1248" s="5" t="s">
        <v>2370</v>
      </c>
      <c r="F1248" s="5" t="s">
        <v>2372</v>
      </c>
      <c r="G1248" s="5">
        <v>1</v>
      </c>
      <c r="H1248" s="5" t="s">
        <v>2370</v>
      </c>
      <c r="I1248" s="5" t="str">
        <f t="shared" si="38"/>
        <v>OBESITY</v>
      </c>
      <c r="J1248" s="5" t="str">
        <f t="shared" si="39"/>
        <v>NORMAL</v>
      </c>
    </row>
    <row r="1249" spans="1:10" x14ac:dyDescent="0.25">
      <c r="A1249" s="5" t="s">
        <v>1113</v>
      </c>
      <c r="B1249" s="5">
        <v>21.85</v>
      </c>
      <c r="C1249" s="5">
        <v>8.76</v>
      </c>
      <c r="D1249" s="5" t="s">
        <v>2370</v>
      </c>
      <c r="E1249" s="5" t="s">
        <v>2370</v>
      </c>
      <c r="F1249" s="5" t="s">
        <v>2370</v>
      </c>
      <c r="G1249" s="5">
        <v>0</v>
      </c>
      <c r="H1249" s="5" t="s">
        <v>2370</v>
      </c>
      <c r="I1249" s="5" t="str">
        <f t="shared" si="38"/>
        <v>NORMAL WEIGHT</v>
      </c>
      <c r="J1249" s="5" t="str">
        <f t="shared" si="39"/>
        <v>DIABETES</v>
      </c>
    </row>
    <row r="1250" spans="1:10" x14ac:dyDescent="0.25">
      <c r="A1250" s="5" t="s">
        <v>1112</v>
      </c>
      <c r="B1250" s="5">
        <v>25.73</v>
      </c>
      <c r="C1250" s="5">
        <v>7.99</v>
      </c>
      <c r="D1250" s="5" t="s">
        <v>2370</v>
      </c>
      <c r="E1250" s="5" t="s">
        <v>2370</v>
      </c>
      <c r="F1250" s="5" t="s">
        <v>2370</v>
      </c>
      <c r="G1250" s="5">
        <v>2</v>
      </c>
      <c r="H1250" s="5" t="s">
        <v>2370</v>
      </c>
      <c r="I1250" s="5" t="str">
        <f t="shared" si="38"/>
        <v>OVERWEIGHT</v>
      </c>
      <c r="J1250" s="5" t="str">
        <f t="shared" si="39"/>
        <v>DIABETES</v>
      </c>
    </row>
    <row r="1251" spans="1:10" x14ac:dyDescent="0.25">
      <c r="A1251" s="5" t="s">
        <v>1111</v>
      </c>
      <c r="B1251" s="5">
        <v>32.229999999999997</v>
      </c>
      <c r="C1251" s="5">
        <v>8.59</v>
      </c>
      <c r="D1251" s="5" t="s">
        <v>2370</v>
      </c>
      <c r="E1251" s="5" t="s">
        <v>2370</v>
      </c>
      <c r="F1251" s="5" t="s">
        <v>2370</v>
      </c>
      <c r="G1251" s="5">
        <v>0</v>
      </c>
      <c r="H1251" s="5" t="s">
        <v>2370</v>
      </c>
      <c r="I1251" s="5" t="str">
        <f t="shared" si="38"/>
        <v>OBESITY</v>
      </c>
      <c r="J1251" s="5" t="str">
        <f t="shared" si="39"/>
        <v>DIABETES</v>
      </c>
    </row>
    <row r="1252" spans="1:10" x14ac:dyDescent="0.25">
      <c r="A1252" s="5" t="s">
        <v>1110</v>
      </c>
      <c r="B1252" s="5">
        <v>32.204999999999998</v>
      </c>
      <c r="C1252" s="5">
        <v>6.14</v>
      </c>
      <c r="D1252" s="5" t="s">
        <v>2370</v>
      </c>
      <c r="E1252" s="5" t="s">
        <v>2370</v>
      </c>
      <c r="F1252" s="5" t="s">
        <v>2370</v>
      </c>
      <c r="G1252" s="5">
        <v>2</v>
      </c>
      <c r="H1252" s="5" t="s">
        <v>2370</v>
      </c>
      <c r="I1252" s="5" t="str">
        <f t="shared" si="38"/>
        <v>OBESITY</v>
      </c>
      <c r="J1252" s="5" t="str">
        <f t="shared" si="39"/>
        <v>PREDIABETES</v>
      </c>
    </row>
    <row r="1253" spans="1:10" x14ac:dyDescent="0.25">
      <c r="A1253" s="5" t="s">
        <v>1109</v>
      </c>
      <c r="B1253" s="5">
        <v>26.41</v>
      </c>
      <c r="C1253" s="5">
        <v>4.08</v>
      </c>
      <c r="D1253" s="5" t="s">
        <v>2370</v>
      </c>
      <c r="E1253" s="5" t="s">
        <v>2370</v>
      </c>
      <c r="F1253" s="5" t="s">
        <v>2370</v>
      </c>
      <c r="G1253" s="5">
        <v>2</v>
      </c>
      <c r="H1253" s="5" t="s">
        <v>2370</v>
      </c>
      <c r="I1253" s="5" t="str">
        <f t="shared" si="38"/>
        <v>OVERWEIGHT</v>
      </c>
      <c r="J1253" s="5" t="str">
        <f t="shared" si="39"/>
        <v>NORMAL</v>
      </c>
    </row>
    <row r="1254" spans="1:10" x14ac:dyDescent="0.25">
      <c r="A1254" s="5" t="s">
        <v>1108</v>
      </c>
      <c r="B1254" s="5">
        <v>30.2</v>
      </c>
      <c r="C1254" s="5">
        <v>6.25</v>
      </c>
      <c r="D1254" s="5" t="s">
        <v>2371</v>
      </c>
      <c r="E1254" s="5" t="s">
        <v>2370</v>
      </c>
      <c r="F1254" s="5" t="s">
        <v>2370</v>
      </c>
      <c r="G1254" s="5">
        <v>0</v>
      </c>
      <c r="H1254" s="5" t="s">
        <v>2370</v>
      </c>
      <c r="I1254" s="5" t="str">
        <f t="shared" si="38"/>
        <v>OBESITY</v>
      </c>
      <c r="J1254" s="5" t="str">
        <f t="shared" si="39"/>
        <v>PREDIABETES</v>
      </c>
    </row>
    <row r="1255" spans="1:10" x14ac:dyDescent="0.25">
      <c r="A1255" s="5" t="s">
        <v>1107</v>
      </c>
      <c r="B1255" s="5">
        <v>31.26</v>
      </c>
      <c r="C1255" s="5">
        <v>5.94</v>
      </c>
      <c r="D1255" s="5" t="s">
        <v>2371</v>
      </c>
      <c r="E1255" s="5" t="s">
        <v>2370</v>
      </c>
      <c r="F1255" s="5" t="s">
        <v>2370</v>
      </c>
      <c r="G1255" s="5">
        <v>1</v>
      </c>
      <c r="H1255" s="5" t="s">
        <v>2370</v>
      </c>
      <c r="I1255" s="5" t="str">
        <f t="shared" si="38"/>
        <v>OBESITY</v>
      </c>
      <c r="J1255" s="5" t="str">
        <f t="shared" si="39"/>
        <v>PREDIABETES</v>
      </c>
    </row>
    <row r="1256" spans="1:10" x14ac:dyDescent="0.25">
      <c r="A1256" s="5" t="s">
        <v>1106</v>
      </c>
      <c r="B1256" s="5">
        <v>33.725000000000001</v>
      </c>
      <c r="C1256" s="5">
        <v>6.45</v>
      </c>
      <c r="D1256" s="5" t="s">
        <v>2371</v>
      </c>
      <c r="E1256" s="5" t="s">
        <v>2370</v>
      </c>
      <c r="F1256" s="5" t="s">
        <v>2370</v>
      </c>
      <c r="G1256" s="5">
        <v>0</v>
      </c>
      <c r="H1256" s="5" t="s">
        <v>2370</v>
      </c>
      <c r="I1256" s="5" t="str">
        <f t="shared" si="38"/>
        <v>OBESITY</v>
      </c>
      <c r="J1256" s="5" t="str">
        <f t="shared" si="39"/>
        <v>DIABETES</v>
      </c>
    </row>
    <row r="1257" spans="1:10" x14ac:dyDescent="0.25">
      <c r="A1257" s="5" t="s">
        <v>1105</v>
      </c>
      <c r="B1257" s="5">
        <v>28.9</v>
      </c>
      <c r="C1257" s="5">
        <v>5.74</v>
      </c>
      <c r="D1257" s="5" t="s">
        <v>2371</v>
      </c>
      <c r="E1257" s="5" t="s">
        <v>2370</v>
      </c>
      <c r="F1257" s="5" t="s">
        <v>2370</v>
      </c>
      <c r="G1257" s="5">
        <v>0</v>
      </c>
      <c r="H1257" s="5" t="s">
        <v>2370</v>
      </c>
      <c r="I1257" s="5" t="str">
        <f t="shared" si="38"/>
        <v>OVERWEIGHT</v>
      </c>
      <c r="J1257" s="5" t="str">
        <f t="shared" si="39"/>
        <v>PREDIABETES</v>
      </c>
    </row>
    <row r="1258" spans="1:10" x14ac:dyDescent="0.25">
      <c r="A1258" s="5" t="s">
        <v>1104</v>
      </c>
      <c r="B1258" s="5">
        <v>45.69</v>
      </c>
      <c r="C1258" s="5">
        <v>4.43</v>
      </c>
      <c r="D1258" s="5" t="s">
        <v>2371</v>
      </c>
      <c r="E1258" s="5" t="s">
        <v>2370</v>
      </c>
      <c r="F1258" s="5" t="s">
        <v>2370</v>
      </c>
      <c r="G1258" s="5">
        <v>0</v>
      </c>
      <c r="H1258" s="5" t="s">
        <v>2370</v>
      </c>
      <c r="I1258" s="5" t="str">
        <f t="shared" si="38"/>
        <v>OBESITY</v>
      </c>
      <c r="J1258" s="5" t="str">
        <f t="shared" si="39"/>
        <v>NORMAL</v>
      </c>
    </row>
    <row r="1259" spans="1:10" x14ac:dyDescent="0.25">
      <c r="A1259" s="5" t="s">
        <v>1103</v>
      </c>
      <c r="B1259" s="5">
        <v>21.03</v>
      </c>
      <c r="C1259" s="5">
        <v>6.5</v>
      </c>
      <c r="D1259" s="5" t="s">
        <v>2370</v>
      </c>
      <c r="E1259" s="5" t="s">
        <v>2370</v>
      </c>
      <c r="F1259" s="5" t="s">
        <v>2370</v>
      </c>
      <c r="G1259" s="5">
        <v>0</v>
      </c>
      <c r="H1259" s="5" t="s">
        <v>2370</v>
      </c>
      <c r="I1259" s="5" t="str">
        <f t="shared" si="38"/>
        <v>NORMAL WEIGHT</v>
      </c>
      <c r="J1259" s="5" t="str">
        <f t="shared" si="39"/>
        <v>DIABETES</v>
      </c>
    </row>
    <row r="1260" spans="1:10" x14ac:dyDescent="0.25">
      <c r="A1260" s="5" t="s">
        <v>1102</v>
      </c>
      <c r="B1260" s="5">
        <v>37</v>
      </c>
      <c r="C1260" s="5">
        <v>8.75</v>
      </c>
      <c r="D1260" s="5" t="s">
        <v>2370</v>
      </c>
      <c r="E1260" s="5" t="s">
        <v>2370</v>
      </c>
      <c r="F1260" s="5" t="s">
        <v>2370</v>
      </c>
      <c r="G1260" s="5">
        <v>0</v>
      </c>
      <c r="H1260" s="5" t="s">
        <v>2370</v>
      </c>
      <c r="I1260" s="5" t="str">
        <f t="shared" si="38"/>
        <v>OBESITY</v>
      </c>
      <c r="J1260" s="5" t="str">
        <f t="shared" si="39"/>
        <v>DIABETES</v>
      </c>
    </row>
    <row r="1261" spans="1:10" x14ac:dyDescent="0.25">
      <c r="A1261" s="5" t="s">
        <v>1101</v>
      </c>
      <c r="B1261" s="5">
        <v>25.4</v>
      </c>
      <c r="C1261" s="5">
        <v>11.96</v>
      </c>
      <c r="D1261" s="5" t="s">
        <v>2370</v>
      </c>
      <c r="E1261" s="5" t="s">
        <v>2370</v>
      </c>
      <c r="F1261" s="5" t="s">
        <v>2370</v>
      </c>
      <c r="G1261" s="5">
        <v>0</v>
      </c>
      <c r="H1261" s="5" t="s">
        <v>2370</v>
      </c>
      <c r="I1261" s="5" t="str">
        <f t="shared" si="38"/>
        <v>OVERWEIGHT</v>
      </c>
      <c r="J1261" s="5" t="str">
        <f t="shared" si="39"/>
        <v>DIABETES</v>
      </c>
    </row>
    <row r="1262" spans="1:10" x14ac:dyDescent="0.25">
      <c r="A1262" s="5" t="s">
        <v>1100</v>
      </c>
      <c r="B1262" s="5">
        <v>32.299999999999997</v>
      </c>
      <c r="C1262" s="5">
        <v>10.54</v>
      </c>
      <c r="D1262" s="5" t="s">
        <v>2370</v>
      </c>
      <c r="E1262" s="5" t="s">
        <v>2370</v>
      </c>
      <c r="F1262" s="5" t="s">
        <v>2370</v>
      </c>
      <c r="G1262" s="5">
        <v>0</v>
      </c>
      <c r="H1262" s="5" t="s">
        <v>2370</v>
      </c>
      <c r="I1262" s="5" t="str">
        <f t="shared" si="38"/>
        <v>OBESITY</v>
      </c>
      <c r="J1262" s="5" t="str">
        <f t="shared" si="39"/>
        <v>DIABETES</v>
      </c>
    </row>
    <row r="1263" spans="1:10" x14ac:dyDescent="0.25">
      <c r="A1263" s="5" t="s">
        <v>1099</v>
      </c>
      <c r="B1263" s="5">
        <v>23.94</v>
      </c>
      <c r="C1263" s="5">
        <v>4.54</v>
      </c>
      <c r="D1263" s="5" t="s">
        <v>2371</v>
      </c>
      <c r="E1263" s="5" t="s">
        <v>2370</v>
      </c>
      <c r="F1263" s="5" t="s">
        <v>2372</v>
      </c>
      <c r="G1263" s="5">
        <v>1</v>
      </c>
      <c r="H1263" s="5" t="s">
        <v>2370</v>
      </c>
      <c r="I1263" s="5" t="str">
        <f t="shared" si="38"/>
        <v>NORMAL WEIGHT</v>
      </c>
      <c r="J1263" s="5" t="str">
        <f t="shared" si="39"/>
        <v>NORMAL</v>
      </c>
    </row>
    <row r="1264" spans="1:10" x14ac:dyDescent="0.25">
      <c r="A1264" s="5" t="s">
        <v>1098</v>
      </c>
      <c r="B1264" s="5">
        <v>46.4</v>
      </c>
      <c r="C1264" s="5">
        <v>5.71</v>
      </c>
      <c r="D1264" s="5" t="s">
        <v>2370</v>
      </c>
      <c r="E1264" s="5" t="s">
        <v>2370</v>
      </c>
      <c r="F1264" s="5" t="s">
        <v>2370</v>
      </c>
      <c r="G1264" s="5">
        <v>0</v>
      </c>
      <c r="H1264" s="5" t="s">
        <v>2370</v>
      </c>
      <c r="I1264" s="5" t="str">
        <f t="shared" si="38"/>
        <v>OBESITY</v>
      </c>
      <c r="J1264" s="5" t="str">
        <f t="shared" si="39"/>
        <v>PREDIABETES</v>
      </c>
    </row>
    <row r="1265" spans="1:10" x14ac:dyDescent="0.25">
      <c r="A1265" s="5" t="s">
        <v>1097</v>
      </c>
      <c r="B1265" s="5">
        <v>40.375</v>
      </c>
      <c r="C1265" s="5">
        <v>6.25</v>
      </c>
      <c r="D1265" s="5" t="s">
        <v>2371</v>
      </c>
      <c r="E1265" s="5" t="s">
        <v>2370</v>
      </c>
      <c r="F1265" s="5" t="s">
        <v>2370</v>
      </c>
      <c r="G1265" s="5">
        <v>0</v>
      </c>
      <c r="H1265" s="5" t="s">
        <v>2370</v>
      </c>
      <c r="I1265" s="5" t="str">
        <f t="shared" si="38"/>
        <v>OBESITY</v>
      </c>
      <c r="J1265" s="5" t="str">
        <f t="shared" si="39"/>
        <v>PREDIABETES</v>
      </c>
    </row>
    <row r="1266" spans="1:10" x14ac:dyDescent="0.25">
      <c r="A1266" s="5" t="s">
        <v>1096</v>
      </c>
      <c r="B1266" s="5">
        <v>28.7</v>
      </c>
      <c r="C1266" s="5">
        <v>9.4700000000000006</v>
      </c>
      <c r="D1266" s="5" t="s">
        <v>2370</v>
      </c>
      <c r="E1266" s="5" t="s">
        <v>2370</v>
      </c>
      <c r="F1266" s="5" t="s">
        <v>2370</v>
      </c>
      <c r="G1266" s="5">
        <v>2</v>
      </c>
      <c r="H1266" s="5" t="s">
        <v>2370</v>
      </c>
      <c r="I1266" s="5" t="str">
        <f t="shared" si="38"/>
        <v>OVERWEIGHT</v>
      </c>
      <c r="J1266" s="5" t="str">
        <f t="shared" si="39"/>
        <v>DIABETES</v>
      </c>
    </row>
    <row r="1267" spans="1:10" x14ac:dyDescent="0.25">
      <c r="A1267" s="5" t="s">
        <v>1095</v>
      </c>
      <c r="B1267" s="5">
        <v>26.63</v>
      </c>
      <c r="C1267" s="5">
        <v>5.7</v>
      </c>
      <c r="D1267" s="5" t="s">
        <v>2370</v>
      </c>
      <c r="E1267" s="5" t="s">
        <v>2370</v>
      </c>
      <c r="F1267" s="5" t="s">
        <v>2370</v>
      </c>
      <c r="G1267" s="5">
        <v>0</v>
      </c>
      <c r="H1267" s="5" t="s">
        <v>2370</v>
      </c>
      <c r="I1267" s="5" t="str">
        <f t="shared" si="38"/>
        <v>OVERWEIGHT</v>
      </c>
      <c r="J1267" s="5" t="str">
        <f t="shared" si="39"/>
        <v>PREDIABETES</v>
      </c>
    </row>
    <row r="1268" spans="1:10" x14ac:dyDescent="0.25">
      <c r="A1268" s="5" t="s">
        <v>1094</v>
      </c>
      <c r="B1268" s="5">
        <v>22.515000000000001</v>
      </c>
      <c r="C1268" s="5">
        <v>11.18</v>
      </c>
      <c r="D1268" s="5" t="s">
        <v>2370</v>
      </c>
      <c r="E1268" s="5" t="s">
        <v>2370</v>
      </c>
      <c r="F1268" s="5" t="s">
        <v>2370</v>
      </c>
      <c r="G1268" s="5">
        <v>2</v>
      </c>
      <c r="H1268" s="5" t="s">
        <v>2370</v>
      </c>
      <c r="I1268" s="5" t="str">
        <f t="shared" si="38"/>
        <v>NORMAL WEIGHT</v>
      </c>
      <c r="J1268" s="5" t="str">
        <f t="shared" si="39"/>
        <v>DIABETES</v>
      </c>
    </row>
    <row r="1269" spans="1:10" x14ac:dyDescent="0.25">
      <c r="A1269" s="5" t="s">
        <v>1093</v>
      </c>
      <c r="B1269" s="5">
        <v>36.575000000000003</v>
      </c>
      <c r="C1269" s="5">
        <v>10.98</v>
      </c>
      <c r="D1269" s="5" t="s">
        <v>2370</v>
      </c>
      <c r="E1269" s="5" t="s">
        <v>2370</v>
      </c>
      <c r="F1269" s="5" t="s">
        <v>2370</v>
      </c>
      <c r="G1269" s="5">
        <v>0</v>
      </c>
      <c r="H1269" s="5" t="s">
        <v>2370</v>
      </c>
      <c r="I1269" s="5" t="str">
        <f t="shared" si="38"/>
        <v>OBESITY</v>
      </c>
      <c r="J1269" s="5" t="str">
        <f t="shared" si="39"/>
        <v>DIABETES</v>
      </c>
    </row>
    <row r="1270" spans="1:10" x14ac:dyDescent="0.25">
      <c r="A1270" s="5" t="s">
        <v>1092</v>
      </c>
      <c r="B1270" s="5">
        <v>23.66</v>
      </c>
      <c r="C1270" s="5">
        <v>5.1100000000000003</v>
      </c>
      <c r="D1270" s="5" t="s">
        <v>2371</v>
      </c>
      <c r="E1270" s="5" t="s">
        <v>2370</v>
      </c>
      <c r="F1270" s="5" t="s">
        <v>2372</v>
      </c>
      <c r="G1270" s="5">
        <v>1</v>
      </c>
      <c r="H1270" s="5" t="s">
        <v>2370</v>
      </c>
      <c r="I1270" s="5" t="str">
        <f t="shared" si="38"/>
        <v>NORMAL WEIGHT</v>
      </c>
      <c r="J1270" s="5" t="str">
        <f t="shared" si="39"/>
        <v>NORMAL</v>
      </c>
    </row>
    <row r="1271" spans="1:10" x14ac:dyDescent="0.25">
      <c r="A1271" s="5" t="s">
        <v>1091</v>
      </c>
      <c r="B1271" s="5">
        <v>18.62</v>
      </c>
      <c r="C1271" s="5">
        <v>10.24</v>
      </c>
      <c r="D1271" s="5" t="s">
        <v>2370</v>
      </c>
      <c r="E1271" s="5" t="s">
        <v>2370</v>
      </c>
      <c r="F1271" s="5" t="s">
        <v>2370</v>
      </c>
      <c r="G1271" s="5">
        <v>0</v>
      </c>
      <c r="H1271" s="5" t="s">
        <v>2370</v>
      </c>
      <c r="I1271" s="5" t="str">
        <f t="shared" si="38"/>
        <v>NORMAL WEIGHT</v>
      </c>
      <c r="J1271" s="5" t="str">
        <f t="shared" si="39"/>
        <v>DIABETES</v>
      </c>
    </row>
    <row r="1272" spans="1:10" x14ac:dyDescent="0.25">
      <c r="A1272" s="5" t="s">
        <v>1090</v>
      </c>
      <c r="B1272" s="5">
        <v>19.190000000000001</v>
      </c>
      <c r="C1272" s="5">
        <v>7.71</v>
      </c>
      <c r="D1272" s="5" t="s">
        <v>2371</v>
      </c>
      <c r="E1272" s="5" t="s">
        <v>2370</v>
      </c>
      <c r="F1272" s="5" t="s">
        <v>2370</v>
      </c>
      <c r="G1272" s="5">
        <v>1</v>
      </c>
      <c r="H1272" s="5" t="s">
        <v>2370</v>
      </c>
      <c r="I1272" s="5" t="str">
        <f t="shared" si="38"/>
        <v>NORMAL WEIGHT</v>
      </c>
      <c r="J1272" s="5" t="str">
        <f t="shared" si="39"/>
        <v>DIABETES</v>
      </c>
    </row>
    <row r="1273" spans="1:10" x14ac:dyDescent="0.25">
      <c r="A1273" s="5" t="s">
        <v>1089</v>
      </c>
      <c r="B1273" s="5">
        <v>27.5</v>
      </c>
      <c r="C1273" s="5">
        <v>6.03</v>
      </c>
      <c r="D1273" s="5" t="s">
        <v>2370</v>
      </c>
      <c r="E1273" s="5" t="s">
        <v>2370</v>
      </c>
      <c r="F1273" s="5" t="s">
        <v>2370</v>
      </c>
      <c r="G1273" s="5">
        <v>0</v>
      </c>
      <c r="H1273" s="5" t="s">
        <v>2370</v>
      </c>
      <c r="I1273" s="5" t="str">
        <f t="shared" si="38"/>
        <v>OVERWEIGHT</v>
      </c>
      <c r="J1273" s="5" t="str">
        <f t="shared" si="39"/>
        <v>PREDIABETES</v>
      </c>
    </row>
    <row r="1274" spans="1:10" x14ac:dyDescent="0.25">
      <c r="A1274" s="5" t="s">
        <v>1088</v>
      </c>
      <c r="B1274" s="5">
        <v>27.36</v>
      </c>
      <c r="C1274" s="5">
        <v>5.96</v>
      </c>
      <c r="D1274" s="5" t="s">
        <v>2370</v>
      </c>
      <c r="E1274" s="5" t="s">
        <v>2370</v>
      </c>
      <c r="F1274" s="5" t="s">
        <v>2372</v>
      </c>
      <c r="G1274" s="5">
        <v>1</v>
      </c>
      <c r="H1274" s="5" t="s">
        <v>2370</v>
      </c>
      <c r="I1274" s="5" t="str">
        <f t="shared" si="38"/>
        <v>OVERWEIGHT</v>
      </c>
      <c r="J1274" s="5" t="str">
        <f t="shared" si="39"/>
        <v>PREDIABETES</v>
      </c>
    </row>
    <row r="1275" spans="1:10" x14ac:dyDescent="0.25">
      <c r="A1275" s="5" t="s">
        <v>1087</v>
      </c>
      <c r="B1275" s="5">
        <v>20.350000000000001</v>
      </c>
      <c r="C1275" s="5">
        <v>4.16</v>
      </c>
      <c r="D1275" s="5" t="s">
        <v>2370</v>
      </c>
      <c r="E1275" s="5" t="s">
        <v>2370</v>
      </c>
      <c r="F1275" s="5" t="s">
        <v>2370</v>
      </c>
      <c r="G1275" s="5">
        <v>0</v>
      </c>
      <c r="H1275" s="5" t="s">
        <v>2370</v>
      </c>
      <c r="I1275" s="5" t="str">
        <f t="shared" si="38"/>
        <v>NORMAL WEIGHT</v>
      </c>
      <c r="J1275" s="5" t="str">
        <f t="shared" si="39"/>
        <v>NORMAL</v>
      </c>
    </row>
    <row r="1276" spans="1:10" x14ac:dyDescent="0.25">
      <c r="A1276" s="5" t="s">
        <v>1086</v>
      </c>
      <c r="B1276" s="5">
        <v>24.035</v>
      </c>
      <c r="C1276" s="5">
        <v>6.11</v>
      </c>
      <c r="D1276" s="5" t="s">
        <v>2370</v>
      </c>
      <c r="E1276" s="5" t="s">
        <v>2370</v>
      </c>
      <c r="F1276" s="5" t="s">
        <v>2370</v>
      </c>
      <c r="G1276" s="5">
        <v>0</v>
      </c>
      <c r="H1276" s="5" t="s">
        <v>2370</v>
      </c>
      <c r="I1276" s="5" t="str">
        <f t="shared" si="38"/>
        <v>NORMAL WEIGHT</v>
      </c>
      <c r="J1276" s="5" t="str">
        <f t="shared" si="39"/>
        <v>PREDIABETES</v>
      </c>
    </row>
    <row r="1277" spans="1:10" x14ac:dyDescent="0.25">
      <c r="A1277" s="5" t="s">
        <v>1085</v>
      </c>
      <c r="B1277" s="5">
        <v>23.56</v>
      </c>
      <c r="C1277" s="5">
        <v>5.97</v>
      </c>
      <c r="D1277" s="5" t="s">
        <v>2370</v>
      </c>
      <c r="E1277" s="5" t="s">
        <v>2370</v>
      </c>
      <c r="F1277" s="5" t="s">
        <v>2370</v>
      </c>
      <c r="G1277" s="5">
        <v>0</v>
      </c>
      <c r="H1277" s="5" t="s">
        <v>2370</v>
      </c>
      <c r="I1277" s="5" t="str">
        <f t="shared" si="38"/>
        <v>NORMAL WEIGHT</v>
      </c>
      <c r="J1277" s="5" t="str">
        <f t="shared" si="39"/>
        <v>PREDIABETES</v>
      </c>
    </row>
    <row r="1278" spans="1:10" x14ac:dyDescent="0.25">
      <c r="A1278" s="5" t="s">
        <v>1084</v>
      </c>
      <c r="B1278" s="5">
        <v>27.17</v>
      </c>
      <c r="C1278" s="5">
        <v>10.81</v>
      </c>
      <c r="D1278" s="5" t="s">
        <v>2370</v>
      </c>
      <c r="E1278" s="5" t="s">
        <v>2370</v>
      </c>
      <c r="F1278" s="5" t="s">
        <v>2370</v>
      </c>
      <c r="G1278" s="5">
        <v>2</v>
      </c>
      <c r="H1278" s="5" t="s">
        <v>2370</v>
      </c>
      <c r="I1278" s="5" t="str">
        <f t="shared" si="38"/>
        <v>OVERWEIGHT</v>
      </c>
      <c r="J1278" s="5" t="str">
        <f t="shared" si="39"/>
        <v>DIABETES</v>
      </c>
    </row>
    <row r="1279" spans="1:10" x14ac:dyDescent="0.25">
      <c r="A1279" s="5" t="s">
        <v>1083</v>
      </c>
      <c r="B1279" s="5">
        <v>34.32</v>
      </c>
      <c r="C1279" s="5">
        <v>5.7</v>
      </c>
      <c r="D1279" s="5" t="s">
        <v>2371</v>
      </c>
      <c r="E1279" s="5" t="s">
        <v>2370</v>
      </c>
      <c r="F1279" s="5" t="s">
        <v>2372</v>
      </c>
      <c r="G1279" s="5">
        <v>1</v>
      </c>
      <c r="H1279" s="5" t="s">
        <v>2370</v>
      </c>
      <c r="I1279" s="5" t="str">
        <f t="shared" si="38"/>
        <v>OBESITY</v>
      </c>
      <c r="J1279" s="5" t="str">
        <f t="shared" si="39"/>
        <v>PREDIABETES</v>
      </c>
    </row>
    <row r="1280" spans="1:10" x14ac:dyDescent="0.25">
      <c r="A1280" s="5" t="s">
        <v>1082</v>
      </c>
      <c r="B1280" s="5">
        <v>23.87</v>
      </c>
      <c r="C1280" s="5">
        <v>4.7699999999999996</v>
      </c>
      <c r="D1280" s="5" t="s">
        <v>2371</v>
      </c>
      <c r="E1280" s="5" t="s">
        <v>2370</v>
      </c>
      <c r="F1280" s="5" t="s">
        <v>2372</v>
      </c>
      <c r="G1280" s="5">
        <v>1</v>
      </c>
      <c r="H1280" s="5" t="s">
        <v>2370</v>
      </c>
      <c r="I1280" s="5" t="str">
        <f t="shared" si="38"/>
        <v>NORMAL WEIGHT</v>
      </c>
      <c r="J1280" s="5" t="str">
        <f t="shared" si="39"/>
        <v>NORMAL</v>
      </c>
    </row>
    <row r="1281" spans="1:10" x14ac:dyDescent="0.25">
      <c r="A1281" s="5" t="s">
        <v>1081</v>
      </c>
      <c r="B1281" s="5">
        <v>30.15</v>
      </c>
      <c r="C1281" s="5">
        <v>4.25</v>
      </c>
      <c r="D1281" s="5" t="s">
        <v>2370</v>
      </c>
      <c r="E1281" s="5" t="s">
        <v>2370</v>
      </c>
      <c r="F1281" s="5" t="s">
        <v>2370</v>
      </c>
      <c r="G1281" s="5">
        <v>1</v>
      </c>
      <c r="H1281" s="5" t="s">
        <v>2370</v>
      </c>
      <c r="I1281" s="5" t="str">
        <f t="shared" si="38"/>
        <v>OBESITY</v>
      </c>
      <c r="J1281" s="5" t="str">
        <f t="shared" si="39"/>
        <v>NORMAL</v>
      </c>
    </row>
    <row r="1282" spans="1:10" x14ac:dyDescent="0.25">
      <c r="A1282" s="5" t="s">
        <v>1080</v>
      </c>
      <c r="B1282" s="5">
        <v>26.36</v>
      </c>
      <c r="C1282" s="5">
        <v>5.52</v>
      </c>
      <c r="D1282" s="5" t="s">
        <v>2370</v>
      </c>
      <c r="E1282" s="5" t="s">
        <v>2370</v>
      </c>
      <c r="F1282" s="5" t="s">
        <v>2370</v>
      </c>
      <c r="G1282" s="5">
        <v>0</v>
      </c>
      <c r="H1282" s="5" t="s">
        <v>2370</v>
      </c>
      <c r="I1282" s="5" t="str">
        <f t="shared" ref="I1282:I1345" si="40">IF(B1282 &lt;18.5,"UNDERWEIGHT",IF(B1282&lt;25,"NORMAL WEIGHT",IF(B1282&lt;30,"OVERWEIGHT","OBESITY")))</f>
        <v>OVERWEIGHT</v>
      </c>
      <c r="J1282" s="5" t="str">
        <f t="shared" si="39"/>
        <v>NORMAL</v>
      </c>
    </row>
    <row r="1283" spans="1:10" x14ac:dyDescent="0.25">
      <c r="A1283" s="5" t="s">
        <v>1079</v>
      </c>
      <c r="B1283" s="5">
        <v>45.32</v>
      </c>
      <c r="C1283" s="5">
        <v>6.53</v>
      </c>
      <c r="D1283" s="5" t="s">
        <v>2371</v>
      </c>
      <c r="E1283" s="5" t="s">
        <v>2370</v>
      </c>
      <c r="F1283" s="5" t="s">
        <v>2370</v>
      </c>
      <c r="G1283" s="5">
        <v>1</v>
      </c>
      <c r="H1283" s="5" t="s">
        <v>2370</v>
      </c>
      <c r="I1283" s="5" t="str">
        <f t="shared" si="40"/>
        <v>OBESITY</v>
      </c>
      <c r="J1283" s="5" t="str">
        <f t="shared" ref="J1283:J1346" si="41">IF(C1283&lt;5.7,"NORMAL",IF(C1283&lt;6.4,"PREDIABETES","DIABETES"))</f>
        <v>DIABETES</v>
      </c>
    </row>
    <row r="1284" spans="1:10" x14ac:dyDescent="0.25">
      <c r="A1284" s="5" t="s">
        <v>1078</v>
      </c>
      <c r="B1284" s="5">
        <v>31.93</v>
      </c>
      <c r="C1284" s="5">
        <v>4.82</v>
      </c>
      <c r="D1284" s="5" t="s">
        <v>2371</v>
      </c>
      <c r="E1284" s="5" t="s">
        <v>2370</v>
      </c>
      <c r="F1284" s="5" t="s">
        <v>2370</v>
      </c>
      <c r="G1284" s="5">
        <v>1</v>
      </c>
      <c r="H1284" s="5" t="s">
        <v>2370</v>
      </c>
      <c r="I1284" s="5" t="str">
        <f t="shared" si="40"/>
        <v>OBESITY</v>
      </c>
      <c r="J1284" s="5" t="str">
        <f t="shared" si="41"/>
        <v>NORMAL</v>
      </c>
    </row>
    <row r="1285" spans="1:10" x14ac:dyDescent="0.25">
      <c r="A1285" s="5" t="s">
        <v>1077</v>
      </c>
      <c r="B1285" s="5">
        <v>36</v>
      </c>
      <c r="C1285" s="5">
        <v>11.94</v>
      </c>
      <c r="D1285" s="5" t="s">
        <v>2371</v>
      </c>
      <c r="E1285" s="5" t="s">
        <v>2370</v>
      </c>
      <c r="F1285" s="5" t="s">
        <v>2370</v>
      </c>
      <c r="G1285" s="5">
        <v>1</v>
      </c>
      <c r="H1285" s="5" t="s">
        <v>2370</v>
      </c>
      <c r="I1285" s="5" t="str">
        <f t="shared" si="40"/>
        <v>OBESITY</v>
      </c>
      <c r="J1285" s="5" t="str">
        <f t="shared" si="41"/>
        <v>DIABETES</v>
      </c>
    </row>
    <row r="1286" spans="1:10" x14ac:dyDescent="0.25">
      <c r="A1286" s="5" t="s">
        <v>1076</v>
      </c>
      <c r="B1286" s="5">
        <v>32</v>
      </c>
      <c r="C1286" s="5">
        <v>7.85</v>
      </c>
      <c r="D1286" s="5" t="s">
        <v>2371</v>
      </c>
      <c r="E1286" s="5" t="s">
        <v>2370</v>
      </c>
      <c r="F1286" s="5" t="s">
        <v>2370</v>
      </c>
      <c r="G1286" s="5">
        <v>1</v>
      </c>
      <c r="H1286" s="5" t="s">
        <v>2370</v>
      </c>
      <c r="I1286" s="5" t="str">
        <f t="shared" si="40"/>
        <v>OBESITY</v>
      </c>
      <c r="J1286" s="5" t="str">
        <f t="shared" si="41"/>
        <v>DIABETES</v>
      </c>
    </row>
    <row r="1287" spans="1:10" x14ac:dyDescent="0.25">
      <c r="A1287" s="5" t="s">
        <v>1075</v>
      </c>
      <c r="B1287" s="5">
        <v>29.37</v>
      </c>
      <c r="C1287" s="5">
        <v>8.01</v>
      </c>
      <c r="D1287" s="5" t="s">
        <v>2371</v>
      </c>
      <c r="E1287" s="5" t="s">
        <v>2370</v>
      </c>
      <c r="F1287" s="5" t="s">
        <v>2370</v>
      </c>
      <c r="G1287" s="5">
        <v>1</v>
      </c>
      <c r="H1287" s="5" t="s">
        <v>2370</v>
      </c>
      <c r="I1287" s="5" t="str">
        <f t="shared" si="40"/>
        <v>OVERWEIGHT</v>
      </c>
      <c r="J1287" s="5" t="str">
        <f t="shared" si="41"/>
        <v>DIABETES</v>
      </c>
    </row>
    <row r="1288" spans="1:10" x14ac:dyDescent="0.25">
      <c r="A1288" s="5" t="s">
        <v>1074</v>
      </c>
      <c r="B1288" s="5">
        <v>23.6</v>
      </c>
      <c r="C1288" s="5">
        <v>7.4</v>
      </c>
      <c r="D1288" s="5" t="s">
        <v>2371</v>
      </c>
      <c r="E1288" s="5" t="s">
        <v>2370</v>
      </c>
      <c r="F1288" s="5" t="s">
        <v>2370</v>
      </c>
      <c r="G1288" s="5">
        <v>1</v>
      </c>
      <c r="H1288" s="5" t="s">
        <v>2370</v>
      </c>
      <c r="I1288" s="5" t="str">
        <f t="shared" si="40"/>
        <v>NORMAL WEIGHT</v>
      </c>
      <c r="J1288" s="5" t="str">
        <f t="shared" si="41"/>
        <v>DIABETES</v>
      </c>
    </row>
    <row r="1289" spans="1:10" x14ac:dyDescent="0.25">
      <c r="A1289" s="5" t="s">
        <v>1073</v>
      </c>
      <c r="B1289" s="5">
        <v>33.155000000000001</v>
      </c>
      <c r="C1289" s="5">
        <v>8.3800000000000008</v>
      </c>
      <c r="D1289" s="5" t="s">
        <v>2371</v>
      </c>
      <c r="E1289" s="5" t="s">
        <v>2370</v>
      </c>
      <c r="F1289" s="5" t="s">
        <v>2370</v>
      </c>
      <c r="G1289" s="5">
        <v>0</v>
      </c>
      <c r="H1289" s="5" t="s">
        <v>2370</v>
      </c>
      <c r="I1289" s="5" t="str">
        <f t="shared" si="40"/>
        <v>OBESITY</v>
      </c>
      <c r="J1289" s="5" t="str">
        <f t="shared" si="41"/>
        <v>DIABETES</v>
      </c>
    </row>
    <row r="1290" spans="1:10" x14ac:dyDescent="0.25">
      <c r="A1290" s="5" t="s">
        <v>1072</v>
      </c>
      <c r="B1290" s="5">
        <v>24.32</v>
      </c>
      <c r="C1290" s="5">
        <v>11.56</v>
      </c>
      <c r="D1290" s="5" t="s">
        <v>2371</v>
      </c>
      <c r="E1290" s="5" t="s">
        <v>2370</v>
      </c>
      <c r="F1290" s="5" t="s">
        <v>2370</v>
      </c>
      <c r="G1290" s="5">
        <v>1</v>
      </c>
      <c r="H1290" s="5" t="s">
        <v>2370</v>
      </c>
      <c r="I1290" s="5" t="str">
        <f t="shared" si="40"/>
        <v>NORMAL WEIGHT</v>
      </c>
      <c r="J1290" s="5" t="str">
        <f t="shared" si="41"/>
        <v>DIABETES</v>
      </c>
    </row>
    <row r="1291" spans="1:10" x14ac:dyDescent="0.25">
      <c r="A1291" s="5" t="s">
        <v>1071</v>
      </c>
      <c r="B1291" s="5">
        <v>36.299999999999997</v>
      </c>
      <c r="C1291" s="5">
        <v>4.6100000000000003</v>
      </c>
      <c r="D1291" s="5" t="s">
        <v>2370</v>
      </c>
      <c r="E1291" s="5" t="s">
        <v>2370</v>
      </c>
      <c r="F1291" s="5" t="s">
        <v>2370</v>
      </c>
      <c r="G1291" s="5">
        <v>0</v>
      </c>
      <c r="H1291" s="5" t="s">
        <v>2370</v>
      </c>
      <c r="I1291" s="5" t="str">
        <f t="shared" si="40"/>
        <v>OBESITY</v>
      </c>
      <c r="J1291" s="5" t="str">
        <f t="shared" si="41"/>
        <v>NORMAL</v>
      </c>
    </row>
    <row r="1292" spans="1:10" x14ac:dyDescent="0.25">
      <c r="A1292" s="5" t="s">
        <v>1070</v>
      </c>
      <c r="B1292" s="5">
        <v>34.4</v>
      </c>
      <c r="C1292" s="5">
        <v>4.95</v>
      </c>
      <c r="D1292" s="5" t="s">
        <v>2370</v>
      </c>
      <c r="E1292" s="5" t="s">
        <v>2370</v>
      </c>
      <c r="F1292" s="5" t="s">
        <v>2372</v>
      </c>
      <c r="G1292" s="5">
        <v>1</v>
      </c>
      <c r="H1292" s="5" t="s">
        <v>2370</v>
      </c>
      <c r="I1292" s="5" t="str">
        <f t="shared" si="40"/>
        <v>OBESITY</v>
      </c>
      <c r="J1292" s="5" t="str">
        <f t="shared" si="41"/>
        <v>NORMAL</v>
      </c>
    </row>
    <row r="1293" spans="1:10" x14ac:dyDescent="0.25">
      <c r="A1293" s="5" t="s">
        <v>1069</v>
      </c>
      <c r="B1293" s="5">
        <v>30.9</v>
      </c>
      <c r="C1293" s="5">
        <v>5.04</v>
      </c>
      <c r="D1293" s="5" t="s">
        <v>2370</v>
      </c>
      <c r="E1293" s="5" t="s">
        <v>2370</v>
      </c>
      <c r="F1293" s="5" t="s">
        <v>2370</v>
      </c>
      <c r="G1293" s="5">
        <v>0</v>
      </c>
      <c r="H1293" s="5" t="s">
        <v>2370</v>
      </c>
      <c r="I1293" s="5" t="str">
        <f t="shared" si="40"/>
        <v>OBESITY</v>
      </c>
      <c r="J1293" s="5" t="str">
        <f t="shared" si="41"/>
        <v>NORMAL</v>
      </c>
    </row>
    <row r="1294" spans="1:10" x14ac:dyDescent="0.25">
      <c r="A1294" s="5" t="s">
        <v>1068</v>
      </c>
      <c r="B1294" s="5">
        <v>28.6</v>
      </c>
      <c r="C1294" s="5">
        <v>5.42</v>
      </c>
      <c r="D1294" s="5" t="s">
        <v>2370</v>
      </c>
      <c r="E1294" s="5" t="s">
        <v>2370</v>
      </c>
      <c r="F1294" s="5" t="s">
        <v>2370</v>
      </c>
      <c r="G1294" s="5">
        <v>0</v>
      </c>
      <c r="H1294" s="5" t="s">
        <v>2370</v>
      </c>
      <c r="I1294" s="5" t="str">
        <f t="shared" si="40"/>
        <v>OVERWEIGHT</v>
      </c>
      <c r="J1294" s="5" t="str">
        <f t="shared" si="41"/>
        <v>NORMAL</v>
      </c>
    </row>
    <row r="1295" spans="1:10" x14ac:dyDescent="0.25">
      <c r="A1295" s="5" t="s">
        <v>1067</v>
      </c>
      <c r="B1295" s="5">
        <v>27.83</v>
      </c>
      <c r="C1295" s="5">
        <v>5.39</v>
      </c>
      <c r="D1295" s="5" t="s">
        <v>2370</v>
      </c>
      <c r="E1295" s="5" t="s">
        <v>2370</v>
      </c>
      <c r="F1295" s="5" t="s">
        <v>2370</v>
      </c>
      <c r="G1295" s="5">
        <v>0</v>
      </c>
      <c r="H1295" s="5" t="s">
        <v>2370</v>
      </c>
      <c r="I1295" s="5" t="str">
        <f t="shared" si="40"/>
        <v>OVERWEIGHT</v>
      </c>
      <c r="J1295" s="5" t="str">
        <f t="shared" si="41"/>
        <v>NORMAL</v>
      </c>
    </row>
    <row r="1296" spans="1:10" x14ac:dyDescent="0.25">
      <c r="A1296" s="5" t="s">
        <v>1066</v>
      </c>
      <c r="B1296" s="5">
        <v>39.64</v>
      </c>
      <c r="C1296" s="5">
        <v>6</v>
      </c>
      <c r="D1296" s="5" t="s">
        <v>2370</v>
      </c>
      <c r="E1296" s="5" t="s">
        <v>2370</v>
      </c>
      <c r="F1296" s="5" t="s">
        <v>2372</v>
      </c>
      <c r="G1296" s="5">
        <v>1</v>
      </c>
      <c r="H1296" s="5" t="s">
        <v>2370</v>
      </c>
      <c r="I1296" s="5" t="str">
        <f t="shared" si="40"/>
        <v>OBESITY</v>
      </c>
      <c r="J1296" s="5" t="str">
        <f t="shared" si="41"/>
        <v>PREDIABETES</v>
      </c>
    </row>
    <row r="1297" spans="1:10" x14ac:dyDescent="0.25">
      <c r="A1297" s="5" t="s">
        <v>1065</v>
      </c>
      <c r="B1297" s="5">
        <v>38.479999999999997</v>
      </c>
      <c r="C1297" s="5">
        <v>6.02</v>
      </c>
      <c r="D1297" s="5" t="s">
        <v>2370</v>
      </c>
      <c r="E1297" s="5" t="s">
        <v>2370</v>
      </c>
      <c r="F1297" s="5" t="s">
        <v>2370</v>
      </c>
      <c r="G1297" s="5">
        <v>1</v>
      </c>
      <c r="H1297" s="5" t="s">
        <v>2370</v>
      </c>
      <c r="I1297" s="5" t="str">
        <f t="shared" si="40"/>
        <v>OBESITY</v>
      </c>
      <c r="J1297" s="5" t="str">
        <f t="shared" si="41"/>
        <v>PREDIABETES</v>
      </c>
    </row>
    <row r="1298" spans="1:10" x14ac:dyDescent="0.25">
      <c r="A1298" s="5" t="s">
        <v>1064</v>
      </c>
      <c r="B1298" s="5">
        <v>36.200000000000003</v>
      </c>
      <c r="C1298" s="5">
        <v>4.62</v>
      </c>
      <c r="D1298" s="5" t="s">
        <v>2370</v>
      </c>
      <c r="E1298" s="5" t="s">
        <v>2370</v>
      </c>
      <c r="F1298" s="5" t="s">
        <v>2370</v>
      </c>
      <c r="G1298" s="5">
        <v>2</v>
      </c>
      <c r="H1298" s="5" t="s">
        <v>2370</v>
      </c>
      <c r="I1298" s="5" t="str">
        <f t="shared" si="40"/>
        <v>OBESITY</v>
      </c>
      <c r="J1298" s="5" t="str">
        <f t="shared" si="41"/>
        <v>NORMAL</v>
      </c>
    </row>
    <row r="1299" spans="1:10" x14ac:dyDescent="0.25">
      <c r="A1299" s="5" t="s">
        <v>1063</v>
      </c>
      <c r="B1299" s="5">
        <v>27.13</v>
      </c>
      <c r="C1299" s="5">
        <v>5.59</v>
      </c>
      <c r="D1299" s="5" t="s">
        <v>2370</v>
      </c>
      <c r="E1299" s="5" t="s">
        <v>2370</v>
      </c>
      <c r="F1299" s="5" t="s">
        <v>2370</v>
      </c>
      <c r="G1299" s="5">
        <v>1</v>
      </c>
      <c r="H1299" s="5" t="s">
        <v>2370</v>
      </c>
      <c r="I1299" s="5" t="str">
        <f t="shared" si="40"/>
        <v>OVERWEIGHT</v>
      </c>
      <c r="J1299" s="5" t="str">
        <f t="shared" si="41"/>
        <v>NORMAL</v>
      </c>
    </row>
    <row r="1300" spans="1:10" x14ac:dyDescent="0.25">
      <c r="A1300" s="5" t="s">
        <v>1062</v>
      </c>
      <c r="B1300" s="5">
        <v>20.75</v>
      </c>
      <c r="C1300" s="5">
        <v>5.18</v>
      </c>
      <c r="D1300" s="5" t="s">
        <v>2371</v>
      </c>
      <c r="E1300" s="5" t="s">
        <v>2370</v>
      </c>
      <c r="F1300" s="5" t="s">
        <v>2370</v>
      </c>
      <c r="G1300" s="5">
        <v>2</v>
      </c>
      <c r="H1300" s="5" t="s">
        <v>2370</v>
      </c>
      <c r="I1300" s="5" t="str">
        <f t="shared" si="40"/>
        <v>NORMAL WEIGHT</v>
      </c>
      <c r="J1300" s="5" t="str">
        <f t="shared" si="41"/>
        <v>NORMAL</v>
      </c>
    </row>
    <row r="1301" spans="1:10" x14ac:dyDescent="0.25">
      <c r="A1301" s="5" t="s">
        <v>1061</v>
      </c>
      <c r="B1301" s="5">
        <v>26.6</v>
      </c>
      <c r="C1301" s="5">
        <v>6.29</v>
      </c>
      <c r="D1301" s="5" t="s">
        <v>2370</v>
      </c>
      <c r="E1301" s="5" t="s">
        <v>2370</v>
      </c>
      <c r="F1301" s="5" t="s">
        <v>2370</v>
      </c>
      <c r="G1301" s="5">
        <v>2</v>
      </c>
      <c r="H1301" s="5" t="s">
        <v>2370</v>
      </c>
      <c r="I1301" s="5" t="str">
        <f t="shared" si="40"/>
        <v>OVERWEIGHT</v>
      </c>
      <c r="J1301" s="5" t="str">
        <f t="shared" si="41"/>
        <v>PREDIABETES</v>
      </c>
    </row>
    <row r="1302" spans="1:10" x14ac:dyDescent="0.25">
      <c r="A1302" s="5" t="s">
        <v>1060</v>
      </c>
      <c r="B1302" s="5">
        <v>25.3</v>
      </c>
      <c r="C1302" s="5">
        <v>4.49</v>
      </c>
      <c r="D1302" s="5" t="s">
        <v>2370</v>
      </c>
      <c r="E1302" s="5" t="s">
        <v>2370</v>
      </c>
      <c r="F1302" s="5" t="s">
        <v>2370</v>
      </c>
      <c r="G1302" s="5">
        <v>2</v>
      </c>
      <c r="H1302" s="5" t="s">
        <v>2370</v>
      </c>
      <c r="I1302" s="5" t="str">
        <f t="shared" si="40"/>
        <v>OVERWEIGHT</v>
      </c>
      <c r="J1302" s="5" t="str">
        <f t="shared" si="41"/>
        <v>NORMAL</v>
      </c>
    </row>
    <row r="1303" spans="1:10" x14ac:dyDescent="0.25">
      <c r="A1303" s="5" t="s">
        <v>1059</v>
      </c>
      <c r="B1303" s="5">
        <v>18.84</v>
      </c>
      <c r="C1303" s="5">
        <v>11.82</v>
      </c>
      <c r="D1303" s="5" t="s">
        <v>2371</v>
      </c>
      <c r="E1303" s="5" t="s">
        <v>2370</v>
      </c>
      <c r="F1303" s="5" t="s">
        <v>2372</v>
      </c>
      <c r="G1303" s="5">
        <v>1</v>
      </c>
      <c r="H1303" s="5" t="s">
        <v>2370</v>
      </c>
      <c r="I1303" s="5" t="str">
        <f t="shared" si="40"/>
        <v>NORMAL WEIGHT</v>
      </c>
      <c r="J1303" s="5" t="str">
        <f t="shared" si="41"/>
        <v>DIABETES</v>
      </c>
    </row>
    <row r="1304" spans="1:10" x14ac:dyDescent="0.25">
      <c r="A1304" s="5" t="s">
        <v>1058</v>
      </c>
      <c r="B1304" s="5">
        <v>19.57</v>
      </c>
      <c r="C1304" s="5">
        <v>7.41</v>
      </c>
      <c r="D1304" s="5" t="s">
        <v>2371</v>
      </c>
      <c r="E1304" s="5" t="s">
        <v>2370</v>
      </c>
      <c r="F1304" s="5" t="s">
        <v>2370</v>
      </c>
      <c r="G1304" s="5">
        <v>1</v>
      </c>
      <c r="H1304" s="5" t="s">
        <v>2370</v>
      </c>
      <c r="I1304" s="5" t="str">
        <f t="shared" si="40"/>
        <v>NORMAL WEIGHT</v>
      </c>
      <c r="J1304" s="5" t="str">
        <f t="shared" si="41"/>
        <v>DIABETES</v>
      </c>
    </row>
    <row r="1305" spans="1:10" x14ac:dyDescent="0.25">
      <c r="A1305" s="5" t="s">
        <v>1057</v>
      </c>
      <c r="B1305" s="5">
        <v>30.495000000000001</v>
      </c>
      <c r="C1305" s="5">
        <v>5.97</v>
      </c>
      <c r="D1305" s="5" t="s">
        <v>2370</v>
      </c>
      <c r="E1305" s="5" t="s">
        <v>2370</v>
      </c>
      <c r="F1305" s="5" t="s">
        <v>2370</v>
      </c>
      <c r="G1305" s="5">
        <v>0</v>
      </c>
      <c r="H1305" s="5" t="s">
        <v>2370</v>
      </c>
      <c r="I1305" s="5" t="str">
        <f t="shared" si="40"/>
        <v>OBESITY</v>
      </c>
      <c r="J1305" s="5" t="str">
        <f t="shared" si="41"/>
        <v>PREDIABETES</v>
      </c>
    </row>
    <row r="1306" spans="1:10" x14ac:dyDescent="0.25">
      <c r="A1306" s="5" t="s">
        <v>1056</v>
      </c>
      <c r="B1306" s="5">
        <v>30.114999999999998</v>
      </c>
      <c r="C1306" s="5">
        <v>5.74</v>
      </c>
      <c r="D1306" s="5" t="s">
        <v>2370</v>
      </c>
      <c r="E1306" s="5" t="s">
        <v>2370</v>
      </c>
      <c r="F1306" s="5" t="s">
        <v>2372</v>
      </c>
      <c r="G1306" s="5">
        <v>1</v>
      </c>
      <c r="H1306" s="5" t="s">
        <v>2370</v>
      </c>
      <c r="I1306" s="5" t="str">
        <f t="shared" si="40"/>
        <v>OBESITY</v>
      </c>
      <c r="J1306" s="5" t="str">
        <f t="shared" si="41"/>
        <v>PREDIABETES</v>
      </c>
    </row>
    <row r="1307" spans="1:10" x14ac:dyDescent="0.25">
      <c r="A1307" s="5" t="s">
        <v>1055</v>
      </c>
      <c r="B1307" s="5">
        <v>24.78</v>
      </c>
      <c r="C1307" s="5">
        <v>9.85</v>
      </c>
      <c r="D1307" s="5" t="s">
        <v>2370</v>
      </c>
      <c r="E1307" s="5" t="s">
        <v>2370</v>
      </c>
      <c r="F1307" s="5" t="s">
        <v>2370</v>
      </c>
      <c r="G1307" s="5">
        <v>0</v>
      </c>
      <c r="H1307" s="5" t="s">
        <v>2370</v>
      </c>
      <c r="I1307" s="5" t="str">
        <f t="shared" si="40"/>
        <v>NORMAL WEIGHT</v>
      </c>
      <c r="J1307" s="5" t="str">
        <f t="shared" si="41"/>
        <v>DIABETES</v>
      </c>
    </row>
    <row r="1308" spans="1:10" x14ac:dyDescent="0.25">
      <c r="A1308" s="5" t="s">
        <v>1054</v>
      </c>
      <c r="B1308" s="5">
        <v>24.77</v>
      </c>
      <c r="C1308" s="5">
        <v>7.59</v>
      </c>
      <c r="D1308" s="5" t="s">
        <v>2370</v>
      </c>
      <c r="E1308" s="5" t="s">
        <v>2370</v>
      </c>
      <c r="F1308" s="5" t="s">
        <v>2370</v>
      </c>
      <c r="G1308" s="5">
        <v>0</v>
      </c>
      <c r="H1308" s="5" t="s">
        <v>2370</v>
      </c>
      <c r="I1308" s="5" t="str">
        <f t="shared" si="40"/>
        <v>NORMAL WEIGHT</v>
      </c>
      <c r="J1308" s="5" t="str">
        <f t="shared" si="41"/>
        <v>DIABETES</v>
      </c>
    </row>
    <row r="1309" spans="1:10" x14ac:dyDescent="0.25">
      <c r="A1309" s="5" t="s">
        <v>1053</v>
      </c>
      <c r="B1309" s="5">
        <v>16.579999999999998</v>
      </c>
      <c r="C1309" s="5">
        <v>6.98</v>
      </c>
      <c r="D1309" s="5" t="s">
        <v>2371</v>
      </c>
      <c r="E1309" s="5" t="s">
        <v>2370</v>
      </c>
      <c r="F1309" s="5" t="s">
        <v>2372</v>
      </c>
      <c r="G1309" s="5">
        <v>1</v>
      </c>
      <c r="H1309" s="5" t="s">
        <v>2370</v>
      </c>
      <c r="I1309" s="5" t="str">
        <f t="shared" si="40"/>
        <v>UNDERWEIGHT</v>
      </c>
      <c r="J1309" s="5" t="str">
        <f t="shared" si="41"/>
        <v>DIABETES</v>
      </c>
    </row>
    <row r="1310" spans="1:10" x14ac:dyDescent="0.25">
      <c r="A1310" s="5" t="s">
        <v>1052</v>
      </c>
      <c r="B1310" s="5">
        <v>38.17</v>
      </c>
      <c r="C1310" s="5">
        <v>4.7300000000000004</v>
      </c>
      <c r="D1310" s="5" t="s">
        <v>2371</v>
      </c>
      <c r="E1310" s="5" t="s">
        <v>2370</v>
      </c>
      <c r="F1310" s="5" t="s">
        <v>2370</v>
      </c>
      <c r="G1310" s="5">
        <v>0</v>
      </c>
      <c r="H1310" s="5" t="s">
        <v>2370</v>
      </c>
      <c r="I1310" s="5" t="str">
        <f t="shared" si="40"/>
        <v>OBESITY</v>
      </c>
      <c r="J1310" s="5" t="str">
        <f t="shared" si="41"/>
        <v>NORMAL</v>
      </c>
    </row>
    <row r="1311" spans="1:10" x14ac:dyDescent="0.25">
      <c r="A1311" s="5" t="s">
        <v>1051</v>
      </c>
      <c r="B1311" s="5">
        <v>39.424999999999997</v>
      </c>
      <c r="C1311" s="5">
        <v>4.76</v>
      </c>
      <c r="D1311" s="5" t="s">
        <v>2371</v>
      </c>
      <c r="E1311" s="5" t="s">
        <v>2370</v>
      </c>
      <c r="F1311" s="5" t="s">
        <v>2370</v>
      </c>
      <c r="G1311" s="5">
        <v>0</v>
      </c>
      <c r="H1311" s="5" t="s">
        <v>2370</v>
      </c>
      <c r="I1311" s="5" t="str">
        <f t="shared" si="40"/>
        <v>OBESITY</v>
      </c>
      <c r="J1311" s="5" t="str">
        <f t="shared" si="41"/>
        <v>NORMAL</v>
      </c>
    </row>
    <row r="1312" spans="1:10" x14ac:dyDescent="0.25">
      <c r="A1312" s="5" t="s">
        <v>1050</v>
      </c>
      <c r="B1312" s="5">
        <v>33.44</v>
      </c>
      <c r="C1312" s="5">
        <v>6.24</v>
      </c>
      <c r="D1312" s="5" t="s">
        <v>2371</v>
      </c>
      <c r="E1312" s="5" t="s">
        <v>2370</v>
      </c>
      <c r="F1312" s="5" t="s">
        <v>2370</v>
      </c>
      <c r="G1312" s="5">
        <v>0</v>
      </c>
      <c r="H1312" s="5" t="s">
        <v>2370</v>
      </c>
      <c r="I1312" s="5" t="str">
        <f t="shared" si="40"/>
        <v>OBESITY</v>
      </c>
      <c r="J1312" s="5" t="str">
        <f t="shared" si="41"/>
        <v>PREDIABETES</v>
      </c>
    </row>
    <row r="1313" spans="1:10" x14ac:dyDescent="0.25">
      <c r="A1313" s="5" t="s">
        <v>1049</v>
      </c>
      <c r="B1313" s="5">
        <v>33.344999999999999</v>
      </c>
      <c r="C1313" s="5">
        <v>5.44</v>
      </c>
      <c r="D1313" s="5" t="s">
        <v>2371</v>
      </c>
      <c r="E1313" s="5" t="s">
        <v>2370</v>
      </c>
      <c r="F1313" s="5" t="s">
        <v>2370</v>
      </c>
      <c r="G1313" s="5">
        <v>0</v>
      </c>
      <c r="H1313" s="5" t="s">
        <v>2370</v>
      </c>
      <c r="I1313" s="5" t="str">
        <f t="shared" si="40"/>
        <v>OBESITY</v>
      </c>
      <c r="J1313" s="5" t="str">
        <f t="shared" si="41"/>
        <v>NORMAL</v>
      </c>
    </row>
    <row r="1314" spans="1:10" x14ac:dyDescent="0.25">
      <c r="A1314" s="5" t="s">
        <v>1048</v>
      </c>
      <c r="B1314" s="5">
        <v>38.79</v>
      </c>
      <c r="C1314" s="5">
        <v>5.08</v>
      </c>
      <c r="D1314" s="5" t="s">
        <v>2370</v>
      </c>
      <c r="E1314" s="5" t="s">
        <v>2370</v>
      </c>
      <c r="F1314" s="5" t="s">
        <v>2372</v>
      </c>
      <c r="G1314" s="5">
        <v>1</v>
      </c>
      <c r="H1314" s="5" t="s">
        <v>2370</v>
      </c>
      <c r="I1314" s="5" t="str">
        <f t="shared" si="40"/>
        <v>OBESITY</v>
      </c>
      <c r="J1314" s="5" t="str">
        <f t="shared" si="41"/>
        <v>NORMAL</v>
      </c>
    </row>
    <row r="1315" spans="1:10" x14ac:dyDescent="0.25">
      <c r="A1315" s="5" t="s">
        <v>1047</v>
      </c>
      <c r="B1315" s="5">
        <v>30.684999999999999</v>
      </c>
      <c r="C1315" s="5">
        <v>4.87</v>
      </c>
      <c r="D1315" s="5" t="s">
        <v>2370</v>
      </c>
      <c r="E1315" s="5" t="s">
        <v>2370</v>
      </c>
      <c r="F1315" s="5" t="s">
        <v>2372</v>
      </c>
      <c r="G1315" s="5">
        <v>1</v>
      </c>
      <c r="H1315" s="5" t="s">
        <v>2370</v>
      </c>
      <c r="I1315" s="5" t="str">
        <f t="shared" si="40"/>
        <v>OBESITY</v>
      </c>
      <c r="J1315" s="5" t="str">
        <f t="shared" si="41"/>
        <v>NORMAL</v>
      </c>
    </row>
    <row r="1316" spans="1:10" x14ac:dyDescent="0.25">
      <c r="A1316" s="5" t="s">
        <v>1046</v>
      </c>
      <c r="B1316" s="5">
        <v>22.135000000000002</v>
      </c>
      <c r="C1316" s="5">
        <v>8.17</v>
      </c>
      <c r="D1316" s="5" t="s">
        <v>2370</v>
      </c>
      <c r="E1316" s="5" t="s">
        <v>2370</v>
      </c>
      <c r="F1316" s="5" t="s">
        <v>2370</v>
      </c>
      <c r="G1316" s="5">
        <v>0</v>
      </c>
      <c r="H1316" s="5" t="s">
        <v>2370</v>
      </c>
      <c r="I1316" s="5" t="str">
        <f t="shared" si="40"/>
        <v>NORMAL WEIGHT</v>
      </c>
      <c r="J1316" s="5" t="str">
        <f t="shared" si="41"/>
        <v>DIABETES</v>
      </c>
    </row>
    <row r="1317" spans="1:10" x14ac:dyDescent="0.25">
      <c r="A1317" s="5" t="s">
        <v>1045</v>
      </c>
      <c r="B1317" s="5">
        <v>33.33</v>
      </c>
      <c r="C1317" s="5">
        <v>7.61</v>
      </c>
      <c r="D1317" s="5" t="s">
        <v>2370</v>
      </c>
      <c r="E1317" s="5" t="s">
        <v>2370</v>
      </c>
      <c r="F1317" s="5" t="s">
        <v>2370</v>
      </c>
      <c r="G1317" s="5">
        <v>0</v>
      </c>
      <c r="H1317" s="5" t="s">
        <v>2370</v>
      </c>
      <c r="I1317" s="5" t="str">
        <f t="shared" si="40"/>
        <v>OBESITY</v>
      </c>
      <c r="J1317" s="5" t="str">
        <f t="shared" si="41"/>
        <v>DIABETES</v>
      </c>
    </row>
    <row r="1318" spans="1:10" x14ac:dyDescent="0.25">
      <c r="A1318" s="5" t="s">
        <v>1044</v>
      </c>
      <c r="B1318" s="5">
        <v>31.13</v>
      </c>
      <c r="C1318" s="5">
        <v>10.1</v>
      </c>
      <c r="D1318" s="5" t="s">
        <v>2370</v>
      </c>
      <c r="E1318" s="5" t="s">
        <v>2370</v>
      </c>
      <c r="F1318" s="5" t="s">
        <v>2370</v>
      </c>
      <c r="G1318" s="5">
        <v>0</v>
      </c>
      <c r="H1318" s="5" t="s">
        <v>2370</v>
      </c>
      <c r="I1318" s="5" t="str">
        <f t="shared" si="40"/>
        <v>OBESITY</v>
      </c>
      <c r="J1318" s="5" t="str">
        <f t="shared" si="41"/>
        <v>DIABETES</v>
      </c>
    </row>
    <row r="1319" spans="1:10" x14ac:dyDescent="0.25">
      <c r="A1319" s="5" t="s">
        <v>1043</v>
      </c>
      <c r="B1319" s="5">
        <v>28.9</v>
      </c>
      <c r="C1319" s="5">
        <v>11.24</v>
      </c>
      <c r="D1319" s="5" t="s">
        <v>2370</v>
      </c>
      <c r="E1319" s="5" t="s">
        <v>2370</v>
      </c>
      <c r="F1319" s="5" t="s">
        <v>2370</v>
      </c>
      <c r="G1319" s="5">
        <v>0</v>
      </c>
      <c r="H1319" s="5" t="s">
        <v>2370</v>
      </c>
      <c r="I1319" s="5" t="str">
        <f t="shared" si="40"/>
        <v>OVERWEIGHT</v>
      </c>
      <c r="J1319" s="5" t="str">
        <f t="shared" si="41"/>
        <v>DIABETES</v>
      </c>
    </row>
    <row r="1320" spans="1:10" x14ac:dyDescent="0.25">
      <c r="A1320" s="5" t="s">
        <v>1042</v>
      </c>
      <c r="B1320" s="5">
        <v>43.31</v>
      </c>
      <c r="C1320" s="5">
        <v>6.1</v>
      </c>
      <c r="D1320" s="5" t="s">
        <v>2371</v>
      </c>
      <c r="E1320" s="5" t="s">
        <v>2371</v>
      </c>
      <c r="F1320" s="5" t="s">
        <v>2370</v>
      </c>
      <c r="G1320" s="5">
        <v>1</v>
      </c>
      <c r="H1320" s="5" t="s">
        <v>2370</v>
      </c>
      <c r="I1320" s="5" t="str">
        <f t="shared" si="40"/>
        <v>OBESITY</v>
      </c>
      <c r="J1320" s="5" t="str">
        <f t="shared" si="41"/>
        <v>PREDIABETES</v>
      </c>
    </row>
    <row r="1321" spans="1:10" x14ac:dyDescent="0.25">
      <c r="A1321" s="5" t="s">
        <v>1041</v>
      </c>
      <c r="B1321" s="5">
        <v>22.8</v>
      </c>
      <c r="C1321" s="5">
        <v>6.98</v>
      </c>
      <c r="D1321" s="5" t="s">
        <v>2370</v>
      </c>
      <c r="E1321" s="5" t="s">
        <v>2370</v>
      </c>
      <c r="F1321" s="5" t="s">
        <v>2370</v>
      </c>
      <c r="G1321" s="5">
        <v>0</v>
      </c>
      <c r="H1321" s="5" t="s">
        <v>2370</v>
      </c>
      <c r="I1321" s="5" t="str">
        <f t="shared" si="40"/>
        <v>NORMAL WEIGHT</v>
      </c>
      <c r="J1321" s="5" t="str">
        <f t="shared" si="41"/>
        <v>DIABETES</v>
      </c>
    </row>
    <row r="1322" spans="1:10" x14ac:dyDescent="0.25">
      <c r="A1322" s="5" t="s">
        <v>1040</v>
      </c>
      <c r="B1322" s="5">
        <v>19.09</v>
      </c>
      <c r="C1322" s="5">
        <v>4</v>
      </c>
      <c r="D1322" s="5" t="s">
        <v>2371</v>
      </c>
      <c r="E1322" s="5" t="s">
        <v>2370</v>
      </c>
      <c r="F1322" s="5" t="s">
        <v>2370</v>
      </c>
      <c r="G1322" s="5">
        <v>1</v>
      </c>
      <c r="H1322" s="5" t="s">
        <v>2370</v>
      </c>
      <c r="I1322" s="5" t="str">
        <f t="shared" si="40"/>
        <v>NORMAL WEIGHT</v>
      </c>
      <c r="J1322" s="5" t="str">
        <f t="shared" si="41"/>
        <v>NORMAL</v>
      </c>
    </row>
    <row r="1323" spans="1:10" x14ac:dyDescent="0.25">
      <c r="A1323" s="5" t="s">
        <v>1039</v>
      </c>
      <c r="B1323" s="5">
        <v>23.37</v>
      </c>
      <c r="C1323" s="5">
        <v>4.2300000000000004</v>
      </c>
      <c r="D1323" s="5" t="s">
        <v>2370</v>
      </c>
      <c r="E1323" s="5" t="s">
        <v>2370</v>
      </c>
      <c r="F1323" s="5" t="s">
        <v>2370</v>
      </c>
      <c r="G1323" s="5">
        <v>0</v>
      </c>
      <c r="H1323" s="5" t="s">
        <v>2370</v>
      </c>
      <c r="I1323" s="5" t="str">
        <f t="shared" si="40"/>
        <v>NORMAL WEIGHT</v>
      </c>
      <c r="J1323" s="5" t="str">
        <f t="shared" si="41"/>
        <v>NORMAL</v>
      </c>
    </row>
    <row r="1324" spans="1:10" x14ac:dyDescent="0.25">
      <c r="A1324" s="5" t="s">
        <v>1038</v>
      </c>
      <c r="B1324" s="5">
        <v>33.44</v>
      </c>
      <c r="C1324" s="5">
        <v>4.72</v>
      </c>
      <c r="D1324" s="5" t="s">
        <v>2371</v>
      </c>
      <c r="E1324" s="5" t="s">
        <v>2370</v>
      </c>
      <c r="F1324" s="5" t="s">
        <v>2370</v>
      </c>
      <c r="G1324" s="5">
        <v>0</v>
      </c>
      <c r="H1324" s="5" t="s">
        <v>2370</v>
      </c>
      <c r="I1324" s="5" t="str">
        <f t="shared" si="40"/>
        <v>OBESITY</v>
      </c>
      <c r="J1324" s="5" t="str">
        <f t="shared" si="41"/>
        <v>NORMAL</v>
      </c>
    </row>
    <row r="1325" spans="1:10" x14ac:dyDescent="0.25">
      <c r="A1325" s="5" t="s">
        <v>1037</v>
      </c>
      <c r="B1325" s="5">
        <v>28.05</v>
      </c>
      <c r="C1325" s="5">
        <v>5.63</v>
      </c>
      <c r="D1325" s="5" t="s">
        <v>2371</v>
      </c>
      <c r="E1325" s="5" t="s">
        <v>2370</v>
      </c>
      <c r="F1325" s="5" t="s">
        <v>2370</v>
      </c>
      <c r="G1325" s="5">
        <v>0</v>
      </c>
      <c r="H1325" s="5" t="s">
        <v>2370</v>
      </c>
      <c r="I1325" s="5" t="str">
        <f t="shared" si="40"/>
        <v>OVERWEIGHT</v>
      </c>
      <c r="J1325" s="5" t="str">
        <f t="shared" si="41"/>
        <v>NORMAL</v>
      </c>
    </row>
    <row r="1326" spans="1:10" x14ac:dyDescent="0.25">
      <c r="A1326" s="5" t="s">
        <v>1036</v>
      </c>
      <c r="B1326" s="5">
        <v>27.72</v>
      </c>
      <c r="C1326" s="5">
        <v>5.83</v>
      </c>
      <c r="D1326" s="5" t="s">
        <v>2371</v>
      </c>
      <c r="E1326" s="5" t="s">
        <v>2370</v>
      </c>
      <c r="F1326" s="5" t="s">
        <v>2370</v>
      </c>
      <c r="G1326" s="5">
        <v>0</v>
      </c>
      <c r="H1326" s="5" t="s">
        <v>2370</v>
      </c>
      <c r="I1326" s="5" t="str">
        <f t="shared" si="40"/>
        <v>OVERWEIGHT</v>
      </c>
      <c r="J1326" s="5" t="str">
        <f t="shared" si="41"/>
        <v>PREDIABETES</v>
      </c>
    </row>
    <row r="1327" spans="1:10" x14ac:dyDescent="0.25">
      <c r="A1327" s="5" t="s">
        <v>1035</v>
      </c>
      <c r="B1327" s="5">
        <v>29.81</v>
      </c>
      <c r="C1327" s="5">
        <v>9.23</v>
      </c>
      <c r="D1327" s="5" t="s">
        <v>2370</v>
      </c>
      <c r="E1327" s="5" t="s">
        <v>2370</v>
      </c>
      <c r="F1327" s="5" t="s">
        <v>2370</v>
      </c>
      <c r="G1327" s="5">
        <v>0</v>
      </c>
      <c r="H1327" s="5" t="s">
        <v>2370</v>
      </c>
      <c r="I1327" s="5" t="str">
        <f t="shared" si="40"/>
        <v>OVERWEIGHT</v>
      </c>
      <c r="J1327" s="5" t="str">
        <f t="shared" si="41"/>
        <v>DIABETES</v>
      </c>
    </row>
    <row r="1328" spans="1:10" x14ac:dyDescent="0.25">
      <c r="A1328" s="5" t="s">
        <v>1034</v>
      </c>
      <c r="B1328" s="5">
        <v>23.98</v>
      </c>
      <c r="C1328" s="5">
        <v>9.89</v>
      </c>
      <c r="D1328" s="5" t="s">
        <v>2370</v>
      </c>
      <c r="E1328" s="5" t="s">
        <v>2370</v>
      </c>
      <c r="F1328" s="5" t="s">
        <v>2370</v>
      </c>
      <c r="G1328" s="5">
        <v>0</v>
      </c>
      <c r="H1328" s="5" t="s">
        <v>2370</v>
      </c>
      <c r="I1328" s="5" t="str">
        <f t="shared" si="40"/>
        <v>NORMAL WEIGHT</v>
      </c>
      <c r="J1328" s="5" t="str">
        <f t="shared" si="41"/>
        <v>DIABETES</v>
      </c>
    </row>
    <row r="1329" spans="1:10" x14ac:dyDescent="0.25">
      <c r="A1329" s="5" t="s">
        <v>1033</v>
      </c>
      <c r="B1329" s="5">
        <v>17.34</v>
      </c>
      <c r="C1329" s="5">
        <v>12</v>
      </c>
      <c r="D1329" s="5" t="s">
        <v>2370</v>
      </c>
      <c r="E1329" s="5" t="s">
        <v>2370</v>
      </c>
      <c r="F1329" s="5" t="s">
        <v>2370</v>
      </c>
      <c r="G1329" s="5">
        <v>0</v>
      </c>
      <c r="H1329" s="5" t="s">
        <v>2370</v>
      </c>
      <c r="I1329" s="5" t="str">
        <f t="shared" si="40"/>
        <v>UNDERWEIGHT</v>
      </c>
      <c r="J1329" s="5" t="str">
        <f t="shared" si="41"/>
        <v>DIABETES</v>
      </c>
    </row>
    <row r="1330" spans="1:10" x14ac:dyDescent="0.25">
      <c r="A1330" s="5" t="s">
        <v>1032</v>
      </c>
      <c r="B1330" s="5">
        <v>40.39</v>
      </c>
      <c r="C1330" s="5">
        <v>4.24</v>
      </c>
      <c r="D1330" s="5" t="s">
        <v>2371</v>
      </c>
      <c r="E1330" s="5" t="s">
        <v>2370</v>
      </c>
      <c r="F1330" s="5" t="s">
        <v>2372</v>
      </c>
      <c r="G1330" s="5">
        <v>1</v>
      </c>
      <c r="H1330" s="5" t="s">
        <v>2370</v>
      </c>
      <c r="I1330" s="5" t="str">
        <f t="shared" si="40"/>
        <v>OBESITY</v>
      </c>
      <c r="J1330" s="5" t="str">
        <f t="shared" si="41"/>
        <v>NORMAL</v>
      </c>
    </row>
    <row r="1331" spans="1:10" x14ac:dyDescent="0.25">
      <c r="A1331" s="5" t="s">
        <v>1031</v>
      </c>
      <c r="B1331" s="5">
        <v>25.96</v>
      </c>
      <c r="C1331" s="5">
        <v>4.68</v>
      </c>
      <c r="D1331" s="5" t="s">
        <v>2371</v>
      </c>
      <c r="E1331" s="5" t="s">
        <v>2370</v>
      </c>
      <c r="F1331" s="5" t="s">
        <v>2372</v>
      </c>
      <c r="G1331" s="5">
        <v>1</v>
      </c>
      <c r="H1331" s="5" t="s">
        <v>2370</v>
      </c>
      <c r="I1331" s="5" t="str">
        <f t="shared" si="40"/>
        <v>OVERWEIGHT</v>
      </c>
      <c r="J1331" s="5" t="str">
        <f t="shared" si="41"/>
        <v>NORMAL</v>
      </c>
    </row>
    <row r="1332" spans="1:10" x14ac:dyDescent="0.25">
      <c r="A1332" s="5" t="s">
        <v>1030</v>
      </c>
      <c r="B1332" s="5">
        <v>17.68</v>
      </c>
      <c r="C1332" s="5">
        <v>8.57</v>
      </c>
      <c r="D1332" s="5" t="s">
        <v>2371</v>
      </c>
      <c r="E1332" s="5" t="s">
        <v>2370</v>
      </c>
      <c r="F1332" s="5" t="s">
        <v>2372</v>
      </c>
      <c r="G1332" s="5">
        <v>1</v>
      </c>
      <c r="H1332" s="5" t="s">
        <v>2370</v>
      </c>
      <c r="I1332" s="5" t="str">
        <f t="shared" si="40"/>
        <v>UNDERWEIGHT</v>
      </c>
      <c r="J1332" s="5" t="str">
        <f t="shared" si="41"/>
        <v>DIABETES</v>
      </c>
    </row>
    <row r="1333" spans="1:10" x14ac:dyDescent="0.25">
      <c r="A1333" s="5" t="s">
        <v>1029</v>
      </c>
      <c r="B1333" s="5">
        <v>30.875</v>
      </c>
      <c r="C1333" s="5">
        <v>4.0999999999999996</v>
      </c>
      <c r="D1333" s="5" t="s">
        <v>2370</v>
      </c>
      <c r="E1333" s="5" t="s">
        <v>2370</v>
      </c>
      <c r="F1333" s="5" t="s">
        <v>2370</v>
      </c>
      <c r="G1333" s="5">
        <v>0</v>
      </c>
      <c r="H1333" s="5" t="s">
        <v>2370</v>
      </c>
      <c r="I1333" s="5" t="str">
        <f t="shared" si="40"/>
        <v>OBESITY</v>
      </c>
      <c r="J1333" s="5" t="str">
        <f t="shared" si="41"/>
        <v>NORMAL</v>
      </c>
    </row>
    <row r="1334" spans="1:10" x14ac:dyDescent="0.25">
      <c r="A1334" s="5" t="s">
        <v>1028</v>
      </c>
      <c r="B1334" s="5">
        <v>30.81</v>
      </c>
      <c r="C1334" s="5">
        <v>4.49</v>
      </c>
      <c r="D1334" s="5" t="s">
        <v>2370</v>
      </c>
      <c r="E1334" s="5" t="s">
        <v>2370</v>
      </c>
      <c r="F1334" s="5" t="s">
        <v>2370</v>
      </c>
      <c r="G1334" s="5">
        <v>0</v>
      </c>
      <c r="H1334" s="5" t="s">
        <v>2370</v>
      </c>
      <c r="I1334" s="5" t="str">
        <f t="shared" si="40"/>
        <v>OBESITY</v>
      </c>
      <c r="J1334" s="5" t="str">
        <f t="shared" si="41"/>
        <v>NORMAL</v>
      </c>
    </row>
    <row r="1335" spans="1:10" x14ac:dyDescent="0.25">
      <c r="A1335" s="5" t="s">
        <v>1027</v>
      </c>
      <c r="B1335" s="5">
        <v>36.85</v>
      </c>
      <c r="C1335" s="5">
        <v>8.8000000000000007</v>
      </c>
      <c r="D1335" s="5" t="s">
        <v>2370</v>
      </c>
      <c r="E1335" s="5" t="s">
        <v>2370</v>
      </c>
      <c r="F1335" s="5" t="s">
        <v>2370</v>
      </c>
      <c r="G1335" s="5">
        <v>2</v>
      </c>
      <c r="H1335" s="5" t="s">
        <v>2370</v>
      </c>
      <c r="I1335" s="5" t="str">
        <f t="shared" si="40"/>
        <v>OBESITY</v>
      </c>
      <c r="J1335" s="5" t="str">
        <f t="shared" si="41"/>
        <v>DIABETES</v>
      </c>
    </row>
    <row r="1336" spans="1:10" x14ac:dyDescent="0.25">
      <c r="A1336" s="5" t="s">
        <v>1026</v>
      </c>
      <c r="B1336" s="5">
        <v>35.86</v>
      </c>
      <c r="C1336" s="5">
        <v>7.93</v>
      </c>
      <c r="D1336" s="5" t="s">
        <v>2370</v>
      </c>
      <c r="E1336" s="5" t="s">
        <v>2370</v>
      </c>
      <c r="F1336" s="5" t="s">
        <v>2370</v>
      </c>
      <c r="G1336" s="5">
        <v>2</v>
      </c>
      <c r="H1336" s="5" t="s">
        <v>2370</v>
      </c>
      <c r="I1336" s="5" t="str">
        <f t="shared" si="40"/>
        <v>OBESITY</v>
      </c>
      <c r="J1336" s="5" t="str">
        <f t="shared" si="41"/>
        <v>DIABETES</v>
      </c>
    </row>
    <row r="1337" spans="1:10" x14ac:dyDescent="0.25">
      <c r="A1337" s="5" t="s">
        <v>1025</v>
      </c>
      <c r="B1337" s="5">
        <v>30.3</v>
      </c>
      <c r="C1337" s="5">
        <v>9.4499999999999993</v>
      </c>
      <c r="D1337" s="5" t="s">
        <v>2370</v>
      </c>
      <c r="E1337" s="5" t="s">
        <v>2370</v>
      </c>
      <c r="F1337" s="5" t="s">
        <v>2370</v>
      </c>
      <c r="G1337" s="5">
        <v>2</v>
      </c>
      <c r="H1337" s="5" t="s">
        <v>2370</v>
      </c>
      <c r="I1337" s="5" t="str">
        <f t="shared" si="40"/>
        <v>OBESITY</v>
      </c>
      <c r="J1337" s="5" t="str">
        <f t="shared" si="41"/>
        <v>DIABETES</v>
      </c>
    </row>
    <row r="1338" spans="1:10" x14ac:dyDescent="0.25">
      <c r="A1338" s="5" t="s">
        <v>1024</v>
      </c>
      <c r="B1338" s="5">
        <v>32.015000000000001</v>
      </c>
      <c r="C1338" s="5">
        <v>7.67</v>
      </c>
      <c r="D1338" s="5" t="s">
        <v>2370</v>
      </c>
      <c r="E1338" s="5" t="s">
        <v>2370</v>
      </c>
      <c r="F1338" s="5" t="s">
        <v>2370</v>
      </c>
      <c r="G1338" s="5">
        <v>0</v>
      </c>
      <c r="H1338" s="5" t="s">
        <v>2370</v>
      </c>
      <c r="I1338" s="5" t="str">
        <f t="shared" si="40"/>
        <v>OBESITY</v>
      </c>
      <c r="J1338" s="5" t="str">
        <f t="shared" si="41"/>
        <v>DIABETES</v>
      </c>
    </row>
    <row r="1339" spans="1:10" x14ac:dyDescent="0.25">
      <c r="A1339" s="5" t="s">
        <v>1023</v>
      </c>
      <c r="B1339" s="5">
        <v>25.06</v>
      </c>
      <c r="C1339" s="5">
        <v>10.53</v>
      </c>
      <c r="D1339" s="5" t="s">
        <v>2370</v>
      </c>
      <c r="E1339" s="5" t="s">
        <v>2370</v>
      </c>
      <c r="F1339" s="5" t="s">
        <v>2370</v>
      </c>
      <c r="G1339" s="5">
        <v>2</v>
      </c>
      <c r="H1339" s="5" t="s">
        <v>2370</v>
      </c>
      <c r="I1339" s="5" t="str">
        <f t="shared" si="40"/>
        <v>OVERWEIGHT</v>
      </c>
      <c r="J1339" s="5" t="str">
        <f t="shared" si="41"/>
        <v>DIABETES</v>
      </c>
    </row>
    <row r="1340" spans="1:10" x14ac:dyDescent="0.25">
      <c r="A1340" s="5" t="s">
        <v>1022</v>
      </c>
      <c r="B1340" s="5">
        <v>18.829999999999998</v>
      </c>
      <c r="C1340" s="5">
        <v>10.08</v>
      </c>
      <c r="D1340" s="5" t="s">
        <v>2371</v>
      </c>
      <c r="E1340" s="5" t="s">
        <v>2370</v>
      </c>
      <c r="F1340" s="5" t="s">
        <v>2370</v>
      </c>
      <c r="G1340" s="5">
        <v>0</v>
      </c>
      <c r="H1340" s="5" t="s">
        <v>2370</v>
      </c>
      <c r="I1340" s="5" t="str">
        <f t="shared" si="40"/>
        <v>NORMAL WEIGHT</v>
      </c>
      <c r="J1340" s="5" t="str">
        <f t="shared" si="41"/>
        <v>DIABETES</v>
      </c>
    </row>
    <row r="1341" spans="1:10" x14ac:dyDescent="0.25">
      <c r="A1341" s="5" t="s">
        <v>1021</v>
      </c>
      <c r="B1341" s="5">
        <v>47.52</v>
      </c>
      <c r="C1341" s="5">
        <v>11.39</v>
      </c>
      <c r="D1341" s="5" t="s">
        <v>2371</v>
      </c>
      <c r="E1341" s="5" t="s">
        <v>2370</v>
      </c>
      <c r="F1341" s="5" t="s">
        <v>2370</v>
      </c>
      <c r="G1341" s="5">
        <v>1</v>
      </c>
      <c r="H1341" s="5" t="s">
        <v>2370</v>
      </c>
      <c r="I1341" s="5" t="str">
        <f t="shared" si="40"/>
        <v>OBESITY</v>
      </c>
      <c r="J1341" s="5" t="str">
        <f t="shared" si="41"/>
        <v>DIABETES</v>
      </c>
    </row>
    <row r="1342" spans="1:10" x14ac:dyDescent="0.25">
      <c r="A1342" s="5" t="s">
        <v>1020</v>
      </c>
      <c r="B1342" s="5">
        <v>37.82</v>
      </c>
      <c r="C1342" s="5">
        <v>6.36</v>
      </c>
      <c r="D1342" s="5" t="s">
        <v>2370</v>
      </c>
      <c r="E1342" s="5" t="s">
        <v>2370</v>
      </c>
      <c r="F1342" s="5" t="s">
        <v>2370</v>
      </c>
      <c r="G1342" s="5">
        <v>0</v>
      </c>
      <c r="H1342" s="5" t="s">
        <v>2370</v>
      </c>
      <c r="I1342" s="5" t="str">
        <f t="shared" si="40"/>
        <v>OBESITY</v>
      </c>
      <c r="J1342" s="5" t="str">
        <f t="shared" si="41"/>
        <v>PREDIABETES</v>
      </c>
    </row>
    <row r="1343" spans="1:10" x14ac:dyDescent="0.25">
      <c r="A1343" s="5" t="s">
        <v>1019</v>
      </c>
      <c r="B1343" s="5">
        <v>44.16</v>
      </c>
      <c r="C1343" s="5">
        <v>5.31</v>
      </c>
      <c r="D1343" s="5" t="s">
        <v>2371</v>
      </c>
      <c r="E1343" s="5" t="s">
        <v>2370</v>
      </c>
      <c r="F1343" s="5" t="s">
        <v>2370</v>
      </c>
      <c r="G1343" s="5">
        <v>0</v>
      </c>
      <c r="H1343" s="5" t="s">
        <v>2370</v>
      </c>
      <c r="I1343" s="5" t="str">
        <f t="shared" si="40"/>
        <v>OBESITY</v>
      </c>
      <c r="J1343" s="5" t="str">
        <f t="shared" si="41"/>
        <v>NORMAL</v>
      </c>
    </row>
    <row r="1344" spans="1:10" x14ac:dyDescent="0.25">
      <c r="A1344" s="5" t="s">
        <v>1018</v>
      </c>
      <c r="B1344" s="5">
        <v>37.049999999999997</v>
      </c>
      <c r="C1344" s="5">
        <v>4.74</v>
      </c>
      <c r="D1344" s="5" t="s">
        <v>2370</v>
      </c>
      <c r="E1344" s="5" t="s">
        <v>2370</v>
      </c>
      <c r="F1344" s="5" t="s">
        <v>2372</v>
      </c>
      <c r="G1344" s="5">
        <v>1</v>
      </c>
      <c r="H1344" s="5" t="s">
        <v>2370</v>
      </c>
      <c r="I1344" s="5" t="str">
        <f t="shared" si="40"/>
        <v>OBESITY</v>
      </c>
      <c r="J1344" s="5" t="str">
        <f t="shared" si="41"/>
        <v>NORMAL</v>
      </c>
    </row>
    <row r="1345" spans="1:10" x14ac:dyDescent="0.25">
      <c r="A1345" s="5" t="s">
        <v>1017</v>
      </c>
      <c r="B1345" s="5">
        <v>18.66</v>
      </c>
      <c r="C1345" s="5">
        <v>11.35</v>
      </c>
      <c r="D1345" s="5" t="s">
        <v>2370</v>
      </c>
      <c r="E1345" s="5" t="s">
        <v>2370</v>
      </c>
      <c r="F1345" s="5" t="s">
        <v>2370</v>
      </c>
      <c r="G1345" s="5">
        <v>0</v>
      </c>
      <c r="H1345" s="5" t="s">
        <v>2370</v>
      </c>
      <c r="I1345" s="5" t="str">
        <f t="shared" si="40"/>
        <v>NORMAL WEIGHT</v>
      </c>
      <c r="J1345" s="5" t="str">
        <f t="shared" si="41"/>
        <v>DIABETES</v>
      </c>
    </row>
    <row r="1346" spans="1:10" x14ac:dyDescent="0.25">
      <c r="A1346" s="5" t="s">
        <v>1016</v>
      </c>
      <c r="B1346" s="5">
        <v>36.200000000000003</v>
      </c>
      <c r="C1346" s="5">
        <v>6.81</v>
      </c>
      <c r="D1346" s="5" t="s">
        <v>2371</v>
      </c>
      <c r="E1346" s="5" t="s">
        <v>2370</v>
      </c>
      <c r="F1346" s="5" t="s">
        <v>2370</v>
      </c>
      <c r="G1346" s="5">
        <v>1</v>
      </c>
      <c r="H1346" s="5" t="s">
        <v>2370</v>
      </c>
      <c r="I1346" s="5" t="str">
        <f t="shared" ref="I1346:I1409" si="42">IF(B1346 &lt;18.5,"UNDERWEIGHT",IF(B1346&lt;25,"NORMAL WEIGHT",IF(B1346&lt;30,"OVERWEIGHT","OBESITY")))</f>
        <v>OBESITY</v>
      </c>
      <c r="J1346" s="5" t="str">
        <f t="shared" si="41"/>
        <v>DIABETES</v>
      </c>
    </row>
    <row r="1347" spans="1:10" x14ac:dyDescent="0.25">
      <c r="A1347" s="5" t="s">
        <v>1015</v>
      </c>
      <c r="B1347" s="5">
        <v>18.87</v>
      </c>
      <c r="C1347" s="5">
        <v>8.06</v>
      </c>
      <c r="D1347" s="5" t="s">
        <v>2370</v>
      </c>
      <c r="E1347" s="5" t="s">
        <v>2370</v>
      </c>
      <c r="F1347" s="5" t="s">
        <v>2370</v>
      </c>
      <c r="G1347" s="5">
        <v>0</v>
      </c>
      <c r="H1347" s="5" t="s">
        <v>2370</v>
      </c>
      <c r="I1347" s="5" t="str">
        <f t="shared" si="42"/>
        <v>NORMAL WEIGHT</v>
      </c>
      <c r="J1347" s="5" t="str">
        <f t="shared" ref="J1347:J1410" si="43">IF(C1347&lt;5.7,"NORMAL",IF(C1347&lt;6.4,"PREDIABETES","DIABETES"))</f>
        <v>DIABETES</v>
      </c>
    </row>
    <row r="1348" spans="1:10" x14ac:dyDescent="0.25">
      <c r="A1348" s="5" t="s">
        <v>1014</v>
      </c>
      <c r="B1348" s="5">
        <v>32.299999999999997</v>
      </c>
      <c r="C1348" s="5">
        <v>6.74</v>
      </c>
      <c r="D1348" s="5" t="s">
        <v>2371</v>
      </c>
      <c r="E1348" s="5" t="s">
        <v>2370</v>
      </c>
      <c r="F1348" s="5" t="s">
        <v>2370</v>
      </c>
      <c r="G1348" s="5">
        <v>1</v>
      </c>
      <c r="H1348" s="5" t="s">
        <v>2370</v>
      </c>
      <c r="I1348" s="5" t="str">
        <f t="shared" si="42"/>
        <v>OBESITY</v>
      </c>
      <c r="J1348" s="5" t="str">
        <f t="shared" si="43"/>
        <v>DIABETES</v>
      </c>
    </row>
    <row r="1349" spans="1:10" x14ac:dyDescent="0.25">
      <c r="A1349" s="5" t="s">
        <v>1013</v>
      </c>
      <c r="B1349" s="5">
        <v>22.64</v>
      </c>
      <c r="C1349" s="5">
        <v>6.54</v>
      </c>
      <c r="D1349" s="5" t="s">
        <v>2371</v>
      </c>
      <c r="E1349" s="5" t="s">
        <v>2370</v>
      </c>
      <c r="F1349" s="5" t="s">
        <v>2370</v>
      </c>
      <c r="G1349" s="5">
        <v>2</v>
      </c>
      <c r="H1349" s="5" t="s">
        <v>2370</v>
      </c>
      <c r="I1349" s="5" t="str">
        <f t="shared" si="42"/>
        <v>NORMAL WEIGHT</v>
      </c>
      <c r="J1349" s="5" t="str">
        <f t="shared" si="43"/>
        <v>DIABETES</v>
      </c>
    </row>
    <row r="1350" spans="1:10" x14ac:dyDescent="0.25">
      <c r="A1350" s="5" t="s">
        <v>1012</v>
      </c>
      <c r="B1350" s="5">
        <v>28.69</v>
      </c>
      <c r="C1350" s="5">
        <v>5.4</v>
      </c>
      <c r="D1350" s="5" t="s">
        <v>2370</v>
      </c>
      <c r="E1350" s="5" t="s">
        <v>2370</v>
      </c>
      <c r="F1350" s="5" t="s">
        <v>2370</v>
      </c>
      <c r="G1350" s="5">
        <v>0</v>
      </c>
      <c r="H1350" s="5" t="s">
        <v>2370</v>
      </c>
      <c r="I1350" s="5" t="str">
        <f t="shared" si="42"/>
        <v>OVERWEIGHT</v>
      </c>
      <c r="J1350" s="5" t="str">
        <f t="shared" si="43"/>
        <v>NORMAL</v>
      </c>
    </row>
    <row r="1351" spans="1:10" x14ac:dyDescent="0.25">
      <c r="A1351" s="5" t="s">
        <v>1011</v>
      </c>
      <c r="B1351" s="5">
        <v>28.16</v>
      </c>
      <c r="C1351" s="5">
        <v>5.58</v>
      </c>
      <c r="D1351" s="5" t="s">
        <v>2371</v>
      </c>
      <c r="E1351" s="5" t="s">
        <v>2370</v>
      </c>
      <c r="F1351" s="5" t="s">
        <v>2370</v>
      </c>
      <c r="G1351" s="5">
        <v>0</v>
      </c>
      <c r="H1351" s="5" t="s">
        <v>2370</v>
      </c>
      <c r="I1351" s="5" t="str">
        <f t="shared" si="42"/>
        <v>OVERWEIGHT</v>
      </c>
      <c r="J1351" s="5" t="str">
        <f t="shared" si="43"/>
        <v>NORMAL</v>
      </c>
    </row>
    <row r="1352" spans="1:10" x14ac:dyDescent="0.25">
      <c r="A1352" s="5" t="s">
        <v>1010</v>
      </c>
      <c r="B1352" s="5">
        <v>45.54</v>
      </c>
      <c r="C1352" s="5">
        <v>5.84</v>
      </c>
      <c r="D1352" s="5" t="s">
        <v>2370</v>
      </c>
      <c r="E1352" s="5" t="s">
        <v>2370</v>
      </c>
      <c r="F1352" s="5" t="s">
        <v>2372</v>
      </c>
      <c r="G1352" s="5">
        <v>1</v>
      </c>
      <c r="H1352" s="5" t="s">
        <v>2370</v>
      </c>
      <c r="I1352" s="5" t="str">
        <f t="shared" si="42"/>
        <v>OBESITY</v>
      </c>
      <c r="J1352" s="5" t="str">
        <f t="shared" si="43"/>
        <v>PREDIABETES</v>
      </c>
    </row>
    <row r="1353" spans="1:10" x14ac:dyDescent="0.25">
      <c r="A1353" s="5" t="s">
        <v>1009</v>
      </c>
      <c r="B1353" s="5">
        <v>28.7</v>
      </c>
      <c r="C1353" s="5">
        <v>4.2</v>
      </c>
      <c r="D1353" s="5" t="s">
        <v>2370</v>
      </c>
      <c r="E1353" s="5" t="s">
        <v>2370</v>
      </c>
      <c r="F1353" s="5" t="s">
        <v>2370</v>
      </c>
      <c r="G1353" s="5">
        <v>0</v>
      </c>
      <c r="H1353" s="5" t="s">
        <v>2370</v>
      </c>
      <c r="I1353" s="5" t="str">
        <f t="shared" si="42"/>
        <v>OVERWEIGHT</v>
      </c>
      <c r="J1353" s="5" t="str">
        <f t="shared" si="43"/>
        <v>NORMAL</v>
      </c>
    </row>
    <row r="1354" spans="1:10" x14ac:dyDescent="0.25">
      <c r="A1354" s="5" t="s">
        <v>1008</v>
      </c>
      <c r="B1354" s="5">
        <v>27.74</v>
      </c>
      <c r="C1354" s="5">
        <v>6.06</v>
      </c>
      <c r="D1354" s="5" t="s">
        <v>2371</v>
      </c>
      <c r="E1354" s="5" t="s">
        <v>2370</v>
      </c>
      <c r="F1354" s="5" t="s">
        <v>2370</v>
      </c>
      <c r="G1354" s="5">
        <v>0</v>
      </c>
      <c r="H1354" s="5" t="s">
        <v>2370</v>
      </c>
      <c r="I1354" s="5" t="str">
        <f t="shared" si="42"/>
        <v>OVERWEIGHT</v>
      </c>
      <c r="J1354" s="5" t="str">
        <f t="shared" si="43"/>
        <v>PREDIABETES</v>
      </c>
    </row>
    <row r="1355" spans="1:10" x14ac:dyDescent="0.25">
      <c r="A1355" s="5" t="s">
        <v>1007</v>
      </c>
      <c r="B1355" s="5">
        <v>36.954999999999998</v>
      </c>
      <c r="C1355" s="5">
        <v>7.57</v>
      </c>
      <c r="D1355" s="5" t="s">
        <v>2370</v>
      </c>
      <c r="E1355" s="5" t="s">
        <v>2370</v>
      </c>
      <c r="F1355" s="5" t="s">
        <v>2370</v>
      </c>
      <c r="G1355" s="5">
        <v>0</v>
      </c>
      <c r="H1355" s="5" t="s">
        <v>2370</v>
      </c>
      <c r="I1355" s="5" t="str">
        <f t="shared" si="42"/>
        <v>OBESITY</v>
      </c>
      <c r="J1355" s="5" t="str">
        <f t="shared" si="43"/>
        <v>DIABETES</v>
      </c>
    </row>
    <row r="1356" spans="1:10" x14ac:dyDescent="0.25">
      <c r="A1356" s="5" t="s">
        <v>1006</v>
      </c>
      <c r="B1356" s="5">
        <v>30.69</v>
      </c>
      <c r="C1356" s="5">
        <v>6.15</v>
      </c>
      <c r="D1356" s="5" t="s">
        <v>2370</v>
      </c>
      <c r="E1356" s="5" t="s">
        <v>2370</v>
      </c>
      <c r="F1356" s="5" t="s">
        <v>2370</v>
      </c>
      <c r="G1356" s="5">
        <v>0</v>
      </c>
      <c r="H1356" s="5" t="s">
        <v>2370</v>
      </c>
      <c r="I1356" s="5" t="str">
        <f t="shared" si="42"/>
        <v>OBESITY</v>
      </c>
      <c r="J1356" s="5" t="str">
        <f t="shared" si="43"/>
        <v>PREDIABETES</v>
      </c>
    </row>
    <row r="1357" spans="1:10" x14ac:dyDescent="0.25">
      <c r="A1357" s="5" t="s">
        <v>1005</v>
      </c>
      <c r="B1357" s="5">
        <v>24.984999999999999</v>
      </c>
      <c r="C1357" s="5">
        <v>4.5599999999999996</v>
      </c>
      <c r="D1357" s="5" t="s">
        <v>2370</v>
      </c>
      <c r="E1357" s="5" t="s">
        <v>2370</v>
      </c>
      <c r="F1357" s="5" t="s">
        <v>2370</v>
      </c>
      <c r="G1357" s="5">
        <v>0</v>
      </c>
      <c r="H1357" s="5" t="s">
        <v>2370</v>
      </c>
      <c r="I1357" s="5" t="str">
        <f t="shared" si="42"/>
        <v>NORMAL WEIGHT</v>
      </c>
      <c r="J1357" s="5" t="str">
        <f t="shared" si="43"/>
        <v>NORMAL</v>
      </c>
    </row>
    <row r="1358" spans="1:10" x14ac:dyDescent="0.25">
      <c r="A1358" s="5" t="s">
        <v>1004</v>
      </c>
      <c r="B1358" s="5">
        <v>39.42</v>
      </c>
      <c r="C1358" s="5">
        <v>4.72</v>
      </c>
      <c r="D1358" s="5" t="s">
        <v>2371</v>
      </c>
      <c r="E1358" s="5" t="s">
        <v>2370</v>
      </c>
      <c r="F1358" s="5" t="s">
        <v>2370</v>
      </c>
      <c r="G1358" s="5">
        <v>1</v>
      </c>
      <c r="H1358" s="5" t="s">
        <v>2370</v>
      </c>
      <c r="I1358" s="5" t="str">
        <f t="shared" si="42"/>
        <v>OBESITY</v>
      </c>
      <c r="J1358" s="5" t="str">
        <f t="shared" si="43"/>
        <v>NORMAL</v>
      </c>
    </row>
    <row r="1359" spans="1:10" x14ac:dyDescent="0.25">
      <c r="A1359" s="5" t="s">
        <v>1003</v>
      </c>
      <c r="B1359" s="5">
        <v>16.8</v>
      </c>
      <c r="C1359" s="5">
        <v>7.98</v>
      </c>
      <c r="D1359" s="5" t="s">
        <v>2370</v>
      </c>
      <c r="E1359" s="5" t="s">
        <v>2370</v>
      </c>
      <c r="F1359" s="5" t="s">
        <v>2370</v>
      </c>
      <c r="G1359" s="5">
        <v>0</v>
      </c>
      <c r="H1359" s="5" t="s">
        <v>2370</v>
      </c>
      <c r="I1359" s="5" t="str">
        <f t="shared" si="42"/>
        <v>UNDERWEIGHT</v>
      </c>
      <c r="J1359" s="5" t="str">
        <f t="shared" si="43"/>
        <v>DIABETES</v>
      </c>
    </row>
    <row r="1360" spans="1:10" x14ac:dyDescent="0.25">
      <c r="A1360" s="5" t="s">
        <v>1002</v>
      </c>
      <c r="B1360" s="5">
        <v>23.274999999999999</v>
      </c>
      <c r="C1360" s="5">
        <v>6.26</v>
      </c>
      <c r="D1360" s="5" t="s">
        <v>2371</v>
      </c>
      <c r="E1360" s="5" t="s">
        <v>2370</v>
      </c>
      <c r="F1360" s="5" t="s">
        <v>2372</v>
      </c>
      <c r="G1360" s="5">
        <v>1</v>
      </c>
      <c r="H1360" s="5" t="s">
        <v>2370</v>
      </c>
      <c r="I1360" s="5" t="str">
        <f t="shared" si="42"/>
        <v>NORMAL WEIGHT</v>
      </c>
      <c r="J1360" s="5" t="str">
        <f t="shared" si="43"/>
        <v>PREDIABETES</v>
      </c>
    </row>
    <row r="1361" spans="1:10" x14ac:dyDescent="0.25">
      <c r="A1361" s="5" t="s">
        <v>1001</v>
      </c>
      <c r="B1361" s="5">
        <v>22.8</v>
      </c>
      <c r="C1361" s="5">
        <v>4.29</v>
      </c>
      <c r="D1361" s="5" t="s">
        <v>2371</v>
      </c>
      <c r="E1361" s="5" t="s">
        <v>2370</v>
      </c>
      <c r="F1361" s="5" t="s">
        <v>2372</v>
      </c>
      <c r="G1361" s="5">
        <v>1</v>
      </c>
      <c r="H1361" s="5" t="s">
        <v>2370</v>
      </c>
      <c r="I1361" s="5" t="str">
        <f t="shared" si="42"/>
        <v>NORMAL WEIGHT</v>
      </c>
      <c r="J1361" s="5" t="str">
        <f t="shared" si="43"/>
        <v>NORMAL</v>
      </c>
    </row>
    <row r="1362" spans="1:10" x14ac:dyDescent="0.25">
      <c r="A1362" s="5" t="s">
        <v>1000</v>
      </c>
      <c r="B1362" s="5">
        <v>24.3</v>
      </c>
      <c r="C1362" s="5">
        <v>5.43</v>
      </c>
      <c r="D1362" s="5" t="s">
        <v>2370</v>
      </c>
      <c r="E1362" s="5" t="s">
        <v>2370</v>
      </c>
      <c r="F1362" s="5" t="s">
        <v>2370</v>
      </c>
      <c r="G1362" s="5">
        <v>2</v>
      </c>
      <c r="H1362" s="5" t="s">
        <v>2370</v>
      </c>
      <c r="I1362" s="5" t="str">
        <f t="shared" si="42"/>
        <v>NORMAL WEIGHT</v>
      </c>
      <c r="J1362" s="5" t="str">
        <f t="shared" si="43"/>
        <v>NORMAL</v>
      </c>
    </row>
    <row r="1363" spans="1:10" x14ac:dyDescent="0.25">
      <c r="A1363" s="5" t="s">
        <v>999</v>
      </c>
      <c r="B1363" s="5">
        <v>25.13</v>
      </c>
      <c r="C1363" s="5">
        <v>8</v>
      </c>
      <c r="D1363" s="5" t="s">
        <v>2371</v>
      </c>
      <c r="E1363" s="5" t="s">
        <v>2370</v>
      </c>
      <c r="F1363" s="5" t="s">
        <v>2370</v>
      </c>
      <c r="G1363" s="5">
        <v>1</v>
      </c>
      <c r="H1363" s="5" t="s">
        <v>2370</v>
      </c>
      <c r="I1363" s="5" t="str">
        <f t="shared" si="42"/>
        <v>OVERWEIGHT</v>
      </c>
      <c r="J1363" s="5" t="str">
        <f t="shared" si="43"/>
        <v>DIABETES</v>
      </c>
    </row>
    <row r="1364" spans="1:10" x14ac:dyDescent="0.25">
      <c r="A1364" s="5" t="s">
        <v>998</v>
      </c>
      <c r="B1364" s="5">
        <v>22.72</v>
      </c>
      <c r="C1364" s="5">
        <v>9.9600000000000009</v>
      </c>
      <c r="D1364" s="5" t="s">
        <v>2371</v>
      </c>
      <c r="E1364" s="5" t="s">
        <v>2370</v>
      </c>
      <c r="F1364" s="5" t="s">
        <v>2370</v>
      </c>
      <c r="G1364" s="5">
        <v>2</v>
      </c>
      <c r="H1364" s="5" t="s">
        <v>2370</v>
      </c>
      <c r="I1364" s="5" t="str">
        <f t="shared" si="42"/>
        <v>NORMAL WEIGHT</v>
      </c>
      <c r="J1364" s="5" t="str">
        <f t="shared" si="43"/>
        <v>DIABETES</v>
      </c>
    </row>
    <row r="1365" spans="1:10" x14ac:dyDescent="0.25">
      <c r="A1365" s="5" t="s">
        <v>997</v>
      </c>
      <c r="B1365" s="5">
        <v>32.6</v>
      </c>
      <c r="C1365" s="5">
        <v>6.8</v>
      </c>
      <c r="D1365" s="5" t="s">
        <v>2371</v>
      </c>
      <c r="E1365" s="5" t="s">
        <v>2370</v>
      </c>
      <c r="F1365" s="5" t="s">
        <v>2370</v>
      </c>
      <c r="G1365" s="5">
        <v>0</v>
      </c>
      <c r="H1365" s="5" t="s">
        <v>2370</v>
      </c>
      <c r="I1365" s="5" t="str">
        <f t="shared" si="42"/>
        <v>OBESITY</v>
      </c>
      <c r="J1365" s="5" t="str">
        <f t="shared" si="43"/>
        <v>DIABETES</v>
      </c>
    </row>
    <row r="1366" spans="1:10" x14ac:dyDescent="0.25">
      <c r="A1366" s="5" t="s">
        <v>996</v>
      </c>
      <c r="B1366" s="5">
        <v>17.28</v>
      </c>
      <c r="C1366" s="5">
        <v>6.22</v>
      </c>
      <c r="D1366" s="5" t="s">
        <v>2371</v>
      </c>
      <c r="E1366" s="5" t="s">
        <v>2370</v>
      </c>
      <c r="F1366" s="5" t="s">
        <v>2370</v>
      </c>
      <c r="G1366" s="5">
        <v>2</v>
      </c>
      <c r="H1366" s="5" t="s">
        <v>2370</v>
      </c>
      <c r="I1366" s="5" t="str">
        <f t="shared" si="42"/>
        <v>UNDERWEIGHT</v>
      </c>
      <c r="J1366" s="5" t="str">
        <f t="shared" si="43"/>
        <v>PREDIABETES</v>
      </c>
    </row>
    <row r="1367" spans="1:10" x14ac:dyDescent="0.25">
      <c r="A1367" s="5" t="s">
        <v>995</v>
      </c>
      <c r="B1367" s="5">
        <v>27.92</v>
      </c>
      <c r="C1367" s="5">
        <v>5.79</v>
      </c>
      <c r="D1367" s="5" t="s">
        <v>2370</v>
      </c>
      <c r="E1367" s="5" t="s">
        <v>2370</v>
      </c>
      <c r="F1367" s="5" t="s">
        <v>2370</v>
      </c>
      <c r="G1367" s="5">
        <v>1</v>
      </c>
      <c r="H1367" s="5" t="s">
        <v>2370</v>
      </c>
      <c r="I1367" s="5" t="str">
        <f t="shared" si="42"/>
        <v>OVERWEIGHT</v>
      </c>
      <c r="J1367" s="5" t="str">
        <f t="shared" si="43"/>
        <v>PREDIABETES</v>
      </c>
    </row>
    <row r="1368" spans="1:10" x14ac:dyDescent="0.25">
      <c r="A1368" s="5" t="s">
        <v>994</v>
      </c>
      <c r="B1368" s="5">
        <v>38.284999999999997</v>
      </c>
      <c r="C1368" s="5">
        <v>5.41</v>
      </c>
      <c r="D1368" s="5" t="s">
        <v>2370</v>
      </c>
      <c r="E1368" s="5" t="s">
        <v>2370</v>
      </c>
      <c r="F1368" s="5" t="s">
        <v>2370</v>
      </c>
      <c r="G1368" s="5">
        <v>0</v>
      </c>
      <c r="H1368" s="5" t="s">
        <v>2370</v>
      </c>
      <c r="I1368" s="5" t="str">
        <f t="shared" si="42"/>
        <v>OBESITY</v>
      </c>
      <c r="J1368" s="5" t="str">
        <f t="shared" si="43"/>
        <v>NORMAL</v>
      </c>
    </row>
    <row r="1369" spans="1:10" x14ac:dyDescent="0.25">
      <c r="A1369" s="5" t="s">
        <v>993</v>
      </c>
      <c r="B1369" s="5">
        <v>16.48</v>
      </c>
      <c r="C1369" s="5">
        <v>11.05</v>
      </c>
      <c r="D1369" s="5" t="s">
        <v>2370</v>
      </c>
      <c r="E1369" s="5" t="s">
        <v>2370</v>
      </c>
      <c r="F1369" s="5" t="s">
        <v>2370</v>
      </c>
      <c r="G1369" s="5">
        <v>0</v>
      </c>
      <c r="H1369" s="5" t="s">
        <v>2370</v>
      </c>
      <c r="I1369" s="5" t="str">
        <f t="shared" si="42"/>
        <v>UNDERWEIGHT</v>
      </c>
      <c r="J1369" s="5" t="str">
        <f t="shared" si="43"/>
        <v>DIABETES</v>
      </c>
    </row>
    <row r="1370" spans="1:10" x14ac:dyDescent="0.25">
      <c r="A1370" s="5" t="s">
        <v>992</v>
      </c>
      <c r="B1370" s="5">
        <v>38.57</v>
      </c>
      <c r="C1370" s="5">
        <v>6.27</v>
      </c>
      <c r="D1370" s="5" t="s">
        <v>2370</v>
      </c>
      <c r="E1370" s="5" t="s">
        <v>2370</v>
      </c>
      <c r="F1370" s="5" t="s">
        <v>2370</v>
      </c>
      <c r="G1370" s="5">
        <v>0</v>
      </c>
      <c r="H1370" s="5" t="s">
        <v>2370</v>
      </c>
      <c r="I1370" s="5" t="str">
        <f t="shared" si="42"/>
        <v>OBESITY</v>
      </c>
      <c r="J1370" s="5" t="str">
        <f t="shared" si="43"/>
        <v>PREDIABETES</v>
      </c>
    </row>
    <row r="1371" spans="1:10" x14ac:dyDescent="0.25">
      <c r="A1371" s="5" t="s">
        <v>991</v>
      </c>
      <c r="B1371" s="5">
        <v>43.85</v>
      </c>
      <c r="C1371" s="5">
        <v>4.7699999999999996</v>
      </c>
      <c r="D1371" s="5" t="s">
        <v>2371</v>
      </c>
      <c r="E1371" s="5" t="s">
        <v>2370</v>
      </c>
      <c r="F1371" s="5" t="s">
        <v>2370</v>
      </c>
      <c r="G1371" s="5">
        <v>0</v>
      </c>
      <c r="H1371" s="5" t="s">
        <v>2370</v>
      </c>
      <c r="I1371" s="5" t="str">
        <f t="shared" si="42"/>
        <v>OBESITY</v>
      </c>
      <c r="J1371" s="5" t="str">
        <f t="shared" si="43"/>
        <v>NORMAL</v>
      </c>
    </row>
    <row r="1372" spans="1:10" x14ac:dyDescent="0.25">
      <c r="A1372" s="5" t="s">
        <v>990</v>
      </c>
      <c r="B1372" s="5">
        <v>30.11</v>
      </c>
      <c r="C1372" s="5">
        <v>4.08</v>
      </c>
      <c r="D1372" s="5" t="s">
        <v>2370</v>
      </c>
      <c r="E1372" s="5" t="s">
        <v>2370</v>
      </c>
      <c r="F1372" s="5" t="s">
        <v>2370</v>
      </c>
      <c r="G1372" s="5">
        <v>0</v>
      </c>
      <c r="H1372" s="5" t="s">
        <v>2370</v>
      </c>
      <c r="I1372" s="5" t="str">
        <f t="shared" si="42"/>
        <v>OBESITY</v>
      </c>
      <c r="J1372" s="5" t="str">
        <f t="shared" si="43"/>
        <v>NORMAL</v>
      </c>
    </row>
    <row r="1373" spans="1:10" x14ac:dyDescent="0.25">
      <c r="A1373" s="5" t="s">
        <v>989</v>
      </c>
      <c r="B1373" s="5">
        <v>31.59</v>
      </c>
      <c r="C1373" s="5">
        <v>6.01</v>
      </c>
      <c r="D1373" s="5" t="s">
        <v>2370</v>
      </c>
      <c r="E1373" s="5" t="s">
        <v>2370</v>
      </c>
      <c r="F1373" s="5" t="s">
        <v>2370</v>
      </c>
      <c r="G1373" s="5">
        <v>0</v>
      </c>
      <c r="H1373" s="5" t="s">
        <v>2370</v>
      </c>
      <c r="I1373" s="5" t="str">
        <f t="shared" si="42"/>
        <v>OBESITY</v>
      </c>
      <c r="J1373" s="5" t="str">
        <f t="shared" si="43"/>
        <v>PREDIABETES</v>
      </c>
    </row>
    <row r="1374" spans="1:10" x14ac:dyDescent="0.25">
      <c r="A1374" s="5" t="s">
        <v>988</v>
      </c>
      <c r="B1374" s="5">
        <v>40.15</v>
      </c>
      <c r="C1374" s="5">
        <v>11.84</v>
      </c>
      <c r="D1374" s="5" t="s">
        <v>2370</v>
      </c>
      <c r="E1374" s="5" t="s">
        <v>2370</v>
      </c>
      <c r="F1374" s="5" t="s">
        <v>2370</v>
      </c>
      <c r="G1374" s="5">
        <v>0</v>
      </c>
      <c r="H1374" s="5" t="s">
        <v>2370</v>
      </c>
      <c r="I1374" s="5" t="str">
        <f t="shared" si="42"/>
        <v>OBESITY</v>
      </c>
      <c r="J1374" s="5" t="str">
        <f t="shared" si="43"/>
        <v>DIABETES</v>
      </c>
    </row>
    <row r="1375" spans="1:10" x14ac:dyDescent="0.25">
      <c r="A1375" s="5" t="s">
        <v>987</v>
      </c>
      <c r="B1375" s="5">
        <v>40.700000000000003</v>
      </c>
      <c r="C1375" s="5">
        <v>6.27</v>
      </c>
      <c r="D1375" s="5" t="s">
        <v>2371</v>
      </c>
      <c r="E1375" s="5" t="s">
        <v>2370</v>
      </c>
      <c r="F1375" s="5" t="s">
        <v>2372</v>
      </c>
      <c r="G1375" s="5">
        <v>1</v>
      </c>
      <c r="H1375" s="5" t="s">
        <v>2370</v>
      </c>
      <c r="I1375" s="5" t="str">
        <f t="shared" si="42"/>
        <v>OBESITY</v>
      </c>
      <c r="J1375" s="5" t="str">
        <f t="shared" si="43"/>
        <v>PREDIABETES</v>
      </c>
    </row>
    <row r="1376" spans="1:10" x14ac:dyDescent="0.25">
      <c r="A1376" s="5" t="s">
        <v>986</v>
      </c>
      <c r="B1376" s="5">
        <v>40.76</v>
      </c>
      <c r="C1376" s="5">
        <v>5.28</v>
      </c>
      <c r="D1376" s="5" t="s">
        <v>2370</v>
      </c>
      <c r="E1376" s="5" t="s">
        <v>2370</v>
      </c>
      <c r="F1376" s="5" t="s">
        <v>2370</v>
      </c>
      <c r="G1376" s="5">
        <v>0</v>
      </c>
      <c r="H1376" s="5" t="s">
        <v>2370</v>
      </c>
      <c r="I1376" s="5" t="str">
        <f t="shared" si="42"/>
        <v>OBESITY</v>
      </c>
      <c r="J1376" s="5" t="str">
        <f t="shared" si="43"/>
        <v>NORMAL</v>
      </c>
    </row>
    <row r="1377" spans="1:10" x14ac:dyDescent="0.25">
      <c r="A1377" s="5" t="s">
        <v>985</v>
      </c>
      <c r="B1377" s="5">
        <v>29.7</v>
      </c>
      <c r="C1377" s="5">
        <v>7.03</v>
      </c>
      <c r="D1377" s="5" t="s">
        <v>2370</v>
      </c>
      <c r="E1377" s="5" t="s">
        <v>2370</v>
      </c>
      <c r="F1377" s="5" t="s">
        <v>2370</v>
      </c>
      <c r="G1377" s="5">
        <v>0</v>
      </c>
      <c r="H1377" s="5" t="s">
        <v>2370</v>
      </c>
      <c r="I1377" s="5" t="str">
        <f t="shared" si="42"/>
        <v>OVERWEIGHT</v>
      </c>
      <c r="J1377" s="5" t="str">
        <f t="shared" si="43"/>
        <v>DIABETES</v>
      </c>
    </row>
    <row r="1378" spans="1:10" x14ac:dyDescent="0.25">
      <c r="A1378" s="5" t="s">
        <v>984</v>
      </c>
      <c r="B1378" s="5">
        <v>40.58</v>
      </c>
      <c r="C1378" s="5">
        <v>5.32</v>
      </c>
      <c r="D1378" s="5" t="s">
        <v>2371</v>
      </c>
      <c r="E1378" s="5" t="s">
        <v>2370</v>
      </c>
      <c r="F1378" s="5" t="s">
        <v>2372</v>
      </c>
      <c r="G1378" s="5">
        <v>1</v>
      </c>
      <c r="H1378" s="5" t="s">
        <v>2370</v>
      </c>
      <c r="I1378" s="5" t="str">
        <f t="shared" si="42"/>
        <v>OBESITY</v>
      </c>
      <c r="J1378" s="5" t="str">
        <f t="shared" si="43"/>
        <v>NORMAL</v>
      </c>
    </row>
    <row r="1379" spans="1:10" x14ac:dyDescent="0.25">
      <c r="A1379" s="5" t="s">
        <v>983</v>
      </c>
      <c r="B1379" s="5">
        <v>33.06</v>
      </c>
      <c r="C1379" s="5">
        <v>9.59</v>
      </c>
      <c r="D1379" s="5" t="s">
        <v>2371</v>
      </c>
      <c r="E1379" s="5" t="s">
        <v>2370</v>
      </c>
      <c r="F1379" s="5" t="s">
        <v>2370</v>
      </c>
      <c r="G1379" s="5">
        <v>0</v>
      </c>
      <c r="H1379" s="5" t="s">
        <v>2370</v>
      </c>
      <c r="I1379" s="5" t="str">
        <f t="shared" si="42"/>
        <v>OBESITY</v>
      </c>
      <c r="J1379" s="5" t="str">
        <f t="shared" si="43"/>
        <v>DIABETES</v>
      </c>
    </row>
    <row r="1380" spans="1:10" x14ac:dyDescent="0.25">
      <c r="A1380" s="5" t="s">
        <v>982</v>
      </c>
      <c r="B1380" s="5">
        <v>26.62</v>
      </c>
      <c r="C1380" s="5">
        <v>6.15</v>
      </c>
      <c r="D1380" s="5" t="s">
        <v>2371</v>
      </c>
      <c r="E1380" s="5" t="s">
        <v>2370</v>
      </c>
      <c r="F1380" s="5" t="s">
        <v>2370</v>
      </c>
      <c r="G1380" s="5">
        <v>0</v>
      </c>
      <c r="H1380" s="5" t="s">
        <v>2370</v>
      </c>
      <c r="I1380" s="5" t="str">
        <f t="shared" si="42"/>
        <v>OVERWEIGHT</v>
      </c>
      <c r="J1380" s="5" t="str">
        <f t="shared" si="43"/>
        <v>PREDIABETES</v>
      </c>
    </row>
    <row r="1381" spans="1:10" x14ac:dyDescent="0.25">
      <c r="A1381" s="5" t="s">
        <v>981</v>
      </c>
      <c r="B1381" s="5">
        <v>37.1</v>
      </c>
      <c r="C1381" s="5">
        <v>11.08</v>
      </c>
      <c r="D1381" s="5" t="s">
        <v>2370</v>
      </c>
      <c r="E1381" s="5" t="s">
        <v>2370</v>
      </c>
      <c r="F1381" s="5" t="s">
        <v>2370</v>
      </c>
      <c r="G1381" s="5">
        <v>0</v>
      </c>
      <c r="H1381" s="5" t="s">
        <v>2370</v>
      </c>
      <c r="I1381" s="5" t="str">
        <f t="shared" si="42"/>
        <v>OBESITY</v>
      </c>
      <c r="J1381" s="5" t="str">
        <f t="shared" si="43"/>
        <v>DIABETES</v>
      </c>
    </row>
    <row r="1382" spans="1:10" x14ac:dyDescent="0.25">
      <c r="A1382" s="5" t="s">
        <v>980</v>
      </c>
      <c r="B1382" s="5">
        <v>18.28</v>
      </c>
      <c r="C1382" s="5">
        <v>7.95</v>
      </c>
      <c r="D1382" s="5" t="s">
        <v>2370</v>
      </c>
      <c r="E1382" s="5" t="s">
        <v>2370</v>
      </c>
      <c r="F1382" s="5" t="s">
        <v>2370</v>
      </c>
      <c r="G1382" s="5">
        <v>0</v>
      </c>
      <c r="H1382" s="5" t="s">
        <v>2370</v>
      </c>
      <c r="I1382" s="5" t="str">
        <f t="shared" si="42"/>
        <v>UNDERWEIGHT</v>
      </c>
      <c r="J1382" s="5" t="str">
        <f t="shared" si="43"/>
        <v>DIABETES</v>
      </c>
    </row>
    <row r="1383" spans="1:10" x14ac:dyDescent="0.25">
      <c r="A1383" s="5" t="s">
        <v>979</v>
      </c>
      <c r="B1383" s="5">
        <v>35.814999999999998</v>
      </c>
      <c r="C1383" s="5">
        <v>6.23</v>
      </c>
      <c r="D1383" s="5" t="s">
        <v>2370</v>
      </c>
      <c r="E1383" s="5" t="s">
        <v>2370</v>
      </c>
      <c r="F1383" s="5" t="s">
        <v>2370</v>
      </c>
      <c r="G1383" s="5">
        <v>0</v>
      </c>
      <c r="H1383" s="5" t="s">
        <v>2370</v>
      </c>
      <c r="I1383" s="5" t="str">
        <f t="shared" si="42"/>
        <v>OBESITY</v>
      </c>
      <c r="J1383" s="5" t="str">
        <f t="shared" si="43"/>
        <v>PREDIABETES</v>
      </c>
    </row>
    <row r="1384" spans="1:10" x14ac:dyDescent="0.25">
      <c r="A1384" s="5" t="s">
        <v>978</v>
      </c>
      <c r="B1384" s="5">
        <v>30.69</v>
      </c>
      <c r="C1384" s="5">
        <v>6.5</v>
      </c>
      <c r="D1384" s="5" t="s">
        <v>2370</v>
      </c>
      <c r="E1384" s="5" t="s">
        <v>2370</v>
      </c>
      <c r="F1384" s="5" t="s">
        <v>2370</v>
      </c>
      <c r="G1384" s="5">
        <v>0</v>
      </c>
      <c r="H1384" s="5" t="s">
        <v>2370</v>
      </c>
      <c r="I1384" s="5" t="str">
        <f t="shared" si="42"/>
        <v>OBESITY</v>
      </c>
      <c r="J1384" s="5" t="str">
        <f t="shared" si="43"/>
        <v>DIABETES</v>
      </c>
    </row>
    <row r="1385" spans="1:10" x14ac:dyDescent="0.25">
      <c r="A1385" s="5" t="s">
        <v>977</v>
      </c>
      <c r="B1385" s="5">
        <v>26.125</v>
      </c>
      <c r="C1385" s="5">
        <v>5.22</v>
      </c>
      <c r="D1385" s="5" t="s">
        <v>2370</v>
      </c>
      <c r="E1385" s="5" t="s">
        <v>2370</v>
      </c>
      <c r="F1385" s="5" t="s">
        <v>2370</v>
      </c>
      <c r="G1385" s="5">
        <v>0</v>
      </c>
      <c r="H1385" s="5" t="s">
        <v>2370</v>
      </c>
      <c r="I1385" s="5" t="str">
        <f t="shared" si="42"/>
        <v>OVERWEIGHT</v>
      </c>
      <c r="J1385" s="5" t="str">
        <f t="shared" si="43"/>
        <v>NORMAL</v>
      </c>
    </row>
    <row r="1386" spans="1:10" x14ac:dyDescent="0.25">
      <c r="A1386" s="5" t="s">
        <v>976</v>
      </c>
      <c r="B1386" s="5">
        <v>34.58</v>
      </c>
      <c r="C1386" s="5">
        <v>6.3</v>
      </c>
      <c r="D1386" s="5" t="s">
        <v>2370</v>
      </c>
      <c r="E1386" s="5" t="s">
        <v>2370</v>
      </c>
      <c r="F1386" s="5" t="s">
        <v>2372</v>
      </c>
      <c r="G1386" s="5">
        <v>1</v>
      </c>
      <c r="H1386" s="5" t="s">
        <v>2370</v>
      </c>
      <c r="I1386" s="5" t="str">
        <f t="shared" si="42"/>
        <v>OBESITY</v>
      </c>
      <c r="J1386" s="5" t="str">
        <f t="shared" si="43"/>
        <v>PREDIABETES</v>
      </c>
    </row>
    <row r="1387" spans="1:10" x14ac:dyDescent="0.25">
      <c r="A1387" s="5" t="s">
        <v>975</v>
      </c>
      <c r="B1387" s="5">
        <v>27.4</v>
      </c>
      <c r="C1387" s="5">
        <v>8.84</v>
      </c>
      <c r="D1387" s="5" t="s">
        <v>2370</v>
      </c>
      <c r="E1387" s="5" t="s">
        <v>2370</v>
      </c>
      <c r="F1387" s="5" t="s">
        <v>2370</v>
      </c>
      <c r="G1387" s="5">
        <v>0</v>
      </c>
      <c r="H1387" s="5" t="s">
        <v>2370</v>
      </c>
      <c r="I1387" s="5" t="str">
        <f t="shared" si="42"/>
        <v>OVERWEIGHT</v>
      </c>
      <c r="J1387" s="5" t="str">
        <f t="shared" si="43"/>
        <v>DIABETES</v>
      </c>
    </row>
    <row r="1388" spans="1:10" x14ac:dyDescent="0.25">
      <c r="A1388" s="5" t="s">
        <v>974</v>
      </c>
      <c r="B1388" s="5">
        <v>27.53</v>
      </c>
      <c r="C1388" s="5">
        <v>4.1100000000000003</v>
      </c>
      <c r="D1388" s="5" t="s">
        <v>2370</v>
      </c>
      <c r="E1388" s="5" t="s">
        <v>2370</v>
      </c>
      <c r="F1388" s="5" t="s">
        <v>2370</v>
      </c>
      <c r="G1388" s="5">
        <v>1</v>
      </c>
      <c r="H1388" s="5" t="s">
        <v>2370</v>
      </c>
      <c r="I1388" s="5" t="str">
        <f t="shared" si="42"/>
        <v>OVERWEIGHT</v>
      </c>
      <c r="J1388" s="5" t="str">
        <f t="shared" si="43"/>
        <v>NORMAL</v>
      </c>
    </row>
    <row r="1389" spans="1:10" x14ac:dyDescent="0.25">
      <c r="A1389" s="5" t="s">
        <v>973</v>
      </c>
      <c r="B1389" s="5">
        <v>33</v>
      </c>
      <c r="C1389" s="5">
        <v>4.57</v>
      </c>
      <c r="D1389" s="5" t="s">
        <v>2370</v>
      </c>
      <c r="E1389" s="5" t="s">
        <v>2370</v>
      </c>
      <c r="F1389" s="5" t="s">
        <v>2370</v>
      </c>
      <c r="G1389" s="5">
        <v>0</v>
      </c>
      <c r="H1389" s="5" t="s">
        <v>2370</v>
      </c>
      <c r="I1389" s="5" t="str">
        <f t="shared" si="42"/>
        <v>OBESITY</v>
      </c>
      <c r="J1389" s="5" t="str">
        <f t="shared" si="43"/>
        <v>NORMAL</v>
      </c>
    </row>
    <row r="1390" spans="1:10" x14ac:dyDescent="0.25">
      <c r="A1390" s="5" t="s">
        <v>972</v>
      </c>
      <c r="B1390" s="5">
        <v>25.78</v>
      </c>
      <c r="C1390" s="5">
        <v>11.06</v>
      </c>
      <c r="D1390" s="5" t="s">
        <v>2371</v>
      </c>
      <c r="E1390" s="5" t="s">
        <v>2370</v>
      </c>
      <c r="F1390" s="5" t="s">
        <v>2370</v>
      </c>
      <c r="G1390" s="5">
        <v>0</v>
      </c>
      <c r="H1390" s="5" t="s">
        <v>2370</v>
      </c>
      <c r="I1390" s="5" t="str">
        <f t="shared" si="42"/>
        <v>OVERWEIGHT</v>
      </c>
      <c r="J1390" s="5" t="str">
        <f t="shared" si="43"/>
        <v>DIABETES</v>
      </c>
    </row>
    <row r="1391" spans="1:10" x14ac:dyDescent="0.25">
      <c r="A1391" s="5" t="s">
        <v>971</v>
      </c>
      <c r="B1391" s="5">
        <v>22.66</v>
      </c>
      <c r="C1391" s="5">
        <v>10.68</v>
      </c>
      <c r="D1391" s="5" t="s">
        <v>2370</v>
      </c>
      <c r="E1391" s="5" t="s">
        <v>2370</v>
      </c>
      <c r="F1391" s="5" t="s">
        <v>2370</v>
      </c>
      <c r="G1391" s="5">
        <v>0</v>
      </c>
      <c r="H1391" s="5" t="s">
        <v>2370</v>
      </c>
      <c r="I1391" s="5" t="str">
        <f t="shared" si="42"/>
        <v>NORMAL WEIGHT</v>
      </c>
      <c r="J1391" s="5" t="str">
        <f t="shared" si="43"/>
        <v>DIABETES</v>
      </c>
    </row>
    <row r="1392" spans="1:10" x14ac:dyDescent="0.25">
      <c r="A1392" s="5" t="s">
        <v>970</v>
      </c>
      <c r="B1392" s="5">
        <v>38.81</v>
      </c>
      <c r="C1392" s="5">
        <v>6.14</v>
      </c>
      <c r="D1392" s="5" t="s">
        <v>2371</v>
      </c>
      <c r="E1392" s="5" t="s">
        <v>2370</v>
      </c>
      <c r="F1392" s="5" t="s">
        <v>2370</v>
      </c>
      <c r="G1392" s="5">
        <v>1</v>
      </c>
      <c r="H1392" s="5" t="s">
        <v>2370</v>
      </c>
      <c r="I1392" s="5" t="str">
        <f t="shared" si="42"/>
        <v>OBESITY</v>
      </c>
      <c r="J1392" s="5" t="str">
        <f t="shared" si="43"/>
        <v>PREDIABETES</v>
      </c>
    </row>
    <row r="1393" spans="1:10" x14ac:dyDescent="0.25">
      <c r="A1393" s="5" t="s">
        <v>969</v>
      </c>
      <c r="B1393" s="5">
        <v>38.51</v>
      </c>
      <c r="C1393" s="5">
        <v>5.45</v>
      </c>
      <c r="D1393" s="5" t="s">
        <v>2371</v>
      </c>
      <c r="E1393" s="5" t="s">
        <v>2370</v>
      </c>
      <c r="F1393" s="5" t="s">
        <v>2370</v>
      </c>
      <c r="G1393" s="5">
        <v>0</v>
      </c>
      <c r="H1393" s="5" t="s">
        <v>2370</v>
      </c>
      <c r="I1393" s="5" t="str">
        <f t="shared" si="42"/>
        <v>OBESITY</v>
      </c>
      <c r="J1393" s="5" t="str">
        <f t="shared" si="43"/>
        <v>NORMAL</v>
      </c>
    </row>
    <row r="1394" spans="1:10" x14ac:dyDescent="0.25">
      <c r="A1394" s="5" t="s">
        <v>968</v>
      </c>
      <c r="B1394" s="5">
        <v>22.98</v>
      </c>
      <c r="C1394" s="5">
        <v>6.14</v>
      </c>
      <c r="D1394" s="5" t="s">
        <v>2371</v>
      </c>
      <c r="E1394" s="5" t="s">
        <v>2370</v>
      </c>
      <c r="F1394" s="5" t="s">
        <v>2370</v>
      </c>
      <c r="G1394" s="5">
        <v>0</v>
      </c>
      <c r="H1394" s="5" t="s">
        <v>2370</v>
      </c>
      <c r="I1394" s="5" t="str">
        <f t="shared" si="42"/>
        <v>NORMAL WEIGHT</v>
      </c>
      <c r="J1394" s="5" t="str">
        <f t="shared" si="43"/>
        <v>PREDIABETES</v>
      </c>
    </row>
    <row r="1395" spans="1:10" x14ac:dyDescent="0.25">
      <c r="A1395" s="5" t="s">
        <v>967</v>
      </c>
      <c r="B1395" s="5">
        <v>15.65</v>
      </c>
      <c r="C1395" s="5">
        <v>7.85</v>
      </c>
      <c r="D1395" s="5" t="s">
        <v>2370</v>
      </c>
      <c r="E1395" s="5" t="s">
        <v>2370</v>
      </c>
      <c r="F1395" s="5" t="s">
        <v>2370</v>
      </c>
      <c r="G1395" s="5">
        <v>0</v>
      </c>
      <c r="H1395" s="5" t="s">
        <v>2370</v>
      </c>
      <c r="I1395" s="5" t="str">
        <f t="shared" si="42"/>
        <v>UNDERWEIGHT</v>
      </c>
      <c r="J1395" s="5" t="str">
        <f t="shared" si="43"/>
        <v>DIABETES</v>
      </c>
    </row>
    <row r="1396" spans="1:10" x14ac:dyDescent="0.25">
      <c r="A1396" s="5" t="s">
        <v>966</v>
      </c>
      <c r="B1396" s="5">
        <v>39.97</v>
      </c>
      <c r="C1396" s="5">
        <v>4.09</v>
      </c>
      <c r="D1396" s="5" t="s">
        <v>2370</v>
      </c>
      <c r="E1396" s="5" t="s">
        <v>2370</v>
      </c>
      <c r="F1396" s="5" t="s">
        <v>2370</v>
      </c>
      <c r="G1396" s="5">
        <v>1</v>
      </c>
      <c r="H1396" s="5" t="s">
        <v>2370</v>
      </c>
      <c r="I1396" s="5" t="str">
        <f t="shared" si="42"/>
        <v>OBESITY</v>
      </c>
      <c r="J1396" s="5" t="str">
        <f t="shared" si="43"/>
        <v>NORMAL</v>
      </c>
    </row>
    <row r="1397" spans="1:10" x14ac:dyDescent="0.25">
      <c r="A1397" s="5" t="s">
        <v>965</v>
      </c>
      <c r="B1397" s="5">
        <v>37.22</v>
      </c>
      <c r="C1397" s="5">
        <v>4.62</v>
      </c>
      <c r="D1397" s="5" t="s">
        <v>2370</v>
      </c>
      <c r="E1397" s="5" t="s">
        <v>2370</v>
      </c>
      <c r="F1397" s="5" t="s">
        <v>2372</v>
      </c>
      <c r="G1397" s="5">
        <v>1</v>
      </c>
      <c r="H1397" s="5" t="s">
        <v>2370</v>
      </c>
      <c r="I1397" s="5" t="str">
        <f t="shared" si="42"/>
        <v>OBESITY</v>
      </c>
      <c r="J1397" s="5" t="str">
        <f t="shared" si="43"/>
        <v>NORMAL</v>
      </c>
    </row>
    <row r="1398" spans="1:10" x14ac:dyDescent="0.25">
      <c r="A1398" s="5" t="s">
        <v>964</v>
      </c>
      <c r="B1398" s="5">
        <v>41.325000000000003</v>
      </c>
      <c r="C1398" s="5">
        <v>5.77</v>
      </c>
      <c r="D1398" s="5" t="s">
        <v>2370</v>
      </c>
      <c r="E1398" s="5" t="s">
        <v>2370</v>
      </c>
      <c r="F1398" s="5" t="s">
        <v>2370</v>
      </c>
      <c r="G1398" s="5">
        <v>0</v>
      </c>
      <c r="H1398" s="5" t="s">
        <v>2370</v>
      </c>
      <c r="I1398" s="5" t="str">
        <f t="shared" si="42"/>
        <v>OBESITY</v>
      </c>
      <c r="J1398" s="5" t="str">
        <f t="shared" si="43"/>
        <v>PREDIABETES</v>
      </c>
    </row>
    <row r="1399" spans="1:10" x14ac:dyDescent="0.25">
      <c r="A1399" s="5" t="s">
        <v>963</v>
      </c>
      <c r="B1399" s="5">
        <v>40.31</v>
      </c>
      <c r="C1399" s="5">
        <v>5.84</v>
      </c>
      <c r="D1399" s="5" t="s">
        <v>2370</v>
      </c>
      <c r="E1399" s="5" t="s">
        <v>2370</v>
      </c>
      <c r="F1399" s="5" t="s">
        <v>2370</v>
      </c>
      <c r="G1399" s="5">
        <v>0</v>
      </c>
      <c r="H1399" s="5" t="s">
        <v>2370</v>
      </c>
      <c r="I1399" s="5" t="str">
        <f t="shared" si="42"/>
        <v>OBESITY</v>
      </c>
      <c r="J1399" s="5" t="str">
        <f t="shared" si="43"/>
        <v>PREDIABETES</v>
      </c>
    </row>
    <row r="1400" spans="1:10" x14ac:dyDescent="0.25">
      <c r="A1400" s="5" t="s">
        <v>962</v>
      </c>
      <c r="B1400" s="5">
        <v>29.48</v>
      </c>
      <c r="C1400" s="5">
        <v>4.91</v>
      </c>
      <c r="D1400" s="5" t="s">
        <v>2370</v>
      </c>
      <c r="E1400" s="5" t="s">
        <v>2370</v>
      </c>
      <c r="F1400" s="5" t="s">
        <v>2370</v>
      </c>
      <c r="G1400" s="5">
        <v>0</v>
      </c>
      <c r="H1400" s="5" t="s">
        <v>2370</v>
      </c>
      <c r="I1400" s="5" t="str">
        <f t="shared" si="42"/>
        <v>OVERWEIGHT</v>
      </c>
      <c r="J1400" s="5" t="str">
        <f t="shared" si="43"/>
        <v>NORMAL</v>
      </c>
    </row>
    <row r="1401" spans="1:10" x14ac:dyDescent="0.25">
      <c r="A1401" s="5" t="s">
        <v>961</v>
      </c>
      <c r="B1401" s="5">
        <v>33.155000000000001</v>
      </c>
      <c r="C1401" s="5">
        <v>5.07</v>
      </c>
      <c r="D1401" s="5" t="s">
        <v>2370</v>
      </c>
      <c r="E1401" s="5" t="s">
        <v>2370</v>
      </c>
      <c r="F1401" s="5" t="s">
        <v>2370</v>
      </c>
      <c r="G1401" s="5">
        <v>0</v>
      </c>
      <c r="H1401" s="5" t="s">
        <v>2370</v>
      </c>
      <c r="I1401" s="5" t="str">
        <f t="shared" si="42"/>
        <v>OBESITY</v>
      </c>
      <c r="J1401" s="5" t="str">
        <f t="shared" si="43"/>
        <v>NORMAL</v>
      </c>
    </row>
    <row r="1402" spans="1:10" x14ac:dyDescent="0.25">
      <c r="A1402" s="5" t="s">
        <v>960</v>
      </c>
      <c r="B1402" s="5">
        <v>42.85</v>
      </c>
      <c r="C1402" s="5">
        <v>5.81</v>
      </c>
      <c r="D1402" s="5" t="s">
        <v>2371</v>
      </c>
      <c r="E1402" s="5" t="s">
        <v>2370</v>
      </c>
      <c r="F1402" s="5" t="s">
        <v>2370</v>
      </c>
      <c r="G1402" s="5">
        <v>0</v>
      </c>
      <c r="H1402" s="5" t="s">
        <v>2370</v>
      </c>
      <c r="I1402" s="5" t="str">
        <f t="shared" si="42"/>
        <v>OBESITY</v>
      </c>
      <c r="J1402" s="5" t="str">
        <f t="shared" si="43"/>
        <v>PREDIABETES</v>
      </c>
    </row>
    <row r="1403" spans="1:10" x14ac:dyDescent="0.25">
      <c r="A1403" s="5" t="s">
        <v>959</v>
      </c>
      <c r="B1403" s="5">
        <v>32.340000000000003</v>
      </c>
      <c r="C1403" s="5">
        <v>11.2</v>
      </c>
      <c r="D1403" s="5" t="s">
        <v>2370</v>
      </c>
      <c r="E1403" s="5" t="s">
        <v>2370</v>
      </c>
      <c r="F1403" s="5" t="s">
        <v>2370</v>
      </c>
      <c r="G1403" s="5">
        <v>0</v>
      </c>
      <c r="H1403" s="5" t="s">
        <v>2370</v>
      </c>
      <c r="I1403" s="5" t="str">
        <f t="shared" si="42"/>
        <v>OBESITY</v>
      </c>
      <c r="J1403" s="5" t="str">
        <f t="shared" si="43"/>
        <v>DIABETES</v>
      </c>
    </row>
    <row r="1404" spans="1:10" x14ac:dyDescent="0.25">
      <c r="A1404" s="5" t="s">
        <v>958</v>
      </c>
      <c r="B1404" s="5">
        <v>27.5</v>
      </c>
      <c r="C1404" s="5">
        <v>10.75</v>
      </c>
      <c r="D1404" s="5" t="s">
        <v>2370</v>
      </c>
      <c r="E1404" s="5" t="s">
        <v>2370</v>
      </c>
      <c r="F1404" s="5" t="s">
        <v>2370</v>
      </c>
      <c r="G1404" s="5">
        <v>0</v>
      </c>
      <c r="H1404" s="5" t="s">
        <v>2370</v>
      </c>
      <c r="I1404" s="5" t="str">
        <f t="shared" si="42"/>
        <v>OVERWEIGHT</v>
      </c>
      <c r="J1404" s="5" t="str">
        <f t="shared" si="43"/>
        <v>DIABETES</v>
      </c>
    </row>
    <row r="1405" spans="1:10" x14ac:dyDescent="0.25">
      <c r="A1405" s="5" t="s">
        <v>957</v>
      </c>
      <c r="B1405" s="5">
        <v>25.8</v>
      </c>
      <c r="C1405" s="5">
        <v>7.8</v>
      </c>
      <c r="D1405" s="5" t="s">
        <v>2370</v>
      </c>
      <c r="E1405" s="5" t="s">
        <v>2370</v>
      </c>
      <c r="F1405" s="5" t="s">
        <v>2370</v>
      </c>
      <c r="G1405" s="5">
        <v>0</v>
      </c>
      <c r="H1405" s="5" t="s">
        <v>2370</v>
      </c>
      <c r="I1405" s="5" t="str">
        <f t="shared" si="42"/>
        <v>OVERWEIGHT</v>
      </c>
      <c r="J1405" s="5" t="str">
        <f t="shared" si="43"/>
        <v>DIABETES</v>
      </c>
    </row>
    <row r="1406" spans="1:10" x14ac:dyDescent="0.25">
      <c r="A1406" s="5" t="s">
        <v>956</v>
      </c>
      <c r="B1406" s="5">
        <v>25</v>
      </c>
      <c r="C1406" s="5">
        <v>7.04</v>
      </c>
      <c r="D1406" s="5" t="s">
        <v>2370</v>
      </c>
      <c r="E1406" s="5" t="s">
        <v>2370</v>
      </c>
      <c r="F1406" s="5" t="s">
        <v>2370</v>
      </c>
      <c r="G1406" s="5">
        <v>0</v>
      </c>
      <c r="H1406" s="5" t="s">
        <v>2370</v>
      </c>
      <c r="I1406" s="5" t="str">
        <f t="shared" si="42"/>
        <v>OVERWEIGHT</v>
      </c>
      <c r="J1406" s="5" t="str">
        <f t="shared" si="43"/>
        <v>DIABETES</v>
      </c>
    </row>
    <row r="1407" spans="1:10" x14ac:dyDescent="0.25">
      <c r="A1407" s="5" t="s">
        <v>955</v>
      </c>
      <c r="B1407" s="5">
        <v>41.2</v>
      </c>
      <c r="C1407" s="5">
        <v>4.18</v>
      </c>
      <c r="D1407" s="5" t="s">
        <v>2371</v>
      </c>
      <c r="E1407" s="5" t="s">
        <v>2370</v>
      </c>
      <c r="F1407" s="5" t="s">
        <v>2370</v>
      </c>
      <c r="G1407" s="5">
        <v>0</v>
      </c>
      <c r="H1407" s="5" t="s">
        <v>2370</v>
      </c>
      <c r="I1407" s="5" t="str">
        <f t="shared" si="42"/>
        <v>OBESITY</v>
      </c>
      <c r="J1407" s="5" t="str">
        <f t="shared" si="43"/>
        <v>NORMAL</v>
      </c>
    </row>
    <row r="1408" spans="1:10" x14ac:dyDescent="0.25">
      <c r="A1408" s="5" t="s">
        <v>954</v>
      </c>
      <c r="B1408" s="5">
        <v>17.78</v>
      </c>
      <c r="C1408" s="5">
        <v>8.19</v>
      </c>
      <c r="D1408" s="5" t="s">
        <v>2370</v>
      </c>
      <c r="E1408" s="5" t="s">
        <v>2370</v>
      </c>
      <c r="F1408" s="5" t="s">
        <v>2370</v>
      </c>
      <c r="G1408" s="5">
        <v>0</v>
      </c>
      <c r="H1408" s="5" t="s">
        <v>2370</v>
      </c>
      <c r="I1408" s="5" t="str">
        <f t="shared" si="42"/>
        <v>UNDERWEIGHT</v>
      </c>
      <c r="J1408" s="5" t="str">
        <f t="shared" si="43"/>
        <v>DIABETES</v>
      </c>
    </row>
    <row r="1409" spans="1:10" x14ac:dyDescent="0.25">
      <c r="A1409" s="5" t="s">
        <v>953</v>
      </c>
      <c r="B1409" s="5">
        <v>40.119999999999997</v>
      </c>
      <c r="C1409" s="5">
        <v>6.22</v>
      </c>
      <c r="D1409" s="5" t="s">
        <v>2371</v>
      </c>
      <c r="E1409" s="5" t="s">
        <v>2370</v>
      </c>
      <c r="F1409" s="5" t="s">
        <v>2372</v>
      </c>
      <c r="G1409" s="5">
        <v>1</v>
      </c>
      <c r="H1409" s="5" t="s">
        <v>2370</v>
      </c>
      <c r="I1409" s="5" t="str">
        <f t="shared" si="42"/>
        <v>OBESITY</v>
      </c>
      <c r="J1409" s="5" t="str">
        <f t="shared" si="43"/>
        <v>PREDIABETES</v>
      </c>
    </row>
    <row r="1410" spans="1:10" x14ac:dyDescent="0.25">
      <c r="A1410" s="5" t="s">
        <v>952</v>
      </c>
      <c r="B1410" s="5">
        <v>19.350000000000001</v>
      </c>
      <c r="C1410" s="5">
        <v>8.2200000000000006</v>
      </c>
      <c r="D1410" s="5" t="s">
        <v>2371</v>
      </c>
      <c r="E1410" s="5" t="s">
        <v>2370</v>
      </c>
      <c r="F1410" s="5" t="s">
        <v>2370</v>
      </c>
      <c r="G1410" s="5">
        <v>0</v>
      </c>
      <c r="H1410" s="5" t="s">
        <v>2370</v>
      </c>
      <c r="I1410" s="5" t="str">
        <f t="shared" ref="I1410:I1473" si="44">IF(B1410 &lt;18.5,"UNDERWEIGHT",IF(B1410&lt;25,"NORMAL WEIGHT",IF(B1410&lt;30,"OVERWEIGHT","OBESITY")))</f>
        <v>NORMAL WEIGHT</v>
      </c>
      <c r="J1410" s="5" t="str">
        <f t="shared" si="43"/>
        <v>DIABETES</v>
      </c>
    </row>
    <row r="1411" spans="1:10" x14ac:dyDescent="0.25">
      <c r="A1411" s="5" t="s">
        <v>951</v>
      </c>
      <c r="B1411" s="5">
        <v>36.69</v>
      </c>
      <c r="C1411" s="5">
        <v>6.15</v>
      </c>
      <c r="D1411" s="5" t="s">
        <v>2370</v>
      </c>
      <c r="E1411" s="5" t="s">
        <v>2370</v>
      </c>
      <c r="F1411" s="5" t="s">
        <v>2370</v>
      </c>
      <c r="G1411" s="5">
        <v>0</v>
      </c>
      <c r="H1411" s="5" t="s">
        <v>2370</v>
      </c>
      <c r="I1411" s="5" t="str">
        <f t="shared" si="44"/>
        <v>OBESITY</v>
      </c>
      <c r="J1411" s="5" t="str">
        <f t="shared" ref="J1411:J1474" si="45">IF(C1411&lt;5.7,"NORMAL",IF(C1411&lt;6.4,"PREDIABETES","DIABETES"))</f>
        <v>PREDIABETES</v>
      </c>
    </row>
    <row r="1412" spans="1:10" x14ac:dyDescent="0.25">
      <c r="A1412" s="5" t="s">
        <v>950</v>
      </c>
      <c r="B1412" s="5">
        <v>28.51</v>
      </c>
      <c r="C1412" s="5">
        <v>5.65</v>
      </c>
      <c r="D1412" s="5" t="s">
        <v>2371</v>
      </c>
      <c r="E1412" s="5" t="s">
        <v>2370</v>
      </c>
      <c r="F1412" s="5" t="s">
        <v>2370</v>
      </c>
      <c r="G1412" s="5">
        <v>1</v>
      </c>
      <c r="H1412" s="5" t="s">
        <v>2370</v>
      </c>
      <c r="I1412" s="5" t="str">
        <f t="shared" si="44"/>
        <v>OVERWEIGHT</v>
      </c>
      <c r="J1412" s="5" t="str">
        <f t="shared" si="45"/>
        <v>NORMAL</v>
      </c>
    </row>
    <row r="1413" spans="1:10" x14ac:dyDescent="0.25">
      <c r="A1413" s="5" t="s">
        <v>949</v>
      </c>
      <c r="B1413" s="5">
        <v>30.21</v>
      </c>
      <c r="C1413" s="5">
        <v>5.5</v>
      </c>
      <c r="D1413" s="5" t="s">
        <v>2370</v>
      </c>
      <c r="E1413" s="5" t="s">
        <v>2370</v>
      </c>
      <c r="F1413" s="5" t="s">
        <v>2370</v>
      </c>
      <c r="G1413" s="5">
        <v>1</v>
      </c>
      <c r="H1413" s="5" t="s">
        <v>2370</v>
      </c>
      <c r="I1413" s="5" t="str">
        <f t="shared" si="44"/>
        <v>OBESITY</v>
      </c>
      <c r="J1413" s="5" t="str">
        <f t="shared" si="45"/>
        <v>NORMAL</v>
      </c>
    </row>
    <row r="1414" spans="1:10" x14ac:dyDescent="0.25">
      <c r="A1414" s="5" t="s">
        <v>948</v>
      </c>
      <c r="B1414" s="5">
        <v>24.33</v>
      </c>
      <c r="C1414" s="5">
        <v>8</v>
      </c>
      <c r="D1414" s="5" t="s">
        <v>2370</v>
      </c>
      <c r="E1414" s="5" t="s">
        <v>2370</v>
      </c>
      <c r="F1414" s="5" t="s">
        <v>2370</v>
      </c>
      <c r="G1414" s="5">
        <v>0</v>
      </c>
      <c r="H1414" s="5" t="s">
        <v>2370</v>
      </c>
      <c r="I1414" s="5" t="str">
        <f t="shared" si="44"/>
        <v>NORMAL WEIGHT</v>
      </c>
      <c r="J1414" s="5" t="str">
        <f t="shared" si="45"/>
        <v>DIABETES</v>
      </c>
    </row>
    <row r="1415" spans="1:10" x14ac:dyDescent="0.25">
      <c r="A1415" s="5" t="s">
        <v>947</v>
      </c>
      <c r="B1415" s="5">
        <v>19.855</v>
      </c>
      <c r="C1415" s="5">
        <v>5.71</v>
      </c>
      <c r="D1415" s="5" t="s">
        <v>2371</v>
      </c>
      <c r="E1415" s="5" t="s">
        <v>2370</v>
      </c>
      <c r="F1415" s="5" t="s">
        <v>2370</v>
      </c>
      <c r="G1415" s="5">
        <v>0</v>
      </c>
      <c r="H1415" s="5" t="s">
        <v>2370</v>
      </c>
      <c r="I1415" s="5" t="str">
        <f t="shared" si="44"/>
        <v>NORMAL WEIGHT</v>
      </c>
      <c r="J1415" s="5" t="str">
        <f t="shared" si="45"/>
        <v>PREDIABETES</v>
      </c>
    </row>
    <row r="1416" spans="1:10" x14ac:dyDescent="0.25">
      <c r="A1416" s="5" t="s">
        <v>946</v>
      </c>
      <c r="B1416" s="5">
        <v>25.364999999999998</v>
      </c>
      <c r="C1416" s="5">
        <v>11.71</v>
      </c>
      <c r="D1416" s="5" t="s">
        <v>2370</v>
      </c>
      <c r="E1416" s="5" t="s">
        <v>2370</v>
      </c>
      <c r="F1416" s="5" t="s">
        <v>2370</v>
      </c>
      <c r="G1416" s="5">
        <v>0</v>
      </c>
      <c r="H1416" s="5" t="s">
        <v>2370</v>
      </c>
      <c r="I1416" s="5" t="str">
        <f t="shared" si="44"/>
        <v>OVERWEIGHT</v>
      </c>
      <c r="J1416" s="5" t="str">
        <f t="shared" si="45"/>
        <v>DIABETES</v>
      </c>
    </row>
    <row r="1417" spans="1:10" x14ac:dyDescent="0.25">
      <c r="A1417" s="5" t="s">
        <v>945</v>
      </c>
      <c r="B1417" s="5">
        <v>29.6</v>
      </c>
      <c r="C1417" s="5">
        <v>6.17</v>
      </c>
      <c r="D1417" s="5" t="s">
        <v>2371</v>
      </c>
      <c r="E1417" s="5" t="s">
        <v>2370</v>
      </c>
      <c r="F1417" s="5" t="s">
        <v>2372</v>
      </c>
      <c r="G1417" s="5">
        <v>1</v>
      </c>
      <c r="H1417" s="5" t="s">
        <v>2370</v>
      </c>
      <c r="I1417" s="5" t="str">
        <f t="shared" si="44"/>
        <v>OVERWEIGHT</v>
      </c>
      <c r="J1417" s="5" t="str">
        <f t="shared" si="45"/>
        <v>PREDIABETES</v>
      </c>
    </row>
    <row r="1418" spans="1:10" x14ac:dyDescent="0.25">
      <c r="A1418" s="5" t="s">
        <v>944</v>
      </c>
      <c r="B1418" s="5">
        <v>39.43</v>
      </c>
      <c r="C1418" s="5">
        <v>6.1</v>
      </c>
      <c r="D1418" s="5" t="s">
        <v>2371</v>
      </c>
      <c r="E1418" s="5" t="s">
        <v>2370</v>
      </c>
      <c r="F1418" s="5" t="s">
        <v>2372</v>
      </c>
      <c r="G1418" s="5">
        <v>1</v>
      </c>
      <c r="H1418" s="5" t="s">
        <v>2370</v>
      </c>
      <c r="I1418" s="5" t="str">
        <f t="shared" si="44"/>
        <v>OBESITY</v>
      </c>
      <c r="J1418" s="5" t="str">
        <f t="shared" si="45"/>
        <v>PREDIABETES</v>
      </c>
    </row>
    <row r="1419" spans="1:10" x14ac:dyDescent="0.25">
      <c r="A1419" s="5" t="s">
        <v>943</v>
      </c>
      <c r="B1419" s="5">
        <v>27.34</v>
      </c>
      <c r="C1419" s="5">
        <v>5.19</v>
      </c>
      <c r="D1419" s="5" t="s">
        <v>2371</v>
      </c>
      <c r="E1419" s="5" t="s">
        <v>2370</v>
      </c>
      <c r="F1419" s="5" t="s">
        <v>2370</v>
      </c>
      <c r="G1419" s="5">
        <v>1</v>
      </c>
      <c r="H1419" s="5" t="s">
        <v>2370</v>
      </c>
      <c r="I1419" s="5" t="str">
        <f t="shared" si="44"/>
        <v>OVERWEIGHT</v>
      </c>
      <c r="J1419" s="5" t="str">
        <f t="shared" si="45"/>
        <v>NORMAL</v>
      </c>
    </row>
    <row r="1420" spans="1:10" x14ac:dyDescent="0.25">
      <c r="A1420" s="5" t="s">
        <v>942</v>
      </c>
      <c r="B1420" s="5">
        <v>39.01</v>
      </c>
      <c r="C1420" s="5">
        <v>5.37</v>
      </c>
      <c r="D1420" s="5" t="s">
        <v>2371</v>
      </c>
      <c r="E1420" s="5" t="s">
        <v>2370</v>
      </c>
      <c r="F1420" s="5" t="s">
        <v>2370</v>
      </c>
      <c r="G1420" s="5">
        <v>0</v>
      </c>
      <c r="H1420" s="5" t="s">
        <v>2370</v>
      </c>
      <c r="I1420" s="5" t="str">
        <f t="shared" si="44"/>
        <v>OBESITY</v>
      </c>
      <c r="J1420" s="5" t="str">
        <f t="shared" si="45"/>
        <v>NORMAL</v>
      </c>
    </row>
    <row r="1421" spans="1:10" x14ac:dyDescent="0.25">
      <c r="A1421" s="5" t="s">
        <v>941</v>
      </c>
      <c r="B1421" s="5">
        <v>18.989999999999998</v>
      </c>
      <c r="C1421" s="5">
        <v>10.82</v>
      </c>
      <c r="D1421" s="5" t="s">
        <v>2371</v>
      </c>
      <c r="E1421" s="5" t="s">
        <v>2370</v>
      </c>
      <c r="F1421" s="5" t="s">
        <v>2370</v>
      </c>
      <c r="G1421" s="5">
        <v>0</v>
      </c>
      <c r="H1421" s="5" t="s">
        <v>2370</v>
      </c>
      <c r="I1421" s="5" t="str">
        <f t="shared" si="44"/>
        <v>NORMAL WEIGHT</v>
      </c>
      <c r="J1421" s="5" t="str">
        <f t="shared" si="45"/>
        <v>DIABETES</v>
      </c>
    </row>
    <row r="1422" spans="1:10" x14ac:dyDescent="0.25">
      <c r="A1422" s="5" t="s">
        <v>940</v>
      </c>
      <c r="B1422" s="5">
        <v>42.3</v>
      </c>
      <c r="C1422" s="5">
        <v>6.06</v>
      </c>
      <c r="D1422" s="5" t="s">
        <v>2371</v>
      </c>
      <c r="E1422" s="5" t="s">
        <v>2370</v>
      </c>
      <c r="F1422" s="5" t="s">
        <v>2370</v>
      </c>
      <c r="G1422" s="5">
        <v>0</v>
      </c>
      <c r="H1422" s="5" t="s">
        <v>2370</v>
      </c>
      <c r="I1422" s="5" t="str">
        <f t="shared" si="44"/>
        <v>OBESITY</v>
      </c>
      <c r="J1422" s="5" t="str">
        <f t="shared" si="45"/>
        <v>PREDIABETES</v>
      </c>
    </row>
    <row r="1423" spans="1:10" x14ac:dyDescent="0.25">
      <c r="A1423" s="5" t="s">
        <v>939</v>
      </c>
      <c r="B1423" s="5">
        <v>39.805</v>
      </c>
      <c r="C1423" s="5">
        <v>5.91</v>
      </c>
      <c r="D1423" s="5" t="s">
        <v>2370</v>
      </c>
      <c r="E1423" s="5" t="s">
        <v>2370</v>
      </c>
      <c r="F1423" s="5" t="s">
        <v>2370</v>
      </c>
      <c r="G1423" s="5">
        <v>0</v>
      </c>
      <c r="H1423" s="5" t="s">
        <v>2370</v>
      </c>
      <c r="I1423" s="5" t="str">
        <f t="shared" si="44"/>
        <v>OBESITY</v>
      </c>
      <c r="J1423" s="5" t="str">
        <f t="shared" si="45"/>
        <v>PREDIABETES</v>
      </c>
    </row>
    <row r="1424" spans="1:10" x14ac:dyDescent="0.25">
      <c r="A1424" s="5" t="s">
        <v>938</v>
      </c>
      <c r="B1424" s="5">
        <v>33.700000000000003</v>
      </c>
      <c r="C1424" s="5">
        <v>5.87</v>
      </c>
      <c r="D1424" s="5" t="s">
        <v>2370</v>
      </c>
      <c r="E1424" s="5" t="s">
        <v>2370</v>
      </c>
      <c r="F1424" s="5" t="s">
        <v>2370</v>
      </c>
      <c r="G1424" s="5">
        <v>0</v>
      </c>
      <c r="H1424" s="5" t="s">
        <v>2370</v>
      </c>
      <c r="I1424" s="5" t="str">
        <f t="shared" si="44"/>
        <v>OBESITY</v>
      </c>
      <c r="J1424" s="5" t="str">
        <f t="shared" si="45"/>
        <v>PREDIABETES</v>
      </c>
    </row>
    <row r="1425" spans="1:10" x14ac:dyDescent="0.25">
      <c r="A1425" s="5" t="s">
        <v>937</v>
      </c>
      <c r="B1425" s="5">
        <v>36.195</v>
      </c>
      <c r="C1425" s="5">
        <v>6.22</v>
      </c>
      <c r="D1425" s="5" t="s">
        <v>2370</v>
      </c>
      <c r="E1425" s="5" t="s">
        <v>2370</v>
      </c>
      <c r="F1425" s="5" t="s">
        <v>2370</v>
      </c>
      <c r="G1425" s="5">
        <v>0</v>
      </c>
      <c r="H1425" s="5" t="s">
        <v>2370</v>
      </c>
      <c r="I1425" s="5" t="str">
        <f t="shared" si="44"/>
        <v>OBESITY</v>
      </c>
      <c r="J1425" s="5" t="str">
        <f t="shared" si="45"/>
        <v>PREDIABETES</v>
      </c>
    </row>
    <row r="1426" spans="1:10" x14ac:dyDescent="0.25">
      <c r="A1426" s="5" t="s">
        <v>936</v>
      </c>
      <c r="B1426" s="5">
        <v>32.6</v>
      </c>
      <c r="C1426" s="5">
        <v>5.73</v>
      </c>
      <c r="D1426" s="5" t="s">
        <v>2370</v>
      </c>
      <c r="E1426" s="5" t="s">
        <v>2370</v>
      </c>
      <c r="F1426" s="5" t="s">
        <v>2372</v>
      </c>
      <c r="G1426" s="5">
        <v>1</v>
      </c>
      <c r="H1426" s="5" t="s">
        <v>2370</v>
      </c>
      <c r="I1426" s="5" t="str">
        <f t="shared" si="44"/>
        <v>OBESITY</v>
      </c>
      <c r="J1426" s="5" t="str">
        <f t="shared" si="45"/>
        <v>PREDIABETES</v>
      </c>
    </row>
    <row r="1427" spans="1:10" x14ac:dyDescent="0.25">
      <c r="A1427" s="5" t="s">
        <v>935</v>
      </c>
      <c r="B1427" s="5">
        <v>30.2</v>
      </c>
      <c r="C1427" s="5">
        <v>5.7</v>
      </c>
      <c r="D1427" s="5" t="s">
        <v>2370</v>
      </c>
      <c r="E1427" s="5" t="s">
        <v>2370</v>
      </c>
      <c r="F1427" s="5" t="s">
        <v>2370</v>
      </c>
      <c r="G1427" s="5">
        <v>0</v>
      </c>
      <c r="H1427" s="5" t="s">
        <v>2370</v>
      </c>
      <c r="I1427" s="5" t="str">
        <f t="shared" si="44"/>
        <v>OBESITY</v>
      </c>
      <c r="J1427" s="5" t="str">
        <f t="shared" si="45"/>
        <v>PREDIABETES</v>
      </c>
    </row>
    <row r="1428" spans="1:10" x14ac:dyDescent="0.25">
      <c r="A1428" s="5" t="s">
        <v>934</v>
      </c>
      <c r="B1428" s="5">
        <v>27.645</v>
      </c>
      <c r="C1428" s="5">
        <v>9.91</v>
      </c>
      <c r="D1428" s="5" t="s">
        <v>2370</v>
      </c>
      <c r="E1428" s="5" t="s">
        <v>2370</v>
      </c>
      <c r="F1428" s="5" t="s">
        <v>2370</v>
      </c>
      <c r="G1428" s="5">
        <v>0</v>
      </c>
      <c r="H1428" s="5" t="s">
        <v>2370</v>
      </c>
      <c r="I1428" s="5" t="str">
        <f t="shared" si="44"/>
        <v>OVERWEIGHT</v>
      </c>
      <c r="J1428" s="5" t="str">
        <f t="shared" si="45"/>
        <v>DIABETES</v>
      </c>
    </row>
    <row r="1429" spans="1:10" x14ac:dyDescent="0.25">
      <c r="A1429" s="5" t="s">
        <v>933</v>
      </c>
      <c r="B1429" s="5">
        <v>26.41</v>
      </c>
      <c r="C1429" s="5">
        <v>11.4</v>
      </c>
      <c r="D1429" s="5" t="s">
        <v>2370</v>
      </c>
      <c r="E1429" s="5" t="s">
        <v>2370</v>
      </c>
      <c r="F1429" s="5" t="s">
        <v>2370</v>
      </c>
      <c r="G1429" s="5">
        <v>0</v>
      </c>
      <c r="H1429" s="5" t="s">
        <v>2370</v>
      </c>
      <c r="I1429" s="5" t="str">
        <f t="shared" si="44"/>
        <v>OVERWEIGHT</v>
      </c>
      <c r="J1429" s="5" t="str">
        <f t="shared" si="45"/>
        <v>DIABETES</v>
      </c>
    </row>
    <row r="1430" spans="1:10" x14ac:dyDescent="0.25">
      <c r="A1430" s="5" t="s">
        <v>932</v>
      </c>
      <c r="B1430" s="5">
        <v>34.1</v>
      </c>
      <c r="C1430" s="5">
        <v>6.29</v>
      </c>
      <c r="D1430" s="5" t="s">
        <v>2371</v>
      </c>
      <c r="E1430" s="5" t="s">
        <v>2370</v>
      </c>
      <c r="F1430" s="5" t="s">
        <v>2372</v>
      </c>
      <c r="G1430" s="5">
        <v>1</v>
      </c>
      <c r="H1430" s="5" t="s">
        <v>2370</v>
      </c>
      <c r="I1430" s="5" t="str">
        <f t="shared" si="44"/>
        <v>OBESITY</v>
      </c>
      <c r="J1430" s="5" t="str">
        <f t="shared" si="45"/>
        <v>PREDIABETES</v>
      </c>
    </row>
    <row r="1431" spans="1:10" x14ac:dyDescent="0.25">
      <c r="A1431" s="5" t="s">
        <v>931</v>
      </c>
      <c r="B1431" s="5">
        <v>17.3</v>
      </c>
      <c r="C1431" s="5">
        <v>9.2799999999999994</v>
      </c>
      <c r="D1431" s="5" t="s">
        <v>2370</v>
      </c>
      <c r="E1431" s="5" t="s">
        <v>2370</v>
      </c>
      <c r="F1431" s="5" t="s">
        <v>2370</v>
      </c>
      <c r="G1431" s="5">
        <v>0</v>
      </c>
      <c r="H1431" s="5" t="s">
        <v>2370</v>
      </c>
      <c r="I1431" s="5" t="str">
        <f t="shared" si="44"/>
        <v>UNDERWEIGHT</v>
      </c>
      <c r="J1431" s="5" t="str">
        <f t="shared" si="45"/>
        <v>DIABETES</v>
      </c>
    </row>
    <row r="1432" spans="1:10" x14ac:dyDescent="0.25">
      <c r="A1432" s="5" t="s">
        <v>930</v>
      </c>
      <c r="B1432" s="5">
        <v>35.020000000000003</v>
      </c>
      <c r="C1432" s="5">
        <v>4.78</v>
      </c>
      <c r="D1432" s="5" t="s">
        <v>2370</v>
      </c>
      <c r="E1432" s="5" t="s">
        <v>2370</v>
      </c>
      <c r="F1432" s="5" t="s">
        <v>2372</v>
      </c>
      <c r="G1432" s="5">
        <v>1</v>
      </c>
      <c r="H1432" s="5" t="s">
        <v>2370</v>
      </c>
      <c r="I1432" s="5" t="str">
        <f t="shared" si="44"/>
        <v>OBESITY</v>
      </c>
      <c r="J1432" s="5" t="str">
        <f t="shared" si="45"/>
        <v>NORMAL</v>
      </c>
    </row>
    <row r="1433" spans="1:10" x14ac:dyDescent="0.25">
      <c r="A1433" s="5" t="s">
        <v>929</v>
      </c>
      <c r="B1433" s="5">
        <v>37.1</v>
      </c>
      <c r="C1433" s="5">
        <v>8.8699999999999992</v>
      </c>
      <c r="D1433" s="5" t="s">
        <v>2371</v>
      </c>
      <c r="E1433" s="5" t="s">
        <v>2370</v>
      </c>
      <c r="F1433" s="5" t="s">
        <v>2370</v>
      </c>
      <c r="G1433" s="5">
        <v>0</v>
      </c>
      <c r="H1433" s="5" t="s">
        <v>2370</v>
      </c>
      <c r="I1433" s="5" t="str">
        <f t="shared" si="44"/>
        <v>OBESITY</v>
      </c>
      <c r="J1433" s="5" t="str">
        <f t="shared" si="45"/>
        <v>DIABETES</v>
      </c>
    </row>
    <row r="1434" spans="1:10" x14ac:dyDescent="0.25">
      <c r="A1434" s="5" t="s">
        <v>928</v>
      </c>
      <c r="B1434" s="5">
        <v>16.79</v>
      </c>
      <c r="C1434" s="5">
        <v>11.4</v>
      </c>
      <c r="D1434" s="5" t="s">
        <v>2370</v>
      </c>
      <c r="E1434" s="5" t="s">
        <v>2370</v>
      </c>
      <c r="F1434" s="5" t="s">
        <v>2370</v>
      </c>
      <c r="G1434" s="5">
        <v>0</v>
      </c>
      <c r="H1434" s="5" t="s">
        <v>2370</v>
      </c>
      <c r="I1434" s="5" t="str">
        <f t="shared" si="44"/>
        <v>UNDERWEIGHT</v>
      </c>
      <c r="J1434" s="5" t="str">
        <f t="shared" si="45"/>
        <v>DIABETES</v>
      </c>
    </row>
    <row r="1435" spans="1:10" x14ac:dyDescent="0.25">
      <c r="A1435" s="5" t="s">
        <v>927</v>
      </c>
      <c r="B1435" s="5">
        <v>31.635000000000002</v>
      </c>
      <c r="C1435" s="5">
        <v>9.1300000000000008</v>
      </c>
      <c r="D1435" s="5" t="s">
        <v>2371</v>
      </c>
      <c r="E1435" s="5" t="s">
        <v>2370</v>
      </c>
      <c r="F1435" s="5" t="s">
        <v>2370</v>
      </c>
      <c r="G1435" s="5">
        <v>0</v>
      </c>
      <c r="H1435" s="5" t="s">
        <v>2370</v>
      </c>
      <c r="I1435" s="5" t="str">
        <f t="shared" si="44"/>
        <v>OBESITY</v>
      </c>
      <c r="J1435" s="5" t="str">
        <f t="shared" si="45"/>
        <v>DIABETES</v>
      </c>
    </row>
    <row r="1436" spans="1:10" x14ac:dyDescent="0.25">
      <c r="A1436" s="5" t="s">
        <v>926</v>
      </c>
      <c r="B1436" s="5">
        <v>24.19</v>
      </c>
      <c r="C1436" s="5">
        <v>6.22</v>
      </c>
      <c r="D1436" s="5" t="s">
        <v>2371</v>
      </c>
      <c r="E1436" s="5" t="s">
        <v>2370</v>
      </c>
      <c r="F1436" s="5" t="s">
        <v>2372</v>
      </c>
      <c r="G1436" s="5">
        <v>1</v>
      </c>
      <c r="H1436" s="5" t="s">
        <v>2370</v>
      </c>
      <c r="I1436" s="5" t="str">
        <f t="shared" si="44"/>
        <v>NORMAL WEIGHT</v>
      </c>
      <c r="J1436" s="5" t="str">
        <f t="shared" si="45"/>
        <v>PREDIABETES</v>
      </c>
    </row>
    <row r="1437" spans="1:10" x14ac:dyDescent="0.25">
      <c r="A1437" s="5" t="s">
        <v>925</v>
      </c>
      <c r="B1437" s="5">
        <v>35.29</v>
      </c>
      <c r="C1437" s="5">
        <v>5.9</v>
      </c>
      <c r="D1437" s="5" t="s">
        <v>2370</v>
      </c>
      <c r="E1437" s="5" t="s">
        <v>2370</v>
      </c>
      <c r="F1437" s="5" t="s">
        <v>2372</v>
      </c>
      <c r="G1437" s="5">
        <v>1</v>
      </c>
      <c r="H1437" s="5" t="s">
        <v>2370</v>
      </c>
      <c r="I1437" s="5" t="str">
        <f t="shared" si="44"/>
        <v>OBESITY</v>
      </c>
      <c r="J1437" s="5" t="str">
        <f t="shared" si="45"/>
        <v>PREDIABETES</v>
      </c>
    </row>
    <row r="1438" spans="1:10" x14ac:dyDescent="0.25">
      <c r="A1438" s="5" t="s">
        <v>924</v>
      </c>
      <c r="B1438" s="5">
        <v>35.299999999999997</v>
      </c>
      <c r="C1438" s="5">
        <v>4.45</v>
      </c>
      <c r="D1438" s="5" t="s">
        <v>2370</v>
      </c>
      <c r="E1438" s="5" t="s">
        <v>2370</v>
      </c>
      <c r="F1438" s="5" t="s">
        <v>2370</v>
      </c>
      <c r="G1438" s="5">
        <v>0</v>
      </c>
      <c r="H1438" s="5" t="s">
        <v>2370</v>
      </c>
      <c r="I1438" s="5" t="str">
        <f t="shared" si="44"/>
        <v>OBESITY</v>
      </c>
      <c r="J1438" s="5" t="str">
        <f t="shared" si="45"/>
        <v>NORMAL</v>
      </c>
    </row>
    <row r="1439" spans="1:10" x14ac:dyDescent="0.25">
      <c r="A1439" s="5" t="s">
        <v>923</v>
      </c>
      <c r="B1439" s="5">
        <v>35.64</v>
      </c>
      <c r="C1439" s="5">
        <v>6.17</v>
      </c>
      <c r="D1439" s="5" t="s">
        <v>2370</v>
      </c>
      <c r="E1439" s="5" t="s">
        <v>2370</v>
      </c>
      <c r="F1439" s="5" t="s">
        <v>2372</v>
      </c>
      <c r="G1439" s="5">
        <v>1</v>
      </c>
      <c r="H1439" s="5" t="s">
        <v>2370</v>
      </c>
      <c r="I1439" s="5" t="str">
        <f t="shared" si="44"/>
        <v>OBESITY</v>
      </c>
      <c r="J1439" s="5" t="str">
        <f t="shared" si="45"/>
        <v>PREDIABETES</v>
      </c>
    </row>
    <row r="1440" spans="1:10" x14ac:dyDescent="0.25">
      <c r="A1440" s="5" t="s">
        <v>922</v>
      </c>
      <c r="B1440" s="5">
        <v>33.1</v>
      </c>
      <c r="C1440" s="5">
        <v>4.93</v>
      </c>
      <c r="D1440" s="5" t="s">
        <v>2370</v>
      </c>
      <c r="E1440" s="5" t="s">
        <v>2370</v>
      </c>
      <c r="F1440" s="5" t="s">
        <v>2370</v>
      </c>
      <c r="G1440" s="5">
        <v>0</v>
      </c>
      <c r="H1440" s="5" t="s">
        <v>2370</v>
      </c>
      <c r="I1440" s="5" t="str">
        <f t="shared" si="44"/>
        <v>OBESITY</v>
      </c>
      <c r="J1440" s="5" t="str">
        <f t="shared" si="45"/>
        <v>NORMAL</v>
      </c>
    </row>
    <row r="1441" spans="1:10" x14ac:dyDescent="0.25">
      <c r="A1441" s="5" t="s">
        <v>921</v>
      </c>
      <c r="B1441" s="5">
        <v>26.41</v>
      </c>
      <c r="C1441" s="5">
        <v>7.32</v>
      </c>
      <c r="D1441" s="5" t="s">
        <v>2371</v>
      </c>
      <c r="E1441" s="5" t="s">
        <v>2370</v>
      </c>
      <c r="F1441" s="5" t="s">
        <v>2370</v>
      </c>
      <c r="G1441" s="5">
        <v>1</v>
      </c>
      <c r="H1441" s="5" t="s">
        <v>2370</v>
      </c>
      <c r="I1441" s="5" t="str">
        <f t="shared" si="44"/>
        <v>OVERWEIGHT</v>
      </c>
      <c r="J1441" s="5" t="str">
        <f t="shared" si="45"/>
        <v>DIABETES</v>
      </c>
    </row>
    <row r="1442" spans="1:10" x14ac:dyDescent="0.25">
      <c r="A1442" s="5" t="s">
        <v>920</v>
      </c>
      <c r="B1442" s="5">
        <v>29.9</v>
      </c>
      <c r="C1442" s="5">
        <v>5.27</v>
      </c>
      <c r="D1442" s="5" t="s">
        <v>2370</v>
      </c>
      <c r="E1442" s="5" t="s">
        <v>2370</v>
      </c>
      <c r="F1442" s="5" t="s">
        <v>2372</v>
      </c>
      <c r="G1442" s="5">
        <v>1</v>
      </c>
      <c r="H1442" s="5" t="s">
        <v>2370</v>
      </c>
      <c r="I1442" s="5" t="str">
        <f t="shared" si="44"/>
        <v>OVERWEIGHT</v>
      </c>
      <c r="J1442" s="5" t="str">
        <f t="shared" si="45"/>
        <v>NORMAL</v>
      </c>
    </row>
    <row r="1443" spans="1:10" x14ac:dyDescent="0.25">
      <c r="A1443" s="5" t="s">
        <v>919</v>
      </c>
      <c r="B1443" s="5">
        <v>25.24</v>
      </c>
      <c r="C1443" s="5">
        <v>5.82</v>
      </c>
      <c r="D1443" s="5" t="s">
        <v>2370</v>
      </c>
      <c r="E1443" s="5" t="s">
        <v>2370</v>
      </c>
      <c r="F1443" s="5" t="s">
        <v>2370</v>
      </c>
      <c r="G1443" s="5">
        <v>1</v>
      </c>
      <c r="H1443" s="5" t="s">
        <v>2370</v>
      </c>
      <c r="I1443" s="5" t="str">
        <f t="shared" si="44"/>
        <v>OVERWEIGHT</v>
      </c>
      <c r="J1443" s="5" t="str">
        <f t="shared" si="45"/>
        <v>PREDIABETES</v>
      </c>
    </row>
    <row r="1444" spans="1:10" x14ac:dyDescent="0.25">
      <c r="A1444" s="5" t="s">
        <v>918</v>
      </c>
      <c r="B1444" s="5">
        <v>25.08</v>
      </c>
      <c r="C1444" s="5">
        <v>5.8</v>
      </c>
      <c r="D1444" s="5" t="s">
        <v>2370</v>
      </c>
      <c r="E1444" s="5" t="s">
        <v>2370</v>
      </c>
      <c r="F1444" s="5" t="s">
        <v>2372</v>
      </c>
      <c r="G1444" s="5">
        <v>1</v>
      </c>
      <c r="H1444" s="5" t="s">
        <v>2370</v>
      </c>
      <c r="I1444" s="5" t="str">
        <f t="shared" si="44"/>
        <v>OVERWEIGHT</v>
      </c>
      <c r="J1444" s="5" t="str">
        <f t="shared" si="45"/>
        <v>PREDIABETES</v>
      </c>
    </row>
    <row r="1445" spans="1:10" x14ac:dyDescent="0.25">
      <c r="A1445" s="5" t="s">
        <v>917</v>
      </c>
      <c r="B1445" s="5">
        <v>29.164999999999999</v>
      </c>
      <c r="C1445" s="5">
        <v>4.87</v>
      </c>
      <c r="D1445" s="5" t="s">
        <v>2370</v>
      </c>
      <c r="E1445" s="5" t="s">
        <v>2371</v>
      </c>
      <c r="F1445" s="5" t="s">
        <v>2370</v>
      </c>
      <c r="G1445" s="5">
        <v>1</v>
      </c>
      <c r="H1445" s="5" t="s">
        <v>2370</v>
      </c>
      <c r="I1445" s="5" t="str">
        <f t="shared" si="44"/>
        <v>OVERWEIGHT</v>
      </c>
      <c r="J1445" s="5" t="str">
        <f t="shared" si="45"/>
        <v>NORMAL</v>
      </c>
    </row>
    <row r="1446" spans="1:10" x14ac:dyDescent="0.25">
      <c r="A1446" s="5" t="s">
        <v>916</v>
      </c>
      <c r="B1446" s="5">
        <v>15.05</v>
      </c>
      <c r="C1446" s="5">
        <v>8.1199999999999992</v>
      </c>
      <c r="D1446" s="5" t="s">
        <v>2370</v>
      </c>
      <c r="E1446" s="5" t="s">
        <v>2370</v>
      </c>
      <c r="F1446" s="5" t="s">
        <v>2370</v>
      </c>
      <c r="G1446" s="5">
        <v>0</v>
      </c>
      <c r="H1446" s="5" t="s">
        <v>2370</v>
      </c>
      <c r="I1446" s="5" t="str">
        <f t="shared" si="44"/>
        <v>UNDERWEIGHT</v>
      </c>
      <c r="J1446" s="5" t="str">
        <f t="shared" si="45"/>
        <v>DIABETES</v>
      </c>
    </row>
    <row r="1447" spans="1:10" x14ac:dyDescent="0.25">
      <c r="A1447" s="5" t="s">
        <v>915</v>
      </c>
      <c r="B1447" s="5">
        <v>19.95</v>
      </c>
      <c r="C1447" s="5">
        <v>4.3600000000000003</v>
      </c>
      <c r="D1447" s="5" t="s">
        <v>2370</v>
      </c>
      <c r="E1447" s="5" t="s">
        <v>2370</v>
      </c>
      <c r="F1447" s="5" t="s">
        <v>2370</v>
      </c>
      <c r="G1447" s="5">
        <v>2</v>
      </c>
      <c r="H1447" s="5" t="s">
        <v>2370</v>
      </c>
      <c r="I1447" s="5" t="str">
        <f t="shared" si="44"/>
        <v>NORMAL WEIGHT</v>
      </c>
      <c r="J1447" s="5" t="str">
        <f t="shared" si="45"/>
        <v>NORMAL</v>
      </c>
    </row>
    <row r="1448" spans="1:10" x14ac:dyDescent="0.25">
      <c r="A1448" s="5" t="s">
        <v>914</v>
      </c>
      <c r="B1448" s="5">
        <v>16.66</v>
      </c>
      <c r="C1448" s="5">
        <v>9.16</v>
      </c>
      <c r="D1448" s="5" t="s">
        <v>2370</v>
      </c>
      <c r="E1448" s="5" t="s">
        <v>2370</v>
      </c>
      <c r="F1448" s="5" t="s">
        <v>2370</v>
      </c>
      <c r="G1448" s="5">
        <v>0</v>
      </c>
      <c r="H1448" s="5" t="s">
        <v>2370</v>
      </c>
      <c r="I1448" s="5" t="str">
        <f t="shared" si="44"/>
        <v>UNDERWEIGHT</v>
      </c>
      <c r="J1448" s="5" t="str">
        <f t="shared" si="45"/>
        <v>DIABETES</v>
      </c>
    </row>
    <row r="1449" spans="1:10" x14ac:dyDescent="0.25">
      <c r="A1449" s="5" t="s">
        <v>913</v>
      </c>
      <c r="B1449" s="5">
        <v>16.62</v>
      </c>
      <c r="C1449" s="5">
        <v>9.14</v>
      </c>
      <c r="D1449" s="5" t="s">
        <v>2370</v>
      </c>
      <c r="E1449" s="5" t="s">
        <v>2370</v>
      </c>
      <c r="F1449" s="5" t="s">
        <v>2370</v>
      </c>
      <c r="G1449" s="5">
        <v>0</v>
      </c>
      <c r="H1449" s="5" t="s">
        <v>2370</v>
      </c>
      <c r="I1449" s="5" t="str">
        <f t="shared" si="44"/>
        <v>UNDERWEIGHT</v>
      </c>
      <c r="J1449" s="5" t="str">
        <f t="shared" si="45"/>
        <v>DIABETES</v>
      </c>
    </row>
    <row r="1450" spans="1:10" x14ac:dyDescent="0.25">
      <c r="A1450" s="5" t="s">
        <v>912</v>
      </c>
      <c r="B1450" s="5">
        <v>15.36</v>
      </c>
      <c r="C1450" s="5">
        <v>5.49</v>
      </c>
      <c r="D1450" s="5" t="s">
        <v>2371</v>
      </c>
      <c r="E1450" s="5" t="s">
        <v>2370</v>
      </c>
      <c r="F1450" s="5" t="s">
        <v>2370</v>
      </c>
      <c r="G1450" s="5">
        <v>2</v>
      </c>
      <c r="H1450" s="5" t="s">
        <v>2370</v>
      </c>
      <c r="I1450" s="5" t="str">
        <f t="shared" si="44"/>
        <v>UNDERWEIGHT</v>
      </c>
      <c r="J1450" s="5" t="str">
        <f t="shared" si="45"/>
        <v>NORMAL</v>
      </c>
    </row>
    <row r="1451" spans="1:10" x14ac:dyDescent="0.25">
      <c r="A1451" s="5" t="s">
        <v>911</v>
      </c>
      <c r="B1451" s="5">
        <v>27.74</v>
      </c>
      <c r="C1451" s="5">
        <v>5.96</v>
      </c>
      <c r="D1451" s="5" t="s">
        <v>2371</v>
      </c>
      <c r="E1451" s="5" t="s">
        <v>2370</v>
      </c>
      <c r="F1451" s="5" t="s">
        <v>2370</v>
      </c>
      <c r="G1451" s="5">
        <v>0</v>
      </c>
      <c r="H1451" s="5" t="s">
        <v>2370</v>
      </c>
      <c r="I1451" s="5" t="str">
        <f t="shared" si="44"/>
        <v>OVERWEIGHT</v>
      </c>
      <c r="J1451" s="5" t="str">
        <f t="shared" si="45"/>
        <v>PREDIABETES</v>
      </c>
    </row>
    <row r="1452" spans="1:10" x14ac:dyDescent="0.25">
      <c r="A1452" s="5" t="s">
        <v>910</v>
      </c>
      <c r="B1452" s="5">
        <v>22.44</v>
      </c>
      <c r="C1452" s="5">
        <v>4.62</v>
      </c>
      <c r="D1452" s="5" t="s">
        <v>2371</v>
      </c>
      <c r="E1452" s="5" t="s">
        <v>2370</v>
      </c>
      <c r="F1452" s="5" t="s">
        <v>2370</v>
      </c>
      <c r="G1452" s="5">
        <v>0</v>
      </c>
      <c r="H1452" s="5" t="s">
        <v>2370</v>
      </c>
      <c r="I1452" s="5" t="str">
        <f t="shared" si="44"/>
        <v>NORMAL WEIGHT</v>
      </c>
      <c r="J1452" s="5" t="str">
        <f t="shared" si="45"/>
        <v>NORMAL</v>
      </c>
    </row>
    <row r="1453" spans="1:10" x14ac:dyDescent="0.25">
      <c r="A1453" s="5" t="s">
        <v>909</v>
      </c>
      <c r="B1453" s="5">
        <v>37.049999999999997</v>
      </c>
      <c r="C1453" s="5">
        <v>9.9600000000000009</v>
      </c>
      <c r="D1453" s="5" t="s">
        <v>2371</v>
      </c>
      <c r="E1453" s="5" t="s">
        <v>2370</v>
      </c>
      <c r="F1453" s="5" t="s">
        <v>2370</v>
      </c>
      <c r="G1453" s="5">
        <v>0</v>
      </c>
      <c r="H1453" s="5" t="s">
        <v>2370</v>
      </c>
      <c r="I1453" s="5" t="str">
        <f t="shared" si="44"/>
        <v>OBESITY</v>
      </c>
      <c r="J1453" s="5" t="str">
        <f t="shared" si="45"/>
        <v>DIABETES</v>
      </c>
    </row>
    <row r="1454" spans="1:10" x14ac:dyDescent="0.25">
      <c r="A1454" s="5" t="s">
        <v>908</v>
      </c>
      <c r="B1454" s="5">
        <v>22.95</v>
      </c>
      <c r="C1454" s="5">
        <v>10.53</v>
      </c>
      <c r="D1454" s="5" t="s">
        <v>2370</v>
      </c>
      <c r="E1454" s="5" t="s">
        <v>2370</v>
      </c>
      <c r="F1454" s="5" t="s">
        <v>2370</v>
      </c>
      <c r="G1454" s="5">
        <v>2</v>
      </c>
      <c r="H1454" s="5" t="s">
        <v>2370</v>
      </c>
      <c r="I1454" s="5" t="str">
        <f t="shared" si="44"/>
        <v>NORMAL WEIGHT</v>
      </c>
      <c r="J1454" s="5" t="str">
        <f t="shared" si="45"/>
        <v>DIABETES</v>
      </c>
    </row>
    <row r="1455" spans="1:10" x14ac:dyDescent="0.25">
      <c r="A1455" s="5" t="s">
        <v>907</v>
      </c>
      <c r="B1455" s="5">
        <v>34.200000000000003</v>
      </c>
      <c r="C1455" s="5">
        <v>6.69</v>
      </c>
      <c r="D1455" s="5" t="s">
        <v>2371</v>
      </c>
      <c r="E1455" s="5" t="s">
        <v>2370</v>
      </c>
      <c r="F1455" s="5" t="s">
        <v>2370</v>
      </c>
      <c r="G1455" s="5">
        <v>0</v>
      </c>
      <c r="H1455" s="5" t="s">
        <v>2370</v>
      </c>
      <c r="I1455" s="5" t="str">
        <f t="shared" si="44"/>
        <v>OBESITY</v>
      </c>
      <c r="J1455" s="5" t="str">
        <f t="shared" si="45"/>
        <v>DIABETES</v>
      </c>
    </row>
    <row r="1456" spans="1:10" x14ac:dyDescent="0.25">
      <c r="A1456" s="5" t="s">
        <v>906</v>
      </c>
      <c r="B1456" s="5">
        <v>30.59</v>
      </c>
      <c r="C1456" s="5">
        <v>9.5500000000000007</v>
      </c>
      <c r="D1456" s="5" t="s">
        <v>2371</v>
      </c>
      <c r="E1456" s="5" t="s">
        <v>2370</v>
      </c>
      <c r="F1456" s="5" t="s">
        <v>2370</v>
      </c>
      <c r="G1456" s="5">
        <v>0</v>
      </c>
      <c r="H1456" s="5" t="s">
        <v>2370</v>
      </c>
      <c r="I1456" s="5" t="str">
        <f t="shared" si="44"/>
        <v>OBESITY</v>
      </c>
      <c r="J1456" s="5" t="str">
        <f t="shared" si="45"/>
        <v>DIABETES</v>
      </c>
    </row>
    <row r="1457" spans="1:10" x14ac:dyDescent="0.25">
      <c r="A1457" s="5" t="s">
        <v>905</v>
      </c>
      <c r="B1457" s="5">
        <v>25.51</v>
      </c>
      <c r="C1457" s="5">
        <v>6.05</v>
      </c>
      <c r="D1457" s="5" t="s">
        <v>2370</v>
      </c>
      <c r="E1457" s="5" t="s">
        <v>2370</v>
      </c>
      <c r="F1457" s="5" t="s">
        <v>2370</v>
      </c>
      <c r="G1457" s="5">
        <v>0</v>
      </c>
      <c r="H1457" s="5" t="s">
        <v>2370</v>
      </c>
      <c r="I1457" s="5" t="str">
        <f t="shared" si="44"/>
        <v>OVERWEIGHT</v>
      </c>
      <c r="J1457" s="5" t="str">
        <f t="shared" si="45"/>
        <v>PREDIABETES</v>
      </c>
    </row>
    <row r="1458" spans="1:10" x14ac:dyDescent="0.25">
      <c r="A1458" s="5" t="s">
        <v>904</v>
      </c>
      <c r="B1458" s="5">
        <v>29.04</v>
      </c>
      <c r="C1458" s="5">
        <v>10.56</v>
      </c>
      <c r="D1458" s="5" t="s">
        <v>2371</v>
      </c>
      <c r="E1458" s="5" t="s">
        <v>2370</v>
      </c>
      <c r="F1458" s="5" t="s">
        <v>2370</v>
      </c>
      <c r="G1458" s="5">
        <v>1</v>
      </c>
      <c r="H1458" s="5" t="s">
        <v>2370</v>
      </c>
      <c r="I1458" s="5" t="str">
        <f t="shared" si="44"/>
        <v>OVERWEIGHT</v>
      </c>
      <c r="J1458" s="5" t="str">
        <f t="shared" si="45"/>
        <v>DIABETES</v>
      </c>
    </row>
    <row r="1459" spans="1:10" x14ac:dyDescent="0.25">
      <c r="A1459" s="5" t="s">
        <v>903</v>
      </c>
      <c r="B1459" s="5">
        <v>22.135000000000002</v>
      </c>
      <c r="C1459" s="5">
        <v>10.81</v>
      </c>
      <c r="D1459" s="5" t="s">
        <v>2371</v>
      </c>
      <c r="E1459" s="5" t="s">
        <v>2370</v>
      </c>
      <c r="F1459" s="5" t="s">
        <v>2370</v>
      </c>
      <c r="G1459" s="5">
        <v>1</v>
      </c>
      <c r="H1459" s="5" t="s">
        <v>2370</v>
      </c>
      <c r="I1459" s="5" t="str">
        <f t="shared" si="44"/>
        <v>NORMAL WEIGHT</v>
      </c>
      <c r="J1459" s="5" t="str">
        <f t="shared" si="45"/>
        <v>DIABETES</v>
      </c>
    </row>
    <row r="1460" spans="1:10" x14ac:dyDescent="0.25">
      <c r="A1460" s="5" t="s">
        <v>902</v>
      </c>
      <c r="B1460" s="5">
        <v>21.375</v>
      </c>
      <c r="C1460" s="5">
        <v>4.32</v>
      </c>
      <c r="D1460" s="5" t="s">
        <v>2370</v>
      </c>
      <c r="E1460" s="5" t="s">
        <v>2370</v>
      </c>
      <c r="F1460" s="5" t="s">
        <v>2370</v>
      </c>
      <c r="G1460" s="5">
        <v>0</v>
      </c>
      <c r="H1460" s="5" t="s">
        <v>2370</v>
      </c>
      <c r="I1460" s="5" t="str">
        <f t="shared" si="44"/>
        <v>NORMAL WEIGHT</v>
      </c>
      <c r="J1460" s="5" t="str">
        <f t="shared" si="45"/>
        <v>NORMAL</v>
      </c>
    </row>
    <row r="1461" spans="1:10" x14ac:dyDescent="0.25">
      <c r="A1461" s="5" t="s">
        <v>901</v>
      </c>
      <c r="B1461" s="5">
        <v>29.19</v>
      </c>
      <c r="C1461" s="5">
        <v>4.37</v>
      </c>
      <c r="D1461" s="5" t="s">
        <v>2370</v>
      </c>
      <c r="E1461" s="5" t="s">
        <v>2370</v>
      </c>
      <c r="F1461" s="5" t="s">
        <v>2370</v>
      </c>
      <c r="G1461" s="5">
        <v>0</v>
      </c>
      <c r="H1461" s="5" t="s">
        <v>2370</v>
      </c>
      <c r="I1461" s="5" t="str">
        <f t="shared" si="44"/>
        <v>OVERWEIGHT</v>
      </c>
      <c r="J1461" s="5" t="str">
        <f t="shared" si="45"/>
        <v>NORMAL</v>
      </c>
    </row>
    <row r="1462" spans="1:10" x14ac:dyDescent="0.25">
      <c r="A1462" s="5" t="s">
        <v>900</v>
      </c>
      <c r="B1462" s="5">
        <v>31.92</v>
      </c>
      <c r="C1462" s="5">
        <v>4.8099999999999996</v>
      </c>
      <c r="D1462" s="5" t="s">
        <v>2371</v>
      </c>
      <c r="E1462" s="5" t="s">
        <v>2370</v>
      </c>
      <c r="F1462" s="5" t="s">
        <v>2372</v>
      </c>
      <c r="G1462" s="5">
        <v>1</v>
      </c>
      <c r="H1462" s="5" t="s">
        <v>2370</v>
      </c>
      <c r="I1462" s="5" t="str">
        <f t="shared" si="44"/>
        <v>OBESITY</v>
      </c>
      <c r="J1462" s="5" t="str">
        <f t="shared" si="45"/>
        <v>NORMAL</v>
      </c>
    </row>
    <row r="1463" spans="1:10" x14ac:dyDescent="0.25">
      <c r="A1463" s="5" t="s">
        <v>899</v>
      </c>
      <c r="B1463" s="5">
        <v>26.315000000000001</v>
      </c>
      <c r="C1463" s="5">
        <v>4.5599999999999996</v>
      </c>
      <c r="D1463" s="5" t="s">
        <v>2371</v>
      </c>
      <c r="E1463" s="5" t="s">
        <v>2370</v>
      </c>
      <c r="F1463" s="5" t="s">
        <v>2372</v>
      </c>
      <c r="G1463" s="5">
        <v>1</v>
      </c>
      <c r="H1463" s="5" t="s">
        <v>2370</v>
      </c>
      <c r="I1463" s="5" t="str">
        <f t="shared" si="44"/>
        <v>OVERWEIGHT</v>
      </c>
      <c r="J1463" s="5" t="str">
        <f t="shared" si="45"/>
        <v>NORMAL</v>
      </c>
    </row>
    <row r="1464" spans="1:10" x14ac:dyDescent="0.25">
      <c r="A1464" s="5" t="s">
        <v>898</v>
      </c>
      <c r="B1464" s="5">
        <v>35.299999999999997</v>
      </c>
      <c r="C1464" s="5">
        <v>4.3899999999999997</v>
      </c>
      <c r="D1464" s="5" t="s">
        <v>2370</v>
      </c>
      <c r="E1464" s="5" t="s">
        <v>2370</v>
      </c>
      <c r="F1464" s="5" t="s">
        <v>2370</v>
      </c>
      <c r="G1464" s="5">
        <v>0</v>
      </c>
      <c r="H1464" s="5" t="s">
        <v>2370</v>
      </c>
      <c r="I1464" s="5" t="str">
        <f t="shared" si="44"/>
        <v>OBESITY</v>
      </c>
      <c r="J1464" s="5" t="str">
        <f t="shared" si="45"/>
        <v>NORMAL</v>
      </c>
    </row>
    <row r="1465" spans="1:10" x14ac:dyDescent="0.25">
      <c r="A1465" s="5" t="s">
        <v>897</v>
      </c>
      <c r="B1465" s="5">
        <v>18.91</v>
      </c>
      <c r="C1465" s="5">
        <v>11.44</v>
      </c>
      <c r="D1465" s="5" t="s">
        <v>2370</v>
      </c>
      <c r="E1465" s="5" t="s">
        <v>2370</v>
      </c>
      <c r="F1465" s="5" t="s">
        <v>2370</v>
      </c>
      <c r="G1465" s="5">
        <v>0</v>
      </c>
      <c r="H1465" s="5" t="s">
        <v>2370</v>
      </c>
      <c r="I1465" s="5" t="str">
        <f t="shared" si="44"/>
        <v>NORMAL WEIGHT</v>
      </c>
      <c r="J1465" s="5" t="str">
        <f t="shared" si="45"/>
        <v>DIABETES</v>
      </c>
    </row>
    <row r="1466" spans="1:10" x14ac:dyDescent="0.25">
      <c r="A1466" s="5" t="s">
        <v>896</v>
      </c>
      <c r="B1466" s="5">
        <v>22.41</v>
      </c>
      <c r="C1466" s="5">
        <v>11.37</v>
      </c>
      <c r="D1466" s="5" t="s">
        <v>2371</v>
      </c>
      <c r="E1466" s="5" t="s">
        <v>2370</v>
      </c>
      <c r="F1466" s="5" t="s">
        <v>2370</v>
      </c>
      <c r="G1466" s="5">
        <v>1</v>
      </c>
      <c r="H1466" s="5" t="s">
        <v>2370</v>
      </c>
      <c r="I1466" s="5" t="str">
        <f t="shared" si="44"/>
        <v>NORMAL WEIGHT</v>
      </c>
      <c r="J1466" s="5" t="str">
        <f t="shared" si="45"/>
        <v>DIABETES</v>
      </c>
    </row>
    <row r="1467" spans="1:10" x14ac:dyDescent="0.25">
      <c r="A1467" s="5" t="s">
        <v>895</v>
      </c>
      <c r="B1467" s="5">
        <v>22.704999999999998</v>
      </c>
      <c r="C1467" s="5">
        <v>6.14</v>
      </c>
      <c r="D1467" s="5" t="s">
        <v>2370</v>
      </c>
      <c r="E1467" s="5" t="s">
        <v>2370</v>
      </c>
      <c r="F1467" s="5" t="s">
        <v>2370</v>
      </c>
      <c r="G1467" s="5">
        <v>0</v>
      </c>
      <c r="H1467" s="5" t="s">
        <v>2370</v>
      </c>
      <c r="I1467" s="5" t="str">
        <f t="shared" si="44"/>
        <v>NORMAL WEIGHT</v>
      </c>
      <c r="J1467" s="5" t="str">
        <f t="shared" si="45"/>
        <v>PREDIABETES</v>
      </c>
    </row>
    <row r="1468" spans="1:10" x14ac:dyDescent="0.25">
      <c r="A1468" s="5" t="s">
        <v>894</v>
      </c>
      <c r="B1468" s="5">
        <v>37.18</v>
      </c>
      <c r="C1468" s="5">
        <v>4.8899999999999997</v>
      </c>
      <c r="D1468" s="5" t="s">
        <v>2370</v>
      </c>
      <c r="E1468" s="5" t="s">
        <v>2370</v>
      </c>
      <c r="F1468" s="5" t="s">
        <v>2370</v>
      </c>
      <c r="G1468" s="5">
        <v>0</v>
      </c>
      <c r="H1468" s="5" t="s">
        <v>2370</v>
      </c>
      <c r="I1468" s="5" t="str">
        <f t="shared" si="44"/>
        <v>OBESITY</v>
      </c>
      <c r="J1468" s="5" t="str">
        <f t="shared" si="45"/>
        <v>NORMAL</v>
      </c>
    </row>
    <row r="1469" spans="1:10" x14ac:dyDescent="0.25">
      <c r="A1469" s="5" t="s">
        <v>893</v>
      </c>
      <c r="B1469" s="5">
        <v>35.97</v>
      </c>
      <c r="C1469" s="5">
        <v>4.5999999999999996</v>
      </c>
      <c r="D1469" s="5" t="s">
        <v>2370</v>
      </c>
      <c r="E1469" s="5" t="s">
        <v>2370</v>
      </c>
      <c r="F1469" s="5" t="s">
        <v>2370</v>
      </c>
      <c r="G1469" s="5">
        <v>0</v>
      </c>
      <c r="H1469" s="5" t="s">
        <v>2370</v>
      </c>
      <c r="I1469" s="5" t="str">
        <f t="shared" si="44"/>
        <v>OBESITY</v>
      </c>
      <c r="J1469" s="5" t="str">
        <f t="shared" si="45"/>
        <v>NORMAL</v>
      </c>
    </row>
    <row r="1470" spans="1:10" x14ac:dyDescent="0.25">
      <c r="A1470" s="5" t="s">
        <v>892</v>
      </c>
      <c r="B1470" s="5">
        <v>35.799999999999997</v>
      </c>
      <c r="C1470" s="5">
        <v>4.42</v>
      </c>
      <c r="D1470" s="5" t="s">
        <v>2370</v>
      </c>
      <c r="E1470" s="5" t="s">
        <v>2370</v>
      </c>
      <c r="F1470" s="5" t="s">
        <v>2370</v>
      </c>
      <c r="G1470" s="5">
        <v>0</v>
      </c>
      <c r="H1470" s="5" t="s">
        <v>2370</v>
      </c>
      <c r="I1470" s="5" t="str">
        <f t="shared" si="44"/>
        <v>OBESITY</v>
      </c>
      <c r="J1470" s="5" t="str">
        <f t="shared" si="45"/>
        <v>NORMAL</v>
      </c>
    </row>
    <row r="1471" spans="1:10" x14ac:dyDescent="0.25">
      <c r="A1471" s="5" t="s">
        <v>891</v>
      </c>
      <c r="B1471" s="5">
        <v>28.31</v>
      </c>
      <c r="C1471" s="5">
        <v>7.48</v>
      </c>
      <c r="D1471" s="5" t="s">
        <v>2371</v>
      </c>
      <c r="E1471" s="5" t="s">
        <v>2370</v>
      </c>
      <c r="F1471" s="5" t="s">
        <v>2370</v>
      </c>
      <c r="G1471" s="5">
        <v>0</v>
      </c>
      <c r="H1471" s="5" t="s">
        <v>2370</v>
      </c>
      <c r="I1471" s="5" t="str">
        <f t="shared" si="44"/>
        <v>OVERWEIGHT</v>
      </c>
      <c r="J1471" s="5" t="str">
        <f t="shared" si="45"/>
        <v>DIABETES</v>
      </c>
    </row>
    <row r="1472" spans="1:10" x14ac:dyDescent="0.25">
      <c r="A1472" s="5" t="s">
        <v>890</v>
      </c>
      <c r="B1472" s="5">
        <v>38.06</v>
      </c>
      <c r="C1472" s="5">
        <v>10.74</v>
      </c>
      <c r="D1472" s="5" t="s">
        <v>2370</v>
      </c>
      <c r="E1472" s="5" t="s">
        <v>2370</v>
      </c>
      <c r="F1472" s="5" t="s">
        <v>2370</v>
      </c>
      <c r="G1472" s="5">
        <v>0</v>
      </c>
      <c r="H1472" s="5" t="s">
        <v>2370</v>
      </c>
      <c r="I1472" s="5" t="str">
        <f t="shared" si="44"/>
        <v>OBESITY</v>
      </c>
      <c r="J1472" s="5" t="str">
        <f t="shared" si="45"/>
        <v>DIABETES</v>
      </c>
    </row>
    <row r="1473" spans="1:10" x14ac:dyDescent="0.25">
      <c r="A1473" s="5" t="s">
        <v>889</v>
      </c>
      <c r="B1473" s="5">
        <v>28</v>
      </c>
      <c r="C1473" s="5">
        <v>5.19</v>
      </c>
      <c r="D1473" s="5" t="s">
        <v>2370</v>
      </c>
      <c r="E1473" s="5" t="s">
        <v>2370</v>
      </c>
      <c r="F1473" s="5" t="s">
        <v>2370</v>
      </c>
      <c r="G1473" s="5">
        <v>1</v>
      </c>
      <c r="H1473" s="5" t="s">
        <v>2370</v>
      </c>
      <c r="I1473" s="5" t="str">
        <f t="shared" si="44"/>
        <v>OVERWEIGHT</v>
      </c>
      <c r="J1473" s="5" t="str">
        <f t="shared" si="45"/>
        <v>NORMAL</v>
      </c>
    </row>
    <row r="1474" spans="1:10" x14ac:dyDescent="0.25">
      <c r="A1474" s="5" t="s">
        <v>888</v>
      </c>
      <c r="B1474" s="5">
        <v>34.32</v>
      </c>
      <c r="C1474" s="5">
        <v>9.17</v>
      </c>
      <c r="D1474" s="5" t="s">
        <v>2370</v>
      </c>
      <c r="E1474" s="5" t="s">
        <v>2370</v>
      </c>
      <c r="F1474" s="5" t="s">
        <v>2370</v>
      </c>
      <c r="G1474" s="5">
        <v>0</v>
      </c>
      <c r="H1474" s="5" t="s">
        <v>2370</v>
      </c>
      <c r="I1474" s="5" t="str">
        <f t="shared" ref="I1474:I1537" si="46">IF(B1474 &lt;18.5,"UNDERWEIGHT",IF(B1474&lt;25,"NORMAL WEIGHT",IF(B1474&lt;30,"OVERWEIGHT","OBESITY")))</f>
        <v>OBESITY</v>
      </c>
      <c r="J1474" s="5" t="str">
        <f t="shared" si="45"/>
        <v>DIABETES</v>
      </c>
    </row>
    <row r="1475" spans="1:10" x14ac:dyDescent="0.25">
      <c r="A1475" s="5" t="s">
        <v>887</v>
      </c>
      <c r="B1475" s="5">
        <v>22.3</v>
      </c>
      <c r="C1475" s="5">
        <v>4.95</v>
      </c>
      <c r="D1475" s="5" t="s">
        <v>2371</v>
      </c>
      <c r="E1475" s="5" t="s">
        <v>2370</v>
      </c>
      <c r="F1475" s="5" t="s">
        <v>2370</v>
      </c>
      <c r="G1475" s="5">
        <v>0</v>
      </c>
      <c r="H1475" s="5" t="s">
        <v>2370</v>
      </c>
      <c r="I1475" s="5" t="str">
        <f t="shared" si="46"/>
        <v>NORMAL WEIGHT</v>
      </c>
      <c r="J1475" s="5" t="str">
        <f t="shared" ref="J1475:J1538" si="47">IF(C1475&lt;5.7,"NORMAL",IF(C1475&lt;6.4,"PREDIABETES","DIABETES"))</f>
        <v>NORMAL</v>
      </c>
    </row>
    <row r="1476" spans="1:10" x14ac:dyDescent="0.25">
      <c r="A1476" s="5" t="s">
        <v>886</v>
      </c>
      <c r="B1476" s="5">
        <v>27.835000000000001</v>
      </c>
      <c r="C1476" s="5">
        <v>6.03</v>
      </c>
      <c r="D1476" s="5" t="s">
        <v>2370</v>
      </c>
      <c r="E1476" s="5" t="s">
        <v>2370</v>
      </c>
      <c r="F1476" s="5" t="s">
        <v>2370</v>
      </c>
      <c r="G1476" s="5">
        <v>1</v>
      </c>
      <c r="H1476" s="5" t="s">
        <v>2370</v>
      </c>
      <c r="I1476" s="5" t="str">
        <f t="shared" si="46"/>
        <v>OVERWEIGHT</v>
      </c>
      <c r="J1476" s="5" t="str">
        <f t="shared" si="47"/>
        <v>PREDIABETES</v>
      </c>
    </row>
    <row r="1477" spans="1:10" x14ac:dyDescent="0.25">
      <c r="A1477" s="5" t="s">
        <v>885</v>
      </c>
      <c r="B1477" s="5">
        <v>39.229999999999997</v>
      </c>
      <c r="C1477" s="5">
        <v>5.36</v>
      </c>
      <c r="D1477" s="5" t="s">
        <v>2370</v>
      </c>
      <c r="E1477" s="5" t="s">
        <v>2370</v>
      </c>
      <c r="F1477" s="5" t="s">
        <v>2370</v>
      </c>
      <c r="G1477" s="5">
        <v>0</v>
      </c>
      <c r="H1477" s="5" t="s">
        <v>2370</v>
      </c>
      <c r="I1477" s="5" t="str">
        <f t="shared" si="46"/>
        <v>OBESITY</v>
      </c>
      <c r="J1477" s="5" t="str">
        <f t="shared" si="47"/>
        <v>NORMAL</v>
      </c>
    </row>
    <row r="1478" spans="1:10" x14ac:dyDescent="0.25">
      <c r="A1478" s="5" t="s">
        <v>884</v>
      </c>
      <c r="B1478" s="5">
        <v>19.95</v>
      </c>
      <c r="C1478" s="5">
        <v>6.11</v>
      </c>
      <c r="D1478" s="5" t="s">
        <v>2370</v>
      </c>
      <c r="E1478" s="5" t="s">
        <v>2370</v>
      </c>
      <c r="F1478" s="5" t="s">
        <v>2370</v>
      </c>
      <c r="G1478" s="5">
        <v>1</v>
      </c>
      <c r="H1478" s="5" t="s">
        <v>2370</v>
      </c>
      <c r="I1478" s="5" t="str">
        <f t="shared" si="46"/>
        <v>NORMAL WEIGHT</v>
      </c>
      <c r="J1478" s="5" t="str">
        <f t="shared" si="47"/>
        <v>PREDIABETES</v>
      </c>
    </row>
    <row r="1479" spans="1:10" x14ac:dyDescent="0.25">
      <c r="A1479" s="5" t="s">
        <v>883</v>
      </c>
      <c r="B1479" s="5">
        <v>34.64</v>
      </c>
      <c r="C1479" s="5">
        <v>4.88</v>
      </c>
      <c r="D1479" s="5" t="s">
        <v>2370</v>
      </c>
      <c r="E1479" s="5" t="s">
        <v>2370</v>
      </c>
      <c r="F1479" s="5" t="s">
        <v>2372</v>
      </c>
      <c r="G1479" s="5">
        <v>1</v>
      </c>
      <c r="H1479" s="5" t="s">
        <v>2370</v>
      </c>
      <c r="I1479" s="5" t="str">
        <f t="shared" si="46"/>
        <v>OBESITY</v>
      </c>
      <c r="J1479" s="5" t="str">
        <f t="shared" si="47"/>
        <v>NORMAL</v>
      </c>
    </row>
    <row r="1480" spans="1:10" x14ac:dyDescent="0.25">
      <c r="A1480" s="5" t="s">
        <v>882</v>
      </c>
      <c r="B1480" s="5">
        <v>18.75</v>
      </c>
      <c r="C1480" s="5">
        <v>6.72</v>
      </c>
      <c r="D1480" s="5" t="s">
        <v>2370</v>
      </c>
      <c r="E1480" s="5" t="s">
        <v>2370</v>
      </c>
      <c r="F1480" s="5" t="s">
        <v>2370</v>
      </c>
      <c r="G1480" s="5">
        <v>0</v>
      </c>
      <c r="H1480" s="5" t="s">
        <v>2370</v>
      </c>
      <c r="I1480" s="5" t="str">
        <f t="shared" si="46"/>
        <v>NORMAL WEIGHT</v>
      </c>
      <c r="J1480" s="5" t="str">
        <f t="shared" si="47"/>
        <v>DIABETES</v>
      </c>
    </row>
    <row r="1481" spans="1:10" x14ac:dyDescent="0.25">
      <c r="A1481" s="5" t="s">
        <v>881</v>
      </c>
      <c r="B1481" s="5">
        <v>26.48</v>
      </c>
      <c r="C1481" s="5">
        <v>4.2</v>
      </c>
      <c r="D1481" s="5" t="s">
        <v>2370</v>
      </c>
      <c r="E1481" s="5" t="s">
        <v>2370</v>
      </c>
      <c r="F1481" s="5" t="s">
        <v>2370</v>
      </c>
      <c r="G1481" s="5">
        <v>1</v>
      </c>
      <c r="H1481" s="5" t="s">
        <v>2370</v>
      </c>
      <c r="I1481" s="5" t="str">
        <f t="shared" si="46"/>
        <v>OVERWEIGHT</v>
      </c>
      <c r="J1481" s="5" t="str">
        <f t="shared" si="47"/>
        <v>NORMAL</v>
      </c>
    </row>
    <row r="1482" spans="1:10" x14ac:dyDescent="0.25">
      <c r="A1482" s="5" t="s">
        <v>880</v>
      </c>
      <c r="B1482" s="5">
        <v>34.83</v>
      </c>
      <c r="C1482" s="5">
        <v>5.79</v>
      </c>
      <c r="D1482" s="5" t="s">
        <v>2370</v>
      </c>
      <c r="E1482" s="5" t="s">
        <v>2370</v>
      </c>
      <c r="F1482" s="5" t="s">
        <v>2370</v>
      </c>
      <c r="G1482" s="5">
        <v>1</v>
      </c>
      <c r="H1482" s="5" t="s">
        <v>2370</v>
      </c>
      <c r="I1482" s="5" t="str">
        <f t="shared" si="46"/>
        <v>OBESITY</v>
      </c>
      <c r="J1482" s="5" t="str">
        <f t="shared" si="47"/>
        <v>PREDIABETES</v>
      </c>
    </row>
    <row r="1483" spans="1:10" x14ac:dyDescent="0.25">
      <c r="A1483" s="5" t="s">
        <v>879</v>
      </c>
      <c r="B1483" s="5">
        <v>25.46</v>
      </c>
      <c r="C1483" s="5">
        <v>4.29</v>
      </c>
      <c r="D1483" s="5" t="s">
        <v>2370</v>
      </c>
      <c r="E1483" s="5" t="s">
        <v>2370</v>
      </c>
      <c r="F1483" s="5" t="s">
        <v>2370</v>
      </c>
      <c r="G1483" s="5">
        <v>0</v>
      </c>
      <c r="H1483" s="5" t="s">
        <v>2370</v>
      </c>
      <c r="I1483" s="5" t="str">
        <f t="shared" si="46"/>
        <v>OVERWEIGHT</v>
      </c>
      <c r="J1483" s="5" t="str">
        <f t="shared" si="47"/>
        <v>NORMAL</v>
      </c>
    </row>
    <row r="1484" spans="1:10" x14ac:dyDescent="0.25">
      <c r="A1484" s="5" t="s">
        <v>878</v>
      </c>
      <c r="B1484" s="5">
        <v>23.31</v>
      </c>
      <c r="C1484" s="5">
        <v>8.27</v>
      </c>
      <c r="D1484" s="5" t="s">
        <v>2370</v>
      </c>
      <c r="E1484" s="5" t="s">
        <v>2370</v>
      </c>
      <c r="F1484" s="5" t="s">
        <v>2370</v>
      </c>
      <c r="G1484" s="5">
        <v>0</v>
      </c>
      <c r="H1484" s="5" t="s">
        <v>2370</v>
      </c>
      <c r="I1484" s="5" t="str">
        <f t="shared" si="46"/>
        <v>NORMAL WEIGHT</v>
      </c>
      <c r="J1484" s="5" t="str">
        <f t="shared" si="47"/>
        <v>DIABETES</v>
      </c>
    </row>
    <row r="1485" spans="1:10" x14ac:dyDescent="0.25">
      <c r="A1485" s="5" t="s">
        <v>877</v>
      </c>
      <c r="B1485" s="5">
        <v>29</v>
      </c>
      <c r="C1485" s="5">
        <v>4.5599999999999996</v>
      </c>
      <c r="D1485" s="5" t="s">
        <v>2370</v>
      </c>
      <c r="E1485" s="5" t="s">
        <v>2370</v>
      </c>
      <c r="F1485" s="5" t="s">
        <v>2370</v>
      </c>
      <c r="G1485" s="5">
        <v>0</v>
      </c>
      <c r="H1485" s="5" t="s">
        <v>2370</v>
      </c>
      <c r="I1485" s="5" t="str">
        <f t="shared" si="46"/>
        <v>OVERWEIGHT</v>
      </c>
      <c r="J1485" s="5" t="str">
        <f t="shared" si="47"/>
        <v>NORMAL</v>
      </c>
    </row>
    <row r="1486" spans="1:10" x14ac:dyDescent="0.25">
      <c r="A1486" s="5" t="s">
        <v>876</v>
      </c>
      <c r="B1486" s="5">
        <v>32.869999999999997</v>
      </c>
      <c r="C1486" s="5">
        <v>5.33</v>
      </c>
      <c r="D1486" s="5" t="s">
        <v>2370</v>
      </c>
      <c r="E1486" s="5" t="s">
        <v>2370</v>
      </c>
      <c r="F1486" s="5" t="s">
        <v>2370</v>
      </c>
      <c r="G1486" s="5">
        <v>0</v>
      </c>
      <c r="H1486" s="5" t="s">
        <v>2370</v>
      </c>
      <c r="I1486" s="5" t="str">
        <f t="shared" si="46"/>
        <v>OBESITY</v>
      </c>
      <c r="J1486" s="5" t="str">
        <f t="shared" si="47"/>
        <v>NORMAL</v>
      </c>
    </row>
    <row r="1487" spans="1:10" x14ac:dyDescent="0.25">
      <c r="A1487" s="5" t="s">
        <v>875</v>
      </c>
      <c r="B1487" s="5">
        <v>26.18</v>
      </c>
      <c r="C1487" s="5">
        <v>5.63</v>
      </c>
      <c r="D1487" s="5" t="s">
        <v>2370</v>
      </c>
      <c r="E1487" s="5" t="s">
        <v>2370</v>
      </c>
      <c r="F1487" s="5" t="s">
        <v>2370</v>
      </c>
      <c r="G1487" s="5">
        <v>0</v>
      </c>
      <c r="H1487" s="5" t="s">
        <v>2370</v>
      </c>
      <c r="I1487" s="5" t="str">
        <f t="shared" si="46"/>
        <v>OVERWEIGHT</v>
      </c>
      <c r="J1487" s="5" t="str">
        <f t="shared" si="47"/>
        <v>NORMAL</v>
      </c>
    </row>
    <row r="1488" spans="1:10" x14ac:dyDescent="0.25">
      <c r="A1488" s="5" t="s">
        <v>874</v>
      </c>
      <c r="B1488" s="5">
        <v>25.3</v>
      </c>
      <c r="C1488" s="5">
        <v>5.12</v>
      </c>
      <c r="D1488" s="5" t="s">
        <v>2370</v>
      </c>
      <c r="E1488" s="5" t="s">
        <v>2370</v>
      </c>
      <c r="F1488" s="5" t="s">
        <v>2370</v>
      </c>
      <c r="G1488" s="5">
        <v>0</v>
      </c>
      <c r="H1488" s="5" t="s">
        <v>2370</v>
      </c>
      <c r="I1488" s="5" t="str">
        <f t="shared" si="46"/>
        <v>OVERWEIGHT</v>
      </c>
      <c r="J1488" s="5" t="str">
        <f t="shared" si="47"/>
        <v>NORMAL</v>
      </c>
    </row>
    <row r="1489" spans="1:10" x14ac:dyDescent="0.25">
      <c r="A1489" s="5" t="s">
        <v>873</v>
      </c>
      <c r="B1489" s="5">
        <v>36.94</v>
      </c>
      <c r="C1489" s="5">
        <v>5.15</v>
      </c>
      <c r="D1489" s="5" t="s">
        <v>2371</v>
      </c>
      <c r="E1489" s="5" t="s">
        <v>2370</v>
      </c>
      <c r="F1489" s="5" t="s">
        <v>2370</v>
      </c>
      <c r="G1489" s="5">
        <v>1</v>
      </c>
      <c r="H1489" s="5" t="s">
        <v>2370</v>
      </c>
      <c r="I1489" s="5" t="str">
        <f t="shared" si="46"/>
        <v>OBESITY</v>
      </c>
      <c r="J1489" s="5" t="str">
        <f t="shared" si="47"/>
        <v>NORMAL</v>
      </c>
    </row>
    <row r="1490" spans="1:10" x14ac:dyDescent="0.25">
      <c r="A1490" s="5" t="s">
        <v>872</v>
      </c>
      <c r="B1490" s="5">
        <v>22.86</v>
      </c>
      <c r="C1490" s="5">
        <v>7.5</v>
      </c>
      <c r="D1490" s="5" t="s">
        <v>2370</v>
      </c>
      <c r="E1490" s="5" t="s">
        <v>2370</v>
      </c>
      <c r="F1490" s="5" t="s">
        <v>2370</v>
      </c>
      <c r="G1490" s="5">
        <v>0</v>
      </c>
      <c r="H1490" s="5" t="s">
        <v>2370</v>
      </c>
      <c r="I1490" s="5" t="str">
        <f t="shared" si="46"/>
        <v>NORMAL WEIGHT</v>
      </c>
      <c r="J1490" s="5" t="str">
        <f t="shared" si="47"/>
        <v>DIABETES</v>
      </c>
    </row>
    <row r="1491" spans="1:10" x14ac:dyDescent="0.25">
      <c r="A1491" s="5" t="s">
        <v>871</v>
      </c>
      <c r="B1491" s="5">
        <v>18.760000000000002</v>
      </c>
      <c r="C1491" s="5">
        <v>4.88</v>
      </c>
      <c r="D1491" s="5" t="s">
        <v>2371</v>
      </c>
      <c r="E1491" s="5" t="s">
        <v>2370</v>
      </c>
      <c r="F1491" s="5" t="s">
        <v>2372</v>
      </c>
      <c r="G1491" s="5">
        <v>1</v>
      </c>
      <c r="H1491" s="5" t="s">
        <v>2370</v>
      </c>
      <c r="I1491" s="5" t="str">
        <f t="shared" si="46"/>
        <v>NORMAL WEIGHT</v>
      </c>
      <c r="J1491" s="5" t="str">
        <f t="shared" si="47"/>
        <v>NORMAL</v>
      </c>
    </row>
    <row r="1492" spans="1:10" x14ac:dyDescent="0.25">
      <c r="A1492" s="5" t="s">
        <v>870</v>
      </c>
      <c r="B1492" s="5">
        <v>24.36</v>
      </c>
      <c r="C1492" s="5">
        <v>5.57</v>
      </c>
      <c r="D1492" s="5" t="s">
        <v>2370</v>
      </c>
      <c r="E1492" s="5" t="s">
        <v>2370</v>
      </c>
      <c r="F1492" s="5" t="s">
        <v>2370</v>
      </c>
      <c r="G1492" s="5">
        <v>0</v>
      </c>
      <c r="H1492" s="5" t="s">
        <v>2370</v>
      </c>
      <c r="I1492" s="5" t="str">
        <f t="shared" si="46"/>
        <v>NORMAL WEIGHT</v>
      </c>
      <c r="J1492" s="5" t="str">
        <f t="shared" si="47"/>
        <v>NORMAL</v>
      </c>
    </row>
    <row r="1493" spans="1:10" x14ac:dyDescent="0.25">
      <c r="A1493" s="5" t="s">
        <v>869</v>
      </c>
      <c r="B1493" s="5">
        <v>32.299999999999997</v>
      </c>
      <c r="C1493" s="5">
        <v>5.31</v>
      </c>
      <c r="D1493" s="5" t="s">
        <v>2370</v>
      </c>
      <c r="E1493" s="5" t="s">
        <v>2370</v>
      </c>
      <c r="F1493" s="5" t="s">
        <v>2370</v>
      </c>
      <c r="G1493" s="5">
        <v>0</v>
      </c>
      <c r="H1493" s="5" t="s">
        <v>2370</v>
      </c>
      <c r="I1493" s="5" t="str">
        <f t="shared" si="46"/>
        <v>OBESITY</v>
      </c>
      <c r="J1493" s="5" t="str">
        <f t="shared" si="47"/>
        <v>NORMAL</v>
      </c>
    </row>
    <row r="1494" spans="1:10" x14ac:dyDescent="0.25">
      <c r="A1494" s="5" t="s">
        <v>868</v>
      </c>
      <c r="B1494" s="5">
        <v>22.704999999999998</v>
      </c>
      <c r="C1494" s="5">
        <v>4.57</v>
      </c>
      <c r="D1494" s="5" t="s">
        <v>2371</v>
      </c>
      <c r="E1494" s="5" t="s">
        <v>2370</v>
      </c>
      <c r="F1494" s="5" t="s">
        <v>2370</v>
      </c>
      <c r="G1494" s="5">
        <v>0</v>
      </c>
      <c r="H1494" s="5" t="s">
        <v>2370</v>
      </c>
      <c r="I1494" s="5" t="str">
        <f t="shared" si="46"/>
        <v>NORMAL WEIGHT</v>
      </c>
      <c r="J1494" s="5" t="str">
        <f t="shared" si="47"/>
        <v>NORMAL</v>
      </c>
    </row>
    <row r="1495" spans="1:10" x14ac:dyDescent="0.25">
      <c r="A1495" s="5" t="s">
        <v>867</v>
      </c>
      <c r="B1495" s="5">
        <v>21.79</v>
      </c>
      <c r="C1495" s="5">
        <v>8.6999999999999993</v>
      </c>
      <c r="D1495" s="5" t="s">
        <v>2371</v>
      </c>
      <c r="E1495" s="5" t="s">
        <v>2370</v>
      </c>
      <c r="F1495" s="5" t="s">
        <v>2370</v>
      </c>
      <c r="G1495" s="5">
        <v>1</v>
      </c>
      <c r="H1495" s="5" t="s">
        <v>2370</v>
      </c>
      <c r="I1495" s="5" t="str">
        <f t="shared" si="46"/>
        <v>NORMAL WEIGHT</v>
      </c>
      <c r="J1495" s="5" t="str">
        <f t="shared" si="47"/>
        <v>DIABETES</v>
      </c>
    </row>
    <row r="1496" spans="1:10" x14ac:dyDescent="0.25">
      <c r="A1496" s="5" t="s">
        <v>866</v>
      </c>
      <c r="B1496" s="5">
        <v>24.52</v>
      </c>
      <c r="C1496" s="5">
        <v>4.76</v>
      </c>
      <c r="D1496" s="5" t="s">
        <v>2370</v>
      </c>
      <c r="E1496" s="5" t="s">
        <v>2370</v>
      </c>
      <c r="F1496" s="5" t="s">
        <v>2370</v>
      </c>
      <c r="G1496" s="5">
        <v>0</v>
      </c>
      <c r="H1496" s="5" t="s">
        <v>2370</v>
      </c>
      <c r="I1496" s="5" t="str">
        <f t="shared" si="46"/>
        <v>NORMAL WEIGHT</v>
      </c>
      <c r="J1496" s="5" t="str">
        <f t="shared" si="47"/>
        <v>NORMAL</v>
      </c>
    </row>
    <row r="1497" spans="1:10" x14ac:dyDescent="0.25">
      <c r="A1497" s="5" t="s">
        <v>865</v>
      </c>
      <c r="B1497" s="5">
        <v>39.520000000000003</v>
      </c>
      <c r="C1497" s="5">
        <v>11.81</v>
      </c>
      <c r="D1497" s="5" t="s">
        <v>2370</v>
      </c>
      <c r="E1497" s="5" t="s">
        <v>2370</v>
      </c>
      <c r="F1497" s="5" t="s">
        <v>2370</v>
      </c>
      <c r="G1497" s="5">
        <v>0</v>
      </c>
      <c r="H1497" s="5" t="s">
        <v>2370</v>
      </c>
      <c r="I1497" s="5" t="str">
        <f t="shared" si="46"/>
        <v>OBESITY</v>
      </c>
      <c r="J1497" s="5" t="str">
        <f t="shared" si="47"/>
        <v>DIABETES</v>
      </c>
    </row>
    <row r="1498" spans="1:10" x14ac:dyDescent="0.25">
      <c r="A1498" s="5" t="s">
        <v>864</v>
      </c>
      <c r="B1498" s="5">
        <v>24.49</v>
      </c>
      <c r="C1498" s="5">
        <v>4.67</v>
      </c>
      <c r="D1498" s="5" t="s">
        <v>2370</v>
      </c>
      <c r="E1498" s="5" t="s">
        <v>2370</v>
      </c>
      <c r="F1498" s="5" t="s">
        <v>2370</v>
      </c>
      <c r="G1498" s="5">
        <v>0</v>
      </c>
      <c r="H1498" s="5" t="s">
        <v>2370</v>
      </c>
      <c r="I1498" s="5" t="str">
        <f t="shared" si="46"/>
        <v>NORMAL WEIGHT</v>
      </c>
      <c r="J1498" s="5" t="str">
        <f t="shared" si="47"/>
        <v>NORMAL</v>
      </c>
    </row>
    <row r="1499" spans="1:10" x14ac:dyDescent="0.25">
      <c r="A1499" s="5" t="s">
        <v>863</v>
      </c>
      <c r="B1499" s="5">
        <v>26.315000000000001</v>
      </c>
      <c r="C1499" s="5">
        <v>6.02</v>
      </c>
      <c r="D1499" s="5" t="s">
        <v>2370</v>
      </c>
      <c r="E1499" s="5" t="s">
        <v>2370</v>
      </c>
      <c r="F1499" s="5" t="s">
        <v>2370</v>
      </c>
      <c r="G1499" s="5">
        <v>0</v>
      </c>
      <c r="H1499" s="5" t="s">
        <v>2370</v>
      </c>
      <c r="I1499" s="5" t="str">
        <f t="shared" si="46"/>
        <v>OVERWEIGHT</v>
      </c>
      <c r="J1499" s="5" t="str">
        <f t="shared" si="47"/>
        <v>PREDIABETES</v>
      </c>
    </row>
    <row r="1500" spans="1:10" x14ac:dyDescent="0.25">
      <c r="A1500" s="5" t="s">
        <v>862</v>
      </c>
      <c r="B1500" s="5">
        <v>22.58</v>
      </c>
      <c r="C1500" s="5">
        <v>7.46</v>
      </c>
      <c r="D1500" s="5" t="s">
        <v>2370</v>
      </c>
      <c r="E1500" s="5" t="s">
        <v>2370</v>
      </c>
      <c r="F1500" s="5" t="s">
        <v>2370</v>
      </c>
      <c r="G1500" s="5">
        <v>0</v>
      </c>
      <c r="H1500" s="5" t="s">
        <v>2370</v>
      </c>
      <c r="I1500" s="5" t="str">
        <f t="shared" si="46"/>
        <v>NORMAL WEIGHT</v>
      </c>
      <c r="J1500" s="5" t="str">
        <f t="shared" si="47"/>
        <v>DIABETES</v>
      </c>
    </row>
    <row r="1501" spans="1:10" x14ac:dyDescent="0.25">
      <c r="A1501" s="5" t="s">
        <v>861</v>
      </c>
      <c r="B1501" s="5">
        <v>19.475000000000001</v>
      </c>
      <c r="C1501" s="5">
        <v>4.74</v>
      </c>
      <c r="D1501" s="5" t="s">
        <v>2370</v>
      </c>
      <c r="E1501" s="5" t="s">
        <v>2370</v>
      </c>
      <c r="F1501" s="5" t="s">
        <v>2370</v>
      </c>
      <c r="G1501" s="5">
        <v>1</v>
      </c>
      <c r="H1501" s="5" t="s">
        <v>2370</v>
      </c>
      <c r="I1501" s="5" t="str">
        <f t="shared" si="46"/>
        <v>NORMAL WEIGHT</v>
      </c>
      <c r="J1501" s="5" t="str">
        <f t="shared" si="47"/>
        <v>NORMAL</v>
      </c>
    </row>
    <row r="1502" spans="1:10" x14ac:dyDescent="0.25">
      <c r="A1502" s="5" t="s">
        <v>860</v>
      </c>
      <c r="B1502" s="5">
        <v>26.33</v>
      </c>
      <c r="C1502" s="5">
        <v>4.79</v>
      </c>
      <c r="D1502" s="5" t="s">
        <v>2370</v>
      </c>
      <c r="E1502" s="5" t="s">
        <v>2370</v>
      </c>
      <c r="F1502" s="5" t="s">
        <v>2370</v>
      </c>
      <c r="G1502" s="5">
        <v>0</v>
      </c>
      <c r="H1502" s="5" t="s">
        <v>2370</v>
      </c>
      <c r="I1502" s="5" t="str">
        <f t="shared" si="46"/>
        <v>OVERWEIGHT</v>
      </c>
      <c r="J1502" s="5" t="str">
        <f t="shared" si="47"/>
        <v>NORMAL</v>
      </c>
    </row>
    <row r="1503" spans="1:10" x14ac:dyDescent="0.25">
      <c r="A1503" s="5" t="s">
        <v>859</v>
      </c>
      <c r="B1503" s="5">
        <v>17.29</v>
      </c>
      <c r="C1503" s="5">
        <v>5.35</v>
      </c>
      <c r="D1503" s="5" t="s">
        <v>2371</v>
      </c>
      <c r="E1503" s="5" t="s">
        <v>2370</v>
      </c>
      <c r="F1503" s="5" t="s">
        <v>2370</v>
      </c>
      <c r="G1503" s="5">
        <v>0</v>
      </c>
      <c r="H1503" s="5" t="s">
        <v>2370</v>
      </c>
      <c r="I1503" s="5" t="str">
        <f t="shared" si="46"/>
        <v>UNDERWEIGHT</v>
      </c>
      <c r="J1503" s="5" t="str">
        <f t="shared" si="47"/>
        <v>NORMAL</v>
      </c>
    </row>
    <row r="1504" spans="1:10" x14ac:dyDescent="0.25">
      <c r="A1504" s="5" t="s">
        <v>858</v>
      </c>
      <c r="B1504" s="5">
        <v>42.88</v>
      </c>
      <c r="C1504" s="5">
        <v>4.87</v>
      </c>
      <c r="D1504" s="5" t="s">
        <v>2370</v>
      </c>
      <c r="E1504" s="5" t="s">
        <v>2371</v>
      </c>
      <c r="F1504" s="5" t="s">
        <v>2370</v>
      </c>
      <c r="G1504" s="5">
        <v>1</v>
      </c>
      <c r="H1504" s="5" t="s">
        <v>2370</v>
      </c>
      <c r="I1504" s="5" t="str">
        <f t="shared" si="46"/>
        <v>OBESITY</v>
      </c>
      <c r="J1504" s="5" t="str">
        <f t="shared" si="47"/>
        <v>NORMAL</v>
      </c>
    </row>
    <row r="1505" spans="1:10" x14ac:dyDescent="0.25">
      <c r="A1505" s="5" t="s">
        <v>857</v>
      </c>
      <c r="B1505" s="5">
        <v>32.200000000000003</v>
      </c>
      <c r="C1505" s="5">
        <v>10.09</v>
      </c>
      <c r="D1505" s="5" t="s">
        <v>2371</v>
      </c>
      <c r="E1505" s="5" t="s">
        <v>2370</v>
      </c>
      <c r="F1505" s="5" t="s">
        <v>2370</v>
      </c>
      <c r="G1505" s="5">
        <v>0</v>
      </c>
      <c r="H1505" s="5" t="s">
        <v>2370</v>
      </c>
      <c r="I1505" s="5" t="str">
        <f t="shared" si="46"/>
        <v>OBESITY</v>
      </c>
      <c r="J1505" s="5" t="str">
        <f t="shared" si="47"/>
        <v>DIABETES</v>
      </c>
    </row>
    <row r="1506" spans="1:10" x14ac:dyDescent="0.25">
      <c r="A1506" s="5" t="s">
        <v>856</v>
      </c>
      <c r="B1506" s="5">
        <v>18.75</v>
      </c>
      <c r="C1506" s="5">
        <v>5.47</v>
      </c>
      <c r="D1506" s="5" t="s">
        <v>2371</v>
      </c>
      <c r="E1506" s="5" t="s">
        <v>2370</v>
      </c>
      <c r="F1506" s="5" t="s">
        <v>2372</v>
      </c>
      <c r="G1506" s="5">
        <v>1</v>
      </c>
      <c r="H1506" s="5" t="s">
        <v>2370</v>
      </c>
      <c r="I1506" s="5" t="str">
        <f t="shared" si="46"/>
        <v>NORMAL WEIGHT</v>
      </c>
      <c r="J1506" s="5" t="str">
        <f t="shared" si="47"/>
        <v>NORMAL</v>
      </c>
    </row>
    <row r="1507" spans="1:10" x14ac:dyDescent="0.25">
      <c r="A1507" s="5" t="s">
        <v>855</v>
      </c>
      <c r="B1507" s="5">
        <v>22.36</v>
      </c>
      <c r="C1507" s="5">
        <v>8.6</v>
      </c>
      <c r="D1507" s="5" t="s">
        <v>2370</v>
      </c>
      <c r="E1507" s="5" t="s">
        <v>2370</v>
      </c>
      <c r="F1507" s="5" t="s">
        <v>2370</v>
      </c>
      <c r="G1507" s="5">
        <v>0</v>
      </c>
      <c r="H1507" s="5" t="s">
        <v>2370</v>
      </c>
      <c r="I1507" s="5" t="str">
        <f t="shared" si="46"/>
        <v>NORMAL WEIGHT</v>
      </c>
      <c r="J1507" s="5" t="str">
        <f t="shared" si="47"/>
        <v>DIABETES</v>
      </c>
    </row>
    <row r="1508" spans="1:10" x14ac:dyDescent="0.25">
      <c r="A1508" s="5" t="s">
        <v>854</v>
      </c>
      <c r="B1508" s="5">
        <v>23.94</v>
      </c>
      <c r="C1508" s="5">
        <v>10.74</v>
      </c>
      <c r="D1508" s="5" t="s">
        <v>2371</v>
      </c>
      <c r="E1508" s="5" t="s">
        <v>2370</v>
      </c>
      <c r="F1508" s="5" t="s">
        <v>2370</v>
      </c>
      <c r="G1508" s="5">
        <v>0</v>
      </c>
      <c r="H1508" s="5" t="s">
        <v>2370</v>
      </c>
      <c r="I1508" s="5" t="str">
        <f t="shared" si="46"/>
        <v>NORMAL WEIGHT</v>
      </c>
      <c r="J1508" s="5" t="str">
        <f t="shared" si="47"/>
        <v>DIABETES</v>
      </c>
    </row>
    <row r="1509" spans="1:10" x14ac:dyDescent="0.25">
      <c r="A1509" s="5" t="s">
        <v>853</v>
      </c>
      <c r="B1509" s="5">
        <v>30.1</v>
      </c>
      <c r="C1509" s="5">
        <v>4.3899999999999997</v>
      </c>
      <c r="D1509" s="5" t="s">
        <v>2370</v>
      </c>
      <c r="E1509" s="5" t="s">
        <v>2370</v>
      </c>
      <c r="F1509" s="5" t="s">
        <v>2372</v>
      </c>
      <c r="G1509" s="5">
        <v>1</v>
      </c>
      <c r="H1509" s="5" t="s">
        <v>2370</v>
      </c>
      <c r="I1509" s="5" t="str">
        <f t="shared" si="46"/>
        <v>OBESITY</v>
      </c>
      <c r="J1509" s="5" t="str">
        <f t="shared" si="47"/>
        <v>NORMAL</v>
      </c>
    </row>
    <row r="1510" spans="1:10" x14ac:dyDescent="0.25">
      <c r="A1510" s="5" t="s">
        <v>852</v>
      </c>
      <c r="B1510" s="5">
        <v>21.93</v>
      </c>
      <c r="C1510" s="5">
        <v>6.3</v>
      </c>
      <c r="D1510" s="5" t="s">
        <v>2370</v>
      </c>
      <c r="E1510" s="5" t="s">
        <v>2370</v>
      </c>
      <c r="F1510" s="5" t="s">
        <v>2370</v>
      </c>
      <c r="G1510" s="5">
        <v>0</v>
      </c>
      <c r="H1510" s="5" t="s">
        <v>2370</v>
      </c>
      <c r="I1510" s="5" t="str">
        <f t="shared" si="46"/>
        <v>NORMAL WEIGHT</v>
      </c>
      <c r="J1510" s="5" t="str">
        <f t="shared" si="47"/>
        <v>PREDIABETES</v>
      </c>
    </row>
    <row r="1511" spans="1:10" x14ac:dyDescent="0.25">
      <c r="A1511" s="5" t="s">
        <v>851</v>
      </c>
      <c r="B1511" s="5">
        <v>39.75</v>
      </c>
      <c r="C1511" s="5">
        <v>5.41</v>
      </c>
      <c r="D1511" s="5" t="s">
        <v>2370</v>
      </c>
      <c r="E1511" s="5" t="s">
        <v>2371</v>
      </c>
      <c r="F1511" s="5" t="s">
        <v>2370</v>
      </c>
      <c r="G1511" s="5">
        <v>1</v>
      </c>
      <c r="H1511" s="5" t="s">
        <v>2370</v>
      </c>
      <c r="I1511" s="5" t="str">
        <f t="shared" si="46"/>
        <v>OBESITY</v>
      </c>
      <c r="J1511" s="5" t="str">
        <f t="shared" si="47"/>
        <v>NORMAL</v>
      </c>
    </row>
    <row r="1512" spans="1:10" x14ac:dyDescent="0.25">
      <c r="A1512" s="5" t="s">
        <v>850</v>
      </c>
      <c r="B1512" s="5">
        <v>26.03</v>
      </c>
      <c r="C1512" s="5">
        <v>4.47</v>
      </c>
      <c r="D1512" s="5" t="s">
        <v>2370</v>
      </c>
      <c r="E1512" s="5" t="s">
        <v>2370</v>
      </c>
      <c r="F1512" s="5" t="s">
        <v>2372</v>
      </c>
      <c r="G1512" s="5">
        <v>1</v>
      </c>
      <c r="H1512" s="5" t="s">
        <v>2370</v>
      </c>
      <c r="I1512" s="5" t="str">
        <f t="shared" si="46"/>
        <v>OVERWEIGHT</v>
      </c>
      <c r="J1512" s="5" t="str">
        <f t="shared" si="47"/>
        <v>NORMAL</v>
      </c>
    </row>
    <row r="1513" spans="1:10" x14ac:dyDescent="0.25">
      <c r="A1513" s="5" t="s">
        <v>849</v>
      </c>
      <c r="B1513" s="5">
        <v>34.51</v>
      </c>
      <c r="C1513" s="5">
        <v>6.26</v>
      </c>
      <c r="D1513" s="5" t="s">
        <v>2370</v>
      </c>
      <c r="E1513" s="5" t="s">
        <v>2370</v>
      </c>
      <c r="F1513" s="5" t="s">
        <v>2370</v>
      </c>
      <c r="G1513" s="5">
        <v>0</v>
      </c>
      <c r="H1513" s="5" t="s">
        <v>2370</v>
      </c>
      <c r="I1513" s="5" t="str">
        <f t="shared" si="46"/>
        <v>OBESITY</v>
      </c>
      <c r="J1513" s="5" t="str">
        <f t="shared" si="47"/>
        <v>PREDIABETES</v>
      </c>
    </row>
    <row r="1514" spans="1:10" x14ac:dyDescent="0.25">
      <c r="A1514" s="5" t="s">
        <v>848</v>
      </c>
      <c r="B1514" s="5">
        <v>19.32</v>
      </c>
      <c r="C1514" s="5">
        <v>11.58</v>
      </c>
      <c r="D1514" s="5" t="s">
        <v>2371</v>
      </c>
      <c r="E1514" s="5" t="s">
        <v>2370</v>
      </c>
      <c r="F1514" s="5" t="s">
        <v>2370</v>
      </c>
      <c r="G1514" s="5">
        <v>1</v>
      </c>
      <c r="H1514" s="5" t="s">
        <v>2370</v>
      </c>
      <c r="I1514" s="5" t="str">
        <f t="shared" si="46"/>
        <v>NORMAL WEIGHT</v>
      </c>
      <c r="J1514" s="5" t="str">
        <f t="shared" si="47"/>
        <v>DIABETES</v>
      </c>
    </row>
    <row r="1515" spans="1:10" x14ac:dyDescent="0.25">
      <c r="A1515" s="5" t="s">
        <v>847</v>
      </c>
      <c r="B1515" s="5">
        <v>28.5</v>
      </c>
      <c r="C1515" s="5">
        <v>4.3600000000000003</v>
      </c>
      <c r="D1515" s="5" t="s">
        <v>2370</v>
      </c>
      <c r="E1515" s="5" t="s">
        <v>2370</v>
      </c>
      <c r="F1515" s="5" t="s">
        <v>2370</v>
      </c>
      <c r="G1515" s="5">
        <v>0</v>
      </c>
      <c r="H1515" s="5" t="s">
        <v>2370</v>
      </c>
      <c r="I1515" s="5" t="str">
        <f t="shared" si="46"/>
        <v>OVERWEIGHT</v>
      </c>
      <c r="J1515" s="5" t="str">
        <f t="shared" si="47"/>
        <v>NORMAL</v>
      </c>
    </row>
    <row r="1516" spans="1:10" x14ac:dyDescent="0.25">
      <c r="A1516" s="5" t="s">
        <v>846</v>
      </c>
      <c r="B1516" s="5">
        <v>30.875</v>
      </c>
      <c r="C1516" s="5">
        <v>4.1399999999999997</v>
      </c>
      <c r="D1516" s="5" t="s">
        <v>2371</v>
      </c>
      <c r="E1516" s="5" t="s">
        <v>2370</v>
      </c>
      <c r="F1516" s="5" t="s">
        <v>2370</v>
      </c>
      <c r="G1516" s="5">
        <v>0</v>
      </c>
      <c r="H1516" s="5" t="s">
        <v>2370</v>
      </c>
      <c r="I1516" s="5" t="str">
        <f t="shared" si="46"/>
        <v>OBESITY</v>
      </c>
      <c r="J1516" s="5" t="str">
        <f t="shared" si="47"/>
        <v>NORMAL</v>
      </c>
    </row>
    <row r="1517" spans="1:10" x14ac:dyDescent="0.25">
      <c r="A1517" s="5" t="s">
        <v>845</v>
      </c>
      <c r="B1517" s="5">
        <v>24.02</v>
      </c>
      <c r="C1517" s="5">
        <v>4.38</v>
      </c>
      <c r="D1517" s="5" t="s">
        <v>2370</v>
      </c>
      <c r="E1517" s="5" t="s">
        <v>2370</v>
      </c>
      <c r="F1517" s="5" t="s">
        <v>2370</v>
      </c>
      <c r="G1517" s="5">
        <v>0</v>
      </c>
      <c r="H1517" s="5" t="s">
        <v>2370</v>
      </c>
      <c r="I1517" s="5" t="str">
        <f t="shared" si="46"/>
        <v>NORMAL WEIGHT</v>
      </c>
      <c r="J1517" s="5" t="str">
        <f t="shared" si="47"/>
        <v>NORMAL</v>
      </c>
    </row>
    <row r="1518" spans="1:10" x14ac:dyDescent="0.25">
      <c r="A1518" s="5" t="s">
        <v>844</v>
      </c>
      <c r="B1518" s="5">
        <v>36.08</v>
      </c>
      <c r="C1518" s="5">
        <v>11.61</v>
      </c>
      <c r="D1518" s="5" t="s">
        <v>2371</v>
      </c>
      <c r="E1518" s="5" t="s">
        <v>2370</v>
      </c>
      <c r="F1518" s="5" t="s">
        <v>2370</v>
      </c>
      <c r="G1518" s="5">
        <v>0</v>
      </c>
      <c r="H1518" s="5" t="s">
        <v>2370</v>
      </c>
      <c r="I1518" s="5" t="str">
        <f t="shared" si="46"/>
        <v>OBESITY</v>
      </c>
      <c r="J1518" s="5" t="str">
        <f t="shared" si="47"/>
        <v>DIABETES</v>
      </c>
    </row>
    <row r="1519" spans="1:10" x14ac:dyDescent="0.25">
      <c r="A1519" s="5" t="s">
        <v>843</v>
      </c>
      <c r="B1519" s="5">
        <v>32.200000000000003</v>
      </c>
      <c r="C1519" s="5">
        <v>10.59</v>
      </c>
      <c r="D1519" s="5" t="s">
        <v>2371</v>
      </c>
      <c r="E1519" s="5" t="s">
        <v>2370</v>
      </c>
      <c r="F1519" s="5" t="s">
        <v>2370</v>
      </c>
      <c r="G1519" s="5">
        <v>0</v>
      </c>
      <c r="H1519" s="5" t="s">
        <v>2370</v>
      </c>
      <c r="I1519" s="5" t="str">
        <f t="shared" si="46"/>
        <v>OBESITY</v>
      </c>
      <c r="J1519" s="5" t="str">
        <f t="shared" si="47"/>
        <v>DIABETES</v>
      </c>
    </row>
    <row r="1520" spans="1:10" x14ac:dyDescent="0.25">
      <c r="A1520" s="5" t="s">
        <v>842</v>
      </c>
      <c r="B1520" s="5">
        <v>28.05</v>
      </c>
      <c r="C1520" s="5">
        <v>11.85</v>
      </c>
      <c r="D1520" s="5" t="s">
        <v>2371</v>
      </c>
      <c r="E1520" s="5" t="s">
        <v>2370</v>
      </c>
      <c r="F1520" s="5" t="s">
        <v>2370</v>
      </c>
      <c r="G1520" s="5">
        <v>0</v>
      </c>
      <c r="H1520" s="5" t="s">
        <v>2370</v>
      </c>
      <c r="I1520" s="5" t="str">
        <f t="shared" si="46"/>
        <v>OVERWEIGHT</v>
      </c>
      <c r="J1520" s="5" t="str">
        <f t="shared" si="47"/>
        <v>DIABETES</v>
      </c>
    </row>
    <row r="1521" spans="1:10" x14ac:dyDescent="0.25">
      <c r="A1521" s="5" t="s">
        <v>841</v>
      </c>
      <c r="B1521" s="5">
        <v>19</v>
      </c>
      <c r="C1521" s="5">
        <v>5.46</v>
      </c>
      <c r="D1521" s="5" t="s">
        <v>2371</v>
      </c>
      <c r="E1521" s="5" t="s">
        <v>2370</v>
      </c>
      <c r="F1521" s="5" t="s">
        <v>2370</v>
      </c>
      <c r="G1521" s="5">
        <v>1</v>
      </c>
      <c r="H1521" s="5" t="s">
        <v>2370</v>
      </c>
      <c r="I1521" s="5" t="str">
        <f t="shared" si="46"/>
        <v>NORMAL WEIGHT</v>
      </c>
      <c r="J1521" s="5" t="str">
        <f t="shared" si="47"/>
        <v>NORMAL</v>
      </c>
    </row>
    <row r="1522" spans="1:10" x14ac:dyDescent="0.25">
      <c r="A1522" s="5" t="s">
        <v>840</v>
      </c>
      <c r="B1522" s="5">
        <v>16.13</v>
      </c>
      <c r="C1522" s="5">
        <v>4.54</v>
      </c>
      <c r="D1522" s="5" t="s">
        <v>2371</v>
      </c>
      <c r="E1522" s="5" t="s">
        <v>2370</v>
      </c>
      <c r="F1522" s="5" t="s">
        <v>2370</v>
      </c>
      <c r="G1522" s="5">
        <v>2</v>
      </c>
      <c r="H1522" s="5" t="s">
        <v>2370</v>
      </c>
      <c r="I1522" s="5" t="str">
        <f t="shared" si="46"/>
        <v>UNDERWEIGHT</v>
      </c>
      <c r="J1522" s="5" t="str">
        <f t="shared" si="47"/>
        <v>NORMAL</v>
      </c>
    </row>
    <row r="1523" spans="1:10" x14ac:dyDescent="0.25">
      <c r="A1523" s="5" t="s">
        <v>839</v>
      </c>
      <c r="B1523" s="5">
        <v>18.77</v>
      </c>
      <c r="C1523" s="5">
        <v>11.98</v>
      </c>
      <c r="D1523" s="5" t="s">
        <v>2371</v>
      </c>
      <c r="E1523" s="5" t="s">
        <v>2370</v>
      </c>
      <c r="F1523" s="5" t="s">
        <v>2370</v>
      </c>
      <c r="G1523" s="5">
        <v>2</v>
      </c>
      <c r="H1523" s="5" t="s">
        <v>2370</v>
      </c>
      <c r="I1523" s="5" t="str">
        <f t="shared" si="46"/>
        <v>NORMAL WEIGHT</v>
      </c>
      <c r="J1523" s="5" t="str">
        <f t="shared" si="47"/>
        <v>DIABETES</v>
      </c>
    </row>
    <row r="1524" spans="1:10" x14ac:dyDescent="0.25">
      <c r="A1524" s="5" t="s">
        <v>838</v>
      </c>
      <c r="B1524" s="5">
        <v>28.88</v>
      </c>
      <c r="C1524" s="5">
        <v>6.59</v>
      </c>
      <c r="D1524" s="5" t="s">
        <v>2371</v>
      </c>
      <c r="E1524" s="5" t="s">
        <v>2370</v>
      </c>
      <c r="F1524" s="5" t="s">
        <v>2370</v>
      </c>
      <c r="G1524" s="5">
        <v>1</v>
      </c>
      <c r="H1524" s="5" t="s">
        <v>2370</v>
      </c>
      <c r="I1524" s="5" t="str">
        <f t="shared" si="46"/>
        <v>OVERWEIGHT</v>
      </c>
      <c r="J1524" s="5" t="str">
        <f t="shared" si="47"/>
        <v>DIABETES</v>
      </c>
    </row>
    <row r="1525" spans="1:10" x14ac:dyDescent="0.25">
      <c r="A1525" s="5" t="s">
        <v>837</v>
      </c>
      <c r="B1525" s="5">
        <v>27.55</v>
      </c>
      <c r="C1525" s="5">
        <v>10.83</v>
      </c>
      <c r="D1525" s="5" t="s">
        <v>2371</v>
      </c>
      <c r="E1525" s="5" t="s">
        <v>2370</v>
      </c>
      <c r="F1525" s="5" t="s">
        <v>2370</v>
      </c>
      <c r="G1525" s="5">
        <v>1</v>
      </c>
      <c r="H1525" s="5" t="s">
        <v>2370</v>
      </c>
      <c r="I1525" s="5" t="str">
        <f t="shared" si="46"/>
        <v>OVERWEIGHT</v>
      </c>
      <c r="J1525" s="5" t="str">
        <f t="shared" si="47"/>
        <v>DIABETES</v>
      </c>
    </row>
    <row r="1526" spans="1:10" x14ac:dyDescent="0.25">
      <c r="A1526" s="5" t="s">
        <v>836</v>
      </c>
      <c r="B1526" s="5">
        <v>15.6</v>
      </c>
      <c r="C1526" s="5">
        <v>8.6</v>
      </c>
      <c r="D1526" s="5" t="s">
        <v>2370</v>
      </c>
      <c r="E1526" s="5" t="s">
        <v>2370</v>
      </c>
      <c r="F1526" s="5" t="s">
        <v>2370</v>
      </c>
      <c r="G1526" s="5">
        <v>0</v>
      </c>
      <c r="H1526" s="5" t="s">
        <v>2370</v>
      </c>
      <c r="I1526" s="5" t="str">
        <f t="shared" si="46"/>
        <v>UNDERWEIGHT</v>
      </c>
      <c r="J1526" s="5" t="str">
        <f t="shared" si="47"/>
        <v>DIABETES</v>
      </c>
    </row>
    <row r="1527" spans="1:10" x14ac:dyDescent="0.25">
      <c r="A1527" s="5" t="s">
        <v>835</v>
      </c>
      <c r="B1527" s="5">
        <v>21.99</v>
      </c>
      <c r="C1527" s="5">
        <v>11.17</v>
      </c>
      <c r="D1527" s="5" t="s">
        <v>2370</v>
      </c>
      <c r="E1527" s="5" t="s">
        <v>2370</v>
      </c>
      <c r="F1527" s="5" t="s">
        <v>2370</v>
      </c>
      <c r="G1527" s="5">
        <v>0</v>
      </c>
      <c r="H1527" s="5" t="s">
        <v>2370</v>
      </c>
      <c r="I1527" s="5" t="str">
        <f t="shared" si="46"/>
        <v>NORMAL WEIGHT</v>
      </c>
      <c r="J1527" s="5" t="str">
        <f t="shared" si="47"/>
        <v>DIABETES</v>
      </c>
    </row>
    <row r="1528" spans="1:10" x14ac:dyDescent="0.25">
      <c r="A1528" s="5" t="s">
        <v>834</v>
      </c>
      <c r="B1528" s="5">
        <v>34.85</v>
      </c>
      <c r="C1528" s="5">
        <v>5.75</v>
      </c>
      <c r="D1528" s="5" t="s">
        <v>2370</v>
      </c>
      <c r="E1528" s="5" t="s">
        <v>2370</v>
      </c>
      <c r="F1528" s="5" t="s">
        <v>2370</v>
      </c>
      <c r="G1528" s="5">
        <v>0</v>
      </c>
      <c r="H1528" s="5" t="s">
        <v>2370</v>
      </c>
      <c r="I1528" s="5" t="str">
        <f t="shared" si="46"/>
        <v>OBESITY</v>
      </c>
      <c r="J1528" s="5" t="str">
        <f t="shared" si="47"/>
        <v>PREDIABETES</v>
      </c>
    </row>
    <row r="1529" spans="1:10" x14ac:dyDescent="0.25">
      <c r="A1529" s="5" t="s">
        <v>833</v>
      </c>
      <c r="B1529" s="5">
        <v>24.51</v>
      </c>
      <c r="C1529" s="5">
        <v>4.83</v>
      </c>
      <c r="D1529" s="5" t="s">
        <v>2371</v>
      </c>
      <c r="E1529" s="5" t="s">
        <v>2370</v>
      </c>
      <c r="F1529" s="5" t="s">
        <v>2372</v>
      </c>
      <c r="G1529" s="5">
        <v>1</v>
      </c>
      <c r="H1529" s="5" t="s">
        <v>2370</v>
      </c>
      <c r="I1529" s="5" t="str">
        <f t="shared" si="46"/>
        <v>NORMAL WEIGHT</v>
      </c>
      <c r="J1529" s="5" t="str">
        <f t="shared" si="47"/>
        <v>NORMAL</v>
      </c>
    </row>
    <row r="1530" spans="1:10" x14ac:dyDescent="0.25">
      <c r="A1530" s="5" t="s">
        <v>832</v>
      </c>
      <c r="B1530" s="5">
        <v>19.399999999999999</v>
      </c>
      <c r="C1530" s="5">
        <v>11.93</v>
      </c>
      <c r="D1530" s="5" t="s">
        <v>2370</v>
      </c>
      <c r="E1530" s="5" t="s">
        <v>2370</v>
      </c>
      <c r="F1530" s="5" t="s">
        <v>2370</v>
      </c>
      <c r="G1530" s="5">
        <v>0</v>
      </c>
      <c r="H1530" s="5" t="s">
        <v>2370</v>
      </c>
      <c r="I1530" s="5" t="str">
        <f t="shared" si="46"/>
        <v>NORMAL WEIGHT</v>
      </c>
      <c r="J1530" s="5" t="str">
        <f t="shared" si="47"/>
        <v>DIABETES</v>
      </c>
    </row>
    <row r="1531" spans="1:10" x14ac:dyDescent="0.25">
      <c r="A1531" s="5" t="s">
        <v>831</v>
      </c>
      <c r="B1531" s="5">
        <v>15.1</v>
      </c>
      <c r="C1531" s="5">
        <v>8.41</v>
      </c>
      <c r="D1531" s="5" t="s">
        <v>2370</v>
      </c>
      <c r="E1531" s="5" t="s">
        <v>2370</v>
      </c>
      <c r="F1531" s="5" t="s">
        <v>2370</v>
      </c>
      <c r="G1531" s="5">
        <v>0</v>
      </c>
      <c r="H1531" s="5" t="s">
        <v>2370</v>
      </c>
      <c r="I1531" s="5" t="str">
        <f t="shared" si="46"/>
        <v>UNDERWEIGHT</v>
      </c>
      <c r="J1531" s="5" t="str">
        <f t="shared" si="47"/>
        <v>DIABETES</v>
      </c>
    </row>
    <row r="1532" spans="1:10" x14ac:dyDescent="0.25">
      <c r="A1532" s="5" t="s">
        <v>830</v>
      </c>
      <c r="B1532" s="5">
        <v>23.37</v>
      </c>
      <c r="C1532" s="5">
        <v>5.59</v>
      </c>
      <c r="D1532" s="5" t="s">
        <v>2371</v>
      </c>
      <c r="E1532" s="5" t="s">
        <v>2370</v>
      </c>
      <c r="F1532" s="5" t="s">
        <v>2370</v>
      </c>
      <c r="G1532" s="5">
        <v>0</v>
      </c>
      <c r="H1532" s="5" t="s">
        <v>2370</v>
      </c>
      <c r="I1532" s="5" t="str">
        <f t="shared" si="46"/>
        <v>NORMAL WEIGHT</v>
      </c>
      <c r="J1532" s="5" t="str">
        <f t="shared" si="47"/>
        <v>NORMAL</v>
      </c>
    </row>
    <row r="1533" spans="1:10" x14ac:dyDescent="0.25">
      <c r="A1533" s="5" t="s">
        <v>829</v>
      </c>
      <c r="B1533" s="5">
        <v>42.4</v>
      </c>
      <c r="C1533" s="5">
        <v>4.0599999999999996</v>
      </c>
      <c r="D1533" s="5" t="s">
        <v>2370</v>
      </c>
      <c r="E1533" s="5" t="s">
        <v>2370</v>
      </c>
      <c r="F1533" s="5" t="s">
        <v>2370</v>
      </c>
      <c r="G1533" s="5">
        <v>0</v>
      </c>
      <c r="H1533" s="5" t="s">
        <v>2370</v>
      </c>
      <c r="I1533" s="5" t="str">
        <f t="shared" si="46"/>
        <v>OBESITY</v>
      </c>
      <c r="J1533" s="5" t="str">
        <f t="shared" si="47"/>
        <v>NORMAL</v>
      </c>
    </row>
    <row r="1534" spans="1:10" x14ac:dyDescent="0.25">
      <c r="A1534" s="5" t="s">
        <v>828</v>
      </c>
      <c r="B1534" s="5">
        <v>28.405000000000001</v>
      </c>
      <c r="C1534" s="5">
        <v>7.02</v>
      </c>
      <c r="D1534" s="5" t="s">
        <v>2371</v>
      </c>
      <c r="E1534" s="5" t="s">
        <v>2370</v>
      </c>
      <c r="F1534" s="5" t="s">
        <v>2370</v>
      </c>
      <c r="G1534" s="5">
        <v>0</v>
      </c>
      <c r="H1534" s="5" t="s">
        <v>2370</v>
      </c>
      <c r="I1534" s="5" t="str">
        <f t="shared" si="46"/>
        <v>OVERWEIGHT</v>
      </c>
      <c r="J1534" s="5" t="str">
        <f t="shared" si="47"/>
        <v>DIABETES</v>
      </c>
    </row>
    <row r="1535" spans="1:10" x14ac:dyDescent="0.25">
      <c r="A1535" s="5" t="s">
        <v>827</v>
      </c>
      <c r="B1535" s="5">
        <v>23.4</v>
      </c>
      <c r="C1535" s="5">
        <v>4.47</v>
      </c>
      <c r="D1535" s="5" t="s">
        <v>2370</v>
      </c>
      <c r="E1535" s="5" t="s">
        <v>2370</v>
      </c>
      <c r="F1535" s="5" t="s">
        <v>2370</v>
      </c>
      <c r="G1535" s="5">
        <v>0</v>
      </c>
      <c r="H1535" s="5" t="s">
        <v>2370</v>
      </c>
      <c r="I1535" s="5" t="str">
        <f t="shared" si="46"/>
        <v>NORMAL WEIGHT</v>
      </c>
      <c r="J1535" s="5" t="str">
        <f t="shared" si="47"/>
        <v>NORMAL</v>
      </c>
    </row>
    <row r="1536" spans="1:10" x14ac:dyDescent="0.25">
      <c r="A1536" s="5" t="s">
        <v>826</v>
      </c>
      <c r="B1536" s="5">
        <v>33.44</v>
      </c>
      <c r="C1536" s="5">
        <v>4.54</v>
      </c>
      <c r="D1536" s="5" t="s">
        <v>2370</v>
      </c>
      <c r="E1536" s="5" t="s">
        <v>2370</v>
      </c>
      <c r="F1536" s="5" t="s">
        <v>2370</v>
      </c>
      <c r="G1536" s="5">
        <v>0</v>
      </c>
      <c r="H1536" s="5" t="s">
        <v>2370</v>
      </c>
      <c r="I1536" s="5" t="str">
        <f t="shared" si="46"/>
        <v>OBESITY</v>
      </c>
      <c r="J1536" s="5" t="str">
        <f t="shared" si="47"/>
        <v>NORMAL</v>
      </c>
    </row>
    <row r="1537" spans="1:10" x14ac:dyDescent="0.25">
      <c r="A1537" s="5" t="s">
        <v>825</v>
      </c>
      <c r="B1537" s="5">
        <v>21.12</v>
      </c>
      <c r="C1537" s="5">
        <v>4.99</v>
      </c>
      <c r="D1537" s="5" t="s">
        <v>2370</v>
      </c>
      <c r="E1537" s="5" t="s">
        <v>2370</v>
      </c>
      <c r="F1537" s="5" t="s">
        <v>2370</v>
      </c>
      <c r="G1537" s="5">
        <v>1</v>
      </c>
      <c r="H1537" s="5" t="s">
        <v>2370</v>
      </c>
      <c r="I1537" s="5" t="str">
        <f t="shared" si="46"/>
        <v>NORMAL WEIGHT</v>
      </c>
      <c r="J1537" s="5" t="str">
        <f t="shared" si="47"/>
        <v>NORMAL</v>
      </c>
    </row>
    <row r="1538" spans="1:10" x14ac:dyDescent="0.25">
      <c r="A1538" s="5" t="s">
        <v>824</v>
      </c>
      <c r="B1538" s="5">
        <v>18.48</v>
      </c>
      <c r="C1538" s="5">
        <v>10.84</v>
      </c>
      <c r="D1538" s="5" t="s">
        <v>2371</v>
      </c>
      <c r="E1538" s="5" t="s">
        <v>2370</v>
      </c>
      <c r="F1538" s="5" t="s">
        <v>2370</v>
      </c>
      <c r="G1538" s="5">
        <v>2</v>
      </c>
      <c r="H1538" s="5" t="s">
        <v>2370</v>
      </c>
      <c r="I1538" s="5" t="str">
        <f t="shared" ref="I1538:I1601" si="48">IF(B1538 &lt;18.5,"UNDERWEIGHT",IF(B1538&lt;25,"NORMAL WEIGHT",IF(B1538&lt;30,"OVERWEIGHT","OBESITY")))</f>
        <v>UNDERWEIGHT</v>
      </c>
      <c r="J1538" s="5" t="str">
        <f t="shared" si="47"/>
        <v>DIABETES</v>
      </c>
    </row>
    <row r="1539" spans="1:10" x14ac:dyDescent="0.25">
      <c r="A1539" s="5" t="s">
        <v>823</v>
      </c>
      <c r="B1539" s="5">
        <v>16.815000000000001</v>
      </c>
      <c r="C1539" s="5">
        <v>5.63</v>
      </c>
      <c r="D1539" s="5" t="s">
        <v>2370</v>
      </c>
      <c r="E1539" s="5" t="s">
        <v>2370</v>
      </c>
      <c r="F1539" s="5" t="s">
        <v>2370</v>
      </c>
      <c r="G1539" s="5">
        <v>1</v>
      </c>
      <c r="H1539" s="5" t="s">
        <v>2370</v>
      </c>
      <c r="I1539" s="5" t="str">
        <f t="shared" si="48"/>
        <v>UNDERWEIGHT</v>
      </c>
      <c r="J1539" s="5" t="str">
        <f t="shared" ref="J1539:J1602" si="49">IF(C1539&lt;5.7,"NORMAL",IF(C1539&lt;6.4,"PREDIABETES","DIABETES"))</f>
        <v>NORMAL</v>
      </c>
    </row>
    <row r="1540" spans="1:10" x14ac:dyDescent="0.25">
      <c r="A1540" s="5" t="s">
        <v>822</v>
      </c>
      <c r="B1540" s="5">
        <v>26.72</v>
      </c>
      <c r="C1540" s="5">
        <v>4.1399999999999997</v>
      </c>
      <c r="D1540" s="5" t="s">
        <v>2370</v>
      </c>
      <c r="E1540" s="5" t="s">
        <v>2370</v>
      </c>
      <c r="F1540" s="5" t="s">
        <v>2370</v>
      </c>
      <c r="G1540" s="5">
        <v>0</v>
      </c>
      <c r="H1540" s="5" t="s">
        <v>2370</v>
      </c>
      <c r="I1540" s="5" t="str">
        <f t="shared" si="48"/>
        <v>OVERWEIGHT</v>
      </c>
      <c r="J1540" s="5" t="str">
        <f t="shared" si="49"/>
        <v>NORMAL</v>
      </c>
    </row>
    <row r="1541" spans="1:10" x14ac:dyDescent="0.25">
      <c r="A1541" s="5" t="s">
        <v>821</v>
      </c>
      <c r="B1541" s="5">
        <v>41.42</v>
      </c>
      <c r="C1541" s="5">
        <v>5.17</v>
      </c>
      <c r="D1541" s="5" t="s">
        <v>2370</v>
      </c>
      <c r="E1541" s="5" t="s">
        <v>2370</v>
      </c>
      <c r="F1541" s="5" t="s">
        <v>2372</v>
      </c>
      <c r="G1541" s="5">
        <v>1</v>
      </c>
      <c r="H1541" s="5" t="s">
        <v>2370</v>
      </c>
      <c r="I1541" s="5" t="str">
        <f t="shared" si="48"/>
        <v>OBESITY</v>
      </c>
      <c r="J1541" s="5" t="str">
        <f t="shared" si="49"/>
        <v>NORMAL</v>
      </c>
    </row>
    <row r="1542" spans="1:10" x14ac:dyDescent="0.25">
      <c r="A1542" s="5" t="s">
        <v>820</v>
      </c>
      <c r="B1542" s="5">
        <v>20.69</v>
      </c>
      <c r="C1542" s="5">
        <v>6.93</v>
      </c>
      <c r="D1542" s="5" t="s">
        <v>2370</v>
      </c>
      <c r="E1542" s="5" t="s">
        <v>2370</v>
      </c>
      <c r="F1542" s="5" t="s">
        <v>2370</v>
      </c>
      <c r="G1542" s="5">
        <v>2</v>
      </c>
      <c r="H1542" s="5" t="s">
        <v>2370</v>
      </c>
      <c r="I1542" s="5" t="str">
        <f t="shared" si="48"/>
        <v>NORMAL WEIGHT</v>
      </c>
      <c r="J1542" s="5" t="str">
        <f t="shared" si="49"/>
        <v>DIABETES</v>
      </c>
    </row>
    <row r="1543" spans="1:10" x14ac:dyDescent="0.25">
      <c r="A1543" s="5" t="s">
        <v>819</v>
      </c>
      <c r="B1543" s="5">
        <v>41.23</v>
      </c>
      <c r="C1543" s="5">
        <v>4.24</v>
      </c>
      <c r="D1543" s="5" t="s">
        <v>2370</v>
      </c>
      <c r="E1543" s="5" t="s">
        <v>2370</v>
      </c>
      <c r="F1543" s="5" t="s">
        <v>2370</v>
      </c>
      <c r="G1543" s="5">
        <v>0</v>
      </c>
      <c r="H1543" s="5" t="s">
        <v>2370</v>
      </c>
      <c r="I1543" s="5" t="str">
        <f t="shared" si="48"/>
        <v>OBESITY</v>
      </c>
      <c r="J1543" s="5" t="str">
        <f t="shared" si="49"/>
        <v>NORMAL</v>
      </c>
    </row>
    <row r="1544" spans="1:10" x14ac:dyDescent="0.25">
      <c r="A1544" s="5" t="s">
        <v>818</v>
      </c>
      <c r="B1544" s="5">
        <v>29.9</v>
      </c>
      <c r="C1544" s="5">
        <v>5.91</v>
      </c>
      <c r="D1544" s="5" t="s">
        <v>2370</v>
      </c>
      <c r="E1544" s="5" t="s">
        <v>2370</v>
      </c>
      <c r="F1544" s="5" t="s">
        <v>2370</v>
      </c>
      <c r="G1544" s="5">
        <v>0</v>
      </c>
      <c r="H1544" s="5" t="s">
        <v>2370</v>
      </c>
      <c r="I1544" s="5" t="str">
        <f t="shared" si="48"/>
        <v>OVERWEIGHT</v>
      </c>
      <c r="J1544" s="5" t="str">
        <f t="shared" si="49"/>
        <v>PREDIABETES</v>
      </c>
    </row>
    <row r="1545" spans="1:10" x14ac:dyDescent="0.25">
      <c r="A1545" s="5" t="s">
        <v>817</v>
      </c>
      <c r="B1545" s="5">
        <v>34.104999999999997</v>
      </c>
      <c r="C1545" s="5">
        <v>5.93</v>
      </c>
      <c r="D1545" s="5" t="s">
        <v>2370</v>
      </c>
      <c r="E1545" s="5" t="s">
        <v>2370</v>
      </c>
      <c r="F1545" s="5" t="s">
        <v>2370</v>
      </c>
      <c r="G1545" s="5">
        <v>0</v>
      </c>
      <c r="H1545" s="5" t="s">
        <v>2370</v>
      </c>
      <c r="I1545" s="5" t="str">
        <f t="shared" si="48"/>
        <v>OBESITY</v>
      </c>
      <c r="J1545" s="5" t="str">
        <f t="shared" si="49"/>
        <v>PREDIABETES</v>
      </c>
    </row>
    <row r="1546" spans="1:10" x14ac:dyDescent="0.25">
      <c r="A1546" s="5" t="s">
        <v>816</v>
      </c>
      <c r="B1546" s="5">
        <v>24.97</v>
      </c>
      <c r="C1546" s="5">
        <v>5.66</v>
      </c>
      <c r="D1546" s="5" t="s">
        <v>2370</v>
      </c>
      <c r="E1546" s="5" t="s">
        <v>2370</v>
      </c>
      <c r="F1546" s="5" t="s">
        <v>2370</v>
      </c>
      <c r="G1546" s="5">
        <v>0</v>
      </c>
      <c r="H1546" s="5" t="s">
        <v>2370</v>
      </c>
      <c r="I1546" s="5" t="str">
        <f t="shared" si="48"/>
        <v>NORMAL WEIGHT</v>
      </c>
      <c r="J1546" s="5" t="str">
        <f t="shared" si="49"/>
        <v>NORMAL</v>
      </c>
    </row>
    <row r="1547" spans="1:10" x14ac:dyDescent="0.25">
      <c r="A1547" s="5" t="s">
        <v>815</v>
      </c>
      <c r="B1547" s="5">
        <v>34.799999999999997</v>
      </c>
      <c r="C1547" s="5">
        <v>4.1900000000000004</v>
      </c>
      <c r="D1547" s="5" t="s">
        <v>2370</v>
      </c>
      <c r="E1547" s="5" t="s">
        <v>2370</v>
      </c>
      <c r="F1547" s="5" t="s">
        <v>2370</v>
      </c>
      <c r="G1547" s="5">
        <v>1</v>
      </c>
      <c r="H1547" s="5" t="s">
        <v>2370</v>
      </c>
      <c r="I1547" s="5" t="str">
        <f t="shared" si="48"/>
        <v>OBESITY</v>
      </c>
      <c r="J1547" s="5" t="str">
        <f t="shared" si="49"/>
        <v>NORMAL</v>
      </c>
    </row>
    <row r="1548" spans="1:10" x14ac:dyDescent="0.25">
      <c r="A1548" s="5" t="s">
        <v>814</v>
      </c>
      <c r="B1548" s="5">
        <v>32.965000000000003</v>
      </c>
      <c r="C1548" s="5">
        <v>9.2100000000000009</v>
      </c>
      <c r="D1548" s="5" t="s">
        <v>2371</v>
      </c>
      <c r="E1548" s="5" t="s">
        <v>2370</v>
      </c>
      <c r="F1548" s="5" t="s">
        <v>2370</v>
      </c>
      <c r="G1548" s="5">
        <v>0</v>
      </c>
      <c r="H1548" s="5" t="s">
        <v>2370</v>
      </c>
      <c r="I1548" s="5" t="str">
        <f t="shared" si="48"/>
        <v>OBESITY</v>
      </c>
      <c r="J1548" s="5" t="str">
        <f t="shared" si="49"/>
        <v>DIABETES</v>
      </c>
    </row>
    <row r="1549" spans="1:10" x14ac:dyDescent="0.25">
      <c r="A1549" s="5" t="s">
        <v>813</v>
      </c>
      <c r="B1549" s="5">
        <v>27.265000000000001</v>
      </c>
      <c r="C1549" s="5">
        <v>5.51</v>
      </c>
      <c r="D1549" s="5" t="s">
        <v>2370</v>
      </c>
      <c r="E1549" s="5" t="s">
        <v>2370</v>
      </c>
      <c r="F1549" s="5" t="s">
        <v>2370</v>
      </c>
      <c r="G1549" s="5">
        <v>1</v>
      </c>
      <c r="H1549" s="5" t="s">
        <v>2370</v>
      </c>
      <c r="I1549" s="5" t="str">
        <f t="shared" si="48"/>
        <v>OVERWEIGHT</v>
      </c>
      <c r="J1549" s="5" t="str">
        <f t="shared" si="49"/>
        <v>NORMAL</v>
      </c>
    </row>
    <row r="1550" spans="1:10" x14ac:dyDescent="0.25">
      <c r="A1550" s="5" t="s">
        <v>812</v>
      </c>
      <c r="B1550" s="5">
        <v>17.059999999999999</v>
      </c>
      <c r="C1550" s="5">
        <v>8.5</v>
      </c>
      <c r="D1550" s="5" t="s">
        <v>2370</v>
      </c>
      <c r="E1550" s="5" t="s">
        <v>2370</v>
      </c>
      <c r="F1550" s="5" t="s">
        <v>2370</v>
      </c>
      <c r="G1550" s="5">
        <v>0</v>
      </c>
      <c r="H1550" s="5" t="s">
        <v>2370</v>
      </c>
      <c r="I1550" s="5" t="str">
        <f t="shared" si="48"/>
        <v>UNDERWEIGHT</v>
      </c>
      <c r="J1550" s="5" t="str">
        <f t="shared" si="49"/>
        <v>DIABETES</v>
      </c>
    </row>
    <row r="1551" spans="1:10" x14ac:dyDescent="0.25">
      <c r="A1551" s="5" t="s">
        <v>811</v>
      </c>
      <c r="B1551" s="5">
        <v>36.29</v>
      </c>
      <c r="C1551" s="5">
        <v>6.23</v>
      </c>
      <c r="D1551" s="5" t="s">
        <v>2370</v>
      </c>
      <c r="E1551" s="5" t="s">
        <v>2370</v>
      </c>
      <c r="F1551" s="5" t="s">
        <v>2370</v>
      </c>
      <c r="G1551" s="5">
        <v>0</v>
      </c>
      <c r="H1551" s="5" t="s">
        <v>2370</v>
      </c>
      <c r="I1551" s="5" t="str">
        <f t="shared" si="48"/>
        <v>OBESITY</v>
      </c>
      <c r="J1551" s="5" t="str">
        <f t="shared" si="49"/>
        <v>PREDIABETES</v>
      </c>
    </row>
    <row r="1552" spans="1:10" x14ac:dyDescent="0.25">
      <c r="A1552" s="5" t="s">
        <v>810</v>
      </c>
      <c r="B1552" s="5">
        <v>28.594999999999999</v>
      </c>
      <c r="C1552" s="5">
        <v>8.5299999999999994</v>
      </c>
      <c r="D1552" s="5" t="s">
        <v>2371</v>
      </c>
      <c r="E1552" s="5" t="s">
        <v>2370</v>
      </c>
      <c r="F1552" s="5" t="s">
        <v>2370</v>
      </c>
      <c r="G1552" s="5">
        <v>1</v>
      </c>
      <c r="H1552" s="5" t="s">
        <v>2370</v>
      </c>
      <c r="I1552" s="5" t="str">
        <f t="shared" si="48"/>
        <v>OVERWEIGHT</v>
      </c>
      <c r="J1552" s="5" t="str">
        <f t="shared" si="49"/>
        <v>DIABETES</v>
      </c>
    </row>
    <row r="1553" spans="1:10" x14ac:dyDescent="0.25">
      <c r="A1553" s="5" t="s">
        <v>809</v>
      </c>
      <c r="B1553" s="5">
        <v>17.8</v>
      </c>
      <c r="C1553" s="5">
        <v>5.75</v>
      </c>
      <c r="D1553" s="5" t="s">
        <v>2371</v>
      </c>
      <c r="E1553" s="5" t="s">
        <v>2370</v>
      </c>
      <c r="F1553" s="5" t="s">
        <v>2372</v>
      </c>
      <c r="G1553" s="5">
        <v>1</v>
      </c>
      <c r="H1553" s="5" t="s">
        <v>2370</v>
      </c>
      <c r="I1553" s="5" t="str">
        <f t="shared" si="48"/>
        <v>UNDERWEIGHT</v>
      </c>
      <c r="J1553" s="5" t="str">
        <f t="shared" si="49"/>
        <v>PREDIABETES</v>
      </c>
    </row>
    <row r="1554" spans="1:10" x14ac:dyDescent="0.25">
      <c r="A1554" s="5" t="s">
        <v>808</v>
      </c>
      <c r="B1554" s="5">
        <v>21.4</v>
      </c>
      <c r="C1554" s="5">
        <v>5.6</v>
      </c>
      <c r="D1554" s="5" t="s">
        <v>2370</v>
      </c>
      <c r="E1554" s="5" t="s">
        <v>2370</v>
      </c>
      <c r="F1554" s="5" t="s">
        <v>2370</v>
      </c>
      <c r="G1554" s="5">
        <v>0</v>
      </c>
      <c r="H1554" s="5" t="s">
        <v>2370</v>
      </c>
      <c r="I1554" s="5" t="str">
        <f t="shared" si="48"/>
        <v>NORMAL WEIGHT</v>
      </c>
      <c r="J1554" s="5" t="str">
        <f t="shared" si="49"/>
        <v>NORMAL</v>
      </c>
    </row>
    <row r="1555" spans="1:10" x14ac:dyDescent="0.25">
      <c r="A1555" s="5" t="s">
        <v>807</v>
      </c>
      <c r="B1555" s="5">
        <v>23.01</v>
      </c>
      <c r="C1555" s="5">
        <v>4.68</v>
      </c>
      <c r="D1555" s="5" t="s">
        <v>2370</v>
      </c>
      <c r="E1555" s="5" t="s">
        <v>2370</v>
      </c>
      <c r="F1555" s="5" t="s">
        <v>2370</v>
      </c>
      <c r="G1555" s="5">
        <v>0</v>
      </c>
      <c r="H1555" s="5" t="s">
        <v>2370</v>
      </c>
      <c r="I1555" s="5" t="str">
        <f t="shared" si="48"/>
        <v>NORMAL WEIGHT</v>
      </c>
      <c r="J1555" s="5" t="str">
        <f t="shared" si="49"/>
        <v>NORMAL</v>
      </c>
    </row>
    <row r="1556" spans="1:10" x14ac:dyDescent="0.25">
      <c r="A1556" s="5" t="s">
        <v>806</v>
      </c>
      <c r="B1556" s="5">
        <v>19.86</v>
      </c>
      <c r="C1556" s="5">
        <v>5.62</v>
      </c>
      <c r="D1556" s="5" t="s">
        <v>2371</v>
      </c>
      <c r="E1556" s="5" t="s">
        <v>2370</v>
      </c>
      <c r="F1556" s="5" t="s">
        <v>2370</v>
      </c>
      <c r="G1556" s="5">
        <v>0</v>
      </c>
      <c r="H1556" s="5" t="s">
        <v>2370</v>
      </c>
      <c r="I1556" s="5" t="str">
        <f t="shared" si="48"/>
        <v>NORMAL WEIGHT</v>
      </c>
      <c r="J1556" s="5" t="str">
        <f t="shared" si="49"/>
        <v>NORMAL</v>
      </c>
    </row>
    <row r="1557" spans="1:10" x14ac:dyDescent="0.25">
      <c r="A1557" s="5" t="s">
        <v>805</v>
      </c>
      <c r="B1557" s="5">
        <v>33.58</v>
      </c>
      <c r="C1557" s="5">
        <v>5.08</v>
      </c>
      <c r="D1557" s="5" t="s">
        <v>2370</v>
      </c>
      <c r="E1557" s="5" t="s">
        <v>2370</v>
      </c>
      <c r="F1557" s="5" t="s">
        <v>2370</v>
      </c>
      <c r="G1557" s="5">
        <v>0</v>
      </c>
      <c r="H1557" s="5" t="s">
        <v>2370</v>
      </c>
      <c r="I1557" s="5" t="str">
        <f t="shared" si="48"/>
        <v>OBESITY</v>
      </c>
      <c r="J1557" s="5" t="str">
        <f t="shared" si="49"/>
        <v>NORMAL</v>
      </c>
    </row>
    <row r="1558" spans="1:10" x14ac:dyDescent="0.25">
      <c r="A1558" s="5" t="s">
        <v>804</v>
      </c>
      <c r="B1558" s="5">
        <v>29.81</v>
      </c>
      <c r="C1558" s="5">
        <v>5.28</v>
      </c>
      <c r="D1558" s="5" t="s">
        <v>2370</v>
      </c>
      <c r="E1558" s="5" t="s">
        <v>2370</v>
      </c>
      <c r="F1558" s="5" t="s">
        <v>2370</v>
      </c>
      <c r="G1558" s="5">
        <v>0</v>
      </c>
      <c r="H1558" s="5" t="s">
        <v>2370</v>
      </c>
      <c r="I1558" s="5" t="str">
        <f t="shared" si="48"/>
        <v>OVERWEIGHT</v>
      </c>
      <c r="J1558" s="5" t="str">
        <f t="shared" si="49"/>
        <v>NORMAL</v>
      </c>
    </row>
    <row r="1559" spans="1:10" x14ac:dyDescent="0.25">
      <c r="A1559" s="5" t="s">
        <v>803</v>
      </c>
      <c r="B1559" s="5">
        <v>27.4</v>
      </c>
      <c r="C1559" s="5">
        <v>4.6100000000000003</v>
      </c>
      <c r="D1559" s="5" t="s">
        <v>2370</v>
      </c>
      <c r="E1559" s="5" t="s">
        <v>2370</v>
      </c>
      <c r="F1559" s="5" t="s">
        <v>2370</v>
      </c>
      <c r="G1559" s="5">
        <v>0</v>
      </c>
      <c r="H1559" s="5" t="s">
        <v>2370</v>
      </c>
      <c r="I1559" s="5" t="str">
        <f t="shared" si="48"/>
        <v>OVERWEIGHT</v>
      </c>
      <c r="J1559" s="5" t="str">
        <f t="shared" si="49"/>
        <v>NORMAL</v>
      </c>
    </row>
    <row r="1560" spans="1:10" x14ac:dyDescent="0.25">
      <c r="A1560" s="5" t="s">
        <v>802</v>
      </c>
      <c r="B1560" s="5">
        <v>17.98</v>
      </c>
      <c r="C1560" s="5">
        <v>6.57</v>
      </c>
      <c r="D1560" s="5" t="s">
        <v>2371</v>
      </c>
      <c r="E1560" s="5" t="s">
        <v>2370</v>
      </c>
      <c r="F1560" s="5" t="s">
        <v>2370</v>
      </c>
      <c r="G1560" s="5">
        <v>2</v>
      </c>
      <c r="H1560" s="5" t="s">
        <v>2370</v>
      </c>
      <c r="I1560" s="5" t="str">
        <f t="shared" si="48"/>
        <v>UNDERWEIGHT</v>
      </c>
      <c r="J1560" s="5" t="str">
        <f t="shared" si="49"/>
        <v>DIABETES</v>
      </c>
    </row>
    <row r="1561" spans="1:10" x14ac:dyDescent="0.25">
      <c r="A1561" s="5" t="s">
        <v>801</v>
      </c>
      <c r="B1561" s="5">
        <v>37.9</v>
      </c>
      <c r="C1561" s="5">
        <v>5.83</v>
      </c>
      <c r="D1561" s="5" t="s">
        <v>2370</v>
      </c>
      <c r="E1561" s="5" t="s">
        <v>2370</v>
      </c>
      <c r="F1561" s="5" t="s">
        <v>2370</v>
      </c>
      <c r="G1561" s="5">
        <v>0</v>
      </c>
      <c r="H1561" s="5" t="s">
        <v>2370</v>
      </c>
      <c r="I1561" s="5" t="str">
        <f t="shared" si="48"/>
        <v>OBESITY</v>
      </c>
      <c r="J1561" s="5" t="str">
        <f t="shared" si="49"/>
        <v>PREDIABETES</v>
      </c>
    </row>
    <row r="1562" spans="1:10" x14ac:dyDescent="0.25">
      <c r="A1562" s="5" t="s">
        <v>800</v>
      </c>
      <c r="B1562" s="5">
        <v>25.27</v>
      </c>
      <c r="C1562" s="5">
        <v>6.98</v>
      </c>
      <c r="D1562" s="5" t="s">
        <v>2371</v>
      </c>
      <c r="E1562" s="5" t="s">
        <v>2370</v>
      </c>
      <c r="F1562" s="5" t="s">
        <v>2370</v>
      </c>
      <c r="G1562" s="5">
        <v>0</v>
      </c>
      <c r="H1562" s="5" t="s">
        <v>2370</v>
      </c>
      <c r="I1562" s="5" t="str">
        <f t="shared" si="48"/>
        <v>OVERWEIGHT</v>
      </c>
      <c r="J1562" s="5" t="str">
        <f t="shared" si="49"/>
        <v>DIABETES</v>
      </c>
    </row>
    <row r="1563" spans="1:10" x14ac:dyDescent="0.25">
      <c r="A1563" s="5" t="s">
        <v>799</v>
      </c>
      <c r="B1563" s="5">
        <v>29.26</v>
      </c>
      <c r="C1563" s="5">
        <v>4.03</v>
      </c>
      <c r="D1563" s="5" t="s">
        <v>2370</v>
      </c>
      <c r="E1563" s="5" t="s">
        <v>2370</v>
      </c>
      <c r="F1563" s="5" t="s">
        <v>2370</v>
      </c>
      <c r="G1563" s="5">
        <v>1</v>
      </c>
      <c r="H1563" s="5" t="s">
        <v>2370</v>
      </c>
      <c r="I1563" s="5" t="str">
        <f t="shared" si="48"/>
        <v>OVERWEIGHT</v>
      </c>
      <c r="J1563" s="5" t="str">
        <f t="shared" si="49"/>
        <v>NORMAL</v>
      </c>
    </row>
    <row r="1564" spans="1:10" x14ac:dyDescent="0.25">
      <c r="A1564" s="5" t="s">
        <v>798</v>
      </c>
      <c r="B1564" s="5">
        <v>27.835000000000001</v>
      </c>
      <c r="C1564" s="5">
        <v>4.5599999999999996</v>
      </c>
      <c r="D1564" s="5" t="s">
        <v>2370</v>
      </c>
      <c r="E1564" s="5" t="s">
        <v>2370</v>
      </c>
      <c r="F1564" s="5" t="s">
        <v>2370</v>
      </c>
      <c r="G1564" s="5">
        <v>1</v>
      </c>
      <c r="H1564" s="5" t="s">
        <v>2370</v>
      </c>
      <c r="I1564" s="5" t="str">
        <f t="shared" si="48"/>
        <v>OVERWEIGHT</v>
      </c>
      <c r="J1564" s="5" t="str">
        <f t="shared" si="49"/>
        <v>NORMAL</v>
      </c>
    </row>
    <row r="1565" spans="1:10" x14ac:dyDescent="0.25">
      <c r="A1565" s="5" t="s">
        <v>797</v>
      </c>
      <c r="B1565" s="5">
        <v>46.53</v>
      </c>
      <c r="C1565" s="5">
        <v>5.38</v>
      </c>
      <c r="D1565" s="5" t="s">
        <v>2371</v>
      </c>
      <c r="E1565" s="5" t="s">
        <v>2370</v>
      </c>
      <c r="F1565" s="5" t="s">
        <v>2370</v>
      </c>
      <c r="G1565" s="5">
        <v>0</v>
      </c>
      <c r="H1565" s="5" t="s">
        <v>2370</v>
      </c>
      <c r="I1565" s="5" t="str">
        <f t="shared" si="48"/>
        <v>OBESITY</v>
      </c>
      <c r="J1565" s="5" t="str">
        <f t="shared" si="49"/>
        <v>NORMAL</v>
      </c>
    </row>
    <row r="1566" spans="1:10" x14ac:dyDescent="0.25">
      <c r="A1566" s="5" t="s">
        <v>796</v>
      </c>
      <c r="B1566" s="5">
        <v>20.58</v>
      </c>
      <c r="C1566" s="5">
        <v>11.04</v>
      </c>
      <c r="D1566" s="5" t="s">
        <v>2371</v>
      </c>
      <c r="E1566" s="5" t="s">
        <v>2370</v>
      </c>
      <c r="F1566" s="5" t="s">
        <v>2370</v>
      </c>
      <c r="G1566" s="5">
        <v>1</v>
      </c>
      <c r="H1566" s="5" t="s">
        <v>2370</v>
      </c>
      <c r="I1566" s="5" t="str">
        <f t="shared" si="48"/>
        <v>NORMAL WEIGHT</v>
      </c>
      <c r="J1566" s="5" t="str">
        <f t="shared" si="49"/>
        <v>DIABETES</v>
      </c>
    </row>
    <row r="1567" spans="1:10" x14ac:dyDescent="0.25">
      <c r="A1567" s="5" t="s">
        <v>795</v>
      </c>
      <c r="B1567" s="5">
        <v>19.53</v>
      </c>
      <c r="C1567" s="5">
        <v>6.09</v>
      </c>
      <c r="D1567" s="5" t="s">
        <v>2371</v>
      </c>
      <c r="E1567" s="5" t="s">
        <v>2370</v>
      </c>
      <c r="F1567" s="5" t="s">
        <v>2370</v>
      </c>
      <c r="G1567" s="5">
        <v>0</v>
      </c>
      <c r="H1567" s="5" t="s">
        <v>2370</v>
      </c>
      <c r="I1567" s="5" t="str">
        <f t="shared" si="48"/>
        <v>NORMAL WEIGHT</v>
      </c>
      <c r="J1567" s="5" t="str">
        <f t="shared" si="49"/>
        <v>PREDIABETES</v>
      </c>
    </row>
    <row r="1568" spans="1:10" x14ac:dyDescent="0.25">
      <c r="A1568" s="5" t="s">
        <v>794</v>
      </c>
      <c r="B1568" s="5">
        <v>27.7</v>
      </c>
      <c r="C1568" s="5">
        <v>4.71</v>
      </c>
      <c r="D1568" s="5" t="s">
        <v>2370</v>
      </c>
      <c r="E1568" s="5" t="s">
        <v>2370</v>
      </c>
      <c r="F1568" s="5" t="s">
        <v>2370</v>
      </c>
      <c r="G1568" s="5">
        <v>1</v>
      </c>
      <c r="H1568" s="5" t="s">
        <v>2370</v>
      </c>
      <c r="I1568" s="5" t="str">
        <f t="shared" si="48"/>
        <v>OVERWEIGHT</v>
      </c>
      <c r="J1568" s="5" t="str">
        <f t="shared" si="49"/>
        <v>NORMAL</v>
      </c>
    </row>
    <row r="1569" spans="1:10" x14ac:dyDescent="0.25">
      <c r="A1569" s="5" t="s">
        <v>793</v>
      </c>
      <c r="B1569" s="5">
        <v>18.920000000000002</v>
      </c>
      <c r="C1569" s="5">
        <v>8.18</v>
      </c>
      <c r="D1569" s="5" t="s">
        <v>2370</v>
      </c>
      <c r="E1569" s="5" t="s">
        <v>2370</v>
      </c>
      <c r="F1569" s="5" t="s">
        <v>2370</v>
      </c>
      <c r="G1569" s="5">
        <v>0</v>
      </c>
      <c r="H1569" s="5" t="s">
        <v>2370</v>
      </c>
      <c r="I1569" s="5" t="str">
        <f t="shared" si="48"/>
        <v>NORMAL WEIGHT</v>
      </c>
      <c r="J1569" s="5" t="str">
        <f t="shared" si="49"/>
        <v>DIABETES</v>
      </c>
    </row>
    <row r="1570" spans="1:10" x14ac:dyDescent="0.25">
      <c r="A1570" s="5" t="s">
        <v>792</v>
      </c>
      <c r="B1570" s="5">
        <v>17.760000000000002</v>
      </c>
      <c r="C1570" s="5">
        <v>11.18</v>
      </c>
      <c r="D1570" s="5" t="s">
        <v>2371</v>
      </c>
      <c r="E1570" s="5" t="s">
        <v>2370</v>
      </c>
      <c r="F1570" s="5" t="s">
        <v>2370</v>
      </c>
      <c r="G1570" s="5">
        <v>2</v>
      </c>
      <c r="H1570" s="5" t="s">
        <v>2370</v>
      </c>
      <c r="I1570" s="5" t="str">
        <f t="shared" si="48"/>
        <v>UNDERWEIGHT</v>
      </c>
      <c r="J1570" s="5" t="str">
        <f t="shared" si="49"/>
        <v>DIABETES</v>
      </c>
    </row>
    <row r="1571" spans="1:10" x14ac:dyDescent="0.25">
      <c r="A1571" s="5" t="s">
        <v>791</v>
      </c>
      <c r="B1571" s="5">
        <v>29.83</v>
      </c>
      <c r="C1571" s="5">
        <v>5.03</v>
      </c>
      <c r="D1571" s="5" t="s">
        <v>2371</v>
      </c>
      <c r="E1571" s="5" t="s">
        <v>2370</v>
      </c>
      <c r="F1571" s="5" t="s">
        <v>2370</v>
      </c>
      <c r="G1571" s="5">
        <v>0</v>
      </c>
      <c r="H1571" s="5" t="s">
        <v>2370</v>
      </c>
      <c r="I1571" s="5" t="str">
        <f t="shared" si="48"/>
        <v>OVERWEIGHT</v>
      </c>
      <c r="J1571" s="5" t="str">
        <f t="shared" si="49"/>
        <v>NORMAL</v>
      </c>
    </row>
    <row r="1572" spans="1:10" x14ac:dyDescent="0.25">
      <c r="A1572" s="5" t="s">
        <v>790</v>
      </c>
      <c r="B1572" s="5">
        <v>23.465</v>
      </c>
      <c r="C1572" s="5">
        <v>5.56</v>
      </c>
      <c r="D1572" s="5" t="s">
        <v>2370</v>
      </c>
      <c r="E1572" s="5" t="s">
        <v>2370</v>
      </c>
      <c r="F1572" s="5" t="s">
        <v>2370</v>
      </c>
      <c r="G1572" s="5">
        <v>1</v>
      </c>
      <c r="H1572" s="5" t="s">
        <v>2370</v>
      </c>
      <c r="I1572" s="5" t="str">
        <f t="shared" si="48"/>
        <v>NORMAL WEIGHT</v>
      </c>
      <c r="J1572" s="5" t="str">
        <f t="shared" si="49"/>
        <v>NORMAL</v>
      </c>
    </row>
    <row r="1573" spans="1:10" x14ac:dyDescent="0.25">
      <c r="A1573" s="5" t="s">
        <v>789</v>
      </c>
      <c r="B1573" s="5">
        <v>29.355</v>
      </c>
      <c r="C1573" s="5">
        <v>4.33</v>
      </c>
      <c r="D1573" s="5" t="s">
        <v>2370</v>
      </c>
      <c r="E1573" s="5" t="s">
        <v>2370</v>
      </c>
      <c r="F1573" s="5" t="s">
        <v>2370</v>
      </c>
      <c r="G1573" s="5">
        <v>0</v>
      </c>
      <c r="H1573" s="5" t="s">
        <v>2370</v>
      </c>
      <c r="I1573" s="5" t="str">
        <f t="shared" si="48"/>
        <v>OVERWEIGHT</v>
      </c>
      <c r="J1573" s="5" t="str">
        <f t="shared" si="49"/>
        <v>NORMAL</v>
      </c>
    </row>
    <row r="1574" spans="1:10" x14ac:dyDescent="0.25">
      <c r="A1574" s="5" t="s">
        <v>788</v>
      </c>
      <c r="B1574" s="5">
        <v>35.49</v>
      </c>
      <c r="C1574" s="5">
        <v>5.21</v>
      </c>
      <c r="D1574" s="5" t="s">
        <v>2371</v>
      </c>
      <c r="E1574" s="5" t="s">
        <v>2370</v>
      </c>
      <c r="F1574" s="5" t="s">
        <v>2372</v>
      </c>
      <c r="G1574" s="5">
        <v>1</v>
      </c>
      <c r="H1574" s="5" t="s">
        <v>2370</v>
      </c>
      <c r="I1574" s="5" t="str">
        <f t="shared" si="48"/>
        <v>OBESITY</v>
      </c>
      <c r="J1574" s="5" t="str">
        <f t="shared" si="49"/>
        <v>NORMAL</v>
      </c>
    </row>
    <row r="1575" spans="1:10" x14ac:dyDescent="0.25">
      <c r="A1575" s="5" t="s">
        <v>787</v>
      </c>
      <c r="B1575" s="5">
        <v>26.315000000000001</v>
      </c>
      <c r="C1575" s="5">
        <v>5.89</v>
      </c>
      <c r="D1575" s="5" t="s">
        <v>2370</v>
      </c>
      <c r="E1575" s="5" t="s">
        <v>2370</v>
      </c>
      <c r="F1575" s="5" t="s">
        <v>2370</v>
      </c>
      <c r="G1575" s="5">
        <v>0</v>
      </c>
      <c r="H1575" s="5" t="s">
        <v>2370</v>
      </c>
      <c r="I1575" s="5" t="str">
        <f t="shared" si="48"/>
        <v>OVERWEIGHT</v>
      </c>
      <c r="J1575" s="5" t="str">
        <f t="shared" si="49"/>
        <v>PREDIABETES</v>
      </c>
    </row>
    <row r="1576" spans="1:10" x14ac:dyDescent="0.25">
      <c r="A1576" s="5" t="s">
        <v>786</v>
      </c>
      <c r="B1576" s="5">
        <v>19.79</v>
      </c>
      <c r="C1576" s="5">
        <v>4.8099999999999996</v>
      </c>
      <c r="D1576" s="5" t="s">
        <v>2371</v>
      </c>
      <c r="E1576" s="5" t="s">
        <v>2370</v>
      </c>
      <c r="F1576" s="5" t="s">
        <v>2370</v>
      </c>
      <c r="G1576" s="5">
        <v>0</v>
      </c>
      <c r="H1576" s="5" t="s">
        <v>2370</v>
      </c>
      <c r="I1576" s="5" t="str">
        <f t="shared" si="48"/>
        <v>NORMAL WEIGHT</v>
      </c>
      <c r="J1576" s="5" t="str">
        <f t="shared" si="49"/>
        <v>NORMAL</v>
      </c>
    </row>
    <row r="1577" spans="1:10" x14ac:dyDescent="0.25">
      <c r="A1577" s="5" t="s">
        <v>785</v>
      </c>
      <c r="B1577" s="5">
        <v>40.564999999999998</v>
      </c>
      <c r="C1577" s="5">
        <v>5.66</v>
      </c>
      <c r="D1577" s="5" t="s">
        <v>2370</v>
      </c>
      <c r="E1577" s="5" t="s">
        <v>2370</v>
      </c>
      <c r="F1577" s="5" t="s">
        <v>2370</v>
      </c>
      <c r="G1577" s="5">
        <v>1</v>
      </c>
      <c r="H1577" s="5" t="s">
        <v>2370</v>
      </c>
      <c r="I1577" s="5" t="str">
        <f t="shared" si="48"/>
        <v>OBESITY</v>
      </c>
      <c r="J1577" s="5" t="str">
        <f t="shared" si="49"/>
        <v>NORMAL</v>
      </c>
    </row>
    <row r="1578" spans="1:10" x14ac:dyDescent="0.25">
      <c r="A1578" s="5" t="s">
        <v>784</v>
      </c>
      <c r="B1578" s="5">
        <v>18.03</v>
      </c>
      <c r="C1578" s="5">
        <v>10.66</v>
      </c>
      <c r="D1578" s="5" t="s">
        <v>2371</v>
      </c>
      <c r="E1578" s="5" t="s">
        <v>2370</v>
      </c>
      <c r="F1578" s="5" t="s">
        <v>2370</v>
      </c>
      <c r="G1578" s="5">
        <v>2</v>
      </c>
      <c r="H1578" s="5" t="s">
        <v>2370</v>
      </c>
      <c r="I1578" s="5" t="str">
        <f t="shared" si="48"/>
        <v>UNDERWEIGHT</v>
      </c>
      <c r="J1578" s="5" t="str">
        <f t="shared" si="49"/>
        <v>DIABETES</v>
      </c>
    </row>
    <row r="1579" spans="1:10" x14ac:dyDescent="0.25">
      <c r="A1579" s="5" t="s">
        <v>783</v>
      </c>
      <c r="B1579" s="5">
        <v>34.65</v>
      </c>
      <c r="C1579" s="5">
        <v>5.98</v>
      </c>
      <c r="D1579" s="5" t="s">
        <v>2371</v>
      </c>
      <c r="E1579" s="5" t="s">
        <v>2370</v>
      </c>
      <c r="F1579" s="5" t="s">
        <v>2370</v>
      </c>
      <c r="G1579" s="5">
        <v>0</v>
      </c>
      <c r="H1579" s="5" t="s">
        <v>2370</v>
      </c>
      <c r="I1579" s="5" t="str">
        <f t="shared" si="48"/>
        <v>OBESITY</v>
      </c>
      <c r="J1579" s="5" t="str">
        <f t="shared" si="49"/>
        <v>PREDIABETES</v>
      </c>
    </row>
    <row r="1580" spans="1:10" x14ac:dyDescent="0.25">
      <c r="A1580" s="5" t="s">
        <v>782</v>
      </c>
      <c r="B1580" s="5">
        <v>42.94</v>
      </c>
      <c r="C1580" s="5">
        <v>4.34</v>
      </c>
      <c r="D1580" s="5" t="s">
        <v>2370</v>
      </c>
      <c r="E1580" s="5" t="s">
        <v>2370</v>
      </c>
      <c r="F1580" s="5" t="s">
        <v>2370</v>
      </c>
      <c r="G1580" s="5">
        <v>0</v>
      </c>
      <c r="H1580" s="5" t="s">
        <v>2370</v>
      </c>
      <c r="I1580" s="5" t="str">
        <f t="shared" si="48"/>
        <v>OBESITY</v>
      </c>
      <c r="J1580" s="5" t="str">
        <f t="shared" si="49"/>
        <v>NORMAL</v>
      </c>
    </row>
    <row r="1581" spans="1:10" x14ac:dyDescent="0.25">
      <c r="A1581" s="5" t="s">
        <v>781</v>
      </c>
      <c r="B1581" s="5">
        <v>31.254999999999999</v>
      </c>
      <c r="C1581" s="5">
        <v>5.17</v>
      </c>
      <c r="D1581" s="5" t="s">
        <v>2370</v>
      </c>
      <c r="E1581" s="5" t="s">
        <v>2370</v>
      </c>
      <c r="F1581" s="5" t="s">
        <v>2370</v>
      </c>
      <c r="G1581" s="5">
        <v>0</v>
      </c>
      <c r="H1581" s="5" t="s">
        <v>2370</v>
      </c>
      <c r="I1581" s="5" t="str">
        <f t="shared" si="48"/>
        <v>OBESITY</v>
      </c>
      <c r="J1581" s="5" t="str">
        <f t="shared" si="49"/>
        <v>NORMAL</v>
      </c>
    </row>
    <row r="1582" spans="1:10" x14ac:dyDescent="0.25">
      <c r="A1582" s="5" t="s">
        <v>780</v>
      </c>
      <c r="B1582" s="5">
        <v>45.43</v>
      </c>
      <c r="C1582" s="5">
        <v>4.2300000000000004</v>
      </c>
      <c r="D1582" s="5" t="s">
        <v>2371</v>
      </c>
      <c r="E1582" s="5" t="s">
        <v>2370</v>
      </c>
      <c r="F1582" s="5" t="s">
        <v>2372</v>
      </c>
      <c r="G1582" s="5">
        <v>1</v>
      </c>
      <c r="H1582" s="5" t="s">
        <v>2370</v>
      </c>
      <c r="I1582" s="5" t="str">
        <f t="shared" si="48"/>
        <v>OBESITY</v>
      </c>
      <c r="J1582" s="5" t="str">
        <f t="shared" si="49"/>
        <v>NORMAL</v>
      </c>
    </row>
    <row r="1583" spans="1:10" x14ac:dyDescent="0.25">
      <c r="A1583" s="5" t="s">
        <v>779</v>
      </c>
      <c r="B1583" s="5">
        <v>32.340000000000003</v>
      </c>
      <c r="C1583" s="5">
        <v>4.88</v>
      </c>
      <c r="D1583" s="5" t="s">
        <v>2371</v>
      </c>
      <c r="E1583" s="5" t="s">
        <v>2370</v>
      </c>
      <c r="F1583" s="5" t="s">
        <v>2372</v>
      </c>
      <c r="G1583" s="5">
        <v>1</v>
      </c>
      <c r="H1583" s="5" t="s">
        <v>2370</v>
      </c>
      <c r="I1583" s="5" t="str">
        <f t="shared" si="48"/>
        <v>OBESITY</v>
      </c>
      <c r="J1583" s="5" t="str">
        <f t="shared" si="49"/>
        <v>NORMAL</v>
      </c>
    </row>
    <row r="1584" spans="1:10" x14ac:dyDescent="0.25">
      <c r="A1584" s="5" t="s">
        <v>778</v>
      </c>
      <c r="B1584" s="5">
        <v>25.46</v>
      </c>
      <c r="C1584" s="5">
        <v>9.7100000000000009</v>
      </c>
      <c r="D1584" s="5" t="s">
        <v>2371</v>
      </c>
      <c r="E1584" s="5" t="s">
        <v>2370</v>
      </c>
      <c r="F1584" s="5" t="s">
        <v>2370</v>
      </c>
      <c r="G1584" s="5">
        <v>1</v>
      </c>
      <c r="H1584" s="5" t="s">
        <v>2370</v>
      </c>
      <c r="I1584" s="5" t="str">
        <f t="shared" si="48"/>
        <v>OVERWEIGHT</v>
      </c>
      <c r="J1584" s="5" t="str">
        <f t="shared" si="49"/>
        <v>DIABETES</v>
      </c>
    </row>
    <row r="1585" spans="1:10" x14ac:dyDescent="0.25">
      <c r="A1585" s="5" t="s">
        <v>777</v>
      </c>
      <c r="B1585" s="5">
        <v>37.145000000000003</v>
      </c>
      <c r="C1585" s="5">
        <v>5.32</v>
      </c>
      <c r="D1585" s="5" t="s">
        <v>2370</v>
      </c>
      <c r="E1585" s="5" t="s">
        <v>2370</v>
      </c>
      <c r="F1585" s="5" t="s">
        <v>2370</v>
      </c>
      <c r="G1585" s="5">
        <v>0</v>
      </c>
      <c r="H1585" s="5" t="s">
        <v>2370</v>
      </c>
      <c r="I1585" s="5" t="str">
        <f t="shared" si="48"/>
        <v>OBESITY</v>
      </c>
      <c r="J1585" s="5" t="str">
        <f t="shared" si="49"/>
        <v>NORMAL</v>
      </c>
    </row>
    <row r="1586" spans="1:10" x14ac:dyDescent="0.25">
      <c r="A1586" s="5" t="s">
        <v>776</v>
      </c>
      <c r="B1586" s="5">
        <v>30.8</v>
      </c>
      <c r="C1586" s="5">
        <v>5.83</v>
      </c>
      <c r="D1586" s="5" t="s">
        <v>2371</v>
      </c>
      <c r="E1586" s="5" t="s">
        <v>2370</v>
      </c>
      <c r="F1586" s="5" t="s">
        <v>2370</v>
      </c>
      <c r="G1586" s="5">
        <v>0</v>
      </c>
      <c r="H1586" s="5" t="s">
        <v>2370</v>
      </c>
      <c r="I1586" s="5" t="str">
        <f t="shared" si="48"/>
        <v>OBESITY</v>
      </c>
      <c r="J1586" s="5" t="str">
        <f t="shared" si="49"/>
        <v>PREDIABETES</v>
      </c>
    </row>
    <row r="1587" spans="1:10" x14ac:dyDescent="0.25">
      <c r="A1587" s="5" t="s">
        <v>775</v>
      </c>
      <c r="B1587" s="5">
        <v>29.5</v>
      </c>
      <c r="C1587" s="5">
        <v>5.54</v>
      </c>
      <c r="D1587" s="5" t="s">
        <v>2371</v>
      </c>
      <c r="E1587" s="5" t="s">
        <v>2370</v>
      </c>
      <c r="F1587" s="5" t="s">
        <v>2370</v>
      </c>
      <c r="G1587" s="5">
        <v>0</v>
      </c>
      <c r="H1587" s="5" t="s">
        <v>2370</v>
      </c>
      <c r="I1587" s="5" t="str">
        <f t="shared" si="48"/>
        <v>OVERWEIGHT</v>
      </c>
      <c r="J1587" s="5" t="str">
        <f t="shared" si="49"/>
        <v>NORMAL</v>
      </c>
    </row>
    <row r="1588" spans="1:10" x14ac:dyDescent="0.25">
      <c r="A1588" s="5" t="s">
        <v>774</v>
      </c>
      <c r="B1588" s="5">
        <v>43.39</v>
      </c>
      <c r="C1588" s="5">
        <v>5.85</v>
      </c>
      <c r="D1588" s="5" t="s">
        <v>2370</v>
      </c>
      <c r="E1588" s="5" t="s">
        <v>2371</v>
      </c>
      <c r="F1588" s="5" t="s">
        <v>2370</v>
      </c>
      <c r="G1588" s="5">
        <v>1</v>
      </c>
      <c r="H1588" s="5" t="s">
        <v>2370</v>
      </c>
      <c r="I1588" s="5" t="str">
        <f t="shared" si="48"/>
        <v>OBESITY</v>
      </c>
      <c r="J1588" s="5" t="str">
        <f t="shared" si="49"/>
        <v>PREDIABETES</v>
      </c>
    </row>
    <row r="1589" spans="1:10" x14ac:dyDescent="0.25">
      <c r="A1589" s="5" t="s">
        <v>773</v>
      </c>
      <c r="B1589" s="5">
        <v>15.08</v>
      </c>
      <c r="C1589" s="5">
        <v>4.8499999999999996</v>
      </c>
      <c r="D1589" s="5" t="s">
        <v>2371</v>
      </c>
      <c r="E1589" s="5" t="s">
        <v>2370</v>
      </c>
      <c r="F1589" s="5" t="s">
        <v>2372</v>
      </c>
      <c r="G1589" s="5">
        <v>1</v>
      </c>
      <c r="H1589" s="5" t="s">
        <v>2370</v>
      </c>
      <c r="I1589" s="5" t="str">
        <f t="shared" si="48"/>
        <v>UNDERWEIGHT</v>
      </c>
      <c r="J1589" s="5" t="str">
        <f t="shared" si="49"/>
        <v>NORMAL</v>
      </c>
    </row>
    <row r="1590" spans="1:10" x14ac:dyDescent="0.25">
      <c r="A1590" s="5" t="s">
        <v>772</v>
      </c>
      <c r="B1590" s="5">
        <v>20.48</v>
      </c>
      <c r="C1590" s="5">
        <v>11.09</v>
      </c>
      <c r="D1590" s="5" t="s">
        <v>2370</v>
      </c>
      <c r="E1590" s="5" t="s">
        <v>2370</v>
      </c>
      <c r="F1590" s="5" t="s">
        <v>2370</v>
      </c>
      <c r="G1590" s="5">
        <v>0</v>
      </c>
      <c r="H1590" s="5" t="s">
        <v>2370</v>
      </c>
      <c r="I1590" s="5" t="str">
        <f t="shared" si="48"/>
        <v>NORMAL WEIGHT</v>
      </c>
      <c r="J1590" s="5" t="str">
        <f t="shared" si="49"/>
        <v>DIABETES</v>
      </c>
    </row>
    <row r="1591" spans="1:10" x14ac:dyDescent="0.25">
      <c r="A1591" s="5" t="s">
        <v>771</v>
      </c>
      <c r="B1591" s="5">
        <v>34.450000000000003</v>
      </c>
      <c r="C1591" s="5">
        <v>5.58</v>
      </c>
      <c r="D1591" s="5" t="s">
        <v>2371</v>
      </c>
      <c r="E1591" s="5" t="s">
        <v>2370</v>
      </c>
      <c r="F1591" s="5" t="s">
        <v>2370</v>
      </c>
      <c r="G1591" s="5">
        <v>0</v>
      </c>
      <c r="H1591" s="5" t="s">
        <v>2370</v>
      </c>
      <c r="I1591" s="5" t="str">
        <f t="shared" si="48"/>
        <v>OBESITY</v>
      </c>
      <c r="J1591" s="5" t="str">
        <f t="shared" si="49"/>
        <v>NORMAL</v>
      </c>
    </row>
    <row r="1592" spans="1:10" x14ac:dyDescent="0.25">
      <c r="A1592" s="5" t="s">
        <v>770</v>
      </c>
      <c r="B1592" s="5">
        <v>34.21</v>
      </c>
      <c r="C1592" s="5">
        <v>9.7200000000000006</v>
      </c>
      <c r="D1592" s="5" t="s">
        <v>2371</v>
      </c>
      <c r="E1592" s="5" t="s">
        <v>2370</v>
      </c>
      <c r="F1592" s="5" t="s">
        <v>2370</v>
      </c>
      <c r="G1592" s="5">
        <v>0</v>
      </c>
      <c r="H1592" s="5" t="s">
        <v>2370</v>
      </c>
      <c r="I1592" s="5" t="str">
        <f t="shared" si="48"/>
        <v>OBESITY</v>
      </c>
      <c r="J1592" s="5" t="str">
        <f t="shared" si="49"/>
        <v>DIABETES</v>
      </c>
    </row>
    <row r="1593" spans="1:10" x14ac:dyDescent="0.25">
      <c r="A1593" s="5" t="s">
        <v>769</v>
      </c>
      <c r="B1593" s="5">
        <v>28.8</v>
      </c>
      <c r="C1593" s="5">
        <v>11.41</v>
      </c>
      <c r="D1593" s="5" t="s">
        <v>2371</v>
      </c>
      <c r="E1593" s="5" t="s">
        <v>2370</v>
      </c>
      <c r="F1593" s="5" t="s">
        <v>2370</v>
      </c>
      <c r="G1593" s="5">
        <v>0</v>
      </c>
      <c r="H1593" s="5" t="s">
        <v>2370</v>
      </c>
      <c r="I1593" s="5" t="str">
        <f t="shared" si="48"/>
        <v>OVERWEIGHT</v>
      </c>
      <c r="J1593" s="5" t="str">
        <f t="shared" si="49"/>
        <v>DIABETES</v>
      </c>
    </row>
    <row r="1594" spans="1:10" x14ac:dyDescent="0.25">
      <c r="A1594" s="5" t="s">
        <v>768</v>
      </c>
      <c r="B1594" s="5">
        <v>31.74</v>
      </c>
      <c r="C1594" s="5">
        <v>4.46</v>
      </c>
      <c r="D1594" s="5" t="s">
        <v>2370</v>
      </c>
      <c r="E1594" s="5" t="s">
        <v>2370</v>
      </c>
      <c r="F1594" s="5" t="s">
        <v>2372</v>
      </c>
      <c r="G1594" s="5">
        <v>1</v>
      </c>
      <c r="H1594" s="5" t="s">
        <v>2370</v>
      </c>
      <c r="I1594" s="5" t="str">
        <f t="shared" si="48"/>
        <v>OBESITY</v>
      </c>
      <c r="J1594" s="5" t="str">
        <f t="shared" si="49"/>
        <v>NORMAL</v>
      </c>
    </row>
    <row r="1595" spans="1:10" x14ac:dyDescent="0.25">
      <c r="A1595" s="5" t="s">
        <v>767</v>
      </c>
      <c r="B1595" s="5">
        <v>21.78</v>
      </c>
      <c r="C1595" s="5">
        <v>9.31</v>
      </c>
      <c r="D1595" s="5" t="s">
        <v>2371</v>
      </c>
      <c r="E1595" s="5" t="s">
        <v>2370</v>
      </c>
      <c r="F1595" s="5" t="s">
        <v>2370</v>
      </c>
      <c r="G1595" s="5">
        <v>0</v>
      </c>
      <c r="H1595" s="5" t="s">
        <v>2370</v>
      </c>
      <c r="I1595" s="5" t="str">
        <f t="shared" si="48"/>
        <v>NORMAL WEIGHT</v>
      </c>
      <c r="J1595" s="5" t="str">
        <f t="shared" si="49"/>
        <v>DIABETES</v>
      </c>
    </row>
    <row r="1596" spans="1:10" x14ac:dyDescent="0.25">
      <c r="A1596" s="5" t="s">
        <v>766</v>
      </c>
      <c r="B1596" s="5">
        <v>23.75</v>
      </c>
      <c r="C1596" s="5">
        <v>5.03</v>
      </c>
      <c r="D1596" s="5" t="s">
        <v>2370</v>
      </c>
      <c r="E1596" s="5" t="s">
        <v>2370</v>
      </c>
      <c r="F1596" s="5" t="s">
        <v>2370</v>
      </c>
      <c r="G1596" s="5">
        <v>1</v>
      </c>
      <c r="H1596" s="5" t="s">
        <v>2370</v>
      </c>
      <c r="I1596" s="5" t="str">
        <f t="shared" si="48"/>
        <v>NORMAL WEIGHT</v>
      </c>
      <c r="J1596" s="5" t="str">
        <f t="shared" si="49"/>
        <v>NORMAL</v>
      </c>
    </row>
    <row r="1597" spans="1:10" x14ac:dyDescent="0.25">
      <c r="A1597" s="5" t="s">
        <v>765</v>
      </c>
      <c r="B1597" s="5">
        <v>33.21</v>
      </c>
      <c r="C1597" s="5">
        <v>5.07</v>
      </c>
      <c r="D1597" s="5" t="s">
        <v>2371</v>
      </c>
      <c r="E1597" s="5" t="s">
        <v>2370</v>
      </c>
      <c r="F1597" s="5" t="s">
        <v>2370</v>
      </c>
      <c r="G1597" s="5">
        <v>1</v>
      </c>
      <c r="H1597" s="5" t="s">
        <v>2370</v>
      </c>
      <c r="I1597" s="5" t="str">
        <f t="shared" si="48"/>
        <v>OBESITY</v>
      </c>
      <c r="J1597" s="5" t="str">
        <f t="shared" si="49"/>
        <v>NORMAL</v>
      </c>
    </row>
    <row r="1598" spans="1:10" x14ac:dyDescent="0.25">
      <c r="A1598" s="5" t="s">
        <v>764</v>
      </c>
      <c r="B1598" s="5">
        <v>17.7</v>
      </c>
      <c r="C1598" s="5">
        <v>10.42</v>
      </c>
      <c r="D1598" s="5" t="s">
        <v>2371</v>
      </c>
      <c r="E1598" s="5" t="s">
        <v>2370</v>
      </c>
      <c r="F1598" s="5" t="s">
        <v>2370</v>
      </c>
      <c r="G1598" s="5">
        <v>2</v>
      </c>
      <c r="H1598" s="5" t="s">
        <v>2370</v>
      </c>
      <c r="I1598" s="5" t="str">
        <f t="shared" si="48"/>
        <v>UNDERWEIGHT</v>
      </c>
      <c r="J1598" s="5" t="str">
        <f t="shared" si="49"/>
        <v>DIABETES</v>
      </c>
    </row>
    <row r="1599" spans="1:10" x14ac:dyDescent="0.25">
      <c r="A1599" s="5" t="s">
        <v>763</v>
      </c>
      <c r="B1599" s="5">
        <v>17.2</v>
      </c>
      <c r="C1599" s="5">
        <v>6.45</v>
      </c>
      <c r="D1599" s="5" t="s">
        <v>2370</v>
      </c>
      <c r="E1599" s="5" t="s">
        <v>2370</v>
      </c>
      <c r="F1599" s="5" t="s">
        <v>2370</v>
      </c>
      <c r="G1599" s="5">
        <v>2</v>
      </c>
      <c r="H1599" s="5" t="s">
        <v>2370</v>
      </c>
      <c r="I1599" s="5" t="str">
        <f t="shared" si="48"/>
        <v>UNDERWEIGHT</v>
      </c>
      <c r="J1599" s="5" t="str">
        <f t="shared" si="49"/>
        <v>DIABETES</v>
      </c>
    </row>
    <row r="1600" spans="1:10" x14ac:dyDescent="0.25">
      <c r="A1600" s="5" t="s">
        <v>762</v>
      </c>
      <c r="B1600" s="5">
        <v>19.21</v>
      </c>
      <c r="C1600" s="5">
        <v>5.52</v>
      </c>
      <c r="D1600" s="5" t="s">
        <v>2370</v>
      </c>
      <c r="E1600" s="5" t="s">
        <v>2370</v>
      </c>
      <c r="F1600" s="5" t="s">
        <v>2370</v>
      </c>
      <c r="G1600" s="5">
        <v>2</v>
      </c>
      <c r="H1600" s="5" t="s">
        <v>2370</v>
      </c>
      <c r="I1600" s="5" t="str">
        <f t="shared" si="48"/>
        <v>NORMAL WEIGHT</v>
      </c>
      <c r="J1600" s="5" t="str">
        <f t="shared" si="49"/>
        <v>NORMAL</v>
      </c>
    </row>
    <row r="1601" spans="1:10" x14ac:dyDescent="0.25">
      <c r="A1601" s="5" t="s">
        <v>761</v>
      </c>
      <c r="B1601" s="5">
        <v>23.2</v>
      </c>
      <c r="C1601" s="5">
        <v>4.41</v>
      </c>
      <c r="D1601" s="5" t="s">
        <v>2370</v>
      </c>
      <c r="E1601" s="5" t="s">
        <v>2370</v>
      </c>
      <c r="F1601" s="5" t="s">
        <v>2372</v>
      </c>
      <c r="G1601" s="5">
        <v>1</v>
      </c>
      <c r="H1601" s="5" t="s">
        <v>2370</v>
      </c>
      <c r="I1601" s="5" t="str">
        <f t="shared" si="48"/>
        <v>NORMAL WEIGHT</v>
      </c>
      <c r="J1601" s="5" t="str">
        <f t="shared" si="49"/>
        <v>NORMAL</v>
      </c>
    </row>
    <row r="1602" spans="1:10" x14ac:dyDescent="0.25">
      <c r="A1602" s="5" t="s">
        <v>760</v>
      </c>
      <c r="B1602" s="5">
        <v>32.5</v>
      </c>
      <c r="C1602" s="5">
        <v>4.6900000000000004</v>
      </c>
      <c r="D1602" s="5" t="s">
        <v>2371</v>
      </c>
      <c r="E1602" s="5" t="s">
        <v>2370</v>
      </c>
      <c r="F1602" s="5" t="s">
        <v>2372</v>
      </c>
      <c r="G1602" s="5">
        <v>1</v>
      </c>
      <c r="H1602" s="5" t="s">
        <v>2370</v>
      </c>
      <c r="I1602" s="5" t="str">
        <f t="shared" ref="I1602:I1665" si="50">IF(B1602 &lt;18.5,"UNDERWEIGHT",IF(B1602&lt;25,"NORMAL WEIGHT",IF(B1602&lt;30,"OVERWEIGHT","OBESITY")))</f>
        <v>OBESITY</v>
      </c>
      <c r="J1602" s="5" t="str">
        <f t="shared" si="49"/>
        <v>NORMAL</v>
      </c>
    </row>
    <row r="1603" spans="1:10" x14ac:dyDescent="0.25">
      <c r="A1603" s="5" t="s">
        <v>759</v>
      </c>
      <c r="B1603" s="5">
        <v>20.9</v>
      </c>
      <c r="C1603" s="5">
        <v>6.94</v>
      </c>
      <c r="D1603" s="5" t="s">
        <v>2370</v>
      </c>
      <c r="E1603" s="5" t="s">
        <v>2370</v>
      </c>
      <c r="F1603" s="5" t="s">
        <v>2370</v>
      </c>
      <c r="G1603" s="5">
        <v>0</v>
      </c>
      <c r="H1603" s="5" t="s">
        <v>2370</v>
      </c>
      <c r="I1603" s="5" t="str">
        <f t="shared" si="50"/>
        <v>NORMAL WEIGHT</v>
      </c>
      <c r="J1603" s="5" t="str">
        <f t="shared" ref="J1603:J1666" si="51">IF(C1603&lt;5.7,"NORMAL",IF(C1603&lt;6.4,"PREDIABETES","DIABETES"))</f>
        <v>DIABETES</v>
      </c>
    </row>
    <row r="1604" spans="1:10" x14ac:dyDescent="0.25">
      <c r="A1604" s="5" t="s">
        <v>758</v>
      </c>
      <c r="B1604" s="5">
        <v>19.11</v>
      </c>
      <c r="C1604" s="5">
        <v>4.3499999999999996</v>
      </c>
      <c r="D1604" s="5" t="s">
        <v>2370</v>
      </c>
      <c r="E1604" s="5" t="s">
        <v>2370</v>
      </c>
      <c r="F1604" s="5" t="s">
        <v>2370</v>
      </c>
      <c r="G1604" s="5">
        <v>2</v>
      </c>
      <c r="H1604" s="5" t="s">
        <v>2370</v>
      </c>
      <c r="I1604" s="5" t="str">
        <f t="shared" si="50"/>
        <v>NORMAL WEIGHT</v>
      </c>
      <c r="J1604" s="5" t="str">
        <f t="shared" si="51"/>
        <v>NORMAL</v>
      </c>
    </row>
    <row r="1605" spans="1:10" x14ac:dyDescent="0.25">
      <c r="A1605" s="5" t="s">
        <v>757</v>
      </c>
      <c r="B1605" s="5">
        <v>31.17</v>
      </c>
      <c r="C1605" s="5">
        <v>5.28</v>
      </c>
      <c r="D1605" s="5" t="s">
        <v>2370</v>
      </c>
      <c r="E1605" s="5" t="s">
        <v>2370</v>
      </c>
      <c r="F1605" s="5" t="s">
        <v>2370</v>
      </c>
      <c r="G1605" s="5">
        <v>1</v>
      </c>
      <c r="H1605" s="5" t="s">
        <v>2370</v>
      </c>
      <c r="I1605" s="5" t="str">
        <f t="shared" si="50"/>
        <v>OBESITY</v>
      </c>
      <c r="J1605" s="5" t="str">
        <f t="shared" si="51"/>
        <v>NORMAL</v>
      </c>
    </row>
    <row r="1606" spans="1:10" x14ac:dyDescent="0.25">
      <c r="A1606" s="5" t="s">
        <v>756</v>
      </c>
      <c r="B1606" s="5">
        <v>36.08</v>
      </c>
      <c r="C1606" s="5">
        <v>4.29</v>
      </c>
      <c r="D1606" s="5" t="s">
        <v>2370</v>
      </c>
      <c r="E1606" s="5" t="s">
        <v>2370</v>
      </c>
      <c r="F1606" s="5" t="s">
        <v>2370</v>
      </c>
      <c r="G1606" s="5">
        <v>0</v>
      </c>
      <c r="H1606" s="5" t="s">
        <v>2370</v>
      </c>
      <c r="I1606" s="5" t="str">
        <f t="shared" si="50"/>
        <v>OBESITY</v>
      </c>
      <c r="J1606" s="5" t="str">
        <f t="shared" si="51"/>
        <v>NORMAL</v>
      </c>
    </row>
    <row r="1607" spans="1:10" x14ac:dyDescent="0.25">
      <c r="A1607" s="5" t="s">
        <v>755</v>
      </c>
      <c r="B1607" s="5">
        <v>28.024999999999999</v>
      </c>
      <c r="C1607" s="5">
        <v>5.69</v>
      </c>
      <c r="D1607" s="5" t="s">
        <v>2371</v>
      </c>
      <c r="E1607" s="5" t="s">
        <v>2370</v>
      </c>
      <c r="F1607" s="5" t="s">
        <v>2370</v>
      </c>
      <c r="G1607" s="5">
        <v>0</v>
      </c>
      <c r="H1607" s="5" t="s">
        <v>2370</v>
      </c>
      <c r="I1607" s="5" t="str">
        <f t="shared" si="50"/>
        <v>OVERWEIGHT</v>
      </c>
      <c r="J1607" s="5" t="str">
        <f t="shared" si="51"/>
        <v>NORMAL</v>
      </c>
    </row>
    <row r="1608" spans="1:10" x14ac:dyDescent="0.25">
      <c r="A1608" s="5" t="s">
        <v>754</v>
      </c>
      <c r="B1608" s="5">
        <v>24.32</v>
      </c>
      <c r="C1608" s="5">
        <v>5.56</v>
      </c>
      <c r="D1608" s="5" t="s">
        <v>2371</v>
      </c>
      <c r="E1608" s="5" t="s">
        <v>2370</v>
      </c>
      <c r="F1608" s="5" t="s">
        <v>2370</v>
      </c>
      <c r="G1608" s="5">
        <v>0</v>
      </c>
      <c r="H1608" s="5" t="s">
        <v>2370</v>
      </c>
      <c r="I1608" s="5" t="str">
        <f t="shared" si="50"/>
        <v>NORMAL WEIGHT</v>
      </c>
      <c r="J1608" s="5" t="str">
        <f t="shared" si="51"/>
        <v>NORMAL</v>
      </c>
    </row>
    <row r="1609" spans="1:10" x14ac:dyDescent="0.25">
      <c r="A1609" s="5" t="s">
        <v>753</v>
      </c>
      <c r="B1609" s="5">
        <v>38</v>
      </c>
      <c r="C1609" s="5">
        <v>5.41</v>
      </c>
      <c r="D1609" s="5" t="s">
        <v>2371</v>
      </c>
      <c r="E1609" s="5" t="s">
        <v>2370</v>
      </c>
      <c r="F1609" s="5" t="s">
        <v>2370</v>
      </c>
      <c r="G1609" s="5">
        <v>1</v>
      </c>
      <c r="H1609" s="5" t="s">
        <v>2370</v>
      </c>
      <c r="I1609" s="5" t="str">
        <f t="shared" si="50"/>
        <v>OBESITY</v>
      </c>
      <c r="J1609" s="5" t="str">
        <f t="shared" si="51"/>
        <v>NORMAL</v>
      </c>
    </row>
    <row r="1610" spans="1:10" x14ac:dyDescent="0.25">
      <c r="A1610" s="5" t="s">
        <v>752</v>
      </c>
      <c r="B1610" s="5">
        <v>31.6</v>
      </c>
      <c r="C1610" s="5">
        <v>10.85</v>
      </c>
      <c r="D1610" s="5" t="s">
        <v>2371</v>
      </c>
      <c r="E1610" s="5" t="s">
        <v>2370</v>
      </c>
      <c r="F1610" s="5" t="s">
        <v>2370</v>
      </c>
      <c r="G1610" s="5">
        <v>0</v>
      </c>
      <c r="H1610" s="5" t="s">
        <v>2370</v>
      </c>
      <c r="I1610" s="5" t="str">
        <f t="shared" si="50"/>
        <v>OBESITY</v>
      </c>
      <c r="J1610" s="5" t="str">
        <f t="shared" si="51"/>
        <v>DIABETES</v>
      </c>
    </row>
    <row r="1611" spans="1:10" x14ac:dyDescent="0.25">
      <c r="A1611" s="5" t="s">
        <v>751</v>
      </c>
      <c r="B1611" s="5">
        <v>31.02</v>
      </c>
      <c r="C1611" s="5">
        <v>11.63</v>
      </c>
      <c r="D1611" s="5" t="s">
        <v>2371</v>
      </c>
      <c r="E1611" s="5" t="s">
        <v>2370</v>
      </c>
      <c r="F1611" s="5" t="s">
        <v>2370</v>
      </c>
      <c r="G1611" s="5">
        <v>0</v>
      </c>
      <c r="H1611" s="5" t="s">
        <v>2370</v>
      </c>
      <c r="I1611" s="5" t="str">
        <f t="shared" si="50"/>
        <v>OBESITY</v>
      </c>
      <c r="J1611" s="5" t="str">
        <f t="shared" si="51"/>
        <v>DIABETES</v>
      </c>
    </row>
    <row r="1612" spans="1:10" x14ac:dyDescent="0.25">
      <c r="A1612" s="5" t="s">
        <v>750</v>
      </c>
      <c r="B1612" s="5">
        <v>29.26</v>
      </c>
      <c r="C1612" s="5">
        <v>5.68</v>
      </c>
      <c r="D1612" s="5" t="s">
        <v>2371</v>
      </c>
      <c r="E1612" s="5" t="s">
        <v>2370</v>
      </c>
      <c r="F1612" s="5" t="s">
        <v>2370</v>
      </c>
      <c r="G1612" s="5">
        <v>1</v>
      </c>
      <c r="H1612" s="5" t="s">
        <v>2370</v>
      </c>
      <c r="I1612" s="5" t="str">
        <f t="shared" si="50"/>
        <v>OVERWEIGHT</v>
      </c>
      <c r="J1612" s="5" t="str">
        <f t="shared" si="51"/>
        <v>NORMAL</v>
      </c>
    </row>
    <row r="1613" spans="1:10" x14ac:dyDescent="0.25">
      <c r="A1613" s="5" t="s">
        <v>749</v>
      </c>
      <c r="B1613" s="5">
        <v>15.09</v>
      </c>
      <c r="C1613" s="5">
        <v>7.59</v>
      </c>
      <c r="D1613" s="5" t="s">
        <v>2371</v>
      </c>
      <c r="E1613" s="5" t="s">
        <v>2370</v>
      </c>
      <c r="F1613" s="5" t="s">
        <v>2370</v>
      </c>
      <c r="G1613" s="5">
        <v>2</v>
      </c>
      <c r="H1613" s="5" t="s">
        <v>2370</v>
      </c>
      <c r="I1613" s="5" t="str">
        <f t="shared" si="50"/>
        <v>UNDERWEIGHT</v>
      </c>
      <c r="J1613" s="5" t="str">
        <f t="shared" si="51"/>
        <v>DIABETES</v>
      </c>
    </row>
    <row r="1614" spans="1:10" x14ac:dyDescent="0.25">
      <c r="A1614" s="5" t="s">
        <v>748</v>
      </c>
      <c r="B1614" s="5">
        <v>22.63</v>
      </c>
      <c r="C1614" s="5">
        <v>5.09</v>
      </c>
      <c r="D1614" s="5" t="s">
        <v>2371</v>
      </c>
      <c r="E1614" s="5" t="s">
        <v>2370</v>
      </c>
      <c r="F1614" s="5" t="s">
        <v>2370</v>
      </c>
      <c r="G1614" s="5">
        <v>0</v>
      </c>
      <c r="H1614" s="5" t="s">
        <v>2370</v>
      </c>
      <c r="I1614" s="5" t="str">
        <f t="shared" si="50"/>
        <v>NORMAL WEIGHT</v>
      </c>
      <c r="J1614" s="5" t="str">
        <f t="shared" si="51"/>
        <v>NORMAL</v>
      </c>
    </row>
    <row r="1615" spans="1:10" x14ac:dyDescent="0.25">
      <c r="A1615" s="5" t="s">
        <v>747</v>
      </c>
      <c r="B1615" s="5">
        <v>23.46</v>
      </c>
      <c r="C1615" s="5">
        <v>4.21</v>
      </c>
      <c r="D1615" s="5" t="s">
        <v>2370</v>
      </c>
      <c r="E1615" s="5" t="s">
        <v>2370</v>
      </c>
      <c r="F1615" s="5" t="s">
        <v>2370</v>
      </c>
      <c r="G1615" s="5">
        <v>1</v>
      </c>
      <c r="H1615" s="5" t="s">
        <v>2370</v>
      </c>
      <c r="I1615" s="5" t="str">
        <f t="shared" si="50"/>
        <v>NORMAL WEIGHT</v>
      </c>
      <c r="J1615" s="5" t="str">
        <f t="shared" si="51"/>
        <v>NORMAL</v>
      </c>
    </row>
    <row r="1616" spans="1:10" x14ac:dyDescent="0.25">
      <c r="A1616" s="5" t="s">
        <v>746</v>
      </c>
      <c r="B1616" s="5">
        <v>22.56</v>
      </c>
      <c r="C1616" s="5">
        <v>4.34</v>
      </c>
      <c r="D1616" s="5" t="s">
        <v>2371</v>
      </c>
      <c r="E1616" s="5" t="s">
        <v>2370</v>
      </c>
      <c r="F1616" s="5" t="s">
        <v>2370</v>
      </c>
      <c r="G1616" s="5">
        <v>0</v>
      </c>
      <c r="H1616" s="5" t="s">
        <v>2370</v>
      </c>
      <c r="I1616" s="5" t="str">
        <f t="shared" si="50"/>
        <v>NORMAL WEIGHT</v>
      </c>
      <c r="J1616" s="5" t="str">
        <f t="shared" si="51"/>
        <v>NORMAL</v>
      </c>
    </row>
    <row r="1617" spans="1:10" x14ac:dyDescent="0.25">
      <c r="A1617" s="5" t="s">
        <v>745</v>
      </c>
      <c r="B1617" s="5">
        <v>19.28</v>
      </c>
      <c r="C1617" s="5">
        <v>11.85</v>
      </c>
      <c r="D1617" s="5" t="s">
        <v>2370</v>
      </c>
      <c r="E1617" s="5" t="s">
        <v>2370</v>
      </c>
      <c r="F1617" s="5" t="s">
        <v>2370</v>
      </c>
      <c r="G1617" s="5">
        <v>2</v>
      </c>
      <c r="H1617" s="5" t="s">
        <v>2370</v>
      </c>
      <c r="I1617" s="5" t="str">
        <f t="shared" si="50"/>
        <v>NORMAL WEIGHT</v>
      </c>
      <c r="J1617" s="5" t="str">
        <f t="shared" si="51"/>
        <v>DIABETES</v>
      </c>
    </row>
    <row r="1618" spans="1:10" x14ac:dyDescent="0.25">
      <c r="A1618" s="5" t="s">
        <v>744</v>
      </c>
      <c r="B1618" s="5">
        <v>15.37</v>
      </c>
      <c r="C1618" s="5">
        <v>9.61</v>
      </c>
      <c r="D1618" s="5" t="s">
        <v>2371</v>
      </c>
      <c r="E1618" s="5" t="s">
        <v>2370</v>
      </c>
      <c r="F1618" s="5" t="s">
        <v>2370</v>
      </c>
      <c r="G1618" s="5">
        <v>2</v>
      </c>
      <c r="H1618" s="5" t="s">
        <v>2370</v>
      </c>
      <c r="I1618" s="5" t="str">
        <f t="shared" si="50"/>
        <v>UNDERWEIGHT</v>
      </c>
      <c r="J1618" s="5" t="str">
        <f t="shared" si="51"/>
        <v>DIABETES</v>
      </c>
    </row>
    <row r="1619" spans="1:10" x14ac:dyDescent="0.25">
      <c r="A1619" s="5" t="s">
        <v>743</v>
      </c>
      <c r="B1619" s="5">
        <v>18.71</v>
      </c>
      <c r="C1619" s="5">
        <v>5.29</v>
      </c>
      <c r="D1619" s="5" t="s">
        <v>2371</v>
      </c>
      <c r="E1619" s="5" t="s">
        <v>2370</v>
      </c>
      <c r="F1619" s="5" t="s">
        <v>2370</v>
      </c>
      <c r="G1619" s="5">
        <v>0</v>
      </c>
      <c r="H1619" s="5" t="s">
        <v>2370</v>
      </c>
      <c r="I1619" s="5" t="str">
        <f t="shared" si="50"/>
        <v>NORMAL WEIGHT</v>
      </c>
      <c r="J1619" s="5" t="str">
        <f t="shared" si="51"/>
        <v>NORMAL</v>
      </c>
    </row>
    <row r="1620" spans="1:10" x14ac:dyDescent="0.25">
      <c r="A1620" s="5" t="s">
        <v>742</v>
      </c>
      <c r="B1620" s="5">
        <v>20.61</v>
      </c>
      <c r="C1620" s="5">
        <v>6.89</v>
      </c>
      <c r="D1620" s="5" t="s">
        <v>2370</v>
      </c>
      <c r="E1620" s="5" t="s">
        <v>2370</v>
      </c>
      <c r="F1620" s="5" t="s">
        <v>2370</v>
      </c>
      <c r="G1620" s="5">
        <v>0</v>
      </c>
      <c r="H1620" s="5" t="s">
        <v>2370</v>
      </c>
      <c r="I1620" s="5" t="str">
        <f t="shared" si="50"/>
        <v>NORMAL WEIGHT</v>
      </c>
      <c r="J1620" s="5" t="str">
        <f t="shared" si="51"/>
        <v>DIABETES</v>
      </c>
    </row>
    <row r="1621" spans="1:10" x14ac:dyDescent="0.25">
      <c r="A1621" s="5" t="s">
        <v>741</v>
      </c>
      <c r="B1621" s="5">
        <v>15.99</v>
      </c>
      <c r="C1621" s="5">
        <v>4.57</v>
      </c>
      <c r="D1621" s="5" t="s">
        <v>2371</v>
      </c>
      <c r="E1621" s="5" t="s">
        <v>2370</v>
      </c>
      <c r="F1621" s="5" t="s">
        <v>2372</v>
      </c>
      <c r="G1621" s="5">
        <v>1</v>
      </c>
      <c r="H1621" s="5" t="s">
        <v>2370</v>
      </c>
      <c r="I1621" s="5" t="str">
        <f t="shared" si="50"/>
        <v>UNDERWEIGHT</v>
      </c>
      <c r="J1621" s="5" t="str">
        <f t="shared" si="51"/>
        <v>NORMAL</v>
      </c>
    </row>
    <row r="1622" spans="1:10" x14ac:dyDescent="0.25">
      <c r="A1622" s="5" t="s">
        <v>740</v>
      </c>
      <c r="B1622" s="5">
        <v>33.155000000000001</v>
      </c>
      <c r="C1622" s="5">
        <v>4.32</v>
      </c>
      <c r="D1622" s="5" t="s">
        <v>2370</v>
      </c>
      <c r="E1622" s="5" t="s">
        <v>2370</v>
      </c>
      <c r="F1622" s="5" t="s">
        <v>2370</v>
      </c>
      <c r="G1622" s="5">
        <v>0</v>
      </c>
      <c r="H1622" s="5" t="s">
        <v>2370</v>
      </c>
      <c r="I1622" s="5" t="str">
        <f t="shared" si="50"/>
        <v>OBESITY</v>
      </c>
      <c r="J1622" s="5" t="str">
        <f t="shared" si="51"/>
        <v>NORMAL</v>
      </c>
    </row>
    <row r="1623" spans="1:10" x14ac:dyDescent="0.25">
      <c r="A1623" s="5" t="s">
        <v>739</v>
      </c>
      <c r="B1623" s="5">
        <v>26.22</v>
      </c>
      <c r="C1623" s="5">
        <v>5.57</v>
      </c>
      <c r="D1623" s="5" t="s">
        <v>2371</v>
      </c>
      <c r="E1623" s="5" t="s">
        <v>2370</v>
      </c>
      <c r="F1623" s="5" t="s">
        <v>2372</v>
      </c>
      <c r="G1623" s="5">
        <v>1</v>
      </c>
      <c r="H1623" s="5" t="s">
        <v>2370</v>
      </c>
      <c r="I1623" s="5" t="str">
        <f t="shared" si="50"/>
        <v>OVERWEIGHT</v>
      </c>
      <c r="J1623" s="5" t="str">
        <f t="shared" si="51"/>
        <v>NORMAL</v>
      </c>
    </row>
    <row r="1624" spans="1:10" x14ac:dyDescent="0.25">
      <c r="A1624" s="5" t="s">
        <v>738</v>
      </c>
      <c r="B1624" s="5">
        <v>21.85</v>
      </c>
      <c r="C1624" s="5">
        <v>5.26</v>
      </c>
      <c r="D1624" s="5" t="s">
        <v>2371</v>
      </c>
      <c r="E1624" s="5" t="s">
        <v>2370</v>
      </c>
      <c r="F1624" s="5" t="s">
        <v>2372</v>
      </c>
      <c r="G1624" s="5">
        <v>1</v>
      </c>
      <c r="H1624" s="5" t="s">
        <v>2370</v>
      </c>
      <c r="I1624" s="5" t="str">
        <f t="shared" si="50"/>
        <v>NORMAL WEIGHT</v>
      </c>
      <c r="J1624" s="5" t="str">
        <f t="shared" si="51"/>
        <v>NORMAL</v>
      </c>
    </row>
    <row r="1625" spans="1:10" x14ac:dyDescent="0.25">
      <c r="A1625" s="5" t="s">
        <v>737</v>
      </c>
      <c r="B1625" s="5">
        <v>30.495000000000001</v>
      </c>
      <c r="C1625" s="5">
        <v>6.25</v>
      </c>
      <c r="D1625" s="5" t="s">
        <v>2370</v>
      </c>
      <c r="E1625" s="5" t="s">
        <v>2370</v>
      </c>
      <c r="F1625" s="5" t="s">
        <v>2370</v>
      </c>
      <c r="G1625" s="5">
        <v>0</v>
      </c>
      <c r="H1625" s="5" t="s">
        <v>2370</v>
      </c>
      <c r="I1625" s="5" t="str">
        <f t="shared" si="50"/>
        <v>OBESITY</v>
      </c>
      <c r="J1625" s="5" t="str">
        <f t="shared" si="51"/>
        <v>PREDIABETES</v>
      </c>
    </row>
    <row r="1626" spans="1:10" x14ac:dyDescent="0.25">
      <c r="A1626" s="5" t="s">
        <v>736</v>
      </c>
      <c r="B1626" s="5">
        <v>34.104999999999997</v>
      </c>
      <c r="C1626" s="5">
        <v>5.67</v>
      </c>
      <c r="D1626" s="5" t="s">
        <v>2371</v>
      </c>
      <c r="E1626" s="5" t="s">
        <v>2370</v>
      </c>
      <c r="F1626" s="5" t="s">
        <v>2370</v>
      </c>
      <c r="G1626" s="5">
        <v>0</v>
      </c>
      <c r="H1626" s="5" t="s">
        <v>2370</v>
      </c>
      <c r="I1626" s="5" t="str">
        <f t="shared" si="50"/>
        <v>OBESITY</v>
      </c>
      <c r="J1626" s="5" t="str">
        <f t="shared" si="51"/>
        <v>NORMAL</v>
      </c>
    </row>
    <row r="1627" spans="1:10" x14ac:dyDescent="0.25">
      <c r="A1627" s="5" t="s">
        <v>735</v>
      </c>
      <c r="B1627" s="5">
        <v>32.770000000000003</v>
      </c>
      <c r="C1627" s="5">
        <v>4.42</v>
      </c>
      <c r="D1627" s="5" t="s">
        <v>2371</v>
      </c>
      <c r="E1627" s="5" t="s">
        <v>2370</v>
      </c>
      <c r="F1627" s="5" t="s">
        <v>2370</v>
      </c>
      <c r="G1627" s="5">
        <v>1</v>
      </c>
      <c r="H1627" s="5" t="s">
        <v>2370</v>
      </c>
      <c r="I1627" s="5" t="str">
        <f t="shared" si="50"/>
        <v>OBESITY</v>
      </c>
      <c r="J1627" s="5" t="str">
        <f t="shared" si="51"/>
        <v>NORMAL</v>
      </c>
    </row>
    <row r="1628" spans="1:10" x14ac:dyDescent="0.25">
      <c r="A1628" s="5" t="s">
        <v>734</v>
      </c>
      <c r="B1628" s="5">
        <v>16.850000000000001</v>
      </c>
      <c r="C1628" s="5">
        <v>11.75</v>
      </c>
      <c r="D1628" s="5" t="s">
        <v>2371</v>
      </c>
      <c r="E1628" s="5" t="s">
        <v>2370</v>
      </c>
      <c r="F1628" s="5" t="s">
        <v>2370</v>
      </c>
      <c r="G1628" s="5">
        <v>2</v>
      </c>
      <c r="H1628" s="5" t="s">
        <v>2370</v>
      </c>
      <c r="I1628" s="5" t="str">
        <f t="shared" si="50"/>
        <v>UNDERWEIGHT</v>
      </c>
      <c r="J1628" s="5" t="str">
        <f t="shared" si="51"/>
        <v>DIABETES</v>
      </c>
    </row>
    <row r="1629" spans="1:10" x14ac:dyDescent="0.25">
      <c r="A1629" s="5" t="s">
        <v>733</v>
      </c>
      <c r="B1629" s="5">
        <v>34.700000000000003</v>
      </c>
      <c r="C1629" s="5">
        <v>6.06</v>
      </c>
      <c r="D1629" s="5" t="s">
        <v>2370</v>
      </c>
      <c r="E1629" s="5" t="s">
        <v>2370</v>
      </c>
      <c r="F1629" s="5" t="s">
        <v>2370</v>
      </c>
      <c r="G1629" s="5">
        <v>1</v>
      </c>
      <c r="H1629" s="5" t="s">
        <v>2370</v>
      </c>
      <c r="I1629" s="5" t="str">
        <f t="shared" si="50"/>
        <v>OBESITY</v>
      </c>
      <c r="J1629" s="5" t="str">
        <f t="shared" si="51"/>
        <v>PREDIABETES</v>
      </c>
    </row>
    <row r="1630" spans="1:10" x14ac:dyDescent="0.25">
      <c r="A1630" s="5" t="s">
        <v>732</v>
      </c>
      <c r="B1630" s="5">
        <v>37.049999999999997</v>
      </c>
      <c r="C1630" s="5">
        <v>5.48</v>
      </c>
      <c r="D1630" s="5" t="s">
        <v>2370</v>
      </c>
      <c r="E1630" s="5" t="s">
        <v>2370</v>
      </c>
      <c r="F1630" s="5" t="s">
        <v>2370</v>
      </c>
      <c r="G1630" s="5">
        <v>1</v>
      </c>
      <c r="H1630" s="5" t="s">
        <v>2370</v>
      </c>
      <c r="I1630" s="5" t="str">
        <f t="shared" si="50"/>
        <v>OBESITY</v>
      </c>
      <c r="J1630" s="5" t="str">
        <f t="shared" si="51"/>
        <v>NORMAL</v>
      </c>
    </row>
    <row r="1631" spans="1:10" x14ac:dyDescent="0.25">
      <c r="A1631" s="5" t="s">
        <v>731</v>
      </c>
      <c r="B1631" s="5">
        <v>18.78</v>
      </c>
      <c r="C1631" s="5">
        <v>4.45</v>
      </c>
      <c r="D1631" s="5" t="s">
        <v>2370</v>
      </c>
      <c r="E1631" s="5" t="s">
        <v>2370</v>
      </c>
      <c r="F1631" s="5" t="s">
        <v>2372</v>
      </c>
      <c r="G1631" s="5">
        <v>1</v>
      </c>
      <c r="H1631" s="5" t="s">
        <v>2370</v>
      </c>
      <c r="I1631" s="5" t="str">
        <f t="shared" si="50"/>
        <v>NORMAL WEIGHT</v>
      </c>
      <c r="J1631" s="5" t="str">
        <f t="shared" si="51"/>
        <v>NORMAL</v>
      </c>
    </row>
    <row r="1632" spans="1:10" x14ac:dyDescent="0.25">
      <c r="A1632" s="5" t="s">
        <v>730</v>
      </c>
      <c r="B1632" s="5">
        <v>28.024999999999999</v>
      </c>
      <c r="C1632" s="5">
        <v>5</v>
      </c>
      <c r="D1632" s="5" t="s">
        <v>2370</v>
      </c>
      <c r="E1632" s="5" t="s">
        <v>2370</v>
      </c>
      <c r="F1632" s="5" t="s">
        <v>2370</v>
      </c>
      <c r="G1632" s="5">
        <v>1</v>
      </c>
      <c r="H1632" s="5" t="s">
        <v>2370</v>
      </c>
      <c r="I1632" s="5" t="str">
        <f t="shared" si="50"/>
        <v>OVERWEIGHT</v>
      </c>
      <c r="J1632" s="5" t="str">
        <f t="shared" si="51"/>
        <v>NORMAL</v>
      </c>
    </row>
    <row r="1633" spans="1:10" x14ac:dyDescent="0.25">
      <c r="A1633" s="5" t="s">
        <v>729</v>
      </c>
      <c r="B1633" s="5">
        <v>35.090000000000003</v>
      </c>
      <c r="C1633" s="5">
        <v>5.84</v>
      </c>
      <c r="D1633" s="5" t="s">
        <v>2370</v>
      </c>
      <c r="E1633" s="5" t="s">
        <v>2370</v>
      </c>
      <c r="F1633" s="5" t="s">
        <v>2370</v>
      </c>
      <c r="G1633" s="5">
        <v>0</v>
      </c>
      <c r="H1633" s="5" t="s">
        <v>2370</v>
      </c>
      <c r="I1633" s="5" t="str">
        <f t="shared" si="50"/>
        <v>OBESITY</v>
      </c>
      <c r="J1633" s="5" t="str">
        <f t="shared" si="51"/>
        <v>PREDIABETES</v>
      </c>
    </row>
    <row r="1634" spans="1:10" x14ac:dyDescent="0.25">
      <c r="A1634" s="5" t="s">
        <v>728</v>
      </c>
      <c r="B1634" s="5">
        <v>34.42</v>
      </c>
      <c r="C1634" s="5">
        <v>5.21</v>
      </c>
      <c r="D1634" s="5" t="s">
        <v>2371</v>
      </c>
      <c r="E1634" s="5" t="s">
        <v>2370</v>
      </c>
      <c r="F1634" s="5" t="s">
        <v>2370</v>
      </c>
      <c r="G1634" s="5">
        <v>0</v>
      </c>
      <c r="H1634" s="5" t="s">
        <v>2370</v>
      </c>
      <c r="I1634" s="5" t="str">
        <f t="shared" si="50"/>
        <v>OBESITY</v>
      </c>
      <c r="J1634" s="5" t="str">
        <f t="shared" si="51"/>
        <v>NORMAL</v>
      </c>
    </row>
    <row r="1635" spans="1:10" x14ac:dyDescent="0.25">
      <c r="A1635" s="5" t="s">
        <v>727</v>
      </c>
      <c r="B1635" s="5">
        <v>29.4</v>
      </c>
      <c r="C1635" s="5">
        <v>4.26</v>
      </c>
      <c r="D1635" s="5" t="s">
        <v>2370</v>
      </c>
      <c r="E1635" s="5" t="s">
        <v>2370</v>
      </c>
      <c r="F1635" s="5" t="s">
        <v>2370</v>
      </c>
      <c r="G1635" s="5">
        <v>0</v>
      </c>
      <c r="H1635" s="5" t="s">
        <v>2370</v>
      </c>
      <c r="I1635" s="5" t="str">
        <f t="shared" si="50"/>
        <v>OVERWEIGHT</v>
      </c>
      <c r="J1635" s="5" t="str">
        <f t="shared" si="51"/>
        <v>NORMAL</v>
      </c>
    </row>
    <row r="1636" spans="1:10" x14ac:dyDescent="0.25">
      <c r="A1636" s="5" t="s">
        <v>726</v>
      </c>
      <c r="B1636" s="5">
        <v>21.31</v>
      </c>
      <c r="C1636" s="5">
        <v>4.17</v>
      </c>
      <c r="D1636" s="5" t="s">
        <v>2370</v>
      </c>
      <c r="E1636" s="5" t="s">
        <v>2370</v>
      </c>
      <c r="F1636" s="5" t="s">
        <v>2370</v>
      </c>
      <c r="G1636" s="5">
        <v>0</v>
      </c>
      <c r="H1636" s="5" t="s">
        <v>2370</v>
      </c>
      <c r="I1636" s="5" t="str">
        <f t="shared" si="50"/>
        <v>NORMAL WEIGHT</v>
      </c>
      <c r="J1636" s="5" t="str">
        <f t="shared" si="51"/>
        <v>NORMAL</v>
      </c>
    </row>
    <row r="1637" spans="1:10" x14ac:dyDescent="0.25">
      <c r="A1637" s="5" t="s">
        <v>725</v>
      </c>
      <c r="B1637" s="5">
        <v>19.559999999999999</v>
      </c>
      <c r="C1637" s="5">
        <v>11.96</v>
      </c>
      <c r="D1637" s="5" t="s">
        <v>2370</v>
      </c>
      <c r="E1637" s="5" t="s">
        <v>2370</v>
      </c>
      <c r="F1637" s="5" t="s">
        <v>2370</v>
      </c>
      <c r="G1637" s="5">
        <v>0</v>
      </c>
      <c r="H1637" s="5" t="s">
        <v>2370</v>
      </c>
      <c r="I1637" s="5" t="str">
        <f t="shared" si="50"/>
        <v>NORMAL WEIGHT</v>
      </c>
      <c r="J1637" s="5" t="str">
        <f t="shared" si="51"/>
        <v>DIABETES</v>
      </c>
    </row>
    <row r="1638" spans="1:10" x14ac:dyDescent="0.25">
      <c r="A1638" s="5" t="s">
        <v>724</v>
      </c>
      <c r="B1638" s="5">
        <v>37.335000000000001</v>
      </c>
      <c r="C1638" s="5">
        <v>6.26</v>
      </c>
      <c r="D1638" s="5" t="s">
        <v>2371</v>
      </c>
      <c r="E1638" s="5" t="s">
        <v>2370</v>
      </c>
      <c r="F1638" s="5" t="s">
        <v>2370</v>
      </c>
      <c r="G1638" s="5">
        <v>1</v>
      </c>
      <c r="H1638" s="5" t="s">
        <v>2370</v>
      </c>
      <c r="I1638" s="5" t="str">
        <f t="shared" si="50"/>
        <v>OBESITY</v>
      </c>
      <c r="J1638" s="5" t="str">
        <f t="shared" si="51"/>
        <v>PREDIABETES</v>
      </c>
    </row>
    <row r="1639" spans="1:10" x14ac:dyDescent="0.25">
      <c r="A1639" s="5" t="s">
        <v>723</v>
      </c>
      <c r="B1639" s="5">
        <v>19.53</v>
      </c>
      <c r="C1639" s="5">
        <v>11.68</v>
      </c>
      <c r="D1639" s="5" t="s">
        <v>2370</v>
      </c>
      <c r="E1639" s="5" t="s">
        <v>2370</v>
      </c>
      <c r="F1639" s="5" t="s">
        <v>2370</v>
      </c>
      <c r="G1639" s="5">
        <v>0</v>
      </c>
      <c r="H1639" s="5" t="s">
        <v>2370</v>
      </c>
      <c r="I1639" s="5" t="str">
        <f t="shared" si="50"/>
        <v>NORMAL WEIGHT</v>
      </c>
      <c r="J1639" s="5" t="str">
        <f t="shared" si="51"/>
        <v>DIABETES</v>
      </c>
    </row>
    <row r="1640" spans="1:10" x14ac:dyDescent="0.25">
      <c r="A1640" s="5" t="s">
        <v>722</v>
      </c>
      <c r="B1640" s="5">
        <v>34.1</v>
      </c>
      <c r="C1640" s="5">
        <v>5.16</v>
      </c>
      <c r="D1640" s="5" t="s">
        <v>2370</v>
      </c>
      <c r="E1640" s="5" t="s">
        <v>2370</v>
      </c>
      <c r="F1640" s="5" t="s">
        <v>2370</v>
      </c>
      <c r="G1640" s="5">
        <v>0</v>
      </c>
      <c r="H1640" s="5" t="s">
        <v>2370</v>
      </c>
      <c r="I1640" s="5" t="str">
        <f t="shared" si="50"/>
        <v>OBESITY</v>
      </c>
      <c r="J1640" s="5" t="str">
        <f t="shared" si="51"/>
        <v>NORMAL</v>
      </c>
    </row>
    <row r="1641" spans="1:10" x14ac:dyDescent="0.25">
      <c r="A1641" s="5" t="s">
        <v>721</v>
      </c>
      <c r="B1641" s="5">
        <v>16.5</v>
      </c>
      <c r="C1641" s="5">
        <v>6.9</v>
      </c>
      <c r="D1641" s="5" t="s">
        <v>2371</v>
      </c>
      <c r="E1641" s="5" t="s">
        <v>2370</v>
      </c>
      <c r="F1641" s="5" t="s">
        <v>2370</v>
      </c>
      <c r="G1641" s="5">
        <v>2</v>
      </c>
      <c r="H1641" s="5" t="s">
        <v>2370</v>
      </c>
      <c r="I1641" s="5" t="str">
        <f t="shared" si="50"/>
        <v>UNDERWEIGHT</v>
      </c>
      <c r="J1641" s="5" t="str">
        <f t="shared" si="51"/>
        <v>DIABETES</v>
      </c>
    </row>
    <row r="1642" spans="1:10" x14ac:dyDescent="0.25">
      <c r="A1642" s="5" t="s">
        <v>720</v>
      </c>
      <c r="B1642" s="5">
        <v>30.69</v>
      </c>
      <c r="C1642" s="5">
        <v>4.83</v>
      </c>
      <c r="D1642" s="5" t="s">
        <v>2370</v>
      </c>
      <c r="E1642" s="5" t="s">
        <v>2370</v>
      </c>
      <c r="F1642" s="5" t="s">
        <v>2370</v>
      </c>
      <c r="G1642" s="5">
        <v>1</v>
      </c>
      <c r="H1642" s="5" t="s">
        <v>2370</v>
      </c>
      <c r="I1642" s="5" t="str">
        <f t="shared" si="50"/>
        <v>OBESITY</v>
      </c>
      <c r="J1642" s="5" t="str">
        <f t="shared" si="51"/>
        <v>NORMAL</v>
      </c>
    </row>
    <row r="1643" spans="1:10" x14ac:dyDescent="0.25">
      <c r="A1643" s="5" t="s">
        <v>719</v>
      </c>
      <c r="B1643" s="5">
        <v>28.93</v>
      </c>
      <c r="C1643" s="5">
        <v>4.87</v>
      </c>
      <c r="D1643" s="5" t="s">
        <v>2370</v>
      </c>
      <c r="E1643" s="5" t="s">
        <v>2370</v>
      </c>
      <c r="F1643" s="5" t="s">
        <v>2370</v>
      </c>
      <c r="G1643" s="5">
        <v>1</v>
      </c>
      <c r="H1643" s="5" t="s">
        <v>2370</v>
      </c>
      <c r="I1643" s="5" t="str">
        <f t="shared" si="50"/>
        <v>OVERWEIGHT</v>
      </c>
      <c r="J1643" s="5" t="str">
        <f t="shared" si="51"/>
        <v>NORMAL</v>
      </c>
    </row>
    <row r="1644" spans="1:10" x14ac:dyDescent="0.25">
      <c r="A1644" s="5" t="s">
        <v>718</v>
      </c>
      <c r="B1644" s="5">
        <v>38.9</v>
      </c>
      <c r="C1644" s="5">
        <v>4.28</v>
      </c>
      <c r="D1644" s="5" t="s">
        <v>2370</v>
      </c>
      <c r="E1644" s="5" t="s">
        <v>2370</v>
      </c>
      <c r="F1644" s="5" t="s">
        <v>2370</v>
      </c>
      <c r="G1644" s="5">
        <v>0</v>
      </c>
      <c r="H1644" s="5" t="s">
        <v>2370</v>
      </c>
      <c r="I1644" s="5" t="str">
        <f t="shared" si="50"/>
        <v>OBESITY</v>
      </c>
      <c r="J1644" s="5" t="str">
        <f t="shared" si="51"/>
        <v>NORMAL</v>
      </c>
    </row>
    <row r="1645" spans="1:10" x14ac:dyDescent="0.25">
      <c r="A1645" s="5" t="s">
        <v>717</v>
      </c>
      <c r="B1645" s="5">
        <v>26.9</v>
      </c>
      <c r="C1645" s="5">
        <v>4.07</v>
      </c>
      <c r="D1645" s="5" t="s">
        <v>2370</v>
      </c>
      <c r="E1645" s="5" t="s">
        <v>2370</v>
      </c>
      <c r="F1645" s="5" t="s">
        <v>2370</v>
      </c>
      <c r="G1645" s="5">
        <v>0</v>
      </c>
      <c r="H1645" s="5" t="s">
        <v>2370</v>
      </c>
      <c r="I1645" s="5" t="str">
        <f t="shared" si="50"/>
        <v>OVERWEIGHT</v>
      </c>
      <c r="J1645" s="5" t="str">
        <f t="shared" si="51"/>
        <v>NORMAL</v>
      </c>
    </row>
    <row r="1646" spans="1:10" x14ac:dyDescent="0.25">
      <c r="A1646" s="5" t="s">
        <v>716</v>
      </c>
      <c r="B1646" s="5">
        <v>24.86</v>
      </c>
      <c r="C1646" s="5">
        <v>6.23</v>
      </c>
      <c r="D1646" s="5" t="s">
        <v>2370</v>
      </c>
      <c r="E1646" s="5" t="s">
        <v>2370</v>
      </c>
      <c r="F1646" s="5" t="s">
        <v>2370</v>
      </c>
      <c r="G1646" s="5">
        <v>0</v>
      </c>
      <c r="H1646" s="5" t="s">
        <v>2370</v>
      </c>
      <c r="I1646" s="5" t="str">
        <f t="shared" si="50"/>
        <v>NORMAL WEIGHT</v>
      </c>
      <c r="J1646" s="5" t="str">
        <f t="shared" si="51"/>
        <v>PREDIABETES</v>
      </c>
    </row>
    <row r="1647" spans="1:10" x14ac:dyDescent="0.25">
      <c r="A1647" s="5" t="s">
        <v>715</v>
      </c>
      <c r="B1647" s="5">
        <v>39.14</v>
      </c>
      <c r="C1647" s="5">
        <v>6.24</v>
      </c>
      <c r="D1647" s="5" t="s">
        <v>2370</v>
      </c>
      <c r="E1647" s="5" t="s">
        <v>2371</v>
      </c>
      <c r="F1647" s="5" t="s">
        <v>2370</v>
      </c>
      <c r="G1647" s="5">
        <v>1</v>
      </c>
      <c r="H1647" s="5" t="s">
        <v>2370</v>
      </c>
      <c r="I1647" s="5" t="str">
        <f t="shared" si="50"/>
        <v>OBESITY</v>
      </c>
      <c r="J1647" s="5" t="str">
        <f t="shared" si="51"/>
        <v>PREDIABETES</v>
      </c>
    </row>
    <row r="1648" spans="1:10" x14ac:dyDescent="0.25">
      <c r="A1648" s="5" t="s">
        <v>714</v>
      </c>
      <c r="B1648" s="5">
        <v>39.799999999999997</v>
      </c>
      <c r="C1648" s="5">
        <v>6.17</v>
      </c>
      <c r="D1648" s="5" t="s">
        <v>2370</v>
      </c>
      <c r="E1648" s="5" t="s">
        <v>2370</v>
      </c>
      <c r="F1648" s="5" t="s">
        <v>2372</v>
      </c>
      <c r="G1648" s="5">
        <v>1</v>
      </c>
      <c r="H1648" s="5" t="s">
        <v>2370</v>
      </c>
      <c r="I1648" s="5" t="str">
        <f t="shared" si="50"/>
        <v>OBESITY</v>
      </c>
      <c r="J1648" s="5" t="str">
        <f t="shared" si="51"/>
        <v>PREDIABETES</v>
      </c>
    </row>
    <row r="1649" spans="1:10" x14ac:dyDescent="0.25">
      <c r="A1649" s="5" t="s">
        <v>713</v>
      </c>
      <c r="B1649" s="5">
        <v>34.32</v>
      </c>
      <c r="C1649" s="5">
        <v>5.16</v>
      </c>
      <c r="D1649" s="5" t="s">
        <v>2370</v>
      </c>
      <c r="E1649" s="5" t="s">
        <v>2370</v>
      </c>
      <c r="F1649" s="5" t="s">
        <v>2370</v>
      </c>
      <c r="G1649" s="5">
        <v>1</v>
      </c>
      <c r="H1649" s="5" t="s">
        <v>2370</v>
      </c>
      <c r="I1649" s="5" t="str">
        <f t="shared" si="50"/>
        <v>OBESITY</v>
      </c>
      <c r="J1649" s="5" t="str">
        <f t="shared" si="51"/>
        <v>NORMAL</v>
      </c>
    </row>
    <row r="1650" spans="1:10" x14ac:dyDescent="0.25">
      <c r="A1650" s="5" t="s">
        <v>712</v>
      </c>
      <c r="B1650" s="5">
        <v>32.51</v>
      </c>
      <c r="C1650" s="5">
        <v>4.3</v>
      </c>
      <c r="D1650" s="5" t="s">
        <v>2370</v>
      </c>
      <c r="E1650" s="5" t="s">
        <v>2370</v>
      </c>
      <c r="F1650" s="5" t="s">
        <v>2370</v>
      </c>
      <c r="G1650" s="5">
        <v>0</v>
      </c>
      <c r="H1650" s="5" t="s">
        <v>2370</v>
      </c>
      <c r="I1650" s="5" t="str">
        <f t="shared" si="50"/>
        <v>OBESITY</v>
      </c>
      <c r="J1650" s="5" t="str">
        <f t="shared" si="51"/>
        <v>NORMAL</v>
      </c>
    </row>
    <row r="1651" spans="1:10" x14ac:dyDescent="0.25">
      <c r="A1651" s="5" t="s">
        <v>711</v>
      </c>
      <c r="B1651" s="5">
        <v>30.71</v>
      </c>
      <c r="C1651" s="5">
        <v>6.14</v>
      </c>
      <c r="D1651" s="5" t="s">
        <v>2370</v>
      </c>
      <c r="E1651" s="5" t="s">
        <v>2370</v>
      </c>
      <c r="F1651" s="5" t="s">
        <v>2372</v>
      </c>
      <c r="G1651" s="5">
        <v>1</v>
      </c>
      <c r="H1651" s="5" t="s">
        <v>2370</v>
      </c>
      <c r="I1651" s="5" t="str">
        <f t="shared" si="50"/>
        <v>OBESITY</v>
      </c>
      <c r="J1651" s="5" t="str">
        <f t="shared" si="51"/>
        <v>PREDIABETES</v>
      </c>
    </row>
    <row r="1652" spans="1:10" x14ac:dyDescent="0.25">
      <c r="A1652" s="5" t="s">
        <v>710</v>
      </c>
      <c r="B1652" s="5">
        <v>28.9</v>
      </c>
      <c r="C1652" s="5">
        <v>5.36</v>
      </c>
      <c r="D1652" s="5" t="s">
        <v>2370</v>
      </c>
      <c r="E1652" s="5" t="s">
        <v>2370</v>
      </c>
      <c r="F1652" s="5" t="s">
        <v>2370</v>
      </c>
      <c r="G1652" s="5">
        <v>1</v>
      </c>
      <c r="H1652" s="5" t="s">
        <v>2370</v>
      </c>
      <c r="I1652" s="5" t="str">
        <f t="shared" si="50"/>
        <v>OVERWEIGHT</v>
      </c>
      <c r="J1652" s="5" t="str">
        <f t="shared" si="51"/>
        <v>NORMAL</v>
      </c>
    </row>
    <row r="1653" spans="1:10" x14ac:dyDescent="0.25">
      <c r="A1653" s="5" t="s">
        <v>709</v>
      </c>
      <c r="B1653" s="5">
        <v>36.19</v>
      </c>
      <c r="C1653" s="5">
        <v>4.3</v>
      </c>
      <c r="D1653" s="5" t="s">
        <v>2370</v>
      </c>
      <c r="E1653" s="5" t="s">
        <v>2370</v>
      </c>
      <c r="F1653" s="5" t="s">
        <v>2370</v>
      </c>
      <c r="G1653" s="5">
        <v>0</v>
      </c>
      <c r="H1653" s="5" t="s">
        <v>2370</v>
      </c>
      <c r="I1653" s="5" t="str">
        <f t="shared" si="50"/>
        <v>OBESITY</v>
      </c>
      <c r="J1653" s="5" t="str">
        <f t="shared" si="51"/>
        <v>NORMAL</v>
      </c>
    </row>
    <row r="1654" spans="1:10" x14ac:dyDescent="0.25">
      <c r="A1654" s="5" t="s">
        <v>708</v>
      </c>
      <c r="B1654" s="5">
        <v>29.6</v>
      </c>
      <c r="C1654" s="5">
        <v>4.09</v>
      </c>
      <c r="D1654" s="5" t="s">
        <v>2370</v>
      </c>
      <c r="E1654" s="5" t="s">
        <v>2370</v>
      </c>
      <c r="F1654" s="5" t="s">
        <v>2370</v>
      </c>
      <c r="G1654" s="5">
        <v>0</v>
      </c>
      <c r="H1654" s="5" t="s">
        <v>2370</v>
      </c>
      <c r="I1654" s="5" t="str">
        <f t="shared" si="50"/>
        <v>OVERWEIGHT</v>
      </c>
      <c r="J1654" s="5" t="str">
        <f t="shared" si="51"/>
        <v>NORMAL</v>
      </c>
    </row>
    <row r="1655" spans="1:10" x14ac:dyDescent="0.25">
      <c r="A1655" s="5" t="s">
        <v>707</v>
      </c>
      <c r="B1655" s="5">
        <v>30.95</v>
      </c>
      <c r="C1655" s="5">
        <v>6.27</v>
      </c>
      <c r="D1655" s="5" t="s">
        <v>2370</v>
      </c>
      <c r="E1655" s="5" t="s">
        <v>2370</v>
      </c>
      <c r="F1655" s="5" t="s">
        <v>2372</v>
      </c>
      <c r="G1655" s="5">
        <v>1</v>
      </c>
      <c r="H1655" s="5" t="s">
        <v>2370</v>
      </c>
      <c r="I1655" s="5" t="str">
        <f t="shared" si="50"/>
        <v>OBESITY</v>
      </c>
      <c r="J1655" s="5" t="str">
        <f t="shared" si="51"/>
        <v>PREDIABETES</v>
      </c>
    </row>
    <row r="1656" spans="1:10" x14ac:dyDescent="0.25">
      <c r="A1656" s="5" t="s">
        <v>706</v>
      </c>
      <c r="B1656" s="5">
        <v>19.95</v>
      </c>
      <c r="C1656" s="5">
        <v>5.39</v>
      </c>
      <c r="D1656" s="5" t="s">
        <v>2370</v>
      </c>
      <c r="E1656" s="5" t="s">
        <v>2370</v>
      </c>
      <c r="F1656" s="5" t="s">
        <v>2370</v>
      </c>
      <c r="G1656" s="5">
        <v>1</v>
      </c>
      <c r="H1656" s="5" t="s">
        <v>2370</v>
      </c>
      <c r="I1656" s="5" t="str">
        <f t="shared" si="50"/>
        <v>NORMAL WEIGHT</v>
      </c>
      <c r="J1656" s="5" t="str">
        <f t="shared" si="51"/>
        <v>NORMAL</v>
      </c>
    </row>
    <row r="1657" spans="1:10" x14ac:dyDescent="0.25">
      <c r="A1657" s="5" t="s">
        <v>705</v>
      </c>
      <c r="B1657" s="5">
        <v>23.65</v>
      </c>
      <c r="C1657" s="5">
        <v>5.75</v>
      </c>
      <c r="D1657" s="5" t="s">
        <v>2371</v>
      </c>
      <c r="E1657" s="5" t="s">
        <v>2370</v>
      </c>
      <c r="F1657" s="5" t="s">
        <v>2370</v>
      </c>
      <c r="G1657" s="5">
        <v>0</v>
      </c>
      <c r="H1657" s="5" t="s">
        <v>2370</v>
      </c>
      <c r="I1657" s="5" t="str">
        <f t="shared" si="50"/>
        <v>NORMAL WEIGHT</v>
      </c>
      <c r="J1657" s="5" t="str">
        <f t="shared" si="51"/>
        <v>PREDIABETES</v>
      </c>
    </row>
    <row r="1658" spans="1:10" x14ac:dyDescent="0.25">
      <c r="A1658" s="5" t="s">
        <v>704</v>
      </c>
      <c r="B1658" s="5">
        <v>43.34</v>
      </c>
      <c r="C1658" s="5">
        <v>4.91</v>
      </c>
      <c r="D1658" s="5" t="s">
        <v>2370</v>
      </c>
      <c r="E1658" s="5" t="s">
        <v>2370</v>
      </c>
      <c r="F1658" s="5" t="s">
        <v>2370</v>
      </c>
      <c r="G1658" s="5">
        <v>1</v>
      </c>
      <c r="H1658" s="5" t="s">
        <v>2370</v>
      </c>
      <c r="I1658" s="5" t="str">
        <f t="shared" si="50"/>
        <v>OBESITY</v>
      </c>
      <c r="J1658" s="5" t="str">
        <f t="shared" si="51"/>
        <v>NORMAL</v>
      </c>
    </row>
    <row r="1659" spans="1:10" x14ac:dyDescent="0.25">
      <c r="A1659" s="5" t="s">
        <v>703</v>
      </c>
      <c r="B1659" s="5">
        <v>31.98</v>
      </c>
      <c r="C1659" s="5">
        <v>4.46</v>
      </c>
      <c r="D1659" s="5" t="s">
        <v>2371</v>
      </c>
      <c r="E1659" s="5" t="s">
        <v>2370</v>
      </c>
      <c r="F1659" s="5" t="s">
        <v>2370</v>
      </c>
      <c r="G1659" s="5">
        <v>1</v>
      </c>
      <c r="H1659" s="5" t="s">
        <v>2370</v>
      </c>
      <c r="I1659" s="5" t="str">
        <f t="shared" si="50"/>
        <v>OBESITY</v>
      </c>
      <c r="J1659" s="5" t="str">
        <f t="shared" si="51"/>
        <v>NORMAL</v>
      </c>
    </row>
    <row r="1660" spans="1:10" x14ac:dyDescent="0.25">
      <c r="A1660" s="5" t="s">
        <v>702</v>
      </c>
      <c r="B1660" s="5">
        <v>35.86</v>
      </c>
      <c r="C1660" s="5">
        <v>6.22</v>
      </c>
      <c r="D1660" s="5" t="s">
        <v>2370</v>
      </c>
      <c r="E1660" s="5" t="s">
        <v>2370</v>
      </c>
      <c r="F1660" s="5" t="s">
        <v>2370</v>
      </c>
      <c r="G1660" s="5">
        <v>1</v>
      </c>
      <c r="H1660" s="5" t="s">
        <v>2370</v>
      </c>
      <c r="I1660" s="5" t="str">
        <f t="shared" si="50"/>
        <v>OBESITY</v>
      </c>
      <c r="J1660" s="5" t="str">
        <f t="shared" si="51"/>
        <v>PREDIABETES</v>
      </c>
    </row>
    <row r="1661" spans="1:10" x14ac:dyDescent="0.25">
      <c r="A1661" s="5" t="s">
        <v>701</v>
      </c>
      <c r="B1661" s="5">
        <v>15.2</v>
      </c>
      <c r="C1661" s="5">
        <v>8.82</v>
      </c>
      <c r="D1661" s="5" t="s">
        <v>2370</v>
      </c>
      <c r="E1661" s="5" t="s">
        <v>2370</v>
      </c>
      <c r="F1661" s="5" t="s">
        <v>2370</v>
      </c>
      <c r="G1661" s="5">
        <v>0</v>
      </c>
      <c r="H1661" s="5" t="s">
        <v>2370</v>
      </c>
      <c r="I1661" s="5" t="str">
        <f t="shared" si="50"/>
        <v>UNDERWEIGHT</v>
      </c>
      <c r="J1661" s="5" t="str">
        <f t="shared" si="51"/>
        <v>DIABETES</v>
      </c>
    </row>
    <row r="1662" spans="1:10" x14ac:dyDescent="0.25">
      <c r="A1662" s="5" t="s">
        <v>700</v>
      </c>
      <c r="B1662" s="5">
        <v>37.200000000000003</v>
      </c>
      <c r="C1662" s="5">
        <v>10.14</v>
      </c>
      <c r="D1662" s="5" t="s">
        <v>2370</v>
      </c>
      <c r="E1662" s="5" t="s">
        <v>2370</v>
      </c>
      <c r="F1662" s="5" t="s">
        <v>2370</v>
      </c>
      <c r="G1662" s="5">
        <v>0</v>
      </c>
      <c r="H1662" s="5" t="s">
        <v>2370</v>
      </c>
      <c r="I1662" s="5" t="str">
        <f t="shared" si="50"/>
        <v>OBESITY</v>
      </c>
      <c r="J1662" s="5" t="str">
        <f t="shared" si="51"/>
        <v>DIABETES</v>
      </c>
    </row>
    <row r="1663" spans="1:10" x14ac:dyDescent="0.25">
      <c r="A1663" s="5" t="s">
        <v>699</v>
      </c>
      <c r="B1663" s="5">
        <v>17.91</v>
      </c>
      <c r="C1663" s="5">
        <v>4.66</v>
      </c>
      <c r="D1663" s="5" t="s">
        <v>2370</v>
      </c>
      <c r="E1663" s="5" t="s">
        <v>2370</v>
      </c>
      <c r="F1663" s="5" t="s">
        <v>2370</v>
      </c>
      <c r="G1663" s="5">
        <v>2</v>
      </c>
      <c r="H1663" s="5" t="s">
        <v>2370</v>
      </c>
      <c r="I1663" s="5" t="str">
        <f t="shared" si="50"/>
        <v>UNDERWEIGHT</v>
      </c>
      <c r="J1663" s="5" t="str">
        <f t="shared" si="51"/>
        <v>NORMAL</v>
      </c>
    </row>
    <row r="1664" spans="1:10" x14ac:dyDescent="0.25">
      <c r="A1664" s="5" t="s">
        <v>698</v>
      </c>
      <c r="B1664" s="5">
        <v>20.76</v>
      </c>
      <c r="C1664" s="5">
        <v>6.26</v>
      </c>
      <c r="D1664" s="5" t="s">
        <v>2370</v>
      </c>
      <c r="E1664" s="5" t="s">
        <v>2370</v>
      </c>
      <c r="F1664" s="5" t="s">
        <v>2370</v>
      </c>
      <c r="G1664" s="5">
        <v>0</v>
      </c>
      <c r="H1664" s="5" t="s">
        <v>2370</v>
      </c>
      <c r="I1664" s="5" t="str">
        <f t="shared" si="50"/>
        <v>NORMAL WEIGHT</v>
      </c>
      <c r="J1664" s="5" t="str">
        <f t="shared" si="51"/>
        <v>PREDIABETES</v>
      </c>
    </row>
    <row r="1665" spans="1:10" x14ac:dyDescent="0.25">
      <c r="A1665" s="5" t="s">
        <v>697</v>
      </c>
      <c r="B1665" s="5">
        <v>38.99</v>
      </c>
      <c r="C1665" s="5">
        <v>5.21</v>
      </c>
      <c r="D1665" s="5" t="s">
        <v>2370</v>
      </c>
      <c r="E1665" s="5" t="s">
        <v>2371</v>
      </c>
      <c r="F1665" s="5" t="s">
        <v>2370</v>
      </c>
      <c r="G1665" s="5">
        <v>1</v>
      </c>
      <c r="H1665" s="5" t="s">
        <v>2370</v>
      </c>
      <c r="I1665" s="5" t="str">
        <f t="shared" si="50"/>
        <v>OBESITY</v>
      </c>
      <c r="J1665" s="5" t="str">
        <f t="shared" si="51"/>
        <v>NORMAL</v>
      </c>
    </row>
    <row r="1666" spans="1:10" x14ac:dyDescent="0.25">
      <c r="A1666" s="5" t="s">
        <v>696</v>
      </c>
      <c r="B1666" s="5">
        <v>42.655000000000001</v>
      </c>
      <c r="C1666" s="5">
        <v>5.94</v>
      </c>
      <c r="D1666" s="5" t="s">
        <v>2371</v>
      </c>
      <c r="E1666" s="5" t="s">
        <v>2370</v>
      </c>
      <c r="F1666" s="5" t="s">
        <v>2372</v>
      </c>
      <c r="G1666" s="5">
        <v>1</v>
      </c>
      <c r="H1666" s="5" t="s">
        <v>2370</v>
      </c>
      <c r="I1666" s="5" t="str">
        <f t="shared" ref="I1666:I1729" si="52">IF(B1666 &lt;18.5,"UNDERWEIGHT",IF(B1666&lt;25,"NORMAL WEIGHT",IF(B1666&lt;30,"OVERWEIGHT","OBESITY")))</f>
        <v>OBESITY</v>
      </c>
      <c r="J1666" s="5" t="str">
        <f t="shared" si="51"/>
        <v>PREDIABETES</v>
      </c>
    </row>
    <row r="1667" spans="1:10" x14ac:dyDescent="0.25">
      <c r="A1667" s="5" t="s">
        <v>695</v>
      </c>
      <c r="B1667" s="5">
        <v>30.57</v>
      </c>
      <c r="C1667" s="5">
        <v>5.34</v>
      </c>
      <c r="D1667" s="5" t="s">
        <v>2370</v>
      </c>
      <c r="E1667" s="5" t="s">
        <v>2370</v>
      </c>
      <c r="F1667" s="5" t="s">
        <v>2372</v>
      </c>
      <c r="G1667" s="5">
        <v>1</v>
      </c>
      <c r="H1667" s="5" t="s">
        <v>2370</v>
      </c>
      <c r="I1667" s="5" t="str">
        <f t="shared" si="52"/>
        <v>OBESITY</v>
      </c>
      <c r="J1667" s="5" t="str">
        <f t="shared" ref="J1667:J1730" si="53">IF(C1667&lt;5.7,"NORMAL",IF(C1667&lt;6.4,"PREDIABETES","DIABETES"))</f>
        <v>NORMAL</v>
      </c>
    </row>
    <row r="1668" spans="1:10" x14ac:dyDescent="0.25">
      <c r="A1668" s="5" t="s">
        <v>694</v>
      </c>
      <c r="B1668" s="5">
        <v>17.7</v>
      </c>
      <c r="C1668" s="5">
        <v>6.38</v>
      </c>
      <c r="D1668" s="5" t="s">
        <v>2370</v>
      </c>
      <c r="E1668" s="5" t="s">
        <v>2370</v>
      </c>
      <c r="F1668" s="5" t="s">
        <v>2370</v>
      </c>
      <c r="G1668" s="5">
        <v>2</v>
      </c>
      <c r="H1668" s="5" t="s">
        <v>2370</v>
      </c>
      <c r="I1668" s="5" t="str">
        <f t="shared" si="52"/>
        <v>UNDERWEIGHT</v>
      </c>
      <c r="J1668" s="5" t="str">
        <f t="shared" si="53"/>
        <v>PREDIABETES</v>
      </c>
    </row>
    <row r="1669" spans="1:10" x14ac:dyDescent="0.25">
      <c r="A1669" s="5" t="s">
        <v>693</v>
      </c>
      <c r="B1669" s="5">
        <v>34.770000000000003</v>
      </c>
      <c r="C1669" s="5">
        <v>4.47</v>
      </c>
      <c r="D1669" s="5" t="s">
        <v>2370</v>
      </c>
      <c r="E1669" s="5" t="s">
        <v>2370</v>
      </c>
      <c r="F1669" s="5" t="s">
        <v>2370</v>
      </c>
      <c r="G1669" s="5">
        <v>1</v>
      </c>
      <c r="H1669" s="5" t="s">
        <v>2370</v>
      </c>
      <c r="I1669" s="5" t="str">
        <f t="shared" si="52"/>
        <v>OBESITY</v>
      </c>
      <c r="J1669" s="5" t="str">
        <f t="shared" si="53"/>
        <v>NORMAL</v>
      </c>
    </row>
    <row r="1670" spans="1:10" x14ac:dyDescent="0.25">
      <c r="A1670" s="5" t="s">
        <v>692</v>
      </c>
      <c r="B1670" s="5">
        <v>16.88</v>
      </c>
      <c r="C1670" s="5">
        <v>9.9600000000000009</v>
      </c>
      <c r="D1670" s="5" t="s">
        <v>2370</v>
      </c>
      <c r="E1670" s="5" t="s">
        <v>2370</v>
      </c>
      <c r="F1670" s="5" t="s">
        <v>2370</v>
      </c>
      <c r="G1670" s="5">
        <v>0</v>
      </c>
      <c r="H1670" s="5" t="s">
        <v>2370</v>
      </c>
      <c r="I1670" s="5" t="str">
        <f t="shared" si="52"/>
        <v>UNDERWEIGHT</v>
      </c>
      <c r="J1670" s="5" t="str">
        <f t="shared" si="53"/>
        <v>DIABETES</v>
      </c>
    </row>
    <row r="1671" spans="1:10" x14ac:dyDescent="0.25">
      <c r="A1671" s="5" t="s">
        <v>691</v>
      </c>
      <c r="B1671" s="5">
        <v>40.26</v>
      </c>
      <c r="C1671" s="5">
        <v>9.92</v>
      </c>
      <c r="D1671" s="5" t="s">
        <v>2371</v>
      </c>
      <c r="E1671" s="5" t="s">
        <v>2370</v>
      </c>
      <c r="F1671" s="5" t="s">
        <v>2370</v>
      </c>
      <c r="G1671" s="5">
        <v>0</v>
      </c>
      <c r="H1671" s="5" t="s">
        <v>2370</v>
      </c>
      <c r="I1671" s="5" t="str">
        <f t="shared" si="52"/>
        <v>OBESITY</v>
      </c>
      <c r="J1671" s="5" t="str">
        <f t="shared" si="53"/>
        <v>DIABETES</v>
      </c>
    </row>
    <row r="1672" spans="1:10" x14ac:dyDescent="0.25">
      <c r="A1672" s="5" t="s">
        <v>690</v>
      </c>
      <c r="B1672" s="5">
        <v>25.6</v>
      </c>
      <c r="C1672" s="5">
        <v>6.03</v>
      </c>
      <c r="D1672" s="5" t="s">
        <v>2370</v>
      </c>
      <c r="E1672" s="5" t="s">
        <v>2370</v>
      </c>
      <c r="F1672" s="5" t="s">
        <v>2372</v>
      </c>
      <c r="G1672" s="5">
        <v>1</v>
      </c>
      <c r="H1672" s="5" t="s">
        <v>2370</v>
      </c>
      <c r="I1672" s="5" t="str">
        <f t="shared" si="52"/>
        <v>OVERWEIGHT</v>
      </c>
      <c r="J1672" s="5" t="str">
        <f t="shared" si="53"/>
        <v>PREDIABETES</v>
      </c>
    </row>
    <row r="1673" spans="1:10" x14ac:dyDescent="0.25">
      <c r="A1673" s="5" t="s">
        <v>689</v>
      </c>
      <c r="B1673" s="5">
        <v>33.549999999999997</v>
      </c>
      <c r="C1673" s="5">
        <v>10.9</v>
      </c>
      <c r="D1673" s="5" t="s">
        <v>2371</v>
      </c>
      <c r="E1673" s="5" t="s">
        <v>2370</v>
      </c>
      <c r="F1673" s="5" t="s">
        <v>2370</v>
      </c>
      <c r="G1673" s="5">
        <v>0</v>
      </c>
      <c r="H1673" s="5" t="s">
        <v>2370</v>
      </c>
      <c r="I1673" s="5" t="str">
        <f t="shared" si="52"/>
        <v>OBESITY</v>
      </c>
      <c r="J1673" s="5" t="str">
        <f t="shared" si="53"/>
        <v>DIABETES</v>
      </c>
    </row>
    <row r="1674" spans="1:10" x14ac:dyDescent="0.25">
      <c r="A1674" s="5" t="s">
        <v>688</v>
      </c>
      <c r="B1674" s="5">
        <v>16.690000000000001</v>
      </c>
      <c r="C1674" s="5">
        <v>10.66</v>
      </c>
      <c r="D1674" s="5" t="s">
        <v>2370</v>
      </c>
      <c r="E1674" s="5" t="s">
        <v>2370</v>
      </c>
      <c r="F1674" s="5" t="s">
        <v>2370</v>
      </c>
      <c r="G1674" s="5">
        <v>0</v>
      </c>
      <c r="H1674" s="5" t="s">
        <v>2370</v>
      </c>
      <c r="I1674" s="5" t="str">
        <f t="shared" si="52"/>
        <v>UNDERWEIGHT</v>
      </c>
      <c r="J1674" s="5" t="str">
        <f t="shared" si="53"/>
        <v>DIABETES</v>
      </c>
    </row>
    <row r="1675" spans="1:10" x14ac:dyDescent="0.25">
      <c r="A1675" s="5" t="s">
        <v>687</v>
      </c>
      <c r="B1675" s="5">
        <v>19.95</v>
      </c>
      <c r="C1675" s="5">
        <v>4.05</v>
      </c>
      <c r="D1675" s="5" t="s">
        <v>2370</v>
      </c>
      <c r="E1675" s="5" t="s">
        <v>2370</v>
      </c>
      <c r="F1675" s="5" t="s">
        <v>2370</v>
      </c>
      <c r="G1675" s="5">
        <v>1</v>
      </c>
      <c r="H1675" s="5" t="s">
        <v>2370</v>
      </c>
      <c r="I1675" s="5" t="str">
        <f t="shared" si="52"/>
        <v>NORMAL WEIGHT</v>
      </c>
      <c r="J1675" s="5" t="str">
        <f t="shared" si="53"/>
        <v>NORMAL</v>
      </c>
    </row>
    <row r="1676" spans="1:10" x14ac:dyDescent="0.25">
      <c r="A1676" s="5" t="s">
        <v>686</v>
      </c>
      <c r="B1676" s="5">
        <v>17.55</v>
      </c>
      <c r="C1676" s="5">
        <v>4.2300000000000004</v>
      </c>
      <c r="D1676" s="5" t="s">
        <v>2370</v>
      </c>
      <c r="E1676" s="5" t="s">
        <v>2370</v>
      </c>
      <c r="F1676" s="5" t="s">
        <v>2370</v>
      </c>
      <c r="G1676" s="5">
        <v>2</v>
      </c>
      <c r="H1676" s="5" t="s">
        <v>2370</v>
      </c>
      <c r="I1676" s="5" t="str">
        <f t="shared" si="52"/>
        <v>UNDERWEIGHT</v>
      </c>
      <c r="J1676" s="5" t="str">
        <f t="shared" si="53"/>
        <v>NORMAL</v>
      </c>
    </row>
    <row r="1677" spans="1:10" x14ac:dyDescent="0.25">
      <c r="A1677" s="5" t="s">
        <v>685</v>
      </c>
      <c r="B1677" s="5">
        <v>22.01</v>
      </c>
      <c r="C1677" s="5">
        <v>5.01</v>
      </c>
      <c r="D1677" s="5" t="s">
        <v>2370</v>
      </c>
      <c r="E1677" s="5" t="s">
        <v>2370</v>
      </c>
      <c r="F1677" s="5" t="s">
        <v>2370</v>
      </c>
      <c r="G1677" s="5">
        <v>1</v>
      </c>
      <c r="H1677" s="5" t="s">
        <v>2370</v>
      </c>
      <c r="I1677" s="5" t="str">
        <f t="shared" si="52"/>
        <v>NORMAL WEIGHT</v>
      </c>
      <c r="J1677" s="5" t="str">
        <f t="shared" si="53"/>
        <v>NORMAL</v>
      </c>
    </row>
    <row r="1678" spans="1:10" x14ac:dyDescent="0.25">
      <c r="A1678" s="5" t="s">
        <v>684</v>
      </c>
      <c r="B1678" s="5">
        <v>41.8</v>
      </c>
      <c r="C1678" s="5">
        <v>5.82</v>
      </c>
      <c r="D1678" s="5" t="s">
        <v>2371</v>
      </c>
      <c r="E1678" s="5" t="s">
        <v>2370</v>
      </c>
      <c r="F1678" s="5" t="s">
        <v>2372</v>
      </c>
      <c r="G1678" s="5">
        <v>1</v>
      </c>
      <c r="H1678" s="5" t="s">
        <v>2370</v>
      </c>
      <c r="I1678" s="5" t="str">
        <f t="shared" si="52"/>
        <v>OBESITY</v>
      </c>
      <c r="J1678" s="5" t="str">
        <f t="shared" si="53"/>
        <v>PREDIABETES</v>
      </c>
    </row>
    <row r="1679" spans="1:10" x14ac:dyDescent="0.25">
      <c r="A1679" s="5" t="s">
        <v>683</v>
      </c>
      <c r="B1679" s="5">
        <v>19.170000000000002</v>
      </c>
      <c r="C1679" s="5">
        <v>7.94</v>
      </c>
      <c r="D1679" s="5" t="s">
        <v>2370</v>
      </c>
      <c r="E1679" s="5" t="s">
        <v>2370</v>
      </c>
      <c r="F1679" s="5" t="s">
        <v>2370</v>
      </c>
      <c r="G1679" s="5">
        <v>0</v>
      </c>
      <c r="H1679" s="5" t="s">
        <v>2370</v>
      </c>
      <c r="I1679" s="5" t="str">
        <f t="shared" si="52"/>
        <v>NORMAL WEIGHT</v>
      </c>
      <c r="J1679" s="5" t="str">
        <f t="shared" si="53"/>
        <v>DIABETES</v>
      </c>
    </row>
    <row r="1680" spans="1:10" x14ac:dyDescent="0.25">
      <c r="A1680" s="5" t="s">
        <v>682</v>
      </c>
      <c r="B1680" s="5">
        <v>32.799999999999997</v>
      </c>
      <c r="C1680" s="5">
        <v>6.16</v>
      </c>
      <c r="D1680" s="5" t="s">
        <v>2371</v>
      </c>
      <c r="E1680" s="5" t="s">
        <v>2370</v>
      </c>
      <c r="F1680" s="5" t="s">
        <v>2372</v>
      </c>
      <c r="G1680" s="5">
        <v>1</v>
      </c>
      <c r="H1680" s="5" t="s">
        <v>2370</v>
      </c>
      <c r="I1680" s="5" t="str">
        <f t="shared" si="52"/>
        <v>OBESITY</v>
      </c>
      <c r="J1680" s="5" t="str">
        <f t="shared" si="53"/>
        <v>PREDIABETES</v>
      </c>
    </row>
    <row r="1681" spans="1:10" x14ac:dyDescent="0.25">
      <c r="A1681" s="5" t="s">
        <v>681</v>
      </c>
      <c r="B1681" s="5">
        <v>35.814999999999998</v>
      </c>
      <c r="C1681" s="5">
        <v>4.1500000000000004</v>
      </c>
      <c r="D1681" s="5" t="s">
        <v>2370</v>
      </c>
      <c r="E1681" s="5" t="s">
        <v>2370</v>
      </c>
      <c r="F1681" s="5" t="s">
        <v>2370</v>
      </c>
      <c r="G1681" s="5">
        <v>1</v>
      </c>
      <c r="H1681" s="5" t="s">
        <v>2370</v>
      </c>
      <c r="I1681" s="5" t="str">
        <f t="shared" si="52"/>
        <v>OBESITY</v>
      </c>
      <c r="J1681" s="5" t="str">
        <f t="shared" si="53"/>
        <v>NORMAL</v>
      </c>
    </row>
    <row r="1682" spans="1:10" x14ac:dyDescent="0.25">
      <c r="A1682" s="5" t="s">
        <v>680</v>
      </c>
      <c r="B1682" s="5">
        <v>24.3</v>
      </c>
      <c r="C1682" s="5">
        <v>6.23</v>
      </c>
      <c r="D1682" s="5" t="s">
        <v>2370</v>
      </c>
      <c r="E1682" s="5" t="s">
        <v>2370</v>
      </c>
      <c r="F1682" s="5" t="s">
        <v>2370</v>
      </c>
      <c r="G1682" s="5">
        <v>0</v>
      </c>
      <c r="H1682" s="5" t="s">
        <v>2370</v>
      </c>
      <c r="I1682" s="5" t="str">
        <f t="shared" si="52"/>
        <v>NORMAL WEIGHT</v>
      </c>
      <c r="J1682" s="5" t="str">
        <f t="shared" si="53"/>
        <v>PREDIABETES</v>
      </c>
    </row>
    <row r="1683" spans="1:10" x14ac:dyDescent="0.25">
      <c r="A1683" s="5" t="s">
        <v>679</v>
      </c>
      <c r="B1683" s="5">
        <v>19.059999999999999</v>
      </c>
      <c r="C1683" s="5">
        <v>7.41</v>
      </c>
      <c r="D1683" s="5" t="s">
        <v>2370</v>
      </c>
      <c r="E1683" s="5" t="s">
        <v>2370</v>
      </c>
      <c r="F1683" s="5" t="s">
        <v>2370</v>
      </c>
      <c r="G1683" s="5">
        <v>0</v>
      </c>
      <c r="H1683" s="5" t="s">
        <v>2370</v>
      </c>
      <c r="I1683" s="5" t="str">
        <f t="shared" si="52"/>
        <v>NORMAL WEIGHT</v>
      </c>
      <c r="J1683" s="5" t="str">
        <f t="shared" si="53"/>
        <v>DIABETES</v>
      </c>
    </row>
    <row r="1684" spans="1:10" x14ac:dyDescent="0.25">
      <c r="A1684" s="5" t="s">
        <v>678</v>
      </c>
      <c r="B1684" s="5">
        <v>33.25</v>
      </c>
      <c r="C1684" s="5">
        <v>5.62</v>
      </c>
      <c r="D1684" s="5" t="s">
        <v>2371</v>
      </c>
      <c r="E1684" s="5" t="s">
        <v>2370</v>
      </c>
      <c r="F1684" s="5" t="s">
        <v>2370</v>
      </c>
      <c r="G1684" s="5">
        <v>1</v>
      </c>
      <c r="H1684" s="5" t="s">
        <v>2370</v>
      </c>
      <c r="I1684" s="5" t="str">
        <f t="shared" si="52"/>
        <v>OBESITY</v>
      </c>
      <c r="J1684" s="5" t="str">
        <f t="shared" si="53"/>
        <v>NORMAL</v>
      </c>
    </row>
    <row r="1685" spans="1:10" x14ac:dyDescent="0.25">
      <c r="A1685" s="5" t="s">
        <v>677</v>
      </c>
      <c r="B1685" s="5">
        <v>21.37</v>
      </c>
      <c r="C1685" s="5">
        <v>4.54</v>
      </c>
      <c r="D1685" s="5" t="s">
        <v>2371</v>
      </c>
      <c r="E1685" s="5" t="s">
        <v>2370</v>
      </c>
      <c r="F1685" s="5" t="s">
        <v>2372</v>
      </c>
      <c r="G1685" s="5">
        <v>1</v>
      </c>
      <c r="H1685" s="5" t="s">
        <v>2370</v>
      </c>
      <c r="I1685" s="5" t="str">
        <f t="shared" si="52"/>
        <v>NORMAL WEIGHT</v>
      </c>
      <c r="J1685" s="5" t="str">
        <f t="shared" si="53"/>
        <v>NORMAL</v>
      </c>
    </row>
    <row r="1686" spans="1:10" x14ac:dyDescent="0.25">
      <c r="A1686" s="5" t="s">
        <v>676</v>
      </c>
      <c r="B1686" s="5">
        <v>34.43</v>
      </c>
      <c r="C1686" s="5">
        <v>8.6199999999999992</v>
      </c>
      <c r="D1686" s="5" t="s">
        <v>2371</v>
      </c>
      <c r="E1686" s="5" t="s">
        <v>2370</v>
      </c>
      <c r="F1686" s="5" t="s">
        <v>2370</v>
      </c>
      <c r="G1686" s="5">
        <v>1</v>
      </c>
      <c r="H1686" s="5" t="s">
        <v>2370</v>
      </c>
      <c r="I1686" s="5" t="str">
        <f t="shared" si="52"/>
        <v>OBESITY</v>
      </c>
      <c r="J1686" s="5" t="str">
        <f t="shared" si="53"/>
        <v>DIABETES</v>
      </c>
    </row>
    <row r="1687" spans="1:10" x14ac:dyDescent="0.25">
      <c r="A1687" s="5" t="s">
        <v>675</v>
      </c>
      <c r="B1687" s="5">
        <v>20.86</v>
      </c>
      <c r="C1687" s="5">
        <v>4.3600000000000003</v>
      </c>
      <c r="D1687" s="5" t="s">
        <v>2371</v>
      </c>
      <c r="E1687" s="5" t="s">
        <v>2370</v>
      </c>
      <c r="F1687" s="5" t="s">
        <v>2370</v>
      </c>
      <c r="G1687" s="5">
        <v>0</v>
      </c>
      <c r="H1687" s="5" t="s">
        <v>2370</v>
      </c>
      <c r="I1687" s="5" t="str">
        <f t="shared" si="52"/>
        <v>NORMAL WEIGHT</v>
      </c>
      <c r="J1687" s="5" t="str">
        <f t="shared" si="53"/>
        <v>NORMAL</v>
      </c>
    </row>
    <row r="1688" spans="1:10" x14ac:dyDescent="0.25">
      <c r="A1688" s="5" t="s">
        <v>674</v>
      </c>
      <c r="B1688" s="5">
        <v>18.34</v>
      </c>
      <c r="C1688" s="5">
        <v>10.01</v>
      </c>
      <c r="D1688" s="5" t="s">
        <v>2370</v>
      </c>
      <c r="E1688" s="5" t="s">
        <v>2370</v>
      </c>
      <c r="F1688" s="5" t="s">
        <v>2370</v>
      </c>
      <c r="G1688" s="5">
        <v>0</v>
      </c>
      <c r="H1688" s="5" t="s">
        <v>2370</v>
      </c>
      <c r="I1688" s="5" t="str">
        <f t="shared" si="52"/>
        <v>UNDERWEIGHT</v>
      </c>
      <c r="J1688" s="5" t="str">
        <f t="shared" si="53"/>
        <v>DIABETES</v>
      </c>
    </row>
    <row r="1689" spans="1:10" x14ac:dyDescent="0.25">
      <c r="A1689" s="5" t="s">
        <v>673</v>
      </c>
      <c r="B1689" s="5">
        <v>34.15</v>
      </c>
      <c r="C1689" s="5">
        <v>5.42</v>
      </c>
      <c r="D1689" s="5" t="s">
        <v>2370</v>
      </c>
      <c r="E1689" s="5" t="s">
        <v>2370</v>
      </c>
      <c r="F1689" s="5" t="s">
        <v>2370</v>
      </c>
      <c r="G1689" s="5">
        <v>0</v>
      </c>
      <c r="H1689" s="5" t="s">
        <v>2370</v>
      </c>
      <c r="I1689" s="5" t="str">
        <f t="shared" si="52"/>
        <v>OBESITY</v>
      </c>
      <c r="J1689" s="5" t="str">
        <f t="shared" si="53"/>
        <v>NORMAL</v>
      </c>
    </row>
    <row r="1690" spans="1:10" x14ac:dyDescent="0.25">
      <c r="A1690" s="5" t="s">
        <v>672</v>
      </c>
      <c r="B1690" s="5">
        <v>18.350000000000001</v>
      </c>
      <c r="C1690" s="5">
        <v>5.12</v>
      </c>
      <c r="D1690" s="5" t="s">
        <v>2370</v>
      </c>
      <c r="E1690" s="5" t="s">
        <v>2370</v>
      </c>
      <c r="F1690" s="5" t="s">
        <v>2370</v>
      </c>
      <c r="G1690" s="5">
        <v>0</v>
      </c>
      <c r="H1690" s="5" t="s">
        <v>2370</v>
      </c>
      <c r="I1690" s="5" t="str">
        <f t="shared" si="52"/>
        <v>UNDERWEIGHT</v>
      </c>
      <c r="J1690" s="5" t="str">
        <f t="shared" si="53"/>
        <v>NORMAL</v>
      </c>
    </row>
    <row r="1691" spans="1:10" x14ac:dyDescent="0.25">
      <c r="A1691" s="5" t="s">
        <v>671</v>
      </c>
      <c r="B1691" s="5">
        <v>22.13</v>
      </c>
      <c r="C1691" s="5">
        <v>9.1999999999999993</v>
      </c>
      <c r="D1691" s="5" t="s">
        <v>2371</v>
      </c>
      <c r="E1691" s="5" t="s">
        <v>2370</v>
      </c>
      <c r="F1691" s="5" t="s">
        <v>2370</v>
      </c>
      <c r="G1691" s="5">
        <v>0</v>
      </c>
      <c r="H1691" s="5" t="s">
        <v>2370</v>
      </c>
      <c r="I1691" s="5" t="str">
        <f t="shared" si="52"/>
        <v>NORMAL WEIGHT</v>
      </c>
      <c r="J1691" s="5" t="str">
        <f t="shared" si="53"/>
        <v>DIABETES</v>
      </c>
    </row>
    <row r="1692" spans="1:10" x14ac:dyDescent="0.25">
      <c r="A1692" s="5" t="s">
        <v>670</v>
      </c>
      <c r="B1692" s="5">
        <v>22.51</v>
      </c>
      <c r="C1692" s="5">
        <v>6.08</v>
      </c>
      <c r="D1692" s="5" t="s">
        <v>2371</v>
      </c>
      <c r="E1692" s="5" t="s">
        <v>2370</v>
      </c>
      <c r="F1692" s="5" t="s">
        <v>2370</v>
      </c>
      <c r="G1692" s="5">
        <v>1</v>
      </c>
      <c r="H1692" s="5" t="s">
        <v>2370</v>
      </c>
      <c r="I1692" s="5" t="str">
        <f t="shared" si="52"/>
        <v>NORMAL WEIGHT</v>
      </c>
      <c r="J1692" s="5" t="str">
        <f t="shared" si="53"/>
        <v>PREDIABETES</v>
      </c>
    </row>
    <row r="1693" spans="1:10" x14ac:dyDescent="0.25">
      <c r="A1693" s="5" t="s">
        <v>669</v>
      </c>
      <c r="B1693" s="5">
        <v>31</v>
      </c>
      <c r="C1693" s="5">
        <v>4.7699999999999996</v>
      </c>
      <c r="D1693" s="5" t="s">
        <v>2370</v>
      </c>
      <c r="E1693" s="5" t="s">
        <v>2370</v>
      </c>
      <c r="F1693" s="5" t="s">
        <v>2370</v>
      </c>
      <c r="G1693" s="5">
        <v>1</v>
      </c>
      <c r="H1693" s="5" t="s">
        <v>2370</v>
      </c>
      <c r="I1693" s="5" t="str">
        <f t="shared" si="52"/>
        <v>OBESITY</v>
      </c>
      <c r="J1693" s="5" t="str">
        <f t="shared" si="53"/>
        <v>NORMAL</v>
      </c>
    </row>
    <row r="1694" spans="1:10" x14ac:dyDescent="0.25">
      <c r="A1694" s="5" t="s">
        <v>668</v>
      </c>
      <c r="B1694" s="5">
        <v>28.27</v>
      </c>
      <c r="C1694" s="5">
        <v>4.62</v>
      </c>
      <c r="D1694" s="5" t="s">
        <v>2370</v>
      </c>
      <c r="E1694" s="5" t="s">
        <v>2370</v>
      </c>
      <c r="F1694" s="5" t="s">
        <v>2370</v>
      </c>
      <c r="G1694" s="5">
        <v>1</v>
      </c>
      <c r="H1694" s="5" t="s">
        <v>2370</v>
      </c>
      <c r="I1694" s="5" t="str">
        <f t="shared" si="52"/>
        <v>OVERWEIGHT</v>
      </c>
      <c r="J1694" s="5" t="str">
        <f t="shared" si="53"/>
        <v>NORMAL</v>
      </c>
    </row>
    <row r="1695" spans="1:10" x14ac:dyDescent="0.25">
      <c r="A1695" s="5" t="s">
        <v>667</v>
      </c>
      <c r="B1695" s="5">
        <v>29.92</v>
      </c>
      <c r="C1695" s="5">
        <v>9.07</v>
      </c>
      <c r="D1695" s="5" t="s">
        <v>2371</v>
      </c>
      <c r="E1695" s="5" t="s">
        <v>2370</v>
      </c>
      <c r="F1695" s="5" t="s">
        <v>2370</v>
      </c>
      <c r="G1695" s="5">
        <v>1</v>
      </c>
      <c r="H1695" s="5" t="s">
        <v>2370</v>
      </c>
      <c r="I1695" s="5" t="str">
        <f t="shared" si="52"/>
        <v>OVERWEIGHT</v>
      </c>
      <c r="J1695" s="5" t="str">
        <f t="shared" si="53"/>
        <v>DIABETES</v>
      </c>
    </row>
    <row r="1696" spans="1:10" x14ac:dyDescent="0.25">
      <c r="A1696" s="5" t="s">
        <v>666</v>
      </c>
      <c r="B1696" s="5">
        <v>25.9</v>
      </c>
      <c r="C1696" s="5">
        <v>9.1199999999999992</v>
      </c>
      <c r="D1696" s="5" t="s">
        <v>2371</v>
      </c>
      <c r="E1696" s="5" t="s">
        <v>2370</v>
      </c>
      <c r="F1696" s="5" t="s">
        <v>2370</v>
      </c>
      <c r="G1696" s="5">
        <v>1</v>
      </c>
      <c r="H1696" s="5" t="s">
        <v>2370</v>
      </c>
      <c r="I1696" s="5" t="str">
        <f t="shared" si="52"/>
        <v>OVERWEIGHT</v>
      </c>
      <c r="J1696" s="5" t="str">
        <f t="shared" si="53"/>
        <v>DIABETES</v>
      </c>
    </row>
    <row r="1697" spans="1:10" x14ac:dyDescent="0.25">
      <c r="A1697" s="5" t="s">
        <v>665</v>
      </c>
      <c r="B1697" s="5">
        <v>27.74</v>
      </c>
      <c r="C1697" s="5">
        <v>7.32</v>
      </c>
      <c r="D1697" s="5" t="s">
        <v>2371</v>
      </c>
      <c r="E1697" s="5" t="s">
        <v>2370</v>
      </c>
      <c r="F1697" s="5" t="s">
        <v>2370</v>
      </c>
      <c r="G1697" s="5">
        <v>1</v>
      </c>
      <c r="H1697" s="5" t="s">
        <v>2370</v>
      </c>
      <c r="I1697" s="5" t="str">
        <f t="shared" si="52"/>
        <v>OVERWEIGHT</v>
      </c>
      <c r="J1697" s="5" t="str">
        <f t="shared" si="53"/>
        <v>DIABETES</v>
      </c>
    </row>
    <row r="1698" spans="1:10" x14ac:dyDescent="0.25">
      <c r="A1698" s="5" t="s">
        <v>664</v>
      </c>
      <c r="B1698" s="5">
        <v>17.260000000000002</v>
      </c>
      <c r="C1698" s="5">
        <v>11.73</v>
      </c>
      <c r="D1698" s="5" t="s">
        <v>2370</v>
      </c>
      <c r="E1698" s="5" t="s">
        <v>2370</v>
      </c>
      <c r="F1698" s="5" t="s">
        <v>2370</v>
      </c>
      <c r="G1698" s="5">
        <v>2</v>
      </c>
      <c r="H1698" s="5" t="s">
        <v>2370</v>
      </c>
      <c r="I1698" s="5" t="str">
        <f t="shared" si="52"/>
        <v>UNDERWEIGHT</v>
      </c>
      <c r="J1698" s="5" t="str">
        <f t="shared" si="53"/>
        <v>DIABETES</v>
      </c>
    </row>
    <row r="1699" spans="1:10" x14ac:dyDescent="0.25">
      <c r="A1699" s="5" t="s">
        <v>663</v>
      </c>
      <c r="B1699" s="5">
        <v>19.855</v>
      </c>
      <c r="C1699" s="5">
        <v>6.64</v>
      </c>
      <c r="D1699" s="5" t="s">
        <v>2371</v>
      </c>
      <c r="E1699" s="5" t="s">
        <v>2370</v>
      </c>
      <c r="F1699" s="5" t="s">
        <v>2370</v>
      </c>
      <c r="G1699" s="5">
        <v>1</v>
      </c>
      <c r="H1699" s="5" t="s">
        <v>2370</v>
      </c>
      <c r="I1699" s="5" t="str">
        <f t="shared" si="52"/>
        <v>NORMAL WEIGHT</v>
      </c>
      <c r="J1699" s="5" t="str">
        <f t="shared" si="53"/>
        <v>DIABETES</v>
      </c>
    </row>
    <row r="1700" spans="1:10" x14ac:dyDescent="0.25">
      <c r="A1700" s="5" t="s">
        <v>662</v>
      </c>
      <c r="B1700" s="5">
        <v>41.69</v>
      </c>
      <c r="C1700" s="5">
        <v>5.78</v>
      </c>
      <c r="D1700" s="5" t="s">
        <v>2370</v>
      </c>
      <c r="E1700" s="5" t="s">
        <v>2370</v>
      </c>
      <c r="F1700" s="5" t="s">
        <v>2370</v>
      </c>
      <c r="G1700" s="5">
        <v>0</v>
      </c>
      <c r="H1700" s="5" t="s">
        <v>2370</v>
      </c>
      <c r="I1700" s="5" t="str">
        <f t="shared" si="52"/>
        <v>OBESITY</v>
      </c>
      <c r="J1700" s="5" t="str">
        <f t="shared" si="53"/>
        <v>PREDIABETES</v>
      </c>
    </row>
    <row r="1701" spans="1:10" x14ac:dyDescent="0.25">
      <c r="A1701" s="5" t="s">
        <v>661</v>
      </c>
      <c r="B1701" s="5">
        <v>16.12</v>
      </c>
      <c r="C1701" s="5">
        <v>10.45</v>
      </c>
      <c r="D1701" s="5" t="s">
        <v>2370</v>
      </c>
      <c r="E1701" s="5" t="s">
        <v>2370</v>
      </c>
      <c r="F1701" s="5" t="s">
        <v>2370</v>
      </c>
      <c r="G1701" s="5">
        <v>0</v>
      </c>
      <c r="H1701" s="5" t="s">
        <v>2370</v>
      </c>
      <c r="I1701" s="5" t="str">
        <f t="shared" si="52"/>
        <v>UNDERWEIGHT</v>
      </c>
      <c r="J1701" s="5" t="str">
        <f t="shared" si="53"/>
        <v>DIABETES</v>
      </c>
    </row>
    <row r="1702" spans="1:10" x14ac:dyDescent="0.25">
      <c r="A1702" s="5" t="s">
        <v>660</v>
      </c>
      <c r="B1702" s="5">
        <v>37.43</v>
      </c>
      <c r="C1702" s="5">
        <v>4.5199999999999996</v>
      </c>
      <c r="D1702" s="5" t="s">
        <v>2370</v>
      </c>
      <c r="E1702" s="5" t="s">
        <v>2370</v>
      </c>
      <c r="F1702" s="5" t="s">
        <v>2370</v>
      </c>
      <c r="G1702" s="5">
        <v>1</v>
      </c>
      <c r="H1702" s="5" t="s">
        <v>2370</v>
      </c>
      <c r="I1702" s="5" t="str">
        <f t="shared" si="52"/>
        <v>OBESITY</v>
      </c>
      <c r="J1702" s="5" t="str">
        <f t="shared" si="53"/>
        <v>NORMAL</v>
      </c>
    </row>
    <row r="1703" spans="1:10" x14ac:dyDescent="0.25">
      <c r="A1703" s="5" t="s">
        <v>659</v>
      </c>
      <c r="B1703" s="5">
        <v>31.065000000000001</v>
      </c>
      <c r="C1703" s="5">
        <v>5.71</v>
      </c>
      <c r="D1703" s="5" t="s">
        <v>2370</v>
      </c>
      <c r="E1703" s="5" t="s">
        <v>2370</v>
      </c>
      <c r="F1703" s="5" t="s">
        <v>2370</v>
      </c>
      <c r="G1703" s="5">
        <v>0</v>
      </c>
      <c r="H1703" s="5" t="s">
        <v>2370</v>
      </c>
      <c r="I1703" s="5" t="str">
        <f t="shared" si="52"/>
        <v>OBESITY</v>
      </c>
      <c r="J1703" s="5" t="str">
        <f t="shared" si="53"/>
        <v>PREDIABETES</v>
      </c>
    </row>
    <row r="1704" spans="1:10" x14ac:dyDescent="0.25">
      <c r="A1704" s="5" t="s">
        <v>658</v>
      </c>
      <c r="B1704" s="5">
        <v>25.08</v>
      </c>
      <c r="C1704" s="5">
        <v>4.7699999999999996</v>
      </c>
      <c r="D1704" s="5" t="s">
        <v>2370</v>
      </c>
      <c r="E1704" s="5" t="s">
        <v>2370</v>
      </c>
      <c r="F1704" s="5" t="s">
        <v>2370</v>
      </c>
      <c r="G1704" s="5">
        <v>0</v>
      </c>
      <c r="H1704" s="5" t="s">
        <v>2370</v>
      </c>
      <c r="I1704" s="5" t="str">
        <f t="shared" si="52"/>
        <v>OVERWEIGHT</v>
      </c>
      <c r="J1704" s="5" t="str">
        <f t="shared" si="53"/>
        <v>NORMAL</v>
      </c>
    </row>
    <row r="1705" spans="1:10" x14ac:dyDescent="0.25">
      <c r="A1705" s="5" t="s">
        <v>657</v>
      </c>
      <c r="B1705" s="5">
        <v>15.2</v>
      </c>
      <c r="C1705" s="5">
        <v>7.81</v>
      </c>
      <c r="D1705" s="5" t="s">
        <v>2371</v>
      </c>
      <c r="E1705" s="5" t="s">
        <v>2370</v>
      </c>
      <c r="F1705" s="5" t="s">
        <v>2370</v>
      </c>
      <c r="G1705" s="5">
        <v>1</v>
      </c>
      <c r="H1705" s="5" t="s">
        <v>2370</v>
      </c>
      <c r="I1705" s="5" t="str">
        <f t="shared" si="52"/>
        <v>UNDERWEIGHT</v>
      </c>
      <c r="J1705" s="5" t="str">
        <f t="shared" si="53"/>
        <v>DIABETES</v>
      </c>
    </row>
    <row r="1706" spans="1:10" x14ac:dyDescent="0.25">
      <c r="A1706" s="5" t="s">
        <v>656</v>
      </c>
      <c r="B1706" s="5">
        <v>22.34</v>
      </c>
      <c r="C1706" s="5">
        <v>5.19</v>
      </c>
      <c r="D1706" s="5" t="s">
        <v>2371</v>
      </c>
      <c r="E1706" s="5" t="s">
        <v>2370</v>
      </c>
      <c r="F1706" s="5" t="s">
        <v>2370</v>
      </c>
      <c r="G1706" s="5">
        <v>0</v>
      </c>
      <c r="H1706" s="5" t="s">
        <v>2370</v>
      </c>
      <c r="I1706" s="5" t="str">
        <f t="shared" si="52"/>
        <v>NORMAL WEIGHT</v>
      </c>
      <c r="J1706" s="5" t="str">
        <f t="shared" si="53"/>
        <v>NORMAL</v>
      </c>
    </row>
    <row r="1707" spans="1:10" x14ac:dyDescent="0.25">
      <c r="A1707" s="5" t="s">
        <v>655</v>
      </c>
      <c r="B1707" s="5">
        <v>40.15</v>
      </c>
      <c r="C1707" s="5">
        <v>5.93</v>
      </c>
      <c r="D1707" s="5" t="s">
        <v>2370</v>
      </c>
      <c r="E1707" s="5" t="s">
        <v>2370</v>
      </c>
      <c r="F1707" s="5" t="s">
        <v>2370</v>
      </c>
      <c r="G1707" s="5">
        <v>1</v>
      </c>
      <c r="H1707" s="5" t="s">
        <v>2370</v>
      </c>
      <c r="I1707" s="5" t="str">
        <f t="shared" si="52"/>
        <v>OBESITY</v>
      </c>
      <c r="J1707" s="5" t="str">
        <f t="shared" si="53"/>
        <v>PREDIABETES</v>
      </c>
    </row>
    <row r="1708" spans="1:10" x14ac:dyDescent="0.25">
      <c r="A1708" s="5" t="s">
        <v>654</v>
      </c>
      <c r="B1708" s="5">
        <v>37.729999999999997</v>
      </c>
      <c r="C1708" s="5">
        <v>6.29</v>
      </c>
      <c r="D1708" s="5" t="s">
        <v>2370</v>
      </c>
      <c r="E1708" s="5" t="s">
        <v>2370</v>
      </c>
      <c r="F1708" s="5" t="s">
        <v>2370</v>
      </c>
      <c r="G1708" s="5">
        <v>1</v>
      </c>
      <c r="H1708" s="5" t="s">
        <v>2370</v>
      </c>
      <c r="I1708" s="5" t="str">
        <f t="shared" si="52"/>
        <v>OBESITY</v>
      </c>
      <c r="J1708" s="5" t="str">
        <f t="shared" si="53"/>
        <v>PREDIABETES</v>
      </c>
    </row>
    <row r="1709" spans="1:10" x14ac:dyDescent="0.25">
      <c r="A1709" s="5" t="s">
        <v>653</v>
      </c>
      <c r="B1709" s="5">
        <v>25.35</v>
      </c>
      <c r="C1709" s="5">
        <v>4.9000000000000004</v>
      </c>
      <c r="D1709" s="5" t="s">
        <v>2370</v>
      </c>
      <c r="E1709" s="5" t="s">
        <v>2370</v>
      </c>
      <c r="F1709" s="5" t="s">
        <v>2370</v>
      </c>
      <c r="G1709" s="5">
        <v>0</v>
      </c>
      <c r="H1709" s="5" t="s">
        <v>2370</v>
      </c>
      <c r="I1709" s="5" t="str">
        <f t="shared" si="52"/>
        <v>OVERWEIGHT</v>
      </c>
      <c r="J1709" s="5" t="str">
        <f t="shared" si="53"/>
        <v>NORMAL</v>
      </c>
    </row>
    <row r="1710" spans="1:10" x14ac:dyDescent="0.25">
      <c r="A1710" s="5" t="s">
        <v>652</v>
      </c>
      <c r="B1710" s="5">
        <v>26.41</v>
      </c>
      <c r="C1710" s="5">
        <v>5.07</v>
      </c>
      <c r="D1710" s="5" t="s">
        <v>2371</v>
      </c>
      <c r="E1710" s="5" t="s">
        <v>2370</v>
      </c>
      <c r="F1710" s="5" t="s">
        <v>2370</v>
      </c>
      <c r="G1710" s="5">
        <v>1</v>
      </c>
      <c r="H1710" s="5" t="s">
        <v>2370</v>
      </c>
      <c r="I1710" s="5" t="str">
        <f t="shared" si="52"/>
        <v>OVERWEIGHT</v>
      </c>
      <c r="J1710" s="5" t="str">
        <f t="shared" si="53"/>
        <v>NORMAL</v>
      </c>
    </row>
    <row r="1711" spans="1:10" x14ac:dyDescent="0.25">
      <c r="A1711" s="5" t="s">
        <v>651</v>
      </c>
      <c r="B1711" s="5">
        <v>27.6</v>
      </c>
      <c r="C1711" s="5">
        <v>5.33</v>
      </c>
      <c r="D1711" s="5" t="s">
        <v>2370</v>
      </c>
      <c r="E1711" s="5" t="s">
        <v>2370</v>
      </c>
      <c r="F1711" s="5" t="s">
        <v>2370</v>
      </c>
      <c r="G1711" s="5">
        <v>1</v>
      </c>
      <c r="H1711" s="5" t="s">
        <v>2370</v>
      </c>
      <c r="I1711" s="5" t="str">
        <f t="shared" si="52"/>
        <v>OVERWEIGHT</v>
      </c>
      <c r="J1711" s="5" t="str">
        <f t="shared" si="53"/>
        <v>NORMAL</v>
      </c>
    </row>
    <row r="1712" spans="1:10" x14ac:dyDescent="0.25">
      <c r="A1712" s="5" t="s">
        <v>650</v>
      </c>
      <c r="B1712" s="5">
        <v>33.82</v>
      </c>
      <c r="C1712" s="5">
        <v>8.93</v>
      </c>
      <c r="D1712" s="5" t="s">
        <v>2371</v>
      </c>
      <c r="E1712" s="5" t="s">
        <v>2370</v>
      </c>
      <c r="F1712" s="5" t="s">
        <v>2370</v>
      </c>
      <c r="G1712" s="5">
        <v>1</v>
      </c>
      <c r="H1712" s="5" t="s">
        <v>2370</v>
      </c>
      <c r="I1712" s="5" t="str">
        <f t="shared" si="52"/>
        <v>OBESITY</v>
      </c>
      <c r="J1712" s="5" t="str">
        <f t="shared" si="53"/>
        <v>DIABETES</v>
      </c>
    </row>
    <row r="1713" spans="1:10" x14ac:dyDescent="0.25">
      <c r="A1713" s="5" t="s">
        <v>649</v>
      </c>
      <c r="B1713" s="5">
        <v>32.9</v>
      </c>
      <c r="C1713" s="5">
        <v>4.3499999999999996</v>
      </c>
      <c r="D1713" s="5" t="s">
        <v>2370</v>
      </c>
      <c r="E1713" s="5" t="s">
        <v>2370</v>
      </c>
      <c r="F1713" s="5" t="s">
        <v>2370</v>
      </c>
      <c r="G1713" s="5">
        <v>0</v>
      </c>
      <c r="H1713" s="5" t="s">
        <v>2370</v>
      </c>
      <c r="I1713" s="5" t="str">
        <f t="shared" si="52"/>
        <v>OBESITY</v>
      </c>
      <c r="J1713" s="5" t="str">
        <f t="shared" si="53"/>
        <v>NORMAL</v>
      </c>
    </row>
    <row r="1714" spans="1:10" x14ac:dyDescent="0.25">
      <c r="A1714" s="5" t="s">
        <v>648</v>
      </c>
      <c r="B1714" s="5">
        <v>30.875</v>
      </c>
      <c r="C1714" s="5">
        <v>9.5399999999999991</v>
      </c>
      <c r="D1714" s="5" t="s">
        <v>2371</v>
      </c>
      <c r="E1714" s="5" t="s">
        <v>2370</v>
      </c>
      <c r="F1714" s="5" t="s">
        <v>2370</v>
      </c>
      <c r="G1714" s="5">
        <v>1</v>
      </c>
      <c r="H1714" s="5" t="s">
        <v>2370</v>
      </c>
      <c r="I1714" s="5" t="str">
        <f t="shared" si="52"/>
        <v>OBESITY</v>
      </c>
      <c r="J1714" s="5" t="str">
        <f t="shared" si="53"/>
        <v>DIABETES</v>
      </c>
    </row>
    <row r="1715" spans="1:10" x14ac:dyDescent="0.25">
      <c r="A1715" s="5" t="s">
        <v>647</v>
      </c>
      <c r="B1715" s="5">
        <v>32.64</v>
      </c>
      <c r="C1715" s="5">
        <v>5.91</v>
      </c>
      <c r="D1715" s="5" t="s">
        <v>2370</v>
      </c>
      <c r="E1715" s="5" t="s">
        <v>2370</v>
      </c>
      <c r="F1715" s="5" t="s">
        <v>2370</v>
      </c>
      <c r="G1715" s="5">
        <v>0</v>
      </c>
      <c r="H1715" s="5" t="s">
        <v>2370</v>
      </c>
      <c r="I1715" s="5" t="str">
        <f t="shared" si="52"/>
        <v>OBESITY</v>
      </c>
      <c r="J1715" s="5" t="str">
        <f t="shared" si="53"/>
        <v>PREDIABETES</v>
      </c>
    </row>
    <row r="1716" spans="1:10" x14ac:dyDescent="0.25">
      <c r="A1716" s="5" t="s">
        <v>646</v>
      </c>
      <c r="B1716" s="5">
        <v>22.135000000000002</v>
      </c>
      <c r="C1716" s="5">
        <v>5.0999999999999996</v>
      </c>
      <c r="D1716" s="5" t="s">
        <v>2370</v>
      </c>
      <c r="E1716" s="5" t="s">
        <v>2370</v>
      </c>
      <c r="F1716" s="5" t="s">
        <v>2370</v>
      </c>
      <c r="G1716" s="5">
        <v>0</v>
      </c>
      <c r="H1716" s="5" t="s">
        <v>2370</v>
      </c>
      <c r="I1716" s="5" t="str">
        <f t="shared" si="52"/>
        <v>NORMAL WEIGHT</v>
      </c>
      <c r="J1716" s="5" t="str">
        <f t="shared" si="53"/>
        <v>NORMAL</v>
      </c>
    </row>
    <row r="1717" spans="1:10" x14ac:dyDescent="0.25">
      <c r="A1717" s="5" t="s">
        <v>645</v>
      </c>
      <c r="B1717" s="5">
        <v>16.53</v>
      </c>
      <c r="C1717" s="5">
        <v>5.08</v>
      </c>
      <c r="D1717" s="5" t="s">
        <v>2370</v>
      </c>
      <c r="E1717" s="5" t="s">
        <v>2370</v>
      </c>
      <c r="F1717" s="5" t="s">
        <v>2370</v>
      </c>
      <c r="G1717" s="5">
        <v>2</v>
      </c>
      <c r="H1717" s="5" t="s">
        <v>2370</v>
      </c>
      <c r="I1717" s="5" t="str">
        <f t="shared" si="52"/>
        <v>UNDERWEIGHT</v>
      </c>
      <c r="J1717" s="5" t="str">
        <f t="shared" si="53"/>
        <v>NORMAL</v>
      </c>
    </row>
    <row r="1718" spans="1:10" x14ac:dyDescent="0.25">
      <c r="A1718" s="5" t="s">
        <v>644</v>
      </c>
      <c r="B1718" s="5">
        <v>32.774999999999999</v>
      </c>
      <c r="C1718" s="5">
        <v>4.75</v>
      </c>
      <c r="D1718" s="5" t="s">
        <v>2370</v>
      </c>
      <c r="E1718" s="5" t="s">
        <v>2370</v>
      </c>
      <c r="F1718" s="5" t="s">
        <v>2370</v>
      </c>
      <c r="G1718" s="5">
        <v>0</v>
      </c>
      <c r="H1718" s="5" t="s">
        <v>2370</v>
      </c>
      <c r="I1718" s="5" t="str">
        <f t="shared" si="52"/>
        <v>OBESITY</v>
      </c>
      <c r="J1718" s="5" t="str">
        <f t="shared" si="53"/>
        <v>NORMAL</v>
      </c>
    </row>
    <row r="1719" spans="1:10" x14ac:dyDescent="0.25">
      <c r="A1719" s="5" t="s">
        <v>643</v>
      </c>
      <c r="B1719" s="5">
        <v>30.9</v>
      </c>
      <c r="C1719" s="5">
        <v>6.05</v>
      </c>
      <c r="D1719" s="5" t="s">
        <v>2370</v>
      </c>
      <c r="E1719" s="5" t="s">
        <v>2370</v>
      </c>
      <c r="F1719" s="5" t="s">
        <v>2370</v>
      </c>
      <c r="G1719" s="5">
        <v>1</v>
      </c>
      <c r="H1719" s="5" t="s">
        <v>2370</v>
      </c>
      <c r="I1719" s="5" t="str">
        <f t="shared" si="52"/>
        <v>OBESITY</v>
      </c>
      <c r="J1719" s="5" t="str">
        <f t="shared" si="53"/>
        <v>PREDIABETES</v>
      </c>
    </row>
    <row r="1720" spans="1:10" x14ac:dyDescent="0.25">
      <c r="A1720" s="5" t="s">
        <v>642</v>
      </c>
      <c r="B1720" s="5">
        <v>15.58</v>
      </c>
      <c r="C1720" s="5">
        <v>11.56</v>
      </c>
      <c r="D1720" s="5" t="s">
        <v>2370</v>
      </c>
      <c r="E1720" s="5" t="s">
        <v>2370</v>
      </c>
      <c r="F1720" s="5" t="s">
        <v>2370</v>
      </c>
      <c r="G1720" s="5">
        <v>0</v>
      </c>
      <c r="H1720" s="5" t="s">
        <v>2370</v>
      </c>
      <c r="I1720" s="5" t="str">
        <f t="shared" si="52"/>
        <v>UNDERWEIGHT</v>
      </c>
      <c r="J1720" s="5" t="str">
        <f t="shared" si="53"/>
        <v>DIABETES</v>
      </c>
    </row>
    <row r="1721" spans="1:10" x14ac:dyDescent="0.25">
      <c r="A1721" s="5" t="s">
        <v>641</v>
      </c>
      <c r="B1721" s="5">
        <v>26.315000000000001</v>
      </c>
      <c r="C1721" s="5">
        <v>5.76</v>
      </c>
      <c r="D1721" s="5" t="s">
        <v>2370</v>
      </c>
      <c r="E1721" s="5" t="s">
        <v>2370</v>
      </c>
      <c r="F1721" s="5" t="s">
        <v>2370</v>
      </c>
      <c r="G1721" s="5">
        <v>0</v>
      </c>
      <c r="H1721" s="5" t="s">
        <v>2370</v>
      </c>
      <c r="I1721" s="5" t="str">
        <f t="shared" si="52"/>
        <v>OVERWEIGHT</v>
      </c>
      <c r="J1721" s="5" t="str">
        <f t="shared" si="53"/>
        <v>PREDIABETES</v>
      </c>
    </row>
    <row r="1722" spans="1:10" x14ac:dyDescent="0.25">
      <c r="A1722" s="5" t="s">
        <v>640</v>
      </c>
      <c r="B1722" s="5">
        <v>35.61</v>
      </c>
      <c r="C1722" s="5">
        <v>5.65</v>
      </c>
      <c r="D1722" s="5" t="s">
        <v>2370</v>
      </c>
      <c r="E1722" s="5" t="s">
        <v>2371</v>
      </c>
      <c r="F1722" s="5" t="s">
        <v>2370</v>
      </c>
      <c r="G1722" s="5">
        <v>1</v>
      </c>
      <c r="H1722" s="5" t="s">
        <v>2370</v>
      </c>
      <c r="I1722" s="5" t="str">
        <f t="shared" si="52"/>
        <v>OBESITY</v>
      </c>
      <c r="J1722" s="5" t="str">
        <f t="shared" si="53"/>
        <v>NORMAL</v>
      </c>
    </row>
    <row r="1723" spans="1:10" x14ac:dyDescent="0.25">
      <c r="A1723" s="5" t="s">
        <v>639</v>
      </c>
      <c r="B1723" s="5">
        <v>37.56</v>
      </c>
      <c r="C1723" s="5">
        <v>5.88</v>
      </c>
      <c r="D1723" s="5" t="s">
        <v>2370</v>
      </c>
      <c r="E1723" s="5" t="s">
        <v>2371</v>
      </c>
      <c r="F1723" s="5" t="s">
        <v>2370</v>
      </c>
      <c r="G1723" s="5">
        <v>1</v>
      </c>
      <c r="H1723" s="5" t="s">
        <v>2370</v>
      </c>
      <c r="I1723" s="5" t="str">
        <f t="shared" si="52"/>
        <v>OBESITY</v>
      </c>
      <c r="J1723" s="5" t="str">
        <f t="shared" si="53"/>
        <v>PREDIABETES</v>
      </c>
    </row>
    <row r="1724" spans="1:10" x14ac:dyDescent="0.25">
      <c r="A1724" s="5" t="s">
        <v>638</v>
      </c>
      <c r="B1724" s="5">
        <v>15.49</v>
      </c>
      <c r="C1724" s="5">
        <v>9.6</v>
      </c>
      <c r="D1724" s="5" t="s">
        <v>2370</v>
      </c>
      <c r="E1724" s="5" t="s">
        <v>2370</v>
      </c>
      <c r="F1724" s="5" t="s">
        <v>2370</v>
      </c>
      <c r="G1724" s="5">
        <v>0</v>
      </c>
      <c r="H1724" s="5" t="s">
        <v>2370</v>
      </c>
      <c r="I1724" s="5" t="str">
        <f t="shared" si="52"/>
        <v>UNDERWEIGHT</v>
      </c>
      <c r="J1724" s="5" t="str">
        <f t="shared" si="53"/>
        <v>DIABETES</v>
      </c>
    </row>
    <row r="1725" spans="1:10" x14ac:dyDescent="0.25">
      <c r="A1725" s="5" t="s">
        <v>637</v>
      </c>
      <c r="B1725" s="5">
        <v>23.48</v>
      </c>
      <c r="C1725" s="5">
        <v>6.24</v>
      </c>
      <c r="D1725" s="5" t="s">
        <v>2370</v>
      </c>
      <c r="E1725" s="5" t="s">
        <v>2370</v>
      </c>
      <c r="F1725" s="5" t="s">
        <v>2370</v>
      </c>
      <c r="G1725" s="5">
        <v>1</v>
      </c>
      <c r="H1725" s="5" t="s">
        <v>2370</v>
      </c>
      <c r="I1725" s="5" t="str">
        <f t="shared" si="52"/>
        <v>NORMAL WEIGHT</v>
      </c>
      <c r="J1725" s="5" t="str">
        <f t="shared" si="53"/>
        <v>PREDIABETES</v>
      </c>
    </row>
    <row r="1726" spans="1:10" x14ac:dyDescent="0.25">
      <c r="A1726" s="5" t="s">
        <v>636</v>
      </c>
      <c r="B1726" s="5">
        <v>30.02</v>
      </c>
      <c r="C1726" s="5">
        <v>7.63</v>
      </c>
      <c r="D1726" s="5" t="s">
        <v>2371</v>
      </c>
      <c r="E1726" s="5" t="s">
        <v>2370</v>
      </c>
      <c r="F1726" s="5" t="s">
        <v>2370</v>
      </c>
      <c r="G1726" s="5">
        <v>1</v>
      </c>
      <c r="H1726" s="5" t="s">
        <v>2370</v>
      </c>
      <c r="I1726" s="5" t="str">
        <f t="shared" si="52"/>
        <v>OBESITY</v>
      </c>
      <c r="J1726" s="5" t="str">
        <f t="shared" si="53"/>
        <v>DIABETES</v>
      </c>
    </row>
    <row r="1727" spans="1:10" x14ac:dyDescent="0.25">
      <c r="A1727" s="5" t="s">
        <v>635</v>
      </c>
      <c r="B1727" s="5">
        <v>26.885000000000002</v>
      </c>
      <c r="C1727" s="5">
        <v>8.66</v>
      </c>
      <c r="D1727" s="5" t="s">
        <v>2371</v>
      </c>
      <c r="E1727" s="5" t="s">
        <v>2370</v>
      </c>
      <c r="F1727" s="5" t="s">
        <v>2370</v>
      </c>
      <c r="G1727" s="5">
        <v>1</v>
      </c>
      <c r="H1727" s="5" t="s">
        <v>2370</v>
      </c>
      <c r="I1727" s="5" t="str">
        <f t="shared" si="52"/>
        <v>OVERWEIGHT</v>
      </c>
      <c r="J1727" s="5" t="str">
        <f t="shared" si="53"/>
        <v>DIABETES</v>
      </c>
    </row>
    <row r="1728" spans="1:10" x14ac:dyDescent="0.25">
      <c r="A1728" s="5" t="s">
        <v>634</v>
      </c>
      <c r="B1728" s="5">
        <v>25.84</v>
      </c>
      <c r="C1728" s="5">
        <v>8.5500000000000007</v>
      </c>
      <c r="D1728" s="5" t="s">
        <v>2371</v>
      </c>
      <c r="E1728" s="5" t="s">
        <v>2370</v>
      </c>
      <c r="F1728" s="5" t="s">
        <v>2370</v>
      </c>
      <c r="G1728" s="5">
        <v>1</v>
      </c>
      <c r="H1728" s="5" t="s">
        <v>2370</v>
      </c>
      <c r="I1728" s="5" t="str">
        <f t="shared" si="52"/>
        <v>OVERWEIGHT</v>
      </c>
      <c r="J1728" s="5" t="str">
        <f t="shared" si="53"/>
        <v>DIABETES</v>
      </c>
    </row>
    <row r="1729" spans="1:10" x14ac:dyDescent="0.25">
      <c r="A1729" s="5" t="s">
        <v>633</v>
      </c>
      <c r="B1729" s="5">
        <v>27.454999999999998</v>
      </c>
      <c r="C1729" s="5">
        <v>4.54</v>
      </c>
      <c r="D1729" s="5" t="s">
        <v>2370</v>
      </c>
      <c r="E1729" s="5" t="s">
        <v>2370</v>
      </c>
      <c r="F1729" s="5" t="s">
        <v>2370</v>
      </c>
      <c r="G1729" s="5">
        <v>0</v>
      </c>
      <c r="H1729" s="5" t="s">
        <v>2370</v>
      </c>
      <c r="I1729" s="5" t="str">
        <f t="shared" si="52"/>
        <v>OVERWEIGHT</v>
      </c>
      <c r="J1729" s="5" t="str">
        <f t="shared" si="53"/>
        <v>NORMAL</v>
      </c>
    </row>
    <row r="1730" spans="1:10" x14ac:dyDescent="0.25">
      <c r="A1730" s="5" t="s">
        <v>632</v>
      </c>
      <c r="B1730" s="5">
        <v>24.605</v>
      </c>
      <c r="C1730" s="5">
        <v>5.7</v>
      </c>
      <c r="D1730" s="5" t="s">
        <v>2370</v>
      </c>
      <c r="E1730" s="5" t="s">
        <v>2370</v>
      </c>
      <c r="F1730" s="5" t="s">
        <v>2370</v>
      </c>
      <c r="G1730" s="5">
        <v>0</v>
      </c>
      <c r="H1730" s="5" t="s">
        <v>2370</v>
      </c>
      <c r="I1730" s="5" t="str">
        <f t="shared" ref="I1730:I1793" si="54">IF(B1730 &lt;18.5,"UNDERWEIGHT",IF(B1730&lt;25,"NORMAL WEIGHT",IF(B1730&lt;30,"OVERWEIGHT","OBESITY")))</f>
        <v>NORMAL WEIGHT</v>
      </c>
      <c r="J1730" s="5" t="str">
        <f t="shared" si="53"/>
        <v>PREDIABETES</v>
      </c>
    </row>
    <row r="1731" spans="1:10" x14ac:dyDescent="0.25">
      <c r="A1731" s="5" t="s">
        <v>631</v>
      </c>
      <c r="B1731" s="5">
        <v>30.8</v>
      </c>
      <c r="C1731" s="5">
        <v>5.07</v>
      </c>
      <c r="D1731" s="5" t="s">
        <v>2370</v>
      </c>
      <c r="E1731" s="5" t="s">
        <v>2370</v>
      </c>
      <c r="F1731" s="5" t="s">
        <v>2370</v>
      </c>
      <c r="G1731" s="5">
        <v>0</v>
      </c>
      <c r="H1731" s="5" t="s">
        <v>2370</v>
      </c>
      <c r="I1731" s="5" t="str">
        <f t="shared" si="54"/>
        <v>OBESITY</v>
      </c>
      <c r="J1731" s="5" t="str">
        <f t="shared" ref="J1731:J1794" si="55">IF(C1731&lt;5.7,"NORMAL",IF(C1731&lt;6.4,"PREDIABETES","DIABETES"))</f>
        <v>NORMAL</v>
      </c>
    </row>
    <row r="1732" spans="1:10" x14ac:dyDescent="0.25">
      <c r="A1732" s="5" t="s">
        <v>630</v>
      </c>
      <c r="B1732" s="5">
        <v>34.799999999999997</v>
      </c>
      <c r="C1732" s="5">
        <v>4.38</v>
      </c>
      <c r="D1732" s="5" t="s">
        <v>2370</v>
      </c>
      <c r="E1732" s="5" t="s">
        <v>2370</v>
      </c>
      <c r="F1732" s="5" t="s">
        <v>2370</v>
      </c>
      <c r="G1732" s="5">
        <v>1</v>
      </c>
      <c r="H1732" s="5" t="s">
        <v>2370</v>
      </c>
      <c r="I1732" s="5" t="str">
        <f t="shared" si="54"/>
        <v>OBESITY</v>
      </c>
      <c r="J1732" s="5" t="str">
        <f t="shared" si="55"/>
        <v>NORMAL</v>
      </c>
    </row>
    <row r="1733" spans="1:10" x14ac:dyDescent="0.25">
      <c r="A1733" s="5" t="s">
        <v>629</v>
      </c>
      <c r="B1733" s="5">
        <v>34.21</v>
      </c>
      <c r="C1733" s="5">
        <v>4.54</v>
      </c>
      <c r="D1733" s="5" t="s">
        <v>2370</v>
      </c>
      <c r="E1733" s="5" t="s">
        <v>2370</v>
      </c>
      <c r="F1733" s="5" t="s">
        <v>2370</v>
      </c>
      <c r="G1733" s="5">
        <v>1</v>
      </c>
      <c r="H1733" s="5" t="s">
        <v>2370</v>
      </c>
      <c r="I1733" s="5" t="str">
        <f t="shared" si="54"/>
        <v>OBESITY</v>
      </c>
      <c r="J1733" s="5" t="str">
        <f t="shared" si="55"/>
        <v>NORMAL</v>
      </c>
    </row>
    <row r="1734" spans="1:10" x14ac:dyDescent="0.25">
      <c r="A1734" s="5" t="s">
        <v>628</v>
      </c>
      <c r="B1734" s="5">
        <v>31</v>
      </c>
      <c r="C1734" s="5">
        <v>5.38</v>
      </c>
      <c r="D1734" s="5" t="s">
        <v>2370</v>
      </c>
      <c r="E1734" s="5" t="s">
        <v>2370</v>
      </c>
      <c r="F1734" s="5" t="s">
        <v>2370</v>
      </c>
      <c r="G1734" s="5">
        <v>1</v>
      </c>
      <c r="H1734" s="5" t="s">
        <v>2370</v>
      </c>
      <c r="I1734" s="5" t="str">
        <f t="shared" si="54"/>
        <v>OBESITY</v>
      </c>
      <c r="J1734" s="5" t="str">
        <f t="shared" si="55"/>
        <v>NORMAL</v>
      </c>
    </row>
    <row r="1735" spans="1:10" x14ac:dyDescent="0.25">
      <c r="A1735" s="5" t="s">
        <v>627</v>
      </c>
      <c r="B1735" s="5">
        <v>26.125</v>
      </c>
      <c r="C1735" s="5">
        <v>5.55</v>
      </c>
      <c r="D1735" s="5" t="s">
        <v>2370</v>
      </c>
      <c r="E1735" s="5" t="s">
        <v>2370</v>
      </c>
      <c r="F1735" s="5" t="s">
        <v>2370</v>
      </c>
      <c r="G1735" s="5">
        <v>1</v>
      </c>
      <c r="H1735" s="5" t="s">
        <v>2370</v>
      </c>
      <c r="I1735" s="5" t="str">
        <f t="shared" si="54"/>
        <v>OVERWEIGHT</v>
      </c>
      <c r="J1735" s="5" t="str">
        <f t="shared" si="55"/>
        <v>NORMAL</v>
      </c>
    </row>
    <row r="1736" spans="1:10" x14ac:dyDescent="0.25">
      <c r="A1736" s="5" t="s">
        <v>626</v>
      </c>
      <c r="B1736" s="5">
        <v>30.13</v>
      </c>
      <c r="C1736" s="5">
        <v>4.03</v>
      </c>
      <c r="D1736" s="5" t="s">
        <v>2371</v>
      </c>
      <c r="E1736" s="5" t="s">
        <v>2370</v>
      </c>
      <c r="F1736" s="5" t="s">
        <v>2370</v>
      </c>
      <c r="G1736" s="5">
        <v>1</v>
      </c>
      <c r="H1736" s="5" t="s">
        <v>2370</v>
      </c>
      <c r="I1736" s="5" t="str">
        <f t="shared" si="54"/>
        <v>OBESITY</v>
      </c>
      <c r="J1736" s="5" t="str">
        <f t="shared" si="55"/>
        <v>NORMAL</v>
      </c>
    </row>
    <row r="1737" spans="1:10" x14ac:dyDescent="0.25">
      <c r="A1737" s="5" t="s">
        <v>625</v>
      </c>
      <c r="B1737" s="5">
        <v>34.19</v>
      </c>
      <c r="C1737" s="5">
        <v>4.1900000000000004</v>
      </c>
      <c r="D1737" s="5" t="s">
        <v>2370</v>
      </c>
      <c r="E1737" s="5" t="s">
        <v>2370</v>
      </c>
      <c r="F1737" s="5" t="s">
        <v>2370</v>
      </c>
      <c r="G1737" s="5">
        <v>0</v>
      </c>
      <c r="H1737" s="5" t="s">
        <v>2370</v>
      </c>
      <c r="I1737" s="5" t="str">
        <f t="shared" si="54"/>
        <v>OBESITY</v>
      </c>
      <c r="J1737" s="5" t="str">
        <f t="shared" si="55"/>
        <v>NORMAL</v>
      </c>
    </row>
    <row r="1738" spans="1:10" x14ac:dyDescent="0.25">
      <c r="A1738" s="5" t="s">
        <v>624</v>
      </c>
      <c r="B1738" s="5">
        <v>22.515000000000001</v>
      </c>
      <c r="C1738" s="5">
        <v>4.37</v>
      </c>
      <c r="D1738" s="5" t="s">
        <v>2370</v>
      </c>
      <c r="E1738" s="5" t="s">
        <v>2370</v>
      </c>
      <c r="F1738" s="5" t="s">
        <v>2372</v>
      </c>
      <c r="G1738" s="5">
        <v>1</v>
      </c>
      <c r="H1738" s="5" t="s">
        <v>2370</v>
      </c>
      <c r="I1738" s="5" t="str">
        <f t="shared" si="54"/>
        <v>NORMAL WEIGHT</v>
      </c>
      <c r="J1738" s="5" t="str">
        <f t="shared" si="55"/>
        <v>NORMAL</v>
      </c>
    </row>
    <row r="1739" spans="1:10" x14ac:dyDescent="0.25">
      <c r="A1739" s="5" t="s">
        <v>623</v>
      </c>
      <c r="B1739" s="5">
        <v>18.239999999999998</v>
      </c>
      <c r="C1739" s="5">
        <v>5.31</v>
      </c>
      <c r="D1739" s="5" t="s">
        <v>2371</v>
      </c>
      <c r="E1739" s="5" t="s">
        <v>2370</v>
      </c>
      <c r="F1739" s="5" t="s">
        <v>2372</v>
      </c>
      <c r="G1739" s="5">
        <v>1</v>
      </c>
      <c r="H1739" s="5" t="s">
        <v>2370</v>
      </c>
      <c r="I1739" s="5" t="str">
        <f t="shared" si="54"/>
        <v>UNDERWEIGHT</v>
      </c>
      <c r="J1739" s="5" t="str">
        <f t="shared" si="55"/>
        <v>NORMAL</v>
      </c>
    </row>
    <row r="1740" spans="1:10" x14ac:dyDescent="0.25">
      <c r="A1740" s="5" t="s">
        <v>621</v>
      </c>
      <c r="B1740" s="5">
        <v>37.28</v>
      </c>
      <c r="C1740" s="5">
        <v>4.66</v>
      </c>
      <c r="D1740" s="5" t="s">
        <v>2370</v>
      </c>
      <c r="E1740" s="5" t="s">
        <v>2371</v>
      </c>
      <c r="F1740" s="5" t="s">
        <v>2370</v>
      </c>
      <c r="G1740" s="5">
        <v>1</v>
      </c>
      <c r="H1740" s="5" t="s">
        <v>2370</v>
      </c>
      <c r="I1740" s="5" t="str">
        <f t="shared" si="54"/>
        <v>OBESITY</v>
      </c>
      <c r="J1740" s="5" t="str">
        <f t="shared" si="55"/>
        <v>NORMAL</v>
      </c>
    </row>
    <row r="1741" spans="1:10" x14ac:dyDescent="0.25">
      <c r="A1741" s="5" t="s">
        <v>620</v>
      </c>
      <c r="B1741" s="5">
        <v>18.2</v>
      </c>
      <c r="C1741" s="5">
        <v>6.19</v>
      </c>
      <c r="D1741" s="5" t="s">
        <v>2370</v>
      </c>
      <c r="E1741" s="5" t="s">
        <v>2370</v>
      </c>
      <c r="F1741" s="5" t="s">
        <v>2372</v>
      </c>
      <c r="G1741" s="5">
        <v>1</v>
      </c>
      <c r="H1741" s="5" t="s">
        <v>2370</v>
      </c>
      <c r="I1741" s="5" t="str">
        <f t="shared" si="54"/>
        <v>UNDERWEIGHT</v>
      </c>
      <c r="J1741" s="5" t="str">
        <f t="shared" si="55"/>
        <v>PREDIABETES</v>
      </c>
    </row>
    <row r="1742" spans="1:10" x14ac:dyDescent="0.25">
      <c r="A1742" s="5" t="s">
        <v>619</v>
      </c>
      <c r="B1742" s="5">
        <v>20.53</v>
      </c>
      <c r="C1742" s="5">
        <v>4.8600000000000003</v>
      </c>
      <c r="D1742" s="5" t="s">
        <v>2370</v>
      </c>
      <c r="E1742" s="5" t="s">
        <v>2370</v>
      </c>
      <c r="F1742" s="5" t="s">
        <v>2370</v>
      </c>
      <c r="G1742" s="5">
        <v>1</v>
      </c>
      <c r="H1742" s="5" t="s">
        <v>2370</v>
      </c>
      <c r="I1742" s="5" t="str">
        <f t="shared" si="54"/>
        <v>NORMAL WEIGHT</v>
      </c>
      <c r="J1742" s="5" t="str">
        <f t="shared" si="55"/>
        <v>NORMAL</v>
      </c>
    </row>
    <row r="1743" spans="1:10" x14ac:dyDescent="0.25">
      <c r="A1743" s="5" t="s">
        <v>618</v>
      </c>
      <c r="B1743" s="5">
        <v>23.79</v>
      </c>
      <c r="C1743" s="5">
        <v>4.74</v>
      </c>
      <c r="D1743" s="5" t="s">
        <v>2370</v>
      </c>
      <c r="E1743" s="5" t="s">
        <v>2370</v>
      </c>
      <c r="F1743" s="5" t="s">
        <v>2370</v>
      </c>
      <c r="G1743" s="5">
        <v>0</v>
      </c>
      <c r="H1743" s="5" t="s">
        <v>2370</v>
      </c>
      <c r="I1743" s="5" t="str">
        <f t="shared" si="54"/>
        <v>NORMAL WEIGHT</v>
      </c>
      <c r="J1743" s="5" t="str">
        <f t="shared" si="55"/>
        <v>NORMAL</v>
      </c>
    </row>
    <row r="1744" spans="1:10" x14ac:dyDescent="0.25">
      <c r="A1744" s="5" t="s">
        <v>617</v>
      </c>
      <c r="B1744" s="5">
        <v>29.8</v>
      </c>
      <c r="C1744" s="5">
        <v>6.03</v>
      </c>
      <c r="D1744" s="5" t="s">
        <v>2370</v>
      </c>
      <c r="E1744" s="5" t="s">
        <v>2370</v>
      </c>
      <c r="F1744" s="5" t="s">
        <v>2370</v>
      </c>
      <c r="G1744" s="5">
        <v>0</v>
      </c>
      <c r="H1744" s="5" t="s">
        <v>2370</v>
      </c>
      <c r="I1744" s="5" t="str">
        <f t="shared" si="54"/>
        <v>OVERWEIGHT</v>
      </c>
      <c r="J1744" s="5" t="str">
        <f t="shared" si="55"/>
        <v>PREDIABETES</v>
      </c>
    </row>
    <row r="1745" spans="1:10" x14ac:dyDescent="0.25">
      <c r="A1745" s="5" t="s">
        <v>616</v>
      </c>
      <c r="B1745" s="5">
        <v>31.54</v>
      </c>
      <c r="C1745" s="5">
        <v>4.71</v>
      </c>
      <c r="D1745" s="5" t="s">
        <v>2370</v>
      </c>
      <c r="E1745" s="5" t="s">
        <v>2370</v>
      </c>
      <c r="F1745" s="5" t="s">
        <v>2370</v>
      </c>
      <c r="G1745" s="5">
        <v>0</v>
      </c>
      <c r="H1745" s="5" t="s">
        <v>2370</v>
      </c>
      <c r="I1745" s="5" t="str">
        <f t="shared" si="54"/>
        <v>OBESITY</v>
      </c>
      <c r="J1745" s="5" t="str">
        <f t="shared" si="55"/>
        <v>NORMAL</v>
      </c>
    </row>
    <row r="1746" spans="1:10" x14ac:dyDescent="0.25">
      <c r="A1746" s="5" t="s">
        <v>615</v>
      </c>
      <c r="B1746" s="5">
        <v>20.82</v>
      </c>
      <c r="C1746" s="5">
        <v>5.55</v>
      </c>
      <c r="D1746" s="5" t="s">
        <v>2370</v>
      </c>
      <c r="E1746" s="5" t="s">
        <v>2370</v>
      </c>
      <c r="F1746" s="5" t="s">
        <v>2370</v>
      </c>
      <c r="G1746" s="5">
        <v>1</v>
      </c>
      <c r="H1746" s="5" t="s">
        <v>2370</v>
      </c>
      <c r="I1746" s="5" t="str">
        <f t="shared" si="54"/>
        <v>NORMAL WEIGHT</v>
      </c>
      <c r="J1746" s="5" t="str">
        <f t="shared" si="55"/>
        <v>NORMAL</v>
      </c>
    </row>
    <row r="1747" spans="1:10" x14ac:dyDescent="0.25">
      <c r="A1747" s="5" t="s">
        <v>614</v>
      </c>
      <c r="B1747" s="5">
        <v>38.83</v>
      </c>
      <c r="C1747" s="5">
        <v>4.78</v>
      </c>
      <c r="D1747" s="5" t="s">
        <v>2370</v>
      </c>
      <c r="E1747" s="5" t="s">
        <v>2370</v>
      </c>
      <c r="F1747" s="5" t="s">
        <v>2372</v>
      </c>
      <c r="G1747" s="5">
        <v>1</v>
      </c>
      <c r="H1747" s="5" t="s">
        <v>2370</v>
      </c>
      <c r="I1747" s="5" t="str">
        <f t="shared" si="54"/>
        <v>OBESITY</v>
      </c>
      <c r="J1747" s="5" t="str">
        <f t="shared" si="55"/>
        <v>NORMAL</v>
      </c>
    </row>
    <row r="1748" spans="1:10" x14ac:dyDescent="0.25">
      <c r="A1748" s="5" t="s">
        <v>613</v>
      </c>
      <c r="B1748" s="5">
        <v>23.44</v>
      </c>
      <c r="C1748" s="5">
        <v>4.6500000000000004</v>
      </c>
      <c r="D1748" s="5" t="s">
        <v>2371</v>
      </c>
      <c r="E1748" s="5" t="s">
        <v>2370</v>
      </c>
      <c r="F1748" s="5" t="s">
        <v>2370</v>
      </c>
      <c r="G1748" s="5">
        <v>1</v>
      </c>
      <c r="H1748" s="5" t="s">
        <v>2370</v>
      </c>
      <c r="I1748" s="5" t="str">
        <f t="shared" si="54"/>
        <v>NORMAL WEIGHT</v>
      </c>
      <c r="J1748" s="5" t="str">
        <f t="shared" si="55"/>
        <v>NORMAL</v>
      </c>
    </row>
    <row r="1749" spans="1:10" x14ac:dyDescent="0.25">
      <c r="A1749" s="5" t="s">
        <v>612</v>
      </c>
      <c r="B1749" s="5">
        <v>24.13</v>
      </c>
      <c r="C1749" s="5">
        <v>5.2</v>
      </c>
      <c r="D1749" s="5" t="s">
        <v>2370</v>
      </c>
      <c r="E1749" s="5" t="s">
        <v>2370</v>
      </c>
      <c r="F1749" s="5" t="s">
        <v>2370</v>
      </c>
      <c r="G1749" s="5">
        <v>1</v>
      </c>
      <c r="H1749" s="5" t="s">
        <v>2370</v>
      </c>
      <c r="I1749" s="5" t="str">
        <f t="shared" si="54"/>
        <v>NORMAL WEIGHT</v>
      </c>
      <c r="J1749" s="5" t="str">
        <f t="shared" si="55"/>
        <v>NORMAL</v>
      </c>
    </row>
    <row r="1750" spans="1:10" x14ac:dyDescent="0.25">
      <c r="A1750" s="5" t="s">
        <v>611</v>
      </c>
      <c r="B1750" s="5">
        <v>42.13</v>
      </c>
      <c r="C1750" s="5">
        <v>4.54</v>
      </c>
      <c r="D1750" s="5" t="s">
        <v>2371</v>
      </c>
      <c r="E1750" s="5" t="s">
        <v>2370</v>
      </c>
      <c r="F1750" s="5" t="s">
        <v>2370</v>
      </c>
      <c r="G1750" s="5">
        <v>1</v>
      </c>
      <c r="H1750" s="5" t="s">
        <v>2370</v>
      </c>
      <c r="I1750" s="5" t="str">
        <f t="shared" si="54"/>
        <v>OBESITY</v>
      </c>
      <c r="J1750" s="5" t="str">
        <f t="shared" si="55"/>
        <v>NORMAL</v>
      </c>
    </row>
    <row r="1751" spans="1:10" x14ac:dyDescent="0.25">
      <c r="A1751" s="5" t="s">
        <v>610</v>
      </c>
      <c r="B1751" s="5">
        <v>17.86</v>
      </c>
      <c r="C1751" s="5">
        <v>4.1100000000000003</v>
      </c>
      <c r="D1751" s="5" t="s">
        <v>2370</v>
      </c>
      <c r="E1751" s="5" t="s">
        <v>2370</v>
      </c>
      <c r="F1751" s="5" t="s">
        <v>2370</v>
      </c>
      <c r="G1751" s="5">
        <v>1</v>
      </c>
      <c r="H1751" s="5" t="s">
        <v>2370</v>
      </c>
      <c r="I1751" s="5" t="str">
        <f t="shared" si="54"/>
        <v>UNDERWEIGHT</v>
      </c>
      <c r="J1751" s="5" t="str">
        <f t="shared" si="55"/>
        <v>NORMAL</v>
      </c>
    </row>
    <row r="1752" spans="1:10" x14ac:dyDescent="0.25">
      <c r="A1752" s="5" t="s">
        <v>609</v>
      </c>
      <c r="B1752" s="5">
        <v>32.78</v>
      </c>
      <c r="C1752" s="5">
        <v>4.63</v>
      </c>
      <c r="D1752" s="5" t="s">
        <v>2370</v>
      </c>
      <c r="E1752" s="5" t="s">
        <v>2370</v>
      </c>
      <c r="F1752" s="5" t="s">
        <v>2370</v>
      </c>
      <c r="G1752" s="5">
        <v>0</v>
      </c>
      <c r="H1752" s="5" t="s">
        <v>2370</v>
      </c>
      <c r="I1752" s="5" t="str">
        <f t="shared" si="54"/>
        <v>OBESITY</v>
      </c>
      <c r="J1752" s="5" t="str">
        <f t="shared" si="55"/>
        <v>NORMAL</v>
      </c>
    </row>
    <row r="1753" spans="1:10" x14ac:dyDescent="0.25">
      <c r="A1753" s="5" t="s">
        <v>608</v>
      </c>
      <c r="B1753" s="5">
        <v>23.9</v>
      </c>
      <c r="C1753" s="5">
        <v>6.06</v>
      </c>
      <c r="D1753" s="5" t="s">
        <v>2371</v>
      </c>
      <c r="E1753" s="5" t="s">
        <v>2370</v>
      </c>
      <c r="F1753" s="5" t="s">
        <v>2372</v>
      </c>
      <c r="G1753" s="5">
        <v>1</v>
      </c>
      <c r="H1753" s="5" t="s">
        <v>2370</v>
      </c>
      <c r="I1753" s="5" t="str">
        <f t="shared" si="54"/>
        <v>NORMAL WEIGHT</v>
      </c>
      <c r="J1753" s="5" t="str">
        <f t="shared" si="55"/>
        <v>PREDIABETES</v>
      </c>
    </row>
    <row r="1754" spans="1:10" x14ac:dyDescent="0.25">
      <c r="A1754" s="5" t="s">
        <v>607</v>
      </c>
      <c r="B1754" s="5">
        <v>15.47</v>
      </c>
      <c r="C1754" s="5">
        <v>8.43</v>
      </c>
      <c r="D1754" s="5" t="s">
        <v>2370</v>
      </c>
      <c r="E1754" s="5" t="s">
        <v>2370</v>
      </c>
      <c r="F1754" s="5" t="s">
        <v>2370</v>
      </c>
      <c r="G1754" s="5">
        <v>0</v>
      </c>
      <c r="H1754" s="5" t="s">
        <v>2370</v>
      </c>
      <c r="I1754" s="5" t="str">
        <f t="shared" si="54"/>
        <v>UNDERWEIGHT</v>
      </c>
      <c r="J1754" s="5" t="str">
        <f t="shared" si="55"/>
        <v>DIABETES</v>
      </c>
    </row>
    <row r="1755" spans="1:10" x14ac:dyDescent="0.25">
      <c r="A1755" s="5" t="s">
        <v>606</v>
      </c>
      <c r="B1755" s="5">
        <v>28.54</v>
      </c>
      <c r="C1755" s="5">
        <v>5.51</v>
      </c>
      <c r="D1755" s="5" t="s">
        <v>2370</v>
      </c>
      <c r="E1755" s="5" t="s">
        <v>2370</v>
      </c>
      <c r="F1755" s="5" t="s">
        <v>2372</v>
      </c>
      <c r="G1755" s="5">
        <v>1</v>
      </c>
      <c r="H1755" s="5" t="s">
        <v>2370</v>
      </c>
      <c r="I1755" s="5" t="str">
        <f t="shared" si="54"/>
        <v>OVERWEIGHT</v>
      </c>
      <c r="J1755" s="5" t="str">
        <f t="shared" si="55"/>
        <v>NORMAL</v>
      </c>
    </row>
    <row r="1756" spans="1:10" x14ac:dyDescent="0.25">
      <c r="A1756" s="5" t="s">
        <v>605</v>
      </c>
      <c r="B1756" s="5">
        <v>18.54</v>
      </c>
      <c r="C1756" s="5">
        <v>4.95</v>
      </c>
      <c r="D1756" s="5" t="s">
        <v>2370</v>
      </c>
      <c r="E1756" s="5" t="s">
        <v>2370</v>
      </c>
      <c r="F1756" s="5" t="s">
        <v>2370</v>
      </c>
      <c r="G1756" s="5">
        <v>0</v>
      </c>
      <c r="H1756" s="5" t="s">
        <v>2370</v>
      </c>
      <c r="I1756" s="5" t="str">
        <f t="shared" si="54"/>
        <v>NORMAL WEIGHT</v>
      </c>
      <c r="J1756" s="5" t="str">
        <f t="shared" si="55"/>
        <v>NORMAL</v>
      </c>
    </row>
    <row r="1757" spans="1:10" x14ac:dyDescent="0.25">
      <c r="A1757" s="5" t="s">
        <v>604</v>
      </c>
      <c r="B1757" s="5">
        <v>32.18</v>
      </c>
      <c r="C1757" s="5">
        <v>6.44</v>
      </c>
      <c r="D1757" s="5" t="s">
        <v>2371</v>
      </c>
      <c r="E1757" s="5" t="s">
        <v>2370</v>
      </c>
      <c r="F1757" s="5" t="s">
        <v>2372</v>
      </c>
      <c r="G1757" s="5">
        <v>1</v>
      </c>
      <c r="H1757" s="5" t="s">
        <v>2370</v>
      </c>
      <c r="I1757" s="5" t="str">
        <f t="shared" si="54"/>
        <v>OBESITY</v>
      </c>
      <c r="J1757" s="5" t="str">
        <f t="shared" si="55"/>
        <v>DIABETES</v>
      </c>
    </row>
    <row r="1758" spans="1:10" x14ac:dyDescent="0.25">
      <c r="A1758" s="5" t="s">
        <v>603</v>
      </c>
      <c r="B1758" s="5">
        <v>37.380000000000003</v>
      </c>
      <c r="C1758" s="5">
        <v>6.05</v>
      </c>
      <c r="D1758" s="5" t="s">
        <v>2371</v>
      </c>
      <c r="E1758" s="5" t="s">
        <v>2370</v>
      </c>
      <c r="F1758" s="5" t="s">
        <v>2370</v>
      </c>
      <c r="G1758" s="5">
        <v>0</v>
      </c>
      <c r="H1758" s="5" t="s">
        <v>2370</v>
      </c>
      <c r="I1758" s="5" t="str">
        <f t="shared" si="54"/>
        <v>OBESITY</v>
      </c>
      <c r="J1758" s="5" t="str">
        <f t="shared" si="55"/>
        <v>PREDIABETES</v>
      </c>
    </row>
    <row r="1759" spans="1:10" x14ac:dyDescent="0.25">
      <c r="A1759" s="5" t="s">
        <v>602</v>
      </c>
      <c r="B1759" s="5">
        <v>31.12</v>
      </c>
      <c r="C1759" s="5">
        <v>4.76</v>
      </c>
      <c r="D1759" s="5" t="s">
        <v>2371</v>
      </c>
      <c r="E1759" s="5" t="s">
        <v>2370</v>
      </c>
      <c r="F1759" s="5" t="s">
        <v>2372</v>
      </c>
      <c r="G1759" s="5">
        <v>1</v>
      </c>
      <c r="H1759" s="5" t="s">
        <v>2370</v>
      </c>
      <c r="I1759" s="5" t="str">
        <f t="shared" si="54"/>
        <v>OBESITY</v>
      </c>
      <c r="J1759" s="5" t="str">
        <f t="shared" si="55"/>
        <v>NORMAL</v>
      </c>
    </row>
    <row r="1760" spans="1:10" x14ac:dyDescent="0.25">
      <c r="A1760" s="5" t="s">
        <v>601</v>
      </c>
      <c r="B1760" s="5">
        <v>22.01</v>
      </c>
      <c r="C1760" s="5">
        <v>6.72</v>
      </c>
      <c r="D1760" s="5" t="s">
        <v>2371</v>
      </c>
      <c r="E1760" s="5" t="s">
        <v>2370</v>
      </c>
      <c r="F1760" s="5" t="s">
        <v>2370</v>
      </c>
      <c r="G1760" s="5">
        <v>1</v>
      </c>
      <c r="H1760" s="5" t="s">
        <v>2370</v>
      </c>
      <c r="I1760" s="5" t="str">
        <f t="shared" si="54"/>
        <v>NORMAL WEIGHT</v>
      </c>
      <c r="J1760" s="5" t="str">
        <f t="shared" si="55"/>
        <v>DIABETES</v>
      </c>
    </row>
    <row r="1761" spans="1:10" x14ac:dyDescent="0.25">
      <c r="A1761" s="5" t="s">
        <v>600</v>
      </c>
      <c r="B1761" s="5">
        <v>27.645</v>
      </c>
      <c r="C1761" s="5">
        <v>5.7</v>
      </c>
      <c r="D1761" s="5" t="s">
        <v>2370</v>
      </c>
      <c r="E1761" s="5" t="s">
        <v>2370</v>
      </c>
      <c r="F1761" s="5" t="s">
        <v>2370</v>
      </c>
      <c r="G1761" s="5">
        <v>0</v>
      </c>
      <c r="H1761" s="5" t="s">
        <v>2370</v>
      </c>
      <c r="I1761" s="5" t="str">
        <f t="shared" si="54"/>
        <v>OVERWEIGHT</v>
      </c>
      <c r="J1761" s="5" t="str">
        <f t="shared" si="55"/>
        <v>PREDIABETES</v>
      </c>
    </row>
    <row r="1762" spans="1:10" x14ac:dyDescent="0.25">
      <c r="A1762" s="5" t="s">
        <v>599</v>
      </c>
      <c r="B1762" s="5">
        <v>29.64</v>
      </c>
      <c r="C1762" s="5">
        <v>5.31</v>
      </c>
      <c r="D1762" s="5" t="s">
        <v>2371</v>
      </c>
      <c r="E1762" s="5" t="s">
        <v>2370</v>
      </c>
      <c r="F1762" s="5" t="s">
        <v>2370</v>
      </c>
      <c r="G1762" s="5">
        <v>0</v>
      </c>
      <c r="H1762" s="5" t="s">
        <v>2370</v>
      </c>
      <c r="I1762" s="5" t="str">
        <f t="shared" si="54"/>
        <v>OVERWEIGHT</v>
      </c>
      <c r="J1762" s="5" t="str">
        <f t="shared" si="55"/>
        <v>NORMAL</v>
      </c>
    </row>
    <row r="1763" spans="1:10" x14ac:dyDescent="0.25">
      <c r="A1763" s="5" t="s">
        <v>598</v>
      </c>
      <c r="B1763" s="5">
        <v>33.700000000000003</v>
      </c>
      <c r="C1763" s="5">
        <v>4.32</v>
      </c>
      <c r="D1763" s="5" t="s">
        <v>2371</v>
      </c>
      <c r="E1763" s="5" t="s">
        <v>2370</v>
      </c>
      <c r="F1763" s="5" t="s">
        <v>2370</v>
      </c>
      <c r="G1763" s="5">
        <v>1</v>
      </c>
      <c r="H1763" s="5" t="s">
        <v>2370</v>
      </c>
      <c r="I1763" s="5" t="str">
        <f t="shared" si="54"/>
        <v>OBESITY</v>
      </c>
      <c r="J1763" s="5" t="str">
        <f t="shared" si="55"/>
        <v>NORMAL</v>
      </c>
    </row>
    <row r="1764" spans="1:10" x14ac:dyDescent="0.25">
      <c r="A1764" s="5" t="s">
        <v>597</v>
      </c>
      <c r="B1764" s="5">
        <v>27.5</v>
      </c>
      <c r="C1764" s="5">
        <v>4.2300000000000004</v>
      </c>
      <c r="D1764" s="5" t="s">
        <v>2371</v>
      </c>
      <c r="E1764" s="5" t="s">
        <v>2370</v>
      </c>
      <c r="F1764" s="5" t="s">
        <v>2370</v>
      </c>
      <c r="G1764" s="5">
        <v>1</v>
      </c>
      <c r="H1764" s="5" t="s">
        <v>2370</v>
      </c>
      <c r="I1764" s="5" t="str">
        <f t="shared" si="54"/>
        <v>OVERWEIGHT</v>
      </c>
      <c r="J1764" s="5" t="str">
        <f t="shared" si="55"/>
        <v>NORMAL</v>
      </c>
    </row>
    <row r="1765" spans="1:10" x14ac:dyDescent="0.25">
      <c r="A1765" s="5" t="s">
        <v>596</v>
      </c>
      <c r="B1765" s="5">
        <v>16.12</v>
      </c>
      <c r="C1765" s="5">
        <v>6.09</v>
      </c>
      <c r="D1765" s="5" t="s">
        <v>2370</v>
      </c>
      <c r="E1765" s="5" t="s">
        <v>2370</v>
      </c>
      <c r="F1765" s="5" t="s">
        <v>2370</v>
      </c>
      <c r="G1765" s="5">
        <v>0</v>
      </c>
      <c r="H1765" s="5" t="s">
        <v>2370</v>
      </c>
      <c r="I1765" s="5" t="str">
        <f t="shared" si="54"/>
        <v>UNDERWEIGHT</v>
      </c>
      <c r="J1765" s="5" t="str">
        <f t="shared" si="55"/>
        <v>PREDIABETES</v>
      </c>
    </row>
    <row r="1766" spans="1:10" x14ac:dyDescent="0.25">
      <c r="A1766" s="5" t="s">
        <v>595</v>
      </c>
      <c r="B1766" s="5">
        <v>26.73</v>
      </c>
      <c r="C1766" s="5">
        <v>4.74</v>
      </c>
      <c r="D1766" s="5" t="s">
        <v>2371</v>
      </c>
      <c r="E1766" s="5" t="s">
        <v>2370</v>
      </c>
      <c r="F1766" s="5" t="s">
        <v>2370</v>
      </c>
      <c r="G1766" s="5">
        <v>1</v>
      </c>
      <c r="H1766" s="5" t="s">
        <v>2370</v>
      </c>
      <c r="I1766" s="5" t="str">
        <f t="shared" si="54"/>
        <v>OVERWEIGHT</v>
      </c>
      <c r="J1766" s="5" t="str">
        <f t="shared" si="55"/>
        <v>NORMAL</v>
      </c>
    </row>
    <row r="1767" spans="1:10" x14ac:dyDescent="0.25">
      <c r="A1767" s="5" t="s">
        <v>594</v>
      </c>
      <c r="B1767" s="5">
        <v>37.25</v>
      </c>
      <c r="C1767" s="5">
        <v>6.23</v>
      </c>
      <c r="D1767" s="5" t="s">
        <v>2371</v>
      </c>
      <c r="E1767" s="5" t="s">
        <v>2370</v>
      </c>
      <c r="F1767" s="5" t="s">
        <v>2370</v>
      </c>
      <c r="G1767" s="5">
        <v>0</v>
      </c>
      <c r="H1767" s="5" t="s">
        <v>2370</v>
      </c>
      <c r="I1767" s="5" t="str">
        <f t="shared" si="54"/>
        <v>OBESITY</v>
      </c>
      <c r="J1767" s="5" t="str">
        <f t="shared" si="55"/>
        <v>PREDIABETES</v>
      </c>
    </row>
    <row r="1768" spans="1:10" x14ac:dyDescent="0.25">
      <c r="A1768" s="5" t="s">
        <v>593</v>
      </c>
      <c r="B1768" s="5">
        <v>23.56</v>
      </c>
      <c r="C1768" s="5">
        <v>5.45</v>
      </c>
      <c r="D1768" s="5" t="s">
        <v>2371</v>
      </c>
      <c r="E1768" s="5" t="s">
        <v>2370</v>
      </c>
      <c r="F1768" s="5" t="s">
        <v>2370</v>
      </c>
      <c r="G1768" s="5">
        <v>1</v>
      </c>
      <c r="H1768" s="5" t="s">
        <v>2370</v>
      </c>
      <c r="I1768" s="5" t="str">
        <f t="shared" si="54"/>
        <v>NORMAL WEIGHT</v>
      </c>
      <c r="J1768" s="5" t="str">
        <f t="shared" si="55"/>
        <v>NORMAL</v>
      </c>
    </row>
    <row r="1769" spans="1:10" x14ac:dyDescent="0.25">
      <c r="A1769" s="5" t="s">
        <v>592</v>
      </c>
      <c r="B1769" s="5">
        <v>15.84</v>
      </c>
      <c r="C1769" s="5">
        <v>10.34</v>
      </c>
      <c r="D1769" s="5" t="s">
        <v>2370</v>
      </c>
      <c r="E1769" s="5" t="s">
        <v>2370</v>
      </c>
      <c r="F1769" s="5" t="s">
        <v>2370</v>
      </c>
      <c r="G1769" s="5">
        <v>2</v>
      </c>
      <c r="H1769" s="5" t="s">
        <v>2370</v>
      </c>
      <c r="I1769" s="5" t="str">
        <f t="shared" si="54"/>
        <v>UNDERWEIGHT</v>
      </c>
      <c r="J1769" s="5" t="str">
        <f t="shared" si="55"/>
        <v>DIABETES</v>
      </c>
    </row>
    <row r="1770" spans="1:10" x14ac:dyDescent="0.25">
      <c r="A1770" s="5" t="s">
        <v>591</v>
      </c>
      <c r="B1770" s="5">
        <v>36.630000000000003</v>
      </c>
      <c r="C1770" s="5">
        <v>5.15</v>
      </c>
      <c r="D1770" s="5" t="s">
        <v>2370</v>
      </c>
      <c r="E1770" s="5" t="s">
        <v>2370</v>
      </c>
      <c r="F1770" s="5" t="s">
        <v>2370</v>
      </c>
      <c r="G1770" s="5">
        <v>0</v>
      </c>
      <c r="H1770" s="5" t="s">
        <v>2370</v>
      </c>
      <c r="I1770" s="5" t="str">
        <f t="shared" si="54"/>
        <v>OBESITY</v>
      </c>
      <c r="J1770" s="5" t="str">
        <f t="shared" si="55"/>
        <v>NORMAL</v>
      </c>
    </row>
    <row r="1771" spans="1:10" x14ac:dyDescent="0.25">
      <c r="A1771" s="5" t="s">
        <v>590</v>
      </c>
      <c r="B1771" s="5">
        <v>16.47</v>
      </c>
      <c r="C1771" s="5">
        <v>11.72</v>
      </c>
      <c r="D1771" s="5" t="s">
        <v>2370</v>
      </c>
      <c r="E1771" s="5" t="s">
        <v>2370</v>
      </c>
      <c r="F1771" s="5" t="s">
        <v>2370</v>
      </c>
      <c r="G1771" s="5">
        <v>0</v>
      </c>
      <c r="H1771" s="5" t="s">
        <v>2370</v>
      </c>
      <c r="I1771" s="5" t="str">
        <f t="shared" si="54"/>
        <v>UNDERWEIGHT</v>
      </c>
      <c r="J1771" s="5" t="str">
        <f t="shared" si="55"/>
        <v>DIABETES</v>
      </c>
    </row>
    <row r="1772" spans="1:10" x14ac:dyDescent="0.25">
      <c r="A1772" s="5" t="s">
        <v>589</v>
      </c>
      <c r="B1772" s="5">
        <v>25.8</v>
      </c>
      <c r="C1772" s="5">
        <v>5.29</v>
      </c>
      <c r="D1772" s="5" t="s">
        <v>2370</v>
      </c>
      <c r="E1772" s="5" t="s">
        <v>2370</v>
      </c>
      <c r="F1772" s="5" t="s">
        <v>2370</v>
      </c>
      <c r="G1772" s="5">
        <v>0</v>
      </c>
      <c r="H1772" s="5" t="s">
        <v>2370</v>
      </c>
      <c r="I1772" s="5" t="str">
        <f t="shared" si="54"/>
        <v>OVERWEIGHT</v>
      </c>
      <c r="J1772" s="5" t="str">
        <f t="shared" si="55"/>
        <v>NORMAL</v>
      </c>
    </row>
    <row r="1773" spans="1:10" x14ac:dyDescent="0.25">
      <c r="A1773" s="5" t="s">
        <v>588</v>
      </c>
      <c r="B1773" s="5">
        <v>23.6</v>
      </c>
      <c r="C1773" s="5">
        <v>4.33</v>
      </c>
      <c r="D1773" s="5" t="s">
        <v>2370</v>
      </c>
      <c r="E1773" s="5" t="s">
        <v>2370</v>
      </c>
      <c r="F1773" s="5" t="s">
        <v>2370</v>
      </c>
      <c r="G1773" s="5">
        <v>0</v>
      </c>
      <c r="H1773" s="5" t="s">
        <v>2370</v>
      </c>
      <c r="I1773" s="5" t="str">
        <f t="shared" si="54"/>
        <v>NORMAL WEIGHT</v>
      </c>
      <c r="J1773" s="5" t="str">
        <f t="shared" si="55"/>
        <v>NORMAL</v>
      </c>
    </row>
    <row r="1774" spans="1:10" x14ac:dyDescent="0.25">
      <c r="A1774" s="5" t="s">
        <v>587</v>
      </c>
      <c r="B1774" s="5">
        <v>32.11</v>
      </c>
      <c r="C1774" s="5">
        <v>6.24</v>
      </c>
      <c r="D1774" s="5" t="s">
        <v>2370</v>
      </c>
      <c r="E1774" s="5" t="s">
        <v>2370</v>
      </c>
      <c r="F1774" s="5" t="s">
        <v>2372</v>
      </c>
      <c r="G1774" s="5">
        <v>1</v>
      </c>
      <c r="H1774" s="5" t="s">
        <v>2370</v>
      </c>
      <c r="I1774" s="5" t="str">
        <f t="shared" si="54"/>
        <v>OBESITY</v>
      </c>
      <c r="J1774" s="5" t="str">
        <f t="shared" si="55"/>
        <v>PREDIABETES</v>
      </c>
    </row>
    <row r="1775" spans="1:10" x14ac:dyDescent="0.25">
      <c r="A1775" s="5" t="s">
        <v>586</v>
      </c>
      <c r="B1775" s="5">
        <v>30.114999999999998</v>
      </c>
      <c r="C1775" s="5">
        <v>11.61</v>
      </c>
      <c r="D1775" s="5" t="s">
        <v>2370</v>
      </c>
      <c r="E1775" s="5" t="s">
        <v>2370</v>
      </c>
      <c r="F1775" s="5" t="s">
        <v>2370</v>
      </c>
      <c r="G1775" s="5">
        <v>0</v>
      </c>
      <c r="H1775" s="5" t="s">
        <v>2370</v>
      </c>
      <c r="I1775" s="5" t="str">
        <f t="shared" si="54"/>
        <v>OBESITY</v>
      </c>
      <c r="J1775" s="5" t="str">
        <f t="shared" si="55"/>
        <v>DIABETES</v>
      </c>
    </row>
    <row r="1776" spans="1:10" x14ac:dyDescent="0.25">
      <c r="A1776" s="5" t="s">
        <v>585</v>
      </c>
      <c r="B1776" s="5">
        <v>20.28</v>
      </c>
      <c r="C1776" s="5">
        <v>11.07</v>
      </c>
      <c r="D1776" s="5" t="s">
        <v>2371</v>
      </c>
      <c r="E1776" s="5" t="s">
        <v>2370</v>
      </c>
      <c r="F1776" s="5" t="s">
        <v>2370</v>
      </c>
      <c r="G1776" s="5">
        <v>0</v>
      </c>
      <c r="H1776" s="5" t="s">
        <v>2370</v>
      </c>
      <c r="I1776" s="5" t="str">
        <f t="shared" si="54"/>
        <v>NORMAL WEIGHT</v>
      </c>
      <c r="J1776" s="5" t="str">
        <f t="shared" si="55"/>
        <v>DIABETES</v>
      </c>
    </row>
    <row r="1777" spans="1:10" x14ac:dyDescent="0.25">
      <c r="A1777" s="5" t="s">
        <v>584</v>
      </c>
      <c r="B1777" s="5">
        <v>20.234999999999999</v>
      </c>
      <c r="C1777" s="5">
        <v>5.19</v>
      </c>
      <c r="D1777" s="5" t="s">
        <v>2370</v>
      </c>
      <c r="E1777" s="5" t="s">
        <v>2370</v>
      </c>
      <c r="F1777" s="5" t="s">
        <v>2372</v>
      </c>
      <c r="G1777" s="5">
        <v>1</v>
      </c>
      <c r="H1777" s="5" t="s">
        <v>2370</v>
      </c>
      <c r="I1777" s="5" t="str">
        <f t="shared" si="54"/>
        <v>NORMAL WEIGHT</v>
      </c>
      <c r="J1777" s="5" t="str">
        <f t="shared" si="55"/>
        <v>NORMAL</v>
      </c>
    </row>
    <row r="1778" spans="1:10" x14ac:dyDescent="0.25">
      <c r="A1778" s="5" t="s">
        <v>583</v>
      </c>
      <c r="B1778" s="5">
        <v>25.27</v>
      </c>
      <c r="C1778" s="5">
        <v>5.7</v>
      </c>
      <c r="D1778" s="5" t="s">
        <v>2371</v>
      </c>
      <c r="E1778" s="5" t="s">
        <v>2370</v>
      </c>
      <c r="F1778" s="5" t="s">
        <v>2370</v>
      </c>
      <c r="G1778" s="5">
        <v>1</v>
      </c>
      <c r="H1778" s="5" t="s">
        <v>2370</v>
      </c>
      <c r="I1778" s="5" t="str">
        <f t="shared" si="54"/>
        <v>OVERWEIGHT</v>
      </c>
      <c r="J1778" s="5" t="str">
        <f t="shared" si="55"/>
        <v>PREDIABETES</v>
      </c>
    </row>
    <row r="1779" spans="1:10" x14ac:dyDescent="0.25">
      <c r="A1779" s="5" t="s">
        <v>582</v>
      </c>
      <c r="B1779" s="5">
        <v>24.24</v>
      </c>
      <c r="C1779" s="5">
        <v>6.15</v>
      </c>
      <c r="D1779" s="5" t="s">
        <v>2370</v>
      </c>
      <c r="E1779" s="5" t="s">
        <v>2370</v>
      </c>
      <c r="F1779" s="5" t="s">
        <v>2370</v>
      </c>
      <c r="G1779" s="5">
        <v>0</v>
      </c>
      <c r="H1779" s="5" t="s">
        <v>2370</v>
      </c>
      <c r="I1779" s="5" t="str">
        <f t="shared" si="54"/>
        <v>NORMAL WEIGHT</v>
      </c>
      <c r="J1779" s="5" t="str">
        <f t="shared" si="55"/>
        <v>PREDIABETES</v>
      </c>
    </row>
    <row r="1780" spans="1:10" x14ac:dyDescent="0.25">
      <c r="A1780" s="5" t="s">
        <v>581</v>
      </c>
      <c r="B1780" s="5">
        <v>35.75</v>
      </c>
      <c r="C1780" s="5">
        <v>5.07</v>
      </c>
      <c r="D1780" s="5" t="s">
        <v>2370</v>
      </c>
      <c r="E1780" s="5" t="s">
        <v>2370</v>
      </c>
      <c r="F1780" s="5" t="s">
        <v>2370</v>
      </c>
      <c r="G1780" s="5">
        <v>0</v>
      </c>
      <c r="H1780" s="5" t="s">
        <v>2370</v>
      </c>
      <c r="I1780" s="5" t="str">
        <f t="shared" si="54"/>
        <v>OBESITY</v>
      </c>
      <c r="J1780" s="5" t="str">
        <f t="shared" si="55"/>
        <v>NORMAL</v>
      </c>
    </row>
    <row r="1781" spans="1:10" x14ac:dyDescent="0.25">
      <c r="A1781" s="5" t="s">
        <v>580</v>
      </c>
      <c r="B1781" s="5">
        <v>29.92</v>
      </c>
      <c r="C1781" s="5">
        <v>10.97</v>
      </c>
      <c r="D1781" s="5" t="s">
        <v>2371</v>
      </c>
      <c r="E1781" s="5" t="s">
        <v>2370</v>
      </c>
      <c r="F1781" s="5" t="s">
        <v>2370</v>
      </c>
      <c r="G1781" s="5">
        <v>1</v>
      </c>
      <c r="H1781" s="5" t="s">
        <v>2370</v>
      </c>
      <c r="I1781" s="5" t="str">
        <f t="shared" si="54"/>
        <v>OVERWEIGHT</v>
      </c>
      <c r="J1781" s="5" t="str">
        <f t="shared" si="55"/>
        <v>DIABETES</v>
      </c>
    </row>
    <row r="1782" spans="1:10" x14ac:dyDescent="0.25">
      <c r="A1782" s="5" t="s">
        <v>579</v>
      </c>
      <c r="B1782" s="5">
        <v>26.2</v>
      </c>
      <c r="C1782" s="5">
        <v>10.93</v>
      </c>
      <c r="D1782" s="5" t="s">
        <v>2371</v>
      </c>
      <c r="E1782" s="5" t="s">
        <v>2370</v>
      </c>
      <c r="F1782" s="5" t="s">
        <v>2370</v>
      </c>
      <c r="G1782" s="5">
        <v>1</v>
      </c>
      <c r="H1782" s="5" t="s">
        <v>2370</v>
      </c>
      <c r="I1782" s="5" t="str">
        <f t="shared" si="54"/>
        <v>OVERWEIGHT</v>
      </c>
      <c r="J1782" s="5" t="str">
        <f t="shared" si="55"/>
        <v>DIABETES</v>
      </c>
    </row>
    <row r="1783" spans="1:10" x14ac:dyDescent="0.25">
      <c r="A1783" s="5" t="s">
        <v>578</v>
      </c>
      <c r="B1783" s="5">
        <v>26.695</v>
      </c>
      <c r="C1783" s="5">
        <v>4.21</v>
      </c>
      <c r="D1783" s="5" t="s">
        <v>2371</v>
      </c>
      <c r="E1783" s="5" t="s">
        <v>2370</v>
      </c>
      <c r="F1783" s="5" t="s">
        <v>2372</v>
      </c>
      <c r="G1783" s="5">
        <v>1</v>
      </c>
      <c r="H1783" s="5" t="s">
        <v>2370</v>
      </c>
      <c r="I1783" s="5" t="str">
        <f t="shared" si="54"/>
        <v>OVERWEIGHT</v>
      </c>
      <c r="J1783" s="5" t="str">
        <f t="shared" si="55"/>
        <v>NORMAL</v>
      </c>
    </row>
    <row r="1784" spans="1:10" x14ac:dyDescent="0.25">
      <c r="A1784" s="5" t="s">
        <v>577</v>
      </c>
      <c r="B1784" s="5">
        <v>23.16</v>
      </c>
      <c r="C1784" s="5">
        <v>5.5</v>
      </c>
      <c r="D1784" s="5" t="s">
        <v>2370</v>
      </c>
      <c r="E1784" s="5" t="s">
        <v>2370</v>
      </c>
      <c r="F1784" s="5" t="s">
        <v>2370</v>
      </c>
      <c r="G1784" s="5">
        <v>0</v>
      </c>
      <c r="H1784" s="5" t="s">
        <v>2370</v>
      </c>
      <c r="I1784" s="5" t="str">
        <f t="shared" si="54"/>
        <v>NORMAL WEIGHT</v>
      </c>
      <c r="J1784" s="5" t="str">
        <f t="shared" si="55"/>
        <v>NORMAL</v>
      </c>
    </row>
    <row r="1785" spans="1:10" x14ac:dyDescent="0.25">
      <c r="A1785" s="5" t="s">
        <v>576</v>
      </c>
      <c r="B1785" s="5">
        <v>32.585000000000001</v>
      </c>
      <c r="C1785" s="5">
        <v>4.93</v>
      </c>
      <c r="D1785" s="5" t="s">
        <v>2371</v>
      </c>
      <c r="E1785" s="5" t="s">
        <v>2370</v>
      </c>
      <c r="F1785" s="5" t="s">
        <v>2370</v>
      </c>
      <c r="G1785" s="5">
        <v>1</v>
      </c>
      <c r="H1785" s="5" t="s">
        <v>2370</v>
      </c>
      <c r="I1785" s="5" t="str">
        <f t="shared" si="54"/>
        <v>OBESITY</v>
      </c>
      <c r="J1785" s="5" t="str">
        <f t="shared" si="55"/>
        <v>NORMAL</v>
      </c>
    </row>
    <row r="1786" spans="1:10" x14ac:dyDescent="0.25">
      <c r="A1786" s="5" t="s">
        <v>575</v>
      </c>
      <c r="B1786" s="5">
        <v>33.97</v>
      </c>
      <c r="C1786" s="5">
        <v>5.6</v>
      </c>
      <c r="D1786" s="5" t="s">
        <v>2371</v>
      </c>
      <c r="E1786" s="5" t="s">
        <v>2370</v>
      </c>
      <c r="F1786" s="5" t="s">
        <v>2370</v>
      </c>
      <c r="G1786" s="5">
        <v>0</v>
      </c>
      <c r="H1786" s="5" t="s">
        <v>2370</v>
      </c>
      <c r="I1786" s="5" t="str">
        <f t="shared" si="54"/>
        <v>OBESITY</v>
      </c>
      <c r="J1786" s="5" t="str">
        <f t="shared" si="55"/>
        <v>NORMAL</v>
      </c>
    </row>
    <row r="1787" spans="1:10" x14ac:dyDescent="0.25">
      <c r="A1787" s="5" t="s">
        <v>574</v>
      </c>
      <c r="B1787" s="5">
        <v>16.57</v>
      </c>
      <c r="C1787" s="5">
        <v>9.99</v>
      </c>
      <c r="D1787" s="5" t="s">
        <v>2370</v>
      </c>
      <c r="E1787" s="5" t="s">
        <v>2370</v>
      </c>
      <c r="F1787" s="5" t="s">
        <v>2370</v>
      </c>
      <c r="G1787" s="5">
        <v>0</v>
      </c>
      <c r="H1787" s="5" t="s">
        <v>2370</v>
      </c>
      <c r="I1787" s="5" t="str">
        <f t="shared" si="54"/>
        <v>UNDERWEIGHT</v>
      </c>
      <c r="J1787" s="5" t="str">
        <f t="shared" si="55"/>
        <v>DIABETES</v>
      </c>
    </row>
    <row r="1788" spans="1:10" x14ac:dyDescent="0.25">
      <c r="A1788" s="5" t="s">
        <v>573</v>
      </c>
      <c r="B1788" s="5">
        <v>17.55</v>
      </c>
      <c r="C1788" s="5">
        <v>5.93</v>
      </c>
      <c r="D1788" s="5" t="s">
        <v>2370</v>
      </c>
      <c r="E1788" s="5" t="s">
        <v>2370</v>
      </c>
      <c r="F1788" s="5" t="s">
        <v>2372</v>
      </c>
      <c r="G1788" s="5">
        <v>1</v>
      </c>
      <c r="H1788" s="5" t="s">
        <v>2370</v>
      </c>
      <c r="I1788" s="5" t="str">
        <f t="shared" si="54"/>
        <v>UNDERWEIGHT</v>
      </c>
      <c r="J1788" s="5" t="str">
        <f t="shared" si="55"/>
        <v>PREDIABETES</v>
      </c>
    </row>
    <row r="1789" spans="1:10" x14ac:dyDescent="0.25">
      <c r="A1789" s="5" t="s">
        <v>572</v>
      </c>
      <c r="B1789" s="5">
        <v>29.41</v>
      </c>
      <c r="C1789" s="5">
        <v>6.29</v>
      </c>
      <c r="D1789" s="5" t="s">
        <v>2371</v>
      </c>
      <c r="E1789" s="5" t="s">
        <v>2370</v>
      </c>
      <c r="F1789" s="5" t="s">
        <v>2370</v>
      </c>
      <c r="G1789" s="5">
        <v>1</v>
      </c>
      <c r="H1789" s="5" t="s">
        <v>2370</v>
      </c>
      <c r="I1789" s="5" t="str">
        <f t="shared" si="54"/>
        <v>OVERWEIGHT</v>
      </c>
      <c r="J1789" s="5" t="str">
        <f t="shared" si="55"/>
        <v>PREDIABETES</v>
      </c>
    </row>
    <row r="1790" spans="1:10" x14ac:dyDescent="0.25">
      <c r="A1790" s="5" t="s">
        <v>571</v>
      </c>
      <c r="B1790" s="5">
        <v>17.91</v>
      </c>
      <c r="C1790" s="5">
        <v>5.65</v>
      </c>
      <c r="D1790" s="5" t="s">
        <v>2370</v>
      </c>
      <c r="E1790" s="5" t="s">
        <v>2370</v>
      </c>
      <c r="F1790" s="5" t="s">
        <v>2370</v>
      </c>
      <c r="G1790" s="5">
        <v>1</v>
      </c>
      <c r="H1790" s="5" t="s">
        <v>2370</v>
      </c>
      <c r="I1790" s="5" t="str">
        <f t="shared" si="54"/>
        <v>UNDERWEIGHT</v>
      </c>
      <c r="J1790" s="5" t="str">
        <f t="shared" si="55"/>
        <v>NORMAL</v>
      </c>
    </row>
    <row r="1791" spans="1:10" x14ac:dyDescent="0.25">
      <c r="A1791" s="5" t="s">
        <v>570</v>
      </c>
      <c r="B1791" s="5">
        <v>31.57</v>
      </c>
      <c r="C1791" s="5">
        <v>6.15</v>
      </c>
      <c r="D1791" s="5" t="s">
        <v>2370</v>
      </c>
      <c r="E1791" s="5" t="s">
        <v>2370</v>
      </c>
      <c r="F1791" s="5" t="s">
        <v>2370</v>
      </c>
      <c r="G1791" s="5">
        <v>1</v>
      </c>
      <c r="H1791" s="5" t="s">
        <v>2370</v>
      </c>
      <c r="I1791" s="5" t="str">
        <f t="shared" si="54"/>
        <v>OBESITY</v>
      </c>
      <c r="J1791" s="5" t="str">
        <f t="shared" si="55"/>
        <v>PREDIABETES</v>
      </c>
    </row>
    <row r="1792" spans="1:10" x14ac:dyDescent="0.25">
      <c r="A1792" s="5" t="s">
        <v>569</v>
      </c>
      <c r="B1792" s="5">
        <v>33.18</v>
      </c>
      <c r="C1792" s="5">
        <v>5.22</v>
      </c>
      <c r="D1792" s="5" t="s">
        <v>2370</v>
      </c>
      <c r="E1792" s="5" t="s">
        <v>2371</v>
      </c>
      <c r="F1792" s="5" t="s">
        <v>2370</v>
      </c>
      <c r="G1792" s="5">
        <v>1</v>
      </c>
      <c r="H1792" s="5" t="s">
        <v>2370</v>
      </c>
      <c r="I1792" s="5" t="str">
        <f t="shared" si="54"/>
        <v>OBESITY</v>
      </c>
      <c r="J1792" s="5" t="str">
        <f t="shared" si="55"/>
        <v>NORMAL</v>
      </c>
    </row>
    <row r="1793" spans="1:10" x14ac:dyDescent="0.25">
      <c r="A1793" s="5" t="s">
        <v>568</v>
      </c>
      <c r="B1793" s="5">
        <v>37</v>
      </c>
      <c r="C1793" s="5">
        <v>11.66</v>
      </c>
      <c r="D1793" s="5" t="s">
        <v>2370</v>
      </c>
      <c r="E1793" s="5" t="s">
        <v>2370</v>
      </c>
      <c r="F1793" s="5" t="s">
        <v>2370</v>
      </c>
      <c r="G1793" s="5">
        <v>0</v>
      </c>
      <c r="H1793" s="5" t="s">
        <v>2370</v>
      </c>
      <c r="I1793" s="5" t="str">
        <f t="shared" si="54"/>
        <v>OBESITY</v>
      </c>
      <c r="J1793" s="5" t="str">
        <f t="shared" si="55"/>
        <v>DIABETES</v>
      </c>
    </row>
    <row r="1794" spans="1:10" x14ac:dyDescent="0.25">
      <c r="A1794" s="5" t="s">
        <v>567</v>
      </c>
      <c r="B1794" s="5">
        <v>18.905000000000001</v>
      </c>
      <c r="C1794" s="5">
        <v>4.91</v>
      </c>
      <c r="D1794" s="5" t="s">
        <v>2371</v>
      </c>
      <c r="E1794" s="5" t="s">
        <v>2370</v>
      </c>
      <c r="F1794" s="5" t="s">
        <v>2370</v>
      </c>
      <c r="G1794" s="5">
        <v>1</v>
      </c>
      <c r="H1794" s="5" t="s">
        <v>2370</v>
      </c>
      <c r="I1794" s="5" t="str">
        <f t="shared" ref="I1794:I1857" si="56">IF(B1794 &lt;18.5,"UNDERWEIGHT",IF(B1794&lt;25,"NORMAL WEIGHT",IF(B1794&lt;30,"OVERWEIGHT","OBESITY")))</f>
        <v>NORMAL WEIGHT</v>
      </c>
      <c r="J1794" s="5" t="str">
        <f t="shared" si="55"/>
        <v>NORMAL</v>
      </c>
    </row>
    <row r="1795" spans="1:10" x14ac:dyDescent="0.25">
      <c r="A1795" s="5" t="s">
        <v>566</v>
      </c>
      <c r="B1795" s="5">
        <v>20.03</v>
      </c>
      <c r="C1795" s="5">
        <v>9.25</v>
      </c>
      <c r="D1795" s="5" t="s">
        <v>2371</v>
      </c>
      <c r="E1795" s="5" t="s">
        <v>2370</v>
      </c>
      <c r="F1795" s="5" t="s">
        <v>2370</v>
      </c>
      <c r="G1795" s="5">
        <v>0</v>
      </c>
      <c r="H1795" s="5" t="s">
        <v>2370</v>
      </c>
      <c r="I1795" s="5" t="str">
        <f t="shared" si="56"/>
        <v>NORMAL WEIGHT</v>
      </c>
      <c r="J1795" s="5" t="str">
        <f t="shared" ref="J1795:J1858" si="57">IF(C1795&lt;5.7,"NORMAL",IF(C1795&lt;6.4,"PREDIABETES","DIABETES"))</f>
        <v>DIABETES</v>
      </c>
    </row>
    <row r="1796" spans="1:10" x14ac:dyDescent="0.25">
      <c r="A1796" s="5" t="s">
        <v>565</v>
      </c>
      <c r="B1796" s="5">
        <v>16.7</v>
      </c>
      <c r="C1796" s="5">
        <v>11.48</v>
      </c>
      <c r="D1796" s="5" t="s">
        <v>2370</v>
      </c>
      <c r="E1796" s="5" t="s">
        <v>2370</v>
      </c>
      <c r="F1796" s="5" t="s">
        <v>2370</v>
      </c>
      <c r="G1796" s="5">
        <v>0</v>
      </c>
      <c r="H1796" s="5" t="s">
        <v>2370</v>
      </c>
      <c r="I1796" s="5" t="str">
        <f t="shared" si="56"/>
        <v>UNDERWEIGHT</v>
      </c>
      <c r="J1796" s="5" t="str">
        <f t="shared" si="57"/>
        <v>DIABETES</v>
      </c>
    </row>
    <row r="1797" spans="1:10" x14ac:dyDescent="0.25">
      <c r="A1797" s="5" t="s">
        <v>564</v>
      </c>
      <c r="B1797" s="5">
        <v>39.82</v>
      </c>
      <c r="C1797" s="5">
        <v>6.06</v>
      </c>
      <c r="D1797" s="5" t="s">
        <v>2370</v>
      </c>
      <c r="E1797" s="5" t="s">
        <v>2370</v>
      </c>
      <c r="F1797" s="5" t="s">
        <v>2370</v>
      </c>
      <c r="G1797" s="5">
        <v>0</v>
      </c>
      <c r="H1797" s="5" t="s">
        <v>2370</v>
      </c>
      <c r="I1797" s="5" t="str">
        <f t="shared" si="56"/>
        <v>OBESITY</v>
      </c>
      <c r="J1797" s="5" t="str">
        <f t="shared" si="57"/>
        <v>PREDIABETES</v>
      </c>
    </row>
    <row r="1798" spans="1:10" x14ac:dyDescent="0.25">
      <c r="A1798" s="5" t="s">
        <v>563</v>
      </c>
      <c r="B1798" s="5">
        <v>22.04</v>
      </c>
      <c r="C1798" s="5">
        <v>5.86</v>
      </c>
      <c r="D1798" s="5" t="s">
        <v>2370</v>
      </c>
      <c r="E1798" s="5" t="s">
        <v>2370</v>
      </c>
      <c r="F1798" s="5" t="s">
        <v>2370</v>
      </c>
      <c r="G1798" s="5">
        <v>1</v>
      </c>
      <c r="H1798" s="5" t="s">
        <v>2370</v>
      </c>
      <c r="I1798" s="5" t="str">
        <f t="shared" si="56"/>
        <v>NORMAL WEIGHT</v>
      </c>
      <c r="J1798" s="5" t="str">
        <f t="shared" si="57"/>
        <v>PREDIABETES</v>
      </c>
    </row>
    <row r="1799" spans="1:10" x14ac:dyDescent="0.25">
      <c r="A1799" s="5" t="s">
        <v>562</v>
      </c>
      <c r="B1799" s="5">
        <v>28.27</v>
      </c>
      <c r="C1799" s="5">
        <v>5.33</v>
      </c>
      <c r="D1799" s="5" t="s">
        <v>2370</v>
      </c>
      <c r="E1799" s="5" t="s">
        <v>2370</v>
      </c>
      <c r="F1799" s="5" t="s">
        <v>2370</v>
      </c>
      <c r="G1799" s="5">
        <v>0</v>
      </c>
      <c r="H1799" s="5" t="s">
        <v>2370</v>
      </c>
      <c r="I1799" s="5" t="str">
        <f t="shared" si="56"/>
        <v>OVERWEIGHT</v>
      </c>
      <c r="J1799" s="5" t="str">
        <f t="shared" si="57"/>
        <v>NORMAL</v>
      </c>
    </row>
    <row r="1800" spans="1:10" x14ac:dyDescent="0.25">
      <c r="A1800" s="5" t="s">
        <v>561</v>
      </c>
      <c r="B1800" s="5">
        <v>18.5</v>
      </c>
      <c r="C1800" s="5">
        <v>5.33</v>
      </c>
      <c r="D1800" s="5" t="s">
        <v>2370</v>
      </c>
      <c r="E1800" s="5" t="s">
        <v>2370</v>
      </c>
      <c r="F1800" s="5" t="s">
        <v>2370</v>
      </c>
      <c r="G1800" s="5">
        <v>0</v>
      </c>
      <c r="H1800" s="5" t="s">
        <v>2370</v>
      </c>
      <c r="I1800" s="5" t="str">
        <f t="shared" si="56"/>
        <v>NORMAL WEIGHT</v>
      </c>
      <c r="J1800" s="5" t="str">
        <f t="shared" si="57"/>
        <v>NORMAL</v>
      </c>
    </row>
    <row r="1801" spans="1:10" x14ac:dyDescent="0.25">
      <c r="A1801" s="5" t="s">
        <v>560</v>
      </c>
      <c r="B1801" s="5">
        <v>38.6</v>
      </c>
      <c r="C1801" s="5">
        <v>6.02</v>
      </c>
      <c r="D1801" s="5" t="s">
        <v>2370</v>
      </c>
      <c r="E1801" s="5" t="s">
        <v>2370</v>
      </c>
      <c r="F1801" s="5" t="s">
        <v>2370</v>
      </c>
      <c r="G1801" s="5">
        <v>1</v>
      </c>
      <c r="H1801" s="5" t="s">
        <v>2370</v>
      </c>
      <c r="I1801" s="5" t="str">
        <f t="shared" si="56"/>
        <v>OBESITY</v>
      </c>
      <c r="J1801" s="5" t="str">
        <f t="shared" si="57"/>
        <v>PREDIABETES</v>
      </c>
    </row>
    <row r="1802" spans="1:10" x14ac:dyDescent="0.25">
      <c r="A1802" s="5" t="s">
        <v>559</v>
      </c>
      <c r="B1802" s="5">
        <v>43.12</v>
      </c>
      <c r="C1802" s="5">
        <v>6.25</v>
      </c>
      <c r="D1802" s="5" t="s">
        <v>2370</v>
      </c>
      <c r="E1802" s="5" t="s">
        <v>2370</v>
      </c>
      <c r="F1802" s="5" t="s">
        <v>2370</v>
      </c>
      <c r="G1802" s="5">
        <v>1</v>
      </c>
      <c r="H1802" s="5" t="s">
        <v>2370</v>
      </c>
      <c r="I1802" s="5" t="str">
        <f t="shared" si="56"/>
        <v>OBESITY</v>
      </c>
      <c r="J1802" s="5" t="str">
        <f t="shared" si="57"/>
        <v>PREDIABETES</v>
      </c>
    </row>
    <row r="1803" spans="1:10" x14ac:dyDescent="0.25">
      <c r="A1803" s="5" t="s">
        <v>558</v>
      </c>
      <c r="B1803" s="5">
        <v>30.5</v>
      </c>
      <c r="C1803" s="5">
        <v>4.8099999999999996</v>
      </c>
      <c r="D1803" s="5" t="s">
        <v>2370</v>
      </c>
      <c r="E1803" s="5" t="s">
        <v>2370</v>
      </c>
      <c r="F1803" s="5" t="s">
        <v>2370</v>
      </c>
      <c r="G1803" s="5">
        <v>1</v>
      </c>
      <c r="H1803" s="5" t="s">
        <v>2370</v>
      </c>
      <c r="I1803" s="5" t="str">
        <f t="shared" si="56"/>
        <v>OBESITY</v>
      </c>
      <c r="J1803" s="5" t="str">
        <f t="shared" si="57"/>
        <v>NORMAL</v>
      </c>
    </row>
    <row r="1804" spans="1:10" x14ac:dyDescent="0.25">
      <c r="A1804" s="5" t="s">
        <v>557</v>
      </c>
      <c r="B1804" s="5">
        <v>27.61</v>
      </c>
      <c r="C1804" s="5">
        <v>4.5999999999999996</v>
      </c>
      <c r="D1804" s="5" t="s">
        <v>2370</v>
      </c>
      <c r="E1804" s="5" t="s">
        <v>2370</v>
      </c>
      <c r="F1804" s="5" t="s">
        <v>2370</v>
      </c>
      <c r="G1804" s="5">
        <v>1</v>
      </c>
      <c r="H1804" s="5" t="s">
        <v>2370</v>
      </c>
      <c r="I1804" s="5" t="str">
        <f t="shared" si="56"/>
        <v>OVERWEIGHT</v>
      </c>
      <c r="J1804" s="5" t="str">
        <f t="shared" si="57"/>
        <v>NORMAL</v>
      </c>
    </row>
    <row r="1805" spans="1:10" x14ac:dyDescent="0.25">
      <c r="A1805" s="5" t="s">
        <v>556</v>
      </c>
      <c r="B1805" s="5">
        <v>27.1</v>
      </c>
      <c r="C1805" s="5">
        <v>5.08</v>
      </c>
      <c r="D1805" s="5" t="s">
        <v>2370</v>
      </c>
      <c r="E1805" s="5" t="s">
        <v>2370</v>
      </c>
      <c r="F1805" s="5" t="s">
        <v>2370</v>
      </c>
      <c r="G1805" s="5">
        <v>1</v>
      </c>
      <c r="H1805" s="5" t="s">
        <v>2370</v>
      </c>
      <c r="I1805" s="5" t="str">
        <f t="shared" si="56"/>
        <v>OVERWEIGHT</v>
      </c>
      <c r="J1805" s="5" t="str">
        <f t="shared" si="57"/>
        <v>NORMAL</v>
      </c>
    </row>
    <row r="1806" spans="1:10" x14ac:dyDescent="0.25">
      <c r="A1806" s="5" t="s">
        <v>555</v>
      </c>
      <c r="B1806" s="5">
        <v>35.93</v>
      </c>
      <c r="C1806" s="5">
        <v>5.43</v>
      </c>
      <c r="D1806" s="5" t="s">
        <v>2370</v>
      </c>
      <c r="E1806" s="5" t="s">
        <v>2371</v>
      </c>
      <c r="F1806" s="5" t="s">
        <v>2370</v>
      </c>
      <c r="G1806" s="5">
        <v>1</v>
      </c>
      <c r="H1806" s="5" t="s">
        <v>2370</v>
      </c>
      <c r="I1806" s="5" t="str">
        <f t="shared" si="56"/>
        <v>OBESITY</v>
      </c>
      <c r="J1806" s="5" t="str">
        <f t="shared" si="57"/>
        <v>NORMAL</v>
      </c>
    </row>
    <row r="1807" spans="1:10" x14ac:dyDescent="0.25">
      <c r="A1807" s="5" t="s">
        <v>554</v>
      </c>
      <c r="B1807" s="5">
        <v>32.68</v>
      </c>
      <c r="C1807" s="5">
        <v>5.44</v>
      </c>
      <c r="D1807" s="5" t="s">
        <v>2370</v>
      </c>
      <c r="E1807" s="5" t="s">
        <v>2370</v>
      </c>
      <c r="F1807" s="5" t="s">
        <v>2370</v>
      </c>
      <c r="G1807" s="5">
        <v>0</v>
      </c>
      <c r="H1807" s="5" t="s">
        <v>2370</v>
      </c>
      <c r="I1807" s="5" t="str">
        <f t="shared" si="56"/>
        <v>OBESITY</v>
      </c>
      <c r="J1807" s="5" t="str">
        <f t="shared" si="57"/>
        <v>NORMAL</v>
      </c>
    </row>
    <row r="1808" spans="1:10" x14ac:dyDescent="0.25">
      <c r="A1808" s="5" t="s">
        <v>553</v>
      </c>
      <c r="B1808" s="5">
        <v>20.74</v>
      </c>
      <c r="C1808" s="5">
        <v>11.69</v>
      </c>
      <c r="D1808" s="5" t="s">
        <v>2371</v>
      </c>
      <c r="E1808" s="5" t="s">
        <v>2370</v>
      </c>
      <c r="F1808" s="5" t="s">
        <v>2370</v>
      </c>
      <c r="G1808" s="5">
        <v>1</v>
      </c>
      <c r="H1808" s="5" t="s">
        <v>2370</v>
      </c>
      <c r="I1808" s="5" t="str">
        <f t="shared" si="56"/>
        <v>NORMAL WEIGHT</v>
      </c>
      <c r="J1808" s="5" t="str">
        <f t="shared" si="57"/>
        <v>DIABETES</v>
      </c>
    </row>
    <row r="1809" spans="1:10" x14ac:dyDescent="0.25">
      <c r="A1809" s="5" t="s">
        <v>552</v>
      </c>
      <c r="B1809" s="5">
        <v>15.57</v>
      </c>
      <c r="C1809" s="5">
        <v>6.07</v>
      </c>
      <c r="D1809" s="5" t="s">
        <v>2370</v>
      </c>
      <c r="E1809" s="5" t="s">
        <v>2370</v>
      </c>
      <c r="F1809" s="5" t="s">
        <v>2370</v>
      </c>
      <c r="G1809" s="5">
        <v>0</v>
      </c>
      <c r="H1809" s="5" t="s">
        <v>2370</v>
      </c>
      <c r="I1809" s="5" t="str">
        <f t="shared" si="56"/>
        <v>UNDERWEIGHT</v>
      </c>
      <c r="J1809" s="5" t="str">
        <f t="shared" si="57"/>
        <v>PREDIABETES</v>
      </c>
    </row>
    <row r="1810" spans="1:10" x14ac:dyDescent="0.25">
      <c r="A1810" s="5" t="s">
        <v>551</v>
      </c>
      <c r="B1810" s="5">
        <v>23.844999999999999</v>
      </c>
      <c r="C1810" s="5">
        <v>4.3600000000000003</v>
      </c>
      <c r="D1810" s="5" t="s">
        <v>2370</v>
      </c>
      <c r="E1810" s="5" t="s">
        <v>2370</v>
      </c>
      <c r="F1810" s="5" t="s">
        <v>2370</v>
      </c>
      <c r="G1810" s="5">
        <v>0</v>
      </c>
      <c r="H1810" s="5" t="s">
        <v>2370</v>
      </c>
      <c r="I1810" s="5" t="str">
        <f t="shared" si="56"/>
        <v>NORMAL WEIGHT</v>
      </c>
      <c r="J1810" s="5" t="str">
        <f t="shared" si="57"/>
        <v>NORMAL</v>
      </c>
    </row>
    <row r="1811" spans="1:10" x14ac:dyDescent="0.25">
      <c r="A1811" s="5" t="s">
        <v>550</v>
      </c>
      <c r="B1811" s="5">
        <v>22.895</v>
      </c>
      <c r="C1811" s="5">
        <v>5.24</v>
      </c>
      <c r="D1811" s="5" t="s">
        <v>2370</v>
      </c>
      <c r="E1811" s="5" t="s">
        <v>2370</v>
      </c>
      <c r="F1811" s="5" t="s">
        <v>2370</v>
      </c>
      <c r="G1811" s="5">
        <v>1</v>
      </c>
      <c r="H1811" s="5" t="s">
        <v>2370</v>
      </c>
      <c r="I1811" s="5" t="str">
        <f t="shared" si="56"/>
        <v>NORMAL WEIGHT</v>
      </c>
      <c r="J1811" s="5" t="str">
        <f t="shared" si="57"/>
        <v>NORMAL</v>
      </c>
    </row>
    <row r="1812" spans="1:10" x14ac:dyDescent="0.25">
      <c r="A1812" s="5" t="s">
        <v>549</v>
      </c>
      <c r="B1812" s="5">
        <v>21.945</v>
      </c>
      <c r="C1812" s="5">
        <v>5.37</v>
      </c>
      <c r="D1812" s="5" t="s">
        <v>2370</v>
      </c>
      <c r="E1812" s="5" t="s">
        <v>2370</v>
      </c>
      <c r="F1812" s="5" t="s">
        <v>2370</v>
      </c>
      <c r="G1812" s="5">
        <v>1</v>
      </c>
      <c r="H1812" s="5" t="s">
        <v>2370</v>
      </c>
      <c r="I1812" s="5" t="str">
        <f t="shared" si="56"/>
        <v>NORMAL WEIGHT</v>
      </c>
      <c r="J1812" s="5" t="str">
        <f t="shared" si="57"/>
        <v>NORMAL</v>
      </c>
    </row>
    <row r="1813" spans="1:10" x14ac:dyDescent="0.25">
      <c r="A1813" s="5" t="s">
        <v>548</v>
      </c>
      <c r="B1813" s="5">
        <v>19.47</v>
      </c>
      <c r="C1813" s="5">
        <v>6.6</v>
      </c>
      <c r="D1813" s="5" t="s">
        <v>2371</v>
      </c>
      <c r="E1813" s="5" t="s">
        <v>2370</v>
      </c>
      <c r="F1813" s="5" t="s">
        <v>2370</v>
      </c>
      <c r="G1813" s="5">
        <v>0</v>
      </c>
      <c r="H1813" s="5" t="s">
        <v>2370</v>
      </c>
      <c r="I1813" s="5" t="str">
        <f t="shared" si="56"/>
        <v>NORMAL WEIGHT</v>
      </c>
      <c r="J1813" s="5" t="str">
        <f t="shared" si="57"/>
        <v>DIABETES</v>
      </c>
    </row>
    <row r="1814" spans="1:10" x14ac:dyDescent="0.25">
      <c r="A1814" s="5" t="s">
        <v>547</v>
      </c>
      <c r="B1814" s="5">
        <v>15.61</v>
      </c>
      <c r="C1814" s="5">
        <v>5.77</v>
      </c>
      <c r="D1814" s="5" t="s">
        <v>2370</v>
      </c>
      <c r="E1814" s="5" t="s">
        <v>2370</v>
      </c>
      <c r="F1814" s="5" t="s">
        <v>2370</v>
      </c>
      <c r="G1814" s="5">
        <v>0</v>
      </c>
      <c r="H1814" s="5" t="s">
        <v>2370</v>
      </c>
      <c r="I1814" s="5" t="str">
        <f t="shared" si="56"/>
        <v>UNDERWEIGHT</v>
      </c>
      <c r="J1814" s="5" t="str">
        <f t="shared" si="57"/>
        <v>PREDIABETES</v>
      </c>
    </row>
    <row r="1815" spans="1:10" x14ac:dyDescent="0.25">
      <c r="A1815" s="5" t="s">
        <v>546</v>
      </c>
      <c r="B1815" s="5">
        <v>28.6</v>
      </c>
      <c r="C1815" s="5">
        <v>6.08</v>
      </c>
      <c r="D1815" s="5" t="s">
        <v>2370</v>
      </c>
      <c r="E1815" s="5" t="s">
        <v>2370</v>
      </c>
      <c r="F1815" s="5" t="s">
        <v>2372</v>
      </c>
      <c r="G1815" s="5">
        <v>1</v>
      </c>
      <c r="H1815" s="5" t="s">
        <v>2370</v>
      </c>
      <c r="I1815" s="5" t="str">
        <f t="shared" si="56"/>
        <v>OVERWEIGHT</v>
      </c>
      <c r="J1815" s="5" t="str">
        <f t="shared" si="57"/>
        <v>PREDIABETES</v>
      </c>
    </row>
    <row r="1816" spans="1:10" x14ac:dyDescent="0.25">
      <c r="A1816" s="5" t="s">
        <v>545</v>
      </c>
      <c r="B1816" s="5">
        <v>46.53</v>
      </c>
      <c r="C1816" s="5">
        <v>4.16</v>
      </c>
      <c r="D1816" s="5" t="s">
        <v>2370</v>
      </c>
      <c r="E1816" s="5" t="s">
        <v>2370</v>
      </c>
      <c r="F1816" s="5" t="s">
        <v>2370</v>
      </c>
      <c r="G1816" s="5">
        <v>0</v>
      </c>
      <c r="H1816" s="5" t="s">
        <v>2370</v>
      </c>
      <c r="I1816" s="5" t="str">
        <f t="shared" si="56"/>
        <v>OBESITY</v>
      </c>
      <c r="J1816" s="5" t="str">
        <f t="shared" si="57"/>
        <v>NORMAL</v>
      </c>
    </row>
    <row r="1817" spans="1:10" x14ac:dyDescent="0.25">
      <c r="A1817" s="5" t="s">
        <v>544</v>
      </c>
      <c r="B1817" s="5">
        <v>34.99</v>
      </c>
      <c r="C1817" s="5">
        <v>5.0999999999999996</v>
      </c>
      <c r="D1817" s="5" t="s">
        <v>2370</v>
      </c>
      <c r="E1817" s="5" t="s">
        <v>2370</v>
      </c>
      <c r="F1817" s="5" t="s">
        <v>2372</v>
      </c>
      <c r="G1817" s="5">
        <v>1</v>
      </c>
      <c r="H1817" s="5" t="s">
        <v>2370</v>
      </c>
      <c r="I1817" s="5" t="str">
        <f t="shared" si="56"/>
        <v>OBESITY</v>
      </c>
      <c r="J1817" s="5" t="str">
        <f t="shared" si="57"/>
        <v>NORMAL</v>
      </c>
    </row>
    <row r="1818" spans="1:10" x14ac:dyDescent="0.25">
      <c r="A1818" s="5" t="s">
        <v>543</v>
      </c>
      <c r="B1818" s="5">
        <v>17.05</v>
      </c>
      <c r="C1818" s="5">
        <v>5.3</v>
      </c>
      <c r="D1818" s="5" t="s">
        <v>2370</v>
      </c>
      <c r="E1818" s="5" t="s">
        <v>2370</v>
      </c>
      <c r="F1818" s="5" t="s">
        <v>2372</v>
      </c>
      <c r="G1818" s="5">
        <v>1</v>
      </c>
      <c r="H1818" s="5" t="s">
        <v>2370</v>
      </c>
      <c r="I1818" s="5" t="str">
        <f t="shared" si="56"/>
        <v>UNDERWEIGHT</v>
      </c>
      <c r="J1818" s="5" t="str">
        <f t="shared" si="57"/>
        <v>NORMAL</v>
      </c>
    </row>
    <row r="1819" spans="1:10" x14ac:dyDescent="0.25">
      <c r="A1819" s="5" t="s">
        <v>542</v>
      </c>
      <c r="B1819" s="5">
        <v>37.18</v>
      </c>
      <c r="C1819" s="5">
        <v>4.9000000000000004</v>
      </c>
      <c r="D1819" s="5" t="s">
        <v>2370</v>
      </c>
      <c r="E1819" s="5" t="s">
        <v>2370</v>
      </c>
      <c r="F1819" s="5" t="s">
        <v>2370</v>
      </c>
      <c r="G1819" s="5">
        <v>0</v>
      </c>
      <c r="H1819" s="5" t="s">
        <v>2370</v>
      </c>
      <c r="I1819" s="5" t="str">
        <f t="shared" si="56"/>
        <v>OBESITY</v>
      </c>
      <c r="J1819" s="5" t="str">
        <f t="shared" si="57"/>
        <v>NORMAL</v>
      </c>
    </row>
    <row r="1820" spans="1:10" x14ac:dyDescent="0.25">
      <c r="A1820" s="5" t="s">
        <v>541</v>
      </c>
      <c r="B1820" s="5">
        <v>35.200000000000003</v>
      </c>
      <c r="C1820" s="5">
        <v>5.55</v>
      </c>
      <c r="D1820" s="5" t="s">
        <v>2370</v>
      </c>
      <c r="E1820" s="5" t="s">
        <v>2370</v>
      </c>
      <c r="F1820" s="5" t="s">
        <v>2370</v>
      </c>
      <c r="G1820" s="5">
        <v>0</v>
      </c>
      <c r="H1820" s="5" t="s">
        <v>2370</v>
      </c>
      <c r="I1820" s="5" t="str">
        <f t="shared" si="56"/>
        <v>OBESITY</v>
      </c>
      <c r="J1820" s="5" t="str">
        <f t="shared" si="57"/>
        <v>NORMAL</v>
      </c>
    </row>
    <row r="1821" spans="1:10" x14ac:dyDescent="0.25">
      <c r="A1821" s="5" t="s">
        <v>540</v>
      </c>
      <c r="B1821" s="5">
        <v>37.335000000000001</v>
      </c>
      <c r="C1821" s="5">
        <v>4.95</v>
      </c>
      <c r="D1821" s="5" t="s">
        <v>2370</v>
      </c>
      <c r="E1821" s="5" t="s">
        <v>2370</v>
      </c>
      <c r="F1821" s="5" t="s">
        <v>2370</v>
      </c>
      <c r="G1821" s="5">
        <v>0</v>
      </c>
      <c r="H1821" s="5" t="s">
        <v>2370</v>
      </c>
      <c r="I1821" s="5" t="str">
        <f t="shared" si="56"/>
        <v>OBESITY</v>
      </c>
      <c r="J1821" s="5" t="str">
        <f t="shared" si="57"/>
        <v>NORMAL</v>
      </c>
    </row>
    <row r="1822" spans="1:10" x14ac:dyDescent="0.25">
      <c r="A1822" s="5" t="s">
        <v>539</v>
      </c>
      <c r="B1822" s="5">
        <v>27.265000000000001</v>
      </c>
      <c r="C1822" s="5">
        <v>6.46</v>
      </c>
      <c r="D1822" s="5" t="s">
        <v>2371</v>
      </c>
      <c r="E1822" s="5" t="s">
        <v>2370</v>
      </c>
      <c r="F1822" s="5" t="s">
        <v>2370</v>
      </c>
      <c r="G1822" s="5">
        <v>0</v>
      </c>
      <c r="H1822" s="5" t="s">
        <v>2370</v>
      </c>
      <c r="I1822" s="5" t="str">
        <f t="shared" si="56"/>
        <v>OVERWEIGHT</v>
      </c>
      <c r="J1822" s="5" t="str">
        <f t="shared" si="57"/>
        <v>DIABETES</v>
      </c>
    </row>
    <row r="1823" spans="1:10" x14ac:dyDescent="0.25">
      <c r="A1823" s="5" t="s">
        <v>538</v>
      </c>
      <c r="B1823" s="5">
        <v>30.8</v>
      </c>
      <c r="C1823" s="5">
        <v>4.9000000000000004</v>
      </c>
      <c r="D1823" s="5" t="s">
        <v>2371</v>
      </c>
      <c r="E1823" s="5" t="s">
        <v>2370</v>
      </c>
      <c r="F1823" s="5" t="s">
        <v>2370</v>
      </c>
      <c r="G1823" s="5">
        <v>0</v>
      </c>
      <c r="H1823" s="5" t="s">
        <v>2370</v>
      </c>
      <c r="I1823" s="5" t="str">
        <f t="shared" si="56"/>
        <v>OBESITY</v>
      </c>
      <c r="J1823" s="5" t="str">
        <f t="shared" si="57"/>
        <v>NORMAL</v>
      </c>
    </row>
    <row r="1824" spans="1:10" x14ac:dyDescent="0.25">
      <c r="A1824" s="5" t="s">
        <v>537</v>
      </c>
      <c r="B1824" s="5">
        <v>30.21</v>
      </c>
      <c r="C1824" s="5">
        <v>5.21</v>
      </c>
      <c r="D1824" s="5" t="s">
        <v>2370</v>
      </c>
      <c r="E1824" s="5" t="s">
        <v>2370</v>
      </c>
      <c r="F1824" s="5" t="s">
        <v>2370</v>
      </c>
      <c r="G1824" s="5">
        <v>1</v>
      </c>
      <c r="H1824" s="5" t="s">
        <v>2370</v>
      </c>
      <c r="I1824" s="5" t="str">
        <f t="shared" si="56"/>
        <v>OBESITY</v>
      </c>
      <c r="J1824" s="5" t="str">
        <f t="shared" si="57"/>
        <v>NORMAL</v>
      </c>
    </row>
    <row r="1825" spans="1:10" x14ac:dyDescent="0.25">
      <c r="A1825" s="5" t="s">
        <v>536</v>
      </c>
      <c r="B1825" s="5">
        <v>35.340000000000003</v>
      </c>
      <c r="C1825" s="5">
        <v>4.13</v>
      </c>
      <c r="D1825" s="5" t="s">
        <v>2370</v>
      </c>
      <c r="E1825" s="5" t="s">
        <v>2371</v>
      </c>
      <c r="F1825" s="5" t="s">
        <v>2370</v>
      </c>
      <c r="G1825" s="5">
        <v>1</v>
      </c>
      <c r="H1825" s="5" t="s">
        <v>2370</v>
      </c>
      <c r="I1825" s="5" t="str">
        <f t="shared" si="56"/>
        <v>OBESITY</v>
      </c>
      <c r="J1825" s="5" t="str">
        <f t="shared" si="57"/>
        <v>NORMAL</v>
      </c>
    </row>
    <row r="1826" spans="1:10" x14ac:dyDescent="0.25">
      <c r="A1826" s="5" t="s">
        <v>535</v>
      </c>
      <c r="B1826" s="5">
        <v>26.695</v>
      </c>
      <c r="C1826" s="5">
        <v>5.28</v>
      </c>
      <c r="D1826" s="5" t="s">
        <v>2370</v>
      </c>
      <c r="E1826" s="5" t="s">
        <v>2370</v>
      </c>
      <c r="F1826" s="5" t="s">
        <v>2370</v>
      </c>
      <c r="G1826" s="5">
        <v>0</v>
      </c>
      <c r="H1826" s="5" t="s">
        <v>2370</v>
      </c>
      <c r="I1826" s="5" t="str">
        <f t="shared" si="56"/>
        <v>OVERWEIGHT</v>
      </c>
      <c r="J1826" s="5" t="str">
        <f t="shared" si="57"/>
        <v>NORMAL</v>
      </c>
    </row>
    <row r="1827" spans="1:10" x14ac:dyDescent="0.25">
      <c r="A1827" s="5" t="s">
        <v>534</v>
      </c>
      <c r="B1827" s="5">
        <v>29.355</v>
      </c>
      <c r="C1827" s="5">
        <v>4.68</v>
      </c>
      <c r="D1827" s="5" t="s">
        <v>2371</v>
      </c>
      <c r="E1827" s="5" t="s">
        <v>2370</v>
      </c>
      <c r="F1827" s="5" t="s">
        <v>2370</v>
      </c>
      <c r="G1827" s="5">
        <v>0</v>
      </c>
      <c r="H1827" s="5" t="s">
        <v>2370</v>
      </c>
      <c r="I1827" s="5" t="str">
        <f t="shared" si="56"/>
        <v>OVERWEIGHT</v>
      </c>
      <c r="J1827" s="5" t="str">
        <f t="shared" si="57"/>
        <v>NORMAL</v>
      </c>
    </row>
    <row r="1828" spans="1:10" x14ac:dyDescent="0.25">
      <c r="A1828" s="5" t="s">
        <v>533</v>
      </c>
      <c r="B1828" s="5">
        <v>29.59</v>
      </c>
      <c r="C1828" s="5">
        <v>4.0599999999999996</v>
      </c>
      <c r="D1828" s="5" t="s">
        <v>2370</v>
      </c>
      <c r="E1828" s="5" t="s">
        <v>2370</v>
      </c>
      <c r="F1828" s="5" t="s">
        <v>2370</v>
      </c>
      <c r="G1828" s="5">
        <v>0</v>
      </c>
      <c r="H1828" s="5" t="s">
        <v>2370</v>
      </c>
      <c r="I1828" s="5" t="str">
        <f t="shared" si="56"/>
        <v>OVERWEIGHT</v>
      </c>
      <c r="J1828" s="5" t="str">
        <f t="shared" si="57"/>
        <v>NORMAL</v>
      </c>
    </row>
    <row r="1829" spans="1:10" x14ac:dyDescent="0.25">
      <c r="A1829" s="5" t="s">
        <v>532</v>
      </c>
      <c r="B1829" s="5">
        <v>31.35</v>
      </c>
      <c r="C1829" s="5">
        <v>4.2</v>
      </c>
      <c r="D1829" s="5" t="s">
        <v>2370</v>
      </c>
      <c r="E1829" s="5" t="s">
        <v>2371</v>
      </c>
      <c r="F1829" s="5" t="s">
        <v>2370</v>
      </c>
      <c r="G1829" s="5">
        <v>1</v>
      </c>
      <c r="H1829" s="5" t="s">
        <v>2370</v>
      </c>
      <c r="I1829" s="5" t="str">
        <f t="shared" si="56"/>
        <v>OBESITY</v>
      </c>
      <c r="J1829" s="5" t="str">
        <f t="shared" si="57"/>
        <v>NORMAL</v>
      </c>
    </row>
    <row r="1830" spans="1:10" x14ac:dyDescent="0.25">
      <c r="A1830" s="5" t="s">
        <v>531</v>
      </c>
      <c r="B1830" s="5">
        <v>20.52</v>
      </c>
      <c r="C1830" s="5">
        <v>4.83</v>
      </c>
      <c r="D1830" s="5" t="s">
        <v>2370</v>
      </c>
      <c r="E1830" s="5" t="s">
        <v>2370</v>
      </c>
      <c r="F1830" s="5" t="s">
        <v>2370</v>
      </c>
      <c r="G1830" s="5">
        <v>0</v>
      </c>
      <c r="H1830" s="5" t="s">
        <v>2370</v>
      </c>
      <c r="I1830" s="5" t="str">
        <f t="shared" si="56"/>
        <v>NORMAL WEIGHT</v>
      </c>
      <c r="J1830" s="5" t="str">
        <f t="shared" si="57"/>
        <v>NORMAL</v>
      </c>
    </row>
    <row r="1831" spans="1:10" x14ac:dyDescent="0.25">
      <c r="A1831" s="5" t="s">
        <v>530</v>
      </c>
      <c r="B1831" s="5">
        <v>42.9</v>
      </c>
      <c r="C1831" s="5">
        <v>4.87</v>
      </c>
      <c r="D1831" s="5" t="s">
        <v>2371</v>
      </c>
      <c r="E1831" s="5" t="s">
        <v>2370</v>
      </c>
      <c r="F1831" s="5" t="s">
        <v>2370</v>
      </c>
      <c r="G1831" s="5">
        <v>1</v>
      </c>
      <c r="H1831" s="5" t="s">
        <v>2370</v>
      </c>
      <c r="I1831" s="5" t="str">
        <f t="shared" si="56"/>
        <v>OBESITY</v>
      </c>
      <c r="J1831" s="5" t="str">
        <f t="shared" si="57"/>
        <v>NORMAL</v>
      </c>
    </row>
    <row r="1832" spans="1:10" x14ac:dyDescent="0.25">
      <c r="A1832" s="5" t="s">
        <v>529</v>
      </c>
      <c r="B1832" s="5">
        <v>24.6</v>
      </c>
      <c r="C1832" s="5">
        <v>5.86</v>
      </c>
      <c r="D1832" s="5" t="s">
        <v>2370</v>
      </c>
      <c r="E1832" s="5" t="s">
        <v>2370</v>
      </c>
      <c r="F1832" s="5" t="s">
        <v>2372</v>
      </c>
      <c r="G1832" s="5">
        <v>1</v>
      </c>
      <c r="H1832" s="5" t="s">
        <v>2370</v>
      </c>
      <c r="I1832" s="5" t="str">
        <f t="shared" si="56"/>
        <v>NORMAL WEIGHT</v>
      </c>
      <c r="J1832" s="5" t="str">
        <f t="shared" si="57"/>
        <v>PREDIABETES</v>
      </c>
    </row>
    <row r="1833" spans="1:10" x14ac:dyDescent="0.25">
      <c r="A1833" s="5" t="s">
        <v>528</v>
      </c>
      <c r="B1833" s="5">
        <v>28.405000000000001</v>
      </c>
      <c r="C1833" s="5">
        <v>4.12</v>
      </c>
      <c r="D1833" s="5" t="s">
        <v>2370</v>
      </c>
      <c r="E1833" s="5" t="s">
        <v>2370</v>
      </c>
      <c r="F1833" s="5" t="s">
        <v>2370</v>
      </c>
      <c r="G1833" s="5">
        <v>1</v>
      </c>
      <c r="H1833" s="5" t="s">
        <v>2370</v>
      </c>
      <c r="I1833" s="5" t="str">
        <f t="shared" si="56"/>
        <v>OVERWEIGHT</v>
      </c>
      <c r="J1833" s="5" t="str">
        <f t="shared" si="57"/>
        <v>NORMAL</v>
      </c>
    </row>
    <row r="1834" spans="1:10" x14ac:dyDescent="0.25">
      <c r="A1834" s="5" t="s">
        <v>527</v>
      </c>
      <c r="B1834" s="5">
        <v>34.674999999999997</v>
      </c>
      <c r="C1834" s="5">
        <v>5.71</v>
      </c>
      <c r="D1834" s="5" t="s">
        <v>2371</v>
      </c>
      <c r="E1834" s="5" t="s">
        <v>2370</v>
      </c>
      <c r="F1834" s="5" t="s">
        <v>2370</v>
      </c>
      <c r="G1834" s="5">
        <v>1</v>
      </c>
      <c r="H1834" s="5" t="s">
        <v>2370</v>
      </c>
      <c r="I1834" s="5" t="str">
        <f t="shared" si="56"/>
        <v>OBESITY</v>
      </c>
      <c r="J1834" s="5" t="str">
        <f t="shared" si="57"/>
        <v>PREDIABETES</v>
      </c>
    </row>
    <row r="1835" spans="1:10" x14ac:dyDescent="0.25">
      <c r="A1835" s="5" t="s">
        <v>526</v>
      </c>
      <c r="B1835" s="5">
        <v>18.850000000000001</v>
      </c>
      <c r="C1835" s="5">
        <v>6.03</v>
      </c>
      <c r="D1835" s="5" t="s">
        <v>2370</v>
      </c>
      <c r="E1835" s="5" t="s">
        <v>2370</v>
      </c>
      <c r="F1835" s="5" t="s">
        <v>2370</v>
      </c>
      <c r="G1835" s="5">
        <v>1</v>
      </c>
      <c r="H1835" s="5" t="s">
        <v>2370</v>
      </c>
      <c r="I1835" s="5" t="str">
        <f t="shared" si="56"/>
        <v>NORMAL WEIGHT</v>
      </c>
      <c r="J1835" s="5" t="str">
        <f t="shared" si="57"/>
        <v>PREDIABETES</v>
      </c>
    </row>
    <row r="1836" spans="1:10" x14ac:dyDescent="0.25">
      <c r="A1836" s="5" t="s">
        <v>524</v>
      </c>
      <c r="B1836" s="5">
        <v>34.130000000000003</v>
      </c>
      <c r="C1836" s="5">
        <v>5.65</v>
      </c>
      <c r="D1836" s="5" t="s">
        <v>2370</v>
      </c>
      <c r="E1836" s="5" t="s">
        <v>2370</v>
      </c>
      <c r="F1836" s="5" t="s">
        <v>2372</v>
      </c>
      <c r="G1836" s="5">
        <v>1</v>
      </c>
      <c r="H1836" s="5" t="s">
        <v>2370</v>
      </c>
      <c r="I1836" s="5" t="str">
        <f t="shared" si="56"/>
        <v>OBESITY</v>
      </c>
      <c r="J1836" s="5" t="str">
        <f t="shared" si="57"/>
        <v>NORMAL</v>
      </c>
    </row>
    <row r="1837" spans="1:10" x14ac:dyDescent="0.25">
      <c r="A1837" s="5" t="s">
        <v>523</v>
      </c>
      <c r="B1837" s="5">
        <v>17.34</v>
      </c>
      <c r="C1837" s="5">
        <v>5.05</v>
      </c>
      <c r="D1837" s="5" t="s">
        <v>2370</v>
      </c>
      <c r="E1837" s="5" t="s">
        <v>2370</v>
      </c>
      <c r="F1837" s="5" t="s">
        <v>2370</v>
      </c>
      <c r="G1837" s="5">
        <v>0</v>
      </c>
      <c r="H1837" s="5" t="s">
        <v>2370</v>
      </c>
      <c r="I1837" s="5" t="str">
        <f t="shared" si="56"/>
        <v>UNDERWEIGHT</v>
      </c>
      <c r="J1837" s="5" t="str">
        <f t="shared" si="57"/>
        <v>NORMAL</v>
      </c>
    </row>
    <row r="1838" spans="1:10" x14ac:dyDescent="0.25">
      <c r="A1838" s="5" t="s">
        <v>522</v>
      </c>
      <c r="B1838" s="5">
        <v>17.440000000000001</v>
      </c>
      <c r="C1838" s="5">
        <v>6.26</v>
      </c>
      <c r="D1838" s="5" t="s">
        <v>2370</v>
      </c>
      <c r="E1838" s="5" t="s">
        <v>2370</v>
      </c>
      <c r="F1838" s="5" t="s">
        <v>2370</v>
      </c>
      <c r="G1838" s="5">
        <v>0</v>
      </c>
      <c r="H1838" s="5" t="s">
        <v>2370</v>
      </c>
      <c r="I1838" s="5" t="str">
        <f t="shared" si="56"/>
        <v>UNDERWEIGHT</v>
      </c>
      <c r="J1838" s="5" t="str">
        <f t="shared" si="57"/>
        <v>PREDIABETES</v>
      </c>
    </row>
    <row r="1839" spans="1:10" x14ac:dyDescent="0.25">
      <c r="A1839" s="5" t="s">
        <v>521</v>
      </c>
      <c r="B1839" s="5">
        <v>33.659999999999997</v>
      </c>
      <c r="C1839" s="5">
        <v>4.08</v>
      </c>
      <c r="D1839" s="5" t="s">
        <v>2371</v>
      </c>
      <c r="E1839" s="5" t="s">
        <v>2370</v>
      </c>
      <c r="F1839" s="5" t="s">
        <v>2372</v>
      </c>
      <c r="G1839" s="5">
        <v>1</v>
      </c>
      <c r="H1839" s="5" t="s">
        <v>2370</v>
      </c>
      <c r="I1839" s="5" t="str">
        <f t="shared" si="56"/>
        <v>OBESITY</v>
      </c>
      <c r="J1839" s="5" t="str">
        <f t="shared" si="57"/>
        <v>NORMAL</v>
      </c>
    </row>
    <row r="1840" spans="1:10" x14ac:dyDescent="0.25">
      <c r="A1840" s="5" t="s">
        <v>520</v>
      </c>
      <c r="B1840" s="5">
        <v>21.375</v>
      </c>
      <c r="C1840" s="5">
        <v>6.19</v>
      </c>
      <c r="D1840" s="5" t="s">
        <v>2371</v>
      </c>
      <c r="E1840" s="5" t="s">
        <v>2370</v>
      </c>
      <c r="F1840" s="5" t="s">
        <v>2370</v>
      </c>
      <c r="G1840" s="5">
        <v>1</v>
      </c>
      <c r="H1840" s="5" t="s">
        <v>2370</v>
      </c>
      <c r="I1840" s="5" t="str">
        <f t="shared" si="56"/>
        <v>NORMAL WEIGHT</v>
      </c>
      <c r="J1840" s="5" t="str">
        <f t="shared" si="57"/>
        <v>PREDIABETES</v>
      </c>
    </row>
    <row r="1841" spans="1:10" x14ac:dyDescent="0.25">
      <c r="A1841" s="5" t="s">
        <v>519</v>
      </c>
      <c r="B1841" s="5">
        <v>27.14</v>
      </c>
      <c r="C1841" s="5">
        <v>6.01</v>
      </c>
      <c r="D1841" s="5" t="s">
        <v>2370</v>
      </c>
      <c r="E1841" s="5" t="s">
        <v>2370</v>
      </c>
      <c r="F1841" s="5" t="s">
        <v>2370</v>
      </c>
      <c r="G1841" s="5">
        <v>1</v>
      </c>
      <c r="H1841" s="5" t="s">
        <v>2370</v>
      </c>
      <c r="I1841" s="5" t="str">
        <f t="shared" si="56"/>
        <v>OVERWEIGHT</v>
      </c>
      <c r="J1841" s="5" t="str">
        <f t="shared" si="57"/>
        <v>PREDIABETES</v>
      </c>
    </row>
    <row r="1842" spans="1:10" x14ac:dyDescent="0.25">
      <c r="A1842" s="5" t="s">
        <v>518</v>
      </c>
      <c r="B1842" s="5">
        <v>35.78</v>
      </c>
      <c r="C1842" s="5">
        <v>6.07</v>
      </c>
      <c r="D1842" s="5" t="s">
        <v>2370</v>
      </c>
      <c r="E1842" s="5" t="s">
        <v>2371</v>
      </c>
      <c r="F1842" s="5" t="s">
        <v>2370</v>
      </c>
      <c r="G1842" s="5">
        <v>1</v>
      </c>
      <c r="H1842" s="5" t="s">
        <v>2370</v>
      </c>
      <c r="I1842" s="5" t="str">
        <f t="shared" si="56"/>
        <v>OBESITY</v>
      </c>
      <c r="J1842" s="5" t="str">
        <f t="shared" si="57"/>
        <v>PREDIABETES</v>
      </c>
    </row>
    <row r="1843" spans="1:10" x14ac:dyDescent="0.25">
      <c r="A1843" s="5" t="s">
        <v>517</v>
      </c>
      <c r="B1843" s="5">
        <v>34.96</v>
      </c>
      <c r="C1843" s="5">
        <v>5.63</v>
      </c>
      <c r="D1843" s="5" t="s">
        <v>2370</v>
      </c>
      <c r="E1843" s="5" t="s">
        <v>2370</v>
      </c>
      <c r="F1843" s="5" t="s">
        <v>2370</v>
      </c>
      <c r="G1843" s="5">
        <v>0</v>
      </c>
      <c r="H1843" s="5" t="s">
        <v>2370</v>
      </c>
      <c r="I1843" s="5" t="str">
        <f t="shared" si="56"/>
        <v>OBESITY</v>
      </c>
      <c r="J1843" s="5" t="str">
        <f t="shared" si="57"/>
        <v>NORMAL</v>
      </c>
    </row>
    <row r="1844" spans="1:10" x14ac:dyDescent="0.25">
      <c r="A1844" s="5" t="s">
        <v>516</v>
      </c>
      <c r="B1844" s="5">
        <v>38.39</v>
      </c>
      <c r="C1844" s="5">
        <v>6.05</v>
      </c>
      <c r="D1844" s="5" t="s">
        <v>2370</v>
      </c>
      <c r="E1844" s="5" t="s">
        <v>2370</v>
      </c>
      <c r="F1844" s="5" t="s">
        <v>2370</v>
      </c>
      <c r="G1844" s="5">
        <v>0</v>
      </c>
      <c r="H1844" s="5" t="s">
        <v>2370</v>
      </c>
      <c r="I1844" s="5" t="str">
        <f t="shared" si="56"/>
        <v>OBESITY</v>
      </c>
      <c r="J1844" s="5" t="str">
        <f t="shared" si="57"/>
        <v>PREDIABETES</v>
      </c>
    </row>
    <row r="1845" spans="1:10" x14ac:dyDescent="0.25">
      <c r="A1845" s="5" t="s">
        <v>515</v>
      </c>
      <c r="B1845" s="5">
        <v>33.82</v>
      </c>
      <c r="C1845" s="5">
        <v>4.6500000000000004</v>
      </c>
      <c r="D1845" s="5" t="s">
        <v>2370</v>
      </c>
      <c r="E1845" s="5" t="s">
        <v>2370</v>
      </c>
      <c r="F1845" s="5" t="s">
        <v>2370</v>
      </c>
      <c r="G1845" s="5">
        <v>0</v>
      </c>
      <c r="H1845" s="5" t="s">
        <v>2370</v>
      </c>
      <c r="I1845" s="5" t="str">
        <f t="shared" si="56"/>
        <v>OBESITY</v>
      </c>
      <c r="J1845" s="5" t="str">
        <f t="shared" si="57"/>
        <v>NORMAL</v>
      </c>
    </row>
    <row r="1846" spans="1:10" x14ac:dyDescent="0.25">
      <c r="A1846" s="5" t="s">
        <v>514</v>
      </c>
      <c r="B1846" s="5">
        <v>27.835000000000001</v>
      </c>
      <c r="C1846" s="5">
        <v>5.37</v>
      </c>
      <c r="D1846" s="5" t="s">
        <v>2370</v>
      </c>
      <c r="E1846" s="5" t="s">
        <v>2370</v>
      </c>
      <c r="F1846" s="5" t="s">
        <v>2370</v>
      </c>
      <c r="G1846" s="5">
        <v>0</v>
      </c>
      <c r="H1846" s="5" t="s">
        <v>2370</v>
      </c>
      <c r="I1846" s="5" t="str">
        <f t="shared" si="56"/>
        <v>OVERWEIGHT</v>
      </c>
      <c r="J1846" s="5" t="str">
        <f t="shared" si="57"/>
        <v>NORMAL</v>
      </c>
    </row>
    <row r="1847" spans="1:10" x14ac:dyDescent="0.25">
      <c r="A1847" s="5" t="s">
        <v>513</v>
      </c>
      <c r="B1847" s="5">
        <v>33</v>
      </c>
      <c r="C1847" s="5">
        <v>5.39</v>
      </c>
      <c r="D1847" s="5" t="s">
        <v>2370</v>
      </c>
      <c r="E1847" s="5" t="s">
        <v>2370</v>
      </c>
      <c r="F1847" s="5" t="s">
        <v>2370</v>
      </c>
      <c r="G1847" s="5">
        <v>0</v>
      </c>
      <c r="H1847" s="5" t="s">
        <v>2370</v>
      </c>
      <c r="I1847" s="5" t="str">
        <f t="shared" si="56"/>
        <v>OBESITY</v>
      </c>
      <c r="J1847" s="5" t="str">
        <f t="shared" si="57"/>
        <v>NORMAL</v>
      </c>
    </row>
    <row r="1848" spans="1:10" x14ac:dyDescent="0.25">
      <c r="A1848" s="5" t="s">
        <v>512</v>
      </c>
      <c r="B1848" s="5">
        <v>26.885000000000002</v>
      </c>
      <c r="C1848" s="5">
        <v>5.86</v>
      </c>
      <c r="D1848" s="5" t="s">
        <v>2370</v>
      </c>
      <c r="E1848" s="5" t="s">
        <v>2370</v>
      </c>
      <c r="F1848" s="5" t="s">
        <v>2370</v>
      </c>
      <c r="G1848" s="5">
        <v>0</v>
      </c>
      <c r="H1848" s="5" t="s">
        <v>2370</v>
      </c>
      <c r="I1848" s="5" t="str">
        <f t="shared" si="56"/>
        <v>OVERWEIGHT</v>
      </c>
      <c r="J1848" s="5" t="str">
        <f t="shared" si="57"/>
        <v>PREDIABETES</v>
      </c>
    </row>
    <row r="1849" spans="1:10" x14ac:dyDescent="0.25">
      <c r="A1849" s="5" t="s">
        <v>511</v>
      </c>
      <c r="B1849" s="5">
        <v>29.26</v>
      </c>
      <c r="C1849" s="5">
        <v>4.4400000000000004</v>
      </c>
      <c r="D1849" s="5" t="s">
        <v>2370</v>
      </c>
      <c r="E1849" s="5" t="s">
        <v>2370</v>
      </c>
      <c r="F1849" s="5" t="s">
        <v>2370</v>
      </c>
      <c r="G1849" s="5">
        <v>0</v>
      </c>
      <c r="H1849" s="5" t="s">
        <v>2370</v>
      </c>
      <c r="I1849" s="5" t="str">
        <f t="shared" si="56"/>
        <v>OVERWEIGHT</v>
      </c>
      <c r="J1849" s="5" t="str">
        <f t="shared" si="57"/>
        <v>NORMAL</v>
      </c>
    </row>
    <row r="1850" spans="1:10" x14ac:dyDescent="0.25">
      <c r="A1850" s="5" t="s">
        <v>510</v>
      </c>
      <c r="B1850" s="5">
        <v>26.98</v>
      </c>
      <c r="C1850" s="5">
        <v>4.41</v>
      </c>
      <c r="D1850" s="5" t="s">
        <v>2370</v>
      </c>
      <c r="E1850" s="5" t="s">
        <v>2370</v>
      </c>
      <c r="F1850" s="5" t="s">
        <v>2370</v>
      </c>
      <c r="G1850" s="5">
        <v>0</v>
      </c>
      <c r="H1850" s="5" t="s">
        <v>2370</v>
      </c>
      <c r="I1850" s="5" t="str">
        <f t="shared" si="56"/>
        <v>OVERWEIGHT</v>
      </c>
      <c r="J1850" s="5" t="str">
        <f t="shared" si="57"/>
        <v>NORMAL</v>
      </c>
    </row>
    <row r="1851" spans="1:10" x14ac:dyDescent="0.25">
      <c r="A1851" s="5" t="s">
        <v>509</v>
      </c>
      <c r="B1851" s="5">
        <v>32.11</v>
      </c>
      <c r="C1851" s="5">
        <v>5.19</v>
      </c>
      <c r="D1851" s="5" t="s">
        <v>2370</v>
      </c>
      <c r="E1851" s="5" t="s">
        <v>2370</v>
      </c>
      <c r="F1851" s="5" t="s">
        <v>2372</v>
      </c>
      <c r="G1851" s="5">
        <v>1</v>
      </c>
      <c r="H1851" s="5" t="s">
        <v>2370</v>
      </c>
      <c r="I1851" s="5" t="str">
        <f t="shared" si="56"/>
        <v>OBESITY</v>
      </c>
      <c r="J1851" s="5" t="str">
        <f t="shared" si="57"/>
        <v>NORMAL</v>
      </c>
    </row>
    <row r="1852" spans="1:10" x14ac:dyDescent="0.25">
      <c r="A1852" s="5" t="s">
        <v>508</v>
      </c>
      <c r="B1852" s="5">
        <v>31.73</v>
      </c>
      <c r="C1852" s="5">
        <v>5.16</v>
      </c>
      <c r="D1852" s="5" t="s">
        <v>2370</v>
      </c>
      <c r="E1852" s="5" t="s">
        <v>2370</v>
      </c>
      <c r="F1852" s="5" t="s">
        <v>2372</v>
      </c>
      <c r="G1852" s="5">
        <v>1</v>
      </c>
      <c r="H1852" s="5" t="s">
        <v>2370</v>
      </c>
      <c r="I1852" s="5" t="str">
        <f t="shared" si="56"/>
        <v>OBESITY</v>
      </c>
      <c r="J1852" s="5" t="str">
        <f t="shared" si="57"/>
        <v>NORMAL</v>
      </c>
    </row>
    <row r="1853" spans="1:10" x14ac:dyDescent="0.25">
      <c r="A1853" s="5" t="s">
        <v>507</v>
      </c>
      <c r="B1853" s="5">
        <v>22.515000000000001</v>
      </c>
      <c r="C1853" s="5">
        <v>4.24</v>
      </c>
      <c r="D1853" s="5" t="s">
        <v>2370</v>
      </c>
      <c r="E1853" s="5" t="s">
        <v>2370</v>
      </c>
      <c r="F1853" s="5" t="s">
        <v>2370</v>
      </c>
      <c r="G1853" s="5">
        <v>0</v>
      </c>
      <c r="H1853" s="5" t="s">
        <v>2370</v>
      </c>
      <c r="I1853" s="5" t="str">
        <f t="shared" si="56"/>
        <v>NORMAL WEIGHT</v>
      </c>
      <c r="J1853" s="5" t="str">
        <f t="shared" si="57"/>
        <v>NORMAL</v>
      </c>
    </row>
    <row r="1854" spans="1:10" x14ac:dyDescent="0.25">
      <c r="A1854" s="5" t="s">
        <v>505</v>
      </c>
      <c r="B1854" s="5">
        <v>25.9</v>
      </c>
      <c r="C1854" s="5">
        <v>5.45</v>
      </c>
      <c r="D1854" s="5" t="s">
        <v>2370</v>
      </c>
      <c r="E1854" s="5" t="s">
        <v>2370</v>
      </c>
      <c r="F1854" s="5" t="s">
        <v>2370</v>
      </c>
      <c r="G1854" s="5">
        <v>1</v>
      </c>
      <c r="H1854" s="5" t="s">
        <v>2370</v>
      </c>
      <c r="I1854" s="5" t="str">
        <f t="shared" si="56"/>
        <v>OVERWEIGHT</v>
      </c>
      <c r="J1854" s="5" t="str">
        <f t="shared" si="57"/>
        <v>NORMAL</v>
      </c>
    </row>
    <row r="1855" spans="1:10" x14ac:dyDescent="0.25">
      <c r="A1855" s="5" t="s">
        <v>504</v>
      </c>
      <c r="B1855" s="5">
        <v>27.72</v>
      </c>
      <c r="C1855" s="5">
        <v>5.03</v>
      </c>
      <c r="D1855" s="5" t="s">
        <v>2371</v>
      </c>
      <c r="E1855" s="5" t="s">
        <v>2370</v>
      </c>
      <c r="F1855" s="5" t="s">
        <v>2370</v>
      </c>
      <c r="G1855" s="5">
        <v>1</v>
      </c>
      <c r="H1855" s="5" t="s">
        <v>2370</v>
      </c>
      <c r="I1855" s="5" t="str">
        <f t="shared" si="56"/>
        <v>OVERWEIGHT</v>
      </c>
      <c r="J1855" s="5" t="str">
        <f t="shared" si="57"/>
        <v>NORMAL</v>
      </c>
    </row>
    <row r="1856" spans="1:10" x14ac:dyDescent="0.25">
      <c r="A1856" s="5" t="s">
        <v>503</v>
      </c>
      <c r="B1856" s="5">
        <v>31.5</v>
      </c>
      <c r="C1856" s="5">
        <v>9.6199999999999992</v>
      </c>
      <c r="D1856" s="5" t="s">
        <v>2371</v>
      </c>
      <c r="E1856" s="5" t="s">
        <v>2370</v>
      </c>
      <c r="F1856" s="5" t="s">
        <v>2370</v>
      </c>
      <c r="G1856" s="5">
        <v>1</v>
      </c>
      <c r="H1856" s="5" t="s">
        <v>2370</v>
      </c>
      <c r="I1856" s="5" t="str">
        <f t="shared" si="56"/>
        <v>OBESITY</v>
      </c>
      <c r="J1856" s="5" t="str">
        <f t="shared" si="57"/>
        <v>DIABETES</v>
      </c>
    </row>
    <row r="1857" spans="1:10" x14ac:dyDescent="0.25">
      <c r="A1857" s="5" t="s">
        <v>502</v>
      </c>
      <c r="B1857" s="5">
        <v>29.7</v>
      </c>
      <c r="C1857" s="5">
        <v>6.77</v>
      </c>
      <c r="D1857" s="5" t="s">
        <v>2371</v>
      </c>
      <c r="E1857" s="5" t="s">
        <v>2370</v>
      </c>
      <c r="F1857" s="5" t="s">
        <v>2370</v>
      </c>
      <c r="G1857" s="5">
        <v>1</v>
      </c>
      <c r="H1857" s="5" t="s">
        <v>2370</v>
      </c>
      <c r="I1857" s="5" t="str">
        <f t="shared" si="56"/>
        <v>OVERWEIGHT</v>
      </c>
      <c r="J1857" s="5" t="str">
        <f t="shared" si="57"/>
        <v>DIABETES</v>
      </c>
    </row>
    <row r="1858" spans="1:10" x14ac:dyDescent="0.25">
      <c r="A1858" s="5" t="s">
        <v>501</v>
      </c>
      <c r="B1858" s="5">
        <v>21.26</v>
      </c>
      <c r="C1858" s="5">
        <v>5.36</v>
      </c>
      <c r="D1858" s="5" t="s">
        <v>2371</v>
      </c>
      <c r="E1858" s="5" t="s">
        <v>2370</v>
      </c>
      <c r="F1858" s="5" t="s">
        <v>2370</v>
      </c>
      <c r="G1858" s="5">
        <v>1</v>
      </c>
      <c r="H1858" s="5" t="s">
        <v>2370</v>
      </c>
      <c r="I1858" s="5" t="str">
        <f t="shared" ref="I1858:I1921" si="58">IF(B1858 &lt;18.5,"UNDERWEIGHT",IF(B1858&lt;25,"NORMAL WEIGHT",IF(B1858&lt;30,"OVERWEIGHT","OBESITY")))</f>
        <v>NORMAL WEIGHT</v>
      </c>
      <c r="J1858" s="5" t="str">
        <f t="shared" si="57"/>
        <v>NORMAL</v>
      </c>
    </row>
    <row r="1859" spans="1:10" x14ac:dyDescent="0.25">
      <c r="A1859" s="5" t="s">
        <v>500</v>
      </c>
      <c r="B1859" s="5">
        <v>17.09</v>
      </c>
      <c r="C1859" s="5">
        <v>5.69</v>
      </c>
      <c r="D1859" s="5" t="s">
        <v>2370</v>
      </c>
      <c r="E1859" s="5" t="s">
        <v>2370</v>
      </c>
      <c r="F1859" s="5" t="s">
        <v>2370</v>
      </c>
      <c r="G1859" s="5">
        <v>0</v>
      </c>
      <c r="H1859" s="5" t="s">
        <v>2370</v>
      </c>
      <c r="I1859" s="5" t="str">
        <f t="shared" si="58"/>
        <v>UNDERWEIGHT</v>
      </c>
      <c r="J1859" s="5" t="str">
        <f t="shared" ref="J1859:J1922" si="59">IF(C1859&lt;5.7,"NORMAL",IF(C1859&lt;6.4,"PREDIABETES","DIABETES"))</f>
        <v>NORMAL</v>
      </c>
    </row>
    <row r="1860" spans="1:10" x14ac:dyDescent="0.25">
      <c r="A1860" s="5" t="s">
        <v>499</v>
      </c>
      <c r="B1860" s="5">
        <v>24.3</v>
      </c>
      <c r="C1860" s="5">
        <v>4.9000000000000004</v>
      </c>
      <c r="D1860" s="5" t="s">
        <v>2371</v>
      </c>
      <c r="E1860" s="5" t="s">
        <v>2370</v>
      </c>
      <c r="F1860" s="5" t="s">
        <v>2372</v>
      </c>
      <c r="G1860" s="5">
        <v>1</v>
      </c>
      <c r="H1860" s="5" t="s">
        <v>2370</v>
      </c>
      <c r="I1860" s="5" t="str">
        <f t="shared" si="58"/>
        <v>NORMAL WEIGHT</v>
      </c>
      <c r="J1860" s="5" t="str">
        <f t="shared" si="59"/>
        <v>NORMAL</v>
      </c>
    </row>
    <row r="1861" spans="1:10" x14ac:dyDescent="0.25">
      <c r="A1861" s="5" t="s">
        <v>498</v>
      </c>
      <c r="B1861" s="5">
        <v>29.734999999999999</v>
      </c>
      <c r="C1861" s="5">
        <v>5.78</v>
      </c>
      <c r="D1861" s="5" t="s">
        <v>2370</v>
      </c>
      <c r="E1861" s="5" t="s">
        <v>2370</v>
      </c>
      <c r="F1861" s="5" t="s">
        <v>2370</v>
      </c>
      <c r="G1861" s="5">
        <v>0</v>
      </c>
      <c r="H1861" s="5" t="s">
        <v>2370</v>
      </c>
      <c r="I1861" s="5" t="str">
        <f t="shared" si="58"/>
        <v>OVERWEIGHT</v>
      </c>
      <c r="J1861" s="5" t="str">
        <f t="shared" si="59"/>
        <v>PREDIABETES</v>
      </c>
    </row>
    <row r="1862" spans="1:10" x14ac:dyDescent="0.25">
      <c r="A1862" s="5" t="s">
        <v>497</v>
      </c>
      <c r="B1862" s="5">
        <v>29.26</v>
      </c>
      <c r="C1862" s="5">
        <v>4.7</v>
      </c>
      <c r="D1862" s="5" t="s">
        <v>2370</v>
      </c>
      <c r="E1862" s="5" t="s">
        <v>2370</v>
      </c>
      <c r="F1862" s="5" t="s">
        <v>2370</v>
      </c>
      <c r="G1862" s="5">
        <v>0</v>
      </c>
      <c r="H1862" s="5" t="s">
        <v>2370</v>
      </c>
      <c r="I1862" s="5" t="str">
        <f t="shared" si="58"/>
        <v>OVERWEIGHT</v>
      </c>
      <c r="J1862" s="5" t="str">
        <f t="shared" si="59"/>
        <v>NORMAL</v>
      </c>
    </row>
    <row r="1863" spans="1:10" x14ac:dyDescent="0.25">
      <c r="A1863" s="5" t="s">
        <v>496</v>
      </c>
      <c r="B1863" s="5">
        <v>33</v>
      </c>
      <c r="C1863" s="5">
        <v>6.28</v>
      </c>
      <c r="D1863" s="5" t="s">
        <v>2370</v>
      </c>
      <c r="E1863" s="5" t="s">
        <v>2370</v>
      </c>
      <c r="F1863" s="5" t="s">
        <v>2370</v>
      </c>
      <c r="G1863" s="5">
        <v>0</v>
      </c>
      <c r="H1863" s="5" t="s">
        <v>2370</v>
      </c>
      <c r="I1863" s="5" t="str">
        <f t="shared" si="58"/>
        <v>OBESITY</v>
      </c>
      <c r="J1863" s="5" t="str">
        <f t="shared" si="59"/>
        <v>PREDIABETES</v>
      </c>
    </row>
    <row r="1864" spans="1:10" x14ac:dyDescent="0.25">
      <c r="A1864" s="5" t="s">
        <v>495</v>
      </c>
      <c r="B1864" s="5">
        <v>31.065000000000001</v>
      </c>
      <c r="C1864" s="5">
        <v>4.2300000000000004</v>
      </c>
      <c r="D1864" s="5" t="s">
        <v>2370</v>
      </c>
      <c r="E1864" s="5" t="s">
        <v>2370</v>
      </c>
      <c r="F1864" s="5" t="s">
        <v>2370</v>
      </c>
      <c r="G1864" s="5">
        <v>0</v>
      </c>
      <c r="H1864" s="5" t="s">
        <v>2370</v>
      </c>
      <c r="I1864" s="5" t="str">
        <f t="shared" si="58"/>
        <v>OBESITY</v>
      </c>
      <c r="J1864" s="5" t="str">
        <f t="shared" si="59"/>
        <v>NORMAL</v>
      </c>
    </row>
    <row r="1865" spans="1:10" x14ac:dyDescent="0.25">
      <c r="A1865" s="5" t="s">
        <v>494</v>
      </c>
      <c r="B1865" s="5">
        <v>26.51</v>
      </c>
      <c r="C1865" s="5">
        <v>6.17</v>
      </c>
      <c r="D1865" s="5" t="s">
        <v>2370</v>
      </c>
      <c r="E1865" s="5" t="s">
        <v>2370</v>
      </c>
      <c r="F1865" s="5" t="s">
        <v>2370</v>
      </c>
      <c r="G1865" s="5">
        <v>0</v>
      </c>
      <c r="H1865" s="5" t="s">
        <v>2370</v>
      </c>
      <c r="I1865" s="5" t="str">
        <f t="shared" si="58"/>
        <v>OVERWEIGHT</v>
      </c>
      <c r="J1865" s="5" t="str">
        <f t="shared" si="59"/>
        <v>PREDIABETES</v>
      </c>
    </row>
    <row r="1866" spans="1:10" x14ac:dyDescent="0.25">
      <c r="A1866" s="5" t="s">
        <v>493</v>
      </c>
      <c r="B1866" s="5">
        <v>28.88</v>
      </c>
      <c r="C1866" s="5">
        <v>4.96</v>
      </c>
      <c r="D1866" s="5" t="s">
        <v>2370</v>
      </c>
      <c r="E1866" s="5" t="s">
        <v>2370</v>
      </c>
      <c r="F1866" s="5" t="s">
        <v>2370</v>
      </c>
      <c r="G1866" s="5">
        <v>0</v>
      </c>
      <c r="H1866" s="5" t="s">
        <v>2370</v>
      </c>
      <c r="I1866" s="5" t="str">
        <f t="shared" si="58"/>
        <v>OVERWEIGHT</v>
      </c>
      <c r="J1866" s="5" t="str">
        <f t="shared" si="59"/>
        <v>NORMAL</v>
      </c>
    </row>
    <row r="1867" spans="1:10" x14ac:dyDescent="0.25">
      <c r="A1867" s="5" t="s">
        <v>492</v>
      </c>
      <c r="B1867" s="5">
        <v>35.814999999999998</v>
      </c>
      <c r="C1867" s="5">
        <v>5.1100000000000003</v>
      </c>
      <c r="D1867" s="5" t="s">
        <v>2371</v>
      </c>
      <c r="E1867" s="5" t="s">
        <v>2370</v>
      </c>
      <c r="F1867" s="5" t="s">
        <v>2370</v>
      </c>
      <c r="G1867" s="5">
        <v>1</v>
      </c>
      <c r="H1867" s="5" t="s">
        <v>2370</v>
      </c>
      <c r="I1867" s="5" t="str">
        <f t="shared" si="58"/>
        <v>OBESITY</v>
      </c>
      <c r="J1867" s="5" t="str">
        <f t="shared" si="59"/>
        <v>NORMAL</v>
      </c>
    </row>
    <row r="1868" spans="1:10" x14ac:dyDescent="0.25">
      <c r="A1868" s="5" t="s">
        <v>491</v>
      </c>
      <c r="B1868" s="5">
        <v>21.28</v>
      </c>
      <c r="C1868" s="5">
        <v>4.05</v>
      </c>
      <c r="D1868" s="5" t="s">
        <v>2370</v>
      </c>
      <c r="E1868" s="5" t="s">
        <v>2371</v>
      </c>
      <c r="F1868" s="5" t="s">
        <v>2370</v>
      </c>
      <c r="G1868" s="5">
        <v>1</v>
      </c>
      <c r="H1868" s="5" t="s">
        <v>2370</v>
      </c>
      <c r="I1868" s="5" t="str">
        <f t="shared" si="58"/>
        <v>NORMAL WEIGHT</v>
      </c>
      <c r="J1868" s="5" t="str">
        <f t="shared" si="59"/>
        <v>NORMAL</v>
      </c>
    </row>
    <row r="1869" spans="1:10" x14ac:dyDescent="0.25">
      <c r="A1869" s="5" t="s">
        <v>490</v>
      </c>
      <c r="B1869" s="5">
        <v>33.81</v>
      </c>
      <c r="C1869" s="5">
        <v>6.49</v>
      </c>
      <c r="D1869" s="5" t="s">
        <v>2370</v>
      </c>
      <c r="E1869" s="5" t="s">
        <v>2370</v>
      </c>
      <c r="F1869" s="5" t="s">
        <v>2372</v>
      </c>
      <c r="G1869" s="5">
        <v>1</v>
      </c>
      <c r="H1869" s="5" t="s">
        <v>2370</v>
      </c>
      <c r="I1869" s="5" t="str">
        <f t="shared" si="58"/>
        <v>OBESITY</v>
      </c>
      <c r="J1869" s="5" t="str">
        <f t="shared" si="59"/>
        <v>DIABETES</v>
      </c>
    </row>
    <row r="1870" spans="1:10" x14ac:dyDescent="0.25">
      <c r="A1870" s="5" t="s">
        <v>489</v>
      </c>
      <c r="B1870" s="5">
        <v>44.22</v>
      </c>
      <c r="C1870" s="5">
        <v>4.1900000000000004</v>
      </c>
      <c r="D1870" s="5" t="s">
        <v>2370</v>
      </c>
      <c r="E1870" s="5" t="s">
        <v>2370</v>
      </c>
      <c r="F1870" s="5" t="s">
        <v>2370</v>
      </c>
      <c r="G1870" s="5">
        <v>1</v>
      </c>
      <c r="H1870" s="5" t="s">
        <v>2370</v>
      </c>
      <c r="I1870" s="5" t="str">
        <f t="shared" si="58"/>
        <v>OBESITY</v>
      </c>
      <c r="J1870" s="5" t="str">
        <f t="shared" si="59"/>
        <v>NORMAL</v>
      </c>
    </row>
    <row r="1871" spans="1:10" x14ac:dyDescent="0.25">
      <c r="A1871" s="5" t="s">
        <v>488</v>
      </c>
      <c r="B1871" s="5">
        <v>15.46</v>
      </c>
      <c r="C1871" s="5">
        <v>4.99</v>
      </c>
      <c r="D1871" s="5" t="s">
        <v>2371</v>
      </c>
      <c r="E1871" s="5" t="s">
        <v>2370</v>
      </c>
      <c r="F1871" s="5" t="s">
        <v>2372</v>
      </c>
      <c r="G1871" s="5">
        <v>1</v>
      </c>
      <c r="H1871" s="5" t="s">
        <v>2370</v>
      </c>
      <c r="I1871" s="5" t="str">
        <f t="shared" si="58"/>
        <v>UNDERWEIGHT</v>
      </c>
      <c r="J1871" s="5" t="str">
        <f t="shared" si="59"/>
        <v>NORMAL</v>
      </c>
    </row>
    <row r="1872" spans="1:10" x14ac:dyDescent="0.25">
      <c r="A1872" s="5" t="s">
        <v>487</v>
      </c>
      <c r="B1872" s="5">
        <v>30.3</v>
      </c>
      <c r="C1872" s="5">
        <v>4.7699999999999996</v>
      </c>
      <c r="D1872" s="5" t="s">
        <v>2371</v>
      </c>
      <c r="E1872" s="5" t="s">
        <v>2370</v>
      </c>
      <c r="F1872" s="5" t="s">
        <v>2370</v>
      </c>
      <c r="G1872" s="5">
        <v>1</v>
      </c>
      <c r="H1872" s="5" t="s">
        <v>2370</v>
      </c>
      <c r="I1872" s="5" t="str">
        <f t="shared" si="58"/>
        <v>OBESITY</v>
      </c>
      <c r="J1872" s="5" t="str">
        <f t="shared" si="59"/>
        <v>NORMAL</v>
      </c>
    </row>
    <row r="1873" spans="1:10" x14ac:dyDescent="0.25">
      <c r="A1873" s="5" t="s">
        <v>486</v>
      </c>
      <c r="B1873" s="5">
        <v>16.670000000000002</v>
      </c>
      <c r="C1873" s="5">
        <v>5.46</v>
      </c>
      <c r="D1873" s="5" t="s">
        <v>2370</v>
      </c>
      <c r="E1873" s="5" t="s">
        <v>2370</v>
      </c>
      <c r="F1873" s="5" t="s">
        <v>2370</v>
      </c>
      <c r="G1873" s="5">
        <v>0</v>
      </c>
      <c r="H1873" s="5" t="s">
        <v>2370</v>
      </c>
      <c r="I1873" s="5" t="str">
        <f t="shared" si="58"/>
        <v>UNDERWEIGHT</v>
      </c>
      <c r="J1873" s="5" t="str">
        <f t="shared" si="59"/>
        <v>NORMAL</v>
      </c>
    </row>
    <row r="1874" spans="1:10" x14ac:dyDescent="0.25">
      <c r="A1874" s="5" t="s">
        <v>485</v>
      </c>
      <c r="B1874" s="5">
        <v>28.594999999999999</v>
      </c>
      <c r="C1874" s="5">
        <v>5.43</v>
      </c>
      <c r="D1874" s="5" t="s">
        <v>2370</v>
      </c>
      <c r="E1874" s="5" t="s">
        <v>2370</v>
      </c>
      <c r="F1874" s="5" t="s">
        <v>2370</v>
      </c>
      <c r="G1874" s="5">
        <v>0</v>
      </c>
      <c r="H1874" s="5" t="s">
        <v>2370</v>
      </c>
      <c r="I1874" s="5" t="str">
        <f t="shared" si="58"/>
        <v>OVERWEIGHT</v>
      </c>
      <c r="J1874" s="5" t="str">
        <f t="shared" si="59"/>
        <v>NORMAL</v>
      </c>
    </row>
    <row r="1875" spans="1:10" x14ac:dyDescent="0.25">
      <c r="A1875" s="5" t="s">
        <v>484</v>
      </c>
      <c r="B1875" s="5">
        <v>25.934999999999999</v>
      </c>
      <c r="C1875" s="5">
        <v>4.29</v>
      </c>
      <c r="D1875" s="5" t="s">
        <v>2370</v>
      </c>
      <c r="E1875" s="5" t="s">
        <v>2370</v>
      </c>
      <c r="F1875" s="5" t="s">
        <v>2370</v>
      </c>
      <c r="G1875" s="5">
        <v>0</v>
      </c>
      <c r="H1875" s="5" t="s">
        <v>2370</v>
      </c>
      <c r="I1875" s="5" t="str">
        <f t="shared" si="58"/>
        <v>OVERWEIGHT</v>
      </c>
      <c r="J1875" s="5" t="str">
        <f t="shared" si="59"/>
        <v>NORMAL</v>
      </c>
    </row>
    <row r="1876" spans="1:10" x14ac:dyDescent="0.25">
      <c r="A1876" s="5" t="s">
        <v>483</v>
      </c>
      <c r="B1876" s="5">
        <v>27.645</v>
      </c>
      <c r="C1876" s="5">
        <v>5.25</v>
      </c>
      <c r="D1876" s="5" t="s">
        <v>2370</v>
      </c>
      <c r="E1876" s="5" t="s">
        <v>2370</v>
      </c>
      <c r="F1876" s="5" t="s">
        <v>2370</v>
      </c>
      <c r="G1876" s="5">
        <v>1</v>
      </c>
      <c r="H1876" s="5" t="s">
        <v>2370</v>
      </c>
      <c r="I1876" s="5" t="str">
        <f t="shared" si="58"/>
        <v>OVERWEIGHT</v>
      </c>
      <c r="J1876" s="5" t="str">
        <f t="shared" si="59"/>
        <v>NORMAL</v>
      </c>
    </row>
    <row r="1877" spans="1:10" x14ac:dyDescent="0.25">
      <c r="A1877" s="5" t="s">
        <v>482</v>
      </c>
      <c r="B1877" s="5">
        <v>30.1</v>
      </c>
      <c r="C1877" s="5">
        <v>4.04</v>
      </c>
      <c r="D1877" s="5" t="s">
        <v>2370</v>
      </c>
      <c r="E1877" s="5" t="s">
        <v>2370</v>
      </c>
      <c r="F1877" s="5" t="s">
        <v>2370</v>
      </c>
      <c r="G1877" s="5">
        <v>1</v>
      </c>
      <c r="H1877" s="5" t="s">
        <v>2370</v>
      </c>
      <c r="I1877" s="5" t="str">
        <f t="shared" si="58"/>
        <v>OBESITY</v>
      </c>
      <c r="J1877" s="5" t="str">
        <f t="shared" si="59"/>
        <v>NORMAL</v>
      </c>
    </row>
    <row r="1878" spans="1:10" x14ac:dyDescent="0.25">
      <c r="A1878" s="5" t="s">
        <v>481</v>
      </c>
      <c r="B1878" s="5">
        <v>26.79</v>
      </c>
      <c r="C1878" s="5">
        <v>5</v>
      </c>
      <c r="D1878" s="5" t="s">
        <v>2371</v>
      </c>
      <c r="E1878" s="5" t="s">
        <v>2370</v>
      </c>
      <c r="F1878" s="5" t="s">
        <v>2372</v>
      </c>
      <c r="G1878" s="5">
        <v>1</v>
      </c>
      <c r="H1878" s="5" t="s">
        <v>2370</v>
      </c>
      <c r="I1878" s="5" t="str">
        <f t="shared" si="58"/>
        <v>OVERWEIGHT</v>
      </c>
      <c r="J1878" s="5" t="str">
        <f t="shared" si="59"/>
        <v>NORMAL</v>
      </c>
    </row>
    <row r="1879" spans="1:10" x14ac:dyDescent="0.25">
      <c r="A1879" s="5" t="s">
        <v>480</v>
      </c>
      <c r="B1879" s="5">
        <v>27.1</v>
      </c>
      <c r="C1879" s="5">
        <v>4.01</v>
      </c>
      <c r="D1879" s="5" t="s">
        <v>2371</v>
      </c>
      <c r="E1879" s="5" t="s">
        <v>2370</v>
      </c>
      <c r="F1879" s="5" t="s">
        <v>2370</v>
      </c>
      <c r="G1879" s="5">
        <v>1</v>
      </c>
      <c r="H1879" s="5" t="s">
        <v>2370</v>
      </c>
      <c r="I1879" s="5" t="str">
        <f t="shared" si="58"/>
        <v>OVERWEIGHT</v>
      </c>
      <c r="J1879" s="5" t="str">
        <f t="shared" si="59"/>
        <v>NORMAL</v>
      </c>
    </row>
    <row r="1880" spans="1:10" x14ac:dyDescent="0.25">
      <c r="A1880" s="5" t="s">
        <v>479</v>
      </c>
      <c r="B1880" s="5">
        <v>24.31</v>
      </c>
      <c r="C1880" s="5">
        <v>5.4</v>
      </c>
      <c r="D1880" s="5" t="s">
        <v>2370</v>
      </c>
      <c r="E1880" s="5" t="s">
        <v>2370</v>
      </c>
      <c r="F1880" s="5" t="s">
        <v>2370</v>
      </c>
      <c r="G1880" s="5">
        <v>0</v>
      </c>
      <c r="H1880" s="5" t="s">
        <v>2370</v>
      </c>
      <c r="I1880" s="5" t="str">
        <f t="shared" si="58"/>
        <v>NORMAL WEIGHT</v>
      </c>
      <c r="J1880" s="5" t="str">
        <f t="shared" si="59"/>
        <v>NORMAL</v>
      </c>
    </row>
    <row r="1881" spans="1:10" x14ac:dyDescent="0.25">
      <c r="A1881" s="5" t="s">
        <v>478</v>
      </c>
      <c r="B1881" s="5">
        <v>15.53</v>
      </c>
      <c r="C1881" s="5">
        <v>5.81</v>
      </c>
      <c r="D1881" s="5" t="s">
        <v>2370</v>
      </c>
      <c r="E1881" s="5" t="s">
        <v>2370</v>
      </c>
      <c r="F1881" s="5" t="s">
        <v>2370</v>
      </c>
      <c r="G1881" s="5">
        <v>1</v>
      </c>
      <c r="H1881" s="5" t="s">
        <v>2370</v>
      </c>
      <c r="I1881" s="5" t="str">
        <f t="shared" si="58"/>
        <v>UNDERWEIGHT</v>
      </c>
      <c r="J1881" s="5" t="str">
        <f t="shared" si="59"/>
        <v>PREDIABETES</v>
      </c>
    </row>
    <row r="1882" spans="1:10" x14ac:dyDescent="0.25">
      <c r="A1882" s="5" t="s">
        <v>477</v>
      </c>
      <c r="B1882" s="5">
        <v>30.7</v>
      </c>
      <c r="C1882" s="5">
        <v>5.82</v>
      </c>
      <c r="D1882" s="5" t="s">
        <v>2370</v>
      </c>
      <c r="E1882" s="5" t="s">
        <v>2370</v>
      </c>
      <c r="F1882" s="5" t="s">
        <v>2370</v>
      </c>
      <c r="G1882" s="5">
        <v>1</v>
      </c>
      <c r="H1882" s="5" t="s">
        <v>2370</v>
      </c>
      <c r="I1882" s="5" t="str">
        <f t="shared" si="58"/>
        <v>OBESITY</v>
      </c>
      <c r="J1882" s="5" t="str">
        <f t="shared" si="59"/>
        <v>PREDIABETES</v>
      </c>
    </row>
    <row r="1883" spans="1:10" x14ac:dyDescent="0.25">
      <c r="A1883" s="5" t="s">
        <v>476</v>
      </c>
      <c r="B1883" s="5">
        <v>33.33</v>
      </c>
      <c r="C1883" s="5">
        <v>4.82</v>
      </c>
      <c r="D1883" s="5" t="s">
        <v>2370</v>
      </c>
      <c r="E1883" s="5" t="s">
        <v>2370</v>
      </c>
      <c r="F1883" s="5" t="s">
        <v>2370</v>
      </c>
      <c r="G1883" s="5">
        <v>1</v>
      </c>
      <c r="H1883" s="5" t="s">
        <v>2370</v>
      </c>
      <c r="I1883" s="5" t="str">
        <f t="shared" si="58"/>
        <v>OBESITY</v>
      </c>
      <c r="J1883" s="5" t="str">
        <f t="shared" si="59"/>
        <v>NORMAL</v>
      </c>
    </row>
    <row r="1884" spans="1:10" x14ac:dyDescent="0.25">
      <c r="A1884" s="5" t="s">
        <v>475</v>
      </c>
      <c r="B1884" s="5">
        <v>32.4</v>
      </c>
      <c r="C1884" s="5">
        <v>5.08</v>
      </c>
      <c r="D1884" s="5" t="s">
        <v>2370</v>
      </c>
      <c r="E1884" s="5" t="s">
        <v>2370</v>
      </c>
      <c r="F1884" s="5" t="s">
        <v>2370</v>
      </c>
      <c r="G1884" s="5">
        <v>1</v>
      </c>
      <c r="H1884" s="5" t="s">
        <v>2370</v>
      </c>
      <c r="I1884" s="5" t="str">
        <f t="shared" si="58"/>
        <v>OBESITY</v>
      </c>
      <c r="J1884" s="5" t="str">
        <f t="shared" si="59"/>
        <v>NORMAL</v>
      </c>
    </row>
    <row r="1885" spans="1:10" x14ac:dyDescent="0.25">
      <c r="A1885" s="5" t="s">
        <v>474</v>
      </c>
      <c r="B1885" s="5">
        <v>27.93</v>
      </c>
      <c r="C1885" s="5">
        <v>5.59</v>
      </c>
      <c r="D1885" s="5" t="s">
        <v>2370</v>
      </c>
      <c r="E1885" s="5" t="s">
        <v>2370</v>
      </c>
      <c r="F1885" s="5" t="s">
        <v>2370</v>
      </c>
      <c r="G1885" s="5">
        <v>1</v>
      </c>
      <c r="H1885" s="5" t="s">
        <v>2370</v>
      </c>
      <c r="I1885" s="5" t="str">
        <f t="shared" si="58"/>
        <v>OVERWEIGHT</v>
      </c>
      <c r="J1885" s="5" t="str">
        <f t="shared" si="59"/>
        <v>NORMAL</v>
      </c>
    </row>
    <row r="1886" spans="1:10" x14ac:dyDescent="0.25">
      <c r="A1886" s="5" t="s">
        <v>473</v>
      </c>
      <c r="B1886" s="5">
        <v>21.754999999999999</v>
      </c>
      <c r="C1886" s="5">
        <v>5.12</v>
      </c>
      <c r="D1886" s="5" t="s">
        <v>2370</v>
      </c>
      <c r="E1886" s="5" t="s">
        <v>2370</v>
      </c>
      <c r="F1886" s="5" t="s">
        <v>2370</v>
      </c>
      <c r="G1886" s="5">
        <v>0</v>
      </c>
      <c r="H1886" s="5" t="s">
        <v>2370</v>
      </c>
      <c r="I1886" s="5" t="str">
        <f t="shared" si="58"/>
        <v>NORMAL WEIGHT</v>
      </c>
      <c r="J1886" s="5" t="str">
        <f t="shared" si="59"/>
        <v>NORMAL</v>
      </c>
    </row>
    <row r="1887" spans="1:10" x14ac:dyDescent="0.25">
      <c r="A1887" s="5" t="s">
        <v>472</v>
      </c>
      <c r="B1887" s="5">
        <v>25.934999999999999</v>
      </c>
      <c r="C1887" s="5">
        <v>4.95</v>
      </c>
      <c r="D1887" s="5" t="s">
        <v>2370</v>
      </c>
      <c r="E1887" s="5" t="s">
        <v>2370</v>
      </c>
      <c r="F1887" s="5" t="s">
        <v>2370</v>
      </c>
      <c r="G1887" s="5">
        <v>0</v>
      </c>
      <c r="H1887" s="5" t="s">
        <v>2370</v>
      </c>
      <c r="I1887" s="5" t="str">
        <f t="shared" si="58"/>
        <v>OVERWEIGHT</v>
      </c>
      <c r="J1887" s="5" t="str">
        <f t="shared" si="59"/>
        <v>NORMAL</v>
      </c>
    </row>
    <row r="1888" spans="1:10" x14ac:dyDescent="0.25">
      <c r="A1888" s="5" t="s">
        <v>471</v>
      </c>
      <c r="B1888" s="5">
        <v>31.5</v>
      </c>
      <c r="C1888" s="5">
        <v>6.16</v>
      </c>
      <c r="D1888" s="5" t="s">
        <v>2370</v>
      </c>
      <c r="E1888" s="5" t="s">
        <v>2370</v>
      </c>
      <c r="F1888" s="5" t="s">
        <v>2370</v>
      </c>
      <c r="G1888" s="5">
        <v>0</v>
      </c>
      <c r="H1888" s="5" t="s">
        <v>2370</v>
      </c>
      <c r="I1888" s="5" t="str">
        <f t="shared" si="58"/>
        <v>OBESITY</v>
      </c>
      <c r="J1888" s="5" t="str">
        <f t="shared" si="59"/>
        <v>PREDIABETES</v>
      </c>
    </row>
    <row r="1889" spans="1:10" x14ac:dyDescent="0.25">
      <c r="A1889" s="5" t="s">
        <v>470</v>
      </c>
      <c r="B1889" s="5">
        <v>30.03</v>
      </c>
      <c r="C1889" s="5">
        <v>6.41</v>
      </c>
      <c r="D1889" s="5" t="s">
        <v>2370</v>
      </c>
      <c r="E1889" s="5" t="s">
        <v>2370</v>
      </c>
      <c r="F1889" s="5" t="s">
        <v>2370</v>
      </c>
      <c r="G1889" s="5">
        <v>0</v>
      </c>
      <c r="H1889" s="5" t="s">
        <v>2370</v>
      </c>
      <c r="I1889" s="5" t="str">
        <f t="shared" si="58"/>
        <v>OBESITY</v>
      </c>
      <c r="J1889" s="5" t="str">
        <f t="shared" si="59"/>
        <v>DIABETES</v>
      </c>
    </row>
    <row r="1890" spans="1:10" x14ac:dyDescent="0.25">
      <c r="A1890" s="5" t="s">
        <v>469</v>
      </c>
      <c r="B1890" s="5">
        <v>33.479999999999997</v>
      </c>
      <c r="C1890" s="5">
        <v>8.94</v>
      </c>
      <c r="D1890" s="5" t="s">
        <v>2370</v>
      </c>
      <c r="E1890" s="5" t="s">
        <v>2370</v>
      </c>
      <c r="F1890" s="5" t="s">
        <v>2370</v>
      </c>
      <c r="G1890" s="5">
        <v>0</v>
      </c>
      <c r="H1890" s="5" t="s">
        <v>2370</v>
      </c>
      <c r="I1890" s="5" t="str">
        <f t="shared" si="58"/>
        <v>OBESITY</v>
      </c>
      <c r="J1890" s="5" t="str">
        <f t="shared" si="59"/>
        <v>DIABETES</v>
      </c>
    </row>
    <row r="1891" spans="1:10" x14ac:dyDescent="0.25">
      <c r="A1891" s="5" t="s">
        <v>468</v>
      </c>
      <c r="B1891" s="5">
        <v>16.510000000000002</v>
      </c>
      <c r="C1891" s="5">
        <v>4.42</v>
      </c>
      <c r="D1891" s="5" t="s">
        <v>2371</v>
      </c>
      <c r="E1891" s="5" t="s">
        <v>2370</v>
      </c>
      <c r="F1891" s="5" t="s">
        <v>2372</v>
      </c>
      <c r="G1891" s="5">
        <v>1</v>
      </c>
      <c r="H1891" s="5" t="s">
        <v>2370</v>
      </c>
      <c r="I1891" s="5" t="str">
        <f t="shared" si="58"/>
        <v>UNDERWEIGHT</v>
      </c>
      <c r="J1891" s="5" t="str">
        <f t="shared" si="59"/>
        <v>NORMAL</v>
      </c>
    </row>
    <row r="1892" spans="1:10" x14ac:dyDescent="0.25">
      <c r="A1892" s="5" t="s">
        <v>467</v>
      </c>
      <c r="B1892" s="5">
        <v>33.155000000000001</v>
      </c>
      <c r="C1892" s="5">
        <v>5.3</v>
      </c>
      <c r="D1892" s="5" t="s">
        <v>2371</v>
      </c>
      <c r="E1892" s="5" t="s">
        <v>2370</v>
      </c>
      <c r="F1892" s="5" t="s">
        <v>2370</v>
      </c>
      <c r="G1892" s="5">
        <v>1</v>
      </c>
      <c r="H1892" s="5" t="s">
        <v>2370</v>
      </c>
      <c r="I1892" s="5" t="str">
        <f t="shared" si="58"/>
        <v>OBESITY</v>
      </c>
      <c r="J1892" s="5" t="str">
        <f t="shared" si="59"/>
        <v>NORMAL</v>
      </c>
    </row>
    <row r="1893" spans="1:10" x14ac:dyDescent="0.25">
      <c r="A1893" s="5" t="s">
        <v>466</v>
      </c>
      <c r="B1893" s="5">
        <v>37.29</v>
      </c>
      <c r="C1893" s="5">
        <v>4.6399999999999997</v>
      </c>
      <c r="D1893" s="5" t="s">
        <v>2370</v>
      </c>
      <c r="E1893" s="5" t="s">
        <v>2370</v>
      </c>
      <c r="F1893" s="5" t="s">
        <v>2372</v>
      </c>
      <c r="G1893" s="5">
        <v>1</v>
      </c>
      <c r="H1893" s="5" t="s">
        <v>2370</v>
      </c>
      <c r="I1893" s="5" t="str">
        <f t="shared" si="58"/>
        <v>OBESITY</v>
      </c>
      <c r="J1893" s="5" t="str">
        <f t="shared" si="59"/>
        <v>NORMAL</v>
      </c>
    </row>
    <row r="1894" spans="1:10" x14ac:dyDescent="0.25">
      <c r="A1894" s="5" t="s">
        <v>465</v>
      </c>
      <c r="B1894" s="5">
        <v>20.23</v>
      </c>
      <c r="C1894" s="5">
        <v>6.16</v>
      </c>
      <c r="D1894" s="5" t="s">
        <v>2371</v>
      </c>
      <c r="E1894" s="5" t="s">
        <v>2370</v>
      </c>
      <c r="F1894" s="5" t="s">
        <v>2370</v>
      </c>
      <c r="G1894" s="5">
        <v>1</v>
      </c>
      <c r="H1894" s="5" t="s">
        <v>2370</v>
      </c>
      <c r="I1894" s="5" t="str">
        <f t="shared" si="58"/>
        <v>NORMAL WEIGHT</v>
      </c>
      <c r="J1894" s="5" t="str">
        <f t="shared" si="59"/>
        <v>PREDIABETES</v>
      </c>
    </row>
    <row r="1895" spans="1:10" x14ac:dyDescent="0.25">
      <c r="A1895" s="5" t="s">
        <v>464</v>
      </c>
      <c r="B1895" s="5">
        <v>28.975000000000001</v>
      </c>
      <c r="C1895" s="5">
        <v>4.12</v>
      </c>
      <c r="D1895" s="5" t="s">
        <v>2370</v>
      </c>
      <c r="E1895" s="5" t="s">
        <v>2370</v>
      </c>
      <c r="F1895" s="5" t="s">
        <v>2372</v>
      </c>
      <c r="G1895" s="5">
        <v>1</v>
      </c>
      <c r="H1895" s="5" t="s">
        <v>2370</v>
      </c>
      <c r="I1895" s="5" t="str">
        <f t="shared" si="58"/>
        <v>OVERWEIGHT</v>
      </c>
      <c r="J1895" s="5" t="str">
        <f t="shared" si="59"/>
        <v>NORMAL</v>
      </c>
    </row>
    <row r="1896" spans="1:10" x14ac:dyDescent="0.25">
      <c r="A1896" s="5" t="s">
        <v>463</v>
      </c>
      <c r="B1896" s="5">
        <v>16.420000000000002</v>
      </c>
      <c r="C1896" s="5">
        <v>5.77</v>
      </c>
      <c r="D1896" s="5" t="s">
        <v>2371</v>
      </c>
      <c r="E1896" s="5" t="s">
        <v>2370</v>
      </c>
      <c r="F1896" s="5" t="s">
        <v>2372</v>
      </c>
      <c r="G1896" s="5">
        <v>1</v>
      </c>
      <c r="H1896" s="5" t="s">
        <v>2370</v>
      </c>
      <c r="I1896" s="5" t="str">
        <f t="shared" si="58"/>
        <v>UNDERWEIGHT</v>
      </c>
      <c r="J1896" s="5" t="str">
        <f t="shared" si="59"/>
        <v>PREDIABETES</v>
      </c>
    </row>
    <row r="1897" spans="1:10" x14ac:dyDescent="0.25">
      <c r="A1897" s="5" t="s">
        <v>462</v>
      </c>
      <c r="B1897" s="5">
        <v>17.559999999999999</v>
      </c>
      <c r="C1897" s="5">
        <v>6.2</v>
      </c>
      <c r="D1897" s="5" t="s">
        <v>2370</v>
      </c>
      <c r="E1897" s="5" t="s">
        <v>2370</v>
      </c>
      <c r="F1897" s="5" t="s">
        <v>2370</v>
      </c>
      <c r="G1897" s="5">
        <v>1</v>
      </c>
      <c r="H1897" s="5" t="s">
        <v>2370</v>
      </c>
      <c r="I1897" s="5" t="str">
        <f t="shared" si="58"/>
        <v>UNDERWEIGHT</v>
      </c>
      <c r="J1897" s="5" t="str">
        <f t="shared" si="59"/>
        <v>PREDIABETES</v>
      </c>
    </row>
    <row r="1898" spans="1:10" x14ac:dyDescent="0.25">
      <c r="A1898" s="5" t="s">
        <v>461</v>
      </c>
      <c r="B1898" s="5">
        <v>24.13</v>
      </c>
      <c r="C1898" s="5">
        <v>4.3899999999999997</v>
      </c>
      <c r="D1898" s="5" t="s">
        <v>2370</v>
      </c>
      <c r="E1898" s="5" t="s">
        <v>2370</v>
      </c>
      <c r="F1898" s="5" t="s">
        <v>2370</v>
      </c>
      <c r="G1898" s="5">
        <v>1</v>
      </c>
      <c r="H1898" s="5" t="s">
        <v>2370</v>
      </c>
      <c r="I1898" s="5" t="str">
        <f t="shared" si="58"/>
        <v>NORMAL WEIGHT</v>
      </c>
      <c r="J1898" s="5" t="str">
        <f t="shared" si="59"/>
        <v>NORMAL</v>
      </c>
    </row>
    <row r="1899" spans="1:10" x14ac:dyDescent="0.25">
      <c r="A1899" s="5" t="s">
        <v>460</v>
      </c>
      <c r="B1899" s="5">
        <v>19.95</v>
      </c>
      <c r="C1899" s="5">
        <v>5.13</v>
      </c>
      <c r="D1899" s="5" t="s">
        <v>2370</v>
      </c>
      <c r="E1899" s="5" t="s">
        <v>2371</v>
      </c>
      <c r="F1899" s="5" t="s">
        <v>2370</v>
      </c>
      <c r="G1899" s="5">
        <v>2</v>
      </c>
      <c r="H1899" s="5" t="s">
        <v>2370</v>
      </c>
      <c r="I1899" s="5" t="str">
        <f t="shared" si="58"/>
        <v>NORMAL WEIGHT</v>
      </c>
      <c r="J1899" s="5" t="str">
        <f t="shared" si="59"/>
        <v>NORMAL</v>
      </c>
    </row>
    <row r="1900" spans="1:10" x14ac:dyDescent="0.25">
      <c r="A1900" s="5" t="s">
        <v>459</v>
      </c>
      <c r="B1900" s="5">
        <v>21.24</v>
      </c>
      <c r="C1900" s="5">
        <v>4.49</v>
      </c>
      <c r="D1900" s="5" t="s">
        <v>2370</v>
      </c>
      <c r="E1900" s="5" t="s">
        <v>2370</v>
      </c>
      <c r="F1900" s="5" t="s">
        <v>2370</v>
      </c>
      <c r="G1900" s="5">
        <v>0</v>
      </c>
      <c r="H1900" s="5" t="s">
        <v>2370</v>
      </c>
      <c r="I1900" s="5" t="str">
        <f t="shared" si="58"/>
        <v>NORMAL WEIGHT</v>
      </c>
      <c r="J1900" s="5" t="str">
        <f t="shared" si="59"/>
        <v>NORMAL</v>
      </c>
    </row>
    <row r="1901" spans="1:10" x14ac:dyDescent="0.25">
      <c r="A1901" s="5" t="s">
        <v>458</v>
      </c>
      <c r="B1901" s="5">
        <v>44.22</v>
      </c>
      <c r="C1901" s="5">
        <v>6.35</v>
      </c>
      <c r="D1901" s="5" t="s">
        <v>2370</v>
      </c>
      <c r="E1901" s="5" t="s">
        <v>2370</v>
      </c>
      <c r="F1901" s="5" t="s">
        <v>2370</v>
      </c>
      <c r="G1901" s="5">
        <v>0</v>
      </c>
      <c r="H1901" s="5" t="s">
        <v>2370</v>
      </c>
      <c r="I1901" s="5" t="str">
        <f t="shared" si="58"/>
        <v>OBESITY</v>
      </c>
      <c r="J1901" s="5" t="str">
        <f t="shared" si="59"/>
        <v>PREDIABETES</v>
      </c>
    </row>
    <row r="1902" spans="1:10" x14ac:dyDescent="0.25">
      <c r="A1902" s="5" t="s">
        <v>457</v>
      </c>
      <c r="B1902" s="5">
        <v>41.1</v>
      </c>
      <c r="C1902" s="5">
        <v>5.79</v>
      </c>
      <c r="D1902" s="5" t="s">
        <v>2370</v>
      </c>
      <c r="E1902" s="5" t="s">
        <v>2370</v>
      </c>
      <c r="F1902" s="5" t="s">
        <v>2370</v>
      </c>
      <c r="G1902" s="5">
        <v>0</v>
      </c>
      <c r="H1902" s="5" t="s">
        <v>2370</v>
      </c>
      <c r="I1902" s="5" t="str">
        <f t="shared" si="58"/>
        <v>OBESITY</v>
      </c>
      <c r="J1902" s="5" t="str">
        <f t="shared" si="59"/>
        <v>PREDIABETES</v>
      </c>
    </row>
    <row r="1903" spans="1:10" x14ac:dyDescent="0.25">
      <c r="A1903" s="5" t="s">
        <v>456</v>
      </c>
      <c r="B1903" s="5">
        <v>34.200000000000003</v>
      </c>
      <c r="C1903" s="5">
        <v>4.78</v>
      </c>
      <c r="D1903" s="5" t="s">
        <v>2371</v>
      </c>
      <c r="E1903" s="5" t="s">
        <v>2370</v>
      </c>
      <c r="F1903" s="5" t="s">
        <v>2370</v>
      </c>
      <c r="G1903" s="5">
        <v>0</v>
      </c>
      <c r="H1903" s="5" t="s">
        <v>2370</v>
      </c>
      <c r="I1903" s="5" t="str">
        <f t="shared" si="58"/>
        <v>OBESITY</v>
      </c>
      <c r="J1903" s="5" t="str">
        <f t="shared" si="59"/>
        <v>NORMAL</v>
      </c>
    </row>
    <row r="1904" spans="1:10" x14ac:dyDescent="0.25">
      <c r="A1904" s="5" t="s">
        <v>455</v>
      </c>
      <c r="B1904" s="5">
        <v>29.92</v>
      </c>
      <c r="C1904" s="5">
        <v>6.02</v>
      </c>
      <c r="D1904" s="5" t="s">
        <v>2371</v>
      </c>
      <c r="E1904" s="5" t="s">
        <v>2370</v>
      </c>
      <c r="F1904" s="5" t="s">
        <v>2370</v>
      </c>
      <c r="G1904" s="5">
        <v>0</v>
      </c>
      <c r="H1904" s="5" t="s">
        <v>2370</v>
      </c>
      <c r="I1904" s="5" t="str">
        <f t="shared" si="58"/>
        <v>OVERWEIGHT</v>
      </c>
      <c r="J1904" s="5" t="str">
        <f t="shared" si="59"/>
        <v>PREDIABETES</v>
      </c>
    </row>
    <row r="1905" spans="1:10" x14ac:dyDescent="0.25">
      <c r="A1905" s="5" t="s">
        <v>454</v>
      </c>
      <c r="B1905" s="5">
        <v>28.93</v>
      </c>
      <c r="C1905" s="5">
        <v>4.4400000000000004</v>
      </c>
      <c r="D1905" s="5" t="s">
        <v>2370</v>
      </c>
      <c r="E1905" s="5" t="s">
        <v>2370</v>
      </c>
      <c r="F1905" s="5" t="s">
        <v>2370</v>
      </c>
      <c r="G1905" s="5">
        <v>0</v>
      </c>
      <c r="H1905" s="5" t="s">
        <v>2370</v>
      </c>
      <c r="I1905" s="5" t="str">
        <f t="shared" si="58"/>
        <v>OVERWEIGHT</v>
      </c>
      <c r="J1905" s="5" t="str">
        <f t="shared" si="59"/>
        <v>NORMAL</v>
      </c>
    </row>
    <row r="1906" spans="1:10" x14ac:dyDescent="0.25">
      <c r="A1906" s="5" t="s">
        <v>453</v>
      </c>
      <c r="B1906" s="5">
        <v>31.254999999999999</v>
      </c>
      <c r="C1906" s="5">
        <v>5.84</v>
      </c>
      <c r="D1906" s="5" t="s">
        <v>2371</v>
      </c>
      <c r="E1906" s="5" t="s">
        <v>2370</v>
      </c>
      <c r="F1906" s="5" t="s">
        <v>2370</v>
      </c>
      <c r="G1906" s="5">
        <v>1</v>
      </c>
      <c r="H1906" s="5" t="s">
        <v>2370</v>
      </c>
      <c r="I1906" s="5" t="str">
        <f t="shared" si="58"/>
        <v>OBESITY</v>
      </c>
      <c r="J1906" s="5" t="str">
        <f t="shared" si="59"/>
        <v>PREDIABETES</v>
      </c>
    </row>
    <row r="1907" spans="1:10" x14ac:dyDescent="0.25">
      <c r="A1907" s="5" t="s">
        <v>452</v>
      </c>
      <c r="B1907" s="5">
        <v>29.83</v>
      </c>
      <c r="C1907" s="5">
        <v>5.39</v>
      </c>
      <c r="D1907" s="5" t="s">
        <v>2370</v>
      </c>
      <c r="E1907" s="5" t="s">
        <v>2370</v>
      </c>
      <c r="F1907" s="5" t="s">
        <v>2370</v>
      </c>
      <c r="G1907" s="5">
        <v>0</v>
      </c>
      <c r="H1907" s="5" t="s">
        <v>2370</v>
      </c>
      <c r="I1907" s="5" t="str">
        <f t="shared" si="58"/>
        <v>OVERWEIGHT</v>
      </c>
      <c r="J1907" s="5" t="str">
        <f t="shared" si="59"/>
        <v>NORMAL</v>
      </c>
    </row>
    <row r="1908" spans="1:10" x14ac:dyDescent="0.25">
      <c r="A1908" s="5" t="s">
        <v>451</v>
      </c>
      <c r="B1908" s="5">
        <v>29.59</v>
      </c>
      <c r="C1908" s="5">
        <v>6.16</v>
      </c>
      <c r="D1908" s="5" t="s">
        <v>2370</v>
      </c>
      <c r="E1908" s="5" t="s">
        <v>2370</v>
      </c>
      <c r="F1908" s="5" t="s">
        <v>2372</v>
      </c>
      <c r="G1908" s="5">
        <v>1</v>
      </c>
      <c r="H1908" s="5" t="s">
        <v>2370</v>
      </c>
      <c r="I1908" s="5" t="str">
        <f t="shared" si="58"/>
        <v>OVERWEIGHT</v>
      </c>
      <c r="J1908" s="5" t="str">
        <f t="shared" si="59"/>
        <v>PREDIABETES</v>
      </c>
    </row>
    <row r="1909" spans="1:10" x14ac:dyDescent="0.25">
      <c r="A1909" s="5" t="s">
        <v>450</v>
      </c>
      <c r="B1909" s="5">
        <v>31.16</v>
      </c>
      <c r="C1909" s="5">
        <v>4.49</v>
      </c>
      <c r="D1909" s="5" t="s">
        <v>2370</v>
      </c>
      <c r="E1909" s="5" t="s">
        <v>2370</v>
      </c>
      <c r="F1909" s="5" t="s">
        <v>2372</v>
      </c>
      <c r="G1909" s="5">
        <v>1</v>
      </c>
      <c r="H1909" s="5" t="s">
        <v>2370</v>
      </c>
      <c r="I1909" s="5" t="str">
        <f t="shared" si="58"/>
        <v>OBESITY</v>
      </c>
      <c r="J1909" s="5" t="str">
        <f t="shared" si="59"/>
        <v>NORMAL</v>
      </c>
    </row>
    <row r="1910" spans="1:10" x14ac:dyDescent="0.25">
      <c r="A1910" s="5" t="s">
        <v>449</v>
      </c>
      <c r="B1910" s="5">
        <v>34.21</v>
      </c>
      <c r="C1910" s="5">
        <v>4.4800000000000004</v>
      </c>
      <c r="D1910" s="5" t="s">
        <v>2371</v>
      </c>
      <c r="E1910" s="5" t="s">
        <v>2370</v>
      </c>
      <c r="F1910" s="5" t="s">
        <v>2370</v>
      </c>
      <c r="G1910" s="5">
        <v>1</v>
      </c>
      <c r="H1910" s="5" t="s">
        <v>2370</v>
      </c>
      <c r="I1910" s="5" t="str">
        <f t="shared" si="58"/>
        <v>OBESITY</v>
      </c>
      <c r="J1910" s="5" t="str">
        <f t="shared" si="59"/>
        <v>NORMAL</v>
      </c>
    </row>
    <row r="1911" spans="1:10" x14ac:dyDescent="0.25">
      <c r="A1911" s="5" t="s">
        <v>448</v>
      </c>
      <c r="B1911" s="5">
        <v>34.86</v>
      </c>
      <c r="C1911" s="5">
        <v>10.97</v>
      </c>
      <c r="D1911" s="5" t="s">
        <v>2370</v>
      </c>
      <c r="E1911" s="5" t="s">
        <v>2370</v>
      </c>
      <c r="F1911" s="5" t="s">
        <v>2370</v>
      </c>
      <c r="G1911" s="5">
        <v>0</v>
      </c>
      <c r="H1911" s="5" t="s">
        <v>2370</v>
      </c>
      <c r="I1911" s="5" t="str">
        <f t="shared" si="58"/>
        <v>OBESITY</v>
      </c>
      <c r="J1911" s="5" t="str">
        <f t="shared" si="59"/>
        <v>DIABETES</v>
      </c>
    </row>
    <row r="1912" spans="1:10" x14ac:dyDescent="0.25">
      <c r="A1912" s="5" t="s">
        <v>447</v>
      </c>
      <c r="B1912" s="5">
        <v>34.58</v>
      </c>
      <c r="C1912" s="5">
        <v>5.14</v>
      </c>
      <c r="D1912" s="5" t="s">
        <v>2370</v>
      </c>
      <c r="E1912" s="5" t="s">
        <v>2371</v>
      </c>
      <c r="F1912" s="5" t="s">
        <v>2370</v>
      </c>
      <c r="G1912" s="5">
        <v>2</v>
      </c>
      <c r="H1912" s="5" t="s">
        <v>2370</v>
      </c>
      <c r="I1912" s="5" t="str">
        <f t="shared" si="58"/>
        <v>OBESITY</v>
      </c>
      <c r="J1912" s="5" t="str">
        <f t="shared" si="59"/>
        <v>NORMAL</v>
      </c>
    </row>
    <row r="1913" spans="1:10" x14ac:dyDescent="0.25">
      <c r="A1913" s="5" t="s">
        <v>446</v>
      </c>
      <c r="B1913" s="5">
        <v>17.940000000000001</v>
      </c>
      <c r="C1913" s="5">
        <v>5.17</v>
      </c>
      <c r="D1913" s="5" t="s">
        <v>2371</v>
      </c>
      <c r="E1913" s="5" t="s">
        <v>2370</v>
      </c>
      <c r="F1913" s="5" t="s">
        <v>2370</v>
      </c>
      <c r="G1913" s="5">
        <v>0</v>
      </c>
      <c r="H1913" s="5" t="s">
        <v>2370</v>
      </c>
      <c r="I1913" s="5" t="str">
        <f t="shared" si="58"/>
        <v>UNDERWEIGHT</v>
      </c>
      <c r="J1913" s="5" t="str">
        <f t="shared" si="59"/>
        <v>NORMAL</v>
      </c>
    </row>
    <row r="1914" spans="1:10" x14ac:dyDescent="0.25">
      <c r="A1914" s="5" t="s">
        <v>445</v>
      </c>
      <c r="B1914" s="5">
        <v>26.8</v>
      </c>
      <c r="C1914" s="5">
        <v>6.18</v>
      </c>
      <c r="D1914" s="5" t="s">
        <v>2371</v>
      </c>
      <c r="E1914" s="5" t="s">
        <v>2370</v>
      </c>
      <c r="F1914" s="5" t="s">
        <v>2372</v>
      </c>
      <c r="G1914" s="5">
        <v>1</v>
      </c>
      <c r="H1914" s="5" t="s">
        <v>2370</v>
      </c>
      <c r="I1914" s="5" t="str">
        <f t="shared" si="58"/>
        <v>OVERWEIGHT</v>
      </c>
      <c r="J1914" s="5" t="str">
        <f t="shared" si="59"/>
        <v>PREDIABETES</v>
      </c>
    </row>
    <row r="1915" spans="1:10" x14ac:dyDescent="0.25">
      <c r="A1915" s="5" t="s">
        <v>444</v>
      </c>
      <c r="B1915" s="5">
        <v>17.690000000000001</v>
      </c>
      <c r="C1915" s="5">
        <v>9.07</v>
      </c>
      <c r="D1915" s="5" t="s">
        <v>2371</v>
      </c>
      <c r="E1915" s="5" t="s">
        <v>2370</v>
      </c>
      <c r="F1915" s="5" t="s">
        <v>2370</v>
      </c>
      <c r="G1915" s="5">
        <v>0</v>
      </c>
      <c r="H1915" s="5" t="s">
        <v>2370</v>
      </c>
      <c r="I1915" s="5" t="str">
        <f t="shared" si="58"/>
        <v>UNDERWEIGHT</v>
      </c>
      <c r="J1915" s="5" t="str">
        <f t="shared" si="59"/>
        <v>DIABETES</v>
      </c>
    </row>
    <row r="1916" spans="1:10" x14ac:dyDescent="0.25">
      <c r="A1916" s="5" t="s">
        <v>443</v>
      </c>
      <c r="B1916" s="5">
        <v>25.77</v>
      </c>
      <c r="C1916" s="5">
        <v>4.43</v>
      </c>
      <c r="D1916" s="5" t="s">
        <v>2370</v>
      </c>
      <c r="E1916" s="5" t="s">
        <v>2370</v>
      </c>
      <c r="F1916" s="5" t="s">
        <v>2372</v>
      </c>
      <c r="G1916" s="5">
        <v>1</v>
      </c>
      <c r="H1916" s="5" t="s">
        <v>2370</v>
      </c>
      <c r="I1916" s="5" t="str">
        <f t="shared" si="58"/>
        <v>OVERWEIGHT</v>
      </c>
      <c r="J1916" s="5" t="str">
        <f t="shared" si="59"/>
        <v>NORMAL</v>
      </c>
    </row>
    <row r="1917" spans="1:10" x14ac:dyDescent="0.25">
      <c r="A1917" s="5" t="s">
        <v>442</v>
      </c>
      <c r="B1917" s="5">
        <v>34.46</v>
      </c>
      <c r="C1917" s="5">
        <v>4.17</v>
      </c>
      <c r="D1917" s="5" t="s">
        <v>2370</v>
      </c>
      <c r="E1917" s="5" t="s">
        <v>2371</v>
      </c>
      <c r="F1917" s="5" t="s">
        <v>2370</v>
      </c>
      <c r="G1917" s="5">
        <v>1</v>
      </c>
      <c r="H1917" s="5" t="s">
        <v>2370</v>
      </c>
      <c r="I1917" s="5" t="str">
        <f t="shared" si="58"/>
        <v>OBESITY</v>
      </c>
      <c r="J1917" s="5" t="str">
        <f t="shared" si="59"/>
        <v>NORMAL</v>
      </c>
    </row>
    <row r="1918" spans="1:10" x14ac:dyDescent="0.25">
      <c r="A1918" s="5" t="s">
        <v>441</v>
      </c>
      <c r="B1918" s="5">
        <v>30.875</v>
      </c>
      <c r="C1918" s="5">
        <v>4.95</v>
      </c>
      <c r="D1918" s="5" t="s">
        <v>2371</v>
      </c>
      <c r="E1918" s="5" t="s">
        <v>2370</v>
      </c>
      <c r="F1918" s="5" t="s">
        <v>2370</v>
      </c>
      <c r="G1918" s="5">
        <v>0</v>
      </c>
      <c r="H1918" s="5" t="s">
        <v>2370</v>
      </c>
      <c r="I1918" s="5" t="str">
        <f t="shared" si="58"/>
        <v>OBESITY</v>
      </c>
      <c r="J1918" s="5" t="str">
        <f t="shared" si="59"/>
        <v>NORMAL</v>
      </c>
    </row>
    <row r="1919" spans="1:10" x14ac:dyDescent="0.25">
      <c r="A1919" s="5" t="s">
        <v>440</v>
      </c>
      <c r="B1919" s="5">
        <v>39.49</v>
      </c>
      <c r="C1919" s="5">
        <v>5.13</v>
      </c>
      <c r="D1919" s="5" t="s">
        <v>2370</v>
      </c>
      <c r="E1919" s="5" t="s">
        <v>2370</v>
      </c>
      <c r="F1919" s="5" t="s">
        <v>2370</v>
      </c>
      <c r="G1919" s="5">
        <v>0</v>
      </c>
      <c r="H1919" s="5" t="s">
        <v>2370</v>
      </c>
      <c r="I1919" s="5" t="str">
        <f t="shared" si="58"/>
        <v>OBESITY</v>
      </c>
      <c r="J1919" s="5" t="str">
        <f t="shared" si="59"/>
        <v>NORMAL</v>
      </c>
    </row>
    <row r="1920" spans="1:10" x14ac:dyDescent="0.25">
      <c r="A1920" s="5" t="s">
        <v>439</v>
      </c>
      <c r="B1920" s="5">
        <v>28.88</v>
      </c>
      <c r="C1920" s="5">
        <v>4.0999999999999996</v>
      </c>
      <c r="D1920" s="5" t="s">
        <v>2370</v>
      </c>
      <c r="E1920" s="5" t="s">
        <v>2370</v>
      </c>
      <c r="F1920" s="5" t="s">
        <v>2370</v>
      </c>
      <c r="G1920" s="5">
        <v>0</v>
      </c>
      <c r="H1920" s="5" t="s">
        <v>2370</v>
      </c>
      <c r="I1920" s="5" t="str">
        <f t="shared" si="58"/>
        <v>OVERWEIGHT</v>
      </c>
      <c r="J1920" s="5" t="str">
        <f t="shared" si="59"/>
        <v>NORMAL</v>
      </c>
    </row>
    <row r="1921" spans="1:10" x14ac:dyDescent="0.25">
      <c r="A1921" s="5" t="s">
        <v>438</v>
      </c>
      <c r="B1921" s="5">
        <v>20.234999999999999</v>
      </c>
      <c r="C1921" s="5">
        <v>5.01</v>
      </c>
      <c r="D1921" s="5" t="s">
        <v>2371</v>
      </c>
      <c r="E1921" s="5" t="s">
        <v>2370</v>
      </c>
      <c r="F1921" s="5" t="s">
        <v>2370</v>
      </c>
      <c r="G1921" s="5">
        <v>0</v>
      </c>
      <c r="H1921" s="5" t="s">
        <v>2370</v>
      </c>
      <c r="I1921" s="5" t="str">
        <f t="shared" si="58"/>
        <v>NORMAL WEIGHT</v>
      </c>
      <c r="J1921" s="5" t="str">
        <f t="shared" si="59"/>
        <v>NORMAL</v>
      </c>
    </row>
    <row r="1922" spans="1:10" x14ac:dyDescent="0.25">
      <c r="A1922" s="5" t="s">
        <v>437</v>
      </c>
      <c r="B1922" s="5">
        <v>30.67</v>
      </c>
      <c r="C1922" s="5">
        <v>5.09</v>
      </c>
      <c r="D1922" s="5" t="s">
        <v>2371</v>
      </c>
      <c r="E1922" s="5" t="s">
        <v>2370</v>
      </c>
      <c r="F1922" s="5" t="s">
        <v>2370</v>
      </c>
      <c r="G1922" s="5">
        <v>0</v>
      </c>
      <c r="H1922" s="5" t="s">
        <v>2370</v>
      </c>
      <c r="I1922" s="5" t="str">
        <f t="shared" ref="I1922:I1985" si="60">IF(B1922 &lt;18.5,"UNDERWEIGHT",IF(B1922&lt;25,"NORMAL WEIGHT",IF(B1922&lt;30,"OVERWEIGHT","OBESITY")))</f>
        <v>OBESITY</v>
      </c>
      <c r="J1922" s="5" t="str">
        <f t="shared" si="59"/>
        <v>NORMAL</v>
      </c>
    </row>
    <row r="1923" spans="1:10" x14ac:dyDescent="0.25">
      <c r="A1923" s="5" t="s">
        <v>436</v>
      </c>
      <c r="B1923" s="5">
        <v>30.875</v>
      </c>
      <c r="C1923" s="5">
        <v>6.49</v>
      </c>
      <c r="D1923" s="5" t="s">
        <v>2370</v>
      </c>
      <c r="E1923" s="5" t="s">
        <v>2370</v>
      </c>
      <c r="F1923" s="5" t="s">
        <v>2370</v>
      </c>
      <c r="G1923" s="5">
        <v>0</v>
      </c>
      <c r="H1923" s="5" t="s">
        <v>2370</v>
      </c>
      <c r="I1923" s="5" t="str">
        <f t="shared" si="60"/>
        <v>OBESITY</v>
      </c>
      <c r="J1923" s="5" t="str">
        <f t="shared" ref="J1923:J1986" si="61">IF(C1923&lt;5.7,"NORMAL",IF(C1923&lt;6.4,"PREDIABETES","DIABETES"))</f>
        <v>DIABETES</v>
      </c>
    </row>
    <row r="1924" spans="1:10" x14ac:dyDescent="0.25">
      <c r="A1924" s="5" t="s">
        <v>435</v>
      </c>
      <c r="B1924" s="5">
        <v>23.8</v>
      </c>
      <c r="C1924" s="5">
        <v>4.08</v>
      </c>
      <c r="D1924" s="5" t="s">
        <v>2370</v>
      </c>
      <c r="E1924" s="5" t="s">
        <v>2370</v>
      </c>
      <c r="F1924" s="5" t="s">
        <v>2370</v>
      </c>
      <c r="G1924" s="5">
        <v>0</v>
      </c>
      <c r="H1924" s="5" t="s">
        <v>2370</v>
      </c>
      <c r="I1924" s="5" t="str">
        <f t="shared" si="60"/>
        <v>NORMAL WEIGHT</v>
      </c>
      <c r="J1924" s="5" t="str">
        <f t="shared" si="61"/>
        <v>NORMAL</v>
      </c>
    </row>
    <row r="1925" spans="1:10" x14ac:dyDescent="0.25">
      <c r="A1925" s="5" t="s">
        <v>434</v>
      </c>
      <c r="B1925" s="5">
        <v>15.37</v>
      </c>
      <c r="C1925" s="5">
        <v>8.6300000000000008</v>
      </c>
      <c r="D1925" s="5" t="s">
        <v>2371</v>
      </c>
      <c r="E1925" s="5" t="s">
        <v>2370</v>
      </c>
      <c r="F1925" s="5" t="s">
        <v>2370</v>
      </c>
      <c r="G1925" s="5">
        <v>0</v>
      </c>
      <c r="H1925" s="5" t="s">
        <v>2370</v>
      </c>
      <c r="I1925" s="5" t="str">
        <f t="shared" si="60"/>
        <v>UNDERWEIGHT</v>
      </c>
      <c r="J1925" s="5" t="str">
        <f t="shared" si="61"/>
        <v>DIABETES</v>
      </c>
    </row>
    <row r="1926" spans="1:10" x14ac:dyDescent="0.25">
      <c r="A1926" s="5" t="s">
        <v>433</v>
      </c>
      <c r="B1926" s="5">
        <v>30.4</v>
      </c>
      <c r="C1926" s="5">
        <v>5.28</v>
      </c>
      <c r="D1926" s="5" t="s">
        <v>2370</v>
      </c>
      <c r="E1926" s="5" t="s">
        <v>2370</v>
      </c>
      <c r="F1926" s="5" t="s">
        <v>2370</v>
      </c>
      <c r="G1926" s="5">
        <v>0</v>
      </c>
      <c r="H1926" s="5" t="s">
        <v>2370</v>
      </c>
      <c r="I1926" s="5" t="str">
        <f t="shared" si="60"/>
        <v>OBESITY</v>
      </c>
      <c r="J1926" s="5" t="str">
        <f t="shared" si="61"/>
        <v>NORMAL</v>
      </c>
    </row>
    <row r="1927" spans="1:10" x14ac:dyDescent="0.25">
      <c r="A1927" s="5" t="s">
        <v>432</v>
      </c>
      <c r="B1927" s="5">
        <v>19.48</v>
      </c>
      <c r="C1927" s="5">
        <v>5.63</v>
      </c>
      <c r="D1927" s="5" t="s">
        <v>2371</v>
      </c>
      <c r="E1927" s="5" t="s">
        <v>2370</v>
      </c>
      <c r="F1927" s="5" t="s">
        <v>2370</v>
      </c>
      <c r="G1927" s="5">
        <v>1</v>
      </c>
      <c r="H1927" s="5" t="s">
        <v>2370</v>
      </c>
      <c r="I1927" s="5" t="str">
        <f t="shared" si="60"/>
        <v>NORMAL WEIGHT</v>
      </c>
      <c r="J1927" s="5" t="str">
        <f t="shared" si="61"/>
        <v>NORMAL</v>
      </c>
    </row>
    <row r="1928" spans="1:10" x14ac:dyDescent="0.25">
      <c r="A1928" s="5" t="s">
        <v>431</v>
      </c>
      <c r="B1928" s="5">
        <v>16.96</v>
      </c>
      <c r="C1928" s="5">
        <v>11.47</v>
      </c>
      <c r="D1928" s="5" t="s">
        <v>2371</v>
      </c>
      <c r="E1928" s="5" t="s">
        <v>2370</v>
      </c>
      <c r="F1928" s="5" t="s">
        <v>2370</v>
      </c>
      <c r="G1928" s="5">
        <v>0</v>
      </c>
      <c r="H1928" s="5" t="s">
        <v>2370</v>
      </c>
      <c r="I1928" s="5" t="str">
        <f t="shared" si="60"/>
        <v>UNDERWEIGHT</v>
      </c>
      <c r="J1928" s="5" t="str">
        <f t="shared" si="61"/>
        <v>DIABETES</v>
      </c>
    </row>
    <row r="1929" spans="1:10" x14ac:dyDescent="0.25">
      <c r="A1929" s="5" t="s">
        <v>430</v>
      </c>
      <c r="B1929" s="5">
        <v>19.05</v>
      </c>
      <c r="C1929" s="5">
        <v>4.92</v>
      </c>
      <c r="D1929" s="5" t="s">
        <v>2370</v>
      </c>
      <c r="E1929" s="5" t="s">
        <v>2370</v>
      </c>
      <c r="F1929" s="5" t="s">
        <v>2370</v>
      </c>
      <c r="G1929" s="5">
        <v>1</v>
      </c>
      <c r="H1929" s="5" t="s">
        <v>2370</v>
      </c>
      <c r="I1929" s="5" t="str">
        <f t="shared" si="60"/>
        <v>NORMAL WEIGHT</v>
      </c>
      <c r="J1929" s="5" t="str">
        <f t="shared" si="61"/>
        <v>NORMAL</v>
      </c>
    </row>
    <row r="1930" spans="1:10" x14ac:dyDescent="0.25">
      <c r="A1930" s="5" t="s">
        <v>429</v>
      </c>
      <c r="B1930" s="5">
        <v>37.619999999999997</v>
      </c>
      <c r="C1930" s="5">
        <v>4.18</v>
      </c>
      <c r="D1930" s="5" t="s">
        <v>2370</v>
      </c>
      <c r="E1930" s="5" t="s">
        <v>2370</v>
      </c>
      <c r="F1930" s="5" t="s">
        <v>2370</v>
      </c>
      <c r="G1930" s="5">
        <v>0</v>
      </c>
      <c r="H1930" s="5" t="s">
        <v>2370</v>
      </c>
      <c r="I1930" s="5" t="str">
        <f t="shared" si="60"/>
        <v>OBESITY</v>
      </c>
      <c r="J1930" s="5" t="str">
        <f t="shared" si="61"/>
        <v>NORMAL</v>
      </c>
    </row>
    <row r="1931" spans="1:10" x14ac:dyDescent="0.25">
      <c r="A1931" s="5" t="s">
        <v>428</v>
      </c>
      <c r="B1931" s="5">
        <v>29.1</v>
      </c>
      <c r="C1931" s="5">
        <v>4.67</v>
      </c>
      <c r="D1931" s="5" t="s">
        <v>2370</v>
      </c>
      <c r="E1931" s="5" t="s">
        <v>2370</v>
      </c>
      <c r="F1931" s="5" t="s">
        <v>2370</v>
      </c>
      <c r="G1931" s="5">
        <v>0</v>
      </c>
      <c r="H1931" s="5" t="s">
        <v>2370</v>
      </c>
      <c r="I1931" s="5" t="str">
        <f t="shared" si="60"/>
        <v>OVERWEIGHT</v>
      </c>
      <c r="J1931" s="5" t="str">
        <f t="shared" si="61"/>
        <v>NORMAL</v>
      </c>
    </row>
    <row r="1932" spans="1:10" x14ac:dyDescent="0.25">
      <c r="A1932" s="5" t="s">
        <v>427</v>
      </c>
      <c r="B1932" s="5">
        <v>26.62</v>
      </c>
      <c r="C1932" s="5">
        <v>6.24</v>
      </c>
      <c r="D1932" s="5" t="s">
        <v>2370</v>
      </c>
      <c r="E1932" s="5" t="s">
        <v>2370</v>
      </c>
      <c r="F1932" s="5" t="s">
        <v>2370</v>
      </c>
      <c r="G1932" s="5">
        <v>0</v>
      </c>
      <c r="H1932" s="5" t="s">
        <v>2370</v>
      </c>
      <c r="I1932" s="5" t="str">
        <f t="shared" si="60"/>
        <v>OVERWEIGHT</v>
      </c>
      <c r="J1932" s="5" t="str">
        <f t="shared" si="61"/>
        <v>PREDIABETES</v>
      </c>
    </row>
    <row r="1933" spans="1:10" x14ac:dyDescent="0.25">
      <c r="A1933" s="5" t="s">
        <v>426</v>
      </c>
      <c r="B1933" s="5">
        <v>25.74</v>
      </c>
      <c r="C1933" s="5">
        <v>5.99</v>
      </c>
      <c r="D1933" s="5" t="s">
        <v>2370</v>
      </c>
      <c r="E1933" s="5" t="s">
        <v>2370</v>
      </c>
      <c r="F1933" s="5" t="s">
        <v>2370</v>
      </c>
      <c r="G1933" s="5">
        <v>0</v>
      </c>
      <c r="H1933" s="5" t="s">
        <v>2370</v>
      </c>
      <c r="I1933" s="5" t="str">
        <f t="shared" si="60"/>
        <v>OVERWEIGHT</v>
      </c>
      <c r="J1933" s="5" t="str">
        <f t="shared" si="61"/>
        <v>PREDIABETES</v>
      </c>
    </row>
    <row r="1934" spans="1:10" x14ac:dyDescent="0.25">
      <c r="A1934" s="5" t="s">
        <v>425</v>
      </c>
      <c r="B1934" s="5">
        <v>18.22</v>
      </c>
      <c r="C1934" s="5">
        <v>10.27</v>
      </c>
      <c r="D1934" s="5" t="s">
        <v>2371</v>
      </c>
      <c r="E1934" s="5" t="s">
        <v>2370</v>
      </c>
      <c r="F1934" s="5" t="s">
        <v>2370</v>
      </c>
      <c r="G1934" s="5">
        <v>1</v>
      </c>
      <c r="H1934" s="5" t="s">
        <v>2370</v>
      </c>
      <c r="I1934" s="5" t="str">
        <f t="shared" si="60"/>
        <v>UNDERWEIGHT</v>
      </c>
      <c r="J1934" s="5" t="str">
        <f t="shared" si="61"/>
        <v>DIABETES</v>
      </c>
    </row>
    <row r="1935" spans="1:10" x14ac:dyDescent="0.25">
      <c r="A1935" s="5" t="s">
        <v>424</v>
      </c>
      <c r="B1935" s="5">
        <v>26.03</v>
      </c>
      <c r="C1935" s="5">
        <v>5.97</v>
      </c>
      <c r="D1935" s="5" t="s">
        <v>2370</v>
      </c>
      <c r="E1935" s="5" t="s">
        <v>2370</v>
      </c>
      <c r="F1935" s="5" t="s">
        <v>2372</v>
      </c>
      <c r="G1935" s="5">
        <v>1</v>
      </c>
      <c r="H1935" s="5" t="s">
        <v>2370</v>
      </c>
      <c r="I1935" s="5" t="str">
        <f t="shared" si="60"/>
        <v>OVERWEIGHT</v>
      </c>
      <c r="J1935" s="5" t="str">
        <f t="shared" si="61"/>
        <v>PREDIABETES</v>
      </c>
    </row>
    <row r="1936" spans="1:10" x14ac:dyDescent="0.25">
      <c r="A1936" s="5" t="s">
        <v>423</v>
      </c>
      <c r="B1936" s="5">
        <v>17.29</v>
      </c>
      <c r="C1936" s="5">
        <v>4.9800000000000004</v>
      </c>
      <c r="D1936" s="5" t="s">
        <v>2370</v>
      </c>
      <c r="E1936" s="5" t="s">
        <v>2370</v>
      </c>
      <c r="F1936" s="5" t="s">
        <v>2370</v>
      </c>
      <c r="G1936" s="5">
        <v>0</v>
      </c>
      <c r="H1936" s="5" t="s">
        <v>2370</v>
      </c>
      <c r="I1936" s="5" t="str">
        <f t="shared" si="60"/>
        <v>UNDERWEIGHT</v>
      </c>
      <c r="J1936" s="5" t="str">
        <f t="shared" si="61"/>
        <v>NORMAL</v>
      </c>
    </row>
    <row r="1937" spans="1:10" x14ac:dyDescent="0.25">
      <c r="A1937" s="5" t="s">
        <v>422</v>
      </c>
      <c r="B1937" s="5">
        <v>18.170000000000002</v>
      </c>
      <c r="C1937" s="5">
        <v>6.91</v>
      </c>
      <c r="D1937" s="5" t="s">
        <v>2371</v>
      </c>
      <c r="E1937" s="5" t="s">
        <v>2370</v>
      </c>
      <c r="F1937" s="5" t="s">
        <v>2370</v>
      </c>
      <c r="G1937" s="5">
        <v>1</v>
      </c>
      <c r="H1937" s="5" t="s">
        <v>2370</v>
      </c>
      <c r="I1937" s="5" t="str">
        <f t="shared" si="60"/>
        <v>UNDERWEIGHT</v>
      </c>
      <c r="J1937" s="5" t="str">
        <f t="shared" si="61"/>
        <v>DIABETES</v>
      </c>
    </row>
    <row r="1938" spans="1:10" x14ac:dyDescent="0.25">
      <c r="A1938" s="5" t="s">
        <v>421</v>
      </c>
      <c r="B1938" s="5">
        <v>32.54</v>
      </c>
      <c r="C1938" s="5">
        <v>6.38</v>
      </c>
      <c r="D1938" s="5" t="s">
        <v>2370</v>
      </c>
      <c r="E1938" s="5" t="s">
        <v>2371</v>
      </c>
      <c r="F1938" s="5" t="s">
        <v>2370</v>
      </c>
      <c r="G1938" s="5">
        <v>1</v>
      </c>
      <c r="H1938" s="5" t="s">
        <v>2370</v>
      </c>
      <c r="I1938" s="5" t="str">
        <f t="shared" si="60"/>
        <v>OBESITY</v>
      </c>
      <c r="J1938" s="5" t="str">
        <f t="shared" si="61"/>
        <v>PREDIABETES</v>
      </c>
    </row>
    <row r="1939" spans="1:10" x14ac:dyDescent="0.25">
      <c r="A1939" s="5" t="s">
        <v>420</v>
      </c>
      <c r="B1939" s="5">
        <v>30.25</v>
      </c>
      <c r="C1939" s="5">
        <v>4.7699999999999996</v>
      </c>
      <c r="D1939" s="5" t="s">
        <v>2370</v>
      </c>
      <c r="E1939" s="5" t="s">
        <v>2370</v>
      </c>
      <c r="F1939" s="5" t="s">
        <v>2370</v>
      </c>
      <c r="G1939" s="5">
        <v>0</v>
      </c>
      <c r="H1939" s="5" t="s">
        <v>2370</v>
      </c>
      <c r="I1939" s="5" t="str">
        <f t="shared" si="60"/>
        <v>OBESITY</v>
      </c>
      <c r="J1939" s="5" t="str">
        <f t="shared" si="61"/>
        <v>NORMAL</v>
      </c>
    </row>
    <row r="1940" spans="1:10" x14ac:dyDescent="0.25">
      <c r="A1940" s="5" t="s">
        <v>419</v>
      </c>
      <c r="B1940" s="5">
        <v>19.59</v>
      </c>
      <c r="C1940" s="5">
        <v>6.04</v>
      </c>
      <c r="D1940" s="5" t="s">
        <v>2371</v>
      </c>
      <c r="E1940" s="5" t="s">
        <v>2370</v>
      </c>
      <c r="F1940" s="5" t="s">
        <v>2370</v>
      </c>
      <c r="G1940" s="5">
        <v>1</v>
      </c>
      <c r="H1940" s="5" t="s">
        <v>2370</v>
      </c>
      <c r="I1940" s="5" t="str">
        <f t="shared" si="60"/>
        <v>NORMAL WEIGHT</v>
      </c>
      <c r="J1940" s="5" t="str">
        <f t="shared" si="61"/>
        <v>PREDIABETES</v>
      </c>
    </row>
    <row r="1941" spans="1:10" x14ac:dyDescent="0.25">
      <c r="A1941" s="5" t="s">
        <v>418</v>
      </c>
      <c r="B1941" s="5">
        <v>45.9</v>
      </c>
      <c r="C1941" s="5">
        <v>4.3</v>
      </c>
      <c r="D1941" s="5" t="s">
        <v>2371</v>
      </c>
      <c r="E1941" s="5" t="s">
        <v>2370</v>
      </c>
      <c r="F1941" s="5" t="s">
        <v>2370</v>
      </c>
      <c r="G1941" s="5">
        <v>1</v>
      </c>
      <c r="H1941" s="5" t="s">
        <v>2370</v>
      </c>
      <c r="I1941" s="5" t="str">
        <f t="shared" si="60"/>
        <v>OBESITY</v>
      </c>
      <c r="J1941" s="5" t="str">
        <f t="shared" si="61"/>
        <v>NORMAL</v>
      </c>
    </row>
    <row r="1942" spans="1:10" x14ac:dyDescent="0.25">
      <c r="A1942" s="5" t="s">
        <v>417</v>
      </c>
      <c r="B1942" s="5">
        <v>17.059999999999999</v>
      </c>
      <c r="C1942" s="5">
        <v>8.75</v>
      </c>
      <c r="D1942" s="5" t="s">
        <v>2371</v>
      </c>
      <c r="E1942" s="5" t="s">
        <v>2370</v>
      </c>
      <c r="F1942" s="5" t="s">
        <v>2370</v>
      </c>
      <c r="G1942" s="5">
        <v>0</v>
      </c>
      <c r="H1942" s="5" t="s">
        <v>2370</v>
      </c>
      <c r="I1942" s="5" t="str">
        <f t="shared" si="60"/>
        <v>UNDERWEIGHT</v>
      </c>
      <c r="J1942" s="5" t="str">
        <f t="shared" si="61"/>
        <v>DIABETES</v>
      </c>
    </row>
    <row r="1943" spans="1:10" x14ac:dyDescent="0.25">
      <c r="A1943" s="5" t="s">
        <v>416</v>
      </c>
      <c r="B1943" s="5">
        <v>32.07</v>
      </c>
      <c r="C1943" s="5">
        <v>5.25</v>
      </c>
      <c r="D1943" s="5" t="s">
        <v>2370</v>
      </c>
      <c r="E1943" s="5" t="s">
        <v>2370</v>
      </c>
      <c r="F1943" s="5" t="s">
        <v>2372</v>
      </c>
      <c r="G1943" s="5">
        <v>1</v>
      </c>
      <c r="H1943" s="5" t="s">
        <v>2370</v>
      </c>
      <c r="I1943" s="5" t="str">
        <f t="shared" si="60"/>
        <v>OBESITY</v>
      </c>
      <c r="J1943" s="5" t="str">
        <f t="shared" si="61"/>
        <v>NORMAL</v>
      </c>
    </row>
    <row r="1944" spans="1:10" x14ac:dyDescent="0.25">
      <c r="A1944" s="5" t="s">
        <v>415</v>
      </c>
      <c r="B1944" s="5">
        <v>16.5</v>
      </c>
      <c r="C1944" s="5">
        <v>5.03</v>
      </c>
      <c r="D1944" s="5" t="s">
        <v>2370</v>
      </c>
      <c r="E1944" s="5" t="s">
        <v>2370</v>
      </c>
      <c r="F1944" s="5" t="s">
        <v>2370</v>
      </c>
      <c r="G1944" s="5">
        <v>1</v>
      </c>
      <c r="H1944" s="5" t="s">
        <v>2370</v>
      </c>
      <c r="I1944" s="5" t="str">
        <f t="shared" si="60"/>
        <v>UNDERWEIGHT</v>
      </c>
      <c r="J1944" s="5" t="str">
        <f t="shared" si="61"/>
        <v>NORMAL</v>
      </c>
    </row>
    <row r="1945" spans="1:10" x14ac:dyDescent="0.25">
      <c r="A1945" s="5" t="s">
        <v>414</v>
      </c>
      <c r="B1945" s="5">
        <v>31.4</v>
      </c>
      <c r="C1945" s="5">
        <v>5.88</v>
      </c>
      <c r="D1945" s="5" t="s">
        <v>2370</v>
      </c>
      <c r="E1945" s="5" t="s">
        <v>2370</v>
      </c>
      <c r="F1945" s="5" t="s">
        <v>2370</v>
      </c>
      <c r="G1945" s="5">
        <v>1</v>
      </c>
      <c r="H1945" s="5" t="s">
        <v>2370</v>
      </c>
      <c r="I1945" s="5" t="str">
        <f t="shared" si="60"/>
        <v>OBESITY</v>
      </c>
      <c r="J1945" s="5" t="str">
        <f t="shared" si="61"/>
        <v>PREDIABETES</v>
      </c>
    </row>
    <row r="1946" spans="1:10" x14ac:dyDescent="0.25">
      <c r="A1946" s="5" t="s">
        <v>413</v>
      </c>
      <c r="B1946" s="5">
        <v>20.36</v>
      </c>
      <c r="C1946" s="5">
        <v>4.49</v>
      </c>
      <c r="D1946" s="5" t="s">
        <v>2370</v>
      </c>
      <c r="E1946" s="5" t="s">
        <v>2370</v>
      </c>
      <c r="F1946" s="5" t="s">
        <v>2370</v>
      </c>
      <c r="G1946" s="5">
        <v>0</v>
      </c>
      <c r="H1946" s="5" t="s">
        <v>2370</v>
      </c>
      <c r="I1946" s="5" t="str">
        <f t="shared" si="60"/>
        <v>NORMAL WEIGHT</v>
      </c>
      <c r="J1946" s="5" t="str">
        <f t="shared" si="61"/>
        <v>NORMAL</v>
      </c>
    </row>
    <row r="1947" spans="1:10" x14ac:dyDescent="0.25">
      <c r="A1947" s="5" t="s">
        <v>412</v>
      </c>
      <c r="B1947" s="5">
        <v>25.46</v>
      </c>
      <c r="C1947" s="5">
        <v>4.1399999999999997</v>
      </c>
      <c r="D1947" s="5" t="s">
        <v>2370</v>
      </c>
      <c r="E1947" s="5" t="s">
        <v>2370</v>
      </c>
      <c r="F1947" s="5" t="s">
        <v>2370</v>
      </c>
      <c r="G1947" s="5">
        <v>1</v>
      </c>
      <c r="H1947" s="5" t="s">
        <v>2370</v>
      </c>
      <c r="I1947" s="5" t="str">
        <f t="shared" si="60"/>
        <v>OVERWEIGHT</v>
      </c>
      <c r="J1947" s="5" t="str">
        <f t="shared" si="61"/>
        <v>NORMAL</v>
      </c>
    </row>
    <row r="1948" spans="1:10" x14ac:dyDescent="0.25">
      <c r="A1948" s="5" t="s">
        <v>411</v>
      </c>
      <c r="B1948" s="5">
        <v>17.09</v>
      </c>
      <c r="C1948" s="5">
        <v>5.8</v>
      </c>
      <c r="D1948" s="5" t="s">
        <v>2371</v>
      </c>
      <c r="E1948" s="5" t="s">
        <v>2370</v>
      </c>
      <c r="F1948" s="5" t="s">
        <v>2370</v>
      </c>
      <c r="G1948" s="5">
        <v>0</v>
      </c>
      <c r="H1948" s="5" t="s">
        <v>2370</v>
      </c>
      <c r="I1948" s="5" t="str">
        <f t="shared" si="60"/>
        <v>UNDERWEIGHT</v>
      </c>
      <c r="J1948" s="5" t="str">
        <f t="shared" si="61"/>
        <v>PREDIABETES</v>
      </c>
    </row>
    <row r="1949" spans="1:10" x14ac:dyDescent="0.25">
      <c r="A1949" s="5" t="s">
        <v>410</v>
      </c>
      <c r="B1949" s="5">
        <v>20.83</v>
      </c>
      <c r="C1949" s="5">
        <v>5.12</v>
      </c>
      <c r="D1949" s="5" t="s">
        <v>2370</v>
      </c>
      <c r="E1949" s="5" t="s">
        <v>2370</v>
      </c>
      <c r="F1949" s="5" t="s">
        <v>2370</v>
      </c>
      <c r="G1949" s="5">
        <v>0</v>
      </c>
      <c r="H1949" s="5" t="s">
        <v>2370</v>
      </c>
      <c r="I1949" s="5" t="str">
        <f t="shared" si="60"/>
        <v>NORMAL WEIGHT</v>
      </c>
      <c r="J1949" s="5" t="str">
        <f t="shared" si="61"/>
        <v>NORMAL</v>
      </c>
    </row>
    <row r="1950" spans="1:10" x14ac:dyDescent="0.25">
      <c r="A1950" s="5" t="s">
        <v>409</v>
      </c>
      <c r="B1950" s="5">
        <v>18.920000000000002</v>
      </c>
      <c r="C1950" s="5">
        <v>5.98</v>
      </c>
      <c r="D1950" s="5" t="s">
        <v>2371</v>
      </c>
      <c r="E1950" s="5" t="s">
        <v>2370</v>
      </c>
      <c r="F1950" s="5" t="s">
        <v>2370</v>
      </c>
      <c r="G1950" s="5">
        <v>1</v>
      </c>
      <c r="H1950" s="5" t="s">
        <v>2370</v>
      </c>
      <c r="I1950" s="5" t="str">
        <f t="shared" si="60"/>
        <v>NORMAL WEIGHT</v>
      </c>
      <c r="J1950" s="5" t="str">
        <f t="shared" si="61"/>
        <v>PREDIABETES</v>
      </c>
    </row>
    <row r="1951" spans="1:10" x14ac:dyDescent="0.25">
      <c r="A1951" s="5" t="s">
        <v>408</v>
      </c>
      <c r="B1951" s="5">
        <v>37.1</v>
      </c>
      <c r="C1951" s="5">
        <v>5.46</v>
      </c>
      <c r="D1951" s="5" t="s">
        <v>2370</v>
      </c>
      <c r="E1951" s="5" t="s">
        <v>2370</v>
      </c>
      <c r="F1951" s="5" t="s">
        <v>2370</v>
      </c>
      <c r="G1951" s="5">
        <v>0</v>
      </c>
      <c r="H1951" s="5" t="s">
        <v>2370</v>
      </c>
      <c r="I1951" s="5" t="str">
        <f t="shared" si="60"/>
        <v>OBESITY</v>
      </c>
      <c r="J1951" s="5" t="str">
        <f t="shared" si="61"/>
        <v>NORMAL</v>
      </c>
    </row>
    <row r="1952" spans="1:10" x14ac:dyDescent="0.25">
      <c r="A1952" s="5" t="s">
        <v>407</v>
      </c>
      <c r="B1952" s="5">
        <v>22.515000000000001</v>
      </c>
      <c r="C1952" s="5">
        <v>4.91</v>
      </c>
      <c r="D1952" s="5" t="s">
        <v>2371</v>
      </c>
      <c r="E1952" s="5" t="s">
        <v>2370</v>
      </c>
      <c r="F1952" s="5" t="s">
        <v>2372</v>
      </c>
      <c r="G1952" s="5">
        <v>1</v>
      </c>
      <c r="H1952" s="5" t="s">
        <v>2370</v>
      </c>
      <c r="I1952" s="5" t="str">
        <f t="shared" si="60"/>
        <v>NORMAL WEIGHT</v>
      </c>
      <c r="J1952" s="5" t="str">
        <f t="shared" si="61"/>
        <v>NORMAL</v>
      </c>
    </row>
    <row r="1953" spans="1:10" x14ac:dyDescent="0.25">
      <c r="A1953" s="5" t="s">
        <v>406</v>
      </c>
      <c r="B1953" s="5">
        <v>32.700000000000003</v>
      </c>
      <c r="C1953" s="5">
        <v>4.66</v>
      </c>
      <c r="D1953" s="5" t="s">
        <v>2370</v>
      </c>
      <c r="E1953" s="5" t="s">
        <v>2370</v>
      </c>
      <c r="F1953" s="5" t="s">
        <v>2370</v>
      </c>
      <c r="G1953" s="5">
        <v>0</v>
      </c>
      <c r="H1953" s="5" t="s">
        <v>2370</v>
      </c>
      <c r="I1953" s="5" t="str">
        <f t="shared" si="60"/>
        <v>OBESITY</v>
      </c>
      <c r="J1953" s="5" t="str">
        <f t="shared" si="61"/>
        <v>NORMAL</v>
      </c>
    </row>
    <row r="1954" spans="1:10" x14ac:dyDescent="0.25">
      <c r="A1954" s="5" t="s">
        <v>405</v>
      </c>
      <c r="B1954" s="5">
        <v>17.75</v>
      </c>
      <c r="C1954" s="5">
        <v>6.8</v>
      </c>
      <c r="D1954" s="5" t="s">
        <v>2371</v>
      </c>
      <c r="E1954" s="5" t="s">
        <v>2370</v>
      </c>
      <c r="F1954" s="5" t="s">
        <v>2370</v>
      </c>
      <c r="G1954" s="5">
        <v>1</v>
      </c>
      <c r="H1954" s="5" t="s">
        <v>2370</v>
      </c>
      <c r="I1954" s="5" t="str">
        <f t="shared" si="60"/>
        <v>UNDERWEIGHT</v>
      </c>
      <c r="J1954" s="5" t="str">
        <f t="shared" si="61"/>
        <v>DIABETES</v>
      </c>
    </row>
    <row r="1955" spans="1:10" x14ac:dyDescent="0.25">
      <c r="A1955" s="5" t="s">
        <v>404</v>
      </c>
      <c r="B1955" s="5">
        <v>33.630000000000003</v>
      </c>
      <c r="C1955" s="5">
        <v>4.47</v>
      </c>
      <c r="D1955" s="5" t="s">
        <v>2371</v>
      </c>
      <c r="E1955" s="5" t="s">
        <v>2370</v>
      </c>
      <c r="F1955" s="5" t="s">
        <v>2370</v>
      </c>
      <c r="G1955" s="5">
        <v>0</v>
      </c>
      <c r="H1955" s="5" t="s">
        <v>2370</v>
      </c>
      <c r="I1955" s="5" t="str">
        <f t="shared" si="60"/>
        <v>OBESITY</v>
      </c>
      <c r="J1955" s="5" t="str">
        <f t="shared" si="61"/>
        <v>NORMAL</v>
      </c>
    </row>
    <row r="1956" spans="1:10" x14ac:dyDescent="0.25">
      <c r="A1956" s="5" t="s">
        <v>403</v>
      </c>
      <c r="B1956" s="5">
        <v>34.799999999999997</v>
      </c>
      <c r="C1956" s="5">
        <v>4.08</v>
      </c>
      <c r="D1956" s="5" t="s">
        <v>2371</v>
      </c>
      <c r="E1956" s="5" t="s">
        <v>2370</v>
      </c>
      <c r="F1956" s="5" t="s">
        <v>2370</v>
      </c>
      <c r="G1956" s="5">
        <v>1</v>
      </c>
      <c r="H1956" s="5" t="s">
        <v>2370</v>
      </c>
      <c r="I1956" s="5" t="str">
        <f t="shared" si="60"/>
        <v>OBESITY</v>
      </c>
      <c r="J1956" s="5" t="str">
        <f t="shared" si="61"/>
        <v>NORMAL</v>
      </c>
    </row>
    <row r="1957" spans="1:10" x14ac:dyDescent="0.25">
      <c r="A1957" s="5" t="s">
        <v>402</v>
      </c>
      <c r="B1957" s="5">
        <v>16.809999999999999</v>
      </c>
      <c r="C1957" s="5">
        <v>5.51</v>
      </c>
      <c r="D1957" s="5" t="s">
        <v>2371</v>
      </c>
      <c r="E1957" s="5" t="s">
        <v>2370</v>
      </c>
      <c r="F1957" s="5" t="s">
        <v>2370</v>
      </c>
      <c r="G1957" s="5">
        <v>1</v>
      </c>
      <c r="H1957" s="5" t="s">
        <v>2370</v>
      </c>
      <c r="I1957" s="5" t="str">
        <f t="shared" si="60"/>
        <v>UNDERWEIGHT</v>
      </c>
      <c r="J1957" s="5" t="str">
        <f t="shared" si="61"/>
        <v>NORMAL</v>
      </c>
    </row>
    <row r="1958" spans="1:10" x14ac:dyDescent="0.25">
      <c r="A1958" s="5" t="s">
        <v>401</v>
      </c>
      <c r="B1958" s="5">
        <v>16.690000000000001</v>
      </c>
      <c r="C1958" s="5">
        <v>8.4</v>
      </c>
      <c r="D1958" s="5" t="s">
        <v>2371</v>
      </c>
      <c r="E1958" s="5" t="s">
        <v>2370</v>
      </c>
      <c r="F1958" s="5" t="s">
        <v>2370</v>
      </c>
      <c r="G1958" s="5">
        <v>0</v>
      </c>
      <c r="H1958" s="5" t="s">
        <v>2370</v>
      </c>
      <c r="I1958" s="5" t="str">
        <f t="shared" si="60"/>
        <v>UNDERWEIGHT</v>
      </c>
      <c r="J1958" s="5" t="str">
        <f t="shared" si="61"/>
        <v>DIABETES</v>
      </c>
    </row>
    <row r="1959" spans="1:10" x14ac:dyDescent="0.25">
      <c r="A1959" s="5" t="s">
        <v>400</v>
      </c>
      <c r="B1959" s="5">
        <v>23.21</v>
      </c>
      <c r="C1959" s="5">
        <v>5.14</v>
      </c>
      <c r="D1959" s="5" t="s">
        <v>2371</v>
      </c>
      <c r="E1959" s="5" t="s">
        <v>2370</v>
      </c>
      <c r="F1959" s="5" t="s">
        <v>2370</v>
      </c>
      <c r="G1959" s="5">
        <v>1</v>
      </c>
      <c r="H1959" s="5" t="s">
        <v>2370</v>
      </c>
      <c r="I1959" s="5" t="str">
        <f t="shared" si="60"/>
        <v>NORMAL WEIGHT</v>
      </c>
      <c r="J1959" s="5" t="str">
        <f t="shared" si="61"/>
        <v>NORMAL</v>
      </c>
    </row>
    <row r="1960" spans="1:10" x14ac:dyDescent="0.25">
      <c r="A1960" s="5" t="s">
        <v>399</v>
      </c>
      <c r="B1960" s="5">
        <v>25.175000000000001</v>
      </c>
      <c r="C1960" s="5">
        <v>5.21</v>
      </c>
      <c r="D1960" s="5" t="s">
        <v>2371</v>
      </c>
      <c r="E1960" s="5" t="s">
        <v>2370</v>
      </c>
      <c r="F1960" s="5" t="s">
        <v>2370</v>
      </c>
      <c r="G1960" s="5">
        <v>1</v>
      </c>
      <c r="H1960" s="5" t="s">
        <v>2370</v>
      </c>
      <c r="I1960" s="5" t="str">
        <f t="shared" si="60"/>
        <v>OVERWEIGHT</v>
      </c>
      <c r="J1960" s="5" t="str">
        <f t="shared" si="61"/>
        <v>NORMAL</v>
      </c>
    </row>
    <row r="1961" spans="1:10" x14ac:dyDescent="0.25">
      <c r="A1961" s="5" t="s">
        <v>398</v>
      </c>
      <c r="B1961" s="5">
        <v>34.770000000000003</v>
      </c>
      <c r="C1961" s="5">
        <v>6.23</v>
      </c>
      <c r="D1961" s="5" t="s">
        <v>2370</v>
      </c>
      <c r="E1961" s="5" t="s">
        <v>2370</v>
      </c>
      <c r="F1961" s="5" t="s">
        <v>2370</v>
      </c>
      <c r="G1961" s="5">
        <v>0</v>
      </c>
      <c r="H1961" s="5" t="s">
        <v>2370</v>
      </c>
      <c r="I1961" s="5" t="str">
        <f t="shared" si="60"/>
        <v>OBESITY</v>
      </c>
      <c r="J1961" s="5" t="str">
        <f t="shared" si="61"/>
        <v>PREDIABETES</v>
      </c>
    </row>
    <row r="1962" spans="1:10" x14ac:dyDescent="0.25">
      <c r="A1962" s="5" t="s">
        <v>397</v>
      </c>
      <c r="B1962" s="5">
        <v>27.7</v>
      </c>
      <c r="C1962" s="5">
        <v>5.6</v>
      </c>
      <c r="D1962" s="5" t="s">
        <v>2370</v>
      </c>
      <c r="E1962" s="5" t="s">
        <v>2370</v>
      </c>
      <c r="F1962" s="5" t="s">
        <v>2370</v>
      </c>
      <c r="G1962" s="5">
        <v>1</v>
      </c>
      <c r="H1962" s="5" t="s">
        <v>2370</v>
      </c>
      <c r="I1962" s="5" t="str">
        <f t="shared" si="60"/>
        <v>OVERWEIGHT</v>
      </c>
      <c r="J1962" s="5" t="str">
        <f t="shared" si="61"/>
        <v>NORMAL</v>
      </c>
    </row>
    <row r="1963" spans="1:10" x14ac:dyDescent="0.25">
      <c r="A1963" s="5" t="s">
        <v>396</v>
      </c>
      <c r="B1963" s="5">
        <v>19.12</v>
      </c>
      <c r="C1963" s="5">
        <v>4.72</v>
      </c>
      <c r="D1963" s="5" t="s">
        <v>2371</v>
      </c>
      <c r="E1963" s="5" t="s">
        <v>2370</v>
      </c>
      <c r="F1963" s="5" t="s">
        <v>2370</v>
      </c>
      <c r="G1963" s="5">
        <v>1</v>
      </c>
      <c r="H1963" s="5" t="s">
        <v>2370</v>
      </c>
      <c r="I1963" s="5" t="str">
        <f t="shared" si="60"/>
        <v>NORMAL WEIGHT</v>
      </c>
      <c r="J1963" s="5" t="str">
        <f t="shared" si="61"/>
        <v>NORMAL</v>
      </c>
    </row>
    <row r="1964" spans="1:10" x14ac:dyDescent="0.25">
      <c r="A1964" s="5" t="s">
        <v>395</v>
      </c>
      <c r="B1964" s="5">
        <v>32.67</v>
      </c>
      <c r="C1964" s="5">
        <v>4.67</v>
      </c>
      <c r="D1964" s="5" t="s">
        <v>2370</v>
      </c>
      <c r="E1964" s="5" t="s">
        <v>2370</v>
      </c>
      <c r="F1964" s="5" t="s">
        <v>2372</v>
      </c>
      <c r="G1964" s="5">
        <v>1</v>
      </c>
      <c r="H1964" s="5" t="s">
        <v>2370</v>
      </c>
      <c r="I1964" s="5" t="str">
        <f t="shared" si="60"/>
        <v>OBESITY</v>
      </c>
      <c r="J1964" s="5" t="str">
        <f t="shared" si="61"/>
        <v>NORMAL</v>
      </c>
    </row>
    <row r="1965" spans="1:10" x14ac:dyDescent="0.25">
      <c r="A1965" s="5" t="s">
        <v>394</v>
      </c>
      <c r="B1965" s="5">
        <v>28.5</v>
      </c>
      <c r="C1965" s="5">
        <v>6.11</v>
      </c>
      <c r="D1965" s="5" t="s">
        <v>2370</v>
      </c>
      <c r="E1965" s="5" t="s">
        <v>2370</v>
      </c>
      <c r="F1965" s="5" t="s">
        <v>2370</v>
      </c>
      <c r="G1965" s="5">
        <v>1</v>
      </c>
      <c r="H1965" s="5" t="s">
        <v>2370</v>
      </c>
      <c r="I1965" s="5" t="str">
        <f t="shared" si="60"/>
        <v>OVERWEIGHT</v>
      </c>
      <c r="J1965" s="5" t="str">
        <f t="shared" si="61"/>
        <v>PREDIABETES</v>
      </c>
    </row>
    <row r="1966" spans="1:10" x14ac:dyDescent="0.25">
      <c r="A1966" s="5" t="s">
        <v>393</v>
      </c>
      <c r="B1966" s="5">
        <v>39.270000000000003</v>
      </c>
      <c r="C1966" s="5">
        <v>6.25</v>
      </c>
      <c r="D1966" s="5" t="s">
        <v>2370</v>
      </c>
      <c r="E1966" s="5" t="s">
        <v>2370</v>
      </c>
      <c r="F1966" s="5" t="s">
        <v>2370</v>
      </c>
      <c r="G1966" s="5">
        <v>0</v>
      </c>
      <c r="H1966" s="5" t="s">
        <v>2370</v>
      </c>
      <c r="I1966" s="5" t="str">
        <f t="shared" si="60"/>
        <v>OBESITY</v>
      </c>
      <c r="J1966" s="5" t="str">
        <f t="shared" si="61"/>
        <v>PREDIABETES</v>
      </c>
    </row>
    <row r="1967" spans="1:10" x14ac:dyDescent="0.25">
      <c r="A1967" s="5" t="s">
        <v>392</v>
      </c>
      <c r="B1967" s="5">
        <v>32.49</v>
      </c>
      <c r="C1967" s="5">
        <v>4</v>
      </c>
      <c r="D1967" s="5" t="s">
        <v>2371</v>
      </c>
      <c r="E1967" s="5" t="s">
        <v>2370</v>
      </c>
      <c r="F1967" s="5" t="s">
        <v>2370</v>
      </c>
      <c r="G1967" s="5">
        <v>0</v>
      </c>
      <c r="H1967" s="5" t="s">
        <v>2370</v>
      </c>
      <c r="I1967" s="5" t="str">
        <f t="shared" si="60"/>
        <v>OBESITY</v>
      </c>
      <c r="J1967" s="5" t="str">
        <f t="shared" si="61"/>
        <v>NORMAL</v>
      </c>
    </row>
    <row r="1968" spans="1:10" x14ac:dyDescent="0.25">
      <c r="A1968" s="5" t="s">
        <v>391</v>
      </c>
      <c r="B1968" s="5">
        <v>23.7</v>
      </c>
      <c r="C1968" s="5">
        <v>5.55</v>
      </c>
      <c r="D1968" s="5" t="s">
        <v>2371</v>
      </c>
      <c r="E1968" s="5" t="s">
        <v>2370</v>
      </c>
      <c r="F1968" s="5" t="s">
        <v>2370</v>
      </c>
      <c r="G1968" s="5">
        <v>0</v>
      </c>
      <c r="H1968" s="5" t="s">
        <v>2370</v>
      </c>
      <c r="I1968" s="5" t="str">
        <f t="shared" si="60"/>
        <v>NORMAL WEIGHT</v>
      </c>
      <c r="J1968" s="5" t="str">
        <f t="shared" si="61"/>
        <v>NORMAL</v>
      </c>
    </row>
    <row r="1969" spans="1:10" x14ac:dyDescent="0.25">
      <c r="A1969" s="5" t="s">
        <v>390</v>
      </c>
      <c r="B1969" s="5">
        <v>30.4</v>
      </c>
      <c r="C1969" s="5">
        <v>5.95</v>
      </c>
      <c r="D1969" s="5" t="s">
        <v>2370</v>
      </c>
      <c r="E1969" s="5" t="s">
        <v>2371</v>
      </c>
      <c r="F1969" s="5" t="s">
        <v>2370</v>
      </c>
      <c r="G1969" s="5">
        <v>1</v>
      </c>
      <c r="H1969" s="5" t="s">
        <v>2370</v>
      </c>
      <c r="I1969" s="5" t="str">
        <f t="shared" si="60"/>
        <v>OBESITY</v>
      </c>
      <c r="J1969" s="5" t="str">
        <f t="shared" si="61"/>
        <v>PREDIABETES</v>
      </c>
    </row>
    <row r="1970" spans="1:10" x14ac:dyDescent="0.25">
      <c r="A1970" s="5" t="s">
        <v>389</v>
      </c>
      <c r="B1970" s="5">
        <v>38.94</v>
      </c>
      <c r="C1970" s="5">
        <v>4.3600000000000003</v>
      </c>
      <c r="D1970" s="5" t="s">
        <v>2370</v>
      </c>
      <c r="E1970" s="5" t="s">
        <v>2370</v>
      </c>
      <c r="F1970" s="5" t="s">
        <v>2372</v>
      </c>
      <c r="G1970" s="5">
        <v>1</v>
      </c>
      <c r="H1970" s="5" t="s">
        <v>2370</v>
      </c>
      <c r="I1970" s="5" t="str">
        <f t="shared" si="60"/>
        <v>OBESITY</v>
      </c>
      <c r="J1970" s="5" t="str">
        <f t="shared" si="61"/>
        <v>NORMAL</v>
      </c>
    </row>
    <row r="1971" spans="1:10" x14ac:dyDescent="0.25">
      <c r="A1971" s="5" t="s">
        <v>388</v>
      </c>
      <c r="B1971" s="5">
        <v>31.02</v>
      </c>
      <c r="C1971" s="5">
        <v>4.84</v>
      </c>
      <c r="D1971" s="5" t="s">
        <v>2370</v>
      </c>
      <c r="E1971" s="5" t="s">
        <v>2370</v>
      </c>
      <c r="F1971" s="5" t="s">
        <v>2372</v>
      </c>
      <c r="G1971" s="5">
        <v>1</v>
      </c>
      <c r="H1971" s="5" t="s">
        <v>2370</v>
      </c>
      <c r="I1971" s="5" t="str">
        <f t="shared" si="60"/>
        <v>OBESITY</v>
      </c>
      <c r="J1971" s="5" t="str">
        <f t="shared" si="61"/>
        <v>NORMAL</v>
      </c>
    </row>
    <row r="1972" spans="1:10" x14ac:dyDescent="0.25">
      <c r="A1972" s="5" t="s">
        <v>387</v>
      </c>
      <c r="B1972" s="5">
        <v>17.5</v>
      </c>
      <c r="C1972" s="5">
        <v>4.5599999999999996</v>
      </c>
      <c r="D1972" s="5" t="s">
        <v>2370</v>
      </c>
      <c r="E1972" s="5" t="s">
        <v>2370</v>
      </c>
      <c r="F1972" s="5" t="s">
        <v>2370</v>
      </c>
      <c r="G1972" s="5">
        <v>1</v>
      </c>
      <c r="H1972" s="5" t="s">
        <v>2370</v>
      </c>
      <c r="I1972" s="5" t="str">
        <f t="shared" si="60"/>
        <v>UNDERWEIGHT</v>
      </c>
      <c r="J1972" s="5" t="str">
        <f t="shared" si="61"/>
        <v>NORMAL</v>
      </c>
    </row>
    <row r="1973" spans="1:10" x14ac:dyDescent="0.25">
      <c r="A1973" s="5" t="s">
        <v>386</v>
      </c>
      <c r="B1973" s="5">
        <v>34.799999999999997</v>
      </c>
      <c r="C1973" s="5">
        <v>4.42</v>
      </c>
      <c r="D1973" s="5" t="s">
        <v>2371</v>
      </c>
      <c r="E1973" s="5" t="s">
        <v>2371</v>
      </c>
      <c r="F1973" s="5" t="s">
        <v>2370</v>
      </c>
      <c r="G1973" s="5">
        <v>2</v>
      </c>
      <c r="H1973" s="5" t="s">
        <v>2370</v>
      </c>
      <c r="I1973" s="5" t="str">
        <f t="shared" si="60"/>
        <v>OBESITY</v>
      </c>
      <c r="J1973" s="5" t="str">
        <f t="shared" si="61"/>
        <v>NORMAL</v>
      </c>
    </row>
    <row r="1974" spans="1:10" x14ac:dyDescent="0.25">
      <c r="A1974" s="5" t="s">
        <v>385</v>
      </c>
      <c r="B1974" s="5">
        <v>17.3</v>
      </c>
      <c r="C1974" s="5">
        <v>7.66</v>
      </c>
      <c r="D1974" s="5" t="s">
        <v>2371</v>
      </c>
      <c r="E1974" s="5" t="s">
        <v>2370</v>
      </c>
      <c r="F1974" s="5" t="s">
        <v>2370</v>
      </c>
      <c r="G1974" s="5">
        <v>1</v>
      </c>
      <c r="H1974" s="5" t="s">
        <v>2370</v>
      </c>
      <c r="I1974" s="5" t="str">
        <f t="shared" si="60"/>
        <v>UNDERWEIGHT</v>
      </c>
      <c r="J1974" s="5" t="str">
        <f t="shared" si="61"/>
        <v>DIABETES</v>
      </c>
    </row>
    <row r="1975" spans="1:10" x14ac:dyDescent="0.25">
      <c r="A1975" s="5" t="s">
        <v>384</v>
      </c>
      <c r="B1975" s="5">
        <v>32.25</v>
      </c>
      <c r="C1975" s="5">
        <v>5.2</v>
      </c>
      <c r="D1975" s="5" t="s">
        <v>2371</v>
      </c>
      <c r="E1975" s="5" t="s">
        <v>2370</v>
      </c>
      <c r="F1975" s="5" t="s">
        <v>2370</v>
      </c>
      <c r="G1975" s="5">
        <v>0</v>
      </c>
      <c r="H1975" s="5" t="s">
        <v>2370</v>
      </c>
      <c r="I1975" s="5" t="str">
        <f t="shared" si="60"/>
        <v>OBESITY</v>
      </c>
      <c r="J1975" s="5" t="str">
        <f t="shared" si="61"/>
        <v>NORMAL</v>
      </c>
    </row>
    <row r="1976" spans="1:10" x14ac:dyDescent="0.25">
      <c r="A1976" s="5" t="s">
        <v>383</v>
      </c>
      <c r="B1976" s="5">
        <v>42.4</v>
      </c>
      <c r="C1976" s="5">
        <v>5.53</v>
      </c>
      <c r="D1976" s="5" t="s">
        <v>2371</v>
      </c>
      <c r="E1976" s="5" t="s">
        <v>2370</v>
      </c>
      <c r="F1976" s="5" t="s">
        <v>2370</v>
      </c>
      <c r="G1976" s="5">
        <v>0</v>
      </c>
      <c r="H1976" s="5" t="s">
        <v>2370</v>
      </c>
      <c r="I1976" s="5" t="str">
        <f t="shared" si="60"/>
        <v>OBESITY</v>
      </c>
      <c r="J1976" s="5" t="str">
        <f t="shared" si="61"/>
        <v>NORMAL</v>
      </c>
    </row>
    <row r="1977" spans="1:10" x14ac:dyDescent="0.25">
      <c r="A1977" s="5" t="s">
        <v>382</v>
      </c>
      <c r="B1977" s="5">
        <v>38.664999999999999</v>
      </c>
      <c r="C1977" s="5">
        <v>4.8600000000000003</v>
      </c>
      <c r="D1977" s="5" t="s">
        <v>2370</v>
      </c>
      <c r="E1977" s="5" t="s">
        <v>2371</v>
      </c>
      <c r="F1977" s="5" t="s">
        <v>2370</v>
      </c>
      <c r="G1977" s="5">
        <v>1</v>
      </c>
      <c r="H1977" s="5" t="s">
        <v>2370</v>
      </c>
      <c r="I1977" s="5" t="str">
        <f t="shared" si="60"/>
        <v>OBESITY</v>
      </c>
      <c r="J1977" s="5" t="str">
        <f t="shared" si="61"/>
        <v>NORMAL</v>
      </c>
    </row>
    <row r="1978" spans="1:10" x14ac:dyDescent="0.25">
      <c r="A1978" s="5" t="s">
        <v>381</v>
      </c>
      <c r="B1978" s="5">
        <v>29.92</v>
      </c>
      <c r="C1978" s="5">
        <v>5.49</v>
      </c>
      <c r="D1978" s="5" t="s">
        <v>2371</v>
      </c>
      <c r="E1978" s="5" t="s">
        <v>2370</v>
      </c>
      <c r="F1978" s="5" t="s">
        <v>2370</v>
      </c>
      <c r="G1978" s="5">
        <v>0</v>
      </c>
      <c r="H1978" s="5" t="s">
        <v>2370</v>
      </c>
      <c r="I1978" s="5" t="str">
        <f t="shared" si="60"/>
        <v>OVERWEIGHT</v>
      </c>
      <c r="J1978" s="5" t="str">
        <f t="shared" si="61"/>
        <v>NORMAL</v>
      </c>
    </row>
    <row r="1979" spans="1:10" x14ac:dyDescent="0.25">
      <c r="A1979" s="5" t="s">
        <v>380</v>
      </c>
      <c r="B1979" s="5">
        <v>29.48</v>
      </c>
      <c r="C1979" s="5">
        <v>4.09</v>
      </c>
      <c r="D1979" s="5" t="s">
        <v>2371</v>
      </c>
      <c r="E1979" s="5" t="s">
        <v>2370</v>
      </c>
      <c r="F1979" s="5" t="s">
        <v>2370</v>
      </c>
      <c r="G1979" s="5">
        <v>0</v>
      </c>
      <c r="H1979" s="5" t="s">
        <v>2370</v>
      </c>
      <c r="I1979" s="5" t="str">
        <f t="shared" si="60"/>
        <v>OVERWEIGHT</v>
      </c>
      <c r="J1979" s="5" t="str">
        <f t="shared" si="61"/>
        <v>NORMAL</v>
      </c>
    </row>
    <row r="1980" spans="1:10" x14ac:dyDescent="0.25">
      <c r="A1980" s="5" t="s">
        <v>379</v>
      </c>
      <c r="B1980" s="5">
        <v>28.785</v>
      </c>
      <c r="C1980" s="5">
        <v>4.3099999999999996</v>
      </c>
      <c r="D1980" s="5" t="s">
        <v>2371</v>
      </c>
      <c r="E1980" s="5" t="s">
        <v>2370</v>
      </c>
      <c r="F1980" s="5" t="s">
        <v>2370</v>
      </c>
      <c r="G1980" s="5">
        <v>0</v>
      </c>
      <c r="H1980" s="5" t="s">
        <v>2370</v>
      </c>
      <c r="I1980" s="5" t="str">
        <f t="shared" si="60"/>
        <v>OVERWEIGHT</v>
      </c>
      <c r="J1980" s="5" t="str">
        <f t="shared" si="61"/>
        <v>NORMAL</v>
      </c>
    </row>
    <row r="1981" spans="1:10" x14ac:dyDescent="0.25">
      <c r="A1981" s="5" t="s">
        <v>378</v>
      </c>
      <c r="B1981" s="5">
        <v>19.8</v>
      </c>
      <c r="C1981" s="5">
        <v>4</v>
      </c>
      <c r="D1981" s="5" t="s">
        <v>2371</v>
      </c>
      <c r="E1981" s="5" t="s">
        <v>2370</v>
      </c>
      <c r="F1981" s="5" t="s">
        <v>2370</v>
      </c>
      <c r="G1981" s="5">
        <v>0</v>
      </c>
      <c r="H1981" s="5" t="s">
        <v>2370</v>
      </c>
      <c r="I1981" s="5" t="str">
        <f t="shared" si="60"/>
        <v>NORMAL WEIGHT</v>
      </c>
      <c r="J1981" s="5" t="str">
        <f t="shared" si="61"/>
        <v>NORMAL</v>
      </c>
    </row>
    <row r="1982" spans="1:10" x14ac:dyDescent="0.25">
      <c r="A1982" s="5" t="s">
        <v>377</v>
      </c>
      <c r="B1982" s="5">
        <v>35.53</v>
      </c>
      <c r="C1982" s="5">
        <v>4.68</v>
      </c>
      <c r="D1982" s="5" t="s">
        <v>2370</v>
      </c>
      <c r="E1982" s="5" t="s">
        <v>2370</v>
      </c>
      <c r="F1982" s="5" t="s">
        <v>2372</v>
      </c>
      <c r="G1982" s="5">
        <v>1</v>
      </c>
      <c r="H1982" s="5" t="s">
        <v>2370</v>
      </c>
      <c r="I1982" s="5" t="str">
        <f t="shared" si="60"/>
        <v>OBESITY</v>
      </c>
      <c r="J1982" s="5" t="str">
        <f t="shared" si="61"/>
        <v>NORMAL</v>
      </c>
    </row>
    <row r="1983" spans="1:10" x14ac:dyDescent="0.25">
      <c r="A1983" s="5" t="s">
        <v>376</v>
      </c>
      <c r="B1983" s="5">
        <v>21.47</v>
      </c>
      <c r="C1983" s="5">
        <v>4.0199999999999996</v>
      </c>
      <c r="D1983" s="5" t="s">
        <v>2371</v>
      </c>
      <c r="E1983" s="5" t="s">
        <v>2370</v>
      </c>
      <c r="F1983" s="5" t="s">
        <v>2370</v>
      </c>
      <c r="G1983" s="5">
        <v>1</v>
      </c>
      <c r="H1983" s="5" t="s">
        <v>2370</v>
      </c>
      <c r="I1983" s="5" t="str">
        <f t="shared" si="60"/>
        <v>NORMAL WEIGHT</v>
      </c>
      <c r="J1983" s="5" t="str">
        <f t="shared" si="61"/>
        <v>NORMAL</v>
      </c>
    </row>
    <row r="1984" spans="1:10" x14ac:dyDescent="0.25">
      <c r="A1984" s="5" t="s">
        <v>375</v>
      </c>
      <c r="B1984" s="5">
        <v>25.9</v>
      </c>
      <c r="C1984" s="5">
        <v>5.12</v>
      </c>
      <c r="D1984" s="5" t="s">
        <v>2370</v>
      </c>
      <c r="E1984" s="5" t="s">
        <v>2370</v>
      </c>
      <c r="F1984" s="5" t="s">
        <v>2372</v>
      </c>
      <c r="G1984" s="5">
        <v>1</v>
      </c>
      <c r="H1984" s="5" t="s">
        <v>2370</v>
      </c>
      <c r="I1984" s="5" t="str">
        <f t="shared" si="60"/>
        <v>OVERWEIGHT</v>
      </c>
      <c r="J1984" s="5" t="str">
        <f t="shared" si="61"/>
        <v>NORMAL</v>
      </c>
    </row>
    <row r="1985" spans="1:10" x14ac:dyDescent="0.25">
      <c r="A1985" s="5" t="s">
        <v>374</v>
      </c>
      <c r="B1985" s="5">
        <v>20.81</v>
      </c>
      <c r="C1985" s="5">
        <v>5.52</v>
      </c>
      <c r="D1985" s="5" t="s">
        <v>2370</v>
      </c>
      <c r="E1985" s="5" t="s">
        <v>2370</v>
      </c>
      <c r="F1985" s="5" t="s">
        <v>2370</v>
      </c>
      <c r="G1985" s="5">
        <v>0</v>
      </c>
      <c r="H1985" s="5" t="s">
        <v>2370</v>
      </c>
      <c r="I1985" s="5" t="str">
        <f t="shared" si="60"/>
        <v>NORMAL WEIGHT</v>
      </c>
      <c r="J1985" s="5" t="str">
        <f t="shared" si="61"/>
        <v>NORMAL</v>
      </c>
    </row>
    <row r="1986" spans="1:10" x14ac:dyDescent="0.25">
      <c r="A1986" s="5" t="s">
        <v>373</v>
      </c>
      <c r="B1986" s="5">
        <v>25.84</v>
      </c>
      <c r="C1986" s="5">
        <v>5.81</v>
      </c>
      <c r="D1986" s="5" t="s">
        <v>2371</v>
      </c>
      <c r="E1986" s="5" t="s">
        <v>2370</v>
      </c>
      <c r="F1986" s="5" t="s">
        <v>2372</v>
      </c>
      <c r="G1986" s="5">
        <v>1</v>
      </c>
      <c r="H1986" s="5" t="s">
        <v>2370</v>
      </c>
      <c r="I1986" s="5" t="str">
        <f t="shared" ref="I1986:I2049" si="62">IF(B1986 &lt;18.5,"UNDERWEIGHT",IF(B1986&lt;25,"NORMAL WEIGHT",IF(B1986&lt;30,"OVERWEIGHT","OBESITY")))</f>
        <v>OVERWEIGHT</v>
      </c>
      <c r="J1986" s="5" t="str">
        <f t="shared" si="61"/>
        <v>PREDIABETES</v>
      </c>
    </row>
    <row r="1987" spans="1:10" x14ac:dyDescent="0.25">
      <c r="A1987" s="5" t="s">
        <v>372</v>
      </c>
      <c r="B1987" s="5">
        <v>30.95</v>
      </c>
      <c r="C1987" s="5">
        <v>5.16</v>
      </c>
      <c r="D1987" s="5" t="s">
        <v>2370</v>
      </c>
      <c r="E1987" s="5" t="s">
        <v>2370</v>
      </c>
      <c r="F1987" s="5" t="s">
        <v>2372</v>
      </c>
      <c r="G1987" s="5">
        <v>1</v>
      </c>
      <c r="H1987" s="5" t="s">
        <v>2370</v>
      </c>
      <c r="I1987" s="5" t="str">
        <f t="shared" si="62"/>
        <v>OBESITY</v>
      </c>
      <c r="J1987" s="5" t="str">
        <f t="shared" ref="J1987:J2050" si="63">IF(C1987&lt;5.7,"NORMAL",IF(C1987&lt;6.4,"PREDIABETES","DIABETES"))</f>
        <v>NORMAL</v>
      </c>
    </row>
    <row r="1988" spans="1:10" x14ac:dyDescent="0.25">
      <c r="A1988" s="5" t="s">
        <v>371</v>
      </c>
      <c r="B1988" s="5">
        <v>30.54</v>
      </c>
      <c r="C1988" s="5">
        <v>5</v>
      </c>
      <c r="D1988" s="5" t="s">
        <v>2370</v>
      </c>
      <c r="E1988" s="5" t="s">
        <v>2370</v>
      </c>
      <c r="F1988" s="5" t="s">
        <v>2372</v>
      </c>
      <c r="G1988" s="5">
        <v>1</v>
      </c>
      <c r="H1988" s="5" t="s">
        <v>2370</v>
      </c>
      <c r="I1988" s="5" t="str">
        <f t="shared" si="62"/>
        <v>OBESITY</v>
      </c>
      <c r="J1988" s="5" t="str">
        <f t="shared" si="63"/>
        <v>NORMAL</v>
      </c>
    </row>
    <row r="1989" spans="1:10" x14ac:dyDescent="0.25">
      <c r="A1989" s="5" t="s">
        <v>370</v>
      </c>
      <c r="B1989" s="5">
        <v>33.914999999999999</v>
      </c>
      <c r="C1989" s="5">
        <v>5.84</v>
      </c>
      <c r="D1989" s="5" t="s">
        <v>2371</v>
      </c>
      <c r="E1989" s="5" t="s">
        <v>2370</v>
      </c>
      <c r="F1989" s="5" t="s">
        <v>2370</v>
      </c>
      <c r="G1989" s="5">
        <v>0</v>
      </c>
      <c r="H1989" s="5" t="s">
        <v>2370</v>
      </c>
      <c r="I1989" s="5" t="str">
        <f t="shared" si="62"/>
        <v>OBESITY</v>
      </c>
      <c r="J1989" s="5" t="str">
        <f t="shared" si="63"/>
        <v>PREDIABETES</v>
      </c>
    </row>
    <row r="1990" spans="1:10" x14ac:dyDescent="0.25">
      <c r="A1990" s="5" t="s">
        <v>369</v>
      </c>
      <c r="B1990" s="5">
        <v>33.31</v>
      </c>
      <c r="C1990" s="5">
        <v>4.1900000000000004</v>
      </c>
      <c r="D1990" s="5" t="s">
        <v>2370</v>
      </c>
      <c r="E1990" s="5" t="s">
        <v>2370</v>
      </c>
      <c r="F1990" s="5" t="s">
        <v>2372</v>
      </c>
      <c r="G1990" s="5">
        <v>1</v>
      </c>
      <c r="H1990" s="5" t="s">
        <v>2370</v>
      </c>
      <c r="I1990" s="5" t="str">
        <f t="shared" si="62"/>
        <v>OBESITY</v>
      </c>
      <c r="J1990" s="5" t="str">
        <f t="shared" si="63"/>
        <v>NORMAL</v>
      </c>
    </row>
    <row r="1991" spans="1:10" x14ac:dyDescent="0.25">
      <c r="A1991" s="5" t="s">
        <v>368</v>
      </c>
      <c r="B1991" s="5">
        <v>25.745000000000001</v>
      </c>
      <c r="C1991" s="5">
        <v>4.62</v>
      </c>
      <c r="D1991" s="5" t="s">
        <v>2371</v>
      </c>
      <c r="E1991" s="5" t="s">
        <v>2370</v>
      </c>
      <c r="F1991" s="5" t="s">
        <v>2370</v>
      </c>
      <c r="G1991" s="5">
        <v>0</v>
      </c>
      <c r="H1991" s="5" t="s">
        <v>2370</v>
      </c>
      <c r="I1991" s="5" t="str">
        <f t="shared" si="62"/>
        <v>OVERWEIGHT</v>
      </c>
      <c r="J1991" s="5" t="str">
        <f t="shared" si="63"/>
        <v>NORMAL</v>
      </c>
    </row>
    <row r="1992" spans="1:10" x14ac:dyDescent="0.25">
      <c r="A1992" s="5" t="s">
        <v>367</v>
      </c>
      <c r="B1992" s="5">
        <v>37.1</v>
      </c>
      <c r="C1992" s="5">
        <v>6.24</v>
      </c>
      <c r="D1992" s="5" t="s">
        <v>2370</v>
      </c>
      <c r="E1992" s="5" t="s">
        <v>2370</v>
      </c>
      <c r="F1992" s="5" t="s">
        <v>2370</v>
      </c>
      <c r="G1992" s="5">
        <v>0</v>
      </c>
      <c r="H1992" s="5" t="s">
        <v>2370</v>
      </c>
      <c r="I1992" s="5" t="str">
        <f t="shared" si="62"/>
        <v>OBESITY</v>
      </c>
      <c r="J1992" s="5" t="str">
        <f t="shared" si="63"/>
        <v>PREDIABETES</v>
      </c>
    </row>
    <row r="1993" spans="1:10" x14ac:dyDescent="0.25">
      <c r="A1993" s="5" t="s">
        <v>366</v>
      </c>
      <c r="B1993" s="5">
        <v>35.435000000000002</v>
      </c>
      <c r="C1993" s="5">
        <v>5.81</v>
      </c>
      <c r="D1993" s="5" t="s">
        <v>2370</v>
      </c>
      <c r="E1993" s="5" t="s">
        <v>2370</v>
      </c>
      <c r="F1993" s="5" t="s">
        <v>2370</v>
      </c>
      <c r="G1993" s="5">
        <v>0</v>
      </c>
      <c r="H1993" s="5" t="s">
        <v>2370</v>
      </c>
      <c r="I1993" s="5" t="str">
        <f t="shared" si="62"/>
        <v>OBESITY</v>
      </c>
      <c r="J1993" s="5" t="str">
        <f t="shared" si="63"/>
        <v>PREDIABETES</v>
      </c>
    </row>
    <row r="1994" spans="1:10" x14ac:dyDescent="0.25">
      <c r="A1994" s="5" t="s">
        <v>365</v>
      </c>
      <c r="B1994" s="5">
        <v>20.399999999999999</v>
      </c>
      <c r="C1994" s="5">
        <v>4.83</v>
      </c>
      <c r="D1994" s="5" t="s">
        <v>2370</v>
      </c>
      <c r="E1994" s="5" t="s">
        <v>2370</v>
      </c>
      <c r="F1994" s="5" t="s">
        <v>2370</v>
      </c>
      <c r="G1994" s="5">
        <v>0</v>
      </c>
      <c r="H1994" s="5" t="s">
        <v>2370</v>
      </c>
      <c r="I1994" s="5" t="str">
        <f t="shared" si="62"/>
        <v>NORMAL WEIGHT</v>
      </c>
      <c r="J1994" s="5" t="str">
        <f t="shared" si="63"/>
        <v>NORMAL</v>
      </c>
    </row>
    <row r="1995" spans="1:10" x14ac:dyDescent="0.25">
      <c r="A1995" s="5" t="s">
        <v>364</v>
      </c>
      <c r="B1995" s="5">
        <v>42.13</v>
      </c>
      <c r="C1995" s="5">
        <v>5.72</v>
      </c>
      <c r="D1995" s="5" t="s">
        <v>2371</v>
      </c>
      <c r="E1995" s="5" t="s">
        <v>2370</v>
      </c>
      <c r="F1995" s="5" t="s">
        <v>2372</v>
      </c>
      <c r="G1995" s="5">
        <v>1</v>
      </c>
      <c r="H1995" s="5" t="s">
        <v>2370</v>
      </c>
      <c r="I1995" s="5" t="str">
        <f t="shared" si="62"/>
        <v>OBESITY</v>
      </c>
      <c r="J1995" s="5" t="str">
        <f t="shared" si="63"/>
        <v>PREDIABETES</v>
      </c>
    </row>
    <row r="1996" spans="1:10" x14ac:dyDescent="0.25">
      <c r="A1996" s="5" t="s">
        <v>363</v>
      </c>
      <c r="B1996" s="5">
        <v>33.99</v>
      </c>
      <c r="C1996" s="5">
        <v>4.83</v>
      </c>
      <c r="D1996" s="5" t="s">
        <v>2371</v>
      </c>
      <c r="E1996" s="5" t="s">
        <v>2370</v>
      </c>
      <c r="F1996" s="5" t="s">
        <v>2372</v>
      </c>
      <c r="G1996" s="5">
        <v>1</v>
      </c>
      <c r="H1996" s="5" t="s">
        <v>2370</v>
      </c>
      <c r="I1996" s="5" t="str">
        <f t="shared" si="62"/>
        <v>OBESITY</v>
      </c>
      <c r="J1996" s="5" t="str">
        <f t="shared" si="63"/>
        <v>NORMAL</v>
      </c>
    </row>
    <row r="1997" spans="1:10" x14ac:dyDescent="0.25">
      <c r="A1997" s="5" t="s">
        <v>362</v>
      </c>
      <c r="B1997" s="5">
        <v>28.594999999999999</v>
      </c>
      <c r="C1997" s="5">
        <v>4.1399999999999997</v>
      </c>
      <c r="D1997" s="5" t="s">
        <v>2371</v>
      </c>
      <c r="E1997" s="5" t="s">
        <v>2370</v>
      </c>
      <c r="F1997" s="5" t="s">
        <v>2372</v>
      </c>
      <c r="G1997" s="5">
        <v>1</v>
      </c>
      <c r="H1997" s="5" t="s">
        <v>2370</v>
      </c>
      <c r="I1997" s="5" t="str">
        <f t="shared" si="62"/>
        <v>OVERWEIGHT</v>
      </c>
      <c r="J1997" s="5" t="str">
        <f t="shared" si="63"/>
        <v>NORMAL</v>
      </c>
    </row>
    <row r="1998" spans="1:10" x14ac:dyDescent="0.25">
      <c r="A1998" s="5" t="s">
        <v>361</v>
      </c>
      <c r="B1998" s="5">
        <v>20.8</v>
      </c>
      <c r="C1998" s="5">
        <v>4.07</v>
      </c>
      <c r="D1998" s="5" t="s">
        <v>2371</v>
      </c>
      <c r="E1998" s="5" t="s">
        <v>2370</v>
      </c>
      <c r="F1998" s="5" t="s">
        <v>2372</v>
      </c>
      <c r="G1998" s="5">
        <v>1</v>
      </c>
      <c r="H1998" s="5" t="s">
        <v>2370</v>
      </c>
      <c r="I1998" s="5" t="str">
        <f t="shared" si="62"/>
        <v>NORMAL WEIGHT</v>
      </c>
      <c r="J1998" s="5" t="str">
        <f t="shared" si="63"/>
        <v>NORMAL</v>
      </c>
    </row>
    <row r="1999" spans="1:10" x14ac:dyDescent="0.25">
      <c r="A1999" s="5" t="s">
        <v>360</v>
      </c>
      <c r="B1999" s="5">
        <v>23.465</v>
      </c>
      <c r="C1999" s="5">
        <v>6.26</v>
      </c>
      <c r="D1999" s="5" t="s">
        <v>2371</v>
      </c>
      <c r="E1999" s="5" t="s">
        <v>2370</v>
      </c>
      <c r="F1999" s="5" t="s">
        <v>2372</v>
      </c>
      <c r="G1999" s="5">
        <v>1</v>
      </c>
      <c r="H1999" s="5" t="s">
        <v>2370</v>
      </c>
      <c r="I1999" s="5" t="str">
        <f t="shared" si="62"/>
        <v>NORMAL WEIGHT</v>
      </c>
      <c r="J1999" s="5" t="str">
        <f t="shared" si="63"/>
        <v>PREDIABETES</v>
      </c>
    </row>
    <row r="2000" spans="1:10" x14ac:dyDescent="0.25">
      <c r="A2000" s="5" t="s">
        <v>359</v>
      </c>
      <c r="B2000" s="5">
        <v>40.185000000000002</v>
      </c>
      <c r="C2000" s="5">
        <v>5.88</v>
      </c>
      <c r="D2000" s="5" t="s">
        <v>2371</v>
      </c>
      <c r="E2000" s="5" t="s">
        <v>2370</v>
      </c>
      <c r="F2000" s="5" t="s">
        <v>2370</v>
      </c>
      <c r="G2000" s="5">
        <v>0</v>
      </c>
      <c r="H2000" s="5" t="s">
        <v>2370</v>
      </c>
      <c r="I2000" s="5" t="str">
        <f t="shared" si="62"/>
        <v>OBESITY</v>
      </c>
      <c r="J2000" s="5" t="str">
        <f t="shared" si="63"/>
        <v>PREDIABETES</v>
      </c>
    </row>
    <row r="2001" spans="1:10" x14ac:dyDescent="0.25">
      <c r="A2001" s="5" t="s">
        <v>358</v>
      </c>
      <c r="B2001" s="5">
        <v>21.89</v>
      </c>
      <c r="C2001" s="5">
        <v>5.72</v>
      </c>
      <c r="D2001" s="5" t="s">
        <v>2371</v>
      </c>
      <c r="E2001" s="5" t="s">
        <v>2370</v>
      </c>
      <c r="F2001" s="5" t="s">
        <v>2370</v>
      </c>
      <c r="G2001" s="5">
        <v>0</v>
      </c>
      <c r="H2001" s="5" t="s">
        <v>2370</v>
      </c>
      <c r="I2001" s="5" t="str">
        <f t="shared" si="62"/>
        <v>NORMAL WEIGHT</v>
      </c>
      <c r="J2001" s="5" t="str">
        <f t="shared" si="63"/>
        <v>PREDIABETES</v>
      </c>
    </row>
    <row r="2002" spans="1:10" x14ac:dyDescent="0.25">
      <c r="A2002" s="5" t="s">
        <v>357</v>
      </c>
      <c r="B2002" s="5">
        <v>29.34</v>
      </c>
      <c r="C2002" s="5">
        <v>6.09</v>
      </c>
      <c r="D2002" s="5" t="s">
        <v>2371</v>
      </c>
      <c r="E2002" s="5" t="s">
        <v>2371</v>
      </c>
      <c r="F2002" s="5" t="s">
        <v>2370</v>
      </c>
      <c r="G2002" s="5">
        <v>2</v>
      </c>
      <c r="H2002" s="5" t="s">
        <v>2370</v>
      </c>
      <c r="I2002" s="5" t="str">
        <f t="shared" si="62"/>
        <v>OVERWEIGHT</v>
      </c>
      <c r="J2002" s="5" t="str">
        <f t="shared" si="63"/>
        <v>PREDIABETES</v>
      </c>
    </row>
    <row r="2003" spans="1:10" x14ac:dyDescent="0.25">
      <c r="A2003" s="5" t="s">
        <v>356</v>
      </c>
      <c r="B2003" s="5">
        <v>22.61</v>
      </c>
      <c r="C2003" s="5">
        <v>4.25</v>
      </c>
      <c r="D2003" s="5" t="s">
        <v>2371</v>
      </c>
      <c r="E2003" s="5" t="s">
        <v>2370</v>
      </c>
      <c r="F2003" s="5" t="s">
        <v>2370</v>
      </c>
      <c r="G2003" s="5">
        <v>0</v>
      </c>
      <c r="H2003" s="5" t="s">
        <v>2370</v>
      </c>
      <c r="I2003" s="5" t="str">
        <f t="shared" si="62"/>
        <v>NORMAL WEIGHT</v>
      </c>
      <c r="J2003" s="5" t="str">
        <f t="shared" si="63"/>
        <v>NORMAL</v>
      </c>
    </row>
    <row r="2004" spans="1:10" x14ac:dyDescent="0.25">
      <c r="A2004" s="5" t="s">
        <v>355</v>
      </c>
      <c r="B2004" s="5">
        <v>22.23</v>
      </c>
      <c r="C2004" s="5">
        <v>6.09</v>
      </c>
      <c r="D2004" s="5" t="s">
        <v>2371</v>
      </c>
      <c r="E2004" s="5" t="s">
        <v>2370</v>
      </c>
      <c r="F2004" s="5" t="s">
        <v>2370</v>
      </c>
      <c r="G2004" s="5">
        <v>0</v>
      </c>
      <c r="H2004" s="5" t="s">
        <v>2370</v>
      </c>
      <c r="I2004" s="5" t="str">
        <f t="shared" si="62"/>
        <v>NORMAL WEIGHT</v>
      </c>
      <c r="J2004" s="5" t="str">
        <f t="shared" si="63"/>
        <v>PREDIABETES</v>
      </c>
    </row>
    <row r="2005" spans="1:10" x14ac:dyDescent="0.25">
      <c r="A2005" s="5" t="s">
        <v>354</v>
      </c>
      <c r="B2005" s="5">
        <v>33.4</v>
      </c>
      <c r="C2005" s="5">
        <v>5.51</v>
      </c>
      <c r="D2005" s="5" t="s">
        <v>2370</v>
      </c>
      <c r="E2005" s="5" t="s">
        <v>2370</v>
      </c>
      <c r="F2005" s="5" t="s">
        <v>2370</v>
      </c>
      <c r="G2005" s="5">
        <v>0</v>
      </c>
      <c r="H2005" s="5" t="s">
        <v>2370</v>
      </c>
      <c r="I2005" s="5" t="str">
        <f t="shared" si="62"/>
        <v>OBESITY</v>
      </c>
      <c r="J2005" s="5" t="str">
        <f t="shared" si="63"/>
        <v>NORMAL</v>
      </c>
    </row>
    <row r="2006" spans="1:10" x14ac:dyDescent="0.25">
      <c r="A2006" s="5" t="s">
        <v>353</v>
      </c>
      <c r="B2006" s="5">
        <v>33.11</v>
      </c>
      <c r="C2006" s="5">
        <v>5.63</v>
      </c>
      <c r="D2006" s="5" t="s">
        <v>2370</v>
      </c>
      <c r="E2006" s="5" t="s">
        <v>2370</v>
      </c>
      <c r="F2006" s="5" t="s">
        <v>2370</v>
      </c>
      <c r="G2006" s="5">
        <v>0</v>
      </c>
      <c r="H2006" s="5" t="s">
        <v>2370</v>
      </c>
      <c r="I2006" s="5" t="str">
        <f t="shared" si="62"/>
        <v>OBESITY</v>
      </c>
      <c r="J2006" s="5" t="str">
        <f t="shared" si="63"/>
        <v>NORMAL</v>
      </c>
    </row>
    <row r="2007" spans="1:10" x14ac:dyDescent="0.25">
      <c r="A2007" s="5" t="s">
        <v>352</v>
      </c>
      <c r="B2007" s="5">
        <v>16.815000000000001</v>
      </c>
      <c r="C2007" s="5">
        <v>5.29</v>
      </c>
      <c r="D2007" s="5" t="s">
        <v>2371</v>
      </c>
      <c r="E2007" s="5" t="s">
        <v>2370</v>
      </c>
      <c r="F2007" s="5" t="s">
        <v>2370</v>
      </c>
      <c r="G2007" s="5">
        <v>0</v>
      </c>
      <c r="H2007" s="5" t="s">
        <v>2370</v>
      </c>
      <c r="I2007" s="5" t="str">
        <f t="shared" si="62"/>
        <v>UNDERWEIGHT</v>
      </c>
      <c r="J2007" s="5" t="str">
        <f t="shared" si="63"/>
        <v>NORMAL</v>
      </c>
    </row>
    <row r="2008" spans="1:10" x14ac:dyDescent="0.25">
      <c r="A2008" s="5" t="s">
        <v>351</v>
      </c>
      <c r="B2008" s="5">
        <v>25.61</v>
      </c>
      <c r="C2008" s="5">
        <v>4</v>
      </c>
      <c r="D2008" s="5" t="s">
        <v>2370</v>
      </c>
      <c r="E2008" s="5" t="s">
        <v>2370</v>
      </c>
      <c r="F2008" s="5" t="s">
        <v>2372</v>
      </c>
      <c r="G2008" s="5">
        <v>1</v>
      </c>
      <c r="H2008" s="5" t="s">
        <v>2370</v>
      </c>
      <c r="I2008" s="5" t="str">
        <f t="shared" si="62"/>
        <v>OVERWEIGHT</v>
      </c>
      <c r="J2008" s="5" t="str">
        <f t="shared" si="63"/>
        <v>NORMAL</v>
      </c>
    </row>
    <row r="2009" spans="1:10" x14ac:dyDescent="0.25">
      <c r="A2009" s="5" t="s">
        <v>350</v>
      </c>
      <c r="B2009" s="5">
        <v>25.8</v>
      </c>
      <c r="C2009" s="5">
        <v>5.49</v>
      </c>
      <c r="D2009" s="5" t="s">
        <v>2370</v>
      </c>
      <c r="E2009" s="5" t="s">
        <v>2370</v>
      </c>
      <c r="F2009" s="5" t="s">
        <v>2370</v>
      </c>
      <c r="G2009" s="5">
        <v>0</v>
      </c>
      <c r="H2009" s="5" t="s">
        <v>2370</v>
      </c>
      <c r="I2009" s="5" t="str">
        <f t="shared" si="62"/>
        <v>OVERWEIGHT</v>
      </c>
      <c r="J2009" s="5" t="str">
        <f t="shared" si="63"/>
        <v>NORMAL</v>
      </c>
    </row>
    <row r="2010" spans="1:10" x14ac:dyDescent="0.25">
      <c r="A2010" s="5" t="s">
        <v>349</v>
      </c>
      <c r="B2010" s="5">
        <v>27.39</v>
      </c>
      <c r="C2010" s="5">
        <v>5.34</v>
      </c>
      <c r="D2010" s="5" t="s">
        <v>2370</v>
      </c>
      <c r="E2010" s="5" t="s">
        <v>2370</v>
      </c>
      <c r="F2010" s="5" t="s">
        <v>2370</v>
      </c>
      <c r="G2010" s="5">
        <v>0</v>
      </c>
      <c r="H2010" s="5" t="s">
        <v>2370</v>
      </c>
      <c r="I2010" s="5" t="str">
        <f t="shared" si="62"/>
        <v>OVERWEIGHT</v>
      </c>
      <c r="J2010" s="5" t="str">
        <f t="shared" si="63"/>
        <v>NORMAL</v>
      </c>
    </row>
    <row r="2011" spans="1:10" x14ac:dyDescent="0.25">
      <c r="A2011" s="5" t="s">
        <v>348</v>
      </c>
      <c r="B2011" s="5">
        <v>17.03</v>
      </c>
      <c r="C2011" s="5">
        <v>4.12</v>
      </c>
      <c r="D2011" s="5" t="s">
        <v>2370</v>
      </c>
      <c r="E2011" s="5" t="s">
        <v>2370</v>
      </c>
      <c r="F2011" s="5" t="s">
        <v>2370</v>
      </c>
      <c r="G2011" s="5">
        <v>1</v>
      </c>
      <c r="H2011" s="5" t="s">
        <v>2370</v>
      </c>
      <c r="I2011" s="5" t="str">
        <f t="shared" si="62"/>
        <v>UNDERWEIGHT</v>
      </c>
      <c r="J2011" s="5" t="str">
        <f t="shared" si="63"/>
        <v>NORMAL</v>
      </c>
    </row>
    <row r="2012" spans="1:10" x14ac:dyDescent="0.25">
      <c r="A2012" s="5" t="s">
        <v>347</v>
      </c>
      <c r="B2012" s="5">
        <v>23.75</v>
      </c>
      <c r="C2012" s="5">
        <v>5.49</v>
      </c>
      <c r="D2012" s="5" t="s">
        <v>2371</v>
      </c>
      <c r="E2012" s="5" t="s">
        <v>2370</v>
      </c>
      <c r="F2012" s="5" t="s">
        <v>2370</v>
      </c>
      <c r="G2012" s="5">
        <v>0</v>
      </c>
      <c r="H2012" s="5" t="s">
        <v>2370</v>
      </c>
      <c r="I2012" s="5" t="str">
        <f t="shared" si="62"/>
        <v>NORMAL WEIGHT</v>
      </c>
      <c r="J2012" s="5" t="str">
        <f t="shared" si="63"/>
        <v>NORMAL</v>
      </c>
    </row>
    <row r="2013" spans="1:10" x14ac:dyDescent="0.25">
      <c r="A2013" s="5" t="s">
        <v>345</v>
      </c>
      <c r="B2013" s="5">
        <v>26.03</v>
      </c>
      <c r="C2013" s="5">
        <v>5.1100000000000003</v>
      </c>
      <c r="D2013" s="5" t="s">
        <v>2371</v>
      </c>
      <c r="E2013" s="5" t="s">
        <v>2370</v>
      </c>
      <c r="F2013" s="5" t="s">
        <v>2370</v>
      </c>
      <c r="G2013" s="5">
        <v>1</v>
      </c>
      <c r="H2013" s="5" t="s">
        <v>2370</v>
      </c>
      <c r="I2013" s="5" t="str">
        <f t="shared" si="62"/>
        <v>OVERWEIGHT</v>
      </c>
      <c r="J2013" s="5" t="str">
        <f t="shared" si="63"/>
        <v>NORMAL</v>
      </c>
    </row>
    <row r="2014" spans="1:10" x14ac:dyDescent="0.25">
      <c r="A2014" s="5" t="s">
        <v>344</v>
      </c>
      <c r="B2014" s="5">
        <v>16.079999999999998</v>
      </c>
      <c r="C2014" s="5">
        <v>5.94</v>
      </c>
      <c r="D2014" s="5" t="s">
        <v>2370</v>
      </c>
      <c r="E2014" s="5" t="s">
        <v>2370</v>
      </c>
      <c r="F2014" s="5" t="s">
        <v>2370</v>
      </c>
      <c r="G2014" s="5">
        <v>0</v>
      </c>
      <c r="H2014" s="5" t="s">
        <v>2370</v>
      </c>
      <c r="I2014" s="5" t="str">
        <f t="shared" si="62"/>
        <v>UNDERWEIGHT</v>
      </c>
      <c r="J2014" s="5" t="str">
        <f t="shared" si="63"/>
        <v>PREDIABETES</v>
      </c>
    </row>
    <row r="2015" spans="1:10" x14ac:dyDescent="0.25">
      <c r="A2015" s="5" t="s">
        <v>343</v>
      </c>
      <c r="B2015" s="5">
        <v>30.875</v>
      </c>
      <c r="C2015" s="5">
        <v>5.54</v>
      </c>
      <c r="D2015" s="5" t="s">
        <v>2370</v>
      </c>
      <c r="E2015" s="5" t="s">
        <v>2370</v>
      </c>
      <c r="F2015" s="5" t="s">
        <v>2370</v>
      </c>
      <c r="G2015" s="5">
        <v>0</v>
      </c>
      <c r="H2015" s="5" t="s">
        <v>2370</v>
      </c>
      <c r="I2015" s="5" t="str">
        <f t="shared" si="62"/>
        <v>OBESITY</v>
      </c>
      <c r="J2015" s="5" t="str">
        <f t="shared" si="63"/>
        <v>NORMAL</v>
      </c>
    </row>
    <row r="2016" spans="1:10" x14ac:dyDescent="0.25">
      <c r="A2016" s="5" t="s">
        <v>342</v>
      </c>
      <c r="B2016" s="5">
        <v>31.79</v>
      </c>
      <c r="C2016" s="5">
        <v>7.09</v>
      </c>
      <c r="D2016" s="5" t="s">
        <v>2370</v>
      </c>
      <c r="E2016" s="5" t="s">
        <v>2370</v>
      </c>
      <c r="F2016" s="5" t="s">
        <v>2370</v>
      </c>
      <c r="G2016" s="5">
        <v>0</v>
      </c>
      <c r="H2016" s="5" t="s">
        <v>2370</v>
      </c>
      <c r="I2016" s="5" t="str">
        <f t="shared" si="62"/>
        <v>OBESITY</v>
      </c>
      <c r="J2016" s="5" t="str">
        <f t="shared" si="63"/>
        <v>DIABETES</v>
      </c>
    </row>
    <row r="2017" spans="1:10" x14ac:dyDescent="0.25">
      <c r="A2017" s="5" t="s">
        <v>341</v>
      </c>
      <c r="B2017" s="5">
        <v>28.48</v>
      </c>
      <c r="C2017" s="5">
        <v>6.22</v>
      </c>
      <c r="D2017" s="5" t="s">
        <v>2371</v>
      </c>
      <c r="E2017" s="5" t="s">
        <v>2370</v>
      </c>
      <c r="F2017" s="5" t="s">
        <v>2372</v>
      </c>
      <c r="G2017" s="5">
        <v>1</v>
      </c>
      <c r="H2017" s="5" t="s">
        <v>2370</v>
      </c>
      <c r="I2017" s="5" t="str">
        <f t="shared" si="62"/>
        <v>OVERWEIGHT</v>
      </c>
      <c r="J2017" s="5" t="str">
        <f t="shared" si="63"/>
        <v>PREDIABETES</v>
      </c>
    </row>
    <row r="2018" spans="1:10" x14ac:dyDescent="0.25">
      <c r="A2018" s="5" t="s">
        <v>340</v>
      </c>
      <c r="B2018" s="5">
        <v>26.6</v>
      </c>
      <c r="C2018" s="5">
        <v>4.33</v>
      </c>
      <c r="D2018" s="5" t="s">
        <v>2370</v>
      </c>
      <c r="E2018" s="5" t="s">
        <v>2370</v>
      </c>
      <c r="F2018" s="5" t="s">
        <v>2370</v>
      </c>
      <c r="G2018" s="5">
        <v>1</v>
      </c>
      <c r="H2018" s="5" t="s">
        <v>2370</v>
      </c>
      <c r="I2018" s="5" t="str">
        <f t="shared" si="62"/>
        <v>OVERWEIGHT</v>
      </c>
      <c r="J2018" s="5" t="str">
        <f t="shared" si="63"/>
        <v>NORMAL</v>
      </c>
    </row>
    <row r="2019" spans="1:10" x14ac:dyDescent="0.25">
      <c r="A2019" s="5" t="s">
        <v>339</v>
      </c>
      <c r="B2019" s="5">
        <v>25.27</v>
      </c>
      <c r="C2019" s="5">
        <v>5.83</v>
      </c>
      <c r="D2019" s="5" t="s">
        <v>2370</v>
      </c>
      <c r="E2019" s="5" t="s">
        <v>2370</v>
      </c>
      <c r="F2019" s="5" t="s">
        <v>2370</v>
      </c>
      <c r="G2019" s="5">
        <v>1</v>
      </c>
      <c r="H2019" s="5" t="s">
        <v>2370</v>
      </c>
      <c r="I2019" s="5" t="str">
        <f t="shared" si="62"/>
        <v>OVERWEIGHT</v>
      </c>
      <c r="J2019" s="5" t="str">
        <f t="shared" si="63"/>
        <v>PREDIABETES</v>
      </c>
    </row>
    <row r="2020" spans="1:10" x14ac:dyDescent="0.25">
      <c r="A2020" s="5" t="s">
        <v>338</v>
      </c>
      <c r="B2020" s="5">
        <v>34.484999999999999</v>
      </c>
      <c r="C2020" s="5">
        <v>4.7</v>
      </c>
      <c r="D2020" s="5" t="s">
        <v>2371</v>
      </c>
      <c r="E2020" s="5" t="s">
        <v>2370</v>
      </c>
      <c r="F2020" s="5" t="s">
        <v>2372</v>
      </c>
      <c r="G2020" s="5">
        <v>1</v>
      </c>
      <c r="H2020" s="5" t="s">
        <v>2370</v>
      </c>
      <c r="I2020" s="5" t="str">
        <f t="shared" si="62"/>
        <v>OBESITY</v>
      </c>
      <c r="J2020" s="5" t="str">
        <f t="shared" si="63"/>
        <v>NORMAL</v>
      </c>
    </row>
    <row r="2021" spans="1:10" x14ac:dyDescent="0.25">
      <c r="A2021" s="5" t="s">
        <v>337</v>
      </c>
      <c r="B2021" s="5">
        <v>15.57</v>
      </c>
      <c r="C2021" s="5">
        <v>4.07</v>
      </c>
      <c r="D2021" s="5" t="s">
        <v>2371</v>
      </c>
      <c r="E2021" s="5" t="s">
        <v>2370</v>
      </c>
      <c r="F2021" s="5" t="s">
        <v>2370</v>
      </c>
      <c r="G2021" s="5">
        <v>1</v>
      </c>
      <c r="H2021" s="5" t="s">
        <v>2370</v>
      </c>
      <c r="I2021" s="5" t="str">
        <f t="shared" si="62"/>
        <v>UNDERWEIGHT</v>
      </c>
      <c r="J2021" s="5" t="str">
        <f t="shared" si="63"/>
        <v>NORMAL</v>
      </c>
    </row>
    <row r="2022" spans="1:10" x14ac:dyDescent="0.25">
      <c r="A2022" s="5" t="s">
        <v>336</v>
      </c>
      <c r="B2022" s="5">
        <v>30.36</v>
      </c>
      <c r="C2022" s="5">
        <v>9.39</v>
      </c>
      <c r="D2022" s="5" t="s">
        <v>2370</v>
      </c>
      <c r="E2022" s="5" t="s">
        <v>2370</v>
      </c>
      <c r="F2022" s="5" t="s">
        <v>2370</v>
      </c>
      <c r="G2022" s="5">
        <v>0</v>
      </c>
      <c r="H2022" s="5" t="s">
        <v>2370</v>
      </c>
      <c r="I2022" s="5" t="str">
        <f t="shared" si="62"/>
        <v>OBESITY</v>
      </c>
      <c r="J2022" s="5" t="str">
        <f t="shared" si="63"/>
        <v>DIABETES</v>
      </c>
    </row>
    <row r="2023" spans="1:10" x14ac:dyDescent="0.25">
      <c r="A2023" s="5" t="s">
        <v>335</v>
      </c>
      <c r="B2023" s="5">
        <v>19.37</v>
      </c>
      <c r="C2023" s="5">
        <v>4.18</v>
      </c>
      <c r="D2023" s="5" t="s">
        <v>2370</v>
      </c>
      <c r="E2023" s="5" t="s">
        <v>2370</v>
      </c>
      <c r="F2023" s="5" t="s">
        <v>2370</v>
      </c>
      <c r="G2023" s="5">
        <v>0</v>
      </c>
      <c r="H2023" s="5" t="s">
        <v>2370</v>
      </c>
      <c r="I2023" s="5" t="str">
        <f t="shared" si="62"/>
        <v>NORMAL WEIGHT</v>
      </c>
      <c r="J2023" s="5" t="str">
        <f t="shared" si="63"/>
        <v>NORMAL</v>
      </c>
    </row>
    <row r="2024" spans="1:10" x14ac:dyDescent="0.25">
      <c r="A2024" s="5" t="s">
        <v>334</v>
      </c>
      <c r="B2024" s="5">
        <v>16.71</v>
      </c>
      <c r="C2024" s="5">
        <v>4.18</v>
      </c>
      <c r="D2024" s="5" t="s">
        <v>2370</v>
      </c>
      <c r="E2024" s="5" t="s">
        <v>2370</v>
      </c>
      <c r="F2024" s="5" t="s">
        <v>2370</v>
      </c>
      <c r="G2024" s="5">
        <v>1</v>
      </c>
      <c r="H2024" s="5" t="s">
        <v>2370</v>
      </c>
      <c r="I2024" s="5" t="str">
        <f t="shared" si="62"/>
        <v>UNDERWEIGHT</v>
      </c>
      <c r="J2024" s="5" t="str">
        <f t="shared" si="63"/>
        <v>NORMAL</v>
      </c>
    </row>
    <row r="2025" spans="1:10" x14ac:dyDescent="0.25">
      <c r="A2025" s="5" t="s">
        <v>333</v>
      </c>
      <c r="B2025" s="5">
        <v>24.1</v>
      </c>
      <c r="C2025" s="5">
        <v>4.4000000000000004</v>
      </c>
      <c r="D2025" s="5" t="s">
        <v>2371</v>
      </c>
      <c r="E2025" s="5" t="s">
        <v>2370</v>
      </c>
      <c r="F2025" s="5" t="s">
        <v>2370</v>
      </c>
      <c r="G2025" s="5">
        <v>1</v>
      </c>
      <c r="H2025" s="5" t="s">
        <v>2370</v>
      </c>
      <c r="I2025" s="5" t="str">
        <f t="shared" si="62"/>
        <v>NORMAL WEIGHT</v>
      </c>
      <c r="J2025" s="5" t="str">
        <f t="shared" si="63"/>
        <v>NORMAL</v>
      </c>
    </row>
    <row r="2026" spans="1:10" x14ac:dyDescent="0.25">
      <c r="A2026" s="5" t="s">
        <v>332</v>
      </c>
      <c r="B2026" s="5">
        <v>29.77</v>
      </c>
      <c r="C2026" s="5">
        <v>9.9</v>
      </c>
      <c r="D2026" s="5" t="s">
        <v>2370</v>
      </c>
      <c r="E2026" s="5" t="s">
        <v>2370</v>
      </c>
      <c r="F2026" s="5" t="s">
        <v>2370</v>
      </c>
      <c r="G2026" s="5">
        <v>0</v>
      </c>
      <c r="H2026" s="5" t="s">
        <v>2370</v>
      </c>
      <c r="I2026" s="5" t="str">
        <f t="shared" si="62"/>
        <v>OVERWEIGHT</v>
      </c>
      <c r="J2026" s="5" t="str">
        <f t="shared" si="63"/>
        <v>DIABETES</v>
      </c>
    </row>
    <row r="2027" spans="1:10" x14ac:dyDescent="0.25">
      <c r="A2027" s="5" t="s">
        <v>331</v>
      </c>
      <c r="B2027" s="5">
        <v>46.53</v>
      </c>
      <c r="C2027" s="5">
        <v>4.84</v>
      </c>
      <c r="D2027" s="5" t="s">
        <v>2371</v>
      </c>
      <c r="E2027" s="5" t="s">
        <v>2370</v>
      </c>
      <c r="F2027" s="5" t="s">
        <v>2370</v>
      </c>
      <c r="G2027" s="5">
        <v>0</v>
      </c>
      <c r="H2027" s="5" t="s">
        <v>2370</v>
      </c>
      <c r="I2027" s="5" t="str">
        <f t="shared" si="62"/>
        <v>OBESITY</v>
      </c>
      <c r="J2027" s="5" t="str">
        <f t="shared" si="63"/>
        <v>NORMAL</v>
      </c>
    </row>
    <row r="2028" spans="1:10" x14ac:dyDescent="0.25">
      <c r="A2028" s="5" t="s">
        <v>330</v>
      </c>
      <c r="B2028" s="5">
        <v>23.4</v>
      </c>
      <c r="C2028" s="5">
        <v>5.53</v>
      </c>
      <c r="D2028" s="5" t="s">
        <v>2370</v>
      </c>
      <c r="E2028" s="5" t="s">
        <v>2370</v>
      </c>
      <c r="F2028" s="5" t="s">
        <v>2372</v>
      </c>
      <c r="G2028" s="5">
        <v>1</v>
      </c>
      <c r="H2028" s="5" t="s">
        <v>2370</v>
      </c>
      <c r="I2028" s="5" t="str">
        <f t="shared" si="62"/>
        <v>NORMAL WEIGHT</v>
      </c>
      <c r="J2028" s="5" t="str">
        <f t="shared" si="63"/>
        <v>NORMAL</v>
      </c>
    </row>
    <row r="2029" spans="1:10" x14ac:dyDescent="0.25">
      <c r="A2029" s="5" t="s">
        <v>329</v>
      </c>
      <c r="B2029" s="5">
        <v>30</v>
      </c>
      <c r="C2029" s="5">
        <v>4.33</v>
      </c>
      <c r="D2029" s="5" t="s">
        <v>2371</v>
      </c>
      <c r="E2029" s="5" t="s">
        <v>2370</v>
      </c>
      <c r="F2029" s="5" t="s">
        <v>2370</v>
      </c>
      <c r="G2029" s="5">
        <v>0</v>
      </c>
      <c r="H2029" s="5" t="s">
        <v>2370</v>
      </c>
      <c r="I2029" s="5" t="str">
        <f t="shared" si="62"/>
        <v>OBESITY</v>
      </c>
      <c r="J2029" s="5" t="str">
        <f t="shared" si="63"/>
        <v>NORMAL</v>
      </c>
    </row>
    <row r="2030" spans="1:10" x14ac:dyDescent="0.25">
      <c r="A2030" s="5" t="s">
        <v>328</v>
      </c>
      <c r="B2030" s="5">
        <v>29.15</v>
      </c>
      <c r="C2030" s="5">
        <v>4.91</v>
      </c>
      <c r="D2030" s="5" t="s">
        <v>2371</v>
      </c>
      <c r="E2030" s="5" t="s">
        <v>2370</v>
      </c>
      <c r="F2030" s="5" t="s">
        <v>2370</v>
      </c>
      <c r="G2030" s="5">
        <v>0</v>
      </c>
      <c r="H2030" s="5" t="s">
        <v>2370</v>
      </c>
      <c r="I2030" s="5" t="str">
        <f t="shared" si="62"/>
        <v>OVERWEIGHT</v>
      </c>
      <c r="J2030" s="5" t="str">
        <f t="shared" si="63"/>
        <v>NORMAL</v>
      </c>
    </row>
    <row r="2031" spans="1:10" x14ac:dyDescent="0.25">
      <c r="A2031" s="5" t="s">
        <v>327</v>
      </c>
      <c r="B2031" s="5">
        <v>34.865000000000002</v>
      </c>
      <c r="C2031" s="5">
        <v>4.8</v>
      </c>
      <c r="D2031" s="5" t="s">
        <v>2370</v>
      </c>
      <c r="E2031" s="5" t="s">
        <v>2370</v>
      </c>
      <c r="F2031" s="5" t="s">
        <v>2370</v>
      </c>
      <c r="G2031" s="5">
        <v>0</v>
      </c>
      <c r="H2031" s="5" t="s">
        <v>2370</v>
      </c>
      <c r="I2031" s="5" t="str">
        <f t="shared" si="62"/>
        <v>OBESITY</v>
      </c>
      <c r="J2031" s="5" t="str">
        <f t="shared" si="63"/>
        <v>NORMAL</v>
      </c>
    </row>
    <row r="2032" spans="1:10" x14ac:dyDescent="0.25">
      <c r="A2032" s="5" t="s">
        <v>326</v>
      </c>
      <c r="B2032" s="5">
        <v>28.12</v>
      </c>
      <c r="C2032" s="5">
        <v>5.55</v>
      </c>
      <c r="D2032" s="5" t="s">
        <v>2371</v>
      </c>
      <c r="E2032" s="5" t="s">
        <v>2371</v>
      </c>
      <c r="F2032" s="5" t="s">
        <v>2370</v>
      </c>
      <c r="G2032" s="5">
        <v>2</v>
      </c>
      <c r="H2032" s="5" t="s">
        <v>2370</v>
      </c>
      <c r="I2032" s="5" t="str">
        <f t="shared" si="62"/>
        <v>OVERWEIGHT</v>
      </c>
      <c r="J2032" s="5" t="str">
        <f t="shared" si="63"/>
        <v>NORMAL</v>
      </c>
    </row>
    <row r="2033" spans="1:10" x14ac:dyDescent="0.25">
      <c r="A2033" s="5" t="s">
        <v>325</v>
      </c>
      <c r="B2033" s="5">
        <v>29.45</v>
      </c>
      <c r="C2033" s="5">
        <v>5.24</v>
      </c>
      <c r="D2033" s="5" t="s">
        <v>2371</v>
      </c>
      <c r="E2033" s="5" t="s">
        <v>2370</v>
      </c>
      <c r="F2033" s="5" t="s">
        <v>2370</v>
      </c>
      <c r="G2033" s="5">
        <v>0</v>
      </c>
      <c r="H2033" s="5" t="s">
        <v>2370</v>
      </c>
      <c r="I2033" s="5" t="str">
        <f t="shared" si="62"/>
        <v>OVERWEIGHT</v>
      </c>
      <c r="J2033" s="5" t="str">
        <f t="shared" si="63"/>
        <v>NORMAL</v>
      </c>
    </row>
    <row r="2034" spans="1:10" x14ac:dyDescent="0.25">
      <c r="A2034" s="5" t="s">
        <v>324</v>
      </c>
      <c r="B2034" s="5">
        <v>27.94</v>
      </c>
      <c r="C2034" s="5">
        <v>6.08</v>
      </c>
      <c r="D2034" s="5" t="s">
        <v>2370</v>
      </c>
      <c r="E2034" s="5" t="s">
        <v>2370</v>
      </c>
      <c r="F2034" s="5" t="s">
        <v>2372</v>
      </c>
      <c r="G2034" s="5">
        <v>1</v>
      </c>
      <c r="H2034" s="5" t="s">
        <v>2370</v>
      </c>
      <c r="I2034" s="5" t="str">
        <f t="shared" si="62"/>
        <v>OVERWEIGHT</v>
      </c>
      <c r="J2034" s="5" t="str">
        <f t="shared" si="63"/>
        <v>PREDIABETES</v>
      </c>
    </row>
    <row r="2035" spans="1:10" x14ac:dyDescent="0.25">
      <c r="A2035" s="5" t="s">
        <v>323</v>
      </c>
      <c r="B2035" s="5">
        <v>27.2</v>
      </c>
      <c r="C2035" s="5">
        <v>5.83</v>
      </c>
      <c r="D2035" s="5" t="s">
        <v>2370</v>
      </c>
      <c r="E2035" s="5" t="s">
        <v>2370</v>
      </c>
      <c r="F2035" s="5" t="s">
        <v>2372</v>
      </c>
      <c r="G2035" s="5">
        <v>1</v>
      </c>
      <c r="H2035" s="5" t="s">
        <v>2370</v>
      </c>
      <c r="I2035" s="5" t="str">
        <f t="shared" si="62"/>
        <v>OVERWEIGHT</v>
      </c>
      <c r="J2035" s="5" t="str">
        <f t="shared" si="63"/>
        <v>PREDIABETES</v>
      </c>
    </row>
    <row r="2036" spans="1:10" x14ac:dyDescent="0.25">
      <c r="A2036" s="5" t="s">
        <v>322</v>
      </c>
      <c r="B2036" s="5">
        <v>33.344999999999999</v>
      </c>
      <c r="C2036" s="5">
        <v>4.29</v>
      </c>
      <c r="D2036" s="5" t="s">
        <v>2370</v>
      </c>
      <c r="E2036" s="5" t="s">
        <v>2370</v>
      </c>
      <c r="F2036" s="5" t="s">
        <v>2370</v>
      </c>
      <c r="G2036" s="5">
        <v>1</v>
      </c>
      <c r="H2036" s="5" t="s">
        <v>2370</v>
      </c>
      <c r="I2036" s="5" t="str">
        <f t="shared" si="62"/>
        <v>OBESITY</v>
      </c>
      <c r="J2036" s="5" t="str">
        <f t="shared" si="63"/>
        <v>NORMAL</v>
      </c>
    </row>
    <row r="2037" spans="1:10" x14ac:dyDescent="0.25">
      <c r="A2037" s="5" t="s">
        <v>321</v>
      </c>
      <c r="B2037" s="5">
        <v>29.925000000000001</v>
      </c>
      <c r="C2037" s="5">
        <v>5.3</v>
      </c>
      <c r="D2037" s="5" t="s">
        <v>2370</v>
      </c>
      <c r="E2037" s="5" t="s">
        <v>2370</v>
      </c>
      <c r="F2037" s="5" t="s">
        <v>2370</v>
      </c>
      <c r="G2037" s="5">
        <v>1</v>
      </c>
      <c r="H2037" s="5" t="s">
        <v>2370</v>
      </c>
      <c r="I2037" s="5" t="str">
        <f t="shared" si="62"/>
        <v>OVERWEIGHT</v>
      </c>
      <c r="J2037" s="5" t="str">
        <f t="shared" si="63"/>
        <v>NORMAL</v>
      </c>
    </row>
    <row r="2038" spans="1:10" x14ac:dyDescent="0.25">
      <c r="A2038" s="5" t="s">
        <v>320</v>
      </c>
      <c r="B2038" s="5">
        <v>24.225000000000001</v>
      </c>
      <c r="C2038" s="5">
        <v>4.42</v>
      </c>
      <c r="D2038" s="5" t="s">
        <v>2370</v>
      </c>
      <c r="E2038" s="5" t="s">
        <v>2370</v>
      </c>
      <c r="F2038" s="5" t="s">
        <v>2370</v>
      </c>
      <c r="G2038" s="5">
        <v>1</v>
      </c>
      <c r="H2038" s="5" t="s">
        <v>2370</v>
      </c>
      <c r="I2038" s="5" t="str">
        <f t="shared" si="62"/>
        <v>NORMAL WEIGHT</v>
      </c>
      <c r="J2038" s="5" t="str">
        <f t="shared" si="63"/>
        <v>NORMAL</v>
      </c>
    </row>
    <row r="2039" spans="1:10" x14ac:dyDescent="0.25">
      <c r="A2039" s="5" t="s">
        <v>319</v>
      </c>
      <c r="B2039" s="5">
        <v>29.68</v>
      </c>
      <c r="C2039" s="5">
        <v>5.68</v>
      </c>
      <c r="D2039" s="5" t="s">
        <v>2370</v>
      </c>
      <c r="E2039" s="5" t="s">
        <v>2371</v>
      </c>
      <c r="F2039" s="5" t="s">
        <v>2370</v>
      </c>
      <c r="G2039" s="5">
        <v>1</v>
      </c>
      <c r="H2039" s="5" t="s">
        <v>2370</v>
      </c>
      <c r="I2039" s="5" t="str">
        <f t="shared" si="62"/>
        <v>OVERWEIGHT</v>
      </c>
      <c r="J2039" s="5" t="str">
        <f t="shared" si="63"/>
        <v>NORMAL</v>
      </c>
    </row>
    <row r="2040" spans="1:10" x14ac:dyDescent="0.25">
      <c r="A2040" s="5" t="s">
        <v>318</v>
      </c>
      <c r="B2040" s="5">
        <v>20.614999999999998</v>
      </c>
      <c r="C2040" s="5">
        <v>6.05</v>
      </c>
      <c r="D2040" s="5" t="s">
        <v>2370</v>
      </c>
      <c r="E2040" s="5" t="s">
        <v>2370</v>
      </c>
      <c r="F2040" s="5" t="s">
        <v>2372</v>
      </c>
      <c r="G2040" s="5">
        <v>1</v>
      </c>
      <c r="H2040" s="5" t="s">
        <v>2370</v>
      </c>
      <c r="I2040" s="5" t="str">
        <f t="shared" si="62"/>
        <v>NORMAL WEIGHT</v>
      </c>
      <c r="J2040" s="5" t="str">
        <f t="shared" si="63"/>
        <v>PREDIABETES</v>
      </c>
    </row>
    <row r="2041" spans="1:10" x14ac:dyDescent="0.25">
      <c r="A2041" s="5" t="s">
        <v>317</v>
      </c>
      <c r="B2041" s="5">
        <v>32.119999999999997</v>
      </c>
      <c r="C2041" s="5">
        <v>5.33</v>
      </c>
      <c r="D2041" s="5" t="s">
        <v>2370</v>
      </c>
      <c r="E2041" s="5" t="s">
        <v>2371</v>
      </c>
      <c r="F2041" s="5" t="s">
        <v>2370</v>
      </c>
      <c r="G2041" s="5">
        <v>1</v>
      </c>
      <c r="H2041" s="5" t="s">
        <v>2370</v>
      </c>
      <c r="I2041" s="5" t="str">
        <f t="shared" si="62"/>
        <v>OBESITY</v>
      </c>
      <c r="J2041" s="5" t="str">
        <f t="shared" si="63"/>
        <v>NORMAL</v>
      </c>
    </row>
    <row r="2042" spans="1:10" x14ac:dyDescent="0.25">
      <c r="A2042" s="5" t="s">
        <v>316</v>
      </c>
      <c r="B2042" s="5">
        <v>27.36</v>
      </c>
      <c r="C2042" s="5">
        <v>6.22</v>
      </c>
      <c r="D2042" s="5" t="s">
        <v>2370</v>
      </c>
      <c r="E2042" s="5" t="s">
        <v>2370</v>
      </c>
      <c r="F2042" s="5" t="s">
        <v>2370</v>
      </c>
      <c r="G2042" s="5">
        <v>0</v>
      </c>
      <c r="H2042" s="5" t="s">
        <v>2370</v>
      </c>
      <c r="I2042" s="5" t="str">
        <f t="shared" si="62"/>
        <v>OVERWEIGHT</v>
      </c>
      <c r="J2042" s="5" t="str">
        <f t="shared" si="63"/>
        <v>PREDIABETES</v>
      </c>
    </row>
    <row r="2043" spans="1:10" x14ac:dyDescent="0.25">
      <c r="A2043" s="5" t="s">
        <v>315</v>
      </c>
      <c r="B2043" s="5">
        <v>17.385000000000002</v>
      </c>
      <c r="C2043" s="5">
        <v>5.84</v>
      </c>
      <c r="D2043" s="5" t="s">
        <v>2370</v>
      </c>
      <c r="E2043" s="5" t="s">
        <v>2370</v>
      </c>
      <c r="F2043" s="5" t="s">
        <v>2370</v>
      </c>
      <c r="G2043" s="5">
        <v>0</v>
      </c>
      <c r="H2043" s="5" t="s">
        <v>2370</v>
      </c>
      <c r="I2043" s="5" t="str">
        <f t="shared" si="62"/>
        <v>UNDERWEIGHT</v>
      </c>
      <c r="J2043" s="5" t="str">
        <f t="shared" si="63"/>
        <v>PREDIABETES</v>
      </c>
    </row>
    <row r="2044" spans="1:10" x14ac:dyDescent="0.25">
      <c r="A2044" s="5" t="s">
        <v>314</v>
      </c>
      <c r="B2044" s="5">
        <v>30.13</v>
      </c>
      <c r="C2044" s="5">
        <v>5.71</v>
      </c>
      <c r="D2044" s="5" t="s">
        <v>2370</v>
      </c>
      <c r="E2044" s="5" t="s">
        <v>2371</v>
      </c>
      <c r="F2044" s="5" t="s">
        <v>2370</v>
      </c>
      <c r="G2044" s="5">
        <v>1</v>
      </c>
      <c r="H2044" s="5" t="s">
        <v>2370</v>
      </c>
      <c r="I2044" s="5" t="str">
        <f t="shared" si="62"/>
        <v>OBESITY</v>
      </c>
      <c r="J2044" s="5" t="str">
        <f t="shared" si="63"/>
        <v>PREDIABETES</v>
      </c>
    </row>
    <row r="2045" spans="1:10" x14ac:dyDescent="0.25">
      <c r="A2045" s="5" t="s">
        <v>313</v>
      </c>
      <c r="B2045" s="5">
        <v>25.44</v>
      </c>
      <c r="C2045" s="5">
        <v>6.04</v>
      </c>
      <c r="D2045" s="5" t="s">
        <v>2371</v>
      </c>
      <c r="E2045" s="5" t="s">
        <v>2370</v>
      </c>
      <c r="F2045" s="5" t="s">
        <v>2372</v>
      </c>
      <c r="G2045" s="5">
        <v>1</v>
      </c>
      <c r="H2045" s="5" t="s">
        <v>2370</v>
      </c>
      <c r="I2045" s="5" t="str">
        <f t="shared" si="62"/>
        <v>OVERWEIGHT</v>
      </c>
      <c r="J2045" s="5" t="str">
        <f t="shared" si="63"/>
        <v>PREDIABETES</v>
      </c>
    </row>
    <row r="2046" spans="1:10" x14ac:dyDescent="0.25">
      <c r="A2046" s="5" t="s">
        <v>312</v>
      </c>
      <c r="B2046" s="5">
        <v>39.805</v>
      </c>
      <c r="C2046" s="5">
        <v>4.38</v>
      </c>
      <c r="D2046" s="5" t="s">
        <v>2370</v>
      </c>
      <c r="E2046" s="5" t="s">
        <v>2371</v>
      </c>
      <c r="F2046" s="5" t="s">
        <v>2370</v>
      </c>
      <c r="G2046" s="5">
        <v>1</v>
      </c>
      <c r="H2046" s="5" t="s">
        <v>2370</v>
      </c>
      <c r="I2046" s="5" t="str">
        <f t="shared" si="62"/>
        <v>OBESITY</v>
      </c>
      <c r="J2046" s="5" t="str">
        <f t="shared" si="63"/>
        <v>NORMAL</v>
      </c>
    </row>
    <row r="2047" spans="1:10" x14ac:dyDescent="0.25">
      <c r="A2047" s="5" t="s">
        <v>311</v>
      </c>
      <c r="B2047" s="5">
        <v>30.4</v>
      </c>
      <c r="C2047" s="5">
        <v>5.56</v>
      </c>
      <c r="D2047" s="5" t="s">
        <v>2371</v>
      </c>
      <c r="E2047" s="5" t="s">
        <v>2371</v>
      </c>
      <c r="F2047" s="5" t="s">
        <v>2370</v>
      </c>
      <c r="G2047" s="5">
        <v>1</v>
      </c>
      <c r="H2047" s="5" t="s">
        <v>2370</v>
      </c>
      <c r="I2047" s="5" t="str">
        <f t="shared" si="62"/>
        <v>OBESITY</v>
      </c>
      <c r="J2047" s="5" t="str">
        <f t="shared" si="63"/>
        <v>NORMAL</v>
      </c>
    </row>
    <row r="2048" spans="1:10" x14ac:dyDescent="0.25">
      <c r="A2048" s="5" t="s">
        <v>310</v>
      </c>
      <c r="B2048" s="5">
        <v>23.18</v>
      </c>
      <c r="C2048" s="5">
        <v>4.24</v>
      </c>
      <c r="D2048" s="5" t="s">
        <v>2370</v>
      </c>
      <c r="E2048" s="5" t="s">
        <v>2371</v>
      </c>
      <c r="F2048" s="5" t="s">
        <v>2370</v>
      </c>
      <c r="G2048" s="5">
        <v>1</v>
      </c>
      <c r="H2048" s="5" t="s">
        <v>2370</v>
      </c>
      <c r="I2048" s="5" t="str">
        <f t="shared" si="62"/>
        <v>NORMAL WEIGHT</v>
      </c>
      <c r="J2048" s="5" t="str">
        <f t="shared" si="63"/>
        <v>NORMAL</v>
      </c>
    </row>
    <row r="2049" spans="1:10" x14ac:dyDescent="0.25">
      <c r="A2049" s="5" t="s">
        <v>309</v>
      </c>
      <c r="B2049" s="5">
        <v>39.615000000000002</v>
      </c>
      <c r="C2049" s="5">
        <v>6.32</v>
      </c>
      <c r="D2049" s="5" t="s">
        <v>2370</v>
      </c>
      <c r="E2049" s="5" t="s">
        <v>2370</v>
      </c>
      <c r="F2049" s="5" t="s">
        <v>2372</v>
      </c>
      <c r="G2049" s="5">
        <v>1</v>
      </c>
      <c r="H2049" s="5" t="s">
        <v>2370</v>
      </c>
      <c r="I2049" s="5" t="str">
        <f t="shared" si="62"/>
        <v>OBESITY</v>
      </c>
      <c r="J2049" s="5" t="str">
        <f t="shared" si="63"/>
        <v>PREDIABETES</v>
      </c>
    </row>
    <row r="2050" spans="1:10" x14ac:dyDescent="0.25">
      <c r="A2050" s="5" t="s">
        <v>308</v>
      </c>
      <c r="B2050" s="5">
        <v>30.59</v>
      </c>
      <c r="C2050" s="5">
        <v>6.3</v>
      </c>
      <c r="D2050" s="5" t="s">
        <v>2371</v>
      </c>
      <c r="E2050" s="5" t="s">
        <v>2370</v>
      </c>
      <c r="F2050" s="5" t="s">
        <v>2372</v>
      </c>
      <c r="G2050" s="5">
        <v>1</v>
      </c>
      <c r="H2050" s="5" t="s">
        <v>2370</v>
      </c>
      <c r="I2050" s="5" t="str">
        <f t="shared" ref="I2050:I2113" si="64">IF(B2050 &lt;18.5,"UNDERWEIGHT",IF(B2050&lt;25,"NORMAL WEIGHT",IF(B2050&lt;30,"OVERWEIGHT","OBESITY")))</f>
        <v>OBESITY</v>
      </c>
      <c r="J2050" s="5" t="str">
        <f t="shared" si="63"/>
        <v>PREDIABETES</v>
      </c>
    </row>
    <row r="2051" spans="1:10" x14ac:dyDescent="0.25">
      <c r="A2051" s="5" t="s">
        <v>307</v>
      </c>
      <c r="B2051" s="5">
        <v>16.72</v>
      </c>
      <c r="C2051" s="5">
        <v>4.38</v>
      </c>
      <c r="D2051" s="5" t="s">
        <v>2371</v>
      </c>
      <c r="E2051" s="5" t="s">
        <v>2370</v>
      </c>
      <c r="F2051" s="5" t="s">
        <v>2370</v>
      </c>
      <c r="G2051" s="5">
        <v>1</v>
      </c>
      <c r="H2051" s="5" t="s">
        <v>2370</v>
      </c>
      <c r="I2051" s="5" t="str">
        <f t="shared" si="64"/>
        <v>UNDERWEIGHT</v>
      </c>
      <c r="J2051" s="5" t="str">
        <f t="shared" ref="J2051:J2114" si="65">IF(C2051&lt;5.7,"NORMAL",IF(C2051&lt;6.4,"PREDIABETES","DIABETES"))</f>
        <v>NORMAL</v>
      </c>
    </row>
    <row r="2052" spans="1:10" x14ac:dyDescent="0.25">
      <c r="A2052" s="5" t="s">
        <v>306</v>
      </c>
      <c r="B2052" s="5">
        <v>26.22</v>
      </c>
      <c r="C2052" s="5">
        <v>4.6500000000000004</v>
      </c>
      <c r="D2052" s="5" t="s">
        <v>2371</v>
      </c>
      <c r="E2052" s="5" t="s">
        <v>2370</v>
      </c>
      <c r="F2052" s="5" t="s">
        <v>2372</v>
      </c>
      <c r="G2052" s="5">
        <v>1</v>
      </c>
      <c r="H2052" s="5" t="s">
        <v>2370</v>
      </c>
      <c r="I2052" s="5" t="str">
        <f t="shared" si="64"/>
        <v>OVERWEIGHT</v>
      </c>
      <c r="J2052" s="5" t="str">
        <f t="shared" si="65"/>
        <v>NORMAL</v>
      </c>
    </row>
    <row r="2053" spans="1:10" x14ac:dyDescent="0.25">
      <c r="A2053" s="5" t="s">
        <v>305</v>
      </c>
      <c r="B2053" s="5">
        <v>31.824999999999999</v>
      </c>
      <c r="C2053" s="5">
        <v>4.7</v>
      </c>
      <c r="D2053" s="5" t="s">
        <v>2370</v>
      </c>
      <c r="E2053" s="5" t="s">
        <v>2370</v>
      </c>
      <c r="F2053" s="5" t="s">
        <v>2372</v>
      </c>
      <c r="G2053" s="5">
        <v>1</v>
      </c>
      <c r="H2053" s="5" t="s">
        <v>2370</v>
      </c>
      <c r="I2053" s="5" t="str">
        <f t="shared" si="64"/>
        <v>OBESITY</v>
      </c>
      <c r="J2053" s="5" t="str">
        <f t="shared" si="65"/>
        <v>NORMAL</v>
      </c>
    </row>
    <row r="2054" spans="1:10" x14ac:dyDescent="0.25">
      <c r="A2054" s="5" t="s">
        <v>304</v>
      </c>
      <c r="B2054" s="5">
        <v>25.745000000000001</v>
      </c>
      <c r="C2054" s="5">
        <v>4.34</v>
      </c>
      <c r="D2054" s="5" t="s">
        <v>2370</v>
      </c>
      <c r="E2054" s="5" t="s">
        <v>2370</v>
      </c>
      <c r="F2054" s="5" t="s">
        <v>2372</v>
      </c>
      <c r="G2054" s="5">
        <v>1</v>
      </c>
      <c r="H2054" s="5" t="s">
        <v>2370</v>
      </c>
      <c r="I2054" s="5" t="str">
        <f t="shared" si="64"/>
        <v>OVERWEIGHT</v>
      </c>
      <c r="J2054" s="5" t="str">
        <f t="shared" si="65"/>
        <v>NORMAL</v>
      </c>
    </row>
    <row r="2055" spans="1:10" x14ac:dyDescent="0.25">
      <c r="A2055" s="5" t="s">
        <v>303</v>
      </c>
      <c r="B2055" s="5">
        <v>24.605</v>
      </c>
      <c r="C2055" s="5">
        <v>5.62</v>
      </c>
      <c r="D2055" s="5" t="s">
        <v>2370</v>
      </c>
      <c r="E2055" s="5" t="s">
        <v>2370</v>
      </c>
      <c r="F2055" s="5" t="s">
        <v>2372</v>
      </c>
      <c r="G2055" s="5">
        <v>1</v>
      </c>
      <c r="H2055" s="5" t="s">
        <v>2370</v>
      </c>
      <c r="I2055" s="5" t="str">
        <f t="shared" si="64"/>
        <v>NORMAL WEIGHT</v>
      </c>
      <c r="J2055" s="5" t="str">
        <f t="shared" si="65"/>
        <v>NORMAL</v>
      </c>
    </row>
    <row r="2056" spans="1:10" x14ac:dyDescent="0.25">
      <c r="A2056" s="5" t="s">
        <v>302</v>
      </c>
      <c r="B2056" s="5">
        <v>24.51</v>
      </c>
      <c r="C2056" s="5">
        <v>4.24</v>
      </c>
      <c r="D2056" s="5" t="s">
        <v>2370</v>
      </c>
      <c r="E2056" s="5" t="s">
        <v>2370</v>
      </c>
      <c r="F2056" s="5" t="s">
        <v>2372</v>
      </c>
      <c r="G2056" s="5">
        <v>1</v>
      </c>
      <c r="H2056" s="5" t="s">
        <v>2370</v>
      </c>
      <c r="I2056" s="5" t="str">
        <f t="shared" si="64"/>
        <v>NORMAL WEIGHT</v>
      </c>
      <c r="J2056" s="5" t="str">
        <f t="shared" si="65"/>
        <v>NORMAL</v>
      </c>
    </row>
    <row r="2057" spans="1:10" x14ac:dyDescent="0.25">
      <c r="A2057" s="5" t="s">
        <v>301</v>
      </c>
      <c r="B2057" s="5">
        <v>31.065000000000001</v>
      </c>
      <c r="C2057" s="5">
        <v>4.57</v>
      </c>
      <c r="D2057" s="5" t="s">
        <v>2371</v>
      </c>
      <c r="E2057" s="5" t="s">
        <v>2370</v>
      </c>
      <c r="F2057" s="5" t="s">
        <v>2370</v>
      </c>
      <c r="G2057" s="5">
        <v>0</v>
      </c>
      <c r="H2057" s="5" t="s">
        <v>2370</v>
      </c>
      <c r="I2057" s="5" t="str">
        <f t="shared" si="64"/>
        <v>OBESITY</v>
      </c>
      <c r="J2057" s="5" t="str">
        <f t="shared" si="65"/>
        <v>NORMAL</v>
      </c>
    </row>
    <row r="2058" spans="1:10" x14ac:dyDescent="0.25">
      <c r="A2058" s="5" t="s">
        <v>300</v>
      </c>
      <c r="B2058" s="5">
        <v>28.12</v>
      </c>
      <c r="C2058" s="5">
        <v>5.05</v>
      </c>
      <c r="D2058" s="5" t="s">
        <v>2370</v>
      </c>
      <c r="E2058" s="5" t="s">
        <v>2370</v>
      </c>
      <c r="F2058" s="5" t="s">
        <v>2370</v>
      </c>
      <c r="G2058" s="5">
        <v>0</v>
      </c>
      <c r="H2058" s="5" t="s">
        <v>2370</v>
      </c>
      <c r="I2058" s="5" t="str">
        <f t="shared" si="64"/>
        <v>OVERWEIGHT</v>
      </c>
      <c r="J2058" s="5" t="str">
        <f t="shared" si="65"/>
        <v>NORMAL</v>
      </c>
    </row>
    <row r="2059" spans="1:10" x14ac:dyDescent="0.25">
      <c r="A2059" s="5" t="s">
        <v>299</v>
      </c>
      <c r="B2059" s="5">
        <v>38.06</v>
      </c>
      <c r="C2059" s="5">
        <v>6.16</v>
      </c>
      <c r="D2059" s="5" t="s">
        <v>2370</v>
      </c>
      <c r="E2059" s="5" t="s">
        <v>2370</v>
      </c>
      <c r="F2059" s="5" t="s">
        <v>2370</v>
      </c>
      <c r="G2059" s="5">
        <v>0</v>
      </c>
      <c r="H2059" s="5" t="s">
        <v>2370</v>
      </c>
      <c r="I2059" s="5" t="str">
        <f t="shared" si="64"/>
        <v>OBESITY</v>
      </c>
      <c r="J2059" s="5" t="str">
        <f t="shared" si="65"/>
        <v>PREDIABETES</v>
      </c>
    </row>
    <row r="2060" spans="1:10" x14ac:dyDescent="0.25">
      <c r="A2060" s="5" t="s">
        <v>298</v>
      </c>
      <c r="B2060" s="5">
        <v>24.96</v>
      </c>
      <c r="C2060" s="5">
        <v>4.57</v>
      </c>
      <c r="D2060" s="5" t="s">
        <v>2370</v>
      </c>
      <c r="E2060" s="5" t="s">
        <v>2370</v>
      </c>
      <c r="F2060" s="5" t="s">
        <v>2370</v>
      </c>
      <c r="G2060" s="5">
        <v>0</v>
      </c>
      <c r="H2060" s="5" t="s">
        <v>2370</v>
      </c>
      <c r="I2060" s="5" t="str">
        <f t="shared" si="64"/>
        <v>NORMAL WEIGHT</v>
      </c>
      <c r="J2060" s="5" t="str">
        <f t="shared" si="65"/>
        <v>NORMAL</v>
      </c>
    </row>
    <row r="2061" spans="1:10" x14ac:dyDescent="0.25">
      <c r="A2061" s="5" t="s">
        <v>297</v>
      </c>
      <c r="B2061" s="5">
        <v>17.670000000000002</v>
      </c>
      <c r="C2061" s="5">
        <v>5.53</v>
      </c>
      <c r="D2061" s="5" t="s">
        <v>2371</v>
      </c>
      <c r="E2061" s="5" t="s">
        <v>2370</v>
      </c>
      <c r="F2061" s="5" t="s">
        <v>2370</v>
      </c>
      <c r="G2061" s="5">
        <v>0</v>
      </c>
      <c r="H2061" s="5" t="s">
        <v>2370</v>
      </c>
      <c r="I2061" s="5" t="str">
        <f t="shared" si="64"/>
        <v>UNDERWEIGHT</v>
      </c>
      <c r="J2061" s="5" t="str">
        <f t="shared" si="65"/>
        <v>NORMAL</v>
      </c>
    </row>
    <row r="2062" spans="1:10" x14ac:dyDescent="0.25">
      <c r="A2062" s="5" t="s">
        <v>296</v>
      </c>
      <c r="B2062" s="5">
        <v>31.35</v>
      </c>
      <c r="C2062" s="5">
        <v>5.84</v>
      </c>
      <c r="D2062" s="5" t="s">
        <v>2370</v>
      </c>
      <c r="E2062" s="5" t="s">
        <v>2371</v>
      </c>
      <c r="F2062" s="5" t="s">
        <v>2370</v>
      </c>
      <c r="G2062" s="5">
        <v>1</v>
      </c>
      <c r="H2062" s="5" t="s">
        <v>2370</v>
      </c>
      <c r="I2062" s="5" t="str">
        <f t="shared" si="64"/>
        <v>OBESITY</v>
      </c>
      <c r="J2062" s="5" t="str">
        <f t="shared" si="65"/>
        <v>PREDIABETES</v>
      </c>
    </row>
    <row r="2063" spans="1:10" x14ac:dyDescent="0.25">
      <c r="A2063" s="5" t="s">
        <v>295</v>
      </c>
      <c r="B2063" s="5">
        <v>28.31</v>
      </c>
      <c r="C2063" s="5">
        <v>6.41</v>
      </c>
      <c r="D2063" s="5" t="s">
        <v>2370</v>
      </c>
      <c r="E2063" s="5" t="s">
        <v>2371</v>
      </c>
      <c r="F2063" s="5" t="s">
        <v>2370</v>
      </c>
      <c r="G2063" s="5">
        <v>1</v>
      </c>
      <c r="H2063" s="5" t="s">
        <v>2370</v>
      </c>
      <c r="I2063" s="5" t="str">
        <f t="shared" si="64"/>
        <v>OVERWEIGHT</v>
      </c>
      <c r="J2063" s="5" t="str">
        <f t="shared" si="65"/>
        <v>DIABETES</v>
      </c>
    </row>
    <row r="2064" spans="1:10" x14ac:dyDescent="0.25">
      <c r="A2064" s="5" t="s">
        <v>294</v>
      </c>
      <c r="B2064" s="5">
        <v>30.3</v>
      </c>
      <c r="C2064" s="5">
        <v>4.7300000000000004</v>
      </c>
      <c r="D2064" s="5" t="s">
        <v>2371</v>
      </c>
      <c r="E2064" s="5" t="s">
        <v>2370</v>
      </c>
      <c r="F2064" s="5" t="s">
        <v>2372</v>
      </c>
      <c r="G2064" s="5">
        <v>1</v>
      </c>
      <c r="H2064" s="5" t="s">
        <v>2370</v>
      </c>
      <c r="I2064" s="5" t="str">
        <f t="shared" si="64"/>
        <v>OBESITY</v>
      </c>
      <c r="J2064" s="5" t="str">
        <f t="shared" si="65"/>
        <v>NORMAL</v>
      </c>
    </row>
    <row r="2065" spans="1:10" x14ac:dyDescent="0.25">
      <c r="A2065" s="5" t="s">
        <v>293</v>
      </c>
      <c r="B2065" s="5">
        <v>26.4</v>
      </c>
      <c r="C2065" s="5">
        <v>6.22</v>
      </c>
      <c r="D2065" s="5" t="s">
        <v>2371</v>
      </c>
      <c r="E2065" s="5" t="s">
        <v>2370</v>
      </c>
      <c r="F2065" s="5" t="s">
        <v>2370</v>
      </c>
      <c r="G2065" s="5">
        <v>0</v>
      </c>
      <c r="H2065" s="5" t="s">
        <v>2370</v>
      </c>
      <c r="I2065" s="5" t="str">
        <f t="shared" si="64"/>
        <v>OVERWEIGHT</v>
      </c>
      <c r="J2065" s="5" t="str">
        <f t="shared" si="65"/>
        <v>PREDIABETES</v>
      </c>
    </row>
    <row r="2066" spans="1:10" x14ac:dyDescent="0.25">
      <c r="A2066" s="5" t="s">
        <v>292</v>
      </c>
      <c r="B2066" s="5">
        <v>22.135000000000002</v>
      </c>
      <c r="C2066" s="5">
        <v>4.46</v>
      </c>
      <c r="D2066" s="5" t="s">
        <v>2371</v>
      </c>
      <c r="E2066" s="5" t="s">
        <v>2370</v>
      </c>
      <c r="F2066" s="5" t="s">
        <v>2370</v>
      </c>
      <c r="G2066" s="5">
        <v>0</v>
      </c>
      <c r="H2066" s="5" t="s">
        <v>2370</v>
      </c>
      <c r="I2066" s="5" t="str">
        <f t="shared" si="64"/>
        <v>NORMAL WEIGHT</v>
      </c>
      <c r="J2066" s="5" t="str">
        <f t="shared" si="65"/>
        <v>NORMAL</v>
      </c>
    </row>
    <row r="2067" spans="1:10" x14ac:dyDescent="0.25">
      <c r="A2067" s="5" t="s">
        <v>291</v>
      </c>
      <c r="B2067" s="5">
        <v>17.399999999999999</v>
      </c>
      <c r="C2067" s="5">
        <v>4.5</v>
      </c>
      <c r="D2067" s="5" t="s">
        <v>2371</v>
      </c>
      <c r="E2067" s="5" t="s">
        <v>2370</v>
      </c>
      <c r="F2067" s="5" t="s">
        <v>2370</v>
      </c>
      <c r="G2067" s="5">
        <v>0</v>
      </c>
      <c r="H2067" s="5" t="s">
        <v>2370</v>
      </c>
      <c r="I2067" s="5" t="str">
        <f t="shared" si="64"/>
        <v>UNDERWEIGHT</v>
      </c>
      <c r="J2067" s="5" t="str">
        <f t="shared" si="65"/>
        <v>NORMAL</v>
      </c>
    </row>
    <row r="2068" spans="1:10" x14ac:dyDescent="0.25">
      <c r="A2068" s="5" t="s">
        <v>289</v>
      </c>
      <c r="B2068" s="5">
        <v>28.06</v>
      </c>
      <c r="C2068" s="5">
        <v>8.93</v>
      </c>
      <c r="D2068" s="5" t="s">
        <v>2370</v>
      </c>
      <c r="E2068" s="5" t="s">
        <v>2370</v>
      </c>
      <c r="F2068" s="5" t="s">
        <v>2370</v>
      </c>
      <c r="G2068" s="5">
        <v>0</v>
      </c>
      <c r="H2068" s="5" t="s">
        <v>2370</v>
      </c>
      <c r="I2068" s="5" t="str">
        <f t="shared" si="64"/>
        <v>OVERWEIGHT</v>
      </c>
      <c r="J2068" s="5" t="str">
        <f t="shared" si="65"/>
        <v>DIABETES</v>
      </c>
    </row>
    <row r="2069" spans="1:10" x14ac:dyDescent="0.25">
      <c r="A2069" s="5" t="s">
        <v>288</v>
      </c>
      <c r="B2069" s="5">
        <v>31.13</v>
      </c>
      <c r="C2069" s="5">
        <v>11.02</v>
      </c>
      <c r="D2069" s="5" t="s">
        <v>2370</v>
      </c>
      <c r="E2069" s="5" t="s">
        <v>2370</v>
      </c>
      <c r="F2069" s="5" t="s">
        <v>2370</v>
      </c>
      <c r="G2069" s="5">
        <v>0</v>
      </c>
      <c r="H2069" s="5" t="s">
        <v>2370</v>
      </c>
      <c r="I2069" s="5" t="str">
        <f t="shared" si="64"/>
        <v>OBESITY</v>
      </c>
      <c r="J2069" s="5" t="str">
        <f t="shared" si="65"/>
        <v>DIABETES</v>
      </c>
    </row>
    <row r="2070" spans="1:10" x14ac:dyDescent="0.25">
      <c r="A2070" s="5" t="s">
        <v>287</v>
      </c>
      <c r="B2070" s="5">
        <v>18.46</v>
      </c>
      <c r="C2070" s="5">
        <v>5.25</v>
      </c>
      <c r="D2070" s="5" t="s">
        <v>2370</v>
      </c>
      <c r="E2070" s="5" t="s">
        <v>2370</v>
      </c>
      <c r="F2070" s="5" t="s">
        <v>2370</v>
      </c>
      <c r="G2070" s="5">
        <v>0</v>
      </c>
      <c r="H2070" s="5" t="s">
        <v>2370</v>
      </c>
      <c r="I2070" s="5" t="str">
        <f t="shared" si="64"/>
        <v>UNDERWEIGHT</v>
      </c>
      <c r="J2070" s="5" t="str">
        <f t="shared" si="65"/>
        <v>NORMAL</v>
      </c>
    </row>
    <row r="2071" spans="1:10" x14ac:dyDescent="0.25">
      <c r="A2071" s="5" t="s">
        <v>286</v>
      </c>
      <c r="B2071" s="5">
        <v>17.3</v>
      </c>
      <c r="C2071" s="5">
        <v>4.75</v>
      </c>
      <c r="D2071" s="5" t="s">
        <v>2370</v>
      </c>
      <c r="E2071" s="5" t="s">
        <v>2370</v>
      </c>
      <c r="F2071" s="5" t="s">
        <v>2370</v>
      </c>
      <c r="G2071" s="5">
        <v>0</v>
      </c>
      <c r="H2071" s="5" t="s">
        <v>2370</v>
      </c>
      <c r="I2071" s="5" t="str">
        <f t="shared" si="64"/>
        <v>UNDERWEIGHT</v>
      </c>
      <c r="J2071" s="5" t="str">
        <f t="shared" si="65"/>
        <v>NORMAL</v>
      </c>
    </row>
    <row r="2072" spans="1:10" x14ac:dyDescent="0.25">
      <c r="A2072" s="5" t="s">
        <v>285</v>
      </c>
      <c r="B2072" s="5">
        <v>35.625</v>
      </c>
      <c r="C2072" s="5">
        <v>4.68</v>
      </c>
      <c r="D2072" s="5" t="s">
        <v>2371</v>
      </c>
      <c r="E2072" s="5" t="s">
        <v>2370</v>
      </c>
      <c r="F2072" s="5" t="s">
        <v>2372</v>
      </c>
      <c r="G2072" s="5">
        <v>1</v>
      </c>
      <c r="H2072" s="5" t="s">
        <v>2370</v>
      </c>
      <c r="I2072" s="5" t="str">
        <f t="shared" si="64"/>
        <v>OBESITY</v>
      </c>
      <c r="J2072" s="5" t="str">
        <f t="shared" si="65"/>
        <v>NORMAL</v>
      </c>
    </row>
    <row r="2073" spans="1:10" x14ac:dyDescent="0.25">
      <c r="A2073" s="5" t="s">
        <v>284</v>
      </c>
      <c r="B2073" s="5">
        <v>20.234999999999999</v>
      </c>
      <c r="C2073" s="5">
        <v>6.17</v>
      </c>
      <c r="D2073" s="5" t="s">
        <v>2371</v>
      </c>
      <c r="E2073" s="5" t="s">
        <v>2371</v>
      </c>
      <c r="F2073" s="5" t="s">
        <v>2370</v>
      </c>
      <c r="G2073" s="5">
        <v>2</v>
      </c>
      <c r="H2073" s="5" t="s">
        <v>2370</v>
      </c>
      <c r="I2073" s="5" t="str">
        <f t="shared" si="64"/>
        <v>NORMAL WEIGHT</v>
      </c>
      <c r="J2073" s="5" t="str">
        <f t="shared" si="65"/>
        <v>PREDIABETES</v>
      </c>
    </row>
    <row r="2074" spans="1:10" x14ac:dyDescent="0.25">
      <c r="A2074" s="5" t="s">
        <v>283</v>
      </c>
      <c r="B2074" s="5">
        <v>27.55</v>
      </c>
      <c r="C2074" s="5">
        <v>4.5599999999999996</v>
      </c>
      <c r="D2074" s="5" t="s">
        <v>2371</v>
      </c>
      <c r="E2074" s="5" t="s">
        <v>2370</v>
      </c>
      <c r="F2074" s="5" t="s">
        <v>2372</v>
      </c>
      <c r="G2074" s="5">
        <v>1</v>
      </c>
      <c r="H2074" s="5" t="s">
        <v>2370</v>
      </c>
      <c r="I2074" s="5" t="str">
        <f t="shared" si="64"/>
        <v>OVERWEIGHT</v>
      </c>
      <c r="J2074" s="5" t="str">
        <f t="shared" si="65"/>
        <v>NORMAL</v>
      </c>
    </row>
    <row r="2075" spans="1:10" x14ac:dyDescent="0.25">
      <c r="A2075" s="5" t="s">
        <v>282</v>
      </c>
      <c r="B2075" s="5">
        <v>17.97</v>
      </c>
      <c r="C2075" s="5">
        <v>6.3</v>
      </c>
      <c r="D2075" s="5" t="s">
        <v>2370</v>
      </c>
      <c r="E2075" s="5" t="s">
        <v>2370</v>
      </c>
      <c r="F2075" s="5" t="s">
        <v>2370</v>
      </c>
      <c r="G2075" s="5">
        <v>0</v>
      </c>
      <c r="H2075" s="5" t="s">
        <v>2370</v>
      </c>
      <c r="I2075" s="5" t="str">
        <f t="shared" si="64"/>
        <v>UNDERWEIGHT</v>
      </c>
      <c r="J2075" s="5" t="str">
        <f t="shared" si="65"/>
        <v>PREDIABETES</v>
      </c>
    </row>
    <row r="2076" spans="1:10" x14ac:dyDescent="0.25">
      <c r="A2076" s="5" t="s">
        <v>281</v>
      </c>
      <c r="B2076" s="5">
        <v>29.98</v>
      </c>
      <c r="C2076" s="5">
        <v>6.03</v>
      </c>
      <c r="D2076" s="5" t="s">
        <v>2370</v>
      </c>
      <c r="E2076" s="5" t="s">
        <v>2371</v>
      </c>
      <c r="F2076" s="5" t="s">
        <v>2370</v>
      </c>
      <c r="G2076" s="5">
        <v>1</v>
      </c>
      <c r="H2076" s="5" t="s">
        <v>2370</v>
      </c>
      <c r="I2076" s="5" t="str">
        <f t="shared" si="64"/>
        <v>OVERWEIGHT</v>
      </c>
      <c r="J2076" s="5" t="str">
        <f t="shared" si="65"/>
        <v>PREDIABETES</v>
      </c>
    </row>
    <row r="2077" spans="1:10" x14ac:dyDescent="0.25">
      <c r="A2077" s="5" t="s">
        <v>280</v>
      </c>
      <c r="B2077" s="5">
        <v>33.659999999999997</v>
      </c>
      <c r="C2077" s="5">
        <v>4.2</v>
      </c>
      <c r="D2077" s="5" t="s">
        <v>2371</v>
      </c>
      <c r="E2077" s="5" t="s">
        <v>2370</v>
      </c>
      <c r="F2077" s="5" t="s">
        <v>2370</v>
      </c>
      <c r="G2077" s="5">
        <v>1</v>
      </c>
      <c r="H2077" s="5" t="s">
        <v>2370</v>
      </c>
      <c r="I2077" s="5" t="str">
        <f t="shared" si="64"/>
        <v>OBESITY</v>
      </c>
      <c r="J2077" s="5" t="str">
        <f t="shared" si="65"/>
        <v>NORMAL</v>
      </c>
    </row>
    <row r="2078" spans="1:10" x14ac:dyDescent="0.25">
      <c r="A2078" s="5" t="s">
        <v>279</v>
      </c>
      <c r="B2078" s="5">
        <v>32.67</v>
      </c>
      <c r="C2078" s="5">
        <v>5.61</v>
      </c>
      <c r="D2078" s="5" t="s">
        <v>2371</v>
      </c>
      <c r="E2078" s="5" t="s">
        <v>2370</v>
      </c>
      <c r="F2078" s="5" t="s">
        <v>2370</v>
      </c>
      <c r="G2078" s="5">
        <v>1</v>
      </c>
      <c r="H2078" s="5" t="s">
        <v>2370</v>
      </c>
      <c r="I2078" s="5" t="str">
        <f t="shared" si="64"/>
        <v>OBESITY</v>
      </c>
      <c r="J2078" s="5" t="str">
        <f t="shared" si="65"/>
        <v>NORMAL</v>
      </c>
    </row>
    <row r="2079" spans="1:10" x14ac:dyDescent="0.25">
      <c r="A2079" s="5" t="s">
        <v>278</v>
      </c>
      <c r="B2079" s="5">
        <v>30.5</v>
      </c>
      <c r="C2079" s="5">
        <v>5.88</v>
      </c>
      <c r="D2079" s="5" t="s">
        <v>2371</v>
      </c>
      <c r="E2079" s="5" t="s">
        <v>2370</v>
      </c>
      <c r="F2079" s="5" t="s">
        <v>2370</v>
      </c>
      <c r="G2079" s="5">
        <v>1</v>
      </c>
      <c r="H2079" s="5" t="s">
        <v>2370</v>
      </c>
      <c r="I2079" s="5" t="str">
        <f t="shared" si="64"/>
        <v>OBESITY</v>
      </c>
      <c r="J2079" s="5" t="str">
        <f t="shared" si="65"/>
        <v>PREDIABETES</v>
      </c>
    </row>
    <row r="2080" spans="1:10" x14ac:dyDescent="0.25">
      <c r="A2080" s="5" t="s">
        <v>277</v>
      </c>
      <c r="B2080" s="5">
        <v>23.1</v>
      </c>
      <c r="C2080" s="5">
        <v>5.92</v>
      </c>
      <c r="D2080" s="5" t="s">
        <v>2371</v>
      </c>
      <c r="E2080" s="5" t="s">
        <v>2370</v>
      </c>
      <c r="F2080" s="5" t="s">
        <v>2370</v>
      </c>
      <c r="G2080" s="5">
        <v>1</v>
      </c>
      <c r="H2080" s="5" t="s">
        <v>2370</v>
      </c>
      <c r="I2080" s="5" t="str">
        <f t="shared" si="64"/>
        <v>NORMAL WEIGHT</v>
      </c>
      <c r="J2080" s="5" t="str">
        <f t="shared" si="65"/>
        <v>PREDIABETES</v>
      </c>
    </row>
    <row r="2081" spans="1:10" x14ac:dyDescent="0.25">
      <c r="A2081" s="5" t="s">
        <v>276</v>
      </c>
      <c r="B2081" s="5">
        <v>39.49</v>
      </c>
      <c r="C2081" s="5">
        <v>4.8099999999999996</v>
      </c>
      <c r="D2081" s="5" t="s">
        <v>2370</v>
      </c>
      <c r="E2081" s="5" t="s">
        <v>2370</v>
      </c>
      <c r="F2081" s="5" t="s">
        <v>2370</v>
      </c>
      <c r="G2081" s="5">
        <v>1</v>
      </c>
      <c r="H2081" s="5" t="s">
        <v>2370</v>
      </c>
      <c r="I2081" s="5" t="str">
        <f t="shared" si="64"/>
        <v>OBESITY</v>
      </c>
      <c r="J2081" s="5" t="str">
        <f t="shared" si="65"/>
        <v>NORMAL</v>
      </c>
    </row>
    <row r="2082" spans="1:10" x14ac:dyDescent="0.25">
      <c r="A2082" s="5" t="s">
        <v>275</v>
      </c>
      <c r="B2082" s="5">
        <v>33.99</v>
      </c>
      <c r="C2082" s="5">
        <v>4.55</v>
      </c>
      <c r="D2082" s="5" t="s">
        <v>2370</v>
      </c>
      <c r="E2082" s="5" t="s">
        <v>2370</v>
      </c>
      <c r="F2082" s="5" t="s">
        <v>2370</v>
      </c>
      <c r="G2082" s="5">
        <v>1</v>
      </c>
      <c r="H2082" s="5" t="s">
        <v>2370</v>
      </c>
      <c r="I2082" s="5" t="str">
        <f t="shared" si="64"/>
        <v>OBESITY</v>
      </c>
      <c r="J2082" s="5" t="str">
        <f t="shared" si="65"/>
        <v>NORMAL</v>
      </c>
    </row>
    <row r="2083" spans="1:10" x14ac:dyDescent="0.25">
      <c r="A2083" s="5" t="s">
        <v>274</v>
      </c>
      <c r="B2083" s="5">
        <v>27.72</v>
      </c>
      <c r="C2083" s="5">
        <v>6.43</v>
      </c>
      <c r="D2083" s="5" t="s">
        <v>2370</v>
      </c>
      <c r="E2083" s="5" t="s">
        <v>2370</v>
      </c>
      <c r="F2083" s="5" t="s">
        <v>2370</v>
      </c>
      <c r="G2083" s="5">
        <v>1</v>
      </c>
      <c r="H2083" s="5" t="s">
        <v>2370</v>
      </c>
      <c r="I2083" s="5" t="str">
        <f t="shared" si="64"/>
        <v>OVERWEIGHT</v>
      </c>
      <c r="J2083" s="5" t="str">
        <f t="shared" si="65"/>
        <v>DIABETES</v>
      </c>
    </row>
    <row r="2084" spans="1:10" x14ac:dyDescent="0.25">
      <c r="A2084" s="5" t="s">
        <v>273</v>
      </c>
      <c r="B2084" s="5">
        <v>30.59</v>
      </c>
      <c r="C2084" s="5">
        <v>11.62</v>
      </c>
      <c r="D2084" s="5" t="s">
        <v>2370</v>
      </c>
      <c r="E2084" s="5" t="s">
        <v>2370</v>
      </c>
      <c r="F2084" s="5" t="s">
        <v>2370</v>
      </c>
      <c r="G2084" s="5">
        <v>0</v>
      </c>
      <c r="H2084" s="5" t="s">
        <v>2370</v>
      </c>
      <c r="I2084" s="5" t="str">
        <f t="shared" si="64"/>
        <v>OBESITY</v>
      </c>
      <c r="J2084" s="5" t="str">
        <f t="shared" si="65"/>
        <v>DIABETES</v>
      </c>
    </row>
    <row r="2085" spans="1:10" x14ac:dyDescent="0.25">
      <c r="A2085" s="5" t="s">
        <v>272</v>
      </c>
      <c r="B2085" s="5">
        <v>22.6</v>
      </c>
      <c r="C2085" s="5">
        <v>6.04</v>
      </c>
      <c r="D2085" s="5" t="s">
        <v>2370</v>
      </c>
      <c r="E2085" s="5" t="s">
        <v>2370</v>
      </c>
      <c r="F2085" s="5" t="s">
        <v>2370</v>
      </c>
      <c r="G2085" s="5">
        <v>1</v>
      </c>
      <c r="H2085" s="5" t="s">
        <v>2370</v>
      </c>
      <c r="I2085" s="5" t="str">
        <f t="shared" si="64"/>
        <v>NORMAL WEIGHT</v>
      </c>
      <c r="J2085" s="5" t="str">
        <f t="shared" si="65"/>
        <v>PREDIABETES</v>
      </c>
    </row>
    <row r="2086" spans="1:10" x14ac:dyDescent="0.25">
      <c r="A2086" s="5" t="s">
        <v>271</v>
      </c>
      <c r="B2086" s="5">
        <v>28.785</v>
      </c>
      <c r="C2086" s="5">
        <v>8.82</v>
      </c>
      <c r="D2086" s="5" t="s">
        <v>2370</v>
      </c>
      <c r="E2086" s="5" t="s">
        <v>2370</v>
      </c>
      <c r="F2086" s="5" t="s">
        <v>2370</v>
      </c>
      <c r="G2086" s="5">
        <v>0</v>
      </c>
      <c r="H2086" s="5" t="s">
        <v>2370</v>
      </c>
      <c r="I2086" s="5" t="str">
        <f t="shared" si="64"/>
        <v>OVERWEIGHT</v>
      </c>
      <c r="J2086" s="5" t="str">
        <f t="shared" si="65"/>
        <v>DIABETES</v>
      </c>
    </row>
    <row r="2087" spans="1:10" x14ac:dyDescent="0.25">
      <c r="A2087" s="5" t="s">
        <v>270</v>
      </c>
      <c r="B2087" s="5">
        <v>50.38</v>
      </c>
      <c r="C2087" s="5">
        <v>5.8</v>
      </c>
      <c r="D2087" s="5" t="s">
        <v>2370</v>
      </c>
      <c r="E2087" s="5" t="s">
        <v>2370</v>
      </c>
      <c r="F2087" s="5" t="s">
        <v>2370</v>
      </c>
      <c r="G2087" s="5">
        <v>0</v>
      </c>
      <c r="H2087" s="5" t="s">
        <v>2370</v>
      </c>
      <c r="I2087" s="5" t="str">
        <f t="shared" si="64"/>
        <v>OBESITY</v>
      </c>
      <c r="J2087" s="5" t="str">
        <f t="shared" si="65"/>
        <v>PREDIABETES</v>
      </c>
    </row>
    <row r="2088" spans="1:10" x14ac:dyDescent="0.25">
      <c r="A2088" s="5" t="s">
        <v>269</v>
      </c>
      <c r="B2088" s="5">
        <v>35.200000000000003</v>
      </c>
      <c r="C2088" s="5">
        <v>4.28</v>
      </c>
      <c r="D2088" s="5" t="s">
        <v>2370</v>
      </c>
      <c r="E2088" s="5" t="s">
        <v>2370</v>
      </c>
      <c r="F2088" s="5" t="s">
        <v>2370</v>
      </c>
      <c r="G2088" s="5">
        <v>0</v>
      </c>
      <c r="H2088" s="5" t="s">
        <v>2370</v>
      </c>
      <c r="I2088" s="5" t="str">
        <f t="shared" si="64"/>
        <v>OBESITY</v>
      </c>
      <c r="J2088" s="5" t="str">
        <f t="shared" si="65"/>
        <v>NORMAL</v>
      </c>
    </row>
    <row r="2089" spans="1:10" x14ac:dyDescent="0.25">
      <c r="A2089" s="5" t="s">
        <v>268</v>
      </c>
      <c r="B2089" s="5">
        <v>35.72</v>
      </c>
      <c r="C2089" s="5">
        <v>5.5</v>
      </c>
      <c r="D2089" s="5" t="s">
        <v>2371</v>
      </c>
      <c r="E2089" s="5" t="s">
        <v>2370</v>
      </c>
      <c r="F2089" s="5" t="s">
        <v>2370</v>
      </c>
      <c r="G2089" s="5">
        <v>0</v>
      </c>
      <c r="H2089" s="5" t="s">
        <v>2370</v>
      </c>
      <c r="I2089" s="5" t="str">
        <f t="shared" si="64"/>
        <v>OBESITY</v>
      </c>
      <c r="J2089" s="5" t="str">
        <f t="shared" si="65"/>
        <v>NORMAL</v>
      </c>
    </row>
    <row r="2090" spans="1:10" x14ac:dyDescent="0.25">
      <c r="A2090" s="5" t="s">
        <v>267</v>
      </c>
      <c r="B2090" s="5">
        <v>24.51</v>
      </c>
      <c r="C2090" s="5">
        <v>4.6900000000000004</v>
      </c>
      <c r="D2090" s="5" t="s">
        <v>2370</v>
      </c>
      <c r="E2090" s="5" t="s">
        <v>2370</v>
      </c>
      <c r="F2090" s="5" t="s">
        <v>2370</v>
      </c>
      <c r="G2090" s="5">
        <v>0</v>
      </c>
      <c r="H2090" s="5" t="s">
        <v>2370</v>
      </c>
      <c r="I2090" s="5" t="str">
        <f t="shared" si="64"/>
        <v>NORMAL WEIGHT</v>
      </c>
      <c r="J2090" s="5" t="str">
        <f t="shared" si="65"/>
        <v>NORMAL</v>
      </c>
    </row>
    <row r="2091" spans="1:10" x14ac:dyDescent="0.25">
      <c r="A2091" s="5" t="s">
        <v>265</v>
      </c>
      <c r="B2091" s="5">
        <v>23.844999999999999</v>
      </c>
      <c r="C2091" s="5">
        <v>4.43</v>
      </c>
      <c r="D2091" s="5" t="s">
        <v>2370</v>
      </c>
      <c r="E2091" s="5" t="s">
        <v>2370</v>
      </c>
      <c r="F2091" s="5" t="s">
        <v>2370</v>
      </c>
      <c r="G2091" s="5">
        <v>0</v>
      </c>
      <c r="H2091" s="5" t="s">
        <v>2370</v>
      </c>
      <c r="I2091" s="5" t="str">
        <f t="shared" si="64"/>
        <v>NORMAL WEIGHT</v>
      </c>
      <c r="J2091" s="5" t="str">
        <f t="shared" si="65"/>
        <v>NORMAL</v>
      </c>
    </row>
    <row r="2092" spans="1:10" x14ac:dyDescent="0.25">
      <c r="A2092" s="5" t="s">
        <v>264</v>
      </c>
      <c r="B2092" s="5">
        <v>15.68</v>
      </c>
      <c r="C2092" s="5">
        <v>6.16</v>
      </c>
      <c r="D2092" s="5" t="s">
        <v>2371</v>
      </c>
      <c r="E2092" s="5" t="s">
        <v>2370</v>
      </c>
      <c r="F2092" s="5" t="s">
        <v>2370</v>
      </c>
      <c r="G2092" s="5">
        <v>1</v>
      </c>
      <c r="H2092" s="5" t="s">
        <v>2370</v>
      </c>
      <c r="I2092" s="5" t="str">
        <f t="shared" si="64"/>
        <v>UNDERWEIGHT</v>
      </c>
      <c r="J2092" s="5" t="str">
        <f t="shared" si="65"/>
        <v>PREDIABETES</v>
      </c>
    </row>
    <row r="2093" spans="1:10" x14ac:dyDescent="0.25">
      <c r="A2093" s="5" t="s">
        <v>263</v>
      </c>
      <c r="B2093" s="5">
        <v>32.395000000000003</v>
      </c>
      <c r="C2093" s="5">
        <v>6.66</v>
      </c>
      <c r="D2093" s="5" t="s">
        <v>2370</v>
      </c>
      <c r="E2093" s="5" t="s">
        <v>2370</v>
      </c>
      <c r="F2093" s="5" t="s">
        <v>2370</v>
      </c>
      <c r="G2093" s="5">
        <v>0</v>
      </c>
      <c r="H2093" s="5" t="s">
        <v>2370</v>
      </c>
      <c r="I2093" s="5" t="str">
        <f t="shared" si="64"/>
        <v>OBESITY</v>
      </c>
      <c r="J2093" s="5" t="str">
        <f t="shared" si="65"/>
        <v>DIABETES</v>
      </c>
    </row>
    <row r="2094" spans="1:10" x14ac:dyDescent="0.25">
      <c r="A2094" s="5" t="s">
        <v>262</v>
      </c>
      <c r="B2094" s="5">
        <v>23.655000000000001</v>
      </c>
      <c r="C2094" s="5">
        <v>5.92</v>
      </c>
      <c r="D2094" s="5" t="s">
        <v>2370</v>
      </c>
      <c r="E2094" s="5" t="s">
        <v>2370</v>
      </c>
      <c r="F2094" s="5" t="s">
        <v>2370</v>
      </c>
      <c r="G2094" s="5">
        <v>1</v>
      </c>
      <c r="H2094" s="5" t="s">
        <v>2370</v>
      </c>
      <c r="I2094" s="5" t="str">
        <f t="shared" si="64"/>
        <v>NORMAL WEIGHT</v>
      </c>
      <c r="J2094" s="5" t="str">
        <f t="shared" si="65"/>
        <v>PREDIABETES</v>
      </c>
    </row>
    <row r="2095" spans="1:10" x14ac:dyDescent="0.25">
      <c r="A2095" s="5" t="s">
        <v>261</v>
      </c>
      <c r="B2095" s="5">
        <v>28.4</v>
      </c>
      <c r="C2095" s="5">
        <v>5.97</v>
      </c>
      <c r="D2095" s="5" t="s">
        <v>2370</v>
      </c>
      <c r="E2095" s="5" t="s">
        <v>2370</v>
      </c>
      <c r="F2095" s="5" t="s">
        <v>2372</v>
      </c>
      <c r="G2095" s="5">
        <v>1</v>
      </c>
      <c r="H2095" s="5" t="s">
        <v>2370</v>
      </c>
      <c r="I2095" s="5" t="str">
        <f t="shared" si="64"/>
        <v>OVERWEIGHT</v>
      </c>
      <c r="J2095" s="5" t="str">
        <f t="shared" si="65"/>
        <v>PREDIABETES</v>
      </c>
    </row>
    <row r="2096" spans="1:10" x14ac:dyDescent="0.25">
      <c r="A2096" s="5" t="s">
        <v>260</v>
      </c>
      <c r="B2096" s="5">
        <v>35.42</v>
      </c>
      <c r="C2096" s="5">
        <v>4.6399999999999997</v>
      </c>
      <c r="D2096" s="5" t="s">
        <v>2371</v>
      </c>
      <c r="E2096" s="5" t="s">
        <v>2370</v>
      </c>
      <c r="F2096" s="5" t="s">
        <v>2370</v>
      </c>
      <c r="G2096" s="5">
        <v>0</v>
      </c>
      <c r="H2096" s="5" t="s">
        <v>2370</v>
      </c>
      <c r="I2096" s="5" t="str">
        <f t="shared" si="64"/>
        <v>OBESITY</v>
      </c>
      <c r="J2096" s="5" t="str">
        <f t="shared" si="65"/>
        <v>NORMAL</v>
      </c>
    </row>
    <row r="2097" spans="1:10" x14ac:dyDescent="0.25">
      <c r="A2097" s="5" t="s">
        <v>259</v>
      </c>
      <c r="B2097" s="5">
        <v>26.18</v>
      </c>
      <c r="C2097" s="5">
        <v>6.12</v>
      </c>
      <c r="D2097" s="5" t="s">
        <v>2370</v>
      </c>
      <c r="E2097" s="5" t="s">
        <v>2371</v>
      </c>
      <c r="F2097" s="5" t="s">
        <v>2370</v>
      </c>
      <c r="G2097" s="5">
        <v>1</v>
      </c>
      <c r="H2097" s="5" t="s">
        <v>2370</v>
      </c>
      <c r="I2097" s="5" t="str">
        <f t="shared" si="64"/>
        <v>OVERWEIGHT</v>
      </c>
      <c r="J2097" s="5" t="str">
        <f t="shared" si="65"/>
        <v>PREDIABETES</v>
      </c>
    </row>
    <row r="2098" spans="1:10" x14ac:dyDescent="0.25">
      <c r="A2098" s="5" t="s">
        <v>258</v>
      </c>
      <c r="B2098" s="5">
        <v>20.8</v>
      </c>
      <c r="C2098" s="5">
        <v>4.87</v>
      </c>
      <c r="D2098" s="5" t="s">
        <v>2371</v>
      </c>
      <c r="E2098" s="5" t="s">
        <v>2370</v>
      </c>
      <c r="F2098" s="5" t="s">
        <v>2370</v>
      </c>
      <c r="G2098" s="5">
        <v>0</v>
      </c>
      <c r="H2098" s="5" t="s">
        <v>2370</v>
      </c>
      <c r="I2098" s="5" t="str">
        <f t="shared" si="64"/>
        <v>NORMAL WEIGHT</v>
      </c>
      <c r="J2098" s="5" t="str">
        <f t="shared" si="65"/>
        <v>NORMAL</v>
      </c>
    </row>
    <row r="2099" spans="1:10" x14ac:dyDescent="0.25">
      <c r="A2099" s="5" t="s">
        <v>257</v>
      </c>
      <c r="B2099" s="5">
        <v>15.82</v>
      </c>
      <c r="C2099" s="5">
        <v>4.5999999999999996</v>
      </c>
      <c r="D2099" s="5" t="s">
        <v>2370</v>
      </c>
      <c r="E2099" s="5" t="s">
        <v>2370</v>
      </c>
      <c r="F2099" s="5" t="s">
        <v>2370</v>
      </c>
      <c r="G2099" s="5">
        <v>0</v>
      </c>
      <c r="H2099" s="5" t="s">
        <v>2370</v>
      </c>
      <c r="I2099" s="5" t="str">
        <f t="shared" si="64"/>
        <v>UNDERWEIGHT</v>
      </c>
      <c r="J2099" s="5" t="str">
        <f t="shared" si="65"/>
        <v>NORMAL</v>
      </c>
    </row>
    <row r="2100" spans="1:10" x14ac:dyDescent="0.25">
      <c r="A2100" s="5" t="s">
        <v>256</v>
      </c>
      <c r="B2100" s="5">
        <v>17.670000000000002</v>
      </c>
      <c r="C2100" s="5">
        <v>4.78</v>
      </c>
      <c r="D2100" s="5" t="s">
        <v>2370</v>
      </c>
      <c r="E2100" s="5" t="s">
        <v>2370</v>
      </c>
      <c r="F2100" s="5" t="s">
        <v>2370</v>
      </c>
      <c r="G2100" s="5">
        <v>0</v>
      </c>
      <c r="H2100" s="5" t="s">
        <v>2370</v>
      </c>
      <c r="I2100" s="5" t="str">
        <f t="shared" si="64"/>
        <v>UNDERWEIGHT</v>
      </c>
      <c r="J2100" s="5" t="str">
        <f t="shared" si="65"/>
        <v>NORMAL</v>
      </c>
    </row>
    <row r="2101" spans="1:10" x14ac:dyDescent="0.25">
      <c r="A2101" s="5" t="s">
        <v>255</v>
      </c>
      <c r="B2101" s="5">
        <v>31.92</v>
      </c>
      <c r="C2101" s="5">
        <v>11.05</v>
      </c>
      <c r="D2101" s="5" t="s">
        <v>2370</v>
      </c>
      <c r="E2101" s="5" t="s">
        <v>2370</v>
      </c>
      <c r="F2101" s="5" t="s">
        <v>2370</v>
      </c>
      <c r="G2101" s="5">
        <v>0</v>
      </c>
      <c r="H2101" s="5" t="s">
        <v>2370</v>
      </c>
      <c r="I2101" s="5" t="str">
        <f t="shared" si="64"/>
        <v>OBESITY</v>
      </c>
      <c r="J2101" s="5" t="str">
        <f t="shared" si="65"/>
        <v>DIABETES</v>
      </c>
    </row>
    <row r="2102" spans="1:10" x14ac:dyDescent="0.25">
      <c r="A2102" s="5" t="s">
        <v>254</v>
      </c>
      <c r="B2102" s="5">
        <v>28.975000000000001</v>
      </c>
      <c r="C2102" s="5">
        <v>7.62</v>
      </c>
      <c r="D2102" s="5" t="s">
        <v>2370</v>
      </c>
      <c r="E2102" s="5" t="s">
        <v>2370</v>
      </c>
      <c r="F2102" s="5" t="s">
        <v>2370</v>
      </c>
      <c r="G2102" s="5">
        <v>0</v>
      </c>
      <c r="H2102" s="5" t="s">
        <v>2370</v>
      </c>
      <c r="I2102" s="5" t="str">
        <f t="shared" si="64"/>
        <v>OVERWEIGHT</v>
      </c>
      <c r="J2102" s="5" t="str">
        <f t="shared" si="65"/>
        <v>DIABETES</v>
      </c>
    </row>
    <row r="2103" spans="1:10" x14ac:dyDescent="0.25">
      <c r="A2103" s="5" t="s">
        <v>253</v>
      </c>
      <c r="B2103" s="5">
        <v>31.73</v>
      </c>
      <c r="C2103" s="5">
        <v>4.78</v>
      </c>
      <c r="D2103" s="5" t="s">
        <v>2371</v>
      </c>
      <c r="E2103" s="5" t="s">
        <v>2371</v>
      </c>
      <c r="F2103" s="5" t="s">
        <v>2370</v>
      </c>
      <c r="G2103" s="5">
        <v>2</v>
      </c>
      <c r="H2103" s="5" t="s">
        <v>2370</v>
      </c>
      <c r="I2103" s="5" t="str">
        <f t="shared" si="64"/>
        <v>OBESITY</v>
      </c>
      <c r="J2103" s="5" t="str">
        <f t="shared" si="65"/>
        <v>NORMAL</v>
      </c>
    </row>
    <row r="2104" spans="1:10" x14ac:dyDescent="0.25">
      <c r="A2104" s="5" t="s">
        <v>252</v>
      </c>
      <c r="B2104" s="5">
        <v>28.88</v>
      </c>
      <c r="C2104" s="5">
        <v>6.09</v>
      </c>
      <c r="D2104" s="5" t="s">
        <v>2371</v>
      </c>
      <c r="E2104" s="5" t="s">
        <v>2371</v>
      </c>
      <c r="F2104" s="5" t="s">
        <v>2370</v>
      </c>
      <c r="G2104" s="5">
        <v>2</v>
      </c>
      <c r="H2104" s="5" t="s">
        <v>2370</v>
      </c>
      <c r="I2104" s="5" t="str">
        <f t="shared" si="64"/>
        <v>OVERWEIGHT</v>
      </c>
      <c r="J2104" s="5" t="str">
        <f t="shared" si="65"/>
        <v>PREDIABETES</v>
      </c>
    </row>
    <row r="2105" spans="1:10" x14ac:dyDescent="0.25">
      <c r="A2105" s="5" t="s">
        <v>251</v>
      </c>
      <c r="B2105" s="5">
        <v>25.555</v>
      </c>
      <c r="C2105" s="5">
        <v>5.1100000000000003</v>
      </c>
      <c r="D2105" s="5" t="s">
        <v>2370</v>
      </c>
      <c r="E2105" s="5" t="s">
        <v>2370</v>
      </c>
      <c r="F2105" s="5" t="s">
        <v>2372</v>
      </c>
      <c r="G2105" s="5">
        <v>1</v>
      </c>
      <c r="H2105" s="5" t="s">
        <v>2370</v>
      </c>
      <c r="I2105" s="5" t="str">
        <f t="shared" si="64"/>
        <v>OVERWEIGHT</v>
      </c>
      <c r="J2105" s="5" t="str">
        <f t="shared" si="65"/>
        <v>NORMAL</v>
      </c>
    </row>
    <row r="2106" spans="1:10" x14ac:dyDescent="0.25">
      <c r="A2106" s="5" t="s">
        <v>250</v>
      </c>
      <c r="B2106" s="5">
        <v>37.29</v>
      </c>
      <c r="C2106" s="5">
        <v>4.46</v>
      </c>
      <c r="D2106" s="5" t="s">
        <v>2370</v>
      </c>
      <c r="E2106" s="5" t="s">
        <v>2371</v>
      </c>
      <c r="F2106" s="5" t="s">
        <v>2370</v>
      </c>
      <c r="G2106" s="5">
        <v>1</v>
      </c>
      <c r="H2106" s="5" t="s">
        <v>2370</v>
      </c>
      <c r="I2106" s="5" t="str">
        <f t="shared" si="64"/>
        <v>OBESITY</v>
      </c>
      <c r="J2106" s="5" t="str">
        <f t="shared" si="65"/>
        <v>NORMAL</v>
      </c>
    </row>
    <row r="2107" spans="1:10" x14ac:dyDescent="0.25">
      <c r="A2107" s="5" t="s">
        <v>249</v>
      </c>
      <c r="B2107" s="5">
        <v>40.28</v>
      </c>
      <c r="C2107" s="5">
        <v>6.11</v>
      </c>
      <c r="D2107" s="5" t="s">
        <v>2370</v>
      </c>
      <c r="E2107" s="5" t="s">
        <v>2371</v>
      </c>
      <c r="F2107" s="5" t="s">
        <v>2370</v>
      </c>
      <c r="G2107" s="5">
        <v>1</v>
      </c>
      <c r="H2107" s="5" t="s">
        <v>2370</v>
      </c>
      <c r="I2107" s="5" t="str">
        <f t="shared" si="64"/>
        <v>OBESITY</v>
      </c>
      <c r="J2107" s="5" t="str">
        <f t="shared" si="65"/>
        <v>PREDIABETES</v>
      </c>
    </row>
    <row r="2108" spans="1:10" x14ac:dyDescent="0.25">
      <c r="A2108" s="5" t="s">
        <v>248</v>
      </c>
      <c r="B2108" s="5">
        <v>40.185000000000002</v>
      </c>
      <c r="C2108" s="5">
        <v>4.66</v>
      </c>
      <c r="D2108" s="5" t="s">
        <v>2370</v>
      </c>
      <c r="E2108" s="5" t="s">
        <v>2371</v>
      </c>
      <c r="F2108" s="5" t="s">
        <v>2370</v>
      </c>
      <c r="G2108" s="5">
        <v>1</v>
      </c>
      <c r="H2108" s="5" t="s">
        <v>2370</v>
      </c>
      <c r="I2108" s="5" t="str">
        <f t="shared" si="64"/>
        <v>OBESITY</v>
      </c>
      <c r="J2108" s="5" t="str">
        <f t="shared" si="65"/>
        <v>NORMAL</v>
      </c>
    </row>
    <row r="2109" spans="1:10" x14ac:dyDescent="0.25">
      <c r="A2109" s="5" t="s">
        <v>247</v>
      </c>
      <c r="B2109" s="5">
        <v>23.57</v>
      </c>
      <c r="C2109" s="5">
        <v>6.14</v>
      </c>
      <c r="D2109" s="5" t="s">
        <v>2370</v>
      </c>
      <c r="E2109" s="5" t="s">
        <v>2370</v>
      </c>
      <c r="F2109" s="5" t="s">
        <v>2370</v>
      </c>
      <c r="G2109" s="5">
        <v>0</v>
      </c>
      <c r="H2109" s="5" t="s">
        <v>2370</v>
      </c>
      <c r="I2109" s="5" t="str">
        <f t="shared" si="64"/>
        <v>NORMAL WEIGHT</v>
      </c>
      <c r="J2109" s="5" t="str">
        <f t="shared" si="65"/>
        <v>PREDIABETES</v>
      </c>
    </row>
    <row r="2110" spans="1:10" x14ac:dyDescent="0.25">
      <c r="A2110" s="5" t="s">
        <v>246</v>
      </c>
      <c r="B2110" s="5">
        <v>35.625</v>
      </c>
      <c r="C2110" s="5">
        <v>6.21</v>
      </c>
      <c r="D2110" s="5" t="s">
        <v>2370</v>
      </c>
      <c r="E2110" s="5" t="s">
        <v>2371</v>
      </c>
      <c r="F2110" s="5" t="s">
        <v>2370</v>
      </c>
      <c r="G2110" s="5">
        <v>1</v>
      </c>
      <c r="H2110" s="5" t="s">
        <v>2370</v>
      </c>
      <c r="I2110" s="5" t="str">
        <f t="shared" si="64"/>
        <v>OBESITY</v>
      </c>
      <c r="J2110" s="5" t="str">
        <f t="shared" si="65"/>
        <v>PREDIABETES</v>
      </c>
    </row>
    <row r="2111" spans="1:10" x14ac:dyDescent="0.25">
      <c r="A2111" s="5" t="s">
        <v>245</v>
      </c>
      <c r="B2111" s="5">
        <v>33.155000000000001</v>
      </c>
      <c r="C2111" s="5">
        <v>4.5999999999999996</v>
      </c>
      <c r="D2111" s="5" t="s">
        <v>2370</v>
      </c>
      <c r="E2111" s="5" t="s">
        <v>2371</v>
      </c>
      <c r="F2111" s="5" t="s">
        <v>2370</v>
      </c>
      <c r="G2111" s="5">
        <v>1</v>
      </c>
      <c r="H2111" s="5" t="s">
        <v>2370</v>
      </c>
      <c r="I2111" s="5" t="str">
        <f t="shared" si="64"/>
        <v>OBESITY</v>
      </c>
      <c r="J2111" s="5" t="str">
        <f t="shared" si="65"/>
        <v>NORMAL</v>
      </c>
    </row>
    <row r="2112" spans="1:10" x14ac:dyDescent="0.25">
      <c r="A2112" s="5" t="s">
        <v>244</v>
      </c>
      <c r="B2112" s="5">
        <v>31.92</v>
      </c>
      <c r="C2112" s="5">
        <v>5.04</v>
      </c>
      <c r="D2112" s="5" t="s">
        <v>2370</v>
      </c>
      <c r="E2112" s="5" t="s">
        <v>2371</v>
      </c>
      <c r="F2112" s="5" t="s">
        <v>2370</v>
      </c>
      <c r="G2112" s="5">
        <v>1</v>
      </c>
      <c r="H2112" s="5" t="s">
        <v>2370</v>
      </c>
      <c r="I2112" s="5" t="str">
        <f t="shared" si="64"/>
        <v>OBESITY</v>
      </c>
      <c r="J2112" s="5" t="str">
        <f t="shared" si="65"/>
        <v>NORMAL</v>
      </c>
    </row>
    <row r="2113" spans="1:10" x14ac:dyDescent="0.25">
      <c r="A2113" s="5" t="s">
        <v>243</v>
      </c>
      <c r="B2113" s="5">
        <v>30.305</v>
      </c>
      <c r="C2113" s="5">
        <v>5.08</v>
      </c>
      <c r="D2113" s="5" t="s">
        <v>2370</v>
      </c>
      <c r="E2113" s="5" t="s">
        <v>2371</v>
      </c>
      <c r="F2113" s="5" t="s">
        <v>2370</v>
      </c>
      <c r="G2113" s="5">
        <v>1</v>
      </c>
      <c r="H2113" s="5" t="s">
        <v>2370</v>
      </c>
      <c r="I2113" s="5" t="str">
        <f t="shared" si="64"/>
        <v>OBESITY</v>
      </c>
      <c r="J2113" s="5" t="str">
        <f t="shared" si="65"/>
        <v>NORMAL</v>
      </c>
    </row>
    <row r="2114" spans="1:10" x14ac:dyDescent="0.25">
      <c r="A2114" s="5" t="s">
        <v>242</v>
      </c>
      <c r="B2114" s="5">
        <v>30.114999999999998</v>
      </c>
      <c r="C2114" s="5">
        <v>4.38</v>
      </c>
      <c r="D2114" s="5" t="s">
        <v>2370</v>
      </c>
      <c r="E2114" s="5" t="s">
        <v>2371</v>
      </c>
      <c r="F2114" s="5" t="s">
        <v>2370</v>
      </c>
      <c r="G2114" s="5">
        <v>1</v>
      </c>
      <c r="H2114" s="5" t="s">
        <v>2370</v>
      </c>
      <c r="I2114" s="5" t="str">
        <f t="shared" ref="I2114:I2177" si="66">IF(B2114 &lt;18.5,"UNDERWEIGHT",IF(B2114&lt;25,"NORMAL WEIGHT",IF(B2114&lt;30,"OVERWEIGHT","OBESITY")))</f>
        <v>OBESITY</v>
      </c>
      <c r="J2114" s="5" t="str">
        <f t="shared" si="65"/>
        <v>NORMAL</v>
      </c>
    </row>
    <row r="2115" spans="1:10" x14ac:dyDescent="0.25">
      <c r="A2115" s="5" t="s">
        <v>241</v>
      </c>
      <c r="B2115" s="5">
        <v>24.09</v>
      </c>
      <c r="C2115" s="5">
        <v>4.79</v>
      </c>
      <c r="D2115" s="5" t="s">
        <v>2370</v>
      </c>
      <c r="E2115" s="5" t="s">
        <v>2371</v>
      </c>
      <c r="F2115" s="5" t="s">
        <v>2370</v>
      </c>
      <c r="G2115" s="5">
        <v>1</v>
      </c>
      <c r="H2115" s="5" t="s">
        <v>2370</v>
      </c>
      <c r="I2115" s="5" t="str">
        <f t="shared" si="66"/>
        <v>NORMAL WEIGHT</v>
      </c>
      <c r="J2115" s="5" t="str">
        <f t="shared" ref="J2115:J2178" si="67">IF(C2115&lt;5.7,"NORMAL",IF(C2115&lt;6.4,"PREDIABETES","DIABETES"))</f>
        <v>NORMAL</v>
      </c>
    </row>
    <row r="2116" spans="1:10" x14ac:dyDescent="0.25">
      <c r="A2116" s="5" t="s">
        <v>240</v>
      </c>
      <c r="B2116" s="5">
        <v>28.215</v>
      </c>
      <c r="C2116" s="5">
        <v>4.21</v>
      </c>
      <c r="D2116" s="5" t="s">
        <v>2370</v>
      </c>
      <c r="E2116" s="5" t="s">
        <v>2371</v>
      </c>
      <c r="F2116" s="5" t="s">
        <v>2370</v>
      </c>
      <c r="G2116" s="5">
        <v>1</v>
      </c>
      <c r="H2116" s="5" t="s">
        <v>2370</v>
      </c>
      <c r="I2116" s="5" t="str">
        <f t="shared" si="66"/>
        <v>OVERWEIGHT</v>
      </c>
      <c r="J2116" s="5" t="str">
        <f t="shared" si="67"/>
        <v>NORMAL</v>
      </c>
    </row>
    <row r="2117" spans="1:10" x14ac:dyDescent="0.25">
      <c r="A2117" s="5" t="s">
        <v>238</v>
      </c>
      <c r="B2117" s="5">
        <v>26.315000000000001</v>
      </c>
      <c r="C2117" s="5">
        <v>5.47</v>
      </c>
      <c r="D2117" s="5" t="s">
        <v>2370</v>
      </c>
      <c r="E2117" s="5" t="s">
        <v>2371</v>
      </c>
      <c r="F2117" s="5" t="s">
        <v>2370</v>
      </c>
      <c r="G2117" s="5">
        <v>1</v>
      </c>
      <c r="H2117" s="5" t="s">
        <v>2370</v>
      </c>
      <c r="I2117" s="5" t="str">
        <f t="shared" si="66"/>
        <v>OVERWEIGHT</v>
      </c>
      <c r="J2117" s="5" t="str">
        <f t="shared" si="67"/>
        <v>NORMAL</v>
      </c>
    </row>
    <row r="2118" spans="1:10" x14ac:dyDescent="0.25">
      <c r="A2118" s="5" t="s">
        <v>236</v>
      </c>
      <c r="B2118" s="5">
        <v>25.08</v>
      </c>
      <c r="C2118" s="5">
        <v>5.09</v>
      </c>
      <c r="D2118" s="5" t="s">
        <v>2370</v>
      </c>
      <c r="E2118" s="5" t="s">
        <v>2371</v>
      </c>
      <c r="F2118" s="5" t="s">
        <v>2370</v>
      </c>
      <c r="G2118" s="5">
        <v>1</v>
      </c>
      <c r="H2118" s="5" t="s">
        <v>2370</v>
      </c>
      <c r="I2118" s="5" t="str">
        <f t="shared" si="66"/>
        <v>OVERWEIGHT</v>
      </c>
      <c r="J2118" s="5" t="str">
        <f t="shared" si="67"/>
        <v>NORMAL</v>
      </c>
    </row>
    <row r="2119" spans="1:10" x14ac:dyDescent="0.25">
      <c r="A2119" s="5" t="s">
        <v>235</v>
      </c>
      <c r="B2119" s="5">
        <v>15.41</v>
      </c>
      <c r="C2119" s="5">
        <v>5.08</v>
      </c>
      <c r="D2119" s="5" t="s">
        <v>2370</v>
      </c>
      <c r="E2119" s="5" t="s">
        <v>2370</v>
      </c>
      <c r="F2119" s="5" t="s">
        <v>2370</v>
      </c>
      <c r="G2119" s="5">
        <v>0</v>
      </c>
      <c r="H2119" s="5" t="s">
        <v>2370</v>
      </c>
      <c r="I2119" s="5" t="str">
        <f t="shared" si="66"/>
        <v>UNDERWEIGHT</v>
      </c>
      <c r="J2119" s="5" t="str">
        <f t="shared" si="67"/>
        <v>NORMAL</v>
      </c>
    </row>
    <row r="2120" spans="1:10" x14ac:dyDescent="0.25">
      <c r="A2120" s="5" t="s">
        <v>234</v>
      </c>
      <c r="B2120" s="5">
        <v>23.83</v>
      </c>
      <c r="C2120" s="5">
        <v>5.68</v>
      </c>
      <c r="D2120" s="5" t="s">
        <v>2370</v>
      </c>
      <c r="E2120" s="5" t="s">
        <v>2370</v>
      </c>
      <c r="F2120" s="5" t="s">
        <v>2370</v>
      </c>
      <c r="G2120" s="5">
        <v>0</v>
      </c>
      <c r="H2120" s="5" t="s">
        <v>2370</v>
      </c>
      <c r="I2120" s="5" t="str">
        <f t="shared" si="66"/>
        <v>NORMAL WEIGHT</v>
      </c>
      <c r="J2120" s="5" t="str">
        <f t="shared" si="67"/>
        <v>NORMAL</v>
      </c>
    </row>
    <row r="2121" spans="1:10" x14ac:dyDescent="0.25">
      <c r="A2121" s="5" t="s">
        <v>233</v>
      </c>
      <c r="B2121" s="5">
        <v>36</v>
      </c>
      <c r="C2121" s="5">
        <v>4.66</v>
      </c>
      <c r="D2121" s="5" t="s">
        <v>2370</v>
      </c>
      <c r="E2121" s="5" t="s">
        <v>2371</v>
      </c>
      <c r="F2121" s="5" t="s">
        <v>2370</v>
      </c>
      <c r="G2121" s="5">
        <v>1</v>
      </c>
      <c r="H2121" s="5" t="s">
        <v>2370</v>
      </c>
      <c r="I2121" s="5" t="str">
        <f t="shared" si="66"/>
        <v>OBESITY</v>
      </c>
      <c r="J2121" s="5" t="str">
        <f t="shared" si="67"/>
        <v>NORMAL</v>
      </c>
    </row>
    <row r="2122" spans="1:10" x14ac:dyDescent="0.25">
      <c r="A2122" s="5" t="s">
        <v>232</v>
      </c>
      <c r="B2122" s="5">
        <v>28.82</v>
      </c>
      <c r="C2122" s="5">
        <v>5.59</v>
      </c>
      <c r="D2122" s="5" t="s">
        <v>2370</v>
      </c>
      <c r="E2122" s="5" t="s">
        <v>2371</v>
      </c>
      <c r="F2122" s="5" t="s">
        <v>2370</v>
      </c>
      <c r="G2122" s="5">
        <v>1</v>
      </c>
      <c r="H2122" s="5" t="s">
        <v>2370</v>
      </c>
      <c r="I2122" s="5" t="str">
        <f t="shared" si="66"/>
        <v>OVERWEIGHT</v>
      </c>
      <c r="J2122" s="5" t="str">
        <f t="shared" si="67"/>
        <v>NORMAL</v>
      </c>
    </row>
    <row r="2123" spans="1:10" x14ac:dyDescent="0.25">
      <c r="A2123" s="5" t="s">
        <v>231</v>
      </c>
      <c r="B2123" s="5">
        <v>28.05</v>
      </c>
      <c r="C2123" s="5">
        <v>6.2</v>
      </c>
      <c r="D2123" s="5" t="s">
        <v>2370</v>
      </c>
      <c r="E2123" s="5" t="s">
        <v>2371</v>
      </c>
      <c r="F2123" s="5" t="s">
        <v>2370</v>
      </c>
      <c r="G2123" s="5">
        <v>1</v>
      </c>
      <c r="H2123" s="5" t="s">
        <v>2370</v>
      </c>
      <c r="I2123" s="5" t="str">
        <f t="shared" si="66"/>
        <v>OVERWEIGHT</v>
      </c>
      <c r="J2123" s="5" t="str">
        <f t="shared" si="67"/>
        <v>PREDIABETES</v>
      </c>
    </row>
    <row r="2124" spans="1:10" x14ac:dyDescent="0.25">
      <c r="A2124" s="5" t="s">
        <v>230</v>
      </c>
      <c r="B2124" s="5">
        <v>27.1</v>
      </c>
      <c r="C2124" s="5">
        <v>4.45</v>
      </c>
      <c r="D2124" s="5" t="s">
        <v>2370</v>
      </c>
      <c r="E2124" s="5" t="s">
        <v>2371</v>
      </c>
      <c r="F2124" s="5" t="s">
        <v>2370</v>
      </c>
      <c r="G2124" s="5">
        <v>1</v>
      </c>
      <c r="H2124" s="5" t="s">
        <v>2370</v>
      </c>
      <c r="I2124" s="5" t="str">
        <f t="shared" si="66"/>
        <v>OVERWEIGHT</v>
      </c>
      <c r="J2124" s="5" t="str">
        <f t="shared" si="67"/>
        <v>NORMAL</v>
      </c>
    </row>
    <row r="2125" spans="1:10" x14ac:dyDescent="0.25">
      <c r="A2125" s="5" t="s">
        <v>229</v>
      </c>
      <c r="B2125" s="5">
        <v>24.3</v>
      </c>
      <c r="C2125" s="5">
        <v>6.1</v>
      </c>
      <c r="D2125" s="5" t="s">
        <v>2371</v>
      </c>
      <c r="E2125" s="5" t="s">
        <v>2371</v>
      </c>
      <c r="F2125" s="5" t="s">
        <v>2370</v>
      </c>
      <c r="G2125" s="5">
        <v>1</v>
      </c>
      <c r="H2125" s="5" t="s">
        <v>2370</v>
      </c>
      <c r="I2125" s="5" t="str">
        <f t="shared" si="66"/>
        <v>NORMAL WEIGHT</v>
      </c>
      <c r="J2125" s="5" t="str">
        <f t="shared" si="67"/>
        <v>PREDIABETES</v>
      </c>
    </row>
    <row r="2126" spans="1:10" x14ac:dyDescent="0.25">
      <c r="A2126" s="5" t="s">
        <v>228</v>
      </c>
      <c r="B2126" s="5">
        <v>30.72</v>
      </c>
      <c r="C2126" s="5">
        <v>6.06</v>
      </c>
      <c r="D2126" s="5" t="s">
        <v>2370</v>
      </c>
      <c r="E2126" s="5" t="s">
        <v>2371</v>
      </c>
      <c r="F2126" s="5" t="s">
        <v>2370</v>
      </c>
      <c r="G2126" s="5">
        <v>1</v>
      </c>
      <c r="H2126" s="5" t="s">
        <v>2370</v>
      </c>
      <c r="I2126" s="5" t="str">
        <f t="shared" si="66"/>
        <v>OBESITY</v>
      </c>
      <c r="J2126" s="5" t="str">
        <f t="shared" si="67"/>
        <v>PREDIABETES</v>
      </c>
    </row>
    <row r="2127" spans="1:10" x14ac:dyDescent="0.25">
      <c r="A2127" s="5" t="s">
        <v>227</v>
      </c>
      <c r="B2127" s="5">
        <v>37.43</v>
      </c>
      <c r="C2127" s="5">
        <v>4.5599999999999996</v>
      </c>
      <c r="D2127" s="5" t="s">
        <v>2370</v>
      </c>
      <c r="E2127" s="5" t="s">
        <v>2370</v>
      </c>
      <c r="F2127" s="5" t="s">
        <v>2372</v>
      </c>
      <c r="G2127" s="5">
        <v>1</v>
      </c>
      <c r="H2127" s="5" t="s">
        <v>2370</v>
      </c>
      <c r="I2127" s="5" t="str">
        <f t="shared" si="66"/>
        <v>OBESITY</v>
      </c>
      <c r="J2127" s="5" t="str">
        <f t="shared" si="67"/>
        <v>NORMAL</v>
      </c>
    </row>
    <row r="2128" spans="1:10" x14ac:dyDescent="0.25">
      <c r="A2128" s="5" t="s">
        <v>226</v>
      </c>
      <c r="B2128" s="5">
        <v>25.74</v>
      </c>
      <c r="C2128" s="5">
        <v>6.41</v>
      </c>
      <c r="D2128" s="5" t="s">
        <v>2371</v>
      </c>
      <c r="E2128" s="5" t="s">
        <v>2370</v>
      </c>
      <c r="F2128" s="5" t="s">
        <v>2372</v>
      </c>
      <c r="G2128" s="5">
        <v>1</v>
      </c>
      <c r="H2128" s="5" t="s">
        <v>2370</v>
      </c>
      <c r="I2128" s="5" t="str">
        <f t="shared" si="66"/>
        <v>OVERWEIGHT</v>
      </c>
      <c r="J2128" s="5" t="str">
        <f t="shared" si="67"/>
        <v>DIABETES</v>
      </c>
    </row>
    <row r="2129" spans="1:10" x14ac:dyDescent="0.25">
      <c r="A2129" s="5" t="s">
        <v>225</v>
      </c>
      <c r="B2129" s="5">
        <v>36.575000000000003</v>
      </c>
      <c r="C2129" s="5">
        <v>5.57</v>
      </c>
      <c r="D2129" s="5" t="s">
        <v>2370</v>
      </c>
      <c r="E2129" s="5" t="s">
        <v>2370</v>
      </c>
      <c r="F2129" s="5" t="s">
        <v>2372</v>
      </c>
      <c r="G2129" s="5">
        <v>1</v>
      </c>
      <c r="H2129" s="5" t="s">
        <v>2370</v>
      </c>
      <c r="I2129" s="5" t="str">
        <f t="shared" si="66"/>
        <v>OBESITY</v>
      </c>
      <c r="J2129" s="5" t="str">
        <f t="shared" si="67"/>
        <v>NORMAL</v>
      </c>
    </row>
    <row r="2130" spans="1:10" x14ac:dyDescent="0.25">
      <c r="A2130" s="5" t="s">
        <v>224</v>
      </c>
      <c r="B2130" s="5">
        <v>35.15</v>
      </c>
      <c r="C2130" s="5">
        <v>5.47</v>
      </c>
      <c r="D2130" s="5" t="s">
        <v>2370</v>
      </c>
      <c r="E2130" s="5" t="s">
        <v>2370</v>
      </c>
      <c r="F2130" s="5" t="s">
        <v>2372</v>
      </c>
      <c r="G2130" s="5">
        <v>1</v>
      </c>
      <c r="H2130" s="5" t="s">
        <v>2370</v>
      </c>
      <c r="I2130" s="5" t="str">
        <f t="shared" si="66"/>
        <v>OBESITY</v>
      </c>
      <c r="J2130" s="5" t="str">
        <f t="shared" si="67"/>
        <v>NORMAL</v>
      </c>
    </row>
    <row r="2131" spans="1:10" x14ac:dyDescent="0.25">
      <c r="A2131" s="5" t="s">
        <v>223</v>
      </c>
      <c r="B2131" s="5">
        <v>32.11</v>
      </c>
      <c r="C2131" s="5">
        <v>4.43</v>
      </c>
      <c r="D2131" s="5" t="s">
        <v>2370</v>
      </c>
      <c r="E2131" s="5" t="s">
        <v>2370</v>
      </c>
      <c r="F2131" s="5" t="s">
        <v>2372</v>
      </c>
      <c r="G2131" s="5">
        <v>1</v>
      </c>
      <c r="H2131" s="5" t="s">
        <v>2370</v>
      </c>
      <c r="I2131" s="5" t="str">
        <f t="shared" si="66"/>
        <v>OBESITY</v>
      </c>
      <c r="J2131" s="5" t="str">
        <f t="shared" si="67"/>
        <v>NORMAL</v>
      </c>
    </row>
    <row r="2132" spans="1:10" x14ac:dyDescent="0.25">
      <c r="A2132" s="5" t="s">
        <v>222</v>
      </c>
      <c r="B2132" s="5">
        <v>30.495000000000001</v>
      </c>
      <c r="C2132" s="5">
        <v>4.95</v>
      </c>
      <c r="D2132" s="5" t="s">
        <v>2370</v>
      </c>
      <c r="E2132" s="5" t="s">
        <v>2370</v>
      </c>
      <c r="F2132" s="5" t="s">
        <v>2372</v>
      </c>
      <c r="G2132" s="5">
        <v>1</v>
      </c>
      <c r="H2132" s="5" t="s">
        <v>2370</v>
      </c>
      <c r="I2132" s="5" t="str">
        <f t="shared" si="66"/>
        <v>OBESITY</v>
      </c>
      <c r="J2132" s="5" t="str">
        <f t="shared" si="67"/>
        <v>NORMAL</v>
      </c>
    </row>
    <row r="2133" spans="1:10" x14ac:dyDescent="0.25">
      <c r="A2133" s="5" t="s">
        <v>221</v>
      </c>
      <c r="B2133" s="5">
        <v>29.24</v>
      </c>
      <c r="C2133" s="5">
        <v>4.04</v>
      </c>
      <c r="D2133" s="5" t="s">
        <v>2370</v>
      </c>
      <c r="E2133" s="5" t="s">
        <v>2371</v>
      </c>
      <c r="F2133" s="5" t="s">
        <v>2370</v>
      </c>
      <c r="G2133" s="5">
        <v>1</v>
      </c>
      <c r="H2133" s="5" t="s">
        <v>2370</v>
      </c>
      <c r="I2133" s="5" t="str">
        <f t="shared" si="66"/>
        <v>OVERWEIGHT</v>
      </c>
      <c r="J2133" s="5" t="str">
        <f t="shared" si="67"/>
        <v>NORMAL</v>
      </c>
    </row>
    <row r="2134" spans="1:10" x14ac:dyDescent="0.25">
      <c r="A2134" s="5" t="s">
        <v>220</v>
      </c>
      <c r="B2134" s="5">
        <v>22.515000000000001</v>
      </c>
      <c r="C2134" s="5">
        <v>5.93</v>
      </c>
      <c r="D2134" s="5" t="s">
        <v>2370</v>
      </c>
      <c r="E2134" s="5" t="s">
        <v>2370</v>
      </c>
      <c r="F2134" s="5" t="s">
        <v>2372</v>
      </c>
      <c r="G2134" s="5">
        <v>1</v>
      </c>
      <c r="H2134" s="5" t="s">
        <v>2370</v>
      </c>
      <c r="I2134" s="5" t="str">
        <f t="shared" si="66"/>
        <v>NORMAL WEIGHT</v>
      </c>
      <c r="J2134" s="5" t="str">
        <f t="shared" si="67"/>
        <v>PREDIABETES</v>
      </c>
    </row>
    <row r="2135" spans="1:10" x14ac:dyDescent="0.25">
      <c r="A2135" s="5" t="s">
        <v>219</v>
      </c>
      <c r="B2135" s="5">
        <v>15.65</v>
      </c>
      <c r="C2135" s="5">
        <v>4.2300000000000004</v>
      </c>
      <c r="D2135" s="5" t="s">
        <v>2370</v>
      </c>
      <c r="E2135" s="5" t="s">
        <v>2370</v>
      </c>
      <c r="F2135" s="5" t="s">
        <v>2370</v>
      </c>
      <c r="G2135" s="5">
        <v>0</v>
      </c>
      <c r="H2135" s="5" t="s">
        <v>2370</v>
      </c>
      <c r="I2135" s="5" t="str">
        <f t="shared" si="66"/>
        <v>UNDERWEIGHT</v>
      </c>
      <c r="J2135" s="5" t="str">
        <f t="shared" si="67"/>
        <v>NORMAL</v>
      </c>
    </row>
    <row r="2136" spans="1:10" x14ac:dyDescent="0.25">
      <c r="A2136" s="5" t="s">
        <v>218</v>
      </c>
      <c r="B2136" s="5">
        <v>27.36</v>
      </c>
      <c r="C2136" s="5">
        <v>5.59</v>
      </c>
      <c r="D2136" s="5" t="s">
        <v>2371</v>
      </c>
      <c r="E2136" s="5" t="s">
        <v>2370</v>
      </c>
      <c r="F2136" s="5" t="s">
        <v>2370</v>
      </c>
      <c r="G2136" s="5">
        <v>0</v>
      </c>
      <c r="H2136" s="5" t="s">
        <v>2370</v>
      </c>
      <c r="I2136" s="5" t="str">
        <f t="shared" si="66"/>
        <v>OVERWEIGHT</v>
      </c>
      <c r="J2136" s="5" t="str">
        <f t="shared" si="67"/>
        <v>NORMAL</v>
      </c>
    </row>
    <row r="2137" spans="1:10" x14ac:dyDescent="0.25">
      <c r="A2137" s="5" t="s">
        <v>217</v>
      </c>
      <c r="B2137" s="5">
        <v>22.3</v>
      </c>
      <c r="C2137" s="5">
        <v>4.8899999999999997</v>
      </c>
      <c r="D2137" s="5" t="s">
        <v>2371</v>
      </c>
      <c r="E2137" s="5" t="s">
        <v>2370</v>
      </c>
      <c r="F2137" s="5" t="s">
        <v>2370</v>
      </c>
      <c r="G2137" s="5">
        <v>0</v>
      </c>
      <c r="H2137" s="5" t="s">
        <v>2370</v>
      </c>
      <c r="I2137" s="5" t="str">
        <f t="shared" si="66"/>
        <v>NORMAL WEIGHT</v>
      </c>
      <c r="J2137" s="5" t="str">
        <f t="shared" si="67"/>
        <v>NORMAL</v>
      </c>
    </row>
    <row r="2138" spans="1:10" x14ac:dyDescent="0.25">
      <c r="A2138" s="5" t="s">
        <v>216</v>
      </c>
      <c r="B2138" s="5">
        <v>26.03</v>
      </c>
      <c r="C2138" s="5">
        <v>5.81</v>
      </c>
      <c r="D2138" s="5" t="s">
        <v>2371</v>
      </c>
      <c r="E2138" s="5" t="s">
        <v>2370</v>
      </c>
      <c r="F2138" s="5" t="s">
        <v>2370</v>
      </c>
      <c r="G2138" s="5">
        <v>0</v>
      </c>
      <c r="H2138" s="5" t="s">
        <v>2370</v>
      </c>
      <c r="I2138" s="5" t="str">
        <f t="shared" si="66"/>
        <v>OVERWEIGHT</v>
      </c>
      <c r="J2138" s="5" t="str">
        <f t="shared" si="67"/>
        <v>PREDIABETES</v>
      </c>
    </row>
    <row r="2139" spans="1:10" x14ac:dyDescent="0.25">
      <c r="A2139" s="5" t="s">
        <v>215</v>
      </c>
      <c r="B2139" s="5">
        <v>27.74</v>
      </c>
      <c r="C2139" s="5">
        <v>4.29</v>
      </c>
      <c r="D2139" s="5" t="s">
        <v>2370</v>
      </c>
      <c r="E2139" s="5" t="s">
        <v>2371</v>
      </c>
      <c r="F2139" s="5" t="s">
        <v>2370</v>
      </c>
      <c r="G2139" s="5">
        <v>1</v>
      </c>
      <c r="H2139" s="5" t="s">
        <v>2370</v>
      </c>
      <c r="I2139" s="5" t="str">
        <f t="shared" si="66"/>
        <v>OVERWEIGHT</v>
      </c>
      <c r="J2139" s="5" t="str">
        <f t="shared" si="67"/>
        <v>NORMAL</v>
      </c>
    </row>
    <row r="2140" spans="1:10" x14ac:dyDescent="0.25">
      <c r="A2140" s="5" t="s">
        <v>214</v>
      </c>
      <c r="B2140" s="5">
        <v>32.11</v>
      </c>
      <c r="C2140" s="5">
        <v>4.03</v>
      </c>
      <c r="D2140" s="5" t="s">
        <v>2371</v>
      </c>
      <c r="E2140" s="5" t="s">
        <v>2371</v>
      </c>
      <c r="F2140" s="5" t="s">
        <v>2370</v>
      </c>
      <c r="G2140" s="5">
        <v>2</v>
      </c>
      <c r="H2140" s="5" t="s">
        <v>2370</v>
      </c>
      <c r="I2140" s="5" t="str">
        <f t="shared" si="66"/>
        <v>OBESITY</v>
      </c>
      <c r="J2140" s="5" t="str">
        <f t="shared" si="67"/>
        <v>NORMAL</v>
      </c>
    </row>
    <row r="2141" spans="1:10" x14ac:dyDescent="0.25">
      <c r="A2141" s="5" t="s">
        <v>213</v>
      </c>
      <c r="B2141" s="5">
        <v>25.175000000000001</v>
      </c>
      <c r="C2141" s="5">
        <v>6.29</v>
      </c>
      <c r="D2141" s="5" t="s">
        <v>2371</v>
      </c>
      <c r="E2141" s="5" t="s">
        <v>2371</v>
      </c>
      <c r="F2141" s="5" t="s">
        <v>2370</v>
      </c>
      <c r="G2141" s="5">
        <v>2</v>
      </c>
      <c r="H2141" s="5" t="s">
        <v>2370</v>
      </c>
      <c r="I2141" s="5" t="str">
        <f t="shared" si="66"/>
        <v>OVERWEIGHT</v>
      </c>
      <c r="J2141" s="5" t="str">
        <f t="shared" si="67"/>
        <v>PREDIABETES</v>
      </c>
    </row>
    <row r="2142" spans="1:10" x14ac:dyDescent="0.25">
      <c r="A2142" s="5" t="s">
        <v>212</v>
      </c>
      <c r="B2142" s="5">
        <v>39.49</v>
      </c>
      <c r="C2142" s="5">
        <v>4.4800000000000004</v>
      </c>
      <c r="D2142" s="5" t="s">
        <v>2371</v>
      </c>
      <c r="E2142" s="5" t="s">
        <v>2370</v>
      </c>
      <c r="F2142" s="5" t="s">
        <v>2370</v>
      </c>
      <c r="G2142" s="5">
        <v>0</v>
      </c>
      <c r="H2142" s="5" t="s">
        <v>2370</v>
      </c>
      <c r="I2142" s="5" t="str">
        <f t="shared" si="66"/>
        <v>OBESITY</v>
      </c>
      <c r="J2142" s="5" t="str">
        <f t="shared" si="67"/>
        <v>NORMAL</v>
      </c>
    </row>
    <row r="2143" spans="1:10" x14ac:dyDescent="0.25">
      <c r="A2143" s="5" t="s">
        <v>211</v>
      </c>
      <c r="B2143" s="5">
        <v>34.869999999999997</v>
      </c>
      <c r="C2143" s="5">
        <v>5.51</v>
      </c>
      <c r="D2143" s="5" t="s">
        <v>2371</v>
      </c>
      <c r="E2143" s="5" t="s">
        <v>2370</v>
      </c>
      <c r="F2143" s="5" t="s">
        <v>2370</v>
      </c>
      <c r="G2143" s="5">
        <v>0</v>
      </c>
      <c r="H2143" s="5" t="s">
        <v>2370</v>
      </c>
      <c r="I2143" s="5" t="str">
        <f t="shared" si="66"/>
        <v>OBESITY</v>
      </c>
      <c r="J2143" s="5" t="str">
        <f t="shared" si="67"/>
        <v>NORMAL</v>
      </c>
    </row>
    <row r="2144" spans="1:10" x14ac:dyDescent="0.25">
      <c r="A2144" s="5" t="s">
        <v>210</v>
      </c>
      <c r="B2144" s="5">
        <v>34.6</v>
      </c>
      <c r="C2144" s="5">
        <v>4.5</v>
      </c>
      <c r="D2144" s="5" t="s">
        <v>2371</v>
      </c>
      <c r="E2144" s="5" t="s">
        <v>2370</v>
      </c>
      <c r="F2144" s="5" t="s">
        <v>2370</v>
      </c>
      <c r="G2144" s="5">
        <v>0</v>
      </c>
      <c r="H2144" s="5" t="s">
        <v>2370</v>
      </c>
      <c r="I2144" s="5" t="str">
        <f t="shared" si="66"/>
        <v>OBESITY</v>
      </c>
      <c r="J2144" s="5" t="str">
        <f t="shared" si="67"/>
        <v>NORMAL</v>
      </c>
    </row>
    <row r="2145" spans="1:10" x14ac:dyDescent="0.25">
      <c r="A2145" s="5" t="s">
        <v>209</v>
      </c>
      <c r="B2145" s="5">
        <v>25.8</v>
      </c>
      <c r="C2145" s="5">
        <v>6.29</v>
      </c>
      <c r="D2145" s="5" t="s">
        <v>2371</v>
      </c>
      <c r="E2145" s="5" t="s">
        <v>2370</v>
      </c>
      <c r="F2145" s="5" t="s">
        <v>2370</v>
      </c>
      <c r="G2145" s="5">
        <v>0</v>
      </c>
      <c r="H2145" s="5" t="s">
        <v>2370</v>
      </c>
      <c r="I2145" s="5" t="str">
        <f t="shared" si="66"/>
        <v>OVERWEIGHT</v>
      </c>
      <c r="J2145" s="5" t="str">
        <f t="shared" si="67"/>
        <v>PREDIABETES</v>
      </c>
    </row>
    <row r="2146" spans="1:10" x14ac:dyDescent="0.25">
      <c r="A2146" s="5" t="s">
        <v>208</v>
      </c>
      <c r="B2146" s="5">
        <v>35.86</v>
      </c>
      <c r="C2146" s="5">
        <v>4.33</v>
      </c>
      <c r="D2146" s="5" t="s">
        <v>2370</v>
      </c>
      <c r="E2146" s="5" t="s">
        <v>2370</v>
      </c>
      <c r="F2146" s="5" t="s">
        <v>2370</v>
      </c>
      <c r="G2146" s="5">
        <v>1</v>
      </c>
      <c r="H2146" s="5" t="s">
        <v>2370</v>
      </c>
      <c r="I2146" s="5" t="str">
        <f t="shared" si="66"/>
        <v>OBESITY</v>
      </c>
      <c r="J2146" s="5" t="str">
        <f t="shared" si="67"/>
        <v>NORMAL</v>
      </c>
    </row>
    <row r="2147" spans="1:10" x14ac:dyDescent="0.25">
      <c r="A2147" s="5" t="s">
        <v>207</v>
      </c>
      <c r="B2147" s="5">
        <v>40.47</v>
      </c>
      <c r="C2147" s="5">
        <v>11.15</v>
      </c>
      <c r="D2147" s="5" t="s">
        <v>2370</v>
      </c>
      <c r="E2147" s="5" t="s">
        <v>2370</v>
      </c>
      <c r="F2147" s="5" t="s">
        <v>2370</v>
      </c>
      <c r="G2147" s="5">
        <v>0</v>
      </c>
      <c r="H2147" s="5" t="s">
        <v>2370</v>
      </c>
      <c r="I2147" s="5" t="str">
        <f t="shared" si="66"/>
        <v>OBESITY</v>
      </c>
      <c r="J2147" s="5" t="str">
        <f t="shared" si="67"/>
        <v>DIABETES</v>
      </c>
    </row>
    <row r="2148" spans="1:10" x14ac:dyDescent="0.25">
      <c r="A2148" s="5" t="s">
        <v>206</v>
      </c>
      <c r="B2148" s="5">
        <v>32.01</v>
      </c>
      <c r="C2148" s="5">
        <v>6.45</v>
      </c>
      <c r="D2148" s="5" t="s">
        <v>2370</v>
      </c>
      <c r="E2148" s="5" t="s">
        <v>2370</v>
      </c>
      <c r="F2148" s="5" t="s">
        <v>2370</v>
      </c>
      <c r="G2148" s="5">
        <v>1</v>
      </c>
      <c r="H2148" s="5" t="s">
        <v>2370</v>
      </c>
      <c r="I2148" s="5" t="str">
        <f t="shared" si="66"/>
        <v>OBESITY</v>
      </c>
      <c r="J2148" s="5" t="str">
        <f t="shared" si="67"/>
        <v>DIABETES</v>
      </c>
    </row>
    <row r="2149" spans="1:10" x14ac:dyDescent="0.25">
      <c r="A2149" s="5" t="s">
        <v>205</v>
      </c>
      <c r="B2149" s="5">
        <v>33</v>
      </c>
      <c r="C2149" s="5">
        <v>9.27</v>
      </c>
      <c r="D2149" s="5" t="s">
        <v>2370</v>
      </c>
      <c r="E2149" s="5" t="s">
        <v>2370</v>
      </c>
      <c r="F2149" s="5" t="s">
        <v>2370</v>
      </c>
      <c r="G2149" s="5">
        <v>0</v>
      </c>
      <c r="H2149" s="5" t="s">
        <v>2370</v>
      </c>
      <c r="I2149" s="5" t="str">
        <f t="shared" si="66"/>
        <v>OBESITY</v>
      </c>
      <c r="J2149" s="5" t="str">
        <f t="shared" si="67"/>
        <v>DIABETES</v>
      </c>
    </row>
    <row r="2150" spans="1:10" x14ac:dyDescent="0.25">
      <c r="A2150" s="5" t="s">
        <v>204</v>
      </c>
      <c r="B2150" s="5">
        <v>29.3</v>
      </c>
      <c r="C2150" s="5">
        <v>6.15</v>
      </c>
      <c r="D2150" s="5" t="s">
        <v>2370</v>
      </c>
      <c r="E2150" s="5" t="s">
        <v>2370</v>
      </c>
      <c r="F2150" s="5" t="s">
        <v>2370</v>
      </c>
      <c r="G2150" s="5">
        <v>1</v>
      </c>
      <c r="H2150" s="5" t="s">
        <v>2370</v>
      </c>
      <c r="I2150" s="5" t="str">
        <f t="shared" si="66"/>
        <v>OVERWEIGHT</v>
      </c>
      <c r="J2150" s="5" t="str">
        <f t="shared" si="67"/>
        <v>PREDIABETES</v>
      </c>
    </row>
    <row r="2151" spans="1:10" x14ac:dyDescent="0.25">
      <c r="A2151" s="5" t="s">
        <v>203</v>
      </c>
      <c r="B2151" s="5">
        <v>25.8</v>
      </c>
      <c r="C2151" s="5">
        <v>4.13</v>
      </c>
      <c r="D2151" s="5" t="s">
        <v>2370</v>
      </c>
      <c r="E2151" s="5" t="s">
        <v>2370</v>
      </c>
      <c r="F2151" s="5" t="s">
        <v>2370</v>
      </c>
      <c r="G2151" s="5">
        <v>1</v>
      </c>
      <c r="H2151" s="5" t="s">
        <v>2370</v>
      </c>
      <c r="I2151" s="5" t="str">
        <f t="shared" si="66"/>
        <v>OVERWEIGHT</v>
      </c>
      <c r="J2151" s="5" t="str">
        <f t="shared" si="67"/>
        <v>NORMAL</v>
      </c>
    </row>
    <row r="2152" spans="1:10" x14ac:dyDescent="0.25">
      <c r="A2152" s="5" t="s">
        <v>202</v>
      </c>
      <c r="B2152" s="5">
        <v>23.4</v>
      </c>
      <c r="C2152" s="5">
        <v>4.24</v>
      </c>
      <c r="D2152" s="5" t="s">
        <v>2370</v>
      </c>
      <c r="E2152" s="5" t="s">
        <v>2370</v>
      </c>
      <c r="F2152" s="5" t="s">
        <v>2370</v>
      </c>
      <c r="G2152" s="5">
        <v>1</v>
      </c>
      <c r="H2152" s="5" t="s">
        <v>2370</v>
      </c>
      <c r="I2152" s="5" t="str">
        <f t="shared" si="66"/>
        <v>NORMAL WEIGHT</v>
      </c>
      <c r="J2152" s="5" t="str">
        <f t="shared" si="67"/>
        <v>NORMAL</v>
      </c>
    </row>
    <row r="2153" spans="1:10" x14ac:dyDescent="0.25">
      <c r="A2153" s="5" t="s">
        <v>201</v>
      </c>
      <c r="B2153" s="5">
        <v>27.93</v>
      </c>
      <c r="C2153" s="5">
        <v>9.8800000000000008</v>
      </c>
      <c r="D2153" s="5" t="s">
        <v>2370</v>
      </c>
      <c r="E2153" s="5" t="s">
        <v>2370</v>
      </c>
      <c r="F2153" s="5" t="s">
        <v>2370</v>
      </c>
      <c r="G2153" s="5">
        <v>0</v>
      </c>
      <c r="H2153" s="5" t="s">
        <v>2370</v>
      </c>
      <c r="I2153" s="5" t="str">
        <f t="shared" si="66"/>
        <v>OVERWEIGHT</v>
      </c>
      <c r="J2153" s="5" t="str">
        <f t="shared" si="67"/>
        <v>DIABETES</v>
      </c>
    </row>
    <row r="2154" spans="1:10" x14ac:dyDescent="0.25">
      <c r="A2154" s="5" t="s">
        <v>200</v>
      </c>
      <c r="B2154" s="5">
        <v>22</v>
      </c>
      <c r="C2154" s="5">
        <v>9.5</v>
      </c>
      <c r="D2154" s="5" t="s">
        <v>2370</v>
      </c>
      <c r="E2154" s="5" t="s">
        <v>2370</v>
      </c>
      <c r="F2154" s="5" t="s">
        <v>2370</v>
      </c>
      <c r="G2154" s="5">
        <v>0</v>
      </c>
      <c r="H2154" s="5" t="s">
        <v>2370</v>
      </c>
      <c r="I2154" s="5" t="str">
        <f t="shared" si="66"/>
        <v>NORMAL WEIGHT</v>
      </c>
      <c r="J2154" s="5" t="str">
        <f t="shared" si="67"/>
        <v>DIABETES</v>
      </c>
    </row>
    <row r="2155" spans="1:10" x14ac:dyDescent="0.25">
      <c r="A2155" s="5" t="s">
        <v>199</v>
      </c>
      <c r="B2155" s="5">
        <v>36.86</v>
      </c>
      <c r="C2155" s="5">
        <v>4.97</v>
      </c>
      <c r="D2155" s="5" t="s">
        <v>2371</v>
      </c>
      <c r="E2155" s="5" t="s">
        <v>2370</v>
      </c>
      <c r="F2155" s="5" t="s">
        <v>2370</v>
      </c>
      <c r="G2155" s="5">
        <v>0</v>
      </c>
      <c r="H2155" s="5" t="s">
        <v>2370</v>
      </c>
      <c r="I2155" s="5" t="str">
        <f t="shared" si="66"/>
        <v>OBESITY</v>
      </c>
      <c r="J2155" s="5" t="str">
        <f t="shared" si="67"/>
        <v>NORMAL</v>
      </c>
    </row>
    <row r="2156" spans="1:10" x14ac:dyDescent="0.25">
      <c r="A2156" s="5" t="s">
        <v>198</v>
      </c>
      <c r="B2156" s="5">
        <v>31.254999999999999</v>
      </c>
      <c r="C2156" s="5">
        <v>5.49</v>
      </c>
      <c r="D2156" s="5" t="s">
        <v>2371</v>
      </c>
      <c r="E2156" s="5" t="s">
        <v>2370</v>
      </c>
      <c r="F2156" s="5" t="s">
        <v>2370</v>
      </c>
      <c r="G2156" s="5">
        <v>0</v>
      </c>
      <c r="H2156" s="5" t="s">
        <v>2370</v>
      </c>
      <c r="I2156" s="5" t="str">
        <f t="shared" si="66"/>
        <v>OBESITY</v>
      </c>
      <c r="J2156" s="5" t="str">
        <f t="shared" si="67"/>
        <v>NORMAL</v>
      </c>
    </row>
    <row r="2157" spans="1:10" x14ac:dyDescent="0.25">
      <c r="A2157" s="5" t="s">
        <v>197</v>
      </c>
      <c r="B2157" s="5">
        <v>23.06</v>
      </c>
      <c r="C2157" s="5">
        <v>4.47</v>
      </c>
      <c r="D2157" s="5" t="s">
        <v>2370</v>
      </c>
      <c r="E2157" s="5" t="s">
        <v>2370</v>
      </c>
      <c r="F2157" s="5" t="s">
        <v>2370</v>
      </c>
      <c r="G2157" s="5">
        <v>0</v>
      </c>
      <c r="H2157" s="5" t="s">
        <v>2370</v>
      </c>
      <c r="I2157" s="5" t="str">
        <f t="shared" si="66"/>
        <v>NORMAL WEIGHT</v>
      </c>
      <c r="J2157" s="5" t="str">
        <f t="shared" si="67"/>
        <v>NORMAL</v>
      </c>
    </row>
    <row r="2158" spans="1:10" x14ac:dyDescent="0.25">
      <c r="A2158" s="5" t="s">
        <v>196</v>
      </c>
      <c r="B2158" s="5">
        <v>28.975000000000001</v>
      </c>
      <c r="C2158" s="5">
        <v>4.34</v>
      </c>
      <c r="D2158" s="5" t="s">
        <v>2371</v>
      </c>
      <c r="E2158" s="5" t="s">
        <v>2370</v>
      </c>
      <c r="F2158" s="5" t="s">
        <v>2370</v>
      </c>
      <c r="G2158" s="5">
        <v>0</v>
      </c>
      <c r="H2158" s="5" t="s">
        <v>2370</v>
      </c>
      <c r="I2158" s="5" t="str">
        <f t="shared" si="66"/>
        <v>OVERWEIGHT</v>
      </c>
      <c r="J2158" s="5" t="str">
        <f t="shared" si="67"/>
        <v>NORMAL</v>
      </c>
    </row>
    <row r="2159" spans="1:10" x14ac:dyDescent="0.25">
      <c r="A2159" s="5" t="s">
        <v>195</v>
      </c>
      <c r="B2159" s="5">
        <v>33.299999999999997</v>
      </c>
      <c r="C2159" s="5">
        <v>9.49</v>
      </c>
      <c r="D2159" s="5" t="s">
        <v>2370</v>
      </c>
      <c r="E2159" s="5" t="s">
        <v>2370</v>
      </c>
      <c r="F2159" s="5" t="s">
        <v>2370</v>
      </c>
      <c r="G2159" s="5">
        <v>0</v>
      </c>
      <c r="H2159" s="5" t="s">
        <v>2370</v>
      </c>
      <c r="I2159" s="5" t="str">
        <f t="shared" si="66"/>
        <v>OBESITY</v>
      </c>
      <c r="J2159" s="5" t="str">
        <f t="shared" si="67"/>
        <v>DIABETES</v>
      </c>
    </row>
    <row r="2160" spans="1:10" x14ac:dyDescent="0.25">
      <c r="A2160" s="5" t="s">
        <v>194</v>
      </c>
      <c r="B2160" s="5">
        <v>33</v>
      </c>
      <c r="C2160" s="5">
        <v>10.16</v>
      </c>
      <c r="D2160" s="5" t="s">
        <v>2370</v>
      </c>
      <c r="E2160" s="5" t="s">
        <v>2370</v>
      </c>
      <c r="F2160" s="5" t="s">
        <v>2370</v>
      </c>
      <c r="G2160" s="5">
        <v>0</v>
      </c>
      <c r="H2160" s="5" t="s">
        <v>2370</v>
      </c>
      <c r="I2160" s="5" t="str">
        <f t="shared" si="66"/>
        <v>OBESITY</v>
      </c>
      <c r="J2160" s="5" t="str">
        <f t="shared" si="67"/>
        <v>DIABETES</v>
      </c>
    </row>
    <row r="2161" spans="1:10" x14ac:dyDescent="0.25">
      <c r="A2161" s="5" t="s">
        <v>193</v>
      </c>
      <c r="B2161" s="5">
        <v>31.46</v>
      </c>
      <c r="C2161" s="5">
        <v>11.19</v>
      </c>
      <c r="D2161" s="5" t="s">
        <v>2370</v>
      </c>
      <c r="E2161" s="5" t="s">
        <v>2370</v>
      </c>
      <c r="F2161" s="5" t="s">
        <v>2370</v>
      </c>
      <c r="G2161" s="5">
        <v>0</v>
      </c>
      <c r="H2161" s="5" t="s">
        <v>2370</v>
      </c>
      <c r="I2161" s="5" t="str">
        <f t="shared" si="66"/>
        <v>OBESITY</v>
      </c>
      <c r="J2161" s="5" t="str">
        <f t="shared" si="67"/>
        <v>DIABETES</v>
      </c>
    </row>
    <row r="2162" spans="1:10" x14ac:dyDescent="0.25">
      <c r="A2162" s="5" t="s">
        <v>192</v>
      </c>
      <c r="B2162" s="5">
        <v>29.6</v>
      </c>
      <c r="C2162" s="5">
        <v>11.03</v>
      </c>
      <c r="D2162" s="5" t="s">
        <v>2370</v>
      </c>
      <c r="E2162" s="5" t="s">
        <v>2370</v>
      </c>
      <c r="F2162" s="5" t="s">
        <v>2370</v>
      </c>
      <c r="G2162" s="5">
        <v>0</v>
      </c>
      <c r="H2162" s="5" t="s">
        <v>2370</v>
      </c>
      <c r="I2162" s="5" t="str">
        <f t="shared" si="66"/>
        <v>OVERWEIGHT</v>
      </c>
      <c r="J2162" s="5" t="str">
        <f t="shared" si="67"/>
        <v>DIABETES</v>
      </c>
    </row>
    <row r="2163" spans="1:10" x14ac:dyDescent="0.25">
      <c r="A2163" s="5" t="s">
        <v>191</v>
      </c>
      <c r="B2163" s="5">
        <v>22.05</v>
      </c>
      <c r="C2163" s="5">
        <v>4.43</v>
      </c>
      <c r="D2163" s="5" t="s">
        <v>2371</v>
      </c>
      <c r="E2163" s="5" t="s">
        <v>2370</v>
      </c>
      <c r="F2163" s="5" t="s">
        <v>2370</v>
      </c>
      <c r="G2163" s="5">
        <v>0</v>
      </c>
      <c r="H2163" s="5" t="s">
        <v>2370</v>
      </c>
      <c r="I2163" s="5" t="str">
        <f t="shared" si="66"/>
        <v>NORMAL WEIGHT</v>
      </c>
      <c r="J2163" s="5" t="str">
        <f t="shared" si="67"/>
        <v>NORMAL</v>
      </c>
    </row>
    <row r="2164" spans="1:10" x14ac:dyDescent="0.25">
      <c r="A2164" s="5" t="s">
        <v>189</v>
      </c>
      <c r="B2164" s="5">
        <v>27.06</v>
      </c>
      <c r="C2164" s="5">
        <v>6.14</v>
      </c>
      <c r="D2164" s="5" t="s">
        <v>2370</v>
      </c>
      <c r="E2164" s="5" t="s">
        <v>2371</v>
      </c>
      <c r="F2164" s="5" t="s">
        <v>2370</v>
      </c>
      <c r="G2164" s="5">
        <v>1</v>
      </c>
      <c r="H2164" s="5" t="s">
        <v>2370</v>
      </c>
      <c r="I2164" s="5" t="str">
        <f t="shared" si="66"/>
        <v>OVERWEIGHT</v>
      </c>
      <c r="J2164" s="5" t="str">
        <f t="shared" si="67"/>
        <v>PREDIABETES</v>
      </c>
    </row>
    <row r="2165" spans="1:10" x14ac:dyDescent="0.25">
      <c r="A2165" s="5" t="s">
        <v>188</v>
      </c>
      <c r="B2165" s="5">
        <v>20.49</v>
      </c>
      <c r="C2165" s="5">
        <v>4.87</v>
      </c>
      <c r="D2165" s="5" t="s">
        <v>2370</v>
      </c>
      <c r="E2165" s="5" t="s">
        <v>2370</v>
      </c>
      <c r="F2165" s="5" t="s">
        <v>2370</v>
      </c>
      <c r="G2165" s="5">
        <v>0</v>
      </c>
      <c r="H2165" s="5" t="s">
        <v>2370</v>
      </c>
      <c r="I2165" s="5" t="str">
        <f t="shared" si="66"/>
        <v>NORMAL WEIGHT</v>
      </c>
      <c r="J2165" s="5" t="str">
        <f t="shared" si="67"/>
        <v>NORMAL</v>
      </c>
    </row>
    <row r="2166" spans="1:10" x14ac:dyDescent="0.25">
      <c r="A2166" s="5" t="s">
        <v>187</v>
      </c>
      <c r="B2166" s="5">
        <v>28.4</v>
      </c>
      <c r="C2166" s="5">
        <v>4.3</v>
      </c>
      <c r="D2166" s="5" t="s">
        <v>2370</v>
      </c>
      <c r="E2166" s="5" t="s">
        <v>2370</v>
      </c>
      <c r="F2166" s="5" t="s">
        <v>2372</v>
      </c>
      <c r="G2166" s="5">
        <v>1</v>
      </c>
      <c r="H2166" s="5" t="s">
        <v>2370</v>
      </c>
      <c r="I2166" s="5" t="str">
        <f t="shared" si="66"/>
        <v>OVERWEIGHT</v>
      </c>
      <c r="J2166" s="5" t="str">
        <f t="shared" si="67"/>
        <v>NORMAL</v>
      </c>
    </row>
    <row r="2167" spans="1:10" x14ac:dyDescent="0.25">
      <c r="A2167" s="5" t="s">
        <v>186</v>
      </c>
      <c r="B2167" s="5">
        <v>41.91</v>
      </c>
      <c r="C2167" s="5">
        <v>6.19</v>
      </c>
      <c r="D2167" s="5" t="s">
        <v>2370</v>
      </c>
      <c r="E2167" s="5" t="s">
        <v>2370</v>
      </c>
      <c r="F2167" s="5" t="s">
        <v>2370</v>
      </c>
      <c r="G2167" s="5">
        <v>0</v>
      </c>
      <c r="H2167" s="5" t="s">
        <v>2370</v>
      </c>
      <c r="I2167" s="5" t="str">
        <f t="shared" si="66"/>
        <v>OBESITY</v>
      </c>
      <c r="J2167" s="5" t="str">
        <f t="shared" si="67"/>
        <v>PREDIABETES</v>
      </c>
    </row>
    <row r="2168" spans="1:10" x14ac:dyDescent="0.25">
      <c r="A2168" s="5" t="s">
        <v>185</v>
      </c>
      <c r="B2168" s="5">
        <v>24.6</v>
      </c>
      <c r="C2168" s="5">
        <v>6.19</v>
      </c>
      <c r="D2168" s="5" t="s">
        <v>2370</v>
      </c>
      <c r="E2168" s="5" t="s">
        <v>2370</v>
      </c>
      <c r="F2168" s="5" t="s">
        <v>2372</v>
      </c>
      <c r="G2168" s="5">
        <v>1</v>
      </c>
      <c r="H2168" s="5" t="s">
        <v>2370</v>
      </c>
      <c r="I2168" s="5" t="str">
        <f t="shared" si="66"/>
        <v>NORMAL WEIGHT</v>
      </c>
      <c r="J2168" s="5" t="str">
        <f t="shared" si="67"/>
        <v>PREDIABETES</v>
      </c>
    </row>
    <row r="2169" spans="1:10" x14ac:dyDescent="0.25">
      <c r="A2169" s="5" t="s">
        <v>184</v>
      </c>
      <c r="B2169" s="5">
        <v>20.9</v>
      </c>
      <c r="C2169" s="5">
        <v>5.12</v>
      </c>
      <c r="D2169" s="5" t="s">
        <v>2370</v>
      </c>
      <c r="E2169" s="5" t="s">
        <v>2370</v>
      </c>
      <c r="F2169" s="5" t="s">
        <v>2372</v>
      </c>
      <c r="G2169" s="5">
        <v>1</v>
      </c>
      <c r="H2169" s="5" t="s">
        <v>2370</v>
      </c>
      <c r="I2169" s="5" t="str">
        <f t="shared" si="66"/>
        <v>NORMAL WEIGHT</v>
      </c>
      <c r="J2169" s="5" t="str">
        <f t="shared" si="67"/>
        <v>NORMAL</v>
      </c>
    </row>
    <row r="2170" spans="1:10" x14ac:dyDescent="0.25">
      <c r="A2170" s="5" t="s">
        <v>183</v>
      </c>
      <c r="B2170" s="5">
        <v>34.4</v>
      </c>
      <c r="C2170" s="5">
        <v>4.04</v>
      </c>
      <c r="D2170" s="5" t="s">
        <v>2370</v>
      </c>
      <c r="E2170" s="5" t="s">
        <v>2370</v>
      </c>
      <c r="F2170" s="5" t="s">
        <v>2370</v>
      </c>
      <c r="G2170" s="5">
        <v>0</v>
      </c>
      <c r="H2170" s="5" t="s">
        <v>2370</v>
      </c>
      <c r="I2170" s="5" t="str">
        <f t="shared" si="66"/>
        <v>OBESITY</v>
      </c>
      <c r="J2170" s="5" t="str">
        <f t="shared" si="67"/>
        <v>NORMAL</v>
      </c>
    </row>
    <row r="2171" spans="1:10" x14ac:dyDescent="0.25">
      <c r="A2171" s="5" t="s">
        <v>182</v>
      </c>
      <c r="B2171" s="5">
        <v>32.56</v>
      </c>
      <c r="C2171" s="5">
        <v>5.36</v>
      </c>
      <c r="D2171" s="5" t="s">
        <v>2370</v>
      </c>
      <c r="E2171" s="5" t="s">
        <v>2370</v>
      </c>
      <c r="F2171" s="5" t="s">
        <v>2370</v>
      </c>
      <c r="G2171" s="5">
        <v>0</v>
      </c>
      <c r="H2171" s="5" t="s">
        <v>2370</v>
      </c>
      <c r="I2171" s="5" t="str">
        <f t="shared" si="66"/>
        <v>OBESITY</v>
      </c>
      <c r="J2171" s="5" t="str">
        <f t="shared" si="67"/>
        <v>NORMAL</v>
      </c>
    </row>
    <row r="2172" spans="1:10" x14ac:dyDescent="0.25">
      <c r="A2172" s="5" t="s">
        <v>181</v>
      </c>
      <c r="B2172" s="5">
        <v>27.98</v>
      </c>
      <c r="C2172" s="5">
        <v>4.38</v>
      </c>
      <c r="D2172" s="5" t="s">
        <v>2370</v>
      </c>
      <c r="E2172" s="5" t="s">
        <v>2371</v>
      </c>
      <c r="F2172" s="5" t="s">
        <v>2370</v>
      </c>
      <c r="G2172" s="5">
        <v>1</v>
      </c>
      <c r="H2172" s="5" t="s">
        <v>2370</v>
      </c>
      <c r="I2172" s="5" t="str">
        <f t="shared" si="66"/>
        <v>OVERWEIGHT</v>
      </c>
      <c r="J2172" s="5" t="str">
        <f t="shared" si="67"/>
        <v>NORMAL</v>
      </c>
    </row>
    <row r="2173" spans="1:10" x14ac:dyDescent="0.25">
      <c r="A2173" s="5" t="s">
        <v>180</v>
      </c>
      <c r="B2173" s="5">
        <v>26.51</v>
      </c>
      <c r="C2173" s="5">
        <v>4.58</v>
      </c>
      <c r="D2173" s="5" t="s">
        <v>2370</v>
      </c>
      <c r="E2173" s="5" t="s">
        <v>2370</v>
      </c>
      <c r="F2173" s="5" t="s">
        <v>2370</v>
      </c>
      <c r="G2173" s="5">
        <v>0</v>
      </c>
      <c r="H2173" s="5" t="s">
        <v>2370</v>
      </c>
      <c r="I2173" s="5" t="str">
        <f t="shared" si="66"/>
        <v>OVERWEIGHT</v>
      </c>
      <c r="J2173" s="5" t="str">
        <f t="shared" si="67"/>
        <v>NORMAL</v>
      </c>
    </row>
    <row r="2174" spans="1:10" x14ac:dyDescent="0.25">
      <c r="A2174" s="5" t="s">
        <v>179</v>
      </c>
      <c r="B2174" s="5">
        <v>29.734999999999999</v>
      </c>
      <c r="C2174" s="5">
        <v>11.92</v>
      </c>
      <c r="D2174" s="5" t="s">
        <v>2370</v>
      </c>
      <c r="E2174" s="5" t="s">
        <v>2370</v>
      </c>
      <c r="F2174" s="5" t="s">
        <v>2370</v>
      </c>
      <c r="G2174" s="5">
        <v>0</v>
      </c>
      <c r="H2174" s="5" t="s">
        <v>2370</v>
      </c>
      <c r="I2174" s="5" t="str">
        <f t="shared" si="66"/>
        <v>OVERWEIGHT</v>
      </c>
      <c r="J2174" s="5" t="str">
        <f t="shared" si="67"/>
        <v>DIABETES</v>
      </c>
    </row>
    <row r="2175" spans="1:10" x14ac:dyDescent="0.25">
      <c r="A2175" s="5" t="s">
        <v>178</v>
      </c>
      <c r="B2175" s="5">
        <v>40.5</v>
      </c>
      <c r="C2175" s="5">
        <v>5.4</v>
      </c>
      <c r="D2175" s="5" t="s">
        <v>2370</v>
      </c>
      <c r="E2175" s="5" t="s">
        <v>2370</v>
      </c>
      <c r="F2175" s="5" t="s">
        <v>2372</v>
      </c>
      <c r="G2175" s="5">
        <v>1</v>
      </c>
      <c r="H2175" s="5" t="s">
        <v>2370</v>
      </c>
      <c r="I2175" s="5" t="str">
        <f t="shared" si="66"/>
        <v>OBESITY</v>
      </c>
      <c r="J2175" s="5" t="str">
        <f t="shared" si="67"/>
        <v>NORMAL</v>
      </c>
    </row>
    <row r="2176" spans="1:10" x14ac:dyDescent="0.25">
      <c r="A2176" s="5" t="s">
        <v>177</v>
      </c>
      <c r="B2176" s="5">
        <v>25.64</v>
      </c>
      <c r="C2176" s="5">
        <v>4.76</v>
      </c>
      <c r="D2176" s="5" t="s">
        <v>2370</v>
      </c>
      <c r="E2176" s="5" t="s">
        <v>2370</v>
      </c>
      <c r="F2176" s="5" t="s">
        <v>2370</v>
      </c>
      <c r="G2176" s="5">
        <v>1</v>
      </c>
      <c r="H2176" s="5" t="s">
        <v>2370</v>
      </c>
      <c r="I2176" s="5" t="str">
        <f t="shared" si="66"/>
        <v>OVERWEIGHT</v>
      </c>
      <c r="J2176" s="5" t="str">
        <f t="shared" si="67"/>
        <v>NORMAL</v>
      </c>
    </row>
    <row r="2177" spans="1:10" x14ac:dyDescent="0.25">
      <c r="A2177" s="5" t="s">
        <v>176</v>
      </c>
      <c r="B2177" s="5">
        <v>32.9</v>
      </c>
      <c r="C2177" s="5">
        <v>4.78</v>
      </c>
      <c r="D2177" s="5" t="s">
        <v>2370</v>
      </c>
      <c r="E2177" s="5" t="s">
        <v>2370</v>
      </c>
      <c r="F2177" s="5" t="s">
        <v>2372</v>
      </c>
      <c r="G2177" s="5">
        <v>1</v>
      </c>
      <c r="H2177" s="5" t="s">
        <v>2370</v>
      </c>
      <c r="I2177" s="5" t="str">
        <f t="shared" si="66"/>
        <v>OBESITY</v>
      </c>
      <c r="J2177" s="5" t="str">
        <f t="shared" si="67"/>
        <v>NORMAL</v>
      </c>
    </row>
    <row r="2178" spans="1:10" x14ac:dyDescent="0.25">
      <c r="A2178" s="5" t="s">
        <v>175</v>
      </c>
      <c r="B2178" s="5">
        <v>29.8</v>
      </c>
      <c r="C2178" s="5">
        <v>4.26</v>
      </c>
      <c r="D2178" s="5" t="s">
        <v>2370</v>
      </c>
      <c r="E2178" s="5" t="s">
        <v>2370</v>
      </c>
      <c r="F2178" s="5" t="s">
        <v>2372</v>
      </c>
      <c r="G2178" s="5">
        <v>1</v>
      </c>
      <c r="H2178" s="5" t="s">
        <v>2370</v>
      </c>
      <c r="I2178" s="5" t="str">
        <f t="shared" ref="I2178:I2241" si="68">IF(B2178 &lt;18.5,"UNDERWEIGHT",IF(B2178&lt;25,"NORMAL WEIGHT",IF(B2178&lt;30,"OVERWEIGHT","OBESITY")))</f>
        <v>OVERWEIGHT</v>
      </c>
      <c r="J2178" s="5" t="str">
        <f t="shared" si="67"/>
        <v>NORMAL</v>
      </c>
    </row>
    <row r="2179" spans="1:10" x14ac:dyDescent="0.25">
      <c r="A2179" s="5" t="s">
        <v>174</v>
      </c>
      <c r="B2179" s="5">
        <v>28.9</v>
      </c>
      <c r="C2179" s="5">
        <v>5.85</v>
      </c>
      <c r="D2179" s="5" t="s">
        <v>2370</v>
      </c>
      <c r="E2179" s="5" t="s">
        <v>2370</v>
      </c>
      <c r="F2179" s="5" t="s">
        <v>2372</v>
      </c>
      <c r="G2179" s="5">
        <v>1</v>
      </c>
      <c r="H2179" s="5" t="s">
        <v>2370</v>
      </c>
      <c r="I2179" s="5" t="str">
        <f t="shared" si="68"/>
        <v>OVERWEIGHT</v>
      </c>
      <c r="J2179" s="5" t="str">
        <f t="shared" ref="J2179:J2242" si="69">IF(C2179&lt;5.7,"NORMAL",IF(C2179&lt;6.4,"PREDIABETES","DIABETES"))</f>
        <v>PREDIABETES</v>
      </c>
    </row>
    <row r="2180" spans="1:10" x14ac:dyDescent="0.25">
      <c r="A2180" s="5" t="s">
        <v>173</v>
      </c>
      <c r="B2180" s="5">
        <v>24.7</v>
      </c>
      <c r="C2180" s="5">
        <v>5.32</v>
      </c>
      <c r="D2180" s="5" t="s">
        <v>2370</v>
      </c>
      <c r="E2180" s="5" t="s">
        <v>2370</v>
      </c>
      <c r="F2180" s="5" t="s">
        <v>2372</v>
      </c>
      <c r="G2180" s="5">
        <v>1</v>
      </c>
      <c r="H2180" s="5" t="s">
        <v>2370</v>
      </c>
      <c r="I2180" s="5" t="str">
        <f t="shared" si="68"/>
        <v>NORMAL WEIGHT</v>
      </c>
      <c r="J2180" s="5" t="str">
        <f t="shared" si="69"/>
        <v>NORMAL</v>
      </c>
    </row>
    <row r="2181" spans="1:10" x14ac:dyDescent="0.25">
      <c r="A2181" s="5" t="s">
        <v>172</v>
      </c>
      <c r="B2181" s="5">
        <v>20.6</v>
      </c>
      <c r="C2181" s="5">
        <v>5.14</v>
      </c>
      <c r="D2181" s="5" t="s">
        <v>2370</v>
      </c>
      <c r="E2181" s="5" t="s">
        <v>2370</v>
      </c>
      <c r="F2181" s="5" t="s">
        <v>2372</v>
      </c>
      <c r="G2181" s="5">
        <v>1</v>
      </c>
      <c r="H2181" s="5" t="s">
        <v>2370</v>
      </c>
      <c r="I2181" s="5" t="str">
        <f t="shared" si="68"/>
        <v>NORMAL WEIGHT</v>
      </c>
      <c r="J2181" s="5" t="str">
        <f t="shared" si="69"/>
        <v>NORMAL</v>
      </c>
    </row>
    <row r="2182" spans="1:10" x14ac:dyDescent="0.25">
      <c r="A2182" s="5" t="s">
        <v>171</v>
      </c>
      <c r="B2182" s="5">
        <v>18.600000000000001</v>
      </c>
      <c r="C2182" s="5">
        <v>5</v>
      </c>
      <c r="D2182" s="5" t="s">
        <v>2370</v>
      </c>
      <c r="E2182" s="5" t="s">
        <v>2370</v>
      </c>
      <c r="F2182" s="5" t="s">
        <v>2372</v>
      </c>
      <c r="G2182" s="5">
        <v>1</v>
      </c>
      <c r="H2182" s="5" t="s">
        <v>2370</v>
      </c>
      <c r="I2182" s="5" t="str">
        <f t="shared" si="68"/>
        <v>NORMAL WEIGHT</v>
      </c>
      <c r="J2182" s="5" t="str">
        <f t="shared" si="69"/>
        <v>NORMAL</v>
      </c>
    </row>
    <row r="2183" spans="1:10" x14ac:dyDescent="0.25">
      <c r="A2183" s="5" t="s">
        <v>170</v>
      </c>
      <c r="B2183" s="5">
        <v>17.8</v>
      </c>
      <c r="C2183" s="5">
        <v>4.55</v>
      </c>
      <c r="D2183" s="5" t="s">
        <v>2370</v>
      </c>
      <c r="E2183" s="5" t="s">
        <v>2370</v>
      </c>
      <c r="F2183" s="5" t="s">
        <v>2372</v>
      </c>
      <c r="G2183" s="5">
        <v>1</v>
      </c>
      <c r="H2183" s="5" t="s">
        <v>2370</v>
      </c>
      <c r="I2183" s="5" t="str">
        <f t="shared" si="68"/>
        <v>UNDERWEIGHT</v>
      </c>
      <c r="J2183" s="5" t="str">
        <f t="shared" si="69"/>
        <v>NORMAL</v>
      </c>
    </row>
    <row r="2184" spans="1:10" x14ac:dyDescent="0.25">
      <c r="A2184" s="5" t="s">
        <v>169</v>
      </c>
      <c r="B2184" s="5">
        <v>35.200000000000003</v>
      </c>
      <c r="C2184" s="5">
        <v>5.97</v>
      </c>
      <c r="D2184" s="5" t="s">
        <v>2370</v>
      </c>
      <c r="E2184" s="5" t="s">
        <v>2371</v>
      </c>
      <c r="F2184" s="5" t="s">
        <v>2370</v>
      </c>
      <c r="G2184" s="5">
        <v>1</v>
      </c>
      <c r="H2184" s="5" t="s">
        <v>2370</v>
      </c>
      <c r="I2184" s="5" t="str">
        <f t="shared" si="68"/>
        <v>OBESITY</v>
      </c>
      <c r="J2184" s="5" t="str">
        <f t="shared" si="69"/>
        <v>PREDIABETES</v>
      </c>
    </row>
    <row r="2185" spans="1:10" x14ac:dyDescent="0.25">
      <c r="A2185" s="5" t="s">
        <v>168</v>
      </c>
      <c r="B2185" s="5">
        <v>33.770000000000003</v>
      </c>
      <c r="C2185" s="5">
        <v>4.0199999999999996</v>
      </c>
      <c r="D2185" s="5" t="s">
        <v>2370</v>
      </c>
      <c r="E2185" s="5" t="s">
        <v>2371</v>
      </c>
      <c r="F2185" s="5" t="s">
        <v>2370</v>
      </c>
      <c r="G2185" s="5">
        <v>1</v>
      </c>
      <c r="H2185" s="5" t="s">
        <v>2370</v>
      </c>
      <c r="I2185" s="5" t="str">
        <f t="shared" si="68"/>
        <v>OBESITY</v>
      </c>
      <c r="J2185" s="5" t="str">
        <f t="shared" si="69"/>
        <v>NORMAL</v>
      </c>
    </row>
    <row r="2186" spans="1:10" x14ac:dyDescent="0.25">
      <c r="A2186" s="5" t="s">
        <v>167</v>
      </c>
      <c r="B2186" s="5">
        <v>30.03</v>
      </c>
      <c r="C2186" s="5">
        <v>4.04</v>
      </c>
      <c r="D2186" s="5" t="s">
        <v>2370</v>
      </c>
      <c r="E2186" s="5" t="s">
        <v>2371</v>
      </c>
      <c r="F2186" s="5" t="s">
        <v>2370</v>
      </c>
      <c r="G2186" s="5">
        <v>1</v>
      </c>
      <c r="H2186" s="5" t="s">
        <v>2370</v>
      </c>
      <c r="I2186" s="5" t="str">
        <f t="shared" si="68"/>
        <v>OBESITY</v>
      </c>
      <c r="J2186" s="5" t="str">
        <f t="shared" si="69"/>
        <v>NORMAL</v>
      </c>
    </row>
    <row r="2187" spans="1:10" x14ac:dyDescent="0.25">
      <c r="A2187" s="5" t="s">
        <v>166</v>
      </c>
      <c r="B2187" s="5">
        <v>29.37</v>
      </c>
      <c r="C2187" s="5">
        <v>5.54</v>
      </c>
      <c r="D2187" s="5" t="s">
        <v>2370</v>
      </c>
      <c r="E2187" s="5" t="s">
        <v>2371</v>
      </c>
      <c r="F2187" s="5" t="s">
        <v>2370</v>
      </c>
      <c r="G2187" s="5">
        <v>1</v>
      </c>
      <c r="H2187" s="5" t="s">
        <v>2370</v>
      </c>
      <c r="I2187" s="5" t="str">
        <f t="shared" si="68"/>
        <v>OVERWEIGHT</v>
      </c>
      <c r="J2187" s="5" t="str">
        <f t="shared" si="69"/>
        <v>NORMAL</v>
      </c>
    </row>
    <row r="2188" spans="1:10" x14ac:dyDescent="0.25">
      <c r="A2188" s="5" t="s">
        <v>165</v>
      </c>
      <c r="B2188" s="5">
        <v>28.5</v>
      </c>
      <c r="C2188" s="5">
        <v>4.03</v>
      </c>
      <c r="D2188" s="5" t="s">
        <v>2370</v>
      </c>
      <c r="E2188" s="5" t="s">
        <v>2371</v>
      </c>
      <c r="F2188" s="5" t="s">
        <v>2370</v>
      </c>
      <c r="G2188" s="5">
        <v>1</v>
      </c>
      <c r="H2188" s="5" t="s">
        <v>2370</v>
      </c>
      <c r="I2188" s="5" t="str">
        <f t="shared" si="68"/>
        <v>OVERWEIGHT</v>
      </c>
      <c r="J2188" s="5" t="str">
        <f t="shared" si="69"/>
        <v>NORMAL</v>
      </c>
    </row>
    <row r="2189" spans="1:10" x14ac:dyDescent="0.25">
      <c r="A2189" s="5" t="s">
        <v>164</v>
      </c>
      <c r="B2189" s="5">
        <v>23.32</v>
      </c>
      <c r="C2189" s="5">
        <v>5.62</v>
      </c>
      <c r="D2189" s="5" t="s">
        <v>2370</v>
      </c>
      <c r="E2189" s="5" t="s">
        <v>2371</v>
      </c>
      <c r="F2189" s="5" t="s">
        <v>2370</v>
      </c>
      <c r="G2189" s="5">
        <v>1</v>
      </c>
      <c r="H2189" s="5" t="s">
        <v>2370</v>
      </c>
      <c r="I2189" s="5" t="str">
        <f t="shared" si="68"/>
        <v>NORMAL WEIGHT</v>
      </c>
      <c r="J2189" s="5" t="str">
        <f t="shared" si="69"/>
        <v>NORMAL</v>
      </c>
    </row>
    <row r="2190" spans="1:10" x14ac:dyDescent="0.25">
      <c r="A2190" s="5" t="s">
        <v>163</v>
      </c>
      <c r="B2190" s="5">
        <v>26.125</v>
      </c>
      <c r="C2190" s="5">
        <v>5.27</v>
      </c>
      <c r="D2190" s="5" t="s">
        <v>2370</v>
      </c>
      <c r="E2190" s="5" t="s">
        <v>2371</v>
      </c>
      <c r="F2190" s="5" t="s">
        <v>2370</v>
      </c>
      <c r="G2190" s="5">
        <v>1</v>
      </c>
      <c r="H2190" s="5" t="s">
        <v>2370</v>
      </c>
      <c r="I2190" s="5" t="str">
        <f t="shared" si="68"/>
        <v>OVERWEIGHT</v>
      </c>
      <c r="J2190" s="5" t="str">
        <f t="shared" si="69"/>
        <v>NORMAL</v>
      </c>
    </row>
    <row r="2191" spans="1:10" x14ac:dyDescent="0.25">
      <c r="A2191" s="5" t="s">
        <v>162</v>
      </c>
      <c r="B2191" s="5">
        <v>25.46</v>
      </c>
      <c r="C2191" s="5">
        <v>5.18</v>
      </c>
      <c r="D2191" s="5" t="s">
        <v>2370</v>
      </c>
      <c r="E2191" s="5" t="s">
        <v>2371</v>
      </c>
      <c r="F2191" s="5" t="s">
        <v>2370</v>
      </c>
      <c r="G2191" s="5">
        <v>1</v>
      </c>
      <c r="H2191" s="5" t="s">
        <v>2370</v>
      </c>
      <c r="I2191" s="5" t="str">
        <f t="shared" si="68"/>
        <v>OVERWEIGHT</v>
      </c>
      <c r="J2191" s="5" t="str">
        <f t="shared" si="69"/>
        <v>NORMAL</v>
      </c>
    </row>
    <row r="2192" spans="1:10" x14ac:dyDescent="0.25">
      <c r="A2192" s="5" t="s">
        <v>161</v>
      </c>
      <c r="B2192" s="5">
        <v>23.75</v>
      </c>
      <c r="C2192" s="5">
        <v>5.27</v>
      </c>
      <c r="D2192" s="5" t="s">
        <v>2370</v>
      </c>
      <c r="E2192" s="5" t="s">
        <v>2371</v>
      </c>
      <c r="F2192" s="5" t="s">
        <v>2370</v>
      </c>
      <c r="G2192" s="5">
        <v>1</v>
      </c>
      <c r="H2192" s="5" t="s">
        <v>2370</v>
      </c>
      <c r="I2192" s="5" t="str">
        <f t="shared" si="68"/>
        <v>NORMAL WEIGHT</v>
      </c>
      <c r="J2192" s="5" t="str">
        <f t="shared" si="69"/>
        <v>NORMAL</v>
      </c>
    </row>
    <row r="2193" spans="1:10" x14ac:dyDescent="0.25">
      <c r="A2193" s="5" t="s">
        <v>159</v>
      </c>
      <c r="B2193" s="5">
        <v>23.085000000000001</v>
      </c>
      <c r="C2193" s="5">
        <v>5.62</v>
      </c>
      <c r="D2193" s="5" t="s">
        <v>2370</v>
      </c>
      <c r="E2193" s="5" t="s">
        <v>2371</v>
      </c>
      <c r="F2193" s="5" t="s">
        <v>2370</v>
      </c>
      <c r="G2193" s="5">
        <v>1</v>
      </c>
      <c r="H2193" s="5" t="s">
        <v>2370</v>
      </c>
      <c r="I2193" s="5" t="str">
        <f t="shared" si="68"/>
        <v>NORMAL WEIGHT</v>
      </c>
      <c r="J2193" s="5" t="str">
        <f t="shared" si="69"/>
        <v>NORMAL</v>
      </c>
    </row>
    <row r="2194" spans="1:10" x14ac:dyDescent="0.25">
      <c r="A2194" s="5" t="s">
        <v>157</v>
      </c>
      <c r="B2194" s="5">
        <v>22.99</v>
      </c>
      <c r="C2194" s="5">
        <v>5.0599999999999996</v>
      </c>
      <c r="D2194" s="5" t="s">
        <v>2370</v>
      </c>
      <c r="E2194" s="5" t="s">
        <v>2371</v>
      </c>
      <c r="F2194" s="5" t="s">
        <v>2370</v>
      </c>
      <c r="G2194" s="5">
        <v>1</v>
      </c>
      <c r="H2194" s="5" t="s">
        <v>2370</v>
      </c>
      <c r="I2194" s="5" t="str">
        <f t="shared" si="68"/>
        <v>NORMAL WEIGHT</v>
      </c>
      <c r="J2194" s="5" t="str">
        <f t="shared" si="69"/>
        <v>NORMAL</v>
      </c>
    </row>
    <row r="2195" spans="1:10" x14ac:dyDescent="0.25">
      <c r="A2195" s="5" t="s">
        <v>155</v>
      </c>
      <c r="B2195" s="5">
        <v>21.47</v>
      </c>
      <c r="C2195" s="5">
        <v>4.6900000000000004</v>
      </c>
      <c r="D2195" s="5" t="s">
        <v>2370</v>
      </c>
      <c r="E2195" s="5" t="s">
        <v>2371</v>
      </c>
      <c r="F2195" s="5" t="s">
        <v>2370</v>
      </c>
      <c r="G2195" s="5">
        <v>1</v>
      </c>
      <c r="H2195" s="5" t="s">
        <v>2370</v>
      </c>
      <c r="I2195" s="5" t="str">
        <f t="shared" si="68"/>
        <v>NORMAL WEIGHT</v>
      </c>
      <c r="J2195" s="5" t="str">
        <f t="shared" si="69"/>
        <v>NORMAL</v>
      </c>
    </row>
    <row r="2196" spans="1:10" x14ac:dyDescent="0.25">
      <c r="A2196" s="5" t="s">
        <v>153</v>
      </c>
      <c r="B2196" s="5">
        <v>15.96</v>
      </c>
      <c r="C2196" s="5">
        <v>5.44</v>
      </c>
      <c r="D2196" s="5" t="s">
        <v>2370</v>
      </c>
      <c r="E2196" s="5" t="s">
        <v>2371</v>
      </c>
      <c r="F2196" s="5" t="s">
        <v>2370</v>
      </c>
      <c r="G2196" s="5">
        <v>1</v>
      </c>
      <c r="H2196" s="5" t="s">
        <v>2370</v>
      </c>
      <c r="I2196" s="5" t="str">
        <f t="shared" si="68"/>
        <v>UNDERWEIGHT</v>
      </c>
      <c r="J2196" s="5" t="str">
        <f t="shared" si="69"/>
        <v>NORMAL</v>
      </c>
    </row>
    <row r="2197" spans="1:10" x14ac:dyDescent="0.25">
      <c r="A2197" s="5" t="s">
        <v>152</v>
      </c>
      <c r="B2197" s="5">
        <v>39.5</v>
      </c>
      <c r="C2197" s="5">
        <v>5.05</v>
      </c>
      <c r="D2197" s="5" t="s">
        <v>2370</v>
      </c>
      <c r="E2197" s="5" t="s">
        <v>2371</v>
      </c>
      <c r="F2197" s="5" t="s">
        <v>2370</v>
      </c>
      <c r="G2197" s="5">
        <v>1</v>
      </c>
      <c r="H2197" s="5" t="s">
        <v>2370</v>
      </c>
      <c r="I2197" s="5" t="str">
        <f t="shared" si="68"/>
        <v>OBESITY</v>
      </c>
      <c r="J2197" s="5" t="str">
        <f t="shared" si="69"/>
        <v>NORMAL</v>
      </c>
    </row>
    <row r="2198" spans="1:10" x14ac:dyDescent="0.25">
      <c r="A2198" s="5" t="s">
        <v>151</v>
      </c>
      <c r="B2198" s="5">
        <v>33.770000000000003</v>
      </c>
      <c r="C2198" s="5">
        <v>6</v>
      </c>
      <c r="D2198" s="5" t="s">
        <v>2370</v>
      </c>
      <c r="E2198" s="5" t="s">
        <v>2371</v>
      </c>
      <c r="F2198" s="5" t="s">
        <v>2370</v>
      </c>
      <c r="G2198" s="5">
        <v>1</v>
      </c>
      <c r="H2198" s="5" t="s">
        <v>2370</v>
      </c>
      <c r="I2198" s="5" t="str">
        <f t="shared" si="68"/>
        <v>OBESITY</v>
      </c>
      <c r="J2198" s="5" t="str">
        <f t="shared" si="69"/>
        <v>PREDIABETES</v>
      </c>
    </row>
    <row r="2199" spans="1:10" x14ac:dyDescent="0.25">
      <c r="A2199" s="5" t="s">
        <v>150</v>
      </c>
      <c r="B2199" s="5">
        <v>26.84</v>
      </c>
      <c r="C2199" s="5">
        <v>5.99</v>
      </c>
      <c r="D2199" s="5" t="s">
        <v>2371</v>
      </c>
      <c r="E2199" s="5" t="s">
        <v>2371</v>
      </c>
      <c r="F2199" s="5" t="s">
        <v>2370</v>
      </c>
      <c r="G2199" s="5">
        <v>1</v>
      </c>
      <c r="H2199" s="5" t="s">
        <v>2370</v>
      </c>
      <c r="I2199" s="5" t="str">
        <f t="shared" si="68"/>
        <v>OVERWEIGHT</v>
      </c>
      <c r="J2199" s="5" t="str">
        <f t="shared" si="69"/>
        <v>PREDIABETES</v>
      </c>
    </row>
    <row r="2200" spans="1:10" x14ac:dyDescent="0.25">
      <c r="A2200" s="5" t="s">
        <v>149</v>
      </c>
      <c r="B2200" s="5">
        <v>35.53</v>
      </c>
      <c r="C2200" s="5">
        <v>4.3600000000000003</v>
      </c>
      <c r="D2200" s="5" t="s">
        <v>2370</v>
      </c>
      <c r="E2200" s="5" t="s">
        <v>2370</v>
      </c>
      <c r="F2200" s="5" t="s">
        <v>2372</v>
      </c>
      <c r="G2200" s="5">
        <v>1</v>
      </c>
      <c r="H2200" s="5" t="s">
        <v>2370</v>
      </c>
      <c r="I2200" s="5" t="str">
        <f t="shared" si="68"/>
        <v>OBESITY</v>
      </c>
      <c r="J2200" s="5" t="str">
        <f t="shared" si="69"/>
        <v>NORMAL</v>
      </c>
    </row>
    <row r="2201" spans="1:10" x14ac:dyDescent="0.25">
      <c r="A2201" s="5" t="s">
        <v>148</v>
      </c>
      <c r="B2201" s="5">
        <v>30.59</v>
      </c>
      <c r="C2201" s="5">
        <v>4.41</v>
      </c>
      <c r="D2201" s="5" t="s">
        <v>2370</v>
      </c>
      <c r="E2201" s="5" t="s">
        <v>2370</v>
      </c>
      <c r="F2201" s="5" t="s">
        <v>2372</v>
      </c>
      <c r="G2201" s="5">
        <v>1</v>
      </c>
      <c r="H2201" s="5" t="s">
        <v>2370</v>
      </c>
      <c r="I2201" s="5" t="str">
        <f t="shared" si="68"/>
        <v>OBESITY</v>
      </c>
      <c r="J2201" s="5" t="str">
        <f t="shared" si="69"/>
        <v>NORMAL</v>
      </c>
    </row>
    <row r="2202" spans="1:10" x14ac:dyDescent="0.25">
      <c r="A2202" s="5" t="s">
        <v>147</v>
      </c>
      <c r="B2202" s="5">
        <v>30.59</v>
      </c>
      <c r="C2202" s="5">
        <v>4.17</v>
      </c>
      <c r="D2202" s="5" t="s">
        <v>2370</v>
      </c>
      <c r="E2202" s="5" t="s">
        <v>2370</v>
      </c>
      <c r="F2202" s="5" t="s">
        <v>2372</v>
      </c>
      <c r="G2202" s="5">
        <v>1</v>
      </c>
      <c r="H2202" s="5" t="s">
        <v>2370</v>
      </c>
      <c r="I2202" s="5" t="str">
        <f t="shared" si="68"/>
        <v>OBESITY</v>
      </c>
      <c r="J2202" s="5" t="str">
        <f t="shared" si="69"/>
        <v>NORMAL</v>
      </c>
    </row>
    <row r="2203" spans="1:10" x14ac:dyDescent="0.25">
      <c r="A2203" s="5" t="s">
        <v>146</v>
      </c>
      <c r="B2203" s="5">
        <v>27.835000000000001</v>
      </c>
      <c r="C2203" s="5">
        <v>4.4400000000000004</v>
      </c>
      <c r="D2203" s="5" t="s">
        <v>2370</v>
      </c>
      <c r="E2203" s="5" t="s">
        <v>2370</v>
      </c>
      <c r="F2203" s="5" t="s">
        <v>2372</v>
      </c>
      <c r="G2203" s="5">
        <v>1</v>
      </c>
      <c r="H2203" s="5" t="s">
        <v>2370</v>
      </c>
      <c r="I2203" s="5" t="str">
        <f t="shared" si="68"/>
        <v>OVERWEIGHT</v>
      </c>
      <c r="J2203" s="5" t="str">
        <f t="shared" si="69"/>
        <v>NORMAL</v>
      </c>
    </row>
    <row r="2204" spans="1:10" x14ac:dyDescent="0.25">
      <c r="A2204" s="5" t="s">
        <v>145</v>
      </c>
      <c r="B2204" s="5">
        <v>40.26</v>
      </c>
      <c r="C2204" s="5">
        <v>5.52</v>
      </c>
      <c r="D2204" s="5" t="s">
        <v>2370</v>
      </c>
      <c r="E2204" s="5" t="s">
        <v>2371</v>
      </c>
      <c r="F2204" s="5" t="s">
        <v>2370</v>
      </c>
      <c r="G2204" s="5">
        <v>1</v>
      </c>
      <c r="H2204" s="5" t="s">
        <v>2370</v>
      </c>
      <c r="I2204" s="5" t="str">
        <f t="shared" si="68"/>
        <v>OBESITY</v>
      </c>
      <c r="J2204" s="5" t="str">
        <f t="shared" si="69"/>
        <v>NORMAL</v>
      </c>
    </row>
    <row r="2205" spans="1:10" x14ac:dyDescent="0.25">
      <c r="A2205" s="5" t="s">
        <v>144</v>
      </c>
      <c r="B2205" s="5">
        <v>39.82</v>
      </c>
      <c r="C2205" s="5">
        <v>6.01</v>
      </c>
      <c r="D2205" s="5" t="s">
        <v>2370</v>
      </c>
      <c r="E2205" s="5" t="s">
        <v>2371</v>
      </c>
      <c r="F2205" s="5" t="s">
        <v>2370</v>
      </c>
      <c r="G2205" s="5">
        <v>1</v>
      </c>
      <c r="H2205" s="5" t="s">
        <v>2370</v>
      </c>
      <c r="I2205" s="5" t="str">
        <f t="shared" si="68"/>
        <v>OBESITY</v>
      </c>
      <c r="J2205" s="5" t="str">
        <f t="shared" si="69"/>
        <v>PREDIABETES</v>
      </c>
    </row>
    <row r="2206" spans="1:10" x14ac:dyDescent="0.25">
      <c r="A2206" s="5" t="s">
        <v>143</v>
      </c>
      <c r="B2206" s="5">
        <v>39.159999999999997</v>
      </c>
      <c r="C2206" s="5">
        <v>5.81</v>
      </c>
      <c r="D2206" s="5" t="s">
        <v>2370</v>
      </c>
      <c r="E2206" s="5" t="s">
        <v>2371</v>
      </c>
      <c r="F2206" s="5" t="s">
        <v>2370</v>
      </c>
      <c r="G2206" s="5">
        <v>1</v>
      </c>
      <c r="H2206" s="5" t="s">
        <v>2370</v>
      </c>
      <c r="I2206" s="5" t="str">
        <f t="shared" si="68"/>
        <v>OBESITY</v>
      </c>
      <c r="J2206" s="5" t="str">
        <f t="shared" si="69"/>
        <v>PREDIABETES</v>
      </c>
    </row>
    <row r="2207" spans="1:10" x14ac:dyDescent="0.25">
      <c r="A2207" s="5" t="s">
        <v>142</v>
      </c>
      <c r="B2207" s="5">
        <v>25.555</v>
      </c>
      <c r="C2207" s="5">
        <v>4.37</v>
      </c>
      <c r="D2207" s="5" t="s">
        <v>2370</v>
      </c>
      <c r="E2207" s="5" t="s">
        <v>2370</v>
      </c>
      <c r="F2207" s="5" t="s">
        <v>2372</v>
      </c>
      <c r="G2207" s="5">
        <v>1</v>
      </c>
      <c r="H2207" s="5" t="s">
        <v>2370</v>
      </c>
      <c r="I2207" s="5" t="str">
        <f t="shared" si="68"/>
        <v>OVERWEIGHT</v>
      </c>
      <c r="J2207" s="5" t="str">
        <f t="shared" si="69"/>
        <v>NORMAL</v>
      </c>
    </row>
    <row r="2208" spans="1:10" x14ac:dyDescent="0.25">
      <c r="A2208" s="5" t="s">
        <v>141</v>
      </c>
      <c r="B2208" s="5">
        <v>25.175000000000001</v>
      </c>
      <c r="C2208" s="5">
        <v>5.74</v>
      </c>
      <c r="D2208" s="5" t="s">
        <v>2370</v>
      </c>
      <c r="E2208" s="5" t="s">
        <v>2370</v>
      </c>
      <c r="F2208" s="5" t="s">
        <v>2372</v>
      </c>
      <c r="G2208" s="5">
        <v>1</v>
      </c>
      <c r="H2208" s="5" t="s">
        <v>2370</v>
      </c>
      <c r="I2208" s="5" t="str">
        <f t="shared" si="68"/>
        <v>OVERWEIGHT</v>
      </c>
      <c r="J2208" s="5" t="str">
        <f t="shared" si="69"/>
        <v>PREDIABETES</v>
      </c>
    </row>
    <row r="2209" spans="1:10" x14ac:dyDescent="0.25">
      <c r="A2209" s="5" t="s">
        <v>140</v>
      </c>
      <c r="B2209" s="5">
        <v>38.28</v>
      </c>
      <c r="C2209" s="5">
        <v>5.39</v>
      </c>
      <c r="D2209" s="5" t="s">
        <v>2370</v>
      </c>
      <c r="E2209" s="5" t="s">
        <v>2371</v>
      </c>
      <c r="F2209" s="5" t="s">
        <v>2370</v>
      </c>
      <c r="G2209" s="5">
        <v>1</v>
      </c>
      <c r="H2209" s="5" t="s">
        <v>2370</v>
      </c>
      <c r="I2209" s="5" t="str">
        <f t="shared" si="68"/>
        <v>OBESITY</v>
      </c>
      <c r="J2209" s="5" t="str">
        <f t="shared" si="69"/>
        <v>NORMAL</v>
      </c>
    </row>
    <row r="2210" spans="1:10" x14ac:dyDescent="0.25">
      <c r="A2210" s="5" t="s">
        <v>139</v>
      </c>
      <c r="B2210" s="5">
        <v>38.17</v>
      </c>
      <c r="C2210" s="5">
        <v>4.07</v>
      </c>
      <c r="D2210" s="5" t="s">
        <v>2370</v>
      </c>
      <c r="E2210" s="5" t="s">
        <v>2371</v>
      </c>
      <c r="F2210" s="5" t="s">
        <v>2370</v>
      </c>
      <c r="G2210" s="5">
        <v>1</v>
      </c>
      <c r="H2210" s="5" t="s">
        <v>2370</v>
      </c>
      <c r="I2210" s="5" t="str">
        <f t="shared" si="68"/>
        <v>OBESITY</v>
      </c>
      <c r="J2210" s="5" t="str">
        <f t="shared" si="69"/>
        <v>NORMAL</v>
      </c>
    </row>
    <row r="2211" spans="1:10" x14ac:dyDescent="0.25">
      <c r="A2211" s="5" t="s">
        <v>138</v>
      </c>
      <c r="B2211" s="5">
        <v>36.85</v>
      </c>
      <c r="C2211" s="5">
        <v>5.49</v>
      </c>
      <c r="D2211" s="5" t="s">
        <v>2370</v>
      </c>
      <c r="E2211" s="5" t="s">
        <v>2371</v>
      </c>
      <c r="F2211" s="5" t="s">
        <v>2370</v>
      </c>
      <c r="G2211" s="5">
        <v>1</v>
      </c>
      <c r="H2211" s="5" t="s">
        <v>2370</v>
      </c>
      <c r="I2211" s="5" t="str">
        <f t="shared" si="68"/>
        <v>OBESITY</v>
      </c>
      <c r="J2211" s="5" t="str">
        <f t="shared" si="69"/>
        <v>NORMAL</v>
      </c>
    </row>
    <row r="2212" spans="1:10" x14ac:dyDescent="0.25">
      <c r="A2212" s="5" t="s">
        <v>137</v>
      </c>
      <c r="B2212" s="5">
        <v>22.61</v>
      </c>
      <c r="C2212" s="5">
        <v>5.68</v>
      </c>
      <c r="D2212" s="5" t="s">
        <v>2370</v>
      </c>
      <c r="E2212" s="5" t="s">
        <v>2370</v>
      </c>
      <c r="F2212" s="5" t="s">
        <v>2372</v>
      </c>
      <c r="G2212" s="5">
        <v>1</v>
      </c>
      <c r="H2212" s="5" t="s">
        <v>2370</v>
      </c>
      <c r="I2212" s="5" t="str">
        <f t="shared" si="68"/>
        <v>NORMAL WEIGHT</v>
      </c>
      <c r="J2212" s="5" t="str">
        <f t="shared" si="69"/>
        <v>NORMAL</v>
      </c>
    </row>
    <row r="2213" spans="1:10" x14ac:dyDescent="0.25">
      <c r="A2213" s="5" t="s">
        <v>136</v>
      </c>
      <c r="B2213" s="5">
        <v>21.754999999999999</v>
      </c>
      <c r="C2213" s="5">
        <v>6.09</v>
      </c>
      <c r="D2213" s="5" t="s">
        <v>2370</v>
      </c>
      <c r="E2213" s="5" t="s">
        <v>2370</v>
      </c>
      <c r="F2213" s="5" t="s">
        <v>2372</v>
      </c>
      <c r="G2213" s="5">
        <v>1</v>
      </c>
      <c r="H2213" s="5" t="s">
        <v>2370</v>
      </c>
      <c r="I2213" s="5" t="str">
        <f t="shared" si="68"/>
        <v>NORMAL WEIGHT</v>
      </c>
      <c r="J2213" s="5" t="str">
        <f t="shared" si="69"/>
        <v>PREDIABETES</v>
      </c>
    </row>
    <row r="2214" spans="1:10" x14ac:dyDescent="0.25">
      <c r="A2214" s="5" t="s">
        <v>135</v>
      </c>
      <c r="B2214" s="5">
        <v>20.425000000000001</v>
      </c>
      <c r="C2214" s="5">
        <v>5.53</v>
      </c>
      <c r="D2214" s="5" t="s">
        <v>2370</v>
      </c>
      <c r="E2214" s="5" t="s">
        <v>2370</v>
      </c>
      <c r="F2214" s="5" t="s">
        <v>2372</v>
      </c>
      <c r="G2214" s="5">
        <v>1</v>
      </c>
      <c r="H2214" s="5" t="s">
        <v>2370</v>
      </c>
      <c r="I2214" s="5" t="str">
        <f t="shared" si="68"/>
        <v>NORMAL WEIGHT</v>
      </c>
      <c r="J2214" s="5" t="str">
        <f t="shared" si="69"/>
        <v>NORMAL</v>
      </c>
    </row>
    <row r="2215" spans="1:10" x14ac:dyDescent="0.25">
      <c r="A2215" s="5" t="s">
        <v>134</v>
      </c>
      <c r="B2215" s="5">
        <v>31.35</v>
      </c>
      <c r="C2215" s="5">
        <v>4.28</v>
      </c>
      <c r="D2215" s="5" t="s">
        <v>2370</v>
      </c>
      <c r="E2215" s="5" t="s">
        <v>2371</v>
      </c>
      <c r="F2215" s="5" t="s">
        <v>2370</v>
      </c>
      <c r="G2215" s="5">
        <v>1</v>
      </c>
      <c r="H2215" s="5" t="s">
        <v>2370</v>
      </c>
      <c r="I2215" s="5" t="str">
        <f t="shared" si="68"/>
        <v>OBESITY</v>
      </c>
      <c r="J2215" s="5" t="str">
        <f t="shared" si="69"/>
        <v>NORMAL</v>
      </c>
    </row>
    <row r="2216" spans="1:10" x14ac:dyDescent="0.25">
      <c r="A2216" s="5" t="s">
        <v>133</v>
      </c>
      <c r="B2216" s="5">
        <v>31.13</v>
      </c>
      <c r="C2216" s="5">
        <v>6.01</v>
      </c>
      <c r="D2216" s="5" t="s">
        <v>2370</v>
      </c>
      <c r="E2216" s="5" t="s">
        <v>2371</v>
      </c>
      <c r="F2216" s="5" t="s">
        <v>2370</v>
      </c>
      <c r="G2216" s="5">
        <v>1</v>
      </c>
      <c r="H2216" s="5" t="s">
        <v>2370</v>
      </c>
      <c r="I2216" s="5" t="str">
        <f t="shared" si="68"/>
        <v>OBESITY</v>
      </c>
      <c r="J2216" s="5" t="str">
        <f t="shared" si="69"/>
        <v>PREDIABETES</v>
      </c>
    </row>
    <row r="2217" spans="1:10" x14ac:dyDescent="0.25">
      <c r="A2217" s="5" t="s">
        <v>132</v>
      </c>
      <c r="B2217" s="5">
        <v>17.48</v>
      </c>
      <c r="C2217" s="5">
        <v>4.59</v>
      </c>
      <c r="D2217" s="5" t="s">
        <v>2370</v>
      </c>
      <c r="E2217" s="5" t="s">
        <v>2370</v>
      </c>
      <c r="F2217" s="5" t="s">
        <v>2372</v>
      </c>
      <c r="G2217" s="5">
        <v>1</v>
      </c>
      <c r="H2217" s="5" t="s">
        <v>2370</v>
      </c>
      <c r="I2217" s="5" t="str">
        <f t="shared" si="68"/>
        <v>UNDERWEIGHT</v>
      </c>
      <c r="J2217" s="5" t="str">
        <f t="shared" si="69"/>
        <v>NORMAL</v>
      </c>
    </row>
    <row r="2218" spans="1:10" x14ac:dyDescent="0.25">
      <c r="A2218" s="5" t="s">
        <v>131</v>
      </c>
      <c r="B2218" s="5">
        <v>22.57</v>
      </c>
      <c r="C2218" s="5">
        <v>5.8</v>
      </c>
      <c r="D2218" s="5" t="s">
        <v>2371</v>
      </c>
      <c r="E2218" s="5" t="s">
        <v>2370</v>
      </c>
      <c r="F2218" s="5" t="s">
        <v>2370</v>
      </c>
      <c r="G2218" s="5">
        <v>1</v>
      </c>
      <c r="H2218" s="5" t="s">
        <v>2370</v>
      </c>
      <c r="I2218" s="5" t="str">
        <f t="shared" si="68"/>
        <v>NORMAL WEIGHT</v>
      </c>
      <c r="J2218" s="5" t="str">
        <f t="shared" si="69"/>
        <v>PREDIABETES</v>
      </c>
    </row>
    <row r="2219" spans="1:10" x14ac:dyDescent="0.25">
      <c r="A2219" s="5" t="s">
        <v>130</v>
      </c>
      <c r="B2219" s="5">
        <v>26.73</v>
      </c>
      <c r="C2219" s="5">
        <v>5.08</v>
      </c>
      <c r="D2219" s="5" t="s">
        <v>2370</v>
      </c>
      <c r="E2219" s="5" t="s">
        <v>2371</v>
      </c>
      <c r="F2219" s="5" t="s">
        <v>2370</v>
      </c>
      <c r="G2219" s="5">
        <v>1</v>
      </c>
      <c r="H2219" s="5" t="s">
        <v>2370</v>
      </c>
      <c r="I2219" s="5" t="str">
        <f t="shared" si="68"/>
        <v>OVERWEIGHT</v>
      </c>
      <c r="J2219" s="5" t="str">
        <f t="shared" si="69"/>
        <v>NORMAL</v>
      </c>
    </row>
    <row r="2220" spans="1:10" x14ac:dyDescent="0.25">
      <c r="A2220" s="5" t="s">
        <v>129</v>
      </c>
      <c r="B2220" s="5">
        <v>20.79</v>
      </c>
      <c r="C2220" s="5">
        <v>5.84</v>
      </c>
      <c r="D2220" s="5" t="s">
        <v>2370</v>
      </c>
      <c r="E2220" s="5" t="s">
        <v>2371</v>
      </c>
      <c r="F2220" s="5" t="s">
        <v>2370</v>
      </c>
      <c r="G2220" s="5">
        <v>1</v>
      </c>
      <c r="H2220" s="5" t="s">
        <v>2370</v>
      </c>
      <c r="I2220" s="5" t="str">
        <f t="shared" si="68"/>
        <v>NORMAL WEIGHT</v>
      </c>
      <c r="J2220" s="5" t="str">
        <f t="shared" si="69"/>
        <v>PREDIABETES</v>
      </c>
    </row>
    <row r="2221" spans="1:10" x14ac:dyDescent="0.25">
      <c r="A2221" s="5" t="s">
        <v>128</v>
      </c>
      <c r="B2221" s="5">
        <v>20.149999999999999</v>
      </c>
      <c r="C2221" s="5">
        <v>4.1500000000000004</v>
      </c>
      <c r="D2221" s="5" t="s">
        <v>2370</v>
      </c>
      <c r="E2221" s="5" t="s">
        <v>2370</v>
      </c>
      <c r="F2221" s="5" t="s">
        <v>2370</v>
      </c>
      <c r="G2221" s="5">
        <v>1</v>
      </c>
      <c r="H2221" s="5" t="s">
        <v>2370</v>
      </c>
      <c r="I2221" s="5" t="str">
        <f t="shared" si="68"/>
        <v>NORMAL WEIGHT</v>
      </c>
      <c r="J2221" s="5" t="str">
        <f t="shared" si="69"/>
        <v>NORMAL</v>
      </c>
    </row>
    <row r="2222" spans="1:10" x14ac:dyDescent="0.25">
      <c r="A2222" s="5" t="s">
        <v>127</v>
      </c>
      <c r="B2222" s="5">
        <v>36.85</v>
      </c>
      <c r="C2222" s="5">
        <v>4.3600000000000003</v>
      </c>
      <c r="D2222" s="5" t="s">
        <v>2371</v>
      </c>
      <c r="E2222" s="5" t="s">
        <v>2370</v>
      </c>
      <c r="F2222" s="5" t="s">
        <v>2370</v>
      </c>
      <c r="G2222" s="5">
        <v>0</v>
      </c>
      <c r="H2222" s="5" t="s">
        <v>2370</v>
      </c>
      <c r="I2222" s="5" t="str">
        <f t="shared" si="68"/>
        <v>OBESITY</v>
      </c>
      <c r="J2222" s="5" t="str">
        <f t="shared" si="69"/>
        <v>NORMAL</v>
      </c>
    </row>
    <row r="2223" spans="1:10" x14ac:dyDescent="0.25">
      <c r="A2223" s="5" t="s">
        <v>126</v>
      </c>
      <c r="B2223" s="5">
        <v>35.53</v>
      </c>
      <c r="C2223" s="5">
        <v>4.55</v>
      </c>
      <c r="D2223" s="5" t="s">
        <v>2371</v>
      </c>
      <c r="E2223" s="5" t="s">
        <v>2370</v>
      </c>
      <c r="F2223" s="5" t="s">
        <v>2370</v>
      </c>
      <c r="G2223" s="5">
        <v>0</v>
      </c>
      <c r="H2223" s="5" t="s">
        <v>2370</v>
      </c>
      <c r="I2223" s="5" t="str">
        <f t="shared" si="68"/>
        <v>OBESITY</v>
      </c>
      <c r="J2223" s="5" t="str">
        <f t="shared" si="69"/>
        <v>NORMAL</v>
      </c>
    </row>
    <row r="2224" spans="1:10" x14ac:dyDescent="0.25">
      <c r="A2224" s="5" t="s">
        <v>125</v>
      </c>
      <c r="B2224" s="5">
        <v>31.1</v>
      </c>
      <c r="C2224" s="5">
        <v>4.37</v>
      </c>
      <c r="D2224" s="5" t="s">
        <v>2371</v>
      </c>
      <c r="E2224" s="5" t="s">
        <v>2370</v>
      </c>
      <c r="F2224" s="5" t="s">
        <v>2370</v>
      </c>
      <c r="G2224" s="5">
        <v>0</v>
      </c>
      <c r="H2224" s="5" t="s">
        <v>2370</v>
      </c>
      <c r="I2224" s="5" t="str">
        <f t="shared" si="68"/>
        <v>OBESITY</v>
      </c>
      <c r="J2224" s="5" t="str">
        <f t="shared" si="69"/>
        <v>NORMAL</v>
      </c>
    </row>
    <row r="2225" spans="1:10" x14ac:dyDescent="0.25">
      <c r="A2225" s="5" t="s">
        <v>124</v>
      </c>
      <c r="B2225" s="5">
        <v>23.21</v>
      </c>
      <c r="C2225" s="5">
        <v>5.24</v>
      </c>
      <c r="D2225" s="5" t="s">
        <v>2371</v>
      </c>
      <c r="E2225" s="5" t="s">
        <v>2370</v>
      </c>
      <c r="F2225" s="5" t="s">
        <v>2370</v>
      </c>
      <c r="G2225" s="5">
        <v>0</v>
      </c>
      <c r="H2225" s="5" t="s">
        <v>2370</v>
      </c>
      <c r="I2225" s="5" t="str">
        <f t="shared" si="68"/>
        <v>NORMAL WEIGHT</v>
      </c>
      <c r="J2225" s="5" t="str">
        <f t="shared" si="69"/>
        <v>NORMAL</v>
      </c>
    </row>
    <row r="2226" spans="1:10" x14ac:dyDescent="0.25">
      <c r="A2226" s="5" t="s">
        <v>123</v>
      </c>
      <c r="B2226" s="5">
        <v>18.36</v>
      </c>
      <c r="C2226" s="5">
        <v>5.96</v>
      </c>
      <c r="D2226" s="5" t="s">
        <v>2370</v>
      </c>
      <c r="E2226" s="5" t="s">
        <v>2370</v>
      </c>
      <c r="F2226" s="5" t="s">
        <v>2370</v>
      </c>
      <c r="G2226" s="5">
        <v>1</v>
      </c>
      <c r="H2226" s="5" t="s">
        <v>2370</v>
      </c>
      <c r="I2226" s="5" t="str">
        <f t="shared" si="68"/>
        <v>UNDERWEIGHT</v>
      </c>
      <c r="J2226" s="5" t="str">
        <f t="shared" si="69"/>
        <v>PREDIABETES</v>
      </c>
    </row>
    <row r="2227" spans="1:10" x14ac:dyDescent="0.25">
      <c r="A2227" s="5" t="s">
        <v>122</v>
      </c>
      <c r="B2227" s="5">
        <v>15.92</v>
      </c>
      <c r="C2227" s="5">
        <v>4.76</v>
      </c>
      <c r="D2227" s="5" t="s">
        <v>2371</v>
      </c>
      <c r="E2227" s="5" t="s">
        <v>2370</v>
      </c>
      <c r="F2227" s="5" t="s">
        <v>2370</v>
      </c>
      <c r="G2227" s="5">
        <v>1</v>
      </c>
      <c r="H2227" s="5" t="s">
        <v>2370</v>
      </c>
      <c r="I2227" s="5" t="str">
        <f t="shared" si="68"/>
        <v>UNDERWEIGHT</v>
      </c>
      <c r="J2227" s="5" t="str">
        <f t="shared" si="69"/>
        <v>NORMAL</v>
      </c>
    </row>
    <row r="2228" spans="1:10" x14ac:dyDescent="0.25">
      <c r="A2228" s="5" t="s">
        <v>121</v>
      </c>
      <c r="B2228" s="5">
        <v>15.17</v>
      </c>
      <c r="C2228" s="5">
        <v>4.3</v>
      </c>
      <c r="D2228" s="5" t="s">
        <v>2371</v>
      </c>
      <c r="E2228" s="5" t="s">
        <v>2370</v>
      </c>
      <c r="F2228" s="5" t="s">
        <v>2372</v>
      </c>
      <c r="G2228" s="5">
        <v>1</v>
      </c>
      <c r="H2228" s="5" t="s">
        <v>2370</v>
      </c>
      <c r="I2228" s="5" t="str">
        <f t="shared" si="68"/>
        <v>UNDERWEIGHT</v>
      </c>
      <c r="J2228" s="5" t="str">
        <f t="shared" si="69"/>
        <v>NORMAL</v>
      </c>
    </row>
    <row r="2229" spans="1:10" x14ac:dyDescent="0.25">
      <c r="A2229" s="5" t="s">
        <v>120</v>
      </c>
      <c r="B2229" s="5">
        <v>16.63</v>
      </c>
      <c r="C2229" s="5">
        <v>4.5</v>
      </c>
      <c r="D2229" s="5" t="s">
        <v>2370</v>
      </c>
      <c r="E2229" s="5" t="s">
        <v>2370</v>
      </c>
      <c r="F2229" s="5" t="s">
        <v>2370</v>
      </c>
      <c r="G2229" s="5">
        <v>1</v>
      </c>
      <c r="H2229" s="5" t="s">
        <v>2370</v>
      </c>
      <c r="I2229" s="5" t="str">
        <f t="shared" si="68"/>
        <v>UNDERWEIGHT</v>
      </c>
      <c r="J2229" s="5" t="str">
        <f t="shared" si="69"/>
        <v>NORMAL</v>
      </c>
    </row>
    <row r="2230" spans="1:10" x14ac:dyDescent="0.25">
      <c r="A2230" s="5" t="s">
        <v>119</v>
      </c>
      <c r="B2230" s="5">
        <v>19.39</v>
      </c>
      <c r="C2230" s="5">
        <v>5.59</v>
      </c>
      <c r="D2230" s="5" t="s">
        <v>2370</v>
      </c>
      <c r="E2230" s="5" t="s">
        <v>2370</v>
      </c>
      <c r="F2230" s="5" t="s">
        <v>2372</v>
      </c>
      <c r="G2230" s="5">
        <v>1</v>
      </c>
      <c r="H2230" s="5" t="s">
        <v>2370</v>
      </c>
      <c r="I2230" s="5" t="str">
        <f t="shared" si="68"/>
        <v>NORMAL WEIGHT</v>
      </c>
      <c r="J2230" s="5" t="str">
        <f t="shared" si="69"/>
        <v>NORMAL</v>
      </c>
    </row>
    <row r="2231" spans="1:10" x14ac:dyDescent="0.25">
      <c r="A2231" s="5" t="s">
        <v>118</v>
      </c>
      <c r="B2231" s="5">
        <v>17.34</v>
      </c>
      <c r="C2231" s="5">
        <v>6.29</v>
      </c>
      <c r="D2231" s="5" t="s">
        <v>2371</v>
      </c>
      <c r="E2231" s="5" t="s">
        <v>2370</v>
      </c>
      <c r="F2231" s="5" t="s">
        <v>2372</v>
      </c>
      <c r="G2231" s="5">
        <v>1</v>
      </c>
      <c r="H2231" s="5" t="s">
        <v>2370</v>
      </c>
      <c r="I2231" s="5" t="str">
        <f t="shared" si="68"/>
        <v>UNDERWEIGHT</v>
      </c>
      <c r="J2231" s="5" t="str">
        <f t="shared" si="69"/>
        <v>PREDIABETES</v>
      </c>
    </row>
    <row r="2232" spans="1:10" x14ac:dyDescent="0.25">
      <c r="A2232" s="5" t="s">
        <v>117</v>
      </c>
      <c r="B2232" s="5">
        <v>17.940000000000001</v>
      </c>
      <c r="C2232" s="5">
        <v>4.1900000000000004</v>
      </c>
      <c r="D2232" s="5" t="s">
        <v>2370</v>
      </c>
      <c r="E2232" s="5" t="s">
        <v>2371</v>
      </c>
      <c r="F2232" s="5" t="s">
        <v>2370</v>
      </c>
      <c r="G2232" s="5">
        <v>1</v>
      </c>
      <c r="H2232" s="5" t="s">
        <v>2370</v>
      </c>
      <c r="I2232" s="5" t="str">
        <f t="shared" si="68"/>
        <v>UNDERWEIGHT</v>
      </c>
      <c r="J2232" s="5" t="str">
        <f t="shared" si="69"/>
        <v>NORMAL</v>
      </c>
    </row>
    <row r="2233" spans="1:10" x14ac:dyDescent="0.25">
      <c r="A2233" s="5" t="s">
        <v>116</v>
      </c>
      <c r="B2233" s="5">
        <v>16.670000000000002</v>
      </c>
      <c r="C2233" s="5">
        <v>4.7</v>
      </c>
      <c r="D2233" s="5" t="s">
        <v>2371</v>
      </c>
      <c r="E2233" s="5" t="s">
        <v>2370</v>
      </c>
      <c r="F2233" s="5" t="s">
        <v>2372</v>
      </c>
      <c r="G2233" s="5">
        <v>1</v>
      </c>
      <c r="H2233" s="5" t="s">
        <v>2370</v>
      </c>
      <c r="I2233" s="5" t="str">
        <f t="shared" si="68"/>
        <v>UNDERWEIGHT</v>
      </c>
      <c r="J2233" s="5" t="str">
        <f t="shared" si="69"/>
        <v>NORMAL</v>
      </c>
    </row>
    <row r="2234" spans="1:10" x14ac:dyDescent="0.25">
      <c r="A2234" s="5" t="s">
        <v>115</v>
      </c>
      <c r="B2234" s="5">
        <v>20.58</v>
      </c>
      <c r="C2234" s="5">
        <v>5.64</v>
      </c>
      <c r="D2234" s="5" t="s">
        <v>2371</v>
      </c>
      <c r="E2234" s="5" t="s">
        <v>2370</v>
      </c>
      <c r="F2234" s="5" t="s">
        <v>2370</v>
      </c>
      <c r="G2234" s="5">
        <v>0</v>
      </c>
      <c r="H2234" s="5" t="s">
        <v>2370</v>
      </c>
      <c r="I2234" s="5" t="str">
        <f t="shared" si="68"/>
        <v>NORMAL WEIGHT</v>
      </c>
      <c r="J2234" s="5" t="str">
        <f t="shared" si="69"/>
        <v>NORMAL</v>
      </c>
    </row>
    <row r="2235" spans="1:10" x14ac:dyDescent="0.25">
      <c r="A2235" s="5" t="s">
        <v>114</v>
      </c>
      <c r="B2235" s="5">
        <v>16.5</v>
      </c>
      <c r="C2235" s="5">
        <v>4.1100000000000003</v>
      </c>
      <c r="D2235" s="5" t="s">
        <v>2371</v>
      </c>
      <c r="E2235" s="5" t="s">
        <v>2370</v>
      </c>
      <c r="F2235" s="5" t="s">
        <v>2370</v>
      </c>
      <c r="G2235" s="5">
        <v>0</v>
      </c>
      <c r="H2235" s="5" t="s">
        <v>2370</v>
      </c>
      <c r="I2235" s="5" t="str">
        <f t="shared" si="68"/>
        <v>UNDERWEIGHT</v>
      </c>
      <c r="J2235" s="5" t="str">
        <f t="shared" si="69"/>
        <v>NORMAL</v>
      </c>
    </row>
    <row r="2236" spans="1:10" x14ac:dyDescent="0.25">
      <c r="A2236" s="5" t="s">
        <v>113</v>
      </c>
      <c r="B2236" s="5">
        <v>15.41</v>
      </c>
      <c r="C2236" s="5">
        <v>5.43</v>
      </c>
      <c r="D2236" s="5" t="s">
        <v>2371</v>
      </c>
      <c r="E2236" s="5" t="s">
        <v>2370</v>
      </c>
      <c r="F2236" s="5" t="s">
        <v>2372</v>
      </c>
      <c r="G2236" s="5">
        <v>1</v>
      </c>
      <c r="H2236" s="5" t="s">
        <v>2370</v>
      </c>
      <c r="I2236" s="5" t="str">
        <f t="shared" si="68"/>
        <v>UNDERWEIGHT</v>
      </c>
      <c r="J2236" s="5" t="str">
        <f t="shared" si="69"/>
        <v>NORMAL</v>
      </c>
    </row>
    <row r="2237" spans="1:10" x14ac:dyDescent="0.25">
      <c r="A2237" s="5" t="s">
        <v>112</v>
      </c>
      <c r="B2237" s="5">
        <v>24.59</v>
      </c>
      <c r="C2237" s="5">
        <v>4.38</v>
      </c>
      <c r="D2237" s="5" t="s">
        <v>2370</v>
      </c>
      <c r="E2237" s="5" t="s">
        <v>2370</v>
      </c>
      <c r="F2237" s="5" t="s">
        <v>2370</v>
      </c>
      <c r="G2237" s="5">
        <v>1</v>
      </c>
      <c r="H2237" s="5" t="s">
        <v>2370</v>
      </c>
      <c r="I2237" s="5" t="str">
        <f t="shared" si="68"/>
        <v>NORMAL WEIGHT</v>
      </c>
      <c r="J2237" s="5" t="str">
        <f t="shared" si="69"/>
        <v>NORMAL</v>
      </c>
    </row>
    <row r="2238" spans="1:10" x14ac:dyDescent="0.25">
      <c r="A2238" s="5" t="s">
        <v>111</v>
      </c>
      <c r="B2238" s="5">
        <v>33.33</v>
      </c>
      <c r="C2238" s="5">
        <v>9.7899999999999991</v>
      </c>
      <c r="D2238" s="5" t="s">
        <v>2370</v>
      </c>
      <c r="E2238" s="5" t="s">
        <v>2370</v>
      </c>
      <c r="F2238" s="5" t="s">
        <v>2370</v>
      </c>
      <c r="G2238" s="5">
        <v>0</v>
      </c>
      <c r="H2238" s="5" t="s">
        <v>2370</v>
      </c>
      <c r="I2238" s="5" t="str">
        <f t="shared" si="68"/>
        <v>OBESITY</v>
      </c>
      <c r="J2238" s="5" t="str">
        <f t="shared" si="69"/>
        <v>DIABETES</v>
      </c>
    </row>
    <row r="2239" spans="1:10" x14ac:dyDescent="0.25">
      <c r="A2239" s="5" t="s">
        <v>110</v>
      </c>
      <c r="B2239" s="5">
        <v>18.5</v>
      </c>
      <c r="C2239" s="5">
        <v>11.84</v>
      </c>
      <c r="D2239" s="5" t="s">
        <v>2370</v>
      </c>
      <c r="E2239" s="5" t="s">
        <v>2370</v>
      </c>
      <c r="F2239" s="5" t="s">
        <v>2370</v>
      </c>
      <c r="G2239" s="5">
        <v>0</v>
      </c>
      <c r="H2239" s="5" t="s">
        <v>2370</v>
      </c>
      <c r="I2239" s="5" t="str">
        <f t="shared" si="68"/>
        <v>NORMAL WEIGHT</v>
      </c>
      <c r="J2239" s="5" t="str">
        <f t="shared" si="69"/>
        <v>DIABETES</v>
      </c>
    </row>
    <row r="2240" spans="1:10" x14ac:dyDescent="0.25">
      <c r="A2240" s="5" t="s">
        <v>109</v>
      </c>
      <c r="B2240" s="5">
        <v>18.579999999999998</v>
      </c>
      <c r="C2240" s="5">
        <v>6.22</v>
      </c>
      <c r="D2240" s="5" t="s">
        <v>2370</v>
      </c>
      <c r="E2240" s="5" t="s">
        <v>2370</v>
      </c>
      <c r="F2240" s="5" t="s">
        <v>2370</v>
      </c>
      <c r="G2240" s="5">
        <v>0</v>
      </c>
      <c r="H2240" s="5" t="s">
        <v>2370</v>
      </c>
      <c r="I2240" s="5" t="str">
        <f t="shared" si="68"/>
        <v>NORMAL WEIGHT</v>
      </c>
      <c r="J2240" s="5" t="str">
        <f t="shared" si="69"/>
        <v>PREDIABETES</v>
      </c>
    </row>
    <row r="2241" spans="1:10" x14ac:dyDescent="0.25">
      <c r="A2241" s="5" t="s">
        <v>108</v>
      </c>
      <c r="B2241" s="5">
        <v>16.64</v>
      </c>
      <c r="C2241" s="5">
        <v>10.01</v>
      </c>
      <c r="D2241" s="5" t="s">
        <v>2370</v>
      </c>
      <c r="E2241" s="5" t="s">
        <v>2370</v>
      </c>
      <c r="F2241" s="5" t="s">
        <v>2370</v>
      </c>
      <c r="G2241" s="5">
        <v>0</v>
      </c>
      <c r="H2241" s="5" t="s">
        <v>2370</v>
      </c>
      <c r="I2241" s="5" t="str">
        <f t="shared" si="68"/>
        <v>UNDERWEIGHT</v>
      </c>
      <c r="J2241" s="5" t="str">
        <f t="shared" si="69"/>
        <v>DIABETES</v>
      </c>
    </row>
    <row r="2242" spans="1:10" x14ac:dyDescent="0.25">
      <c r="A2242" s="5" t="s">
        <v>107</v>
      </c>
      <c r="B2242" s="5">
        <v>19.329999999999998</v>
      </c>
      <c r="C2242" s="5">
        <v>4.32</v>
      </c>
      <c r="D2242" s="5" t="s">
        <v>2370</v>
      </c>
      <c r="E2242" s="5" t="s">
        <v>2370</v>
      </c>
      <c r="F2242" s="5" t="s">
        <v>2370</v>
      </c>
      <c r="G2242" s="5">
        <v>1</v>
      </c>
      <c r="H2242" s="5" t="s">
        <v>2370</v>
      </c>
      <c r="I2242" s="5" t="str">
        <f t="shared" ref="I2242:I2305" si="70">IF(B2242 &lt;18.5,"UNDERWEIGHT",IF(B2242&lt;25,"NORMAL WEIGHT",IF(B2242&lt;30,"OVERWEIGHT","OBESITY")))</f>
        <v>NORMAL WEIGHT</v>
      </c>
      <c r="J2242" s="5" t="str">
        <f t="shared" si="69"/>
        <v>NORMAL</v>
      </c>
    </row>
    <row r="2243" spans="1:10" x14ac:dyDescent="0.25">
      <c r="A2243" s="5" t="s">
        <v>106</v>
      </c>
      <c r="B2243" s="5">
        <v>21.26</v>
      </c>
      <c r="C2243" s="5">
        <v>5.65</v>
      </c>
      <c r="D2243" s="5" t="s">
        <v>2371</v>
      </c>
      <c r="E2243" s="5" t="s">
        <v>2370</v>
      </c>
      <c r="F2243" s="5" t="s">
        <v>2372</v>
      </c>
      <c r="G2243" s="5">
        <v>1</v>
      </c>
      <c r="H2243" s="5" t="s">
        <v>2370</v>
      </c>
      <c r="I2243" s="5" t="str">
        <f t="shared" si="70"/>
        <v>NORMAL WEIGHT</v>
      </c>
      <c r="J2243" s="5" t="str">
        <f t="shared" ref="J2243:J2306" si="71">IF(C2243&lt;5.7,"NORMAL",IF(C2243&lt;6.4,"PREDIABETES","DIABETES"))</f>
        <v>NORMAL</v>
      </c>
    </row>
    <row r="2244" spans="1:10" x14ac:dyDescent="0.25">
      <c r="A2244" s="5" t="s">
        <v>105</v>
      </c>
      <c r="B2244" s="5">
        <v>15.6</v>
      </c>
      <c r="C2244" s="5">
        <v>4.12</v>
      </c>
      <c r="D2244" s="5" t="s">
        <v>2371</v>
      </c>
      <c r="E2244" s="5" t="s">
        <v>2370</v>
      </c>
      <c r="F2244" s="5" t="s">
        <v>2370</v>
      </c>
      <c r="G2244" s="5">
        <v>1</v>
      </c>
      <c r="H2244" s="5" t="s">
        <v>2370</v>
      </c>
      <c r="I2244" s="5" t="str">
        <f t="shared" si="70"/>
        <v>UNDERWEIGHT</v>
      </c>
      <c r="J2244" s="5" t="str">
        <f t="shared" si="71"/>
        <v>NORMAL</v>
      </c>
    </row>
    <row r="2245" spans="1:10" x14ac:dyDescent="0.25">
      <c r="A2245" s="5" t="s">
        <v>104</v>
      </c>
      <c r="B2245" s="5">
        <v>24.39</v>
      </c>
      <c r="C2245" s="5">
        <v>6.24</v>
      </c>
      <c r="D2245" s="5" t="s">
        <v>2370</v>
      </c>
      <c r="E2245" s="5" t="s">
        <v>2370</v>
      </c>
      <c r="F2245" s="5" t="s">
        <v>2370</v>
      </c>
      <c r="G2245" s="5">
        <v>1</v>
      </c>
      <c r="H2245" s="5" t="s">
        <v>2370</v>
      </c>
      <c r="I2245" s="5" t="str">
        <f t="shared" si="70"/>
        <v>NORMAL WEIGHT</v>
      </c>
      <c r="J2245" s="5" t="str">
        <f t="shared" si="71"/>
        <v>PREDIABETES</v>
      </c>
    </row>
    <row r="2246" spans="1:10" x14ac:dyDescent="0.25">
      <c r="A2246" s="5" t="s">
        <v>103</v>
      </c>
      <c r="B2246" s="5">
        <v>24.75</v>
      </c>
      <c r="C2246" s="5">
        <v>4.83</v>
      </c>
      <c r="D2246" s="5" t="s">
        <v>2370</v>
      </c>
      <c r="E2246" s="5" t="s">
        <v>2370</v>
      </c>
      <c r="F2246" s="5" t="s">
        <v>2370</v>
      </c>
      <c r="G2246" s="5">
        <v>0</v>
      </c>
      <c r="H2246" s="5" t="s">
        <v>2370</v>
      </c>
      <c r="I2246" s="5" t="str">
        <f t="shared" si="70"/>
        <v>NORMAL WEIGHT</v>
      </c>
      <c r="J2246" s="5" t="str">
        <f t="shared" si="71"/>
        <v>NORMAL</v>
      </c>
    </row>
    <row r="2247" spans="1:10" x14ac:dyDescent="0.25">
      <c r="A2247" s="5" t="s">
        <v>102</v>
      </c>
      <c r="B2247" s="5">
        <v>20.88</v>
      </c>
      <c r="C2247" s="5">
        <v>7.4</v>
      </c>
      <c r="D2247" s="5" t="s">
        <v>2370</v>
      </c>
      <c r="E2247" s="5" t="s">
        <v>2370</v>
      </c>
      <c r="F2247" s="5" t="s">
        <v>2370</v>
      </c>
      <c r="G2247" s="5">
        <v>0</v>
      </c>
      <c r="H2247" s="5" t="s">
        <v>2370</v>
      </c>
      <c r="I2247" s="5" t="str">
        <f t="shared" si="70"/>
        <v>NORMAL WEIGHT</v>
      </c>
      <c r="J2247" s="5" t="str">
        <f t="shared" si="71"/>
        <v>DIABETES</v>
      </c>
    </row>
    <row r="2248" spans="1:10" x14ac:dyDescent="0.25">
      <c r="A2248" s="5" t="s">
        <v>101</v>
      </c>
      <c r="B2248" s="5">
        <v>20.43</v>
      </c>
      <c r="C2248" s="5">
        <v>4.54</v>
      </c>
      <c r="D2248" s="5" t="s">
        <v>2370</v>
      </c>
      <c r="E2248" s="5" t="s">
        <v>2370</v>
      </c>
      <c r="F2248" s="5" t="s">
        <v>2370</v>
      </c>
      <c r="G2248" s="5">
        <v>0</v>
      </c>
      <c r="H2248" s="5" t="s">
        <v>2370</v>
      </c>
      <c r="I2248" s="5" t="str">
        <f t="shared" si="70"/>
        <v>NORMAL WEIGHT</v>
      </c>
      <c r="J2248" s="5" t="str">
        <f t="shared" si="71"/>
        <v>NORMAL</v>
      </c>
    </row>
    <row r="2249" spans="1:10" x14ac:dyDescent="0.25">
      <c r="A2249" s="5" t="s">
        <v>100</v>
      </c>
      <c r="B2249" s="5">
        <v>15.18</v>
      </c>
      <c r="C2249" s="5">
        <v>11.11</v>
      </c>
      <c r="D2249" s="5" t="s">
        <v>2370</v>
      </c>
      <c r="E2249" s="5" t="s">
        <v>2370</v>
      </c>
      <c r="F2249" s="5" t="s">
        <v>2370</v>
      </c>
      <c r="G2249" s="5">
        <v>0</v>
      </c>
      <c r="H2249" s="5" t="s">
        <v>2370</v>
      </c>
      <c r="I2249" s="5" t="str">
        <f t="shared" si="70"/>
        <v>UNDERWEIGHT</v>
      </c>
      <c r="J2249" s="5" t="str">
        <f t="shared" si="71"/>
        <v>DIABETES</v>
      </c>
    </row>
    <row r="2250" spans="1:10" x14ac:dyDescent="0.25">
      <c r="A2250" s="5" t="s">
        <v>99</v>
      </c>
      <c r="B2250" s="5">
        <v>15.12</v>
      </c>
      <c r="C2250" s="5">
        <v>4.03</v>
      </c>
      <c r="D2250" s="5" t="s">
        <v>2371</v>
      </c>
      <c r="E2250" s="5" t="s">
        <v>2370</v>
      </c>
      <c r="F2250" s="5" t="s">
        <v>2370</v>
      </c>
      <c r="G2250" s="5">
        <v>0</v>
      </c>
      <c r="H2250" s="5" t="s">
        <v>2370</v>
      </c>
      <c r="I2250" s="5" t="str">
        <f t="shared" si="70"/>
        <v>UNDERWEIGHT</v>
      </c>
      <c r="J2250" s="5" t="str">
        <f t="shared" si="71"/>
        <v>NORMAL</v>
      </c>
    </row>
    <row r="2251" spans="1:10" x14ac:dyDescent="0.25">
      <c r="A2251" s="5" t="s">
        <v>98</v>
      </c>
      <c r="B2251" s="5">
        <v>23.88</v>
      </c>
      <c r="C2251" s="5">
        <v>4.51</v>
      </c>
      <c r="D2251" s="5" t="s">
        <v>2370</v>
      </c>
      <c r="E2251" s="5" t="s">
        <v>2370</v>
      </c>
      <c r="F2251" s="5" t="s">
        <v>2370</v>
      </c>
      <c r="G2251" s="5">
        <v>1</v>
      </c>
      <c r="H2251" s="5" t="s">
        <v>2370</v>
      </c>
      <c r="I2251" s="5" t="str">
        <f t="shared" si="70"/>
        <v>NORMAL WEIGHT</v>
      </c>
      <c r="J2251" s="5" t="str">
        <f t="shared" si="71"/>
        <v>NORMAL</v>
      </c>
    </row>
    <row r="2252" spans="1:10" x14ac:dyDescent="0.25">
      <c r="A2252" s="5" t="s">
        <v>97</v>
      </c>
      <c r="B2252" s="5">
        <v>16.13</v>
      </c>
      <c r="C2252" s="5">
        <v>5.56</v>
      </c>
      <c r="D2252" s="5" t="s">
        <v>2370</v>
      </c>
      <c r="E2252" s="5" t="s">
        <v>2371</v>
      </c>
      <c r="F2252" s="5" t="s">
        <v>2370</v>
      </c>
      <c r="G2252" s="5">
        <v>1</v>
      </c>
      <c r="H2252" s="5" t="s">
        <v>2370</v>
      </c>
      <c r="I2252" s="5" t="str">
        <f t="shared" si="70"/>
        <v>UNDERWEIGHT</v>
      </c>
      <c r="J2252" s="5" t="str">
        <f t="shared" si="71"/>
        <v>NORMAL</v>
      </c>
    </row>
    <row r="2253" spans="1:10" x14ac:dyDescent="0.25">
      <c r="A2253" s="5" t="s">
        <v>96</v>
      </c>
      <c r="B2253" s="5">
        <v>24.09</v>
      </c>
      <c r="C2253" s="5">
        <v>4.0999999999999996</v>
      </c>
      <c r="D2253" s="5" t="s">
        <v>2370</v>
      </c>
      <c r="E2253" s="5" t="s">
        <v>2371</v>
      </c>
      <c r="F2253" s="5" t="s">
        <v>2370</v>
      </c>
      <c r="G2253" s="5">
        <v>1</v>
      </c>
      <c r="H2253" s="5" t="s">
        <v>2370</v>
      </c>
      <c r="I2253" s="5" t="str">
        <f t="shared" si="70"/>
        <v>NORMAL WEIGHT</v>
      </c>
      <c r="J2253" s="5" t="str">
        <f t="shared" si="71"/>
        <v>NORMAL</v>
      </c>
    </row>
    <row r="2254" spans="1:10" x14ac:dyDescent="0.25">
      <c r="A2254" s="5" t="s">
        <v>95</v>
      </c>
      <c r="B2254" s="5">
        <v>19.43</v>
      </c>
      <c r="C2254" s="5">
        <v>5.85</v>
      </c>
      <c r="D2254" s="5" t="s">
        <v>2370</v>
      </c>
      <c r="E2254" s="5" t="s">
        <v>2371</v>
      </c>
      <c r="F2254" s="5" t="s">
        <v>2370</v>
      </c>
      <c r="G2254" s="5">
        <v>1</v>
      </c>
      <c r="H2254" s="5" t="s">
        <v>2370</v>
      </c>
      <c r="I2254" s="5" t="str">
        <f t="shared" si="70"/>
        <v>NORMAL WEIGHT</v>
      </c>
      <c r="J2254" s="5" t="str">
        <f t="shared" si="71"/>
        <v>PREDIABETES</v>
      </c>
    </row>
    <row r="2255" spans="1:10" x14ac:dyDescent="0.25">
      <c r="A2255" s="5" t="s">
        <v>94</v>
      </c>
      <c r="B2255" s="5">
        <v>15.22</v>
      </c>
      <c r="C2255" s="5">
        <v>4.92</v>
      </c>
      <c r="D2255" s="5" t="s">
        <v>2371</v>
      </c>
      <c r="E2255" s="5" t="s">
        <v>2370</v>
      </c>
      <c r="F2255" s="5" t="s">
        <v>2372</v>
      </c>
      <c r="G2255" s="5">
        <v>1</v>
      </c>
      <c r="H2255" s="5" t="s">
        <v>2370</v>
      </c>
      <c r="I2255" s="5" t="str">
        <f t="shared" si="70"/>
        <v>UNDERWEIGHT</v>
      </c>
      <c r="J2255" s="5" t="str">
        <f t="shared" si="71"/>
        <v>NORMAL</v>
      </c>
    </row>
    <row r="2256" spans="1:10" x14ac:dyDescent="0.25">
      <c r="A2256" s="5" t="s">
        <v>93</v>
      </c>
      <c r="B2256" s="5">
        <v>20.72</v>
      </c>
      <c r="C2256" s="5">
        <v>9.4600000000000009</v>
      </c>
      <c r="D2256" s="5" t="s">
        <v>2370</v>
      </c>
      <c r="E2256" s="5" t="s">
        <v>2370</v>
      </c>
      <c r="F2256" s="5" t="s">
        <v>2370</v>
      </c>
      <c r="G2256" s="5">
        <v>0</v>
      </c>
      <c r="H2256" s="5" t="s">
        <v>2370</v>
      </c>
      <c r="I2256" s="5" t="str">
        <f t="shared" si="70"/>
        <v>NORMAL WEIGHT</v>
      </c>
      <c r="J2256" s="5" t="str">
        <f t="shared" si="71"/>
        <v>DIABETES</v>
      </c>
    </row>
    <row r="2257" spans="1:10" x14ac:dyDescent="0.25">
      <c r="A2257" s="5" t="s">
        <v>92</v>
      </c>
      <c r="B2257" s="5">
        <v>35.4</v>
      </c>
      <c r="C2257" s="5">
        <v>5.94</v>
      </c>
      <c r="D2257" s="5" t="s">
        <v>2370</v>
      </c>
      <c r="E2257" s="5" t="s">
        <v>2370</v>
      </c>
      <c r="F2257" s="5" t="s">
        <v>2372</v>
      </c>
      <c r="G2257" s="5">
        <v>1</v>
      </c>
      <c r="H2257" s="5" t="s">
        <v>2370</v>
      </c>
      <c r="I2257" s="5" t="str">
        <f t="shared" si="70"/>
        <v>OBESITY</v>
      </c>
      <c r="J2257" s="5" t="str">
        <f t="shared" si="71"/>
        <v>PREDIABETES</v>
      </c>
    </row>
    <row r="2258" spans="1:10" x14ac:dyDescent="0.25">
      <c r="A2258" s="5" t="s">
        <v>91</v>
      </c>
      <c r="B2258" s="5">
        <v>34.4</v>
      </c>
      <c r="C2258" s="5">
        <v>5.7</v>
      </c>
      <c r="D2258" s="5" t="s">
        <v>2370</v>
      </c>
      <c r="E2258" s="5" t="s">
        <v>2370</v>
      </c>
      <c r="F2258" s="5" t="s">
        <v>2372</v>
      </c>
      <c r="G2258" s="5">
        <v>1</v>
      </c>
      <c r="H2258" s="5" t="s">
        <v>2370</v>
      </c>
      <c r="I2258" s="5" t="str">
        <f t="shared" si="70"/>
        <v>OBESITY</v>
      </c>
      <c r="J2258" s="5" t="str">
        <f t="shared" si="71"/>
        <v>PREDIABETES</v>
      </c>
    </row>
    <row r="2259" spans="1:10" x14ac:dyDescent="0.25">
      <c r="A2259" s="5" t="s">
        <v>90</v>
      </c>
      <c r="B2259" s="5">
        <v>34.1</v>
      </c>
      <c r="C2259" s="5">
        <v>4.13</v>
      </c>
      <c r="D2259" s="5" t="s">
        <v>2370</v>
      </c>
      <c r="E2259" s="5" t="s">
        <v>2370</v>
      </c>
      <c r="F2259" s="5" t="s">
        <v>2372</v>
      </c>
      <c r="G2259" s="5">
        <v>1</v>
      </c>
      <c r="H2259" s="5" t="s">
        <v>2370</v>
      </c>
      <c r="I2259" s="5" t="str">
        <f t="shared" si="70"/>
        <v>OBESITY</v>
      </c>
      <c r="J2259" s="5" t="str">
        <f t="shared" si="71"/>
        <v>NORMAL</v>
      </c>
    </row>
    <row r="2260" spans="1:10" x14ac:dyDescent="0.25">
      <c r="A2260" s="5" t="s">
        <v>89</v>
      </c>
      <c r="B2260" s="5">
        <v>30.4</v>
      </c>
      <c r="C2260" s="5">
        <v>4.7699999999999996</v>
      </c>
      <c r="D2260" s="5" t="s">
        <v>2370</v>
      </c>
      <c r="E2260" s="5" t="s">
        <v>2370</v>
      </c>
      <c r="F2260" s="5" t="s">
        <v>2372</v>
      </c>
      <c r="G2260" s="5">
        <v>1</v>
      </c>
      <c r="H2260" s="5" t="s">
        <v>2370</v>
      </c>
      <c r="I2260" s="5" t="str">
        <f t="shared" si="70"/>
        <v>OBESITY</v>
      </c>
      <c r="J2260" s="5" t="str">
        <f t="shared" si="71"/>
        <v>NORMAL</v>
      </c>
    </row>
    <row r="2261" spans="1:10" x14ac:dyDescent="0.25">
      <c r="A2261" s="5" t="s">
        <v>88</v>
      </c>
      <c r="B2261" s="5">
        <v>28.7</v>
      </c>
      <c r="C2261" s="5">
        <v>4.99</v>
      </c>
      <c r="D2261" s="5" t="s">
        <v>2370</v>
      </c>
      <c r="E2261" s="5" t="s">
        <v>2370</v>
      </c>
      <c r="F2261" s="5" t="s">
        <v>2372</v>
      </c>
      <c r="G2261" s="5">
        <v>1</v>
      </c>
      <c r="H2261" s="5" t="s">
        <v>2370</v>
      </c>
      <c r="I2261" s="5" t="str">
        <f t="shared" si="70"/>
        <v>OVERWEIGHT</v>
      </c>
      <c r="J2261" s="5" t="str">
        <f t="shared" si="71"/>
        <v>NORMAL</v>
      </c>
    </row>
    <row r="2262" spans="1:10" x14ac:dyDescent="0.25">
      <c r="A2262" s="5" t="s">
        <v>87</v>
      </c>
      <c r="B2262" s="5">
        <v>17.440000000000001</v>
      </c>
      <c r="C2262" s="5">
        <v>4.42</v>
      </c>
      <c r="D2262" s="5" t="s">
        <v>2371</v>
      </c>
      <c r="E2262" s="5" t="s">
        <v>2370</v>
      </c>
      <c r="F2262" s="5" t="s">
        <v>2372</v>
      </c>
      <c r="G2262" s="5">
        <v>1</v>
      </c>
      <c r="H2262" s="5" t="s">
        <v>2370</v>
      </c>
      <c r="I2262" s="5" t="str">
        <f t="shared" si="70"/>
        <v>UNDERWEIGHT</v>
      </c>
      <c r="J2262" s="5" t="str">
        <f t="shared" si="71"/>
        <v>NORMAL</v>
      </c>
    </row>
    <row r="2263" spans="1:10" x14ac:dyDescent="0.25">
      <c r="A2263" s="5" t="s">
        <v>86</v>
      </c>
      <c r="B2263" s="5">
        <v>27.6</v>
      </c>
      <c r="C2263" s="5">
        <v>4.01</v>
      </c>
      <c r="D2263" s="5" t="s">
        <v>2370</v>
      </c>
      <c r="E2263" s="5" t="s">
        <v>2370</v>
      </c>
      <c r="F2263" s="5" t="s">
        <v>2372</v>
      </c>
      <c r="G2263" s="5">
        <v>1</v>
      </c>
      <c r="H2263" s="5" t="s">
        <v>2370</v>
      </c>
      <c r="I2263" s="5" t="str">
        <f t="shared" si="70"/>
        <v>OVERWEIGHT</v>
      </c>
      <c r="J2263" s="5" t="str">
        <f t="shared" si="71"/>
        <v>NORMAL</v>
      </c>
    </row>
    <row r="2264" spans="1:10" x14ac:dyDescent="0.25">
      <c r="A2264" s="5" t="s">
        <v>85</v>
      </c>
      <c r="B2264" s="5">
        <v>20.7</v>
      </c>
      <c r="C2264" s="5">
        <v>4.49</v>
      </c>
      <c r="D2264" s="5" t="s">
        <v>2370</v>
      </c>
      <c r="E2264" s="5" t="s">
        <v>2370</v>
      </c>
      <c r="F2264" s="5" t="s">
        <v>2372</v>
      </c>
      <c r="G2264" s="5">
        <v>1</v>
      </c>
      <c r="H2264" s="5" t="s">
        <v>2370</v>
      </c>
      <c r="I2264" s="5" t="str">
        <f t="shared" si="70"/>
        <v>NORMAL WEIGHT</v>
      </c>
      <c r="J2264" s="5" t="str">
        <f t="shared" si="71"/>
        <v>NORMAL</v>
      </c>
    </row>
    <row r="2265" spans="1:10" x14ac:dyDescent="0.25">
      <c r="A2265" s="5" t="s">
        <v>84</v>
      </c>
      <c r="B2265" s="5">
        <v>20.3</v>
      </c>
      <c r="C2265" s="5">
        <v>6.37</v>
      </c>
      <c r="D2265" s="5" t="s">
        <v>2370</v>
      </c>
      <c r="E2265" s="5" t="s">
        <v>2370</v>
      </c>
      <c r="F2265" s="5" t="s">
        <v>2372</v>
      </c>
      <c r="G2265" s="5">
        <v>1</v>
      </c>
      <c r="H2265" s="5" t="s">
        <v>2370</v>
      </c>
      <c r="I2265" s="5" t="str">
        <f t="shared" si="70"/>
        <v>NORMAL WEIGHT</v>
      </c>
      <c r="J2265" s="5" t="str">
        <f t="shared" si="71"/>
        <v>PREDIABETES</v>
      </c>
    </row>
    <row r="2266" spans="1:10" x14ac:dyDescent="0.25">
      <c r="A2266" s="5" t="s">
        <v>83</v>
      </c>
      <c r="B2266" s="5">
        <v>19.8</v>
      </c>
      <c r="C2266" s="5">
        <v>5.12</v>
      </c>
      <c r="D2266" s="5" t="s">
        <v>2370</v>
      </c>
      <c r="E2266" s="5" t="s">
        <v>2370</v>
      </c>
      <c r="F2266" s="5" t="s">
        <v>2372</v>
      </c>
      <c r="G2266" s="5">
        <v>1</v>
      </c>
      <c r="H2266" s="5" t="s">
        <v>2370</v>
      </c>
      <c r="I2266" s="5" t="str">
        <f t="shared" si="70"/>
        <v>NORMAL WEIGHT</v>
      </c>
      <c r="J2266" s="5" t="str">
        <f t="shared" si="71"/>
        <v>NORMAL</v>
      </c>
    </row>
    <row r="2267" spans="1:10" x14ac:dyDescent="0.25">
      <c r="A2267" s="5" t="s">
        <v>82</v>
      </c>
      <c r="B2267" s="5">
        <v>21.87</v>
      </c>
      <c r="C2267" s="5">
        <v>8.59</v>
      </c>
      <c r="D2267" s="5" t="s">
        <v>2370</v>
      </c>
      <c r="E2267" s="5" t="s">
        <v>2370</v>
      </c>
      <c r="F2267" s="5" t="s">
        <v>2370</v>
      </c>
      <c r="G2267" s="5">
        <v>0</v>
      </c>
      <c r="H2267" s="5" t="s">
        <v>2370</v>
      </c>
      <c r="I2267" s="5" t="str">
        <f t="shared" si="70"/>
        <v>NORMAL WEIGHT</v>
      </c>
      <c r="J2267" s="5" t="str">
        <f t="shared" si="71"/>
        <v>DIABETES</v>
      </c>
    </row>
    <row r="2268" spans="1:10" x14ac:dyDescent="0.25">
      <c r="A2268" s="5" t="s">
        <v>81</v>
      </c>
      <c r="B2268" s="5">
        <v>16.600000000000001</v>
      </c>
      <c r="C2268" s="5">
        <v>5.87</v>
      </c>
      <c r="D2268" s="5" t="s">
        <v>2370</v>
      </c>
      <c r="E2268" s="5" t="s">
        <v>2370</v>
      </c>
      <c r="F2268" s="5" t="s">
        <v>2370</v>
      </c>
      <c r="G2268" s="5">
        <v>1</v>
      </c>
      <c r="H2268" s="5" t="s">
        <v>2370</v>
      </c>
      <c r="I2268" s="5" t="str">
        <f t="shared" si="70"/>
        <v>UNDERWEIGHT</v>
      </c>
      <c r="J2268" s="5" t="str">
        <f t="shared" si="71"/>
        <v>PREDIABETES</v>
      </c>
    </row>
    <row r="2269" spans="1:10" x14ac:dyDescent="0.25">
      <c r="A2269" s="5" t="s">
        <v>80</v>
      </c>
      <c r="B2269" s="5">
        <v>21.98</v>
      </c>
      <c r="C2269" s="5">
        <v>7.03</v>
      </c>
      <c r="D2269" s="5" t="s">
        <v>2370</v>
      </c>
      <c r="E2269" s="5" t="s">
        <v>2370</v>
      </c>
      <c r="F2269" s="5" t="s">
        <v>2370</v>
      </c>
      <c r="G2269" s="5">
        <v>0</v>
      </c>
      <c r="H2269" s="5" t="s">
        <v>2370</v>
      </c>
      <c r="I2269" s="5" t="str">
        <f t="shared" si="70"/>
        <v>NORMAL WEIGHT</v>
      </c>
      <c r="J2269" s="5" t="str">
        <f t="shared" si="71"/>
        <v>DIABETES</v>
      </c>
    </row>
    <row r="2270" spans="1:10" x14ac:dyDescent="0.25">
      <c r="A2270" s="5" t="s">
        <v>79</v>
      </c>
      <c r="B2270" s="5">
        <v>19.7</v>
      </c>
      <c r="C2270" s="5">
        <v>5.51</v>
      </c>
      <c r="D2270" s="5" t="s">
        <v>2370</v>
      </c>
      <c r="E2270" s="5" t="s">
        <v>2370</v>
      </c>
      <c r="F2270" s="5" t="s">
        <v>2370</v>
      </c>
      <c r="G2270" s="5">
        <v>1</v>
      </c>
      <c r="H2270" s="5" t="s">
        <v>2370</v>
      </c>
      <c r="I2270" s="5" t="str">
        <f t="shared" si="70"/>
        <v>NORMAL WEIGHT</v>
      </c>
      <c r="J2270" s="5" t="str">
        <f t="shared" si="71"/>
        <v>NORMAL</v>
      </c>
    </row>
    <row r="2271" spans="1:10" x14ac:dyDescent="0.25">
      <c r="A2271" s="5" t="s">
        <v>78</v>
      </c>
      <c r="B2271" s="5">
        <v>19.21</v>
      </c>
      <c r="C2271" s="5">
        <v>4.76</v>
      </c>
      <c r="D2271" s="5" t="s">
        <v>2370</v>
      </c>
      <c r="E2271" s="5" t="s">
        <v>2371</v>
      </c>
      <c r="F2271" s="5" t="s">
        <v>2370</v>
      </c>
      <c r="G2271" s="5">
        <v>1</v>
      </c>
      <c r="H2271" s="5" t="s">
        <v>2370</v>
      </c>
      <c r="I2271" s="5" t="str">
        <f t="shared" si="70"/>
        <v>NORMAL WEIGHT</v>
      </c>
      <c r="J2271" s="5" t="str">
        <f t="shared" si="71"/>
        <v>NORMAL</v>
      </c>
    </row>
    <row r="2272" spans="1:10" x14ac:dyDescent="0.25">
      <c r="A2272" s="5" t="s">
        <v>77</v>
      </c>
      <c r="B2272" s="5">
        <v>19.3</v>
      </c>
      <c r="C2272" s="5">
        <v>4.7</v>
      </c>
      <c r="D2272" s="5" t="s">
        <v>2370</v>
      </c>
      <c r="E2272" s="5" t="s">
        <v>2371</v>
      </c>
      <c r="F2272" s="5" t="s">
        <v>2370</v>
      </c>
      <c r="G2272" s="5">
        <v>1</v>
      </c>
      <c r="H2272" s="5" t="s">
        <v>2370</v>
      </c>
      <c r="I2272" s="5" t="str">
        <f t="shared" si="70"/>
        <v>NORMAL WEIGHT</v>
      </c>
      <c r="J2272" s="5" t="str">
        <f t="shared" si="71"/>
        <v>NORMAL</v>
      </c>
    </row>
    <row r="2273" spans="1:10" x14ac:dyDescent="0.25">
      <c r="A2273" s="5" t="s">
        <v>76</v>
      </c>
      <c r="B2273" s="5">
        <v>16.22</v>
      </c>
      <c r="C2273" s="5">
        <v>6.21</v>
      </c>
      <c r="D2273" s="5" t="s">
        <v>2371</v>
      </c>
      <c r="E2273" s="5" t="s">
        <v>2370</v>
      </c>
      <c r="F2273" s="5" t="s">
        <v>2370</v>
      </c>
      <c r="G2273" s="5">
        <v>0</v>
      </c>
      <c r="H2273" s="5" t="s">
        <v>2370</v>
      </c>
      <c r="I2273" s="5" t="str">
        <f t="shared" si="70"/>
        <v>UNDERWEIGHT</v>
      </c>
      <c r="J2273" s="5" t="str">
        <f t="shared" si="71"/>
        <v>PREDIABETES</v>
      </c>
    </row>
    <row r="2274" spans="1:10" x14ac:dyDescent="0.25">
      <c r="A2274" s="5" t="s">
        <v>75</v>
      </c>
      <c r="B2274" s="5">
        <v>17.12</v>
      </c>
      <c r="C2274" s="5">
        <v>4.5199999999999996</v>
      </c>
      <c r="D2274" s="5" t="s">
        <v>2370</v>
      </c>
      <c r="E2274" s="5" t="s">
        <v>2371</v>
      </c>
      <c r="F2274" s="5" t="s">
        <v>2370</v>
      </c>
      <c r="G2274" s="5">
        <v>1</v>
      </c>
      <c r="H2274" s="5" t="s">
        <v>2370</v>
      </c>
      <c r="I2274" s="5" t="str">
        <f t="shared" si="70"/>
        <v>UNDERWEIGHT</v>
      </c>
      <c r="J2274" s="5" t="str">
        <f t="shared" si="71"/>
        <v>NORMAL</v>
      </c>
    </row>
    <row r="2275" spans="1:10" x14ac:dyDescent="0.25">
      <c r="A2275" s="5" t="s">
        <v>74</v>
      </c>
      <c r="B2275" s="5">
        <v>19.07</v>
      </c>
      <c r="C2275" s="5">
        <v>5.45</v>
      </c>
      <c r="D2275" s="5" t="s">
        <v>2370</v>
      </c>
      <c r="E2275" s="5" t="s">
        <v>2370</v>
      </c>
      <c r="F2275" s="5" t="s">
        <v>2370</v>
      </c>
      <c r="G2275" s="5">
        <v>1</v>
      </c>
      <c r="H2275" s="5" t="s">
        <v>2370</v>
      </c>
      <c r="I2275" s="5" t="str">
        <f t="shared" si="70"/>
        <v>NORMAL WEIGHT</v>
      </c>
      <c r="J2275" s="5" t="str">
        <f t="shared" si="71"/>
        <v>NORMAL</v>
      </c>
    </row>
    <row r="2276" spans="1:10" x14ac:dyDescent="0.25">
      <c r="A2276" s="5" t="s">
        <v>73</v>
      </c>
      <c r="B2276" s="5">
        <v>15.56</v>
      </c>
      <c r="C2276" s="5">
        <v>4.42</v>
      </c>
      <c r="D2276" s="5" t="s">
        <v>2370</v>
      </c>
      <c r="E2276" s="5" t="s">
        <v>2370</v>
      </c>
      <c r="F2276" s="5" t="s">
        <v>2370</v>
      </c>
      <c r="G2276" s="5">
        <v>0</v>
      </c>
      <c r="H2276" s="5" t="s">
        <v>2370</v>
      </c>
      <c r="I2276" s="5" t="str">
        <f t="shared" si="70"/>
        <v>UNDERWEIGHT</v>
      </c>
      <c r="J2276" s="5" t="str">
        <f t="shared" si="71"/>
        <v>NORMAL</v>
      </c>
    </row>
    <row r="2277" spans="1:10" x14ac:dyDescent="0.25">
      <c r="A2277" s="5" t="s">
        <v>72</v>
      </c>
      <c r="B2277" s="5">
        <v>22.76</v>
      </c>
      <c r="C2277" s="5">
        <v>9.44</v>
      </c>
      <c r="D2277" s="5" t="s">
        <v>2370</v>
      </c>
      <c r="E2277" s="5" t="s">
        <v>2370</v>
      </c>
      <c r="F2277" s="5" t="s">
        <v>2370</v>
      </c>
      <c r="G2277" s="5">
        <v>0</v>
      </c>
      <c r="H2277" s="5" t="s">
        <v>2370</v>
      </c>
      <c r="I2277" s="5" t="str">
        <f t="shared" si="70"/>
        <v>NORMAL WEIGHT</v>
      </c>
      <c r="J2277" s="5" t="str">
        <f t="shared" si="71"/>
        <v>DIABETES</v>
      </c>
    </row>
    <row r="2278" spans="1:10" x14ac:dyDescent="0.25">
      <c r="A2278" s="5" t="s">
        <v>71</v>
      </c>
      <c r="B2278" s="5">
        <v>22.79</v>
      </c>
      <c r="C2278" s="5">
        <v>6.15</v>
      </c>
      <c r="D2278" s="5" t="s">
        <v>2371</v>
      </c>
      <c r="E2278" s="5" t="s">
        <v>2370</v>
      </c>
      <c r="F2278" s="5" t="s">
        <v>2372</v>
      </c>
      <c r="G2278" s="5">
        <v>1</v>
      </c>
      <c r="H2278" s="5" t="s">
        <v>2370</v>
      </c>
      <c r="I2278" s="5" t="str">
        <f t="shared" si="70"/>
        <v>NORMAL WEIGHT</v>
      </c>
      <c r="J2278" s="5" t="str">
        <f t="shared" si="71"/>
        <v>PREDIABETES</v>
      </c>
    </row>
    <row r="2279" spans="1:10" x14ac:dyDescent="0.25">
      <c r="A2279" s="5" t="s">
        <v>70</v>
      </c>
      <c r="B2279" s="5">
        <v>17.41</v>
      </c>
      <c r="C2279" s="5">
        <v>5.13</v>
      </c>
      <c r="D2279" s="5" t="s">
        <v>2371</v>
      </c>
      <c r="E2279" s="5" t="s">
        <v>2370</v>
      </c>
      <c r="F2279" s="5" t="s">
        <v>2370</v>
      </c>
      <c r="G2279" s="5">
        <v>0</v>
      </c>
      <c r="H2279" s="5" t="s">
        <v>2370</v>
      </c>
      <c r="I2279" s="5" t="str">
        <f t="shared" si="70"/>
        <v>UNDERWEIGHT</v>
      </c>
      <c r="J2279" s="5" t="str">
        <f t="shared" si="71"/>
        <v>NORMAL</v>
      </c>
    </row>
    <row r="2280" spans="1:10" x14ac:dyDescent="0.25">
      <c r="A2280" s="5" t="s">
        <v>69</v>
      </c>
      <c r="B2280" s="5">
        <v>19.32</v>
      </c>
      <c r="C2280" s="5">
        <v>4.96</v>
      </c>
      <c r="D2280" s="5" t="s">
        <v>2371</v>
      </c>
      <c r="E2280" s="5" t="s">
        <v>2370</v>
      </c>
      <c r="F2280" s="5" t="s">
        <v>2370</v>
      </c>
      <c r="G2280" s="5">
        <v>0</v>
      </c>
      <c r="H2280" s="5" t="s">
        <v>2370</v>
      </c>
      <c r="I2280" s="5" t="str">
        <f t="shared" si="70"/>
        <v>NORMAL WEIGHT</v>
      </c>
      <c r="J2280" s="5" t="str">
        <f t="shared" si="71"/>
        <v>NORMAL</v>
      </c>
    </row>
    <row r="2281" spans="1:10" x14ac:dyDescent="0.25">
      <c r="A2281" s="5" t="s">
        <v>68</v>
      </c>
      <c r="B2281" s="5">
        <v>18.25</v>
      </c>
      <c r="C2281" s="5">
        <v>10.95</v>
      </c>
      <c r="D2281" s="5" t="s">
        <v>2370</v>
      </c>
      <c r="E2281" s="5" t="s">
        <v>2370</v>
      </c>
      <c r="F2281" s="5" t="s">
        <v>2370</v>
      </c>
      <c r="G2281" s="5">
        <v>0</v>
      </c>
      <c r="H2281" s="5" t="s">
        <v>2370</v>
      </c>
      <c r="I2281" s="5" t="str">
        <f t="shared" si="70"/>
        <v>UNDERWEIGHT</v>
      </c>
      <c r="J2281" s="5" t="str">
        <f t="shared" si="71"/>
        <v>DIABETES</v>
      </c>
    </row>
    <row r="2282" spans="1:10" x14ac:dyDescent="0.25">
      <c r="A2282" s="5" t="s">
        <v>67</v>
      </c>
      <c r="B2282" s="5">
        <v>53.13</v>
      </c>
      <c r="C2282" s="5">
        <v>4.4400000000000004</v>
      </c>
      <c r="D2282" s="5" t="s">
        <v>2370</v>
      </c>
      <c r="E2282" s="5" t="s">
        <v>2371</v>
      </c>
      <c r="F2282" s="5" t="s">
        <v>2370</v>
      </c>
      <c r="G2282" s="5">
        <v>1</v>
      </c>
      <c r="H2282" s="5" t="s">
        <v>2370</v>
      </c>
      <c r="I2282" s="5" t="str">
        <f t="shared" si="70"/>
        <v>OBESITY</v>
      </c>
      <c r="J2282" s="5" t="str">
        <f t="shared" si="71"/>
        <v>NORMAL</v>
      </c>
    </row>
    <row r="2283" spans="1:10" x14ac:dyDescent="0.25">
      <c r="A2283" s="5" t="s">
        <v>66</v>
      </c>
      <c r="B2283" s="5">
        <v>20.46</v>
      </c>
      <c r="C2283" s="5">
        <v>4.0199999999999996</v>
      </c>
      <c r="D2283" s="5" t="s">
        <v>2370</v>
      </c>
      <c r="E2283" s="5" t="s">
        <v>2370</v>
      </c>
      <c r="F2283" s="5" t="s">
        <v>2370</v>
      </c>
      <c r="G2283" s="5">
        <v>0</v>
      </c>
      <c r="H2283" s="5" t="s">
        <v>2370</v>
      </c>
      <c r="I2283" s="5" t="str">
        <f t="shared" si="70"/>
        <v>NORMAL WEIGHT</v>
      </c>
      <c r="J2283" s="5" t="str">
        <f t="shared" si="71"/>
        <v>NORMAL</v>
      </c>
    </row>
    <row r="2284" spans="1:10" x14ac:dyDescent="0.25">
      <c r="A2284" s="5" t="s">
        <v>65</v>
      </c>
      <c r="B2284" s="5">
        <v>43.01</v>
      </c>
      <c r="C2284" s="5">
        <v>5.44</v>
      </c>
      <c r="D2284" s="5" t="s">
        <v>2370</v>
      </c>
      <c r="E2284" s="5" t="s">
        <v>2371</v>
      </c>
      <c r="F2284" s="5" t="s">
        <v>2370</v>
      </c>
      <c r="G2284" s="5">
        <v>1</v>
      </c>
      <c r="H2284" s="5" t="s">
        <v>2370</v>
      </c>
      <c r="I2284" s="5" t="str">
        <f t="shared" si="70"/>
        <v>OBESITY</v>
      </c>
      <c r="J2284" s="5" t="str">
        <f t="shared" si="71"/>
        <v>NORMAL</v>
      </c>
    </row>
    <row r="2285" spans="1:10" x14ac:dyDescent="0.25">
      <c r="A2285" s="5" t="s">
        <v>64</v>
      </c>
      <c r="B2285" s="5">
        <v>15.01</v>
      </c>
      <c r="C2285" s="5">
        <v>4.1500000000000004</v>
      </c>
      <c r="D2285" s="5" t="s">
        <v>2370</v>
      </c>
      <c r="E2285" s="5" t="s">
        <v>2370</v>
      </c>
      <c r="F2285" s="5" t="s">
        <v>2372</v>
      </c>
      <c r="G2285" s="5">
        <v>1</v>
      </c>
      <c r="H2285" s="5" t="s">
        <v>2370</v>
      </c>
      <c r="I2285" s="5" t="str">
        <f t="shared" si="70"/>
        <v>UNDERWEIGHT</v>
      </c>
      <c r="J2285" s="5" t="str">
        <f t="shared" si="71"/>
        <v>NORMAL</v>
      </c>
    </row>
    <row r="2286" spans="1:10" x14ac:dyDescent="0.25">
      <c r="A2286" s="5" t="s">
        <v>63</v>
      </c>
      <c r="B2286" s="5">
        <v>41.14</v>
      </c>
      <c r="C2286" s="5">
        <v>6.02</v>
      </c>
      <c r="D2286" s="5" t="s">
        <v>2370</v>
      </c>
      <c r="E2286" s="5" t="s">
        <v>2371</v>
      </c>
      <c r="F2286" s="5" t="s">
        <v>2370</v>
      </c>
      <c r="G2286" s="5">
        <v>1</v>
      </c>
      <c r="H2286" s="5" t="s">
        <v>2370</v>
      </c>
      <c r="I2286" s="5" t="str">
        <f t="shared" si="70"/>
        <v>OBESITY</v>
      </c>
      <c r="J2286" s="5" t="str">
        <f t="shared" si="71"/>
        <v>PREDIABETES</v>
      </c>
    </row>
    <row r="2287" spans="1:10" x14ac:dyDescent="0.25">
      <c r="A2287" s="5" t="s">
        <v>62</v>
      </c>
      <c r="B2287" s="5">
        <v>16.55</v>
      </c>
      <c r="C2287" s="5">
        <v>7.73</v>
      </c>
      <c r="D2287" s="5" t="s">
        <v>2370</v>
      </c>
      <c r="E2287" s="5" t="s">
        <v>2370</v>
      </c>
      <c r="F2287" s="5" t="s">
        <v>2370</v>
      </c>
      <c r="G2287" s="5">
        <v>0</v>
      </c>
      <c r="H2287" s="5" t="s">
        <v>2370</v>
      </c>
      <c r="I2287" s="5" t="str">
        <f t="shared" si="70"/>
        <v>UNDERWEIGHT</v>
      </c>
      <c r="J2287" s="5" t="str">
        <f t="shared" si="71"/>
        <v>DIABETES</v>
      </c>
    </row>
    <row r="2288" spans="1:10" x14ac:dyDescent="0.25">
      <c r="A2288" s="5" t="s">
        <v>61</v>
      </c>
      <c r="B2288" s="5">
        <v>37.29</v>
      </c>
      <c r="C2288" s="5">
        <v>5.03</v>
      </c>
      <c r="D2288" s="5" t="s">
        <v>2370</v>
      </c>
      <c r="E2288" s="5" t="s">
        <v>2371</v>
      </c>
      <c r="F2288" s="5" t="s">
        <v>2370</v>
      </c>
      <c r="G2288" s="5">
        <v>1</v>
      </c>
      <c r="H2288" s="5" t="s">
        <v>2370</v>
      </c>
      <c r="I2288" s="5" t="str">
        <f t="shared" si="70"/>
        <v>OBESITY</v>
      </c>
      <c r="J2288" s="5" t="str">
        <f t="shared" si="71"/>
        <v>NORMAL</v>
      </c>
    </row>
    <row r="2289" spans="1:10" x14ac:dyDescent="0.25">
      <c r="A2289" s="5" t="s">
        <v>60</v>
      </c>
      <c r="B2289" s="5">
        <v>16.739999999999998</v>
      </c>
      <c r="C2289" s="5">
        <v>4.08</v>
      </c>
      <c r="D2289" s="5" t="s">
        <v>2371</v>
      </c>
      <c r="E2289" s="5" t="s">
        <v>2370</v>
      </c>
      <c r="F2289" s="5" t="s">
        <v>2370</v>
      </c>
      <c r="G2289" s="5">
        <v>0</v>
      </c>
      <c r="H2289" s="5" t="s">
        <v>2370</v>
      </c>
      <c r="I2289" s="5" t="str">
        <f t="shared" si="70"/>
        <v>UNDERWEIGHT</v>
      </c>
      <c r="J2289" s="5" t="str">
        <f t="shared" si="71"/>
        <v>NORMAL</v>
      </c>
    </row>
    <row r="2290" spans="1:10" x14ac:dyDescent="0.25">
      <c r="A2290" s="5" t="s">
        <v>59</v>
      </c>
      <c r="B2290" s="5">
        <v>34.43</v>
      </c>
      <c r="C2290" s="5">
        <v>4.2699999999999996</v>
      </c>
      <c r="D2290" s="5" t="s">
        <v>2370</v>
      </c>
      <c r="E2290" s="5" t="s">
        <v>2371</v>
      </c>
      <c r="F2290" s="5" t="s">
        <v>2370</v>
      </c>
      <c r="G2290" s="5">
        <v>1</v>
      </c>
      <c r="H2290" s="5" t="s">
        <v>2370</v>
      </c>
      <c r="I2290" s="5" t="str">
        <f t="shared" si="70"/>
        <v>OBESITY</v>
      </c>
      <c r="J2290" s="5" t="str">
        <f t="shared" si="71"/>
        <v>NORMAL</v>
      </c>
    </row>
    <row r="2291" spans="1:10" x14ac:dyDescent="0.25">
      <c r="A2291" s="5" t="s">
        <v>58</v>
      </c>
      <c r="B2291" s="5">
        <v>34.1</v>
      </c>
      <c r="C2291" s="5">
        <v>4.07</v>
      </c>
      <c r="D2291" s="5" t="s">
        <v>2370</v>
      </c>
      <c r="E2291" s="5" t="s">
        <v>2371</v>
      </c>
      <c r="F2291" s="5" t="s">
        <v>2370</v>
      </c>
      <c r="G2291" s="5">
        <v>1</v>
      </c>
      <c r="H2291" s="5" t="s">
        <v>2370</v>
      </c>
      <c r="I2291" s="5" t="str">
        <f t="shared" si="70"/>
        <v>OBESITY</v>
      </c>
      <c r="J2291" s="5" t="str">
        <f t="shared" si="71"/>
        <v>NORMAL</v>
      </c>
    </row>
    <row r="2292" spans="1:10" x14ac:dyDescent="0.25">
      <c r="A2292" s="5" t="s">
        <v>57</v>
      </c>
      <c r="B2292" s="5">
        <v>19.3</v>
      </c>
      <c r="C2292" s="5">
        <v>10.36</v>
      </c>
      <c r="D2292" s="5" t="s">
        <v>2370</v>
      </c>
      <c r="E2292" s="5" t="s">
        <v>2370</v>
      </c>
      <c r="F2292" s="5" t="s">
        <v>2370</v>
      </c>
      <c r="G2292" s="5">
        <v>0</v>
      </c>
      <c r="H2292" s="5" t="s">
        <v>2370</v>
      </c>
      <c r="I2292" s="5" t="str">
        <f t="shared" si="70"/>
        <v>NORMAL WEIGHT</v>
      </c>
      <c r="J2292" s="5" t="str">
        <f t="shared" si="71"/>
        <v>DIABETES</v>
      </c>
    </row>
    <row r="2293" spans="1:10" x14ac:dyDescent="0.25">
      <c r="A2293" s="5" t="s">
        <v>56</v>
      </c>
      <c r="B2293" s="5">
        <v>33.659999999999997</v>
      </c>
      <c r="C2293" s="5">
        <v>5.71</v>
      </c>
      <c r="D2293" s="5" t="s">
        <v>2370</v>
      </c>
      <c r="E2293" s="5" t="s">
        <v>2371</v>
      </c>
      <c r="F2293" s="5" t="s">
        <v>2370</v>
      </c>
      <c r="G2293" s="5">
        <v>1</v>
      </c>
      <c r="H2293" s="5" t="s">
        <v>2370</v>
      </c>
      <c r="I2293" s="5" t="str">
        <f t="shared" si="70"/>
        <v>OBESITY</v>
      </c>
      <c r="J2293" s="5" t="str">
        <f t="shared" si="71"/>
        <v>PREDIABETES</v>
      </c>
    </row>
    <row r="2294" spans="1:10" x14ac:dyDescent="0.25">
      <c r="A2294" s="5" t="s">
        <v>55</v>
      </c>
      <c r="B2294" s="5">
        <v>33.33</v>
      </c>
      <c r="C2294" s="5">
        <v>6.08</v>
      </c>
      <c r="D2294" s="5" t="s">
        <v>2370</v>
      </c>
      <c r="E2294" s="5" t="s">
        <v>2371</v>
      </c>
      <c r="F2294" s="5" t="s">
        <v>2370</v>
      </c>
      <c r="G2294" s="5">
        <v>1</v>
      </c>
      <c r="H2294" s="5" t="s">
        <v>2370</v>
      </c>
      <c r="I2294" s="5" t="str">
        <f t="shared" si="70"/>
        <v>OBESITY</v>
      </c>
      <c r="J2294" s="5" t="str">
        <f t="shared" si="71"/>
        <v>PREDIABETES</v>
      </c>
    </row>
    <row r="2295" spans="1:10" x14ac:dyDescent="0.25">
      <c r="A2295" s="5" t="s">
        <v>54</v>
      </c>
      <c r="B2295" s="5">
        <v>21.84</v>
      </c>
      <c r="C2295" s="5">
        <v>5.71</v>
      </c>
      <c r="D2295" s="5" t="s">
        <v>2370</v>
      </c>
      <c r="E2295" s="5" t="s">
        <v>2371</v>
      </c>
      <c r="F2295" s="5" t="s">
        <v>2370</v>
      </c>
      <c r="G2295" s="5">
        <v>1</v>
      </c>
      <c r="H2295" s="5" t="s">
        <v>2370</v>
      </c>
      <c r="I2295" s="5" t="str">
        <f t="shared" si="70"/>
        <v>NORMAL WEIGHT</v>
      </c>
      <c r="J2295" s="5" t="str">
        <f t="shared" si="71"/>
        <v>PREDIABETES</v>
      </c>
    </row>
    <row r="2296" spans="1:10" x14ac:dyDescent="0.25">
      <c r="A2296" s="5" t="s">
        <v>53</v>
      </c>
      <c r="B2296" s="5">
        <v>16.87</v>
      </c>
      <c r="C2296" s="5">
        <v>9.1300000000000008</v>
      </c>
      <c r="D2296" s="5" t="s">
        <v>2370</v>
      </c>
      <c r="E2296" s="5" t="s">
        <v>2370</v>
      </c>
      <c r="F2296" s="5" t="s">
        <v>2370</v>
      </c>
      <c r="G2296" s="5">
        <v>0</v>
      </c>
      <c r="H2296" s="5" t="s">
        <v>2370</v>
      </c>
      <c r="I2296" s="5" t="str">
        <f t="shared" si="70"/>
        <v>UNDERWEIGHT</v>
      </c>
      <c r="J2296" s="5" t="str">
        <f t="shared" si="71"/>
        <v>DIABETES</v>
      </c>
    </row>
    <row r="2297" spans="1:10" x14ac:dyDescent="0.25">
      <c r="A2297" s="5" t="s">
        <v>52</v>
      </c>
      <c r="B2297" s="5">
        <v>30.14</v>
      </c>
      <c r="C2297" s="5">
        <v>5.49</v>
      </c>
      <c r="D2297" s="5" t="s">
        <v>2370</v>
      </c>
      <c r="E2297" s="5" t="s">
        <v>2371</v>
      </c>
      <c r="F2297" s="5" t="s">
        <v>2370</v>
      </c>
      <c r="G2297" s="5">
        <v>1</v>
      </c>
      <c r="H2297" s="5" t="s">
        <v>2370</v>
      </c>
      <c r="I2297" s="5" t="str">
        <f t="shared" si="70"/>
        <v>OBESITY</v>
      </c>
      <c r="J2297" s="5" t="str">
        <f t="shared" si="71"/>
        <v>NORMAL</v>
      </c>
    </row>
    <row r="2298" spans="1:10" x14ac:dyDescent="0.25">
      <c r="A2298" s="5" t="s">
        <v>51</v>
      </c>
      <c r="B2298" s="5">
        <v>23.21</v>
      </c>
      <c r="C2298" s="5">
        <v>4.37</v>
      </c>
      <c r="D2298" s="5" t="s">
        <v>2370</v>
      </c>
      <c r="E2298" s="5" t="s">
        <v>2371</v>
      </c>
      <c r="F2298" s="5" t="s">
        <v>2370</v>
      </c>
      <c r="G2298" s="5">
        <v>1</v>
      </c>
      <c r="H2298" s="5" t="s">
        <v>2370</v>
      </c>
      <c r="I2298" s="5" t="str">
        <f t="shared" si="70"/>
        <v>NORMAL WEIGHT</v>
      </c>
      <c r="J2298" s="5" t="str">
        <f t="shared" si="71"/>
        <v>NORMAL</v>
      </c>
    </row>
    <row r="2299" spans="1:10" x14ac:dyDescent="0.25">
      <c r="A2299" s="5" t="s">
        <v>50</v>
      </c>
      <c r="B2299" s="5">
        <v>17.170000000000002</v>
      </c>
      <c r="C2299" s="5">
        <v>8.4600000000000009</v>
      </c>
      <c r="D2299" s="5" t="s">
        <v>2370</v>
      </c>
      <c r="E2299" s="5" t="s">
        <v>2370</v>
      </c>
      <c r="F2299" s="5" t="s">
        <v>2370</v>
      </c>
      <c r="G2299" s="5">
        <v>0</v>
      </c>
      <c r="H2299" s="5" t="s">
        <v>2370</v>
      </c>
      <c r="I2299" s="5" t="str">
        <f t="shared" si="70"/>
        <v>UNDERWEIGHT</v>
      </c>
      <c r="J2299" s="5" t="str">
        <f t="shared" si="71"/>
        <v>DIABETES</v>
      </c>
    </row>
    <row r="2300" spans="1:10" x14ac:dyDescent="0.25">
      <c r="A2300" s="5" t="s">
        <v>49</v>
      </c>
      <c r="B2300" s="5">
        <v>15.61</v>
      </c>
      <c r="C2300" s="5">
        <v>5.28</v>
      </c>
      <c r="D2300" s="5" t="s">
        <v>2370</v>
      </c>
      <c r="E2300" s="5" t="s">
        <v>2370</v>
      </c>
      <c r="F2300" s="5" t="s">
        <v>2370</v>
      </c>
      <c r="G2300" s="5">
        <v>1</v>
      </c>
      <c r="H2300" s="5" t="s">
        <v>2370</v>
      </c>
      <c r="I2300" s="5" t="str">
        <f t="shared" si="70"/>
        <v>UNDERWEIGHT</v>
      </c>
      <c r="J2300" s="5" t="str">
        <f t="shared" si="71"/>
        <v>NORMAL</v>
      </c>
    </row>
    <row r="2301" spans="1:10" x14ac:dyDescent="0.25">
      <c r="A2301" s="5" t="s">
        <v>48</v>
      </c>
      <c r="B2301" s="5">
        <v>17.98</v>
      </c>
      <c r="C2301" s="5">
        <v>5.33</v>
      </c>
      <c r="D2301" s="5" t="s">
        <v>2371</v>
      </c>
      <c r="E2301" s="5" t="s">
        <v>2370</v>
      </c>
      <c r="F2301" s="5" t="s">
        <v>2372</v>
      </c>
      <c r="G2301" s="5">
        <v>1</v>
      </c>
      <c r="H2301" s="5" t="s">
        <v>2370</v>
      </c>
      <c r="I2301" s="5" t="str">
        <f t="shared" si="70"/>
        <v>UNDERWEIGHT</v>
      </c>
      <c r="J2301" s="5" t="str">
        <f t="shared" si="71"/>
        <v>NORMAL</v>
      </c>
    </row>
    <row r="2302" spans="1:10" x14ac:dyDescent="0.25">
      <c r="A2302" s="5" t="s">
        <v>47</v>
      </c>
      <c r="B2302" s="5">
        <v>21.64</v>
      </c>
      <c r="C2302" s="5">
        <v>5.5</v>
      </c>
      <c r="D2302" s="5" t="s">
        <v>2370</v>
      </c>
      <c r="E2302" s="5" t="s">
        <v>2371</v>
      </c>
      <c r="F2302" s="5" t="s">
        <v>2370</v>
      </c>
      <c r="G2302" s="5">
        <v>1</v>
      </c>
      <c r="H2302" s="5" t="s">
        <v>2370</v>
      </c>
      <c r="I2302" s="5" t="str">
        <f t="shared" si="70"/>
        <v>NORMAL WEIGHT</v>
      </c>
      <c r="J2302" s="5" t="str">
        <f t="shared" si="71"/>
        <v>NORMAL</v>
      </c>
    </row>
    <row r="2303" spans="1:10" x14ac:dyDescent="0.25">
      <c r="A2303" s="5" t="s">
        <v>46</v>
      </c>
      <c r="B2303" s="5">
        <v>16.399999999999999</v>
      </c>
      <c r="C2303" s="5">
        <v>5.4</v>
      </c>
      <c r="D2303" s="5" t="s">
        <v>2370</v>
      </c>
      <c r="E2303" s="5" t="s">
        <v>2370</v>
      </c>
      <c r="F2303" s="5" t="s">
        <v>2372</v>
      </c>
      <c r="G2303" s="5">
        <v>1</v>
      </c>
      <c r="H2303" s="5" t="s">
        <v>2370</v>
      </c>
      <c r="I2303" s="5" t="str">
        <f t="shared" si="70"/>
        <v>UNDERWEIGHT</v>
      </c>
      <c r="J2303" s="5" t="str">
        <f t="shared" si="71"/>
        <v>NORMAL</v>
      </c>
    </row>
    <row r="2304" spans="1:10" x14ac:dyDescent="0.25">
      <c r="A2304" s="5" t="s">
        <v>45</v>
      </c>
      <c r="B2304" s="5">
        <v>15.77</v>
      </c>
      <c r="C2304" s="5">
        <v>6.05</v>
      </c>
      <c r="D2304" s="5" t="s">
        <v>2371</v>
      </c>
      <c r="E2304" s="5" t="s">
        <v>2370</v>
      </c>
      <c r="F2304" s="5" t="s">
        <v>2370</v>
      </c>
      <c r="G2304" s="5">
        <v>1</v>
      </c>
      <c r="H2304" s="5" t="s">
        <v>2370</v>
      </c>
      <c r="I2304" s="5" t="str">
        <f t="shared" si="70"/>
        <v>UNDERWEIGHT</v>
      </c>
      <c r="J2304" s="5" t="str">
        <f t="shared" si="71"/>
        <v>PREDIABETES</v>
      </c>
    </row>
    <row r="2305" spans="1:10" x14ac:dyDescent="0.25">
      <c r="A2305" s="5" t="s">
        <v>44</v>
      </c>
      <c r="B2305" s="5">
        <v>18.27</v>
      </c>
      <c r="C2305" s="5">
        <v>11.46</v>
      </c>
      <c r="D2305" s="5" t="s">
        <v>2370</v>
      </c>
      <c r="E2305" s="5" t="s">
        <v>2370</v>
      </c>
      <c r="F2305" s="5" t="s">
        <v>2370</v>
      </c>
      <c r="G2305" s="5">
        <v>0</v>
      </c>
      <c r="H2305" s="5" t="s">
        <v>2370</v>
      </c>
      <c r="I2305" s="5" t="str">
        <f t="shared" si="70"/>
        <v>UNDERWEIGHT</v>
      </c>
      <c r="J2305" s="5" t="str">
        <f t="shared" si="71"/>
        <v>DIABETES</v>
      </c>
    </row>
    <row r="2306" spans="1:10" x14ac:dyDescent="0.25">
      <c r="A2306" s="5" t="s">
        <v>43</v>
      </c>
      <c r="B2306" s="5">
        <v>16.489999999999998</v>
      </c>
      <c r="C2306" s="5">
        <v>8.48</v>
      </c>
      <c r="D2306" s="5" t="s">
        <v>2370</v>
      </c>
      <c r="E2306" s="5" t="s">
        <v>2370</v>
      </c>
      <c r="F2306" s="5" t="s">
        <v>2370</v>
      </c>
      <c r="G2306" s="5">
        <v>0</v>
      </c>
      <c r="H2306" s="5" t="s">
        <v>2370</v>
      </c>
      <c r="I2306" s="5" t="str">
        <f t="shared" ref="I2306:I2336" si="72">IF(B2306 &lt;18.5,"UNDERWEIGHT",IF(B2306&lt;25,"NORMAL WEIGHT",IF(B2306&lt;30,"OVERWEIGHT","OBESITY")))</f>
        <v>UNDERWEIGHT</v>
      </c>
      <c r="J2306" s="5" t="str">
        <f t="shared" si="71"/>
        <v>DIABETES</v>
      </c>
    </row>
    <row r="2307" spans="1:10" x14ac:dyDescent="0.25">
      <c r="A2307" s="5" t="s">
        <v>42</v>
      </c>
      <c r="B2307" s="5">
        <v>16.14</v>
      </c>
      <c r="C2307" s="5">
        <v>4.8600000000000003</v>
      </c>
      <c r="D2307" s="5" t="s">
        <v>2370</v>
      </c>
      <c r="E2307" s="5" t="s">
        <v>2370</v>
      </c>
      <c r="F2307" s="5" t="s">
        <v>2370</v>
      </c>
      <c r="G2307" s="5">
        <v>0</v>
      </c>
      <c r="H2307" s="5" t="s">
        <v>2370</v>
      </c>
      <c r="I2307" s="5" t="str">
        <f t="shared" si="72"/>
        <v>UNDERWEIGHT</v>
      </c>
      <c r="J2307" s="5" t="str">
        <f t="shared" ref="J2307:J2336" si="73">IF(C2307&lt;5.7,"NORMAL",IF(C2307&lt;6.4,"PREDIABETES","DIABETES"))</f>
        <v>NORMAL</v>
      </c>
    </row>
    <row r="2308" spans="1:10" x14ac:dyDescent="0.25">
      <c r="A2308" s="5" t="s">
        <v>41</v>
      </c>
      <c r="B2308" s="5">
        <v>20.85</v>
      </c>
      <c r="C2308" s="5">
        <v>4.45</v>
      </c>
      <c r="D2308" s="5" t="s">
        <v>2371</v>
      </c>
      <c r="E2308" s="5" t="s">
        <v>2370</v>
      </c>
      <c r="F2308" s="5" t="s">
        <v>2370</v>
      </c>
      <c r="G2308" s="5">
        <v>1</v>
      </c>
      <c r="H2308" s="5" t="s">
        <v>2370</v>
      </c>
      <c r="I2308" s="5" t="str">
        <f t="shared" si="72"/>
        <v>NORMAL WEIGHT</v>
      </c>
      <c r="J2308" s="5" t="str">
        <f t="shared" si="73"/>
        <v>NORMAL</v>
      </c>
    </row>
    <row r="2309" spans="1:10" x14ac:dyDescent="0.25">
      <c r="A2309" s="5" t="s">
        <v>40</v>
      </c>
      <c r="B2309" s="5">
        <v>15.88</v>
      </c>
      <c r="C2309" s="5">
        <v>4.3600000000000003</v>
      </c>
      <c r="D2309" s="5" t="s">
        <v>2370</v>
      </c>
      <c r="E2309" s="5" t="s">
        <v>2370</v>
      </c>
      <c r="F2309" s="5" t="s">
        <v>2370</v>
      </c>
      <c r="G2309" s="5">
        <v>0</v>
      </c>
      <c r="H2309" s="5" t="s">
        <v>2370</v>
      </c>
      <c r="I2309" s="5" t="str">
        <f t="shared" si="72"/>
        <v>UNDERWEIGHT</v>
      </c>
      <c r="J2309" s="5" t="str">
        <f t="shared" si="73"/>
        <v>NORMAL</v>
      </c>
    </row>
    <row r="2310" spans="1:10" x14ac:dyDescent="0.25">
      <c r="A2310" s="5" t="s">
        <v>39</v>
      </c>
      <c r="B2310" s="5">
        <v>20.66</v>
      </c>
      <c r="C2310" s="5">
        <v>5.8</v>
      </c>
      <c r="D2310" s="5" t="s">
        <v>2370</v>
      </c>
      <c r="E2310" s="5" t="s">
        <v>2371</v>
      </c>
      <c r="F2310" s="5" t="s">
        <v>2370</v>
      </c>
      <c r="G2310" s="5">
        <v>1</v>
      </c>
      <c r="H2310" s="5" t="s">
        <v>2370</v>
      </c>
      <c r="I2310" s="5" t="str">
        <f t="shared" si="72"/>
        <v>NORMAL WEIGHT</v>
      </c>
      <c r="J2310" s="5" t="str">
        <f t="shared" si="73"/>
        <v>PREDIABETES</v>
      </c>
    </row>
    <row r="2311" spans="1:10" x14ac:dyDescent="0.25">
      <c r="A2311" s="5" t="s">
        <v>38</v>
      </c>
      <c r="B2311" s="5">
        <v>20.399999999999999</v>
      </c>
      <c r="C2311" s="5">
        <v>5.27</v>
      </c>
      <c r="D2311" s="5" t="s">
        <v>2370</v>
      </c>
      <c r="E2311" s="5" t="s">
        <v>2370</v>
      </c>
      <c r="F2311" s="5" t="s">
        <v>2370</v>
      </c>
      <c r="G2311" s="5">
        <v>0</v>
      </c>
      <c r="H2311" s="5" t="s">
        <v>2370</v>
      </c>
      <c r="I2311" s="5" t="str">
        <f t="shared" si="72"/>
        <v>NORMAL WEIGHT</v>
      </c>
      <c r="J2311" s="5" t="str">
        <f t="shared" si="73"/>
        <v>NORMAL</v>
      </c>
    </row>
    <row r="2312" spans="1:10" x14ac:dyDescent="0.25">
      <c r="A2312" s="5" t="s">
        <v>37</v>
      </c>
      <c r="B2312" s="5">
        <v>25.19</v>
      </c>
      <c r="C2312" s="5">
        <v>5.64</v>
      </c>
      <c r="D2312" s="5" t="s">
        <v>2371</v>
      </c>
      <c r="E2312" s="5" t="s">
        <v>2370</v>
      </c>
      <c r="F2312" s="5" t="s">
        <v>2370</v>
      </c>
      <c r="G2312" s="5">
        <v>0</v>
      </c>
      <c r="H2312" s="5" t="s">
        <v>2370</v>
      </c>
      <c r="I2312" s="5" t="str">
        <f t="shared" si="72"/>
        <v>OVERWEIGHT</v>
      </c>
      <c r="J2312" s="5" t="str">
        <f t="shared" si="73"/>
        <v>NORMAL</v>
      </c>
    </row>
    <row r="2313" spans="1:10" x14ac:dyDescent="0.25">
      <c r="A2313" s="5" t="s">
        <v>36</v>
      </c>
      <c r="B2313" s="5">
        <v>20.54</v>
      </c>
      <c r="C2313" s="5">
        <v>4.2</v>
      </c>
      <c r="D2313" s="5" t="s">
        <v>2371</v>
      </c>
      <c r="E2313" s="5" t="s">
        <v>2370</v>
      </c>
      <c r="F2313" s="5" t="s">
        <v>2370</v>
      </c>
      <c r="G2313" s="5">
        <v>1</v>
      </c>
      <c r="H2313" s="5" t="s">
        <v>2370</v>
      </c>
      <c r="I2313" s="5" t="str">
        <f t="shared" si="72"/>
        <v>NORMAL WEIGHT</v>
      </c>
      <c r="J2313" s="5" t="str">
        <f t="shared" si="73"/>
        <v>NORMAL</v>
      </c>
    </row>
    <row r="2314" spans="1:10" x14ac:dyDescent="0.25">
      <c r="A2314" s="5" t="s">
        <v>35</v>
      </c>
      <c r="B2314" s="5">
        <v>20.13</v>
      </c>
      <c r="C2314" s="5">
        <v>5.42</v>
      </c>
      <c r="D2314" s="5" t="s">
        <v>2370</v>
      </c>
      <c r="E2314" s="5" t="s">
        <v>2370</v>
      </c>
      <c r="F2314" s="5" t="s">
        <v>2370</v>
      </c>
      <c r="G2314" s="5">
        <v>0</v>
      </c>
      <c r="H2314" s="5" t="s">
        <v>2370</v>
      </c>
      <c r="I2314" s="5" t="str">
        <f t="shared" si="72"/>
        <v>NORMAL WEIGHT</v>
      </c>
      <c r="J2314" s="5" t="str">
        <f t="shared" si="73"/>
        <v>NORMAL</v>
      </c>
    </row>
    <row r="2315" spans="1:10" x14ac:dyDescent="0.25">
      <c r="A2315" s="5" t="s">
        <v>34</v>
      </c>
      <c r="B2315" s="5">
        <v>18.93</v>
      </c>
      <c r="C2315" s="5">
        <v>6.11</v>
      </c>
      <c r="D2315" s="5" t="s">
        <v>2370</v>
      </c>
      <c r="E2315" s="5" t="s">
        <v>2370</v>
      </c>
      <c r="F2315" s="5" t="s">
        <v>2372</v>
      </c>
      <c r="G2315" s="5">
        <v>1</v>
      </c>
      <c r="H2315" s="5" t="s">
        <v>2370</v>
      </c>
      <c r="I2315" s="5" t="str">
        <f t="shared" si="72"/>
        <v>NORMAL WEIGHT</v>
      </c>
      <c r="J2315" s="5" t="str">
        <f t="shared" si="73"/>
        <v>PREDIABETES</v>
      </c>
    </row>
    <row r="2316" spans="1:10" x14ac:dyDescent="0.25">
      <c r="A2316" s="5" t="s">
        <v>33</v>
      </c>
      <c r="B2316" s="5">
        <v>24.14</v>
      </c>
      <c r="C2316" s="5">
        <v>5.29</v>
      </c>
      <c r="D2316" s="5" t="s">
        <v>2370</v>
      </c>
      <c r="E2316" s="5" t="s">
        <v>2371</v>
      </c>
      <c r="F2316" s="5" t="s">
        <v>2370</v>
      </c>
      <c r="G2316" s="5">
        <v>1</v>
      </c>
      <c r="H2316" s="5" t="s">
        <v>2370</v>
      </c>
      <c r="I2316" s="5" t="str">
        <f t="shared" si="72"/>
        <v>NORMAL WEIGHT</v>
      </c>
      <c r="J2316" s="5" t="str">
        <f t="shared" si="73"/>
        <v>NORMAL</v>
      </c>
    </row>
    <row r="2317" spans="1:10" x14ac:dyDescent="0.25">
      <c r="A2317" s="5" t="s">
        <v>31</v>
      </c>
      <c r="B2317" s="5">
        <v>25.03</v>
      </c>
      <c r="C2317" s="5">
        <v>5.91</v>
      </c>
      <c r="D2317" s="5" t="s">
        <v>2370</v>
      </c>
      <c r="E2317" s="5" t="s">
        <v>2371</v>
      </c>
      <c r="F2317" s="5" t="s">
        <v>2370</v>
      </c>
      <c r="G2317" s="5">
        <v>1</v>
      </c>
      <c r="H2317" s="5" t="s">
        <v>2370</v>
      </c>
      <c r="I2317" s="5" t="str">
        <f t="shared" si="72"/>
        <v>OVERWEIGHT</v>
      </c>
      <c r="J2317" s="5" t="str">
        <f t="shared" si="73"/>
        <v>PREDIABETES</v>
      </c>
    </row>
    <row r="2318" spans="1:10" x14ac:dyDescent="0.25">
      <c r="A2318" s="5" t="s">
        <v>30</v>
      </c>
      <c r="B2318" s="5">
        <v>20.47</v>
      </c>
      <c r="C2318" s="5">
        <v>5.81</v>
      </c>
      <c r="D2318" s="5" t="s">
        <v>2371</v>
      </c>
      <c r="E2318" s="5" t="s">
        <v>2370</v>
      </c>
      <c r="F2318" s="5" t="s">
        <v>2370</v>
      </c>
      <c r="G2318" s="5">
        <v>1</v>
      </c>
      <c r="H2318" s="5" t="s">
        <v>2370</v>
      </c>
      <c r="I2318" s="5" t="str">
        <f t="shared" si="72"/>
        <v>NORMAL WEIGHT</v>
      </c>
      <c r="J2318" s="5" t="str">
        <f t="shared" si="73"/>
        <v>PREDIABETES</v>
      </c>
    </row>
    <row r="2319" spans="1:10" x14ac:dyDescent="0.25">
      <c r="A2319" s="5" t="s">
        <v>29</v>
      </c>
      <c r="B2319" s="5">
        <v>18.82</v>
      </c>
      <c r="C2319" s="5">
        <v>5.51</v>
      </c>
      <c r="D2319" s="5" t="s">
        <v>2371</v>
      </c>
      <c r="E2319" s="5" t="s">
        <v>2370</v>
      </c>
      <c r="F2319" s="5" t="s">
        <v>2370</v>
      </c>
      <c r="G2319" s="5">
        <v>0</v>
      </c>
      <c r="H2319" s="5" t="s">
        <v>2370</v>
      </c>
      <c r="I2319" s="5" t="str">
        <f t="shared" si="72"/>
        <v>NORMAL WEIGHT</v>
      </c>
      <c r="J2319" s="5" t="str">
        <f t="shared" si="73"/>
        <v>NORMAL</v>
      </c>
    </row>
    <row r="2320" spans="1:10" x14ac:dyDescent="0.25">
      <c r="A2320" s="5" t="s">
        <v>28</v>
      </c>
      <c r="B2320" s="5">
        <v>17.079999999999998</v>
      </c>
      <c r="C2320" s="5">
        <v>5.73</v>
      </c>
      <c r="D2320" s="5" t="s">
        <v>2370</v>
      </c>
      <c r="E2320" s="5" t="s">
        <v>2370</v>
      </c>
      <c r="F2320" s="5" t="s">
        <v>2372</v>
      </c>
      <c r="G2320" s="5">
        <v>1</v>
      </c>
      <c r="H2320" s="5" t="s">
        <v>2370</v>
      </c>
      <c r="I2320" s="5" t="str">
        <f t="shared" si="72"/>
        <v>UNDERWEIGHT</v>
      </c>
      <c r="J2320" s="5" t="str">
        <f t="shared" si="73"/>
        <v>PREDIABETES</v>
      </c>
    </row>
    <row r="2321" spans="1:10" x14ac:dyDescent="0.25">
      <c r="A2321" s="5" t="s">
        <v>26</v>
      </c>
      <c r="B2321" s="5">
        <v>19.21</v>
      </c>
      <c r="C2321" s="5">
        <v>5.53</v>
      </c>
      <c r="D2321" s="5" t="s">
        <v>2371</v>
      </c>
      <c r="E2321" s="5" t="s">
        <v>2370</v>
      </c>
      <c r="F2321" s="5" t="s">
        <v>2370</v>
      </c>
      <c r="G2321" s="5">
        <v>0</v>
      </c>
      <c r="H2321" s="5" t="s">
        <v>2370</v>
      </c>
      <c r="I2321" s="5" t="str">
        <f t="shared" si="72"/>
        <v>NORMAL WEIGHT</v>
      </c>
      <c r="J2321" s="5" t="str">
        <f t="shared" si="73"/>
        <v>NORMAL</v>
      </c>
    </row>
    <row r="2322" spans="1:10" x14ac:dyDescent="0.25">
      <c r="A2322" s="5" t="s">
        <v>24</v>
      </c>
      <c r="B2322" s="5">
        <v>17.86</v>
      </c>
      <c r="C2322" s="5">
        <v>5.43</v>
      </c>
      <c r="D2322" s="5" t="s">
        <v>2370</v>
      </c>
      <c r="E2322" s="5" t="s">
        <v>2370</v>
      </c>
      <c r="F2322" s="5" t="s">
        <v>2372</v>
      </c>
      <c r="G2322" s="5">
        <v>1</v>
      </c>
      <c r="H2322" s="5" t="s">
        <v>2370</v>
      </c>
      <c r="I2322" s="5" t="str">
        <f t="shared" si="72"/>
        <v>UNDERWEIGHT</v>
      </c>
      <c r="J2322" s="5" t="str">
        <f t="shared" si="73"/>
        <v>NORMAL</v>
      </c>
    </row>
    <row r="2323" spans="1:10" x14ac:dyDescent="0.25">
      <c r="A2323" s="5" t="s">
        <v>23</v>
      </c>
      <c r="B2323" s="5">
        <v>21.38</v>
      </c>
      <c r="C2323" s="5">
        <v>8.01</v>
      </c>
      <c r="D2323" s="5" t="s">
        <v>2370</v>
      </c>
      <c r="E2323" s="5" t="s">
        <v>2370</v>
      </c>
      <c r="F2323" s="5" t="s">
        <v>2370</v>
      </c>
      <c r="G2323" s="5">
        <v>0</v>
      </c>
      <c r="H2323" s="5" t="s">
        <v>2370</v>
      </c>
      <c r="I2323" s="5" t="str">
        <f t="shared" si="72"/>
        <v>NORMAL WEIGHT</v>
      </c>
      <c r="J2323" s="5" t="str">
        <f t="shared" si="73"/>
        <v>DIABETES</v>
      </c>
    </row>
    <row r="2324" spans="1:10" x14ac:dyDescent="0.25">
      <c r="A2324" s="5" t="s">
        <v>22</v>
      </c>
      <c r="B2324" s="5">
        <v>23.35</v>
      </c>
      <c r="C2324" s="5">
        <v>5.94</v>
      </c>
      <c r="D2324" s="5" t="s">
        <v>2370</v>
      </c>
      <c r="E2324" s="5" t="s">
        <v>2370</v>
      </c>
      <c r="F2324" s="5" t="s">
        <v>2370</v>
      </c>
      <c r="G2324" s="5">
        <v>0</v>
      </c>
      <c r="H2324" s="5" t="s">
        <v>2370</v>
      </c>
      <c r="I2324" s="5" t="str">
        <f t="shared" si="72"/>
        <v>NORMAL WEIGHT</v>
      </c>
      <c r="J2324" s="5" t="str">
        <f t="shared" si="73"/>
        <v>PREDIABETES</v>
      </c>
    </row>
    <row r="2325" spans="1:10" x14ac:dyDescent="0.25">
      <c r="A2325" s="5" t="s">
        <v>20</v>
      </c>
      <c r="B2325" s="5">
        <v>22.24</v>
      </c>
      <c r="C2325" s="5">
        <v>5.04</v>
      </c>
      <c r="D2325" s="5" t="s">
        <v>2370</v>
      </c>
      <c r="E2325" s="5" t="s">
        <v>2370</v>
      </c>
      <c r="F2325" s="5" t="s">
        <v>2370</v>
      </c>
      <c r="G2325" s="5">
        <v>0</v>
      </c>
      <c r="H2325" s="5" t="s">
        <v>2370</v>
      </c>
      <c r="I2325" s="5" t="str">
        <f t="shared" si="72"/>
        <v>NORMAL WEIGHT</v>
      </c>
      <c r="J2325" s="5" t="str">
        <f t="shared" si="73"/>
        <v>NORMAL</v>
      </c>
    </row>
    <row r="2326" spans="1:10" x14ac:dyDescent="0.25">
      <c r="A2326" s="5" t="s">
        <v>19</v>
      </c>
      <c r="B2326" s="5">
        <v>24.76</v>
      </c>
      <c r="C2326" s="5">
        <v>4.54</v>
      </c>
      <c r="D2326" s="5" t="s">
        <v>2371</v>
      </c>
      <c r="E2326" s="5" t="s">
        <v>2370</v>
      </c>
      <c r="F2326" s="5" t="s">
        <v>2370</v>
      </c>
      <c r="G2326" s="5">
        <v>0</v>
      </c>
      <c r="H2326" s="5" t="s">
        <v>2370</v>
      </c>
      <c r="I2326" s="5" t="str">
        <f t="shared" si="72"/>
        <v>NORMAL WEIGHT</v>
      </c>
      <c r="J2326" s="5" t="str">
        <f t="shared" si="73"/>
        <v>NORMAL</v>
      </c>
    </row>
    <row r="2327" spans="1:10" x14ac:dyDescent="0.25">
      <c r="A2327" s="5" t="s">
        <v>18</v>
      </c>
      <c r="B2327" s="5">
        <v>20.100000000000001</v>
      </c>
      <c r="C2327" s="5">
        <v>5.6</v>
      </c>
      <c r="D2327" s="5" t="s">
        <v>2371</v>
      </c>
      <c r="E2327" s="5" t="s">
        <v>2370</v>
      </c>
      <c r="F2327" s="5" t="s">
        <v>2372</v>
      </c>
      <c r="G2327" s="5">
        <v>1</v>
      </c>
      <c r="H2327" s="5" t="s">
        <v>2370</v>
      </c>
      <c r="I2327" s="5" t="str">
        <f t="shared" si="72"/>
        <v>NORMAL WEIGHT</v>
      </c>
      <c r="J2327" s="5" t="str">
        <f t="shared" si="73"/>
        <v>NORMAL</v>
      </c>
    </row>
    <row r="2328" spans="1:10" x14ac:dyDescent="0.25">
      <c r="A2328" s="5" t="s">
        <v>17</v>
      </c>
      <c r="B2328" s="5">
        <v>21.77</v>
      </c>
      <c r="C2328" s="5">
        <v>10.67</v>
      </c>
      <c r="D2328" s="5" t="s">
        <v>2370</v>
      </c>
      <c r="E2328" s="5" t="s">
        <v>2370</v>
      </c>
      <c r="F2328" s="5" t="s">
        <v>2370</v>
      </c>
      <c r="G2328" s="5">
        <v>0</v>
      </c>
      <c r="H2328" s="5" t="s">
        <v>2370</v>
      </c>
      <c r="I2328" s="5" t="str">
        <f t="shared" si="72"/>
        <v>NORMAL WEIGHT</v>
      </c>
      <c r="J2328" s="5" t="str">
        <f t="shared" si="73"/>
        <v>DIABETES</v>
      </c>
    </row>
    <row r="2329" spans="1:10" x14ac:dyDescent="0.25">
      <c r="A2329" s="5" t="s">
        <v>16</v>
      </c>
      <c r="B2329" s="5">
        <v>17.82</v>
      </c>
      <c r="C2329" s="5">
        <v>5.26</v>
      </c>
      <c r="D2329" s="5" t="s">
        <v>2371</v>
      </c>
      <c r="E2329" s="5" t="s">
        <v>2370</v>
      </c>
      <c r="F2329" s="5" t="s">
        <v>2370</v>
      </c>
      <c r="G2329" s="5">
        <v>1</v>
      </c>
      <c r="H2329" s="5" t="s">
        <v>2370</v>
      </c>
      <c r="I2329" s="5" t="str">
        <f t="shared" si="72"/>
        <v>UNDERWEIGHT</v>
      </c>
      <c r="J2329" s="5" t="str">
        <f t="shared" si="73"/>
        <v>NORMAL</v>
      </c>
    </row>
    <row r="2330" spans="1:10" x14ac:dyDescent="0.25">
      <c r="A2330" s="5" t="s">
        <v>15</v>
      </c>
      <c r="B2330" s="5">
        <v>17.07</v>
      </c>
      <c r="C2330" s="5">
        <v>5.22</v>
      </c>
      <c r="D2330" s="5" t="s">
        <v>2370</v>
      </c>
      <c r="E2330" s="5" t="s">
        <v>2370</v>
      </c>
      <c r="F2330" s="5" t="s">
        <v>2372</v>
      </c>
      <c r="G2330" s="5">
        <v>1</v>
      </c>
      <c r="H2330" s="5" t="s">
        <v>2370</v>
      </c>
      <c r="I2330" s="5" t="str">
        <f t="shared" si="72"/>
        <v>UNDERWEIGHT</v>
      </c>
      <c r="J2330" s="5" t="str">
        <f t="shared" si="73"/>
        <v>NORMAL</v>
      </c>
    </row>
    <row r="2331" spans="1:10" x14ac:dyDescent="0.25">
      <c r="A2331" s="5" t="s">
        <v>13</v>
      </c>
      <c r="B2331" s="5">
        <v>22.24</v>
      </c>
      <c r="C2331" s="5">
        <v>4.29</v>
      </c>
      <c r="D2331" s="5" t="s">
        <v>2371</v>
      </c>
      <c r="E2331" s="5" t="s">
        <v>2370</v>
      </c>
      <c r="F2331" s="5" t="s">
        <v>2370</v>
      </c>
      <c r="G2331" s="5">
        <v>0</v>
      </c>
      <c r="H2331" s="5" t="s">
        <v>2370</v>
      </c>
      <c r="I2331" s="5" t="str">
        <f t="shared" si="72"/>
        <v>NORMAL WEIGHT</v>
      </c>
      <c r="J2331" s="5" t="str">
        <f t="shared" si="73"/>
        <v>NORMAL</v>
      </c>
    </row>
    <row r="2332" spans="1:10" x14ac:dyDescent="0.25">
      <c r="A2332" s="5" t="s">
        <v>12</v>
      </c>
      <c r="B2332" s="5">
        <v>22.34</v>
      </c>
      <c r="C2332" s="5">
        <v>5.57</v>
      </c>
      <c r="D2332" s="5" t="s">
        <v>2370</v>
      </c>
      <c r="E2332" s="5" t="s">
        <v>2370</v>
      </c>
      <c r="F2332" s="5" t="s">
        <v>2370</v>
      </c>
      <c r="G2332" s="5">
        <v>1</v>
      </c>
      <c r="H2332" s="5" t="s">
        <v>2370</v>
      </c>
      <c r="I2332" s="5" t="str">
        <f t="shared" si="72"/>
        <v>NORMAL WEIGHT</v>
      </c>
      <c r="J2332" s="5" t="str">
        <f t="shared" si="73"/>
        <v>NORMAL</v>
      </c>
    </row>
    <row r="2333" spans="1:10" x14ac:dyDescent="0.25">
      <c r="A2333" s="5" t="s">
        <v>10</v>
      </c>
      <c r="B2333" s="5">
        <v>17.7</v>
      </c>
      <c r="C2333" s="5">
        <v>6.28</v>
      </c>
      <c r="D2333" s="5" t="s">
        <v>2370</v>
      </c>
      <c r="E2333" s="5" t="s">
        <v>2370</v>
      </c>
      <c r="F2333" s="5" t="s">
        <v>2370</v>
      </c>
      <c r="G2333" s="5">
        <v>1</v>
      </c>
      <c r="H2333" s="5" t="s">
        <v>2370</v>
      </c>
      <c r="I2333" s="5" t="str">
        <f t="shared" si="72"/>
        <v>UNDERWEIGHT</v>
      </c>
      <c r="J2333" s="5" t="str">
        <f t="shared" si="73"/>
        <v>PREDIABETES</v>
      </c>
    </row>
    <row r="2334" spans="1:10" x14ac:dyDescent="0.25">
      <c r="A2334" s="5" t="s">
        <v>8</v>
      </c>
      <c r="B2334" s="5">
        <v>16.47</v>
      </c>
      <c r="C2334" s="5">
        <v>6.35</v>
      </c>
      <c r="D2334" s="5" t="s">
        <v>2370</v>
      </c>
      <c r="E2334" s="5" t="s">
        <v>2370</v>
      </c>
      <c r="F2334" s="5" t="s">
        <v>2372</v>
      </c>
      <c r="G2334" s="5">
        <v>1</v>
      </c>
      <c r="H2334" s="5" t="s">
        <v>2370</v>
      </c>
      <c r="I2334" s="5" t="str">
        <f t="shared" si="72"/>
        <v>UNDERWEIGHT</v>
      </c>
      <c r="J2334" s="5" t="str">
        <f t="shared" si="73"/>
        <v>PREDIABETES</v>
      </c>
    </row>
    <row r="2335" spans="1:10" x14ac:dyDescent="0.25">
      <c r="A2335" s="5" t="s">
        <v>5</v>
      </c>
      <c r="B2335" s="5">
        <v>17.600000000000001</v>
      </c>
      <c r="C2335" s="5">
        <v>4.3899999999999997</v>
      </c>
      <c r="D2335" s="5" t="s">
        <v>2370</v>
      </c>
      <c r="E2335" s="5" t="s">
        <v>2370</v>
      </c>
      <c r="F2335" s="5" t="s">
        <v>2370</v>
      </c>
      <c r="G2335" s="5">
        <v>1</v>
      </c>
      <c r="H2335" s="5" t="s">
        <v>2370</v>
      </c>
      <c r="I2335" s="5" t="str">
        <f t="shared" si="72"/>
        <v>UNDERWEIGHT</v>
      </c>
      <c r="J2335" s="5" t="str">
        <f t="shared" si="73"/>
        <v>NORMAL</v>
      </c>
    </row>
    <row r="2336" spans="1:10" x14ac:dyDescent="0.25">
      <c r="A2336" s="5" t="s">
        <v>0</v>
      </c>
      <c r="B2336" s="5">
        <v>17.579999999999998</v>
      </c>
      <c r="C2336" s="5">
        <v>4.51</v>
      </c>
      <c r="D2336" s="5" t="s">
        <v>2370</v>
      </c>
      <c r="E2336" s="5" t="s">
        <v>2370</v>
      </c>
      <c r="F2336" s="5" t="s">
        <v>2370</v>
      </c>
      <c r="G2336" s="5">
        <v>1</v>
      </c>
      <c r="H2336" s="5" t="s">
        <v>2370</v>
      </c>
      <c r="I2336" s="5" t="str">
        <f t="shared" si="72"/>
        <v>UNDERWEIGHT</v>
      </c>
      <c r="J2336" s="5" t="str">
        <f t="shared" si="73"/>
        <v>NORMAL</v>
      </c>
    </row>
    <row r="2339" spans="1:6" x14ac:dyDescent="0.25">
      <c r="A2339" t="s">
        <v>6035</v>
      </c>
      <c r="B2339" t="s">
        <v>6037</v>
      </c>
      <c r="C2339" t="s">
        <v>6036</v>
      </c>
    </row>
    <row r="2340" spans="1:6" x14ac:dyDescent="0.25">
      <c r="A2340" t="s">
        <v>6025</v>
      </c>
      <c r="C2340">
        <f>COUNTA(A2:A2336)</f>
        <v>2335</v>
      </c>
    </row>
    <row r="2342" spans="1:6" x14ac:dyDescent="0.25">
      <c r="A2342" t="s">
        <v>6038</v>
      </c>
      <c r="C2342">
        <f>COUNTIF(E2:E2336,"YES")</f>
        <v>144</v>
      </c>
    </row>
    <row r="2343" spans="1:6" x14ac:dyDescent="0.25">
      <c r="A2343" t="s">
        <v>6022</v>
      </c>
      <c r="C2343">
        <f>COUNTIF(F2:F2336,"YES")</f>
        <v>391</v>
      </c>
    </row>
    <row r="2344" spans="1:6" x14ac:dyDescent="0.25">
      <c r="A2344" t="s">
        <v>6023</v>
      </c>
      <c r="C2344">
        <f>COUNTIFS(D2:D2336,"YES",I2:I2336,"OBESITY")</f>
        <v>490</v>
      </c>
      <c r="D2344" s="5"/>
    </row>
    <row r="2345" spans="1:6" x14ac:dyDescent="0.25">
      <c r="A2345" t="s">
        <v>2374</v>
      </c>
      <c r="C2345">
        <f>COUNTIF(A2:M2336," ")</f>
        <v>0</v>
      </c>
    </row>
    <row r="2346" spans="1:6" x14ac:dyDescent="0.25">
      <c r="A2346" t="s">
        <v>6040</v>
      </c>
      <c r="C2346">
        <f>SUM(G2:G2336)</f>
        <v>1579</v>
      </c>
    </row>
    <row r="2347" spans="1:6" x14ac:dyDescent="0.25">
      <c r="A2347" t="s">
        <v>6024</v>
      </c>
      <c r="C2347" s="24">
        <f>((C2342/C2340) * 100)</f>
        <v>6.1670235546038548</v>
      </c>
    </row>
    <row r="2348" spans="1:6" x14ac:dyDescent="0.25">
      <c r="A2348" t="s">
        <v>6039</v>
      </c>
      <c r="C2348">
        <f>ROUND(AVERAGEIF(H2:H2336,"YES",C2:C2336),1)</f>
        <v>6.6</v>
      </c>
    </row>
    <row r="2349" spans="1:6" x14ac:dyDescent="0.25">
      <c r="F2349" s="24"/>
    </row>
    <row r="2350" spans="1:6" x14ac:dyDescent="0.25">
      <c r="F2350" s="23"/>
    </row>
    <row r="2351" spans="1:6" x14ac:dyDescent="0.25">
      <c r="F2351" s="22"/>
    </row>
  </sheetData>
  <conditionalFormatting sqref="A2:A2336">
    <cfRule type="duplicateValues" dxfId="10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697"/>
  <sheetViews>
    <sheetView topLeftCell="D2333" workbookViewId="0">
      <selection activeCell="J2350" sqref="J2350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20.42578125" style="13" customWidth="1"/>
    <col min="4" max="4" width="12.7109375" customWidth="1"/>
    <col min="5" max="5" width="15.5703125" customWidth="1"/>
    <col min="6" max="6" width="19.85546875" style="11" customWidth="1"/>
    <col min="7" max="7" width="23.42578125" customWidth="1"/>
    <col min="8" max="8" width="14.28515625" customWidth="1"/>
    <col min="9" max="9" width="14.7109375" customWidth="1"/>
    <col min="10" max="10" width="24.5703125" style="15" customWidth="1"/>
    <col min="11" max="11" width="18.7109375" style="5" customWidth="1"/>
    <col min="12" max="12" width="16.5703125" style="12" customWidth="1"/>
    <col min="13" max="13" width="18" style="5" customWidth="1"/>
  </cols>
  <sheetData>
    <row r="1" spans="1:13" s="19" customFormat="1" ht="18.95" customHeight="1" x14ac:dyDescent="0.25">
      <c r="A1" s="16" t="s">
        <v>2373</v>
      </c>
      <c r="B1" s="16" t="s">
        <v>2386</v>
      </c>
      <c r="C1" s="21" t="s">
        <v>2384</v>
      </c>
      <c r="D1" s="16" t="s">
        <v>2387</v>
      </c>
      <c r="E1" s="16" t="s">
        <v>2388</v>
      </c>
      <c r="F1" s="17" t="s">
        <v>2389</v>
      </c>
      <c r="G1" s="16" t="s">
        <v>2390</v>
      </c>
      <c r="H1" s="16" t="s">
        <v>2391</v>
      </c>
      <c r="I1" s="16" t="s">
        <v>2392</v>
      </c>
      <c r="J1" s="18" t="s">
        <v>6052</v>
      </c>
      <c r="K1" s="19" t="s">
        <v>6020</v>
      </c>
      <c r="L1" s="20" t="s">
        <v>6021</v>
      </c>
      <c r="M1" s="19" t="s">
        <v>6019</v>
      </c>
    </row>
    <row r="2" spans="1:13" ht="15" customHeight="1" x14ac:dyDescent="0.25">
      <c r="A2" s="5" t="s">
        <v>2362</v>
      </c>
      <c r="B2" s="5">
        <v>1968</v>
      </c>
      <c r="C2" s="12" t="s">
        <v>27</v>
      </c>
      <c r="D2" s="5">
        <v>12</v>
      </c>
      <c r="E2" s="5">
        <v>0</v>
      </c>
      <c r="F2" s="10">
        <v>63770.43</v>
      </c>
      <c r="G2" s="5" t="s">
        <v>7</v>
      </c>
      <c r="H2" s="5" t="s">
        <v>3</v>
      </c>
      <c r="I2" s="5" t="s">
        <v>4</v>
      </c>
      <c r="J2" s="14"/>
      <c r="K2" s="5">
        <f t="shared" ref="K2:K65" si="0">MONTH(1&amp;C2)</f>
        <v>10</v>
      </c>
      <c r="L2" s="12">
        <f t="shared" ref="L2:L65" si="1">DATE(B2,K2,D2)</f>
        <v>25123</v>
      </c>
      <c r="M2" s="5">
        <f t="shared" ref="M2:M65" ca="1" si="2">DATEDIF(L2,TODAY(),"Y")</f>
        <v>56</v>
      </c>
    </row>
    <row r="3" spans="1:13" ht="15" customHeight="1" x14ac:dyDescent="0.25">
      <c r="A3" s="5" t="s">
        <v>2353</v>
      </c>
      <c r="B3" s="5">
        <v>1978</v>
      </c>
      <c r="C3" s="12" t="s">
        <v>21</v>
      </c>
      <c r="D3" s="5">
        <v>29</v>
      </c>
      <c r="E3" s="5">
        <v>0</v>
      </c>
      <c r="F3" s="10">
        <v>48885.14</v>
      </c>
      <c r="G3" s="5" t="s">
        <v>7</v>
      </c>
      <c r="H3" s="5" t="s">
        <v>2</v>
      </c>
      <c r="I3" s="5" t="s">
        <v>4</v>
      </c>
      <c r="J3" s="14"/>
      <c r="K3" s="5">
        <f t="shared" si="0"/>
        <v>12</v>
      </c>
      <c r="L3" s="12">
        <f t="shared" si="1"/>
        <v>28853</v>
      </c>
      <c r="M3" s="5">
        <f t="shared" ca="1" si="2"/>
        <v>46</v>
      </c>
    </row>
    <row r="4" spans="1:13" ht="15" customHeight="1" x14ac:dyDescent="0.25">
      <c r="A4" s="5" t="s">
        <v>2263</v>
      </c>
      <c r="B4" s="5">
        <v>1977</v>
      </c>
      <c r="C4" s="12" t="s">
        <v>9</v>
      </c>
      <c r="D4" s="5">
        <v>27</v>
      </c>
      <c r="E4" s="5">
        <v>2</v>
      </c>
      <c r="F4" s="10">
        <v>40284.379999999997</v>
      </c>
      <c r="G4" s="5" t="s">
        <v>7</v>
      </c>
      <c r="H4" s="5" t="s">
        <v>3</v>
      </c>
      <c r="I4" s="5" t="s">
        <v>14</v>
      </c>
      <c r="J4" s="14"/>
      <c r="K4" s="5">
        <f t="shared" si="0"/>
        <v>6</v>
      </c>
      <c r="L4" s="12">
        <f t="shared" si="1"/>
        <v>28303</v>
      </c>
      <c r="M4" s="5">
        <f t="shared" ca="1" si="2"/>
        <v>47</v>
      </c>
    </row>
    <row r="5" spans="1:13" ht="15" customHeight="1" x14ac:dyDescent="0.25">
      <c r="A5" s="5" t="s">
        <v>1361</v>
      </c>
      <c r="B5" s="5">
        <v>1989</v>
      </c>
      <c r="C5" s="12" t="s">
        <v>21</v>
      </c>
      <c r="D5" s="5">
        <v>17</v>
      </c>
      <c r="E5" s="5">
        <v>3</v>
      </c>
      <c r="F5" s="10">
        <v>11250.43</v>
      </c>
      <c r="G5" s="5" t="s">
        <v>3</v>
      </c>
      <c r="H5" s="5" t="s">
        <v>2</v>
      </c>
      <c r="I5" s="5" t="s">
        <v>525</v>
      </c>
      <c r="J5" s="14"/>
      <c r="K5" s="5">
        <f t="shared" si="0"/>
        <v>12</v>
      </c>
      <c r="L5" s="12">
        <f t="shared" si="1"/>
        <v>32859</v>
      </c>
      <c r="M5" s="5">
        <f t="shared" ca="1" si="2"/>
        <v>35</v>
      </c>
    </row>
    <row r="6" spans="1:13" ht="15" customHeight="1" x14ac:dyDescent="0.25">
      <c r="A6" s="5" t="s">
        <v>1360</v>
      </c>
      <c r="B6" s="5">
        <v>1969</v>
      </c>
      <c r="C6" s="12" t="s">
        <v>21</v>
      </c>
      <c r="D6" s="5">
        <v>30</v>
      </c>
      <c r="E6" s="5">
        <v>2</v>
      </c>
      <c r="F6" s="10">
        <v>11244.38</v>
      </c>
      <c r="G6" s="5" t="s">
        <v>3</v>
      </c>
      <c r="H6" s="5" t="s">
        <v>7</v>
      </c>
      <c r="I6" s="5" t="s">
        <v>158</v>
      </c>
      <c r="J6" s="14"/>
      <c r="K6" s="5">
        <f t="shared" si="0"/>
        <v>12</v>
      </c>
      <c r="L6" s="12">
        <f t="shared" si="1"/>
        <v>25567</v>
      </c>
      <c r="M6" s="5">
        <f t="shared" ca="1" si="2"/>
        <v>55</v>
      </c>
    </row>
    <row r="7" spans="1:13" ht="15" customHeight="1" x14ac:dyDescent="0.25">
      <c r="A7" s="5" t="s">
        <v>1359</v>
      </c>
      <c r="B7" s="5">
        <v>1976</v>
      </c>
      <c r="C7" s="12" t="s">
        <v>9</v>
      </c>
      <c r="D7" s="5">
        <v>28</v>
      </c>
      <c r="E7" s="5">
        <v>2</v>
      </c>
      <c r="F7" s="10">
        <v>11217.35</v>
      </c>
      <c r="G7" s="5" t="s">
        <v>3</v>
      </c>
      <c r="H7" s="5" t="s">
        <v>2</v>
      </c>
      <c r="I7" s="5" t="s">
        <v>190</v>
      </c>
      <c r="J7" s="14"/>
      <c r="K7" s="5">
        <f t="shared" si="0"/>
        <v>6</v>
      </c>
      <c r="L7" s="12">
        <f t="shared" si="1"/>
        <v>27939</v>
      </c>
      <c r="M7" s="5">
        <f t="shared" ca="1" si="2"/>
        <v>48</v>
      </c>
    </row>
    <row r="8" spans="1:13" ht="15" customHeight="1" x14ac:dyDescent="0.25">
      <c r="A8" s="5" t="s">
        <v>1358</v>
      </c>
      <c r="B8" s="5">
        <v>1970</v>
      </c>
      <c r="C8" s="12" t="s">
        <v>9</v>
      </c>
      <c r="D8" s="5">
        <v>14</v>
      </c>
      <c r="E8" s="5">
        <v>2</v>
      </c>
      <c r="F8" s="10">
        <v>11187.66</v>
      </c>
      <c r="G8" s="5" t="s">
        <v>3</v>
      </c>
      <c r="H8" s="5" t="s">
        <v>2</v>
      </c>
      <c r="I8" s="5" t="s">
        <v>14</v>
      </c>
      <c r="J8" s="14"/>
      <c r="K8" s="5">
        <f t="shared" si="0"/>
        <v>6</v>
      </c>
      <c r="L8" s="12">
        <f t="shared" si="1"/>
        <v>25733</v>
      </c>
      <c r="M8" s="5">
        <f t="shared" ca="1" si="2"/>
        <v>54</v>
      </c>
    </row>
    <row r="9" spans="1:13" ht="15" customHeight="1" x14ac:dyDescent="0.25">
      <c r="A9" s="5" t="s">
        <v>1357</v>
      </c>
      <c r="B9" s="5">
        <v>1972</v>
      </c>
      <c r="C9" s="12" t="s">
        <v>11</v>
      </c>
      <c r="D9" s="5">
        <v>3</v>
      </c>
      <c r="E9" s="5">
        <v>0</v>
      </c>
      <c r="F9" s="10">
        <v>11186.2</v>
      </c>
      <c r="G9" s="5" t="s">
        <v>3</v>
      </c>
      <c r="H9" s="5" t="s">
        <v>2</v>
      </c>
      <c r="I9" s="5" t="s">
        <v>290</v>
      </c>
      <c r="J9" s="14"/>
      <c r="K9" s="5">
        <f t="shared" si="0"/>
        <v>9</v>
      </c>
      <c r="L9" s="12">
        <f t="shared" si="1"/>
        <v>26545</v>
      </c>
      <c r="M9" s="5">
        <f t="shared" ca="1" si="2"/>
        <v>52</v>
      </c>
    </row>
    <row r="10" spans="1:13" ht="15" customHeight="1" x14ac:dyDescent="0.25">
      <c r="A10" s="5" t="s">
        <v>1356</v>
      </c>
      <c r="B10" s="5">
        <v>1966</v>
      </c>
      <c r="C10" s="12" t="s">
        <v>25</v>
      </c>
      <c r="D10" s="5">
        <v>6</v>
      </c>
      <c r="E10" s="5">
        <v>0</v>
      </c>
      <c r="F10" s="10">
        <v>11165.42</v>
      </c>
      <c r="G10" s="5" t="s">
        <v>3</v>
      </c>
      <c r="H10" s="5" t="s">
        <v>7</v>
      </c>
      <c r="I10" s="5" t="s">
        <v>158</v>
      </c>
      <c r="J10" s="14"/>
      <c r="K10" s="5">
        <f t="shared" si="0"/>
        <v>8</v>
      </c>
      <c r="L10" s="12">
        <f t="shared" si="1"/>
        <v>24325</v>
      </c>
      <c r="M10" s="5">
        <f t="shared" ca="1" si="2"/>
        <v>58</v>
      </c>
    </row>
    <row r="11" spans="1:13" ht="15" customHeight="1" x14ac:dyDescent="0.25">
      <c r="A11" s="5" t="s">
        <v>1355</v>
      </c>
      <c r="B11" s="5">
        <v>1969</v>
      </c>
      <c r="C11" s="12" t="s">
        <v>9</v>
      </c>
      <c r="D11" s="5">
        <v>25</v>
      </c>
      <c r="E11" s="5">
        <v>2</v>
      </c>
      <c r="F11" s="10">
        <v>11163.57</v>
      </c>
      <c r="G11" s="5" t="s">
        <v>3</v>
      </c>
      <c r="H11" s="5" t="s">
        <v>2</v>
      </c>
      <c r="I11" s="5" t="s">
        <v>32</v>
      </c>
      <c r="J11" s="14"/>
      <c r="K11" s="5">
        <f t="shared" si="0"/>
        <v>6</v>
      </c>
      <c r="L11" s="12">
        <f t="shared" si="1"/>
        <v>25379</v>
      </c>
      <c r="M11" s="5">
        <f t="shared" ca="1" si="2"/>
        <v>55</v>
      </c>
    </row>
    <row r="12" spans="1:13" ht="15" customHeight="1" x14ac:dyDescent="0.25">
      <c r="A12" s="5" t="s">
        <v>1354</v>
      </c>
      <c r="B12" s="5">
        <v>1969</v>
      </c>
      <c r="C12" s="12" t="s">
        <v>6</v>
      </c>
      <c r="D12" s="5">
        <v>30</v>
      </c>
      <c r="E12" s="5">
        <v>2</v>
      </c>
      <c r="F12" s="10">
        <v>11150.78</v>
      </c>
      <c r="G12" s="5" t="s">
        <v>3</v>
      </c>
      <c r="H12" s="5" t="s">
        <v>2</v>
      </c>
      <c r="I12" s="5" t="s">
        <v>32</v>
      </c>
      <c r="J12" s="14"/>
      <c r="K12" s="5">
        <f t="shared" si="0"/>
        <v>11</v>
      </c>
      <c r="L12" s="12">
        <f t="shared" si="1"/>
        <v>25537</v>
      </c>
      <c r="M12" s="5">
        <f t="shared" ca="1" si="2"/>
        <v>55</v>
      </c>
    </row>
    <row r="13" spans="1:13" ht="15" customHeight="1" x14ac:dyDescent="0.25">
      <c r="A13" s="5" t="s">
        <v>1353</v>
      </c>
      <c r="B13" s="5">
        <v>1980</v>
      </c>
      <c r="C13" s="12" t="s">
        <v>25</v>
      </c>
      <c r="D13" s="5">
        <v>20</v>
      </c>
      <c r="E13" s="5">
        <v>2</v>
      </c>
      <c r="F13" s="10">
        <v>11103.33</v>
      </c>
      <c r="G13" s="5" t="s">
        <v>3</v>
      </c>
      <c r="H13" s="5" t="s">
        <v>7</v>
      </c>
      <c r="I13" s="5" t="s">
        <v>290</v>
      </c>
      <c r="J13" s="14"/>
      <c r="K13" s="5">
        <f t="shared" si="0"/>
        <v>8</v>
      </c>
      <c r="L13" s="12">
        <f t="shared" si="1"/>
        <v>29453</v>
      </c>
      <c r="M13" s="5">
        <f t="shared" ca="1" si="2"/>
        <v>44</v>
      </c>
    </row>
    <row r="14" spans="1:13" ht="15" customHeight="1" x14ac:dyDescent="0.25">
      <c r="A14" s="5" t="s">
        <v>1352</v>
      </c>
      <c r="B14" s="5">
        <v>1966</v>
      </c>
      <c r="C14" s="12" t="s">
        <v>1</v>
      </c>
      <c r="D14" s="5">
        <v>5</v>
      </c>
      <c r="E14" s="5">
        <v>0</v>
      </c>
      <c r="F14" s="10">
        <v>11093.62</v>
      </c>
      <c r="G14" s="5" t="s">
        <v>3</v>
      </c>
      <c r="H14" s="5" t="s">
        <v>7</v>
      </c>
      <c r="I14" s="5" t="s">
        <v>4</v>
      </c>
      <c r="J14" s="14"/>
      <c r="K14" s="5">
        <f t="shared" si="0"/>
        <v>7</v>
      </c>
      <c r="L14" s="12">
        <f t="shared" si="1"/>
        <v>24293</v>
      </c>
      <c r="M14" s="5">
        <f t="shared" ca="1" si="2"/>
        <v>58</v>
      </c>
    </row>
    <row r="15" spans="1:13" ht="15" customHeight="1" x14ac:dyDescent="0.25">
      <c r="A15" s="5" t="s">
        <v>2262</v>
      </c>
      <c r="B15" s="5">
        <v>1981</v>
      </c>
      <c r="C15" s="12" t="s">
        <v>27</v>
      </c>
      <c r="D15" s="5">
        <v>4</v>
      </c>
      <c r="E15" s="5">
        <v>1</v>
      </c>
      <c r="F15" s="10">
        <v>40273.65</v>
      </c>
      <c r="G15" s="5" t="s">
        <v>7</v>
      </c>
      <c r="H15" s="5" t="s">
        <v>3</v>
      </c>
      <c r="I15" s="5" t="s">
        <v>4</v>
      </c>
      <c r="J15" s="14"/>
      <c r="K15" s="5">
        <f t="shared" si="0"/>
        <v>10</v>
      </c>
      <c r="L15" s="12">
        <f t="shared" si="1"/>
        <v>29863</v>
      </c>
      <c r="M15" s="5">
        <f t="shared" ca="1" si="2"/>
        <v>43</v>
      </c>
    </row>
    <row r="16" spans="1:13" ht="15" customHeight="1" x14ac:dyDescent="0.25">
      <c r="A16" s="5" t="s">
        <v>1351</v>
      </c>
      <c r="B16" s="5">
        <v>1966</v>
      </c>
      <c r="C16" s="12" t="s">
        <v>11</v>
      </c>
      <c r="D16" s="5">
        <v>9</v>
      </c>
      <c r="E16" s="5">
        <v>0</v>
      </c>
      <c r="F16" s="10">
        <v>11090.72</v>
      </c>
      <c r="G16" s="5" t="s">
        <v>3</v>
      </c>
      <c r="H16" s="5" t="s">
        <v>7</v>
      </c>
      <c r="I16" s="5" t="s">
        <v>4</v>
      </c>
      <c r="J16" s="14"/>
      <c r="K16" s="5">
        <f t="shared" si="0"/>
        <v>9</v>
      </c>
      <c r="L16" s="12">
        <f t="shared" si="1"/>
        <v>24359</v>
      </c>
      <c r="M16" s="5">
        <f t="shared" ca="1" si="2"/>
        <v>58</v>
      </c>
    </row>
    <row r="17" spans="1:13" ht="15" customHeight="1" x14ac:dyDescent="0.25">
      <c r="A17" s="5" t="s">
        <v>1350</v>
      </c>
      <c r="B17" s="5">
        <v>1972</v>
      </c>
      <c r="C17" s="12" t="s">
        <v>27</v>
      </c>
      <c r="D17" s="5">
        <v>7</v>
      </c>
      <c r="E17" s="5">
        <v>3</v>
      </c>
      <c r="F17" s="10">
        <v>11085.59</v>
      </c>
      <c r="G17" s="5" t="s">
        <v>3</v>
      </c>
      <c r="H17" s="5" t="s">
        <v>2</v>
      </c>
      <c r="I17" s="5" t="s">
        <v>14</v>
      </c>
      <c r="J17" s="14"/>
      <c r="K17" s="5">
        <f t="shared" si="0"/>
        <v>10</v>
      </c>
      <c r="L17" s="12">
        <f t="shared" si="1"/>
        <v>26579</v>
      </c>
      <c r="M17" s="5">
        <f t="shared" ca="1" si="2"/>
        <v>52</v>
      </c>
    </row>
    <row r="18" spans="1:13" ht="15" customHeight="1" x14ac:dyDescent="0.25">
      <c r="A18" s="5" t="s">
        <v>1349</v>
      </c>
      <c r="B18" s="5">
        <v>1967</v>
      </c>
      <c r="C18" s="12" t="s">
        <v>11</v>
      </c>
      <c r="D18" s="5">
        <v>4</v>
      </c>
      <c r="E18" s="5">
        <v>0</v>
      </c>
      <c r="F18" s="10">
        <v>11082.58</v>
      </c>
      <c r="G18" s="5" t="s">
        <v>3</v>
      </c>
      <c r="H18" s="5" t="s">
        <v>2</v>
      </c>
      <c r="I18" s="5" t="s">
        <v>14</v>
      </c>
      <c r="J18" s="14"/>
      <c r="K18" s="5">
        <f t="shared" si="0"/>
        <v>9</v>
      </c>
      <c r="L18" s="12">
        <f t="shared" si="1"/>
        <v>24719</v>
      </c>
      <c r="M18" s="5">
        <f t="shared" ca="1" si="2"/>
        <v>57</v>
      </c>
    </row>
    <row r="19" spans="1:13" ht="15" customHeight="1" x14ac:dyDescent="0.25">
      <c r="A19" s="5" t="s">
        <v>1348</v>
      </c>
      <c r="B19" s="5">
        <v>1966</v>
      </c>
      <c r="C19" s="12" t="s">
        <v>6</v>
      </c>
      <c r="D19" s="5">
        <v>20</v>
      </c>
      <c r="E19" s="5">
        <v>0</v>
      </c>
      <c r="F19" s="10">
        <v>11073.18</v>
      </c>
      <c r="G19" s="5" t="s">
        <v>3</v>
      </c>
      <c r="H19" s="5" t="s">
        <v>3</v>
      </c>
      <c r="I19" s="5" t="s">
        <v>32</v>
      </c>
      <c r="J19" s="14"/>
      <c r="K19" s="5">
        <f t="shared" si="0"/>
        <v>11</v>
      </c>
      <c r="L19" s="12">
        <f t="shared" si="1"/>
        <v>24431</v>
      </c>
      <c r="M19" s="5">
        <f t="shared" ca="1" si="2"/>
        <v>58</v>
      </c>
    </row>
    <row r="20" spans="1:13" ht="15" customHeight="1" x14ac:dyDescent="0.25">
      <c r="A20" s="5" t="s">
        <v>1347</v>
      </c>
      <c r="B20" s="5">
        <v>1966</v>
      </c>
      <c r="C20" s="12" t="s">
        <v>6</v>
      </c>
      <c r="D20" s="5">
        <v>7</v>
      </c>
      <c r="E20" s="5">
        <v>0</v>
      </c>
      <c r="F20" s="10">
        <v>11070.54</v>
      </c>
      <c r="G20" s="5" t="s">
        <v>3</v>
      </c>
      <c r="H20" s="5" t="s">
        <v>3</v>
      </c>
      <c r="I20" s="5" t="s">
        <v>32</v>
      </c>
      <c r="J20" s="14"/>
      <c r="K20" s="5">
        <f t="shared" si="0"/>
        <v>11</v>
      </c>
      <c r="L20" s="12">
        <f t="shared" si="1"/>
        <v>24418</v>
      </c>
      <c r="M20" s="5">
        <f t="shared" ca="1" si="2"/>
        <v>58</v>
      </c>
    </row>
    <row r="21" spans="1:13" ht="15" customHeight="1" x14ac:dyDescent="0.25">
      <c r="A21" s="5" t="s">
        <v>1346</v>
      </c>
      <c r="B21" s="5">
        <v>1971</v>
      </c>
      <c r="C21" s="12" t="s">
        <v>6</v>
      </c>
      <c r="D21" s="5">
        <v>9</v>
      </c>
      <c r="E21" s="5">
        <v>0</v>
      </c>
      <c r="F21" s="10">
        <v>11068.77</v>
      </c>
      <c r="G21" s="5" t="s">
        <v>3</v>
      </c>
      <c r="H21" s="5" t="s">
        <v>2</v>
      </c>
      <c r="I21" s="5" t="s">
        <v>14</v>
      </c>
      <c r="J21" s="14"/>
      <c r="K21" s="5">
        <f t="shared" si="0"/>
        <v>11</v>
      </c>
      <c r="L21" s="12">
        <f t="shared" si="1"/>
        <v>26246</v>
      </c>
      <c r="M21" s="5">
        <f t="shared" ca="1" si="2"/>
        <v>53</v>
      </c>
    </row>
    <row r="22" spans="1:13" ht="15" customHeight="1" x14ac:dyDescent="0.25">
      <c r="A22" s="5" t="s">
        <v>1345</v>
      </c>
      <c r="B22" s="5">
        <v>2000</v>
      </c>
      <c r="C22" s="12" t="s">
        <v>11</v>
      </c>
      <c r="D22" s="5">
        <v>18</v>
      </c>
      <c r="E22" s="5">
        <v>0</v>
      </c>
      <c r="F22" s="10">
        <v>11068.7</v>
      </c>
      <c r="G22" s="5" t="s">
        <v>3</v>
      </c>
      <c r="H22" s="5" t="s">
        <v>7</v>
      </c>
      <c r="I22" s="5" t="s">
        <v>32</v>
      </c>
      <c r="J22" s="14"/>
      <c r="K22" s="5">
        <f t="shared" si="0"/>
        <v>9</v>
      </c>
      <c r="L22" s="12">
        <f t="shared" si="1"/>
        <v>36787</v>
      </c>
      <c r="M22" s="5">
        <f t="shared" ca="1" si="2"/>
        <v>24</v>
      </c>
    </row>
    <row r="23" spans="1:13" ht="15" customHeight="1" x14ac:dyDescent="0.25">
      <c r="A23" s="5" t="s">
        <v>1344</v>
      </c>
      <c r="B23" s="5">
        <v>2001</v>
      </c>
      <c r="C23" s="12" t="s">
        <v>21</v>
      </c>
      <c r="D23" s="5">
        <v>17</v>
      </c>
      <c r="E23" s="5">
        <v>0</v>
      </c>
      <c r="F23" s="10">
        <v>11046.02</v>
      </c>
      <c r="G23" s="5" t="s">
        <v>3</v>
      </c>
      <c r="H23" s="5" t="s">
        <v>7</v>
      </c>
      <c r="I23" s="5" t="s">
        <v>525</v>
      </c>
      <c r="J23" s="14"/>
      <c r="K23" s="5">
        <f t="shared" si="0"/>
        <v>12</v>
      </c>
      <c r="L23" s="12">
        <f t="shared" si="1"/>
        <v>37242</v>
      </c>
      <c r="M23" s="5">
        <f t="shared" ca="1" si="2"/>
        <v>23</v>
      </c>
    </row>
    <row r="24" spans="1:13" ht="15" customHeight="1" x14ac:dyDescent="0.25">
      <c r="A24" s="5" t="s">
        <v>1343</v>
      </c>
      <c r="B24" s="5">
        <v>1974</v>
      </c>
      <c r="C24" s="12" t="s">
        <v>25</v>
      </c>
      <c r="D24" s="5">
        <v>30</v>
      </c>
      <c r="E24" s="5">
        <v>0</v>
      </c>
      <c r="F24" s="10">
        <v>11037.85</v>
      </c>
      <c r="G24" s="5" t="s">
        <v>3</v>
      </c>
      <c r="H24" s="5" t="s">
        <v>2</v>
      </c>
      <c r="I24" s="5" t="s">
        <v>190</v>
      </c>
      <c r="J24" s="14"/>
      <c r="K24" s="5">
        <f t="shared" si="0"/>
        <v>8</v>
      </c>
      <c r="L24" s="12">
        <f t="shared" si="1"/>
        <v>27271</v>
      </c>
      <c r="M24" s="5">
        <f t="shared" ca="1" si="2"/>
        <v>50</v>
      </c>
    </row>
    <row r="25" spans="1:13" ht="15" customHeight="1" x14ac:dyDescent="0.25">
      <c r="A25" s="5" t="s">
        <v>1342</v>
      </c>
      <c r="B25" s="5">
        <v>1989</v>
      </c>
      <c r="C25" s="12" t="s">
        <v>27</v>
      </c>
      <c r="D25" s="5">
        <v>25</v>
      </c>
      <c r="E25" s="5">
        <v>3</v>
      </c>
      <c r="F25" s="10">
        <v>11037.51</v>
      </c>
      <c r="G25" s="5" t="s">
        <v>3</v>
      </c>
      <c r="H25" s="5" t="s">
        <v>7</v>
      </c>
      <c r="I25" s="5" t="s">
        <v>14</v>
      </c>
      <c r="J25" s="14"/>
      <c r="K25" s="5">
        <f t="shared" si="0"/>
        <v>10</v>
      </c>
      <c r="L25" s="12">
        <f t="shared" si="1"/>
        <v>32806</v>
      </c>
      <c r="M25" s="5">
        <f t="shared" ca="1" si="2"/>
        <v>35</v>
      </c>
    </row>
    <row r="26" spans="1:13" ht="15" customHeight="1" x14ac:dyDescent="0.25">
      <c r="A26" s="5" t="s">
        <v>2261</v>
      </c>
      <c r="B26" s="5">
        <v>1981</v>
      </c>
      <c r="C26" s="12" t="s">
        <v>1</v>
      </c>
      <c r="D26" s="5">
        <v>28</v>
      </c>
      <c r="E26" s="5">
        <v>1</v>
      </c>
      <c r="F26" s="10">
        <v>40208.559999999998</v>
      </c>
      <c r="G26" s="5" t="s">
        <v>7</v>
      </c>
      <c r="H26" s="5" t="s">
        <v>2</v>
      </c>
      <c r="I26" s="5" t="s">
        <v>32</v>
      </c>
      <c r="J26" s="14"/>
      <c r="K26" s="5">
        <f t="shared" si="0"/>
        <v>7</v>
      </c>
      <c r="L26" s="12">
        <f t="shared" si="1"/>
        <v>29795</v>
      </c>
      <c r="M26" s="5">
        <f t="shared" ca="1" si="2"/>
        <v>43</v>
      </c>
    </row>
    <row r="27" spans="1:13" ht="15" customHeight="1" x14ac:dyDescent="0.25">
      <c r="A27" s="5" t="s">
        <v>1341</v>
      </c>
      <c r="B27" s="5">
        <v>1974</v>
      </c>
      <c r="C27" s="12" t="s">
        <v>21</v>
      </c>
      <c r="D27" s="5">
        <v>10</v>
      </c>
      <c r="E27" s="5">
        <v>4</v>
      </c>
      <c r="F27" s="10">
        <v>11033.66</v>
      </c>
      <c r="G27" s="5" t="s">
        <v>3</v>
      </c>
      <c r="H27" s="5" t="s">
        <v>3</v>
      </c>
      <c r="I27" s="5" t="s">
        <v>14</v>
      </c>
      <c r="J27" s="14"/>
      <c r="K27" s="5">
        <f t="shared" si="0"/>
        <v>12</v>
      </c>
      <c r="L27" s="12">
        <f t="shared" si="1"/>
        <v>27373</v>
      </c>
      <c r="M27" s="5">
        <f t="shared" ca="1" si="2"/>
        <v>50</v>
      </c>
    </row>
    <row r="28" spans="1:13" ht="15" customHeight="1" x14ac:dyDescent="0.25">
      <c r="A28" s="5" t="s">
        <v>1340</v>
      </c>
      <c r="B28" s="5">
        <v>1996</v>
      </c>
      <c r="C28" s="12" t="s">
        <v>1</v>
      </c>
      <c r="D28" s="5">
        <v>21</v>
      </c>
      <c r="E28" s="5">
        <v>0</v>
      </c>
      <c r="F28" s="10">
        <v>11028.56</v>
      </c>
      <c r="G28" s="5" t="s">
        <v>3</v>
      </c>
      <c r="H28" s="5" t="s">
        <v>3</v>
      </c>
      <c r="I28" s="5" t="s">
        <v>14</v>
      </c>
      <c r="J28" s="14"/>
      <c r="K28" s="5">
        <f t="shared" si="0"/>
        <v>7</v>
      </c>
      <c r="L28" s="12">
        <f t="shared" si="1"/>
        <v>35267</v>
      </c>
      <c r="M28" s="5">
        <f t="shared" ca="1" si="2"/>
        <v>28</v>
      </c>
    </row>
    <row r="29" spans="1:13" ht="15" customHeight="1" x14ac:dyDescent="0.25">
      <c r="A29" s="5" t="s">
        <v>1339</v>
      </c>
      <c r="B29" s="5">
        <v>1991</v>
      </c>
      <c r="C29" s="12" t="s">
        <v>9</v>
      </c>
      <c r="D29" s="5">
        <v>26</v>
      </c>
      <c r="E29" s="5">
        <v>3</v>
      </c>
      <c r="F29" s="10">
        <v>11018.05</v>
      </c>
      <c r="G29" s="5" t="s">
        <v>3</v>
      </c>
      <c r="H29" s="5" t="s">
        <v>2</v>
      </c>
      <c r="I29" s="5" t="s">
        <v>14</v>
      </c>
      <c r="J29" s="14"/>
      <c r="K29" s="5">
        <f t="shared" si="0"/>
        <v>6</v>
      </c>
      <c r="L29" s="12">
        <f t="shared" si="1"/>
        <v>33415</v>
      </c>
      <c r="M29" s="5">
        <f t="shared" ca="1" si="2"/>
        <v>33</v>
      </c>
    </row>
    <row r="30" spans="1:13" ht="15" customHeight="1" x14ac:dyDescent="0.25">
      <c r="A30" s="5" t="s">
        <v>1338</v>
      </c>
      <c r="B30" s="5">
        <v>1974</v>
      </c>
      <c r="C30" s="12" t="s">
        <v>21</v>
      </c>
      <c r="D30" s="5">
        <v>15</v>
      </c>
      <c r="E30" s="5">
        <v>4</v>
      </c>
      <c r="F30" s="10">
        <v>11015.17</v>
      </c>
      <c r="G30" s="5" t="s">
        <v>3</v>
      </c>
      <c r="H30" s="5" t="s">
        <v>7</v>
      </c>
      <c r="I30" s="5" t="s">
        <v>14</v>
      </c>
      <c r="J30" s="14"/>
      <c r="K30" s="5">
        <f t="shared" si="0"/>
        <v>12</v>
      </c>
      <c r="L30" s="12">
        <f t="shared" si="1"/>
        <v>27378</v>
      </c>
      <c r="M30" s="5">
        <f t="shared" ca="1" si="2"/>
        <v>50</v>
      </c>
    </row>
    <row r="31" spans="1:13" ht="15" customHeight="1" x14ac:dyDescent="0.25">
      <c r="A31" s="5" t="s">
        <v>1337</v>
      </c>
      <c r="B31" s="5">
        <v>1968</v>
      </c>
      <c r="C31" s="12" t="s">
        <v>27</v>
      </c>
      <c r="D31" s="5">
        <v>24</v>
      </c>
      <c r="E31" s="5">
        <v>2</v>
      </c>
      <c r="F31" s="10">
        <v>11013.71</v>
      </c>
      <c r="G31" s="5" t="s">
        <v>3</v>
      </c>
      <c r="H31" s="5" t="s">
        <v>7</v>
      </c>
      <c r="I31" s="5" t="s">
        <v>4</v>
      </c>
      <c r="J31" s="14"/>
      <c r="K31" s="5">
        <f t="shared" si="0"/>
        <v>10</v>
      </c>
      <c r="L31" s="12">
        <f t="shared" si="1"/>
        <v>25135</v>
      </c>
      <c r="M31" s="5">
        <f t="shared" ca="1" si="2"/>
        <v>56</v>
      </c>
    </row>
    <row r="32" spans="1:13" ht="15" customHeight="1" x14ac:dyDescent="0.25">
      <c r="A32" s="5" t="s">
        <v>1336</v>
      </c>
      <c r="B32" s="5">
        <v>2000</v>
      </c>
      <c r="C32" s="12" t="s">
        <v>11</v>
      </c>
      <c r="D32" s="5">
        <v>17</v>
      </c>
      <c r="E32" s="5">
        <v>0</v>
      </c>
      <c r="F32" s="10">
        <v>10991.58</v>
      </c>
      <c r="G32" s="5" t="s">
        <v>3</v>
      </c>
      <c r="H32" s="5" t="s">
        <v>3</v>
      </c>
      <c r="I32" s="5" t="s">
        <v>14</v>
      </c>
      <c r="J32" s="14"/>
      <c r="K32" s="5">
        <f t="shared" si="0"/>
        <v>9</v>
      </c>
      <c r="L32" s="12">
        <f t="shared" si="1"/>
        <v>36786</v>
      </c>
      <c r="M32" s="5">
        <f t="shared" ca="1" si="2"/>
        <v>24</v>
      </c>
    </row>
    <row r="33" spans="1:13" ht="15" customHeight="1" x14ac:dyDescent="0.25">
      <c r="A33" s="5" t="s">
        <v>1335</v>
      </c>
      <c r="B33" s="5">
        <v>1965</v>
      </c>
      <c r="C33" s="12" t="s">
        <v>21</v>
      </c>
      <c r="D33" s="5">
        <v>18</v>
      </c>
      <c r="E33" s="5">
        <v>0</v>
      </c>
      <c r="F33" s="10">
        <v>10982.5</v>
      </c>
      <c r="G33" s="5" t="s">
        <v>3</v>
      </c>
      <c r="H33" s="5" t="s">
        <v>3</v>
      </c>
      <c r="I33" s="5" t="s">
        <v>4</v>
      </c>
      <c r="J33" s="14"/>
      <c r="K33" s="5">
        <f t="shared" si="0"/>
        <v>12</v>
      </c>
      <c r="L33" s="12">
        <f t="shared" si="1"/>
        <v>24094</v>
      </c>
      <c r="M33" s="5">
        <f t="shared" ca="1" si="2"/>
        <v>59</v>
      </c>
    </row>
    <row r="34" spans="1:13" ht="15" customHeight="1" x14ac:dyDescent="0.25">
      <c r="A34" s="5" t="s">
        <v>1334</v>
      </c>
      <c r="B34" s="5">
        <v>1973</v>
      </c>
      <c r="C34" s="12" t="s">
        <v>27</v>
      </c>
      <c r="D34" s="5">
        <v>21</v>
      </c>
      <c r="E34" s="5">
        <v>4</v>
      </c>
      <c r="F34" s="10">
        <v>10977.21</v>
      </c>
      <c r="G34" s="5" t="s">
        <v>3</v>
      </c>
      <c r="H34" s="5" t="s">
        <v>7</v>
      </c>
      <c r="I34" s="5" t="s">
        <v>4</v>
      </c>
      <c r="J34" s="14"/>
      <c r="K34" s="5">
        <f t="shared" si="0"/>
        <v>10</v>
      </c>
      <c r="L34" s="12">
        <f t="shared" si="1"/>
        <v>26958</v>
      </c>
      <c r="M34" s="5">
        <f t="shared" ca="1" si="2"/>
        <v>51</v>
      </c>
    </row>
    <row r="35" spans="1:13" ht="15" customHeight="1" x14ac:dyDescent="0.25">
      <c r="A35" s="5" t="s">
        <v>1333</v>
      </c>
      <c r="B35" s="5">
        <v>1966</v>
      </c>
      <c r="C35" s="12" t="s">
        <v>1</v>
      </c>
      <c r="D35" s="5">
        <v>9</v>
      </c>
      <c r="E35" s="5">
        <v>0</v>
      </c>
      <c r="F35" s="10">
        <v>10976.25</v>
      </c>
      <c r="G35" s="5" t="s">
        <v>3</v>
      </c>
      <c r="H35" s="5" t="s">
        <v>2</v>
      </c>
      <c r="I35" s="5" t="s">
        <v>14</v>
      </c>
      <c r="J35" s="14"/>
      <c r="K35" s="5">
        <f t="shared" si="0"/>
        <v>7</v>
      </c>
      <c r="L35" s="12">
        <f t="shared" si="1"/>
        <v>24297</v>
      </c>
      <c r="M35" s="5">
        <f t="shared" ca="1" si="2"/>
        <v>58</v>
      </c>
    </row>
    <row r="36" spans="1:13" ht="15" customHeight="1" x14ac:dyDescent="0.25">
      <c r="A36" s="5" t="s">
        <v>1332</v>
      </c>
      <c r="B36" s="5">
        <v>1965</v>
      </c>
      <c r="C36" s="12" t="s">
        <v>9</v>
      </c>
      <c r="D36" s="5">
        <v>19</v>
      </c>
      <c r="E36" s="5">
        <v>0</v>
      </c>
      <c r="F36" s="10">
        <v>10965.45</v>
      </c>
      <c r="G36" s="5" t="s">
        <v>3</v>
      </c>
      <c r="H36" s="5" t="s">
        <v>2</v>
      </c>
      <c r="I36" s="5" t="s">
        <v>32</v>
      </c>
      <c r="J36" s="14"/>
      <c r="K36" s="5">
        <f t="shared" si="0"/>
        <v>6</v>
      </c>
      <c r="L36" s="12">
        <f t="shared" si="1"/>
        <v>23912</v>
      </c>
      <c r="M36" s="5">
        <f t="shared" ca="1" si="2"/>
        <v>59</v>
      </c>
    </row>
    <row r="37" spans="1:13" ht="15" customHeight="1" x14ac:dyDescent="0.25">
      <c r="A37" s="5" t="s">
        <v>2260</v>
      </c>
      <c r="B37" s="5">
        <v>1979</v>
      </c>
      <c r="C37" s="12" t="s">
        <v>25</v>
      </c>
      <c r="D37" s="5">
        <v>18</v>
      </c>
      <c r="E37" s="5">
        <v>2</v>
      </c>
      <c r="F37" s="10">
        <v>40204.83</v>
      </c>
      <c r="G37" s="5" t="s">
        <v>7</v>
      </c>
      <c r="H37" s="5" t="s">
        <v>3</v>
      </c>
      <c r="I37" s="5" t="s">
        <v>14</v>
      </c>
      <c r="J37" s="14"/>
      <c r="K37" s="5">
        <f t="shared" si="0"/>
        <v>8</v>
      </c>
      <c r="L37" s="12">
        <f t="shared" si="1"/>
        <v>29085</v>
      </c>
      <c r="M37" s="5">
        <f t="shared" ca="1" si="2"/>
        <v>45</v>
      </c>
    </row>
    <row r="38" spans="1:13" ht="15" customHeight="1" x14ac:dyDescent="0.25">
      <c r="A38" s="5" t="s">
        <v>1331</v>
      </c>
      <c r="B38" s="5">
        <v>1969</v>
      </c>
      <c r="C38" s="12" t="s">
        <v>25</v>
      </c>
      <c r="D38" s="5">
        <v>14</v>
      </c>
      <c r="E38" s="5">
        <v>1</v>
      </c>
      <c r="F38" s="10">
        <v>10959.69</v>
      </c>
      <c r="G38" s="5" t="s">
        <v>3</v>
      </c>
      <c r="H38" s="5" t="s">
        <v>3</v>
      </c>
      <c r="I38" s="5" t="s">
        <v>14</v>
      </c>
      <c r="J38" s="14"/>
      <c r="K38" s="5">
        <f t="shared" si="0"/>
        <v>8</v>
      </c>
      <c r="L38" s="12">
        <f t="shared" si="1"/>
        <v>25429</v>
      </c>
      <c r="M38" s="5">
        <f t="shared" ca="1" si="2"/>
        <v>55</v>
      </c>
    </row>
    <row r="39" spans="1:13" ht="15" customHeight="1" x14ac:dyDescent="0.25">
      <c r="A39" s="5" t="s">
        <v>1330</v>
      </c>
      <c r="B39" s="5">
        <v>1965</v>
      </c>
      <c r="C39" s="12" t="s">
        <v>21</v>
      </c>
      <c r="D39" s="5">
        <v>4</v>
      </c>
      <c r="E39" s="5">
        <v>0</v>
      </c>
      <c r="F39" s="10">
        <v>10959.33</v>
      </c>
      <c r="G39" s="5" t="s">
        <v>3</v>
      </c>
      <c r="H39" s="5" t="s">
        <v>3</v>
      </c>
      <c r="I39" s="5" t="s">
        <v>32</v>
      </c>
      <c r="J39" s="14"/>
      <c r="K39" s="5">
        <f t="shared" si="0"/>
        <v>12</v>
      </c>
      <c r="L39" s="12">
        <f t="shared" si="1"/>
        <v>24080</v>
      </c>
      <c r="M39" s="5">
        <f t="shared" ca="1" si="2"/>
        <v>59</v>
      </c>
    </row>
    <row r="40" spans="1:13" ht="15" customHeight="1" x14ac:dyDescent="0.25">
      <c r="A40" s="5" t="s">
        <v>1329</v>
      </c>
      <c r="B40" s="5">
        <v>1969</v>
      </c>
      <c r="C40" s="12" t="s">
        <v>6</v>
      </c>
      <c r="D40" s="5">
        <v>10</v>
      </c>
      <c r="E40" s="5">
        <v>1</v>
      </c>
      <c r="F40" s="10">
        <v>10942.13</v>
      </c>
      <c r="G40" s="5" t="s">
        <v>3</v>
      </c>
      <c r="H40" s="5" t="s">
        <v>3</v>
      </c>
      <c r="I40" s="5" t="s">
        <v>14</v>
      </c>
      <c r="J40" s="14"/>
      <c r="K40" s="5">
        <f t="shared" si="0"/>
        <v>11</v>
      </c>
      <c r="L40" s="12">
        <f t="shared" si="1"/>
        <v>25517</v>
      </c>
      <c r="M40" s="5">
        <f t="shared" ca="1" si="2"/>
        <v>55</v>
      </c>
    </row>
    <row r="41" spans="1:13" ht="15" customHeight="1" x14ac:dyDescent="0.25">
      <c r="A41" s="5" t="s">
        <v>1328</v>
      </c>
      <c r="B41" s="5">
        <v>1968</v>
      </c>
      <c r="C41" s="12" t="s">
        <v>6</v>
      </c>
      <c r="D41" s="5">
        <v>12</v>
      </c>
      <c r="E41" s="5">
        <v>1</v>
      </c>
      <c r="F41" s="10">
        <v>10928.85</v>
      </c>
      <c r="G41" s="5" t="s">
        <v>3</v>
      </c>
      <c r="H41" s="5" t="s">
        <v>3</v>
      </c>
      <c r="I41" s="5" t="s">
        <v>4</v>
      </c>
      <c r="J41" s="14"/>
      <c r="K41" s="5">
        <f t="shared" si="0"/>
        <v>11</v>
      </c>
      <c r="L41" s="12">
        <f t="shared" si="1"/>
        <v>25154</v>
      </c>
      <c r="M41" s="5">
        <f t="shared" ca="1" si="2"/>
        <v>56</v>
      </c>
    </row>
    <row r="42" spans="1:13" ht="15" customHeight="1" x14ac:dyDescent="0.25">
      <c r="A42" s="5" t="s">
        <v>1327</v>
      </c>
      <c r="B42" s="5">
        <v>1968</v>
      </c>
      <c r="C42" s="12" t="s">
        <v>6</v>
      </c>
      <c r="D42" s="5">
        <v>13</v>
      </c>
      <c r="E42" s="5">
        <v>0</v>
      </c>
      <c r="F42" s="10">
        <v>10923.93</v>
      </c>
      <c r="G42" s="5" t="s">
        <v>3</v>
      </c>
      <c r="H42" s="5" t="s">
        <v>7</v>
      </c>
      <c r="I42" s="5" t="s">
        <v>237</v>
      </c>
      <c r="J42" s="14"/>
      <c r="K42" s="5">
        <f t="shared" si="0"/>
        <v>11</v>
      </c>
      <c r="L42" s="12">
        <f t="shared" si="1"/>
        <v>25155</v>
      </c>
      <c r="M42" s="5">
        <f t="shared" ca="1" si="2"/>
        <v>56</v>
      </c>
    </row>
    <row r="43" spans="1:13" ht="15" customHeight="1" x14ac:dyDescent="0.25">
      <c r="A43" s="5" t="s">
        <v>1326</v>
      </c>
      <c r="B43" s="5">
        <v>1994</v>
      </c>
      <c r="C43" s="12" t="s">
        <v>11</v>
      </c>
      <c r="D43" s="5">
        <v>6</v>
      </c>
      <c r="E43" s="5">
        <v>0</v>
      </c>
      <c r="F43" s="10">
        <v>10886.66</v>
      </c>
      <c r="G43" s="5" t="s">
        <v>3</v>
      </c>
      <c r="H43" s="5" t="s">
        <v>3</v>
      </c>
      <c r="I43" s="5" t="s">
        <v>14</v>
      </c>
      <c r="J43" s="14"/>
      <c r="K43" s="5">
        <f t="shared" si="0"/>
        <v>9</v>
      </c>
      <c r="L43" s="12">
        <f t="shared" si="1"/>
        <v>34583</v>
      </c>
      <c r="M43" s="5">
        <f t="shared" ca="1" si="2"/>
        <v>30</v>
      </c>
    </row>
    <row r="44" spans="1:13" ht="15" customHeight="1" x14ac:dyDescent="0.25">
      <c r="A44" s="5" t="s">
        <v>1325</v>
      </c>
      <c r="B44" s="5">
        <v>1971</v>
      </c>
      <c r="C44" s="12" t="s">
        <v>21</v>
      </c>
      <c r="D44" s="5">
        <v>20</v>
      </c>
      <c r="E44" s="5">
        <v>2</v>
      </c>
      <c r="F44" s="10">
        <v>10848.13</v>
      </c>
      <c r="G44" s="5" t="s">
        <v>3</v>
      </c>
      <c r="H44" s="5" t="s">
        <v>3</v>
      </c>
      <c r="I44" s="5" t="s">
        <v>14</v>
      </c>
      <c r="J44" s="14"/>
      <c r="K44" s="5">
        <f t="shared" si="0"/>
        <v>12</v>
      </c>
      <c r="L44" s="12">
        <f t="shared" si="1"/>
        <v>26287</v>
      </c>
      <c r="M44" s="5">
        <f t="shared" ca="1" si="2"/>
        <v>53</v>
      </c>
    </row>
    <row r="45" spans="1:13" ht="15" customHeight="1" x14ac:dyDescent="0.25">
      <c r="A45" s="5" t="s">
        <v>1324</v>
      </c>
      <c r="B45" s="5">
        <v>1968</v>
      </c>
      <c r="C45" s="12" t="s">
        <v>1</v>
      </c>
      <c r="D45" s="5">
        <v>28</v>
      </c>
      <c r="E45" s="5">
        <v>1</v>
      </c>
      <c r="F45" s="10">
        <v>10825.25</v>
      </c>
      <c r="G45" s="5" t="s">
        <v>3</v>
      </c>
      <c r="H45" s="5" t="s">
        <v>3</v>
      </c>
      <c r="I45" s="5" t="s">
        <v>14</v>
      </c>
      <c r="J45" s="14"/>
      <c r="K45" s="5">
        <f t="shared" si="0"/>
        <v>7</v>
      </c>
      <c r="L45" s="12">
        <f t="shared" si="1"/>
        <v>25047</v>
      </c>
      <c r="M45" s="5">
        <f t="shared" ca="1" si="2"/>
        <v>56</v>
      </c>
    </row>
    <row r="46" spans="1:13" ht="15" customHeight="1" x14ac:dyDescent="0.25">
      <c r="A46" s="5" t="s">
        <v>1323</v>
      </c>
      <c r="B46" s="5">
        <v>1967</v>
      </c>
      <c r="C46" s="12" t="s">
        <v>27</v>
      </c>
      <c r="D46" s="5">
        <v>2</v>
      </c>
      <c r="E46" s="5">
        <v>1</v>
      </c>
      <c r="F46" s="10">
        <v>10807.49</v>
      </c>
      <c r="G46" s="5" t="s">
        <v>3</v>
      </c>
      <c r="H46" s="5" t="s">
        <v>2</v>
      </c>
      <c r="I46" s="5" t="s">
        <v>4</v>
      </c>
      <c r="J46" s="14"/>
      <c r="K46" s="5">
        <f t="shared" si="0"/>
        <v>10</v>
      </c>
      <c r="L46" s="12">
        <f t="shared" si="1"/>
        <v>24747</v>
      </c>
      <c r="M46" s="5">
        <f t="shared" ca="1" si="2"/>
        <v>57</v>
      </c>
    </row>
    <row r="47" spans="1:13" ht="15" customHeight="1" x14ac:dyDescent="0.25">
      <c r="A47" s="5" t="s">
        <v>1322</v>
      </c>
      <c r="B47" s="5">
        <v>1970</v>
      </c>
      <c r="C47" s="12" t="s">
        <v>21</v>
      </c>
      <c r="D47" s="5">
        <v>18</v>
      </c>
      <c r="E47" s="5">
        <v>2</v>
      </c>
      <c r="F47" s="10">
        <v>10806.84</v>
      </c>
      <c r="G47" s="5" t="s">
        <v>3</v>
      </c>
      <c r="H47" s="5" t="s">
        <v>2</v>
      </c>
      <c r="I47" s="5" t="s">
        <v>32</v>
      </c>
      <c r="J47" s="14"/>
      <c r="K47" s="5">
        <f t="shared" si="0"/>
        <v>12</v>
      </c>
      <c r="L47" s="12">
        <f t="shared" si="1"/>
        <v>25920</v>
      </c>
      <c r="M47" s="5">
        <f t="shared" ca="1" si="2"/>
        <v>54</v>
      </c>
    </row>
    <row r="48" spans="1:13" ht="15" customHeight="1" x14ac:dyDescent="0.25">
      <c r="A48" s="5" t="s">
        <v>2259</v>
      </c>
      <c r="B48" s="5">
        <v>1985</v>
      </c>
      <c r="C48" s="12" t="s">
        <v>27</v>
      </c>
      <c r="D48" s="5">
        <v>21</v>
      </c>
      <c r="E48" s="5">
        <v>4</v>
      </c>
      <c r="F48" s="10">
        <v>40182.25</v>
      </c>
      <c r="G48" s="5" t="s">
        <v>7</v>
      </c>
      <c r="H48" s="5" t="s">
        <v>2</v>
      </c>
      <c r="I48" s="5" t="s">
        <v>32</v>
      </c>
      <c r="J48" s="14"/>
      <c r="K48" s="5">
        <f t="shared" si="0"/>
        <v>10</v>
      </c>
      <c r="L48" s="12">
        <f t="shared" si="1"/>
        <v>31341</v>
      </c>
      <c r="M48" s="5">
        <f t="shared" ca="1" si="2"/>
        <v>39</v>
      </c>
    </row>
    <row r="49" spans="1:13" ht="15" customHeight="1" x14ac:dyDescent="0.25">
      <c r="A49" s="5" t="s">
        <v>1321</v>
      </c>
      <c r="B49" s="5">
        <v>1970</v>
      </c>
      <c r="C49" s="12" t="s">
        <v>27</v>
      </c>
      <c r="D49" s="5">
        <v>28</v>
      </c>
      <c r="E49" s="5">
        <v>1</v>
      </c>
      <c r="F49" s="10">
        <v>10797.34</v>
      </c>
      <c r="G49" s="5" t="s">
        <v>3</v>
      </c>
      <c r="H49" s="5" t="s">
        <v>2</v>
      </c>
      <c r="I49" s="5" t="s">
        <v>239</v>
      </c>
      <c r="J49" s="14"/>
      <c r="K49" s="5">
        <f t="shared" si="0"/>
        <v>10</v>
      </c>
      <c r="L49" s="12">
        <f t="shared" si="1"/>
        <v>25869</v>
      </c>
      <c r="M49" s="5">
        <f t="shared" ca="1" si="2"/>
        <v>54</v>
      </c>
    </row>
    <row r="50" spans="1:13" ht="15" customHeight="1" x14ac:dyDescent="0.25">
      <c r="A50" s="5" t="s">
        <v>1320</v>
      </c>
      <c r="B50" s="5">
        <v>1967</v>
      </c>
      <c r="C50" s="12" t="s">
        <v>27</v>
      </c>
      <c r="D50" s="5">
        <v>23</v>
      </c>
      <c r="E50" s="5">
        <v>0</v>
      </c>
      <c r="F50" s="10">
        <v>10796.35</v>
      </c>
      <c r="G50" s="5" t="s">
        <v>3</v>
      </c>
      <c r="H50" s="5" t="s">
        <v>7</v>
      </c>
      <c r="I50" s="5" t="s">
        <v>156</v>
      </c>
      <c r="J50" s="14"/>
      <c r="K50" s="5">
        <f t="shared" si="0"/>
        <v>10</v>
      </c>
      <c r="L50" s="12">
        <f t="shared" si="1"/>
        <v>24768</v>
      </c>
      <c r="M50" s="5">
        <f t="shared" ca="1" si="2"/>
        <v>57</v>
      </c>
    </row>
    <row r="51" spans="1:13" ht="15" customHeight="1" x14ac:dyDescent="0.25">
      <c r="A51" s="5" t="s">
        <v>1319</v>
      </c>
      <c r="B51" s="5">
        <v>1999</v>
      </c>
      <c r="C51" s="12" t="s">
        <v>21</v>
      </c>
      <c r="D51" s="5">
        <v>24</v>
      </c>
      <c r="E51" s="5">
        <v>0</v>
      </c>
      <c r="F51" s="10">
        <v>10795.94</v>
      </c>
      <c r="G51" s="5" t="s">
        <v>3</v>
      </c>
      <c r="H51" s="5" t="s">
        <v>7</v>
      </c>
      <c r="I51" s="5" t="s">
        <v>32</v>
      </c>
      <c r="J51" s="14"/>
      <c r="K51" s="5">
        <f t="shared" si="0"/>
        <v>12</v>
      </c>
      <c r="L51" s="12">
        <f t="shared" si="1"/>
        <v>36518</v>
      </c>
      <c r="M51" s="5">
        <f t="shared" ca="1" si="2"/>
        <v>25</v>
      </c>
    </row>
    <row r="52" spans="1:13" ht="15" customHeight="1" x14ac:dyDescent="0.25">
      <c r="A52" s="5" t="s">
        <v>1318</v>
      </c>
      <c r="B52" s="5">
        <v>1967</v>
      </c>
      <c r="C52" s="12" t="s">
        <v>6</v>
      </c>
      <c r="D52" s="5">
        <v>11</v>
      </c>
      <c r="E52" s="5">
        <v>1</v>
      </c>
      <c r="F52" s="10">
        <v>10791.96</v>
      </c>
      <c r="G52" s="5" t="s">
        <v>3</v>
      </c>
      <c r="H52" s="5" t="s">
        <v>2</v>
      </c>
      <c r="I52" s="5" t="s">
        <v>32</v>
      </c>
      <c r="J52" s="14"/>
      <c r="K52" s="5">
        <f t="shared" si="0"/>
        <v>11</v>
      </c>
      <c r="L52" s="12">
        <f t="shared" si="1"/>
        <v>24787</v>
      </c>
      <c r="M52" s="5">
        <f t="shared" ca="1" si="2"/>
        <v>57</v>
      </c>
    </row>
    <row r="53" spans="1:13" ht="15" customHeight="1" x14ac:dyDescent="0.25">
      <c r="A53" s="5" t="s">
        <v>1317</v>
      </c>
      <c r="B53" s="5">
        <v>1989</v>
      </c>
      <c r="C53" s="12" t="s">
        <v>6</v>
      </c>
      <c r="D53" s="5">
        <v>25</v>
      </c>
      <c r="E53" s="5">
        <v>3</v>
      </c>
      <c r="F53" s="10">
        <v>10769.75</v>
      </c>
      <c r="G53" s="5" t="s">
        <v>3</v>
      </c>
      <c r="H53" s="5" t="s">
        <v>2</v>
      </c>
      <c r="I53" s="5" t="s">
        <v>622</v>
      </c>
      <c r="J53" s="14"/>
      <c r="K53" s="5">
        <f t="shared" si="0"/>
        <v>11</v>
      </c>
      <c r="L53" s="12">
        <f t="shared" si="1"/>
        <v>32837</v>
      </c>
      <c r="M53" s="5">
        <f t="shared" ca="1" si="2"/>
        <v>35</v>
      </c>
    </row>
    <row r="54" spans="1:13" ht="15" customHeight="1" x14ac:dyDescent="0.25">
      <c r="A54" s="5" t="s">
        <v>1316</v>
      </c>
      <c r="B54" s="5">
        <v>1986</v>
      </c>
      <c r="C54" s="12" t="s">
        <v>25</v>
      </c>
      <c r="D54" s="5">
        <v>29</v>
      </c>
      <c r="E54" s="5">
        <v>3</v>
      </c>
      <c r="F54" s="10">
        <v>10749.02</v>
      </c>
      <c r="G54" s="5" t="s">
        <v>3</v>
      </c>
      <c r="H54" s="5" t="s">
        <v>7</v>
      </c>
      <c r="I54" s="5" t="s">
        <v>525</v>
      </c>
      <c r="J54" s="14"/>
      <c r="K54" s="5">
        <f t="shared" si="0"/>
        <v>8</v>
      </c>
      <c r="L54" s="12">
        <f t="shared" si="1"/>
        <v>31653</v>
      </c>
      <c r="M54" s="5">
        <f t="shared" ca="1" si="2"/>
        <v>38</v>
      </c>
    </row>
    <row r="55" spans="1:13" ht="15" customHeight="1" x14ac:dyDescent="0.25">
      <c r="A55" s="5" t="s">
        <v>1315</v>
      </c>
      <c r="B55" s="5">
        <v>1974</v>
      </c>
      <c r="C55" s="12" t="s">
        <v>21</v>
      </c>
      <c r="D55" s="5">
        <v>9</v>
      </c>
      <c r="E55" s="5">
        <v>4</v>
      </c>
      <c r="F55" s="10">
        <v>10736.87</v>
      </c>
      <c r="G55" s="5" t="s">
        <v>3</v>
      </c>
      <c r="H55" s="5" t="s">
        <v>7</v>
      </c>
      <c r="I55" s="5" t="s">
        <v>158</v>
      </c>
      <c r="J55" s="14"/>
      <c r="K55" s="5">
        <f t="shared" si="0"/>
        <v>12</v>
      </c>
      <c r="L55" s="12">
        <f t="shared" si="1"/>
        <v>27372</v>
      </c>
      <c r="M55" s="5">
        <f t="shared" ca="1" si="2"/>
        <v>50</v>
      </c>
    </row>
    <row r="56" spans="1:13" ht="15" customHeight="1" x14ac:dyDescent="0.25">
      <c r="A56" s="5" t="s">
        <v>1314</v>
      </c>
      <c r="B56" s="5">
        <v>1992</v>
      </c>
      <c r="C56" s="12" t="s">
        <v>9</v>
      </c>
      <c r="D56" s="5">
        <v>25</v>
      </c>
      <c r="E56" s="5">
        <v>0</v>
      </c>
      <c r="F56" s="10">
        <v>10719.57</v>
      </c>
      <c r="G56" s="5" t="s">
        <v>3</v>
      </c>
      <c r="H56" s="5" t="s">
        <v>7</v>
      </c>
      <c r="I56" s="5" t="s">
        <v>14</v>
      </c>
      <c r="J56" s="14"/>
      <c r="K56" s="5">
        <f t="shared" si="0"/>
        <v>6</v>
      </c>
      <c r="L56" s="12">
        <f t="shared" si="1"/>
        <v>33780</v>
      </c>
      <c r="M56" s="5">
        <f t="shared" ca="1" si="2"/>
        <v>32</v>
      </c>
    </row>
    <row r="57" spans="1:13" ht="15" customHeight="1" x14ac:dyDescent="0.25">
      <c r="A57" s="5" t="s">
        <v>1313</v>
      </c>
      <c r="B57" s="5">
        <v>1967</v>
      </c>
      <c r="C57" s="12" t="s">
        <v>27</v>
      </c>
      <c r="D57" s="5">
        <v>5</v>
      </c>
      <c r="E57" s="5">
        <v>0</v>
      </c>
      <c r="F57" s="10">
        <v>10713.64</v>
      </c>
      <c r="G57" s="5" t="s">
        <v>3</v>
      </c>
      <c r="H57" s="5" t="s">
        <v>3</v>
      </c>
      <c r="I57" s="5" t="s">
        <v>32</v>
      </c>
      <c r="J57" s="14"/>
      <c r="K57" s="5">
        <f t="shared" si="0"/>
        <v>10</v>
      </c>
      <c r="L57" s="12">
        <f t="shared" si="1"/>
        <v>24750</v>
      </c>
      <c r="M57" s="5">
        <f t="shared" ca="1" si="2"/>
        <v>57</v>
      </c>
    </row>
    <row r="58" spans="1:13" ht="15" customHeight="1" x14ac:dyDescent="0.25">
      <c r="A58" s="5" t="s">
        <v>1312</v>
      </c>
      <c r="B58" s="5">
        <v>1967</v>
      </c>
      <c r="C58" s="12" t="s">
        <v>1</v>
      </c>
      <c r="D58" s="5">
        <v>30</v>
      </c>
      <c r="E58" s="5">
        <v>0</v>
      </c>
      <c r="F58" s="10">
        <v>10704.47</v>
      </c>
      <c r="G58" s="5" t="s">
        <v>3</v>
      </c>
      <c r="H58" s="5" t="s">
        <v>2</v>
      </c>
      <c r="I58" s="5" t="s">
        <v>32</v>
      </c>
      <c r="J58" s="14"/>
      <c r="K58" s="5">
        <f t="shared" si="0"/>
        <v>7</v>
      </c>
      <c r="L58" s="12">
        <f t="shared" si="1"/>
        <v>24683</v>
      </c>
      <c r="M58" s="5">
        <f t="shared" ca="1" si="2"/>
        <v>57</v>
      </c>
    </row>
    <row r="59" spans="1:13" ht="15" customHeight="1" x14ac:dyDescent="0.25">
      <c r="A59" s="5" t="s">
        <v>2258</v>
      </c>
      <c r="B59" s="5">
        <v>1983</v>
      </c>
      <c r="C59" s="12" t="s">
        <v>27</v>
      </c>
      <c r="D59" s="5">
        <v>14</v>
      </c>
      <c r="E59" s="5">
        <v>2</v>
      </c>
      <c r="F59" s="10">
        <v>40103.89</v>
      </c>
      <c r="G59" s="5" t="s">
        <v>7</v>
      </c>
      <c r="H59" s="5" t="s">
        <v>2</v>
      </c>
      <c r="I59" s="5" t="s">
        <v>32</v>
      </c>
      <c r="J59" s="14"/>
      <c r="K59" s="5">
        <f t="shared" si="0"/>
        <v>10</v>
      </c>
      <c r="L59" s="12">
        <f t="shared" si="1"/>
        <v>30603</v>
      </c>
      <c r="M59" s="5">
        <f t="shared" ca="1" si="2"/>
        <v>41</v>
      </c>
    </row>
    <row r="60" spans="1:13" ht="15" customHeight="1" x14ac:dyDescent="0.25">
      <c r="A60" s="5" t="s">
        <v>1311</v>
      </c>
      <c r="B60" s="5">
        <v>1972</v>
      </c>
      <c r="C60" s="12" t="s">
        <v>27</v>
      </c>
      <c r="D60" s="5">
        <v>24</v>
      </c>
      <c r="E60" s="5">
        <v>3</v>
      </c>
      <c r="F60" s="10">
        <v>10702.64</v>
      </c>
      <c r="G60" s="5" t="s">
        <v>3</v>
      </c>
      <c r="H60" s="5" t="s">
        <v>3</v>
      </c>
      <c r="I60" s="5" t="s">
        <v>4</v>
      </c>
      <c r="J60" s="14"/>
      <c r="K60" s="5">
        <f t="shared" si="0"/>
        <v>10</v>
      </c>
      <c r="L60" s="12">
        <f t="shared" si="1"/>
        <v>26596</v>
      </c>
      <c r="M60" s="5">
        <f t="shared" ca="1" si="2"/>
        <v>52</v>
      </c>
    </row>
    <row r="61" spans="1:13" ht="15" customHeight="1" x14ac:dyDescent="0.25">
      <c r="A61" s="5" t="s">
        <v>1310</v>
      </c>
      <c r="B61" s="5">
        <v>1976</v>
      </c>
      <c r="C61" s="12" t="s">
        <v>11</v>
      </c>
      <c r="D61" s="5">
        <v>30</v>
      </c>
      <c r="E61" s="5">
        <v>2</v>
      </c>
      <c r="F61" s="10">
        <v>10698.38</v>
      </c>
      <c r="G61" s="5" t="s">
        <v>3</v>
      </c>
      <c r="H61" s="5" t="s">
        <v>7</v>
      </c>
      <c r="I61" s="5" t="s">
        <v>190</v>
      </c>
      <c r="J61" s="14"/>
      <c r="K61" s="5">
        <f t="shared" si="0"/>
        <v>9</v>
      </c>
      <c r="L61" s="12">
        <f t="shared" si="1"/>
        <v>28033</v>
      </c>
      <c r="M61" s="5">
        <f t="shared" ca="1" si="2"/>
        <v>48</v>
      </c>
    </row>
    <row r="62" spans="1:13" ht="15" customHeight="1" x14ac:dyDescent="0.25">
      <c r="A62" s="5" t="s">
        <v>1309</v>
      </c>
      <c r="B62" s="5">
        <v>1977</v>
      </c>
      <c r="C62" s="12" t="s">
        <v>25</v>
      </c>
      <c r="D62" s="5">
        <v>2</v>
      </c>
      <c r="E62" s="5">
        <v>2</v>
      </c>
      <c r="F62" s="10">
        <v>10690.11</v>
      </c>
      <c r="G62" s="5" t="s">
        <v>3</v>
      </c>
      <c r="H62" s="5" t="s">
        <v>2</v>
      </c>
      <c r="I62" s="5" t="s">
        <v>290</v>
      </c>
      <c r="J62" s="14"/>
      <c r="K62" s="5">
        <f t="shared" si="0"/>
        <v>8</v>
      </c>
      <c r="L62" s="12">
        <f t="shared" si="1"/>
        <v>28339</v>
      </c>
      <c r="M62" s="5">
        <f t="shared" ca="1" si="2"/>
        <v>47</v>
      </c>
    </row>
    <row r="63" spans="1:13" ht="15" customHeight="1" x14ac:dyDescent="0.25">
      <c r="A63" s="5" t="s">
        <v>1308</v>
      </c>
      <c r="B63" s="5">
        <v>1962</v>
      </c>
      <c r="C63" s="12" t="s">
        <v>11</v>
      </c>
      <c r="D63" s="5">
        <v>7</v>
      </c>
      <c r="E63" s="5">
        <v>0</v>
      </c>
      <c r="F63" s="10">
        <v>10676.83</v>
      </c>
      <c r="G63" s="5" t="s">
        <v>3</v>
      </c>
      <c r="H63" s="5" t="s">
        <v>3</v>
      </c>
      <c r="I63" s="5" t="s">
        <v>4</v>
      </c>
      <c r="J63" s="14"/>
      <c r="K63" s="5">
        <f t="shared" si="0"/>
        <v>9</v>
      </c>
      <c r="L63" s="12">
        <f t="shared" si="1"/>
        <v>22896</v>
      </c>
      <c r="M63" s="5">
        <f t="shared" ca="1" si="2"/>
        <v>62</v>
      </c>
    </row>
    <row r="64" spans="1:13" ht="15" customHeight="1" x14ac:dyDescent="0.25">
      <c r="A64" s="5" t="s">
        <v>1307</v>
      </c>
      <c r="B64" s="5">
        <v>1976</v>
      </c>
      <c r="C64" s="12" t="s">
        <v>6</v>
      </c>
      <c r="D64" s="5">
        <v>22</v>
      </c>
      <c r="E64" s="5">
        <v>2</v>
      </c>
      <c r="F64" s="10">
        <v>10665.44</v>
      </c>
      <c r="G64" s="5" t="s">
        <v>3</v>
      </c>
      <c r="H64" s="5" t="s">
        <v>2</v>
      </c>
      <c r="I64" s="5" t="s">
        <v>290</v>
      </c>
      <c r="J64" s="14"/>
      <c r="K64" s="5">
        <f t="shared" si="0"/>
        <v>11</v>
      </c>
      <c r="L64" s="12">
        <f t="shared" si="1"/>
        <v>28086</v>
      </c>
      <c r="M64" s="5">
        <f t="shared" ca="1" si="2"/>
        <v>48</v>
      </c>
    </row>
    <row r="65" spans="1:13" ht="15" customHeight="1" x14ac:dyDescent="0.25">
      <c r="A65" s="5" t="s">
        <v>1306</v>
      </c>
      <c r="B65" s="5">
        <v>1964</v>
      </c>
      <c r="C65" s="12" t="s">
        <v>25</v>
      </c>
      <c r="D65" s="5">
        <v>8</v>
      </c>
      <c r="E65" s="5">
        <v>0</v>
      </c>
      <c r="F65" s="10">
        <v>10627.81</v>
      </c>
      <c r="G65" s="5" t="s">
        <v>3</v>
      </c>
      <c r="H65" s="5" t="s">
        <v>3</v>
      </c>
      <c r="I65" s="5" t="s">
        <v>4</v>
      </c>
      <c r="J65" s="14"/>
      <c r="K65" s="5">
        <f t="shared" si="0"/>
        <v>8</v>
      </c>
      <c r="L65" s="12">
        <f t="shared" si="1"/>
        <v>23597</v>
      </c>
      <c r="M65" s="5">
        <f t="shared" ca="1" si="2"/>
        <v>60</v>
      </c>
    </row>
    <row r="66" spans="1:13" ht="15" customHeight="1" x14ac:dyDescent="0.25">
      <c r="A66" s="5" t="s">
        <v>1305</v>
      </c>
      <c r="B66" s="5">
        <v>1990</v>
      </c>
      <c r="C66" s="12" t="s">
        <v>1</v>
      </c>
      <c r="D66" s="5">
        <v>6</v>
      </c>
      <c r="E66" s="5">
        <v>3</v>
      </c>
      <c r="F66" s="10">
        <v>10620.26</v>
      </c>
      <c r="G66" s="5" t="s">
        <v>3</v>
      </c>
      <c r="H66" s="5" t="s">
        <v>3</v>
      </c>
      <c r="I66" s="5" t="s">
        <v>14</v>
      </c>
      <c r="J66" s="14"/>
      <c r="K66" s="5">
        <f t="shared" ref="K66:K129" si="3">MONTH(1&amp;C66)</f>
        <v>7</v>
      </c>
      <c r="L66" s="12">
        <f t="shared" ref="L66:L129" si="4">DATE(B66,K66,D66)</f>
        <v>33060</v>
      </c>
      <c r="M66" s="5">
        <f t="shared" ref="M66:M129" ca="1" si="5">DATEDIF(L66,TODAY(),"Y")</f>
        <v>34</v>
      </c>
    </row>
    <row r="67" spans="1:13" ht="15" customHeight="1" x14ac:dyDescent="0.25">
      <c r="A67" s="5" t="s">
        <v>1304</v>
      </c>
      <c r="B67" s="5">
        <v>1992</v>
      </c>
      <c r="C67" s="12" t="s">
        <v>1</v>
      </c>
      <c r="D67" s="5">
        <v>23</v>
      </c>
      <c r="E67" s="5">
        <v>0</v>
      </c>
      <c r="F67" s="10">
        <v>10617.04</v>
      </c>
      <c r="G67" s="5" t="s">
        <v>3</v>
      </c>
      <c r="H67" s="5" t="s">
        <v>3</v>
      </c>
      <c r="I67" s="5" t="s">
        <v>525</v>
      </c>
      <c r="J67" s="14"/>
      <c r="K67" s="5">
        <f t="shared" si="3"/>
        <v>7</v>
      </c>
      <c r="L67" s="12">
        <f t="shared" si="4"/>
        <v>33808</v>
      </c>
      <c r="M67" s="5">
        <f t="shared" ca="1" si="5"/>
        <v>32</v>
      </c>
    </row>
    <row r="68" spans="1:13" ht="15" customHeight="1" x14ac:dyDescent="0.25">
      <c r="A68" s="5" t="s">
        <v>1303</v>
      </c>
      <c r="B68" s="5">
        <v>1965</v>
      </c>
      <c r="C68" s="12" t="s">
        <v>9</v>
      </c>
      <c r="D68" s="5">
        <v>27</v>
      </c>
      <c r="E68" s="5">
        <v>0</v>
      </c>
      <c r="F68" s="10">
        <v>10608.67</v>
      </c>
      <c r="G68" s="5" t="s">
        <v>3</v>
      </c>
      <c r="H68" s="5" t="s">
        <v>3</v>
      </c>
      <c r="I68" s="5" t="s">
        <v>14</v>
      </c>
      <c r="J68" s="14"/>
      <c r="K68" s="5">
        <f t="shared" si="3"/>
        <v>6</v>
      </c>
      <c r="L68" s="12">
        <f t="shared" si="4"/>
        <v>23920</v>
      </c>
      <c r="M68" s="5">
        <f t="shared" ca="1" si="5"/>
        <v>59</v>
      </c>
    </row>
    <row r="69" spans="1:13" ht="15" customHeight="1" x14ac:dyDescent="0.25">
      <c r="A69" s="5" t="s">
        <v>1302</v>
      </c>
      <c r="B69" s="5">
        <v>1966</v>
      </c>
      <c r="C69" s="12" t="s">
        <v>1</v>
      </c>
      <c r="D69" s="5">
        <v>2</v>
      </c>
      <c r="E69" s="5">
        <v>0</v>
      </c>
      <c r="F69" s="10">
        <v>10602.39</v>
      </c>
      <c r="G69" s="5" t="s">
        <v>3</v>
      </c>
      <c r="H69" s="5" t="s">
        <v>3</v>
      </c>
      <c r="I69" s="5" t="s">
        <v>32</v>
      </c>
      <c r="J69" s="14"/>
      <c r="K69" s="5">
        <f t="shared" si="3"/>
        <v>7</v>
      </c>
      <c r="L69" s="12">
        <f t="shared" si="4"/>
        <v>24290</v>
      </c>
      <c r="M69" s="5">
        <f t="shared" ca="1" si="5"/>
        <v>58</v>
      </c>
    </row>
    <row r="70" spans="1:13" ht="15" customHeight="1" x14ac:dyDescent="0.25">
      <c r="A70" s="5" t="s">
        <v>2257</v>
      </c>
      <c r="B70" s="5">
        <v>1966</v>
      </c>
      <c r="C70" s="12" t="s">
        <v>25</v>
      </c>
      <c r="D70" s="5">
        <v>12</v>
      </c>
      <c r="E70" s="5">
        <v>0</v>
      </c>
      <c r="F70" s="10">
        <v>40069.440000000002</v>
      </c>
      <c r="G70" s="5" t="s">
        <v>7</v>
      </c>
      <c r="H70" s="5" t="s">
        <v>3</v>
      </c>
      <c r="I70" s="5" t="s">
        <v>32</v>
      </c>
      <c r="J70" s="14"/>
      <c r="K70" s="5">
        <f t="shared" si="3"/>
        <v>8</v>
      </c>
      <c r="L70" s="12">
        <f t="shared" si="4"/>
        <v>24331</v>
      </c>
      <c r="M70" s="5">
        <f t="shared" ca="1" si="5"/>
        <v>58</v>
      </c>
    </row>
    <row r="71" spans="1:13" ht="15" customHeight="1" x14ac:dyDescent="0.25">
      <c r="A71" s="5" t="s">
        <v>1301</v>
      </c>
      <c r="B71" s="5">
        <v>1967</v>
      </c>
      <c r="C71" s="12" t="s">
        <v>9</v>
      </c>
      <c r="D71" s="5">
        <v>23</v>
      </c>
      <c r="E71" s="5">
        <v>0</v>
      </c>
      <c r="F71" s="10">
        <v>10601.63</v>
      </c>
      <c r="G71" s="5" t="s">
        <v>3</v>
      </c>
      <c r="H71" s="5" t="s">
        <v>2</v>
      </c>
      <c r="I71" s="5" t="s">
        <v>14</v>
      </c>
      <c r="J71" s="14"/>
      <c r="K71" s="5">
        <f t="shared" si="3"/>
        <v>6</v>
      </c>
      <c r="L71" s="12">
        <f t="shared" si="4"/>
        <v>24646</v>
      </c>
      <c r="M71" s="5">
        <f t="shared" ca="1" si="5"/>
        <v>57</v>
      </c>
    </row>
    <row r="72" spans="1:13" ht="15" customHeight="1" x14ac:dyDescent="0.25">
      <c r="A72" s="5" t="s">
        <v>1300</v>
      </c>
      <c r="B72" s="5">
        <v>1966</v>
      </c>
      <c r="C72" s="12" t="s">
        <v>1</v>
      </c>
      <c r="D72" s="5">
        <v>20</v>
      </c>
      <c r="E72" s="5">
        <v>0</v>
      </c>
      <c r="F72" s="10">
        <v>10601.41</v>
      </c>
      <c r="G72" s="5" t="s">
        <v>3</v>
      </c>
      <c r="H72" s="5" t="s">
        <v>2</v>
      </c>
      <c r="I72" s="5" t="s">
        <v>32</v>
      </c>
      <c r="J72" s="14"/>
      <c r="K72" s="5">
        <f t="shared" si="3"/>
        <v>7</v>
      </c>
      <c r="L72" s="12">
        <f t="shared" si="4"/>
        <v>24308</v>
      </c>
      <c r="M72" s="5">
        <f t="shared" ca="1" si="5"/>
        <v>58</v>
      </c>
    </row>
    <row r="73" spans="1:13" ht="15" customHeight="1" x14ac:dyDescent="0.25">
      <c r="A73" s="5" t="s">
        <v>1299</v>
      </c>
      <c r="B73" s="5">
        <v>1972</v>
      </c>
      <c r="C73" s="12" t="s">
        <v>21</v>
      </c>
      <c r="D73" s="5">
        <v>14</v>
      </c>
      <c r="E73" s="5">
        <v>3</v>
      </c>
      <c r="F73" s="10">
        <v>10600.55</v>
      </c>
      <c r="G73" s="5" t="s">
        <v>3</v>
      </c>
      <c r="H73" s="5" t="s">
        <v>7</v>
      </c>
      <c r="I73" s="5" t="s">
        <v>14</v>
      </c>
      <c r="J73" s="14"/>
      <c r="K73" s="5">
        <f t="shared" si="3"/>
        <v>12</v>
      </c>
      <c r="L73" s="12">
        <f t="shared" si="4"/>
        <v>26647</v>
      </c>
      <c r="M73" s="5">
        <f t="shared" ca="1" si="5"/>
        <v>52</v>
      </c>
    </row>
    <row r="74" spans="1:13" ht="15" customHeight="1" x14ac:dyDescent="0.25">
      <c r="A74" s="5" t="s">
        <v>1298</v>
      </c>
      <c r="B74" s="5">
        <v>1967</v>
      </c>
      <c r="C74" s="12" t="s">
        <v>6</v>
      </c>
      <c r="D74" s="5">
        <v>29</v>
      </c>
      <c r="E74" s="5">
        <v>0</v>
      </c>
      <c r="F74" s="10">
        <v>10594.5</v>
      </c>
      <c r="G74" s="5" t="s">
        <v>3</v>
      </c>
      <c r="H74" s="5" t="s">
        <v>7</v>
      </c>
      <c r="I74" s="5" t="s">
        <v>14</v>
      </c>
      <c r="J74" s="14"/>
      <c r="K74" s="5">
        <f t="shared" si="3"/>
        <v>11</v>
      </c>
      <c r="L74" s="12">
        <f t="shared" si="4"/>
        <v>24805</v>
      </c>
      <c r="M74" s="5">
        <f t="shared" ca="1" si="5"/>
        <v>57</v>
      </c>
    </row>
    <row r="75" spans="1:13" ht="15" customHeight="1" x14ac:dyDescent="0.25">
      <c r="A75" s="5" t="s">
        <v>1297</v>
      </c>
      <c r="B75" s="5">
        <v>1966</v>
      </c>
      <c r="C75" s="12" t="s">
        <v>6</v>
      </c>
      <c r="D75" s="5">
        <v>3</v>
      </c>
      <c r="E75" s="5">
        <v>0</v>
      </c>
      <c r="F75" s="10">
        <v>10594.23</v>
      </c>
      <c r="G75" s="5" t="s">
        <v>3</v>
      </c>
      <c r="H75" s="5" t="s">
        <v>3</v>
      </c>
      <c r="I75" s="5" t="s">
        <v>4</v>
      </c>
      <c r="J75" s="14"/>
      <c r="K75" s="5">
        <f t="shared" si="3"/>
        <v>11</v>
      </c>
      <c r="L75" s="12">
        <f t="shared" si="4"/>
        <v>24414</v>
      </c>
      <c r="M75" s="5">
        <f t="shared" ca="1" si="5"/>
        <v>58</v>
      </c>
    </row>
    <row r="76" spans="1:13" ht="15" customHeight="1" x14ac:dyDescent="0.25">
      <c r="A76" s="5" t="s">
        <v>1296</v>
      </c>
      <c r="B76" s="5">
        <v>1969</v>
      </c>
      <c r="C76" s="12" t="s">
        <v>21</v>
      </c>
      <c r="D76" s="5">
        <v>25</v>
      </c>
      <c r="E76" s="5">
        <v>1</v>
      </c>
      <c r="F76" s="10">
        <v>10579.71</v>
      </c>
      <c r="G76" s="5" t="s">
        <v>3</v>
      </c>
      <c r="H76" s="5" t="s">
        <v>3</v>
      </c>
      <c r="I76" s="5" t="s">
        <v>4</v>
      </c>
      <c r="J76" s="14"/>
      <c r="K76" s="5">
        <f t="shared" si="3"/>
        <v>12</v>
      </c>
      <c r="L76" s="12">
        <f t="shared" si="4"/>
        <v>25562</v>
      </c>
      <c r="M76" s="5">
        <f t="shared" ca="1" si="5"/>
        <v>55</v>
      </c>
    </row>
    <row r="77" spans="1:13" ht="15" customHeight="1" x14ac:dyDescent="0.25">
      <c r="A77" s="5" t="s">
        <v>1295</v>
      </c>
      <c r="B77" s="5">
        <v>1966</v>
      </c>
      <c r="C77" s="12" t="s">
        <v>21</v>
      </c>
      <c r="D77" s="5">
        <v>11</v>
      </c>
      <c r="E77" s="5">
        <v>0</v>
      </c>
      <c r="F77" s="10">
        <v>10577.09</v>
      </c>
      <c r="G77" s="5" t="s">
        <v>3</v>
      </c>
      <c r="H77" s="5" t="s">
        <v>3</v>
      </c>
      <c r="I77" s="5" t="s">
        <v>32</v>
      </c>
      <c r="J77" s="14"/>
      <c r="K77" s="5">
        <f t="shared" si="3"/>
        <v>12</v>
      </c>
      <c r="L77" s="12">
        <f t="shared" si="4"/>
        <v>24452</v>
      </c>
      <c r="M77" s="5">
        <f t="shared" ca="1" si="5"/>
        <v>58</v>
      </c>
    </row>
    <row r="78" spans="1:13" ht="15" customHeight="1" x14ac:dyDescent="0.25">
      <c r="A78" s="5" t="s">
        <v>1294</v>
      </c>
      <c r="B78" s="5">
        <v>1969</v>
      </c>
      <c r="C78" s="12" t="s">
        <v>1</v>
      </c>
      <c r="D78" s="5">
        <v>17</v>
      </c>
      <c r="E78" s="5">
        <v>0</v>
      </c>
      <c r="F78" s="10">
        <v>10564.88</v>
      </c>
      <c r="G78" s="5" t="s">
        <v>3</v>
      </c>
      <c r="H78" s="5" t="s">
        <v>7</v>
      </c>
      <c r="I78" s="5" t="s">
        <v>237</v>
      </c>
      <c r="J78" s="14"/>
      <c r="K78" s="5">
        <f t="shared" si="3"/>
        <v>7</v>
      </c>
      <c r="L78" s="12">
        <f t="shared" si="4"/>
        <v>25401</v>
      </c>
      <c r="M78" s="5">
        <f t="shared" ca="1" si="5"/>
        <v>55</v>
      </c>
    </row>
    <row r="79" spans="1:13" ht="15" customHeight="1" x14ac:dyDescent="0.25">
      <c r="A79" s="5" t="s">
        <v>1293</v>
      </c>
      <c r="B79" s="5">
        <v>1971</v>
      </c>
      <c r="C79" s="12" t="s">
        <v>9</v>
      </c>
      <c r="D79" s="5">
        <v>29</v>
      </c>
      <c r="E79" s="5">
        <v>3</v>
      </c>
      <c r="F79" s="10">
        <v>10560.49</v>
      </c>
      <c r="G79" s="5" t="s">
        <v>3</v>
      </c>
      <c r="H79" s="5" t="s">
        <v>2</v>
      </c>
      <c r="I79" s="5" t="s">
        <v>4</v>
      </c>
      <c r="J79" s="14"/>
      <c r="K79" s="5">
        <f t="shared" si="3"/>
        <v>6</v>
      </c>
      <c r="L79" s="12">
        <f t="shared" si="4"/>
        <v>26113</v>
      </c>
      <c r="M79" s="5">
        <f t="shared" ca="1" si="5"/>
        <v>53</v>
      </c>
    </row>
    <row r="80" spans="1:13" ht="15" customHeight="1" x14ac:dyDescent="0.25">
      <c r="A80" s="5" t="s">
        <v>1292</v>
      </c>
      <c r="B80" s="5">
        <v>1971</v>
      </c>
      <c r="C80" s="12" t="s">
        <v>11</v>
      </c>
      <c r="D80" s="5">
        <v>26</v>
      </c>
      <c r="E80" s="5">
        <v>0</v>
      </c>
      <c r="F80" s="10">
        <v>10546.48</v>
      </c>
      <c r="G80" s="5" t="s">
        <v>3</v>
      </c>
      <c r="H80" s="5" t="s">
        <v>3</v>
      </c>
      <c r="I80" s="5" t="s">
        <v>32</v>
      </c>
      <c r="J80" s="14"/>
      <c r="K80" s="5">
        <f t="shared" si="3"/>
        <v>9</v>
      </c>
      <c r="L80" s="12">
        <f t="shared" si="4"/>
        <v>26202</v>
      </c>
      <c r="M80" s="5">
        <f t="shared" ca="1" si="5"/>
        <v>53</v>
      </c>
    </row>
    <row r="81" spans="1:13" ht="15" customHeight="1" x14ac:dyDescent="0.25">
      <c r="A81" s="5" t="s">
        <v>2256</v>
      </c>
      <c r="B81" s="5">
        <v>1978</v>
      </c>
      <c r="C81" s="12" t="s">
        <v>21</v>
      </c>
      <c r="D81" s="5">
        <v>20</v>
      </c>
      <c r="E81" s="5">
        <v>2</v>
      </c>
      <c r="F81" s="10">
        <v>40054.730000000003</v>
      </c>
      <c r="G81" s="5" t="s">
        <v>7</v>
      </c>
      <c r="H81" s="5" t="s">
        <v>3</v>
      </c>
      <c r="I81" s="5" t="s">
        <v>32</v>
      </c>
      <c r="J81" s="14"/>
      <c r="K81" s="5">
        <f t="shared" si="3"/>
        <v>12</v>
      </c>
      <c r="L81" s="12">
        <f t="shared" si="4"/>
        <v>28844</v>
      </c>
      <c r="M81" s="5">
        <f t="shared" ca="1" si="5"/>
        <v>46</v>
      </c>
    </row>
    <row r="82" spans="1:13" ht="15" customHeight="1" x14ac:dyDescent="0.25">
      <c r="A82" s="5" t="s">
        <v>1291</v>
      </c>
      <c r="B82" s="5">
        <v>1977</v>
      </c>
      <c r="C82" s="12" t="s">
        <v>27</v>
      </c>
      <c r="D82" s="5">
        <v>25</v>
      </c>
      <c r="E82" s="5">
        <v>2</v>
      </c>
      <c r="F82" s="10">
        <v>10495.6</v>
      </c>
      <c r="G82" s="5" t="s">
        <v>3</v>
      </c>
      <c r="H82" s="5" t="s">
        <v>7</v>
      </c>
      <c r="I82" s="5" t="s">
        <v>14</v>
      </c>
      <c r="J82" s="14"/>
      <c r="K82" s="5">
        <f t="shared" si="3"/>
        <v>10</v>
      </c>
      <c r="L82" s="12">
        <f t="shared" si="4"/>
        <v>28423</v>
      </c>
      <c r="M82" s="5">
        <f t="shared" ca="1" si="5"/>
        <v>47</v>
      </c>
    </row>
    <row r="83" spans="1:13" ht="15" customHeight="1" x14ac:dyDescent="0.25">
      <c r="A83" s="5" t="s">
        <v>1290</v>
      </c>
      <c r="B83" s="5">
        <v>1972</v>
      </c>
      <c r="C83" s="12" t="s">
        <v>27</v>
      </c>
      <c r="D83" s="5">
        <v>19</v>
      </c>
      <c r="E83" s="5">
        <v>2</v>
      </c>
      <c r="F83" s="10">
        <v>10493.95</v>
      </c>
      <c r="G83" s="5" t="s">
        <v>3</v>
      </c>
      <c r="H83" s="5" t="s">
        <v>7</v>
      </c>
      <c r="I83" s="5" t="s">
        <v>14</v>
      </c>
      <c r="J83" s="14"/>
      <c r="K83" s="5">
        <f t="shared" si="3"/>
        <v>10</v>
      </c>
      <c r="L83" s="12">
        <f t="shared" si="4"/>
        <v>26591</v>
      </c>
      <c r="M83" s="5">
        <f t="shared" ca="1" si="5"/>
        <v>52</v>
      </c>
    </row>
    <row r="84" spans="1:13" ht="15" customHeight="1" x14ac:dyDescent="0.25">
      <c r="A84" s="5" t="s">
        <v>1289</v>
      </c>
      <c r="B84" s="5">
        <v>1978</v>
      </c>
      <c r="C84" s="12" t="s">
        <v>25</v>
      </c>
      <c r="D84" s="5">
        <v>21</v>
      </c>
      <c r="E84" s="5">
        <v>2</v>
      </c>
      <c r="F84" s="10">
        <v>10486.55</v>
      </c>
      <c r="G84" s="5" t="s">
        <v>3</v>
      </c>
      <c r="H84" s="5" t="s">
        <v>3</v>
      </c>
      <c r="I84" s="5" t="s">
        <v>190</v>
      </c>
      <c r="J84" s="14"/>
      <c r="K84" s="5">
        <f t="shared" si="3"/>
        <v>8</v>
      </c>
      <c r="L84" s="12">
        <f t="shared" si="4"/>
        <v>28723</v>
      </c>
      <c r="M84" s="5">
        <f t="shared" ca="1" si="5"/>
        <v>46</v>
      </c>
    </row>
    <row r="85" spans="1:13" ht="15" customHeight="1" x14ac:dyDescent="0.25">
      <c r="A85" s="5" t="s">
        <v>1288</v>
      </c>
      <c r="B85" s="5">
        <v>1987</v>
      </c>
      <c r="C85" s="12" t="s">
        <v>9</v>
      </c>
      <c r="D85" s="5">
        <v>28</v>
      </c>
      <c r="E85" s="5">
        <v>3</v>
      </c>
      <c r="F85" s="10">
        <v>10464.83</v>
      </c>
      <c r="G85" s="5" t="s">
        <v>3</v>
      </c>
      <c r="H85" s="5" t="s">
        <v>7</v>
      </c>
      <c r="I85" s="5" t="s">
        <v>14</v>
      </c>
      <c r="J85" s="14"/>
      <c r="K85" s="5">
        <f t="shared" si="3"/>
        <v>6</v>
      </c>
      <c r="L85" s="12">
        <f t="shared" si="4"/>
        <v>31956</v>
      </c>
      <c r="M85" s="5">
        <f t="shared" ca="1" si="5"/>
        <v>37</v>
      </c>
    </row>
    <row r="86" spans="1:13" ht="15" customHeight="1" x14ac:dyDescent="0.25">
      <c r="A86" s="5" t="s">
        <v>1287</v>
      </c>
      <c r="B86" s="5">
        <v>1969</v>
      </c>
      <c r="C86" s="12" t="s">
        <v>11</v>
      </c>
      <c r="D86" s="5">
        <v>22</v>
      </c>
      <c r="E86" s="5">
        <v>1</v>
      </c>
      <c r="F86" s="10">
        <v>10461.98</v>
      </c>
      <c r="G86" s="5" t="s">
        <v>3</v>
      </c>
      <c r="H86" s="5" t="s">
        <v>7</v>
      </c>
      <c r="I86" s="5" t="s">
        <v>14</v>
      </c>
      <c r="J86" s="14"/>
      <c r="K86" s="5">
        <f t="shared" si="3"/>
        <v>9</v>
      </c>
      <c r="L86" s="12">
        <f t="shared" si="4"/>
        <v>25468</v>
      </c>
      <c r="M86" s="5">
        <f t="shared" ca="1" si="5"/>
        <v>55</v>
      </c>
    </row>
    <row r="87" spans="1:13" ht="15" customHeight="1" x14ac:dyDescent="0.25">
      <c r="A87" s="5" t="s">
        <v>1286</v>
      </c>
      <c r="B87" s="5">
        <v>1964</v>
      </c>
      <c r="C87" s="12" t="s">
        <v>1</v>
      </c>
      <c r="D87" s="5">
        <v>27</v>
      </c>
      <c r="E87" s="5">
        <v>0</v>
      </c>
      <c r="F87" s="10">
        <v>10459.19</v>
      </c>
      <c r="G87" s="5" t="s">
        <v>3</v>
      </c>
      <c r="H87" s="5" t="s">
        <v>7</v>
      </c>
      <c r="I87" s="5" t="s">
        <v>4</v>
      </c>
      <c r="J87" s="14"/>
      <c r="K87" s="5">
        <f t="shared" si="3"/>
        <v>7</v>
      </c>
      <c r="L87" s="12">
        <f t="shared" si="4"/>
        <v>23585</v>
      </c>
      <c r="M87" s="5">
        <f t="shared" ca="1" si="5"/>
        <v>60</v>
      </c>
    </row>
    <row r="88" spans="1:13" ht="15" customHeight="1" x14ac:dyDescent="0.25">
      <c r="A88" s="5" t="s">
        <v>1285</v>
      </c>
      <c r="B88" s="5">
        <v>1976</v>
      </c>
      <c r="C88" s="12" t="s">
        <v>25</v>
      </c>
      <c r="D88" s="5">
        <v>3</v>
      </c>
      <c r="E88" s="5">
        <v>2</v>
      </c>
      <c r="F88" s="10">
        <v>10455.14</v>
      </c>
      <c r="G88" s="5" t="s">
        <v>3</v>
      </c>
      <c r="H88" s="5" t="s">
        <v>2</v>
      </c>
      <c r="I88" s="5" t="s">
        <v>290</v>
      </c>
      <c r="J88" s="14"/>
      <c r="K88" s="5">
        <f t="shared" si="3"/>
        <v>8</v>
      </c>
      <c r="L88" s="12">
        <f t="shared" si="4"/>
        <v>27975</v>
      </c>
      <c r="M88" s="5">
        <f t="shared" ca="1" si="5"/>
        <v>48</v>
      </c>
    </row>
    <row r="89" spans="1:13" ht="15" customHeight="1" x14ac:dyDescent="0.25">
      <c r="A89" s="5" t="s">
        <v>1284</v>
      </c>
      <c r="B89" s="5">
        <v>1964</v>
      </c>
      <c r="C89" s="12" t="s">
        <v>27</v>
      </c>
      <c r="D89" s="5">
        <v>14</v>
      </c>
      <c r="E89" s="5">
        <v>0</v>
      </c>
      <c r="F89" s="10">
        <v>10455.1</v>
      </c>
      <c r="G89" s="5" t="s">
        <v>3</v>
      </c>
      <c r="H89" s="5" t="s">
        <v>7</v>
      </c>
      <c r="I89" s="5" t="s">
        <v>14</v>
      </c>
      <c r="J89" s="14"/>
      <c r="K89" s="5">
        <f t="shared" si="3"/>
        <v>10</v>
      </c>
      <c r="L89" s="12">
        <f t="shared" si="4"/>
        <v>23664</v>
      </c>
      <c r="M89" s="5">
        <f t="shared" ca="1" si="5"/>
        <v>60</v>
      </c>
    </row>
    <row r="90" spans="1:13" ht="15" customHeight="1" x14ac:dyDescent="0.25">
      <c r="A90" s="5" t="s">
        <v>1283</v>
      </c>
      <c r="B90" s="5">
        <v>1968</v>
      </c>
      <c r="C90" s="12" t="s">
        <v>6</v>
      </c>
      <c r="D90" s="5">
        <v>8</v>
      </c>
      <c r="E90" s="5">
        <v>1</v>
      </c>
      <c r="F90" s="10">
        <v>10450.549999999999</v>
      </c>
      <c r="G90" s="5" t="s">
        <v>3</v>
      </c>
      <c r="H90" s="5" t="s">
        <v>7</v>
      </c>
      <c r="I90" s="5" t="s">
        <v>32</v>
      </c>
      <c r="J90" s="14"/>
      <c r="K90" s="5">
        <f t="shared" si="3"/>
        <v>11</v>
      </c>
      <c r="L90" s="12">
        <f t="shared" si="4"/>
        <v>25150</v>
      </c>
      <c r="M90" s="5">
        <f t="shared" ca="1" si="5"/>
        <v>56</v>
      </c>
    </row>
    <row r="91" spans="1:13" ht="15" customHeight="1" x14ac:dyDescent="0.25">
      <c r="A91" s="5" t="s">
        <v>1282</v>
      </c>
      <c r="B91" s="5">
        <v>1968</v>
      </c>
      <c r="C91" s="12" t="s">
        <v>25</v>
      </c>
      <c r="D91" s="5">
        <v>29</v>
      </c>
      <c r="E91" s="5">
        <v>1</v>
      </c>
      <c r="F91" s="10">
        <v>10436.1</v>
      </c>
      <c r="G91" s="5" t="s">
        <v>3</v>
      </c>
      <c r="H91" s="5" t="s">
        <v>3</v>
      </c>
      <c r="I91" s="5" t="s">
        <v>32</v>
      </c>
      <c r="J91" s="14"/>
      <c r="K91" s="5">
        <f t="shared" si="3"/>
        <v>8</v>
      </c>
      <c r="L91" s="12">
        <f t="shared" si="4"/>
        <v>25079</v>
      </c>
      <c r="M91" s="5">
        <f t="shared" ca="1" si="5"/>
        <v>56</v>
      </c>
    </row>
    <row r="92" spans="1:13" ht="15" customHeight="1" x14ac:dyDescent="0.25">
      <c r="A92" s="5" t="s">
        <v>2255</v>
      </c>
      <c r="B92" s="5">
        <v>1982</v>
      </c>
      <c r="C92" s="12" t="s">
        <v>21</v>
      </c>
      <c r="D92" s="5">
        <v>25</v>
      </c>
      <c r="E92" s="5">
        <v>2</v>
      </c>
      <c r="F92" s="10">
        <v>40003.33</v>
      </c>
      <c r="G92" s="5" t="s">
        <v>7</v>
      </c>
      <c r="H92" s="5" t="s">
        <v>7</v>
      </c>
      <c r="I92" s="5" t="s">
        <v>14</v>
      </c>
      <c r="J92" s="14"/>
      <c r="K92" s="5">
        <f t="shared" si="3"/>
        <v>12</v>
      </c>
      <c r="L92" s="12">
        <f t="shared" si="4"/>
        <v>30310</v>
      </c>
      <c r="M92" s="5">
        <f t="shared" ca="1" si="5"/>
        <v>42</v>
      </c>
    </row>
    <row r="93" spans="1:13" ht="15" customHeight="1" x14ac:dyDescent="0.25">
      <c r="A93" s="5" t="s">
        <v>1281</v>
      </c>
      <c r="B93" s="5">
        <v>1968</v>
      </c>
      <c r="C93" s="12" t="s">
        <v>25</v>
      </c>
      <c r="D93" s="5">
        <v>23</v>
      </c>
      <c r="E93" s="5">
        <v>0</v>
      </c>
      <c r="F93" s="10">
        <v>10435.07</v>
      </c>
      <c r="G93" s="5" t="s">
        <v>3</v>
      </c>
      <c r="H93" s="5" t="s">
        <v>7</v>
      </c>
      <c r="I93" s="5" t="s">
        <v>158</v>
      </c>
      <c r="J93" s="14"/>
      <c r="K93" s="5">
        <f t="shared" si="3"/>
        <v>8</v>
      </c>
      <c r="L93" s="12">
        <f t="shared" si="4"/>
        <v>25073</v>
      </c>
      <c r="M93" s="5">
        <f t="shared" ca="1" si="5"/>
        <v>56</v>
      </c>
    </row>
    <row r="94" spans="1:13" ht="15" customHeight="1" x14ac:dyDescent="0.25">
      <c r="A94" s="5" t="s">
        <v>1280</v>
      </c>
      <c r="B94" s="5">
        <v>1968</v>
      </c>
      <c r="C94" s="12" t="s">
        <v>21</v>
      </c>
      <c r="D94" s="5">
        <v>27</v>
      </c>
      <c r="E94" s="5">
        <v>0</v>
      </c>
      <c r="F94" s="10">
        <v>10422.92</v>
      </c>
      <c r="G94" s="5" t="s">
        <v>3</v>
      </c>
      <c r="H94" s="5" t="s">
        <v>7</v>
      </c>
      <c r="I94" s="5" t="s">
        <v>346</v>
      </c>
      <c r="J94" s="14"/>
      <c r="K94" s="5">
        <f t="shared" si="3"/>
        <v>12</v>
      </c>
      <c r="L94" s="12">
        <f t="shared" si="4"/>
        <v>25199</v>
      </c>
      <c r="M94" s="5">
        <f t="shared" ca="1" si="5"/>
        <v>56</v>
      </c>
    </row>
    <row r="95" spans="1:13" ht="15" customHeight="1" x14ac:dyDescent="0.25">
      <c r="A95" s="5" t="s">
        <v>1279</v>
      </c>
      <c r="B95" s="5">
        <v>1979</v>
      </c>
      <c r="C95" s="12" t="s">
        <v>6</v>
      </c>
      <c r="D95" s="5">
        <v>25</v>
      </c>
      <c r="E95" s="5">
        <v>2</v>
      </c>
      <c r="F95" s="10">
        <v>10419.65</v>
      </c>
      <c r="G95" s="5" t="s">
        <v>3</v>
      </c>
      <c r="H95" s="5" t="s">
        <v>2</v>
      </c>
      <c r="I95" s="5" t="s">
        <v>190</v>
      </c>
      <c r="J95" s="14"/>
      <c r="K95" s="5">
        <f t="shared" si="3"/>
        <v>11</v>
      </c>
      <c r="L95" s="12">
        <f t="shared" si="4"/>
        <v>29184</v>
      </c>
      <c r="M95" s="5">
        <f t="shared" ca="1" si="5"/>
        <v>45</v>
      </c>
    </row>
    <row r="96" spans="1:13" ht="15" customHeight="1" x14ac:dyDescent="0.25">
      <c r="A96" s="5" t="s">
        <v>1278</v>
      </c>
      <c r="B96" s="5">
        <v>1973</v>
      </c>
      <c r="C96" s="12" t="s">
        <v>27</v>
      </c>
      <c r="D96" s="5">
        <v>11</v>
      </c>
      <c r="E96" s="5">
        <v>0</v>
      </c>
      <c r="F96" s="10">
        <v>10419.59</v>
      </c>
      <c r="G96" s="5" t="s">
        <v>3</v>
      </c>
      <c r="H96" s="5" t="s">
        <v>2</v>
      </c>
      <c r="I96" s="5" t="s">
        <v>190</v>
      </c>
      <c r="J96" s="14"/>
      <c r="K96" s="5">
        <f t="shared" si="3"/>
        <v>10</v>
      </c>
      <c r="L96" s="12">
        <f t="shared" si="4"/>
        <v>26948</v>
      </c>
      <c r="M96" s="5">
        <f t="shared" ca="1" si="5"/>
        <v>51</v>
      </c>
    </row>
    <row r="97" spans="1:13" ht="15" customHeight="1" x14ac:dyDescent="0.25">
      <c r="A97" s="5" t="s">
        <v>1277</v>
      </c>
      <c r="B97" s="5">
        <v>1980</v>
      </c>
      <c r="C97" s="12" t="s">
        <v>27</v>
      </c>
      <c r="D97" s="5">
        <v>24</v>
      </c>
      <c r="E97" s="5">
        <v>2</v>
      </c>
      <c r="F97" s="10">
        <v>10407.98</v>
      </c>
      <c r="G97" s="5" t="s">
        <v>3</v>
      </c>
      <c r="H97" s="5" t="s">
        <v>7</v>
      </c>
      <c r="I97" s="5" t="s">
        <v>290</v>
      </c>
      <c r="J97" s="14"/>
      <c r="K97" s="5">
        <f t="shared" si="3"/>
        <v>10</v>
      </c>
      <c r="L97" s="12">
        <f t="shared" si="4"/>
        <v>29518</v>
      </c>
      <c r="M97" s="5">
        <f t="shared" ca="1" si="5"/>
        <v>44</v>
      </c>
    </row>
    <row r="98" spans="1:13" ht="15" customHeight="1" x14ac:dyDescent="0.25">
      <c r="A98" s="5" t="s">
        <v>1276</v>
      </c>
      <c r="B98" s="5">
        <v>1975</v>
      </c>
      <c r="C98" s="12" t="s">
        <v>9</v>
      </c>
      <c r="D98" s="5">
        <v>5</v>
      </c>
      <c r="E98" s="5">
        <v>4</v>
      </c>
      <c r="F98" s="10">
        <v>10407.09</v>
      </c>
      <c r="G98" s="5" t="s">
        <v>3</v>
      </c>
      <c r="H98" s="5" t="s">
        <v>7</v>
      </c>
      <c r="I98" s="5" t="s">
        <v>154</v>
      </c>
      <c r="J98" s="14"/>
      <c r="K98" s="5">
        <f t="shared" si="3"/>
        <v>6</v>
      </c>
      <c r="L98" s="12">
        <f t="shared" si="4"/>
        <v>27550</v>
      </c>
      <c r="M98" s="5">
        <f t="shared" ca="1" si="5"/>
        <v>49</v>
      </c>
    </row>
    <row r="99" spans="1:13" ht="15" customHeight="1" x14ac:dyDescent="0.25">
      <c r="A99" s="5" t="s">
        <v>1275</v>
      </c>
      <c r="B99" s="5">
        <v>1969</v>
      </c>
      <c r="C99" s="12" t="s">
        <v>1</v>
      </c>
      <c r="D99" s="5">
        <v>7</v>
      </c>
      <c r="E99" s="5">
        <v>0</v>
      </c>
      <c r="F99" s="10">
        <v>10403.27</v>
      </c>
      <c r="G99" s="5" t="s">
        <v>3</v>
      </c>
      <c r="H99" s="5" t="s">
        <v>2</v>
      </c>
      <c r="I99" s="5" t="s">
        <v>506</v>
      </c>
      <c r="J99" s="14"/>
      <c r="K99" s="5">
        <f t="shared" si="3"/>
        <v>7</v>
      </c>
      <c r="L99" s="12">
        <f t="shared" si="4"/>
        <v>25391</v>
      </c>
      <c r="M99" s="5">
        <f t="shared" ca="1" si="5"/>
        <v>55</v>
      </c>
    </row>
    <row r="100" spans="1:13" ht="15" customHeight="1" x14ac:dyDescent="0.25">
      <c r="A100" s="5" t="s">
        <v>1274</v>
      </c>
      <c r="B100" s="5">
        <v>1973</v>
      </c>
      <c r="C100" s="12" t="s">
        <v>11</v>
      </c>
      <c r="D100" s="5">
        <v>19</v>
      </c>
      <c r="E100" s="5">
        <v>3</v>
      </c>
      <c r="F100" s="10">
        <v>10381.48</v>
      </c>
      <c r="G100" s="5" t="s">
        <v>3</v>
      </c>
      <c r="H100" s="5" t="s">
        <v>3</v>
      </c>
      <c r="I100" s="5" t="s">
        <v>4</v>
      </c>
      <c r="J100" s="14"/>
      <c r="K100" s="5">
        <f t="shared" si="3"/>
        <v>9</v>
      </c>
      <c r="L100" s="12">
        <f t="shared" si="4"/>
        <v>26926</v>
      </c>
      <c r="M100" s="5">
        <f t="shared" ca="1" si="5"/>
        <v>51</v>
      </c>
    </row>
    <row r="101" spans="1:13" ht="15" customHeight="1" x14ac:dyDescent="0.25">
      <c r="A101" s="5" t="s">
        <v>1273</v>
      </c>
      <c r="B101" s="5">
        <v>1973</v>
      </c>
      <c r="C101" s="12" t="s">
        <v>11</v>
      </c>
      <c r="D101" s="5">
        <v>29</v>
      </c>
      <c r="E101" s="5">
        <v>2</v>
      </c>
      <c r="F101" s="10">
        <v>10370.91</v>
      </c>
      <c r="G101" s="5" t="s">
        <v>3</v>
      </c>
      <c r="H101" s="5" t="s">
        <v>3</v>
      </c>
      <c r="I101" s="5" t="s">
        <v>237</v>
      </c>
      <c r="J101" s="14"/>
      <c r="K101" s="5">
        <f t="shared" si="3"/>
        <v>9</v>
      </c>
      <c r="L101" s="12">
        <f t="shared" si="4"/>
        <v>26936</v>
      </c>
      <c r="M101" s="5">
        <f t="shared" ca="1" si="5"/>
        <v>51</v>
      </c>
    </row>
    <row r="102" spans="1:13" ht="15" customHeight="1" x14ac:dyDescent="0.25">
      <c r="A102" s="5" t="s">
        <v>1272</v>
      </c>
      <c r="B102" s="5">
        <v>1971</v>
      </c>
      <c r="C102" s="12" t="s">
        <v>11</v>
      </c>
      <c r="D102" s="5">
        <v>6</v>
      </c>
      <c r="E102" s="5">
        <v>0</v>
      </c>
      <c r="F102" s="10">
        <v>10356.67</v>
      </c>
      <c r="G102" s="5" t="s">
        <v>3</v>
      </c>
      <c r="H102" s="5" t="s">
        <v>7</v>
      </c>
      <c r="I102" s="5" t="s">
        <v>190</v>
      </c>
      <c r="J102" s="14"/>
      <c r="K102" s="5">
        <f t="shared" si="3"/>
        <v>9</v>
      </c>
      <c r="L102" s="12">
        <f t="shared" si="4"/>
        <v>26182</v>
      </c>
      <c r="M102" s="5">
        <f t="shared" ca="1" si="5"/>
        <v>53</v>
      </c>
    </row>
    <row r="103" spans="1:13" ht="15" customHeight="1" x14ac:dyDescent="0.25">
      <c r="A103" s="5" t="s">
        <v>2254</v>
      </c>
      <c r="B103" s="5">
        <v>1987</v>
      </c>
      <c r="C103" s="12" t="s">
        <v>25</v>
      </c>
      <c r="D103" s="5">
        <v>8</v>
      </c>
      <c r="E103" s="5">
        <v>3</v>
      </c>
      <c r="F103" s="10">
        <v>39983.43</v>
      </c>
      <c r="G103" s="5" t="s">
        <v>2</v>
      </c>
      <c r="H103" s="5" t="s">
        <v>3</v>
      </c>
      <c r="I103" s="5" t="s">
        <v>14</v>
      </c>
      <c r="J103" s="14"/>
      <c r="K103" s="5">
        <f t="shared" si="3"/>
        <v>8</v>
      </c>
      <c r="L103" s="12">
        <f t="shared" si="4"/>
        <v>31997</v>
      </c>
      <c r="M103" s="5">
        <f t="shared" ca="1" si="5"/>
        <v>37</v>
      </c>
    </row>
    <row r="104" spans="1:13" ht="15" customHeight="1" x14ac:dyDescent="0.25">
      <c r="A104" s="5" t="s">
        <v>1271</v>
      </c>
      <c r="B104" s="5">
        <v>1969</v>
      </c>
      <c r="C104" s="12" t="s">
        <v>9</v>
      </c>
      <c r="D104" s="5">
        <v>17</v>
      </c>
      <c r="E104" s="5">
        <v>0</v>
      </c>
      <c r="F104" s="10">
        <v>10355.64</v>
      </c>
      <c r="G104" s="5" t="s">
        <v>3</v>
      </c>
      <c r="H104" s="5" t="s">
        <v>7</v>
      </c>
      <c r="I104" s="5" t="s">
        <v>14</v>
      </c>
      <c r="J104" s="14"/>
      <c r="K104" s="5">
        <f t="shared" si="3"/>
        <v>6</v>
      </c>
      <c r="L104" s="12">
        <f t="shared" si="4"/>
        <v>25371</v>
      </c>
      <c r="M104" s="5">
        <f t="shared" ca="1" si="5"/>
        <v>55</v>
      </c>
    </row>
    <row r="105" spans="1:13" ht="15" customHeight="1" x14ac:dyDescent="0.25">
      <c r="A105" s="5" t="s">
        <v>1270</v>
      </c>
      <c r="B105" s="5">
        <v>1974</v>
      </c>
      <c r="C105" s="12" t="s">
        <v>11</v>
      </c>
      <c r="D105" s="5">
        <v>29</v>
      </c>
      <c r="E105" s="5">
        <v>0</v>
      </c>
      <c r="F105" s="10">
        <v>10352.48</v>
      </c>
      <c r="G105" s="5" t="s">
        <v>3</v>
      </c>
      <c r="H105" s="5" t="s">
        <v>7</v>
      </c>
      <c r="I105" s="5" t="s">
        <v>14</v>
      </c>
      <c r="J105" s="14"/>
      <c r="K105" s="5">
        <f t="shared" si="3"/>
        <v>9</v>
      </c>
      <c r="L105" s="12">
        <f t="shared" si="4"/>
        <v>27301</v>
      </c>
      <c r="M105" s="5">
        <f t="shared" ca="1" si="5"/>
        <v>50</v>
      </c>
    </row>
    <row r="106" spans="1:13" ht="15" customHeight="1" x14ac:dyDescent="0.25">
      <c r="A106" s="5" t="s">
        <v>1269</v>
      </c>
      <c r="B106" s="5">
        <v>1973</v>
      </c>
      <c r="C106" s="12" t="s">
        <v>25</v>
      </c>
      <c r="D106" s="5">
        <v>8</v>
      </c>
      <c r="E106" s="5">
        <v>0</v>
      </c>
      <c r="F106" s="10">
        <v>10345.93</v>
      </c>
      <c r="G106" s="5" t="s">
        <v>3</v>
      </c>
      <c r="H106" s="5" t="s">
        <v>2</v>
      </c>
      <c r="I106" s="5" t="s">
        <v>290</v>
      </c>
      <c r="J106" s="14"/>
      <c r="K106" s="5">
        <f t="shared" si="3"/>
        <v>8</v>
      </c>
      <c r="L106" s="12">
        <f t="shared" si="4"/>
        <v>26884</v>
      </c>
      <c r="M106" s="5">
        <f t="shared" ca="1" si="5"/>
        <v>51</v>
      </c>
    </row>
    <row r="107" spans="1:13" ht="15" customHeight="1" x14ac:dyDescent="0.25">
      <c r="A107" s="5" t="s">
        <v>1268</v>
      </c>
      <c r="B107" s="5">
        <v>1968</v>
      </c>
      <c r="C107" s="12" t="s">
        <v>1</v>
      </c>
      <c r="D107" s="5">
        <v>19</v>
      </c>
      <c r="E107" s="5">
        <v>0</v>
      </c>
      <c r="F107" s="10">
        <v>10338.93</v>
      </c>
      <c r="G107" s="5" t="s">
        <v>3</v>
      </c>
      <c r="H107" s="5" t="s">
        <v>7</v>
      </c>
      <c r="I107" s="5" t="s">
        <v>4</v>
      </c>
      <c r="J107" s="14"/>
      <c r="K107" s="5">
        <f t="shared" si="3"/>
        <v>7</v>
      </c>
      <c r="L107" s="12">
        <f t="shared" si="4"/>
        <v>25038</v>
      </c>
      <c r="M107" s="5">
        <f t="shared" ca="1" si="5"/>
        <v>56</v>
      </c>
    </row>
    <row r="108" spans="1:13" ht="15" customHeight="1" x14ac:dyDescent="0.25">
      <c r="A108" s="5" t="s">
        <v>1267</v>
      </c>
      <c r="B108" s="5">
        <v>1982</v>
      </c>
      <c r="C108" s="12" t="s">
        <v>1</v>
      </c>
      <c r="D108" s="5">
        <v>21</v>
      </c>
      <c r="E108" s="5">
        <v>3</v>
      </c>
      <c r="F108" s="10">
        <v>10329.06</v>
      </c>
      <c r="G108" s="5" t="s">
        <v>3</v>
      </c>
      <c r="H108" s="5" t="s">
        <v>7</v>
      </c>
      <c r="I108" s="5" t="s">
        <v>290</v>
      </c>
      <c r="J108" s="14"/>
      <c r="K108" s="5">
        <f t="shared" si="3"/>
        <v>7</v>
      </c>
      <c r="L108" s="12">
        <f t="shared" si="4"/>
        <v>30153</v>
      </c>
      <c r="M108" s="5">
        <f t="shared" ca="1" si="5"/>
        <v>42</v>
      </c>
    </row>
    <row r="109" spans="1:13" ht="15" customHeight="1" x14ac:dyDescent="0.25">
      <c r="A109" s="5" t="s">
        <v>1266</v>
      </c>
      <c r="B109" s="5">
        <v>1970</v>
      </c>
      <c r="C109" s="12" t="s">
        <v>21</v>
      </c>
      <c r="D109" s="5">
        <v>1</v>
      </c>
      <c r="E109" s="5">
        <v>2</v>
      </c>
      <c r="F109" s="10">
        <v>10325.209999999999</v>
      </c>
      <c r="G109" s="5" t="s">
        <v>3</v>
      </c>
      <c r="H109" s="5" t="s">
        <v>3</v>
      </c>
      <c r="I109" s="5" t="s">
        <v>32</v>
      </c>
      <c r="J109" s="14"/>
      <c r="K109" s="5">
        <f t="shared" si="3"/>
        <v>12</v>
      </c>
      <c r="L109" s="12">
        <f t="shared" si="4"/>
        <v>25903</v>
      </c>
      <c r="M109" s="5">
        <f t="shared" ca="1" si="5"/>
        <v>54</v>
      </c>
    </row>
    <row r="110" spans="1:13" ht="15" customHeight="1" x14ac:dyDescent="0.25">
      <c r="A110" s="5" t="s">
        <v>1265</v>
      </c>
      <c r="B110" s="5">
        <v>1991</v>
      </c>
      <c r="C110" s="12" t="s">
        <v>25</v>
      </c>
      <c r="D110" s="5">
        <v>21</v>
      </c>
      <c r="E110" s="5">
        <v>3</v>
      </c>
      <c r="F110" s="10">
        <v>10322.9</v>
      </c>
      <c r="G110" s="5" t="s">
        <v>3</v>
      </c>
      <c r="H110" s="5" t="s">
        <v>7</v>
      </c>
      <c r="I110" s="5" t="s">
        <v>525</v>
      </c>
      <c r="J110" s="14"/>
      <c r="K110" s="5">
        <f t="shared" si="3"/>
        <v>8</v>
      </c>
      <c r="L110" s="12">
        <f t="shared" si="4"/>
        <v>33471</v>
      </c>
      <c r="M110" s="5">
        <f t="shared" ca="1" si="5"/>
        <v>33</v>
      </c>
    </row>
    <row r="111" spans="1:13" ht="15" customHeight="1" x14ac:dyDescent="0.25">
      <c r="A111" s="5" t="s">
        <v>1264</v>
      </c>
      <c r="B111" s="5">
        <v>1991</v>
      </c>
      <c r="C111" s="12" t="s">
        <v>6</v>
      </c>
      <c r="D111" s="5">
        <v>17</v>
      </c>
      <c r="E111" s="5">
        <v>3</v>
      </c>
      <c r="F111" s="10">
        <v>10315.91</v>
      </c>
      <c r="G111" s="5" t="s">
        <v>3</v>
      </c>
      <c r="H111" s="5" t="s">
        <v>2</v>
      </c>
      <c r="I111" s="5" t="s">
        <v>14</v>
      </c>
      <c r="J111" s="14"/>
      <c r="K111" s="5">
        <f t="shared" si="3"/>
        <v>11</v>
      </c>
      <c r="L111" s="12">
        <f t="shared" si="4"/>
        <v>33559</v>
      </c>
      <c r="M111" s="5">
        <f t="shared" ca="1" si="5"/>
        <v>33</v>
      </c>
    </row>
    <row r="112" spans="1:13" ht="15" customHeight="1" x14ac:dyDescent="0.25">
      <c r="A112" s="5" t="s">
        <v>1263</v>
      </c>
      <c r="B112" s="5">
        <v>1962</v>
      </c>
      <c r="C112" s="12" t="s">
        <v>1</v>
      </c>
      <c r="D112" s="5">
        <v>12</v>
      </c>
      <c r="E112" s="5">
        <v>0</v>
      </c>
      <c r="F112" s="10">
        <v>10310.780000000001</v>
      </c>
      <c r="G112" s="5" t="s">
        <v>3</v>
      </c>
      <c r="H112" s="5" t="s">
        <v>3</v>
      </c>
      <c r="I112" s="5" t="s">
        <v>14</v>
      </c>
      <c r="J112" s="14"/>
      <c r="K112" s="5">
        <f t="shared" si="3"/>
        <v>7</v>
      </c>
      <c r="L112" s="12">
        <f t="shared" si="4"/>
        <v>22839</v>
      </c>
      <c r="M112" s="5">
        <f t="shared" ca="1" si="5"/>
        <v>62</v>
      </c>
    </row>
    <row r="113" spans="1:13" ht="15" customHeight="1" x14ac:dyDescent="0.25">
      <c r="A113" s="5" t="s">
        <v>1262</v>
      </c>
      <c r="B113" s="5">
        <v>1963</v>
      </c>
      <c r="C113" s="12" t="s">
        <v>11</v>
      </c>
      <c r="D113" s="5">
        <v>24</v>
      </c>
      <c r="E113" s="5">
        <v>0</v>
      </c>
      <c r="F113" s="10">
        <v>10308.040000000001</v>
      </c>
      <c r="G113" s="5" t="s">
        <v>3</v>
      </c>
      <c r="H113" s="5" t="s">
        <v>7</v>
      </c>
      <c r="I113" s="5" t="s">
        <v>4</v>
      </c>
      <c r="J113" s="14"/>
      <c r="K113" s="5">
        <f t="shared" si="3"/>
        <v>9</v>
      </c>
      <c r="L113" s="12">
        <f t="shared" si="4"/>
        <v>23278</v>
      </c>
      <c r="M113" s="5">
        <f t="shared" ca="1" si="5"/>
        <v>61</v>
      </c>
    </row>
    <row r="114" spans="1:13" ht="15" customHeight="1" x14ac:dyDescent="0.25">
      <c r="A114" s="5" t="s">
        <v>2352</v>
      </c>
      <c r="B114" s="5">
        <v>1959</v>
      </c>
      <c r="C114" s="12" t="s">
        <v>1</v>
      </c>
      <c r="D114" s="5">
        <v>22</v>
      </c>
      <c r="E114" s="5">
        <v>0</v>
      </c>
      <c r="F114" s="10">
        <v>48824.45</v>
      </c>
      <c r="G114" s="5" t="s">
        <v>2</v>
      </c>
      <c r="H114" s="5" t="s">
        <v>7</v>
      </c>
      <c r="I114" s="5" t="s">
        <v>32</v>
      </c>
      <c r="J114" s="14"/>
      <c r="K114" s="5">
        <f t="shared" si="3"/>
        <v>7</v>
      </c>
      <c r="L114" s="12">
        <f t="shared" si="4"/>
        <v>21753</v>
      </c>
      <c r="M114" s="5">
        <f t="shared" ca="1" si="5"/>
        <v>65</v>
      </c>
    </row>
    <row r="115" spans="1:13" ht="15" customHeight="1" x14ac:dyDescent="0.25">
      <c r="A115" s="5" t="s">
        <v>2253</v>
      </c>
      <c r="B115" s="5">
        <v>1975</v>
      </c>
      <c r="C115" s="12" t="s">
        <v>21</v>
      </c>
      <c r="D115" s="5">
        <v>2</v>
      </c>
      <c r="E115" s="5">
        <v>1</v>
      </c>
      <c r="F115" s="10">
        <v>39963.120000000003</v>
      </c>
      <c r="G115" s="5" t="s">
        <v>2</v>
      </c>
      <c r="H115" s="5" t="s">
        <v>2</v>
      </c>
      <c r="I115" s="5" t="s">
        <v>32</v>
      </c>
      <c r="J115" s="14"/>
      <c r="K115" s="5">
        <f t="shared" si="3"/>
        <v>12</v>
      </c>
      <c r="L115" s="12">
        <f t="shared" si="4"/>
        <v>27730</v>
      </c>
      <c r="M115" s="5">
        <f t="shared" ca="1" si="5"/>
        <v>49</v>
      </c>
    </row>
    <row r="116" spans="1:13" ht="15" customHeight="1" x14ac:dyDescent="0.25">
      <c r="A116" s="5" t="s">
        <v>1261</v>
      </c>
      <c r="B116" s="5">
        <v>1988</v>
      </c>
      <c r="C116" s="12" t="s">
        <v>11</v>
      </c>
      <c r="D116" s="5">
        <v>14</v>
      </c>
      <c r="E116" s="5">
        <v>3</v>
      </c>
      <c r="F116" s="10">
        <v>10276.99</v>
      </c>
      <c r="G116" s="5" t="s">
        <v>3</v>
      </c>
      <c r="H116" s="5" t="s">
        <v>7</v>
      </c>
      <c r="I116" s="5" t="s">
        <v>290</v>
      </c>
      <c r="J116" s="14"/>
      <c r="K116" s="5">
        <f t="shared" si="3"/>
        <v>9</v>
      </c>
      <c r="L116" s="12">
        <f t="shared" si="4"/>
        <v>32400</v>
      </c>
      <c r="M116" s="5">
        <f t="shared" ca="1" si="5"/>
        <v>36</v>
      </c>
    </row>
    <row r="117" spans="1:13" ht="15" customHeight="1" x14ac:dyDescent="0.25">
      <c r="A117" s="5" t="s">
        <v>1260</v>
      </c>
      <c r="B117" s="5">
        <v>1970</v>
      </c>
      <c r="C117" s="12" t="s">
        <v>9</v>
      </c>
      <c r="D117" s="5">
        <v>21</v>
      </c>
      <c r="E117" s="5">
        <v>0</v>
      </c>
      <c r="F117" s="10">
        <v>10274.33</v>
      </c>
      <c r="G117" s="5" t="s">
        <v>3</v>
      </c>
      <c r="H117" s="5" t="s">
        <v>7</v>
      </c>
      <c r="I117" s="5" t="s">
        <v>237</v>
      </c>
      <c r="J117" s="14"/>
      <c r="K117" s="5">
        <f t="shared" si="3"/>
        <v>6</v>
      </c>
      <c r="L117" s="12">
        <f t="shared" si="4"/>
        <v>25740</v>
      </c>
      <c r="M117" s="5">
        <f t="shared" ca="1" si="5"/>
        <v>54</v>
      </c>
    </row>
    <row r="118" spans="1:13" ht="15" customHeight="1" x14ac:dyDescent="0.25">
      <c r="A118" s="5" t="s">
        <v>1259</v>
      </c>
      <c r="B118" s="5">
        <v>1973</v>
      </c>
      <c r="C118" s="12" t="s">
        <v>6</v>
      </c>
      <c r="D118" s="5">
        <v>27</v>
      </c>
      <c r="E118" s="5">
        <v>3</v>
      </c>
      <c r="F118" s="10">
        <v>10269.459999999999</v>
      </c>
      <c r="G118" s="5" t="s">
        <v>3</v>
      </c>
      <c r="H118" s="5" t="s">
        <v>3</v>
      </c>
      <c r="I118" s="5" t="s">
        <v>14</v>
      </c>
      <c r="J118" s="14"/>
      <c r="K118" s="5">
        <f t="shared" si="3"/>
        <v>11</v>
      </c>
      <c r="L118" s="12">
        <f t="shared" si="4"/>
        <v>26995</v>
      </c>
      <c r="M118" s="5">
        <f t="shared" ca="1" si="5"/>
        <v>51</v>
      </c>
    </row>
    <row r="119" spans="1:13" ht="15" customHeight="1" x14ac:dyDescent="0.25">
      <c r="A119" s="5" t="s">
        <v>1258</v>
      </c>
      <c r="B119" s="5">
        <v>1973</v>
      </c>
      <c r="C119" s="12" t="s">
        <v>11</v>
      </c>
      <c r="D119" s="5">
        <v>5</v>
      </c>
      <c r="E119" s="5">
        <v>3</v>
      </c>
      <c r="F119" s="10">
        <v>10264.44</v>
      </c>
      <c r="G119" s="5" t="s">
        <v>3</v>
      </c>
      <c r="H119" s="5" t="s">
        <v>2</v>
      </c>
      <c r="I119" s="5" t="s">
        <v>14</v>
      </c>
      <c r="J119" s="14"/>
      <c r="K119" s="5">
        <f t="shared" si="3"/>
        <v>9</v>
      </c>
      <c r="L119" s="12">
        <f t="shared" si="4"/>
        <v>26912</v>
      </c>
      <c r="M119" s="5">
        <f t="shared" ca="1" si="5"/>
        <v>51</v>
      </c>
    </row>
    <row r="120" spans="1:13" ht="15" customHeight="1" x14ac:dyDescent="0.25">
      <c r="A120" s="5" t="s">
        <v>1257</v>
      </c>
      <c r="B120" s="5">
        <v>1975</v>
      </c>
      <c r="C120" s="12" t="s">
        <v>25</v>
      </c>
      <c r="D120" s="5">
        <v>15</v>
      </c>
      <c r="E120" s="5">
        <v>1</v>
      </c>
      <c r="F120" s="10">
        <v>10259.129999999999</v>
      </c>
      <c r="G120" s="5" t="s">
        <v>3</v>
      </c>
      <c r="H120" s="5" t="s">
        <v>2</v>
      </c>
      <c r="I120" s="5" t="s">
        <v>32</v>
      </c>
      <c r="J120" s="14"/>
      <c r="K120" s="5">
        <f t="shared" si="3"/>
        <v>8</v>
      </c>
      <c r="L120" s="12">
        <f t="shared" si="4"/>
        <v>27621</v>
      </c>
      <c r="M120" s="5">
        <f t="shared" ca="1" si="5"/>
        <v>49</v>
      </c>
    </row>
    <row r="121" spans="1:13" ht="15" customHeight="1" x14ac:dyDescent="0.25">
      <c r="A121" s="5" t="s">
        <v>1256</v>
      </c>
      <c r="B121" s="5">
        <v>1968</v>
      </c>
      <c r="C121" s="12" t="s">
        <v>11</v>
      </c>
      <c r="D121" s="5">
        <v>23</v>
      </c>
      <c r="E121" s="5">
        <v>0</v>
      </c>
      <c r="F121" s="10">
        <v>10231.5</v>
      </c>
      <c r="G121" s="5" t="s">
        <v>3</v>
      </c>
      <c r="H121" s="5" t="s">
        <v>7</v>
      </c>
      <c r="I121" s="5" t="s">
        <v>14</v>
      </c>
      <c r="J121" s="14"/>
      <c r="K121" s="5">
        <f t="shared" si="3"/>
        <v>9</v>
      </c>
      <c r="L121" s="12">
        <f t="shared" si="4"/>
        <v>25104</v>
      </c>
      <c r="M121" s="5">
        <f t="shared" ca="1" si="5"/>
        <v>56</v>
      </c>
    </row>
    <row r="122" spans="1:13" ht="15" customHeight="1" x14ac:dyDescent="0.25">
      <c r="A122" s="5" t="s">
        <v>1255</v>
      </c>
      <c r="B122" s="5">
        <v>1967</v>
      </c>
      <c r="C122" s="12" t="s">
        <v>9</v>
      </c>
      <c r="D122" s="5">
        <v>28</v>
      </c>
      <c r="E122" s="5">
        <v>0</v>
      </c>
      <c r="F122" s="10">
        <v>10226.280000000001</v>
      </c>
      <c r="G122" s="5" t="s">
        <v>3</v>
      </c>
      <c r="H122" s="5" t="s">
        <v>3</v>
      </c>
      <c r="I122" s="5" t="s">
        <v>4</v>
      </c>
      <c r="J122" s="14"/>
      <c r="K122" s="5">
        <f t="shared" si="3"/>
        <v>6</v>
      </c>
      <c r="L122" s="12">
        <f t="shared" si="4"/>
        <v>24651</v>
      </c>
      <c r="M122" s="5">
        <f t="shared" ca="1" si="5"/>
        <v>57</v>
      </c>
    </row>
    <row r="123" spans="1:13" ht="15" customHeight="1" x14ac:dyDescent="0.25">
      <c r="A123" s="5" t="s">
        <v>1254</v>
      </c>
      <c r="B123" s="5">
        <v>1967</v>
      </c>
      <c r="C123" s="12" t="s">
        <v>11</v>
      </c>
      <c r="D123" s="5">
        <v>26</v>
      </c>
      <c r="E123" s="5">
        <v>0</v>
      </c>
      <c r="F123" s="10">
        <v>10214.64</v>
      </c>
      <c r="G123" s="5" t="s">
        <v>3</v>
      </c>
      <c r="H123" s="5" t="s">
        <v>2</v>
      </c>
      <c r="I123" s="5" t="s">
        <v>32</v>
      </c>
      <c r="J123" s="14"/>
      <c r="K123" s="5">
        <f t="shared" si="3"/>
        <v>9</v>
      </c>
      <c r="L123" s="12">
        <f t="shared" si="4"/>
        <v>24741</v>
      </c>
      <c r="M123" s="5">
        <f t="shared" ca="1" si="5"/>
        <v>57</v>
      </c>
    </row>
    <row r="124" spans="1:13" ht="15" customHeight="1" x14ac:dyDescent="0.25">
      <c r="A124" s="5" t="s">
        <v>1253</v>
      </c>
      <c r="B124" s="5">
        <v>1970</v>
      </c>
      <c r="C124" s="12" t="s">
        <v>21</v>
      </c>
      <c r="D124" s="5">
        <v>24</v>
      </c>
      <c r="E124" s="5">
        <v>0</v>
      </c>
      <c r="F124" s="10">
        <v>10197.77</v>
      </c>
      <c r="G124" s="5" t="s">
        <v>3</v>
      </c>
      <c r="H124" s="5" t="s">
        <v>7</v>
      </c>
      <c r="I124" s="5" t="s">
        <v>237</v>
      </c>
      <c r="J124" s="14"/>
      <c r="K124" s="5">
        <f t="shared" si="3"/>
        <v>12</v>
      </c>
      <c r="L124" s="12">
        <f t="shared" si="4"/>
        <v>25926</v>
      </c>
      <c r="M124" s="5">
        <f t="shared" ca="1" si="5"/>
        <v>54</v>
      </c>
    </row>
    <row r="125" spans="1:13" ht="15" customHeight="1" x14ac:dyDescent="0.25">
      <c r="A125" s="5" t="s">
        <v>1252</v>
      </c>
      <c r="B125" s="5">
        <v>1985</v>
      </c>
      <c r="C125" s="12" t="s">
        <v>27</v>
      </c>
      <c r="D125" s="5">
        <v>16</v>
      </c>
      <c r="E125" s="5">
        <v>3</v>
      </c>
      <c r="F125" s="10">
        <v>10191.82</v>
      </c>
      <c r="G125" s="5" t="s">
        <v>3</v>
      </c>
      <c r="H125" s="5" t="s">
        <v>2</v>
      </c>
      <c r="I125" s="5" t="s">
        <v>525</v>
      </c>
      <c r="J125" s="14"/>
      <c r="K125" s="5">
        <f t="shared" si="3"/>
        <v>10</v>
      </c>
      <c r="L125" s="12">
        <f t="shared" si="4"/>
        <v>31336</v>
      </c>
      <c r="M125" s="5">
        <f t="shared" ca="1" si="5"/>
        <v>39</v>
      </c>
    </row>
    <row r="126" spans="1:13" ht="15" customHeight="1" x14ac:dyDescent="0.25">
      <c r="A126" s="5" t="s">
        <v>2252</v>
      </c>
      <c r="B126" s="5">
        <v>1985</v>
      </c>
      <c r="C126" s="12" t="s">
        <v>25</v>
      </c>
      <c r="D126" s="5">
        <v>22</v>
      </c>
      <c r="E126" s="5">
        <v>1</v>
      </c>
      <c r="F126" s="10">
        <v>39871.699999999997</v>
      </c>
      <c r="G126" s="5" t="s">
        <v>7</v>
      </c>
      <c r="H126" s="5" t="s">
        <v>2</v>
      </c>
      <c r="I126" s="5" t="s">
        <v>4</v>
      </c>
      <c r="J126" s="14"/>
      <c r="K126" s="5">
        <f t="shared" si="3"/>
        <v>8</v>
      </c>
      <c r="L126" s="12">
        <f t="shared" si="4"/>
        <v>31281</v>
      </c>
      <c r="M126" s="5">
        <f t="shared" ca="1" si="5"/>
        <v>39</v>
      </c>
    </row>
    <row r="127" spans="1:13" ht="15" customHeight="1" x14ac:dyDescent="0.25">
      <c r="A127" s="5" t="s">
        <v>1251</v>
      </c>
      <c r="B127" s="5">
        <v>1972</v>
      </c>
      <c r="C127" s="12" t="s">
        <v>1</v>
      </c>
      <c r="D127" s="5">
        <v>10</v>
      </c>
      <c r="E127" s="5">
        <v>0</v>
      </c>
      <c r="F127" s="10">
        <v>10160.870000000001</v>
      </c>
      <c r="G127" s="5" t="s">
        <v>3</v>
      </c>
      <c r="H127" s="5" t="s">
        <v>3</v>
      </c>
      <c r="I127" s="5" t="s">
        <v>190</v>
      </c>
      <c r="J127" s="14"/>
      <c r="K127" s="5">
        <f t="shared" si="3"/>
        <v>7</v>
      </c>
      <c r="L127" s="12">
        <f t="shared" si="4"/>
        <v>26490</v>
      </c>
      <c r="M127" s="5">
        <f t="shared" ca="1" si="5"/>
        <v>52</v>
      </c>
    </row>
    <row r="128" spans="1:13" ht="15" customHeight="1" x14ac:dyDescent="0.25">
      <c r="A128" s="5" t="s">
        <v>1250</v>
      </c>
      <c r="B128" s="5">
        <v>1973</v>
      </c>
      <c r="C128" s="12" t="s">
        <v>27</v>
      </c>
      <c r="D128" s="5">
        <v>13</v>
      </c>
      <c r="E128" s="5">
        <v>2</v>
      </c>
      <c r="F128" s="10">
        <v>10156.780000000001</v>
      </c>
      <c r="G128" s="5" t="s">
        <v>3</v>
      </c>
      <c r="H128" s="5" t="s">
        <v>2</v>
      </c>
      <c r="I128" s="5" t="s">
        <v>14</v>
      </c>
      <c r="J128" s="14"/>
      <c r="K128" s="5">
        <f t="shared" si="3"/>
        <v>10</v>
      </c>
      <c r="L128" s="12">
        <f t="shared" si="4"/>
        <v>26950</v>
      </c>
      <c r="M128" s="5">
        <f t="shared" ca="1" si="5"/>
        <v>51</v>
      </c>
    </row>
    <row r="129" spans="1:13" ht="15" customHeight="1" x14ac:dyDescent="0.25">
      <c r="A129" s="5" t="s">
        <v>1249</v>
      </c>
      <c r="B129" s="5">
        <v>1981</v>
      </c>
      <c r="C129" s="12" t="s">
        <v>9</v>
      </c>
      <c r="D129" s="5">
        <v>12</v>
      </c>
      <c r="E129" s="5">
        <v>1</v>
      </c>
      <c r="F129" s="10">
        <v>10146.129999999999</v>
      </c>
      <c r="G129" s="5" t="s">
        <v>3</v>
      </c>
      <c r="H129" s="5" t="s">
        <v>7</v>
      </c>
      <c r="I129" s="5" t="s">
        <v>190</v>
      </c>
      <c r="J129" s="14"/>
      <c r="K129" s="5">
        <f t="shared" si="3"/>
        <v>6</v>
      </c>
      <c r="L129" s="12">
        <f t="shared" si="4"/>
        <v>29749</v>
      </c>
      <c r="M129" s="5">
        <f t="shared" ca="1" si="5"/>
        <v>43</v>
      </c>
    </row>
    <row r="130" spans="1:13" ht="15" customHeight="1" x14ac:dyDescent="0.25">
      <c r="A130" s="5" t="s">
        <v>1248</v>
      </c>
      <c r="B130" s="5">
        <v>1974</v>
      </c>
      <c r="C130" s="12" t="s">
        <v>21</v>
      </c>
      <c r="D130" s="5">
        <v>30</v>
      </c>
      <c r="E130" s="5">
        <v>3</v>
      </c>
      <c r="F130" s="10">
        <v>10141.14</v>
      </c>
      <c r="G130" s="5" t="s">
        <v>3</v>
      </c>
      <c r="H130" s="5" t="s">
        <v>7</v>
      </c>
      <c r="I130" s="5" t="s">
        <v>158</v>
      </c>
      <c r="J130" s="14"/>
      <c r="K130" s="5">
        <f t="shared" ref="K130:K193" si="6">MONTH(1&amp;C130)</f>
        <v>12</v>
      </c>
      <c r="L130" s="12">
        <f t="shared" ref="L130:L193" si="7">DATE(B130,K130,D130)</f>
        <v>27393</v>
      </c>
      <c r="M130" s="5">
        <f t="shared" ref="M130:M193" ca="1" si="8">DATEDIF(L130,TODAY(),"Y")</f>
        <v>50</v>
      </c>
    </row>
    <row r="131" spans="1:13" ht="15" customHeight="1" x14ac:dyDescent="0.25">
      <c r="A131" s="5" t="s">
        <v>1247</v>
      </c>
      <c r="B131" s="5">
        <v>1997</v>
      </c>
      <c r="C131" s="12" t="s">
        <v>11</v>
      </c>
      <c r="D131" s="5">
        <v>5</v>
      </c>
      <c r="E131" s="5">
        <v>0</v>
      </c>
      <c r="F131" s="10">
        <v>10139.84</v>
      </c>
      <c r="G131" s="5" t="s">
        <v>3</v>
      </c>
      <c r="H131" s="5" t="s">
        <v>2</v>
      </c>
      <c r="I131" s="5" t="s">
        <v>14</v>
      </c>
      <c r="J131" s="14"/>
      <c r="K131" s="5">
        <f t="shared" si="6"/>
        <v>9</v>
      </c>
      <c r="L131" s="12">
        <f t="shared" si="7"/>
        <v>35678</v>
      </c>
      <c r="M131" s="5">
        <f t="shared" ca="1" si="8"/>
        <v>27</v>
      </c>
    </row>
    <row r="132" spans="1:13" ht="15" customHeight="1" x14ac:dyDescent="0.25">
      <c r="A132" s="5" t="s">
        <v>1246</v>
      </c>
      <c r="B132" s="5">
        <v>1972</v>
      </c>
      <c r="C132" s="12" t="s">
        <v>6</v>
      </c>
      <c r="D132" s="5">
        <v>16</v>
      </c>
      <c r="E132" s="5">
        <v>2</v>
      </c>
      <c r="F132" s="10">
        <v>10118.42</v>
      </c>
      <c r="G132" s="5" t="s">
        <v>3</v>
      </c>
      <c r="H132" s="5" t="s">
        <v>3</v>
      </c>
      <c r="I132" s="5" t="s">
        <v>32</v>
      </c>
      <c r="J132" s="14"/>
      <c r="K132" s="5">
        <f t="shared" si="6"/>
        <v>11</v>
      </c>
      <c r="L132" s="12">
        <f t="shared" si="7"/>
        <v>26619</v>
      </c>
      <c r="M132" s="5">
        <f t="shared" ca="1" si="8"/>
        <v>52</v>
      </c>
    </row>
    <row r="133" spans="1:13" ht="15" customHeight="1" x14ac:dyDescent="0.25">
      <c r="A133" s="5" t="s">
        <v>1245</v>
      </c>
      <c r="B133" s="5">
        <v>1975</v>
      </c>
      <c r="C133" s="12" t="s">
        <v>1</v>
      </c>
      <c r="D133" s="5">
        <v>2</v>
      </c>
      <c r="E133" s="5">
        <v>3</v>
      </c>
      <c r="F133" s="10">
        <v>10115.01</v>
      </c>
      <c r="G133" s="5" t="s">
        <v>3</v>
      </c>
      <c r="H133" s="5" t="s">
        <v>3</v>
      </c>
      <c r="I133" s="5" t="s">
        <v>14</v>
      </c>
      <c r="J133" s="14"/>
      <c r="K133" s="5">
        <f t="shared" si="6"/>
        <v>7</v>
      </c>
      <c r="L133" s="12">
        <f t="shared" si="7"/>
        <v>27577</v>
      </c>
      <c r="M133" s="5">
        <f t="shared" ca="1" si="8"/>
        <v>49</v>
      </c>
    </row>
    <row r="134" spans="1:13" ht="15" customHeight="1" x14ac:dyDescent="0.25">
      <c r="A134" s="5" t="s">
        <v>1244</v>
      </c>
      <c r="B134" s="5">
        <v>1972</v>
      </c>
      <c r="C134" s="12" t="s">
        <v>25</v>
      </c>
      <c r="D134" s="5">
        <v>8</v>
      </c>
      <c r="E134" s="5">
        <v>2</v>
      </c>
      <c r="F134" s="10">
        <v>10107.219999999999</v>
      </c>
      <c r="G134" s="5" t="s">
        <v>3</v>
      </c>
      <c r="H134" s="5" t="s">
        <v>7</v>
      </c>
      <c r="I134" s="5" t="s">
        <v>4</v>
      </c>
      <c r="J134" s="14"/>
      <c r="K134" s="5">
        <f t="shared" si="6"/>
        <v>8</v>
      </c>
      <c r="L134" s="12">
        <f t="shared" si="7"/>
        <v>26519</v>
      </c>
      <c r="M134" s="5">
        <f t="shared" ca="1" si="8"/>
        <v>52</v>
      </c>
    </row>
    <row r="135" spans="1:13" ht="15" customHeight="1" x14ac:dyDescent="0.25">
      <c r="A135" s="5" t="s">
        <v>1243</v>
      </c>
      <c r="B135" s="5">
        <v>1972</v>
      </c>
      <c r="C135" s="12" t="s">
        <v>27</v>
      </c>
      <c r="D135" s="5">
        <v>19</v>
      </c>
      <c r="E135" s="5">
        <v>1</v>
      </c>
      <c r="F135" s="10">
        <v>10106.129999999999</v>
      </c>
      <c r="G135" s="5" t="s">
        <v>3</v>
      </c>
      <c r="H135" s="5" t="s">
        <v>7</v>
      </c>
      <c r="I135" s="5" t="s">
        <v>237</v>
      </c>
      <c r="J135" s="14"/>
      <c r="K135" s="5">
        <f t="shared" si="6"/>
        <v>10</v>
      </c>
      <c r="L135" s="12">
        <f t="shared" si="7"/>
        <v>26591</v>
      </c>
      <c r="M135" s="5">
        <f t="shared" ca="1" si="8"/>
        <v>52</v>
      </c>
    </row>
    <row r="136" spans="1:13" ht="15" customHeight="1" x14ac:dyDescent="0.25">
      <c r="A136" s="5" t="s">
        <v>1242</v>
      </c>
      <c r="B136" s="5">
        <v>1976</v>
      </c>
      <c r="C136" s="12" t="s">
        <v>21</v>
      </c>
      <c r="D136" s="5">
        <v>19</v>
      </c>
      <c r="E136" s="5">
        <v>5</v>
      </c>
      <c r="F136" s="10">
        <v>10096.969999999999</v>
      </c>
      <c r="G136" s="5" t="s">
        <v>3</v>
      </c>
      <c r="H136" s="5" t="s">
        <v>2</v>
      </c>
      <c r="I136" s="5" t="s">
        <v>32</v>
      </c>
      <c r="J136" s="14"/>
      <c r="K136" s="5">
        <f t="shared" si="6"/>
        <v>12</v>
      </c>
      <c r="L136" s="12">
        <f t="shared" si="7"/>
        <v>28113</v>
      </c>
      <c r="M136" s="5">
        <f t="shared" ca="1" si="8"/>
        <v>48</v>
      </c>
    </row>
    <row r="137" spans="1:13" ht="15" customHeight="1" x14ac:dyDescent="0.25">
      <c r="A137" s="5" t="s">
        <v>2251</v>
      </c>
      <c r="B137" s="5">
        <v>1983</v>
      </c>
      <c r="C137" s="12" t="s">
        <v>9</v>
      </c>
      <c r="D137" s="5">
        <v>1</v>
      </c>
      <c r="E137" s="5">
        <v>3</v>
      </c>
      <c r="F137" s="10">
        <v>39865.699999999997</v>
      </c>
      <c r="G137" s="5" t="s">
        <v>2</v>
      </c>
      <c r="H137" s="5" t="s">
        <v>2</v>
      </c>
      <c r="I137" s="5" t="s">
        <v>32</v>
      </c>
      <c r="J137" s="14"/>
      <c r="K137" s="5">
        <f t="shared" si="6"/>
        <v>6</v>
      </c>
      <c r="L137" s="12">
        <f t="shared" si="7"/>
        <v>30468</v>
      </c>
      <c r="M137" s="5">
        <f t="shared" ca="1" si="8"/>
        <v>41</v>
      </c>
    </row>
    <row r="138" spans="1:13" ht="15" customHeight="1" x14ac:dyDescent="0.25">
      <c r="A138" s="5" t="s">
        <v>1241</v>
      </c>
      <c r="B138" s="5">
        <v>1969</v>
      </c>
      <c r="C138" s="12" t="s">
        <v>1</v>
      </c>
      <c r="D138" s="5">
        <v>3</v>
      </c>
      <c r="E138" s="5">
        <v>1</v>
      </c>
      <c r="F138" s="10">
        <v>10085.85</v>
      </c>
      <c r="G138" s="5" t="s">
        <v>3</v>
      </c>
      <c r="H138" s="5" t="s">
        <v>3</v>
      </c>
      <c r="I138" s="5" t="s">
        <v>32</v>
      </c>
      <c r="J138" s="14"/>
      <c r="K138" s="5">
        <f t="shared" si="6"/>
        <v>7</v>
      </c>
      <c r="L138" s="12">
        <f t="shared" si="7"/>
        <v>25387</v>
      </c>
      <c r="M138" s="5">
        <f t="shared" ca="1" si="8"/>
        <v>55</v>
      </c>
    </row>
    <row r="139" spans="1:13" ht="15" customHeight="1" x14ac:dyDescent="0.25">
      <c r="A139" s="5" t="s">
        <v>1240</v>
      </c>
      <c r="B139" s="5">
        <v>1969</v>
      </c>
      <c r="C139" s="12" t="s">
        <v>27</v>
      </c>
      <c r="D139" s="5">
        <v>27</v>
      </c>
      <c r="E139" s="5">
        <v>0</v>
      </c>
      <c r="F139" s="10">
        <v>10072.06</v>
      </c>
      <c r="G139" s="5" t="s">
        <v>3</v>
      </c>
      <c r="H139" s="5" t="s">
        <v>7</v>
      </c>
      <c r="I139" s="5" t="s">
        <v>346</v>
      </c>
      <c r="J139" s="14"/>
      <c r="K139" s="5">
        <f t="shared" si="6"/>
        <v>10</v>
      </c>
      <c r="L139" s="12">
        <f t="shared" si="7"/>
        <v>25503</v>
      </c>
      <c r="M139" s="5">
        <f t="shared" ca="1" si="8"/>
        <v>55</v>
      </c>
    </row>
    <row r="140" spans="1:13" ht="15" customHeight="1" x14ac:dyDescent="0.25">
      <c r="A140" s="5" t="s">
        <v>1239</v>
      </c>
      <c r="B140" s="5">
        <v>1969</v>
      </c>
      <c r="C140" s="12" t="s">
        <v>25</v>
      </c>
      <c r="D140" s="5">
        <v>22</v>
      </c>
      <c r="E140" s="5">
        <v>1</v>
      </c>
      <c r="F140" s="10">
        <v>10065.41</v>
      </c>
      <c r="G140" s="5" t="s">
        <v>3</v>
      </c>
      <c r="H140" s="5" t="s">
        <v>2</v>
      </c>
      <c r="I140" s="5" t="s">
        <v>32</v>
      </c>
      <c r="J140" s="14"/>
      <c r="K140" s="5">
        <f t="shared" si="6"/>
        <v>8</v>
      </c>
      <c r="L140" s="12">
        <f t="shared" si="7"/>
        <v>25437</v>
      </c>
      <c r="M140" s="5">
        <f t="shared" ca="1" si="8"/>
        <v>55</v>
      </c>
    </row>
    <row r="141" spans="1:13" ht="15" customHeight="1" x14ac:dyDescent="0.25">
      <c r="A141" s="5" t="s">
        <v>1238</v>
      </c>
      <c r="B141" s="5">
        <v>1974</v>
      </c>
      <c r="C141" s="12" t="s">
        <v>25</v>
      </c>
      <c r="D141" s="5">
        <v>30</v>
      </c>
      <c r="E141" s="5">
        <v>2</v>
      </c>
      <c r="F141" s="10">
        <v>10043.25</v>
      </c>
      <c r="G141" s="5" t="s">
        <v>3</v>
      </c>
      <c r="H141" s="5" t="s">
        <v>2</v>
      </c>
      <c r="I141" s="5" t="s">
        <v>237</v>
      </c>
      <c r="J141" s="14"/>
      <c r="K141" s="5">
        <f t="shared" si="6"/>
        <v>8</v>
      </c>
      <c r="L141" s="12">
        <f t="shared" si="7"/>
        <v>27271</v>
      </c>
      <c r="M141" s="5">
        <f t="shared" ca="1" si="8"/>
        <v>50</v>
      </c>
    </row>
    <row r="142" spans="1:13" ht="15" customHeight="1" x14ac:dyDescent="0.25">
      <c r="A142" s="5" t="s">
        <v>1237</v>
      </c>
      <c r="B142" s="5">
        <v>1979</v>
      </c>
      <c r="C142" s="12" t="s">
        <v>21</v>
      </c>
      <c r="D142" s="5">
        <v>28</v>
      </c>
      <c r="E142" s="5">
        <v>2</v>
      </c>
      <c r="F142" s="10">
        <v>10027.15</v>
      </c>
      <c r="G142" s="5" t="s">
        <v>3</v>
      </c>
      <c r="H142" s="5" t="s">
        <v>7</v>
      </c>
      <c r="I142" s="5" t="s">
        <v>290</v>
      </c>
      <c r="J142" s="14"/>
      <c r="K142" s="5">
        <f t="shared" si="6"/>
        <v>12</v>
      </c>
      <c r="L142" s="12">
        <f t="shared" si="7"/>
        <v>29217</v>
      </c>
      <c r="M142" s="5">
        <f t="shared" ca="1" si="8"/>
        <v>45</v>
      </c>
    </row>
    <row r="143" spans="1:13" ht="15" customHeight="1" x14ac:dyDescent="0.25">
      <c r="A143" s="5" t="s">
        <v>1236</v>
      </c>
      <c r="B143" s="5">
        <v>1988</v>
      </c>
      <c r="C143" s="12" t="s">
        <v>1</v>
      </c>
      <c r="D143" s="5">
        <v>3</v>
      </c>
      <c r="E143" s="5">
        <v>3</v>
      </c>
      <c r="F143" s="10">
        <v>10011.44</v>
      </c>
      <c r="G143" s="5" t="s">
        <v>3</v>
      </c>
      <c r="H143" s="5" t="s">
        <v>3</v>
      </c>
      <c r="I143" s="5" t="s">
        <v>525</v>
      </c>
      <c r="J143" s="14"/>
      <c r="K143" s="5">
        <f t="shared" si="6"/>
        <v>7</v>
      </c>
      <c r="L143" s="12">
        <f t="shared" si="7"/>
        <v>32327</v>
      </c>
      <c r="M143" s="5">
        <f t="shared" ca="1" si="8"/>
        <v>36</v>
      </c>
    </row>
    <row r="144" spans="1:13" ht="15" customHeight="1" x14ac:dyDescent="0.25">
      <c r="A144" s="5" t="s">
        <v>1235</v>
      </c>
      <c r="B144" s="5">
        <v>1970</v>
      </c>
      <c r="C144" s="12" t="s">
        <v>25</v>
      </c>
      <c r="D144" s="5">
        <v>11</v>
      </c>
      <c r="E144" s="5">
        <v>0</v>
      </c>
      <c r="F144" s="10">
        <v>9991.0400000000009</v>
      </c>
      <c r="G144" s="5" t="s">
        <v>2</v>
      </c>
      <c r="H144" s="5" t="s">
        <v>3</v>
      </c>
      <c r="I144" s="5" t="s">
        <v>14</v>
      </c>
      <c r="J144" s="14"/>
      <c r="K144" s="5">
        <f t="shared" si="6"/>
        <v>8</v>
      </c>
      <c r="L144" s="12">
        <f t="shared" si="7"/>
        <v>25791</v>
      </c>
      <c r="M144" s="5">
        <f t="shared" ca="1" si="8"/>
        <v>54</v>
      </c>
    </row>
    <row r="145" spans="1:13" ht="15" customHeight="1" x14ac:dyDescent="0.25">
      <c r="A145" s="5" t="s">
        <v>1234</v>
      </c>
      <c r="B145" s="5">
        <v>1971</v>
      </c>
      <c r="C145" s="12" t="s">
        <v>27</v>
      </c>
      <c r="D145" s="5">
        <v>6</v>
      </c>
      <c r="E145" s="5">
        <v>1</v>
      </c>
      <c r="F145" s="10">
        <v>9964.06</v>
      </c>
      <c r="G145" s="5" t="s">
        <v>2</v>
      </c>
      <c r="H145" s="5" t="s">
        <v>2</v>
      </c>
      <c r="I145" s="5" t="s">
        <v>156</v>
      </c>
      <c r="J145" s="14"/>
      <c r="K145" s="5">
        <f t="shared" si="6"/>
        <v>10</v>
      </c>
      <c r="L145" s="12">
        <f t="shared" si="7"/>
        <v>26212</v>
      </c>
      <c r="M145" s="5">
        <f t="shared" ca="1" si="8"/>
        <v>53</v>
      </c>
    </row>
    <row r="146" spans="1:13" ht="15" customHeight="1" x14ac:dyDescent="0.25">
      <c r="A146" s="5" t="s">
        <v>1233</v>
      </c>
      <c r="B146" s="5">
        <v>1971</v>
      </c>
      <c r="C146" s="12" t="s">
        <v>21</v>
      </c>
      <c r="D146" s="5">
        <v>26</v>
      </c>
      <c r="E146" s="5">
        <v>1</v>
      </c>
      <c r="F146" s="10">
        <v>9957.7199999999993</v>
      </c>
      <c r="G146" s="5" t="s">
        <v>2</v>
      </c>
      <c r="H146" s="5" t="s">
        <v>3</v>
      </c>
      <c r="I146" s="5" t="s">
        <v>160</v>
      </c>
      <c r="J146" s="14"/>
      <c r="K146" s="5">
        <f t="shared" si="6"/>
        <v>12</v>
      </c>
      <c r="L146" s="12">
        <f t="shared" si="7"/>
        <v>26293</v>
      </c>
      <c r="M146" s="5">
        <f t="shared" ca="1" si="8"/>
        <v>53</v>
      </c>
    </row>
    <row r="147" spans="1:13" ht="15" customHeight="1" x14ac:dyDescent="0.25">
      <c r="A147" s="5" t="s">
        <v>1232</v>
      </c>
      <c r="B147" s="5">
        <v>1964</v>
      </c>
      <c r="C147" s="12" t="s">
        <v>11</v>
      </c>
      <c r="D147" s="5">
        <v>11</v>
      </c>
      <c r="E147" s="5">
        <v>0</v>
      </c>
      <c r="F147" s="10">
        <v>9933.44</v>
      </c>
      <c r="G147" s="5" t="s">
        <v>3</v>
      </c>
      <c r="H147" s="5" t="s">
        <v>3</v>
      </c>
      <c r="I147" s="5" t="s">
        <v>4</v>
      </c>
      <c r="J147" s="14"/>
      <c r="K147" s="5">
        <f t="shared" si="6"/>
        <v>9</v>
      </c>
      <c r="L147" s="12">
        <f t="shared" si="7"/>
        <v>23631</v>
      </c>
      <c r="M147" s="5">
        <f t="shared" ca="1" si="8"/>
        <v>60</v>
      </c>
    </row>
    <row r="148" spans="1:13" ht="15" customHeight="1" x14ac:dyDescent="0.25">
      <c r="A148" s="5" t="s">
        <v>2250</v>
      </c>
      <c r="B148" s="5">
        <v>1985</v>
      </c>
      <c r="C148" s="12" t="s">
        <v>1</v>
      </c>
      <c r="D148" s="5">
        <v>17</v>
      </c>
      <c r="E148" s="5">
        <v>2</v>
      </c>
      <c r="F148" s="10">
        <v>39836.519999999997</v>
      </c>
      <c r="G148" s="5" t="s">
        <v>2</v>
      </c>
      <c r="H148" s="5" t="s">
        <v>7</v>
      </c>
      <c r="I148" s="5" t="s">
        <v>32</v>
      </c>
      <c r="J148" s="14"/>
      <c r="K148" s="5">
        <f t="shared" si="6"/>
        <v>7</v>
      </c>
      <c r="L148" s="12">
        <f t="shared" si="7"/>
        <v>31245</v>
      </c>
      <c r="M148" s="5">
        <f t="shared" ca="1" si="8"/>
        <v>39</v>
      </c>
    </row>
    <row r="149" spans="1:13" ht="15" customHeight="1" x14ac:dyDescent="0.25">
      <c r="A149" s="5" t="s">
        <v>1231</v>
      </c>
      <c r="B149" s="5">
        <v>1983</v>
      </c>
      <c r="C149" s="12" t="s">
        <v>21</v>
      </c>
      <c r="D149" s="5">
        <v>3</v>
      </c>
      <c r="E149" s="5">
        <v>3</v>
      </c>
      <c r="F149" s="10">
        <v>9931.9599999999991</v>
      </c>
      <c r="G149" s="5" t="s">
        <v>2</v>
      </c>
      <c r="H149" s="5" t="s">
        <v>2</v>
      </c>
      <c r="I149" s="5" t="s">
        <v>14</v>
      </c>
      <c r="J149" s="14"/>
      <c r="K149" s="5">
        <f t="shared" si="6"/>
        <v>12</v>
      </c>
      <c r="L149" s="12">
        <f t="shared" si="7"/>
        <v>30653</v>
      </c>
      <c r="M149" s="5">
        <f t="shared" ca="1" si="8"/>
        <v>41</v>
      </c>
    </row>
    <row r="150" spans="1:13" ht="15" customHeight="1" x14ac:dyDescent="0.25">
      <c r="A150" s="5" t="s">
        <v>1230</v>
      </c>
      <c r="B150" s="5">
        <v>1985</v>
      </c>
      <c r="C150" s="12" t="s">
        <v>25</v>
      </c>
      <c r="D150" s="5">
        <v>19</v>
      </c>
      <c r="E150" s="5">
        <v>3</v>
      </c>
      <c r="F150" s="10">
        <v>9930.64</v>
      </c>
      <c r="G150" s="5" t="s">
        <v>2</v>
      </c>
      <c r="H150" s="5" t="s">
        <v>3</v>
      </c>
      <c r="I150" s="5" t="s">
        <v>190</v>
      </c>
      <c r="J150" s="14"/>
      <c r="K150" s="5">
        <f t="shared" si="6"/>
        <v>8</v>
      </c>
      <c r="L150" s="12">
        <f t="shared" si="7"/>
        <v>31278</v>
      </c>
      <c r="M150" s="5">
        <f t="shared" ca="1" si="8"/>
        <v>39</v>
      </c>
    </row>
    <row r="151" spans="1:13" ht="15" customHeight="1" x14ac:dyDescent="0.25">
      <c r="A151" s="5" t="s">
        <v>1229</v>
      </c>
      <c r="B151" s="5">
        <v>1972</v>
      </c>
      <c r="C151" s="12" t="s">
        <v>11</v>
      </c>
      <c r="D151" s="5">
        <v>14</v>
      </c>
      <c r="E151" s="5">
        <v>1</v>
      </c>
      <c r="F151" s="10">
        <v>9910.36</v>
      </c>
      <c r="G151" s="5" t="s">
        <v>2</v>
      </c>
      <c r="H151" s="5" t="s">
        <v>3</v>
      </c>
      <c r="I151" s="5" t="s">
        <v>14</v>
      </c>
      <c r="J151" s="14"/>
      <c r="K151" s="5">
        <f t="shared" si="6"/>
        <v>9</v>
      </c>
      <c r="L151" s="12">
        <f t="shared" si="7"/>
        <v>26556</v>
      </c>
      <c r="M151" s="5">
        <f t="shared" ca="1" si="8"/>
        <v>52</v>
      </c>
    </row>
    <row r="152" spans="1:13" ht="15" customHeight="1" x14ac:dyDescent="0.25">
      <c r="A152" s="5" t="s">
        <v>1228</v>
      </c>
      <c r="B152" s="5">
        <v>1962</v>
      </c>
      <c r="C152" s="12" t="s">
        <v>25</v>
      </c>
      <c r="D152" s="5">
        <v>17</v>
      </c>
      <c r="E152" s="5">
        <v>0</v>
      </c>
      <c r="F152" s="10">
        <v>9907.83</v>
      </c>
      <c r="G152" s="5" t="s">
        <v>3</v>
      </c>
      <c r="H152" s="5" t="s">
        <v>2</v>
      </c>
      <c r="I152" s="5" t="s">
        <v>4</v>
      </c>
      <c r="J152" s="14"/>
      <c r="K152" s="5">
        <f t="shared" si="6"/>
        <v>8</v>
      </c>
      <c r="L152" s="12">
        <f t="shared" si="7"/>
        <v>22875</v>
      </c>
      <c r="M152" s="5">
        <f t="shared" ca="1" si="8"/>
        <v>62</v>
      </c>
    </row>
    <row r="153" spans="1:13" ht="15" customHeight="1" x14ac:dyDescent="0.25">
      <c r="A153" s="5" t="s">
        <v>1227</v>
      </c>
      <c r="B153" s="5">
        <v>1996</v>
      </c>
      <c r="C153" s="12" t="s">
        <v>1</v>
      </c>
      <c r="D153" s="5">
        <v>8</v>
      </c>
      <c r="E153" s="5">
        <v>0</v>
      </c>
      <c r="F153" s="10">
        <v>9894.69</v>
      </c>
      <c r="G153" s="5" t="s">
        <v>2</v>
      </c>
      <c r="H153" s="5" t="s">
        <v>3</v>
      </c>
      <c r="I153" s="5" t="s">
        <v>14</v>
      </c>
      <c r="J153" s="14"/>
      <c r="K153" s="5">
        <f t="shared" si="6"/>
        <v>7</v>
      </c>
      <c r="L153" s="12">
        <f t="shared" si="7"/>
        <v>35254</v>
      </c>
      <c r="M153" s="5">
        <f t="shared" ca="1" si="8"/>
        <v>28</v>
      </c>
    </row>
    <row r="154" spans="1:13" ht="15" customHeight="1" x14ac:dyDescent="0.25">
      <c r="A154" s="5" t="s">
        <v>1226</v>
      </c>
      <c r="B154" s="5">
        <v>1966</v>
      </c>
      <c r="C154" s="12" t="s">
        <v>6</v>
      </c>
      <c r="D154" s="5">
        <v>5</v>
      </c>
      <c r="E154" s="5">
        <v>0</v>
      </c>
      <c r="F154" s="10">
        <v>9890.23</v>
      </c>
      <c r="G154" s="5" t="s">
        <v>3</v>
      </c>
      <c r="H154" s="5" t="s">
        <v>3</v>
      </c>
      <c r="I154" s="5" t="s">
        <v>4</v>
      </c>
      <c r="J154" s="14"/>
      <c r="K154" s="5">
        <f t="shared" si="6"/>
        <v>11</v>
      </c>
      <c r="L154" s="12">
        <f t="shared" si="7"/>
        <v>24416</v>
      </c>
      <c r="M154" s="5">
        <f t="shared" ca="1" si="8"/>
        <v>58</v>
      </c>
    </row>
    <row r="155" spans="1:13" ht="15" customHeight="1" x14ac:dyDescent="0.25">
      <c r="A155" s="5" t="s">
        <v>1225</v>
      </c>
      <c r="B155" s="5">
        <v>1971</v>
      </c>
      <c r="C155" s="12" t="s">
        <v>6</v>
      </c>
      <c r="D155" s="5">
        <v>8</v>
      </c>
      <c r="E155" s="5">
        <v>1</v>
      </c>
      <c r="F155" s="10">
        <v>9880.07</v>
      </c>
      <c r="G155" s="5" t="s">
        <v>2</v>
      </c>
      <c r="H155" s="5" t="s">
        <v>3</v>
      </c>
      <c r="I155" s="5" t="s">
        <v>32</v>
      </c>
      <c r="J155" s="14"/>
      <c r="K155" s="5">
        <f t="shared" si="6"/>
        <v>11</v>
      </c>
      <c r="L155" s="12">
        <f t="shared" si="7"/>
        <v>26245</v>
      </c>
      <c r="M155" s="5">
        <f t="shared" ca="1" si="8"/>
        <v>53</v>
      </c>
    </row>
    <row r="156" spans="1:13" ht="15" customHeight="1" x14ac:dyDescent="0.25">
      <c r="A156" s="5" t="s">
        <v>1224</v>
      </c>
      <c r="B156" s="5">
        <v>1971</v>
      </c>
      <c r="C156" s="12" t="s">
        <v>27</v>
      </c>
      <c r="D156" s="5">
        <v>3</v>
      </c>
      <c r="E156" s="5">
        <v>1</v>
      </c>
      <c r="F156" s="10">
        <v>9877.61</v>
      </c>
      <c r="G156" s="5" t="s">
        <v>2</v>
      </c>
      <c r="H156" s="5" t="s">
        <v>7</v>
      </c>
      <c r="I156" s="5" t="s">
        <v>4</v>
      </c>
      <c r="J156" s="14"/>
      <c r="K156" s="5">
        <f t="shared" si="6"/>
        <v>10</v>
      </c>
      <c r="L156" s="12">
        <f t="shared" si="7"/>
        <v>26209</v>
      </c>
      <c r="M156" s="5">
        <f t="shared" ca="1" si="8"/>
        <v>53</v>
      </c>
    </row>
    <row r="157" spans="1:13" ht="15" customHeight="1" x14ac:dyDescent="0.25">
      <c r="A157" s="5" t="s">
        <v>1223</v>
      </c>
      <c r="B157" s="5">
        <v>1971</v>
      </c>
      <c r="C157" s="12" t="s">
        <v>1</v>
      </c>
      <c r="D157" s="5">
        <v>3</v>
      </c>
      <c r="E157" s="5">
        <v>0</v>
      </c>
      <c r="F157" s="10">
        <v>9875.68</v>
      </c>
      <c r="G157" s="5" t="s">
        <v>2</v>
      </c>
      <c r="H157" s="5" t="s">
        <v>3</v>
      </c>
      <c r="I157" s="5" t="s">
        <v>237</v>
      </c>
      <c r="J157" s="14"/>
      <c r="K157" s="5">
        <f t="shared" si="6"/>
        <v>7</v>
      </c>
      <c r="L157" s="12">
        <f t="shared" si="7"/>
        <v>26117</v>
      </c>
      <c r="M157" s="5">
        <f t="shared" ca="1" si="8"/>
        <v>53</v>
      </c>
    </row>
    <row r="158" spans="1:13" ht="15" customHeight="1" x14ac:dyDescent="0.25">
      <c r="A158" s="5" t="s">
        <v>1222</v>
      </c>
      <c r="B158" s="5">
        <v>1971</v>
      </c>
      <c r="C158" s="12" t="s">
        <v>21</v>
      </c>
      <c r="D158" s="5">
        <v>22</v>
      </c>
      <c r="E158" s="5">
        <v>1</v>
      </c>
      <c r="F158" s="10">
        <v>9872.7000000000007</v>
      </c>
      <c r="G158" s="5" t="s">
        <v>2</v>
      </c>
      <c r="H158" s="5" t="s">
        <v>2</v>
      </c>
      <c r="I158" s="5" t="s">
        <v>32</v>
      </c>
      <c r="J158" s="14"/>
      <c r="K158" s="5">
        <f t="shared" si="6"/>
        <v>12</v>
      </c>
      <c r="L158" s="12">
        <f t="shared" si="7"/>
        <v>26289</v>
      </c>
      <c r="M158" s="5">
        <f t="shared" ca="1" si="8"/>
        <v>53</v>
      </c>
    </row>
    <row r="159" spans="1:13" ht="15" customHeight="1" x14ac:dyDescent="0.25">
      <c r="A159" s="5" t="s">
        <v>2249</v>
      </c>
      <c r="B159" s="5">
        <v>1987</v>
      </c>
      <c r="C159" s="12" t="s">
        <v>1</v>
      </c>
      <c r="D159" s="5">
        <v>24</v>
      </c>
      <c r="E159" s="5">
        <v>1</v>
      </c>
      <c r="F159" s="10">
        <v>39774.28</v>
      </c>
      <c r="G159" s="5" t="s">
        <v>7</v>
      </c>
      <c r="H159" s="5" t="s">
        <v>7</v>
      </c>
      <c r="I159" s="5" t="s">
        <v>266</v>
      </c>
      <c r="J159" s="14"/>
      <c r="K159" s="5">
        <f t="shared" si="6"/>
        <v>7</v>
      </c>
      <c r="L159" s="12">
        <f t="shared" si="7"/>
        <v>31982</v>
      </c>
      <c r="M159" s="5">
        <f t="shared" ca="1" si="8"/>
        <v>37</v>
      </c>
    </row>
    <row r="160" spans="1:13" ht="15" customHeight="1" x14ac:dyDescent="0.25">
      <c r="A160" s="5" t="s">
        <v>1221</v>
      </c>
      <c r="B160" s="5">
        <v>1998</v>
      </c>
      <c r="C160" s="12" t="s">
        <v>1</v>
      </c>
      <c r="D160" s="5">
        <v>6</v>
      </c>
      <c r="E160" s="5">
        <v>0</v>
      </c>
      <c r="F160" s="10">
        <v>9870.59</v>
      </c>
      <c r="G160" s="5" t="s">
        <v>2</v>
      </c>
      <c r="H160" s="5" t="s">
        <v>2</v>
      </c>
      <c r="I160" s="5" t="s">
        <v>239</v>
      </c>
      <c r="J160" s="14"/>
      <c r="K160" s="5">
        <f t="shared" si="6"/>
        <v>7</v>
      </c>
      <c r="L160" s="12">
        <f t="shared" si="7"/>
        <v>35982</v>
      </c>
      <c r="M160" s="5">
        <f t="shared" ca="1" si="8"/>
        <v>26</v>
      </c>
    </row>
    <row r="161" spans="1:13" ht="15" customHeight="1" x14ac:dyDescent="0.25">
      <c r="A161" s="5" t="s">
        <v>1220</v>
      </c>
      <c r="B161" s="5">
        <v>1969</v>
      </c>
      <c r="C161" s="12" t="s">
        <v>25</v>
      </c>
      <c r="D161" s="5">
        <v>13</v>
      </c>
      <c r="E161" s="5">
        <v>0</v>
      </c>
      <c r="F161" s="10">
        <v>9869.81</v>
      </c>
      <c r="G161" s="5" t="s">
        <v>3</v>
      </c>
      <c r="H161" s="5" t="s">
        <v>3</v>
      </c>
      <c r="I161" s="5" t="s">
        <v>14</v>
      </c>
      <c r="J161" s="14"/>
      <c r="K161" s="5">
        <f t="shared" si="6"/>
        <v>8</v>
      </c>
      <c r="L161" s="12">
        <f t="shared" si="7"/>
        <v>25428</v>
      </c>
      <c r="M161" s="5">
        <f t="shared" ca="1" si="8"/>
        <v>55</v>
      </c>
    </row>
    <row r="162" spans="1:13" ht="15" customHeight="1" x14ac:dyDescent="0.25">
      <c r="A162" s="5" t="s">
        <v>1219</v>
      </c>
      <c r="B162" s="5">
        <v>1971</v>
      </c>
      <c r="C162" s="12" t="s">
        <v>6</v>
      </c>
      <c r="D162" s="5">
        <v>9</v>
      </c>
      <c r="E162" s="5">
        <v>0</v>
      </c>
      <c r="F162" s="10">
        <v>9866.2999999999993</v>
      </c>
      <c r="G162" s="5" t="s">
        <v>2</v>
      </c>
      <c r="H162" s="5" t="s">
        <v>3</v>
      </c>
      <c r="I162" s="5" t="s">
        <v>237</v>
      </c>
      <c r="J162" s="14"/>
      <c r="K162" s="5">
        <f t="shared" si="6"/>
        <v>11</v>
      </c>
      <c r="L162" s="12">
        <f t="shared" si="7"/>
        <v>26246</v>
      </c>
      <c r="M162" s="5">
        <f t="shared" ca="1" si="8"/>
        <v>53</v>
      </c>
    </row>
    <row r="163" spans="1:13" ht="15" customHeight="1" x14ac:dyDescent="0.25">
      <c r="A163" s="5" t="s">
        <v>1218</v>
      </c>
      <c r="B163" s="5">
        <v>1969</v>
      </c>
      <c r="C163" s="12" t="s">
        <v>27</v>
      </c>
      <c r="D163" s="5">
        <v>20</v>
      </c>
      <c r="E163" s="5">
        <v>0</v>
      </c>
      <c r="F163" s="10">
        <v>9863.4699999999993</v>
      </c>
      <c r="G163" s="5" t="s">
        <v>3</v>
      </c>
      <c r="H163" s="5" t="s">
        <v>3</v>
      </c>
      <c r="I163" s="5" t="s">
        <v>14</v>
      </c>
      <c r="J163" s="14"/>
      <c r="K163" s="5">
        <f t="shared" si="6"/>
        <v>10</v>
      </c>
      <c r="L163" s="12">
        <f t="shared" si="7"/>
        <v>25496</v>
      </c>
      <c r="M163" s="5">
        <f t="shared" ca="1" si="8"/>
        <v>55</v>
      </c>
    </row>
    <row r="164" spans="1:13" ht="15" customHeight="1" x14ac:dyDescent="0.25">
      <c r="A164" s="5" t="s">
        <v>1217</v>
      </c>
      <c r="B164" s="5">
        <v>1971</v>
      </c>
      <c r="C164" s="12" t="s">
        <v>1</v>
      </c>
      <c r="D164" s="5">
        <v>17</v>
      </c>
      <c r="E164" s="5">
        <v>1</v>
      </c>
      <c r="F164" s="10">
        <v>9861.0300000000007</v>
      </c>
      <c r="G164" s="5" t="s">
        <v>2</v>
      </c>
      <c r="H164" s="5" t="s">
        <v>2</v>
      </c>
      <c r="I164" s="5" t="s">
        <v>32</v>
      </c>
      <c r="J164" s="14"/>
      <c r="K164" s="5">
        <f t="shared" si="6"/>
        <v>7</v>
      </c>
      <c r="L164" s="12">
        <f t="shared" si="7"/>
        <v>26131</v>
      </c>
      <c r="M164" s="5">
        <f t="shared" ca="1" si="8"/>
        <v>53</v>
      </c>
    </row>
    <row r="165" spans="1:13" ht="15" customHeight="1" x14ac:dyDescent="0.25">
      <c r="A165" s="5" t="s">
        <v>1216</v>
      </c>
      <c r="B165" s="5">
        <v>1971</v>
      </c>
      <c r="C165" s="12" t="s">
        <v>27</v>
      </c>
      <c r="D165" s="5">
        <v>23</v>
      </c>
      <c r="E165" s="5">
        <v>1</v>
      </c>
      <c r="F165" s="10">
        <v>9855.1299999999992</v>
      </c>
      <c r="G165" s="5" t="s">
        <v>2</v>
      </c>
      <c r="H165" s="5" t="s">
        <v>3</v>
      </c>
      <c r="I165" s="5" t="s">
        <v>4</v>
      </c>
      <c r="J165" s="14"/>
      <c r="K165" s="5">
        <f t="shared" si="6"/>
        <v>10</v>
      </c>
      <c r="L165" s="12">
        <f t="shared" si="7"/>
        <v>26229</v>
      </c>
      <c r="M165" s="5">
        <f t="shared" ca="1" si="8"/>
        <v>53</v>
      </c>
    </row>
    <row r="166" spans="1:13" ht="15" customHeight="1" x14ac:dyDescent="0.25">
      <c r="A166" s="5" t="s">
        <v>1215</v>
      </c>
      <c r="B166" s="5">
        <v>1968</v>
      </c>
      <c r="C166" s="12" t="s">
        <v>6</v>
      </c>
      <c r="D166" s="5">
        <v>4</v>
      </c>
      <c r="E166" s="5">
        <v>0</v>
      </c>
      <c r="F166" s="10">
        <v>9850.43</v>
      </c>
      <c r="G166" s="5" t="s">
        <v>3</v>
      </c>
      <c r="H166" s="5" t="s">
        <v>3</v>
      </c>
      <c r="I166" s="5" t="s">
        <v>32</v>
      </c>
      <c r="J166" s="14"/>
      <c r="K166" s="5">
        <f t="shared" si="6"/>
        <v>11</v>
      </c>
      <c r="L166" s="12">
        <f t="shared" si="7"/>
        <v>25146</v>
      </c>
      <c r="M166" s="5">
        <f t="shared" ca="1" si="8"/>
        <v>56</v>
      </c>
    </row>
    <row r="167" spans="1:13" ht="15" customHeight="1" x14ac:dyDescent="0.25">
      <c r="A167" s="5" t="s">
        <v>1214</v>
      </c>
      <c r="B167" s="5">
        <v>1992</v>
      </c>
      <c r="C167" s="12" t="s">
        <v>25</v>
      </c>
      <c r="D167" s="5">
        <v>13</v>
      </c>
      <c r="E167" s="5">
        <v>0</v>
      </c>
      <c r="F167" s="10">
        <v>9844.4500000000007</v>
      </c>
      <c r="G167" s="5" t="s">
        <v>2</v>
      </c>
      <c r="H167" s="5" t="s">
        <v>7</v>
      </c>
      <c r="I167" s="5" t="s">
        <v>14</v>
      </c>
      <c r="J167" s="14"/>
      <c r="K167" s="5">
        <f t="shared" si="6"/>
        <v>8</v>
      </c>
      <c r="L167" s="12">
        <f t="shared" si="7"/>
        <v>33829</v>
      </c>
      <c r="M167" s="5">
        <f t="shared" ca="1" si="8"/>
        <v>32</v>
      </c>
    </row>
    <row r="168" spans="1:13" ht="15" customHeight="1" x14ac:dyDescent="0.25">
      <c r="A168" s="5" t="s">
        <v>1213</v>
      </c>
      <c r="B168" s="5">
        <v>1972</v>
      </c>
      <c r="C168" s="12" t="s">
        <v>11</v>
      </c>
      <c r="D168" s="5">
        <v>26</v>
      </c>
      <c r="E168" s="5">
        <v>0</v>
      </c>
      <c r="F168" s="10">
        <v>9836.2099999999991</v>
      </c>
      <c r="G168" s="5" t="s">
        <v>2</v>
      </c>
      <c r="H168" s="5" t="s">
        <v>3</v>
      </c>
      <c r="I168" s="5" t="s">
        <v>290</v>
      </c>
      <c r="J168" s="14"/>
      <c r="K168" s="5">
        <f t="shared" si="6"/>
        <v>9</v>
      </c>
      <c r="L168" s="12">
        <f t="shared" si="7"/>
        <v>26568</v>
      </c>
      <c r="M168" s="5">
        <f t="shared" ca="1" si="8"/>
        <v>52</v>
      </c>
    </row>
    <row r="169" spans="1:13" ht="15" customHeight="1" x14ac:dyDescent="0.25">
      <c r="A169" s="5" t="s">
        <v>1212</v>
      </c>
      <c r="B169" s="5">
        <v>1972</v>
      </c>
      <c r="C169" s="12" t="s">
        <v>9</v>
      </c>
      <c r="D169" s="5">
        <v>28</v>
      </c>
      <c r="E169" s="5">
        <v>0</v>
      </c>
      <c r="F169" s="10">
        <v>9819.25</v>
      </c>
      <c r="G169" s="5" t="s">
        <v>2</v>
      </c>
      <c r="H169" s="5" t="s">
        <v>2</v>
      </c>
      <c r="I169" s="5" t="s">
        <v>290</v>
      </c>
      <c r="J169" s="14"/>
      <c r="K169" s="5">
        <f t="shared" si="6"/>
        <v>6</v>
      </c>
      <c r="L169" s="12">
        <f t="shared" si="7"/>
        <v>26478</v>
      </c>
      <c r="M169" s="5">
        <f t="shared" ca="1" si="8"/>
        <v>52</v>
      </c>
    </row>
    <row r="170" spans="1:13" ht="15" customHeight="1" x14ac:dyDescent="0.25">
      <c r="A170" s="5" t="s">
        <v>2248</v>
      </c>
      <c r="B170" s="5">
        <v>1973</v>
      </c>
      <c r="C170" s="12" t="s">
        <v>21</v>
      </c>
      <c r="D170" s="5">
        <v>17</v>
      </c>
      <c r="E170" s="5">
        <v>0</v>
      </c>
      <c r="F170" s="10">
        <v>39727.61</v>
      </c>
      <c r="G170" s="5" t="s">
        <v>7</v>
      </c>
      <c r="H170" s="5" t="s">
        <v>2</v>
      </c>
      <c r="I170" s="5" t="s">
        <v>32</v>
      </c>
      <c r="J170" s="14"/>
      <c r="K170" s="5">
        <f t="shared" si="6"/>
        <v>12</v>
      </c>
      <c r="L170" s="12">
        <f t="shared" si="7"/>
        <v>27015</v>
      </c>
      <c r="M170" s="5">
        <f t="shared" ca="1" si="8"/>
        <v>51</v>
      </c>
    </row>
    <row r="171" spans="1:13" ht="15" customHeight="1" x14ac:dyDescent="0.25">
      <c r="A171" s="5" t="s">
        <v>1211</v>
      </c>
      <c r="B171" s="5">
        <v>1973</v>
      </c>
      <c r="C171" s="12" t="s">
        <v>11</v>
      </c>
      <c r="D171" s="5">
        <v>17</v>
      </c>
      <c r="E171" s="5">
        <v>2</v>
      </c>
      <c r="F171" s="10">
        <v>9800.89</v>
      </c>
      <c r="G171" s="5" t="s">
        <v>2</v>
      </c>
      <c r="H171" s="5" t="s">
        <v>7</v>
      </c>
      <c r="I171" s="5" t="s">
        <v>4</v>
      </c>
      <c r="J171" s="14"/>
      <c r="K171" s="5">
        <f t="shared" si="6"/>
        <v>9</v>
      </c>
      <c r="L171" s="12">
        <f t="shared" si="7"/>
        <v>26924</v>
      </c>
      <c r="M171" s="5">
        <f t="shared" ca="1" si="8"/>
        <v>51</v>
      </c>
    </row>
    <row r="172" spans="1:13" ht="15" customHeight="1" x14ac:dyDescent="0.25">
      <c r="A172" s="5" t="s">
        <v>1210</v>
      </c>
      <c r="B172" s="5">
        <v>1977</v>
      </c>
      <c r="C172" s="12" t="s">
        <v>9</v>
      </c>
      <c r="D172" s="5">
        <v>7</v>
      </c>
      <c r="E172" s="5">
        <v>5</v>
      </c>
      <c r="F172" s="10">
        <v>9788.8700000000008</v>
      </c>
      <c r="G172" s="5" t="s">
        <v>3</v>
      </c>
      <c r="H172" s="5" t="s">
        <v>2</v>
      </c>
      <c r="I172" s="5" t="s">
        <v>4</v>
      </c>
      <c r="J172" s="14"/>
      <c r="K172" s="5">
        <f t="shared" si="6"/>
        <v>6</v>
      </c>
      <c r="L172" s="12">
        <f t="shared" si="7"/>
        <v>28283</v>
      </c>
      <c r="M172" s="5">
        <f t="shared" ca="1" si="8"/>
        <v>47</v>
      </c>
    </row>
    <row r="173" spans="1:13" ht="15" customHeight="1" x14ac:dyDescent="0.25">
      <c r="A173" s="5" t="s">
        <v>1209</v>
      </c>
      <c r="B173" s="5">
        <v>1996</v>
      </c>
      <c r="C173" s="12" t="s">
        <v>25</v>
      </c>
      <c r="D173" s="5">
        <v>8</v>
      </c>
      <c r="E173" s="5">
        <v>0</v>
      </c>
      <c r="F173" s="10">
        <v>9787.32</v>
      </c>
      <c r="G173" s="5" t="s">
        <v>2</v>
      </c>
      <c r="H173" s="5" t="s">
        <v>3</v>
      </c>
      <c r="I173" s="5" t="s">
        <v>239</v>
      </c>
      <c r="J173" s="14"/>
      <c r="K173" s="5">
        <f t="shared" si="6"/>
        <v>8</v>
      </c>
      <c r="L173" s="12">
        <f t="shared" si="7"/>
        <v>35285</v>
      </c>
      <c r="M173" s="5">
        <f t="shared" ca="1" si="8"/>
        <v>28</v>
      </c>
    </row>
    <row r="174" spans="1:13" ht="15" customHeight="1" x14ac:dyDescent="0.25">
      <c r="A174" s="5" t="s">
        <v>1208</v>
      </c>
      <c r="B174" s="5">
        <v>1973</v>
      </c>
      <c r="C174" s="12" t="s">
        <v>1</v>
      </c>
      <c r="D174" s="5">
        <v>7</v>
      </c>
      <c r="E174" s="5">
        <v>1</v>
      </c>
      <c r="F174" s="10">
        <v>9778.35</v>
      </c>
      <c r="G174" s="5" t="s">
        <v>2</v>
      </c>
      <c r="H174" s="5" t="s">
        <v>2</v>
      </c>
      <c r="I174" s="5" t="s">
        <v>237</v>
      </c>
      <c r="J174" s="14"/>
      <c r="K174" s="5">
        <f t="shared" si="6"/>
        <v>7</v>
      </c>
      <c r="L174" s="12">
        <f t="shared" si="7"/>
        <v>26852</v>
      </c>
      <c r="M174" s="5">
        <f t="shared" ca="1" si="8"/>
        <v>51</v>
      </c>
    </row>
    <row r="175" spans="1:13" ht="15" customHeight="1" x14ac:dyDescent="0.25">
      <c r="A175" s="5" t="s">
        <v>1207</v>
      </c>
      <c r="B175" s="5">
        <v>1965</v>
      </c>
      <c r="C175" s="12" t="s">
        <v>11</v>
      </c>
      <c r="D175" s="5">
        <v>5</v>
      </c>
      <c r="E175" s="5">
        <v>0</v>
      </c>
      <c r="F175" s="10">
        <v>9764.08</v>
      </c>
      <c r="G175" s="5" t="s">
        <v>3</v>
      </c>
      <c r="H175" s="5" t="s">
        <v>7</v>
      </c>
      <c r="I175" s="5" t="s">
        <v>14</v>
      </c>
      <c r="J175" s="14"/>
      <c r="K175" s="5">
        <f t="shared" si="6"/>
        <v>9</v>
      </c>
      <c r="L175" s="12">
        <f t="shared" si="7"/>
        <v>23990</v>
      </c>
      <c r="M175" s="5">
        <f t="shared" ca="1" si="8"/>
        <v>59</v>
      </c>
    </row>
    <row r="176" spans="1:13" ht="15" customHeight="1" x14ac:dyDescent="0.25">
      <c r="A176" s="5" t="s">
        <v>1206</v>
      </c>
      <c r="B176" s="5">
        <v>2001</v>
      </c>
      <c r="C176" s="12" t="s">
        <v>1</v>
      </c>
      <c r="D176" s="5">
        <v>14</v>
      </c>
      <c r="E176" s="5">
        <v>0</v>
      </c>
      <c r="F176" s="10">
        <v>9753.49</v>
      </c>
      <c r="G176" s="5" t="s">
        <v>2</v>
      </c>
      <c r="H176" s="5" t="s">
        <v>2</v>
      </c>
      <c r="I176" s="5" t="s">
        <v>14</v>
      </c>
      <c r="J176" s="14"/>
      <c r="K176" s="5">
        <f t="shared" si="6"/>
        <v>7</v>
      </c>
      <c r="L176" s="12">
        <f t="shared" si="7"/>
        <v>37086</v>
      </c>
      <c r="M176" s="5">
        <f t="shared" ca="1" si="8"/>
        <v>23</v>
      </c>
    </row>
    <row r="177" spans="1:13" ht="15" customHeight="1" x14ac:dyDescent="0.25">
      <c r="A177" s="5" t="s">
        <v>1205</v>
      </c>
      <c r="B177" s="5">
        <v>1970</v>
      </c>
      <c r="C177" s="12" t="s">
        <v>1</v>
      </c>
      <c r="D177" s="5">
        <v>4</v>
      </c>
      <c r="E177" s="5">
        <v>1</v>
      </c>
      <c r="F177" s="10">
        <v>9748.91</v>
      </c>
      <c r="G177" s="5" t="s">
        <v>2</v>
      </c>
      <c r="H177" s="5" t="s">
        <v>7</v>
      </c>
      <c r="I177" s="5" t="s">
        <v>4</v>
      </c>
      <c r="J177" s="14"/>
      <c r="K177" s="5">
        <f t="shared" si="6"/>
        <v>7</v>
      </c>
      <c r="L177" s="12">
        <f t="shared" si="7"/>
        <v>25753</v>
      </c>
      <c r="M177" s="5">
        <f t="shared" ca="1" si="8"/>
        <v>54</v>
      </c>
    </row>
    <row r="178" spans="1:13" ht="15" customHeight="1" x14ac:dyDescent="0.25">
      <c r="A178" s="5" t="s">
        <v>1204</v>
      </c>
      <c r="B178" s="5">
        <v>1970</v>
      </c>
      <c r="C178" s="12" t="s">
        <v>25</v>
      </c>
      <c r="D178" s="5">
        <v>18</v>
      </c>
      <c r="E178" s="5">
        <v>1</v>
      </c>
      <c r="F178" s="10">
        <v>9724.5300000000007</v>
      </c>
      <c r="G178" s="5" t="s">
        <v>3</v>
      </c>
      <c r="H178" s="5" t="s">
        <v>7</v>
      </c>
      <c r="I178" s="5" t="s">
        <v>32</v>
      </c>
      <c r="J178" s="14"/>
      <c r="K178" s="5">
        <f t="shared" si="6"/>
        <v>8</v>
      </c>
      <c r="L178" s="12">
        <f t="shared" si="7"/>
        <v>25798</v>
      </c>
      <c r="M178" s="5">
        <f t="shared" ca="1" si="8"/>
        <v>54</v>
      </c>
    </row>
    <row r="179" spans="1:13" ht="15" customHeight="1" x14ac:dyDescent="0.25">
      <c r="A179" s="5" t="s">
        <v>1203</v>
      </c>
      <c r="B179" s="5">
        <v>1970</v>
      </c>
      <c r="C179" s="12" t="s">
        <v>11</v>
      </c>
      <c r="D179" s="5">
        <v>12</v>
      </c>
      <c r="E179" s="5">
        <v>0</v>
      </c>
      <c r="F179" s="10">
        <v>9722.77</v>
      </c>
      <c r="G179" s="5" t="s">
        <v>3</v>
      </c>
      <c r="H179" s="5" t="s">
        <v>7</v>
      </c>
      <c r="I179" s="5" t="s">
        <v>158</v>
      </c>
      <c r="J179" s="14"/>
      <c r="K179" s="5">
        <f t="shared" si="6"/>
        <v>9</v>
      </c>
      <c r="L179" s="12">
        <f t="shared" si="7"/>
        <v>25823</v>
      </c>
      <c r="M179" s="5">
        <f t="shared" ca="1" si="8"/>
        <v>54</v>
      </c>
    </row>
    <row r="180" spans="1:13" ht="15" customHeight="1" x14ac:dyDescent="0.25">
      <c r="A180" s="5" t="s">
        <v>1202</v>
      </c>
      <c r="B180" s="5">
        <v>1975</v>
      </c>
      <c r="C180" s="12" t="s">
        <v>9</v>
      </c>
      <c r="D180" s="5">
        <v>27</v>
      </c>
      <c r="E180" s="5">
        <v>2</v>
      </c>
      <c r="F180" s="10">
        <v>9715.84</v>
      </c>
      <c r="G180" s="5" t="s">
        <v>2</v>
      </c>
      <c r="H180" s="5" t="s">
        <v>7</v>
      </c>
      <c r="I180" s="5" t="s">
        <v>237</v>
      </c>
      <c r="J180" s="14"/>
      <c r="K180" s="5">
        <f t="shared" si="6"/>
        <v>6</v>
      </c>
      <c r="L180" s="12">
        <f t="shared" si="7"/>
        <v>27572</v>
      </c>
      <c r="M180" s="5">
        <f t="shared" ca="1" si="8"/>
        <v>49</v>
      </c>
    </row>
    <row r="181" spans="1:13" ht="15" customHeight="1" x14ac:dyDescent="0.25">
      <c r="A181" s="5" t="s">
        <v>2247</v>
      </c>
      <c r="B181" s="5">
        <v>1977</v>
      </c>
      <c r="C181" s="12" t="s">
        <v>25</v>
      </c>
      <c r="D181" s="5">
        <v>12</v>
      </c>
      <c r="E181" s="5">
        <v>1</v>
      </c>
      <c r="F181" s="10">
        <v>39725.519999999997</v>
      </c>
      <c r="G181" s="5" t="s">
        <v>2</v>
      </c>
      <c r="H181" s="5" t="s">
        <v>7</v>
      </c>
      <c r="I181" s="5" t="s">
        <v>14</v>
      </c>
      <c r="J181" s="14"/>
      <c r="K181" s="5">
        <f t="shared" si="6"/>
        <v>8</v>
      </c>
      <c r="L181" s="12">
        <f t="shared" si="7"/>
        <v>28349</v>
      </c>
      <c r="M181" s="5">
        <f t="shared" ca="1" si="8"/>
        <v>47</v>
      </c>
    </row>
    <row r="182" spans="1:13" ht="15" customHeight="1" x14ac:dyDescent="0.25">
      <c r="A182" s="5" t="s">
        <v>1201</v>
      </c>
      <c r="B182" s="5">
        <v>1972</v>
      </c>
      <c r="C182" s="12" t="s">
        <v>1</v>
      </c>
      <c r="D182" s="5">
        <v>10</v>
      </c>
      <c r="E182" s="5">
        <v>0</v>
      </c>
      <c r="F182" s="10">
        <v>9710.7099999999991</v>
      </c>
      <c r="G182" s="5" t="s">
        <v>2</v>
      </c>
      <c r="H182" s="5" t="s">
        <v>7</v>
      </c>
      <c r="I182" s="5" t="s">
        <v>290</v>
      </c>
      <c r="J182" s="14"/>
      <c r="K182" s="5">
        <f t="shared" si="6"/>
        <v>7</v>
      </c>
      <c r="L182" s="12">
        <f t="shared" si="7"/>
        <v>26490</v>
      </c>
      <c r="M182" s="5">
        <f t="shared" ca="1" si="8"/>
        <v>52</v>
      </c>
    </row>
    <row r="183" spans="1:13" ht="15" customHeight="1" x14ac:dyDescent="0.25">
      <c r="A183" s="5" t="s">
        <v>1200</v>
      </c>
      <c r="B183" s="5">
        <v>1977</v>
      </c>
      <c r="C183" s="12" t="s">
        <v>11</v>
      </c>
      <c r="D183" s="5">
        <v>19</v>
      </c>
      <c r="E183" s="5">
        <v>3</v>
      </c>
      <c r="F183" s="10">
        <v>9704.67</v>
      </c>
      <c r="G183" s="5" t="s">
        <v>2</v>
      </c>
      <c r="H183" s="5" t="s">
        <v>3</v>
      </c>
      <c r="I183" s="5" t="s">
        <v>237</v>
      </c>
      <c r="J183" s="14"/>
      <c r="K183" s="5">
        <f t="shared" si="6"/>
        <v>9</v>
      </c>
      <c r="L183" s="12">
        <f t="shared" si="7"/>
        <v>28387</v>
      </c>
      <c r="M183" s="5">
        <f t="shared" ca="1" si="8"/>
        <v>47</v>
      </c>
    </row>
    <row r="184" spans="1:13" ht="15" customHeight="1" x14ac:dyDescent="0.25">
      <c r="A184" s="5" t="s">
        <v>1199</v>
      </c>
      <c r="B184" s="5">
        <v>1964</v>
      </c>
      <c r="C184" s="12" t="s">
        <v>6</v>
      </c>
      <c r="D184" s="5">
        <v>7</v>
      </c>
      <c r="E184" s="5">
        <v>0</v>
      </c>
      <c r="F184" s="10">
        <v>9698.42</v>
      </c>
      <c r="G184" s="5" t="s">
        <v>3</v>
      </c>
      <c r="H184" s="5" t="s">
        <v>3</v>
      </c>
      <c r="I184" s="5" t="s">
        <v>4</v>
      </c>
      <c r="J184" s="14"/>
      <c r="K184" s="5">
        <f t="shared" si="6"/>
        <v>11</v>
      </c>
      <c r="L184" s="12">
        <f t="shared" si="7"/>
        <v>23688</v>
      </c>
      <c r="M184" s="5">
        <f t="shared" ca="1" si="8"/>
        <v>60</v>
      </c>
    </row>
    <row r="185" spans="1:13" ht="15" customHeight="1" x14ac:dyDescent="0.25">
      <c r="A185" s="5" t="s">
        <v>1198</v>
      </c>
      <c r="B185" s="5">
        <v>1966</v>
      </c>
      <c r="C185" s="12" t="s">
        <v>11</v>
      </c>
      <c r="D185" s="5">
        <v>16</v>
      </c>
      <c r="E185" s="5">
        <v>0</v>
      </c>
      <c r="F185" s="10">
        <v>9684.2900000000009</v>
      </c>
      <c r="G185" s="5" t="s">
        <v>3</v>
      </c>
      <c r="H185" s="5" t="s">
        <v>2</v>
      </c>
      <c r="I185" s="5" t="s">
        <v>4</v>
      </c>
      <c r="J185" s="14"/>
      <c r="K185" s="5">
        <f t="shared" si="6"/>
        <v>9</v>
      </c>
      <c r="L185" s="12">
        <f t="shared" si="7"/>
        <v>24366</v>
      </c>
      <c r="M185" s="5">
        <f t="shared" ca="1" si="8"/>
        <v>58</v>
      </c>
    </row>
    <row r="186" spans="1:13" ht="15" customHeight="1" x14ac:dyDescent="0.25">
      <c r="A186" s="5" t="s">
        <v>1197</v>
      </c>
      <c r="B186" s="5">
        <v>1981</v>
      </c>
      <c r="C186" s="12" t="s">
        <v>25</v>
      </c>
      <c r="D186" s="5">
        <v>8</v>
      </c>
      <c r="E186" s="5">
        <v>1</v>
      </c>
      <c r="F186" s="10">
        <v>9664.34</v>
      </c>
      <c r="G186" s="5" t="s">
        <v>2</v>
      </c>
      <c r="H186" s="5" t="s">
        <v>3</v>
      </c>
      <c r="I186" s="5" t="s">
        <v>32</v>
      </c>
      <c r="J186" s="14"/>
      <c r="K186" s="5">
        <f t="shared" si="6"/>
        <v>8</v>
      </c>
      <c r="L186" s="12">
        <f t="shared" si="7"/>
        <v>29806</v>
      </c>
      <c r="M186" s="5">
        <f t="shared" ca="1" si="8"/>
        <v>43</v>
      </c>
    </row>
    <row r="187" spans="1:13" ht="15" customHeight="1" x14ac:dyDescent="0.25">
      <c r="A187" s="5" t="s">
        <v>1196</v>
      </c>
      <c r="B187" s="5">
        <v>1974</v>
      </c>
      <c r="C187" s="12" t="s">
        <v>1</v>
      </c>
      <c r="D187" s="5">
        <v>8</v>
      </c>
      <c r="E187" s="5">
        <v>0</v>
      </c>
      <c r="F187" s="10">
        <v>9653.81</v>
      </c>
      <c r="G187" s="5" t="s">
        <v>2</v>
      </c>
      <c r="H187" s="5" t="s">
        <v>2</v>
      </c>
      <c r="I187" s="5" t="s">
        <v>32</v>
      </c>
      <c r="J187" s="14"/>
      <c r="K187" s="5">
        <f t="shared" si="6"/>
        <v>7</v>
      </c>
      <c r="L187" s="12">
        <f t="shared" si="7"/>
        <v>27218</v>
      </c>
      <c r="M187" s="5">
        <f t="shared" ca="1" si="8"/>
        <v>50</v>
      </c>
    </row>
    <row r="188" spans="1:13" ht="15" customHeight="1" x14ac:dyDescent="0.25">
      <c r="A188" s="5" t="s">
        <v>1195</v>
      </c>
      <c r="B188" s="5">
        <v>1971</v>
      </c>
      <c r="C188" s="12" t="s">
        <v>1</v>
      </c>
      <c r="D188" s="5">
        <v>19</v>
      </c>
      <c r="E188" s="5">
        <v>0</v>
      </c>
      <c r="F188" s="10">
        <v>9644.25</v>
      </c>
      <c r="G188" s="5" t="s">
        <v>2</v>
      </c>
      <c r="H188" s="5" t="s">
        <v>7</v>
      </c>
      <c r="I188" s="5" t="s">
        <v>14</v>
      </c>
      <c r="J188" s="14"/>
      <c r="K188" s="5">
        <f t="shared" si="6"/>
        <v>7</v>
      </c>
      <c r="L188" s="12">
        <f t="shared" si="7"/>
        <v>26133</v>
      </c>
      <c r="M188" s="5">
        <f t="shared" ca="1" si="8"/>
        <v>53</v>
      </c>
    </row>
    <row r="189" spans="1:13" ht="15" customHeight="1" x14ac:dyDescent="0.25">
      <c r="A189" s="5" t="s">
        <v>1194</v>
      </c>
      <c r="B189" s="5">
        <v>1970</v>
      </c>
      <c r="C189" s="12" t="s">
        <v>11</v>
      </c>
      <c r="D189" s="5">
        <v>30</v>
      </c>
      <c r="E189" s="5">
        <v>0</v>
      </c>
      <c r="F189" s="10">
        <v>9634.5400000000009</v>
      </c>
      <c r="G189" s="5" t="s">
        <v>2</v>
      </c>
      <c r="H189" s="5" t="s">
        <v>2</v>
      </c>
      <c r="I189" s="5" t="s">
        <v>32</v>
      </c>
      <c r="J189" s="14"/>
      <c r="K189" s="5">
        <f t="shared" si="6"/>
        <v>9</v>
      </c>
      <c r="L189" s="12">
        <f t="shared" si="7"/>
        <v>25841</v>
      </c>
      <c r="M189" s="5">
        <f t="shared" ca="1" si="8"/>
        <v>54</v>
      </c>
    </row>
    <row r="190" spans="1:13" ht="15" customHeight="1" x14ac:dyDescent="0.25">
      <c r="A190" s="5" t="s">
        <v>1193</v>
      </c>
      <c r="B190" s="5">
        <v>1968</v>
      </c>
      <c r="C190" s="12" t="s">
        <v>9</v>
      </c>
      <c r="D190" s="5">
        <v>22</v>
      </c>
      <c r="E190" s="5">
        <v>0</v>
      </c>
      <c r="F190" s="10">
        <v>9630.91</v>
      </c>
      <c r="G190" s="5" t="s">
        <v>3</v>
      </c>
      <c r="H190" s="5" t="s">
        <v>2</v>
      </c>
      <c r="I190" s="5" t="s">
        <v>4</v>
      </c>
      <c r="J190" s="14"/>
      <c r="K190" s="5">
        <f t="shared" si="6"/>
        <v>6</v>
      </c>
      <c r="L190" s="12">
        <f t="shared" si="7"/>
        <v>25011</v>
      </c>
      <c r="M190" s="5">
        <f t="shared" ca="1" si="8"/>
        <v>56</v>
      </c>
    </row>
    <row r="191" spans="1:13" ht="15" customHeight="1" x14ac:dyDescent="0.25">
      <c r="A191" s="5" t="s">
        <v>1192</v>
      </c>
      <c r="B191" s="5">
        <v>1972</v>
      </c>
      <c r="C191" s="12" t="s">
        <v>27</v>
      </c>
      <c r="D191" s="5">
        <v>23</v>
      </c>
      <c r="E191" s="5">
        <v>2</v>
      </c>
      <c r="F191" s="10">
        <v>9630.4</v>
      </c>
      <c r="G191" s="5" t="s">
        <v>2</v>
      </c>
      <c r="H191" s="5" t="s">
        <v>2</v>
      </c>
      <c r="I191" s="5" t="s">
        <v>32</v>
      </c>
      <c r="J191" s="14"/>
      <c r="K191" s="5">
        <f t="shared" si="6"/>
        <v>10</v>
      </c>
      <c r="L191" s="12">
        <f t="shared" si="7"/>
        <v>26595</v>
      </c>
      <c r="M191" s="5">
        <f t="shared" ca="1" si="8"/>
        <v>52</v>
      </c>
    </row>
    <row r="192" spans="1:13" ht="15" customHeight="1" x14ac:dyDescent="0.25">
      <c r="A192" s="5" t="s">
        <v>2246</v>
      </c>
      <c r="B192" s="5">
        <v>2003</v>
      </c>
      <c r="C192" s="12" t="s">
        <v>1</v>
      </c>
      <c r="D192" s="5">
        <v>16</v>
      </c>
      <c r="E192" s="5">
        <v>0</v>
      </c>
      <c r="F192" s="10">
        <v>39722.75</v>
      </c>
      <c r="G192" s="5" t="s">
        <v>7</v>
      </c>
      <c r="H192" s="5" t="s">
        <v>7</v>
      </c>
      <c r="I192" s="5" t="s">
        <v>4</v>
      </c>
      <c r="J192" s="14"/>
      <c r="K192" s="5">
        <f t="shared" si="6"/>
        <v>7</v>
      </c>
      <c r="L192" s="12">
        <f t="shared" si="7"/>
        <v>37818</v>
      </c>
      <c r="M192" s="5">
        <f t="shared" ca="1" si="8"/>
        <v>21</v>
      </c>
    </row>
    <row r="193" spans="1:13" ht="15" customHeight="1" x14ac:dyDescent="0.25">
      <c r="A193" s="5" t="s">
        <v>1191</v>
      </c>
      <c r="B193" s="5">
        <v>1979</v>
      </c>
      <c r="C193" s="12" t="s">
        <v>21</v>
      </c>
      <c r="D193" s="5">
        <v>19</v>
      </c>
      <c r="E193" s="5">
        <v>2</v>
      </c>
      <c r="F193" s="10">
        <v>9630.2999999999993</v>
      </c>
      <c r="G193" s="5" t="s">
        <v>2</v>
      </c>
      <c r="H193" s="5" t="s">
        <v>2</v>
      </c>
      <c r="I193" s="5" t="s">
        <v>290</v>
      </c>
      <c r="J193" s="14"/>
      <c r="K193" s="5">
        <f t="shared" si="6"/>
        <v>12</v>
      </c>
      <c r="L193" s="12">
        <f t="shared" si="7"/>
        <v>29208</v>
      </c>
      <c r="M193" s="5">
        <f t="shared" ca="1" si="8"/>
        <v>45</v>
      </c>
    </row>
    <row r="194" spans="1:13" ht="15" customHeight="1" x14ac:dyDescent="0.25">
      <c r="A194" s="5" t="s">
        <v>1190</v>
      </c>
      <c r="B194" s="5">
        <v>1998</v>
      </c>
      <c r="C194" s="12" t="s">
        <v>9</v>
      </c>
      <c r="D194" s="5">
        <v>23</v>
      </c>
      <c r="E194" s="5">
        <v>0</v>
      </c>
      <c r="F194" s="10">
        <v>9628.7900000000009</v>
      </c>
      <c r="G194" s="5" t="s">
        <v>2</v>
      </c>
      <c r="H194" s="5" t="s">
        <v>2</v>
      </c>
      <c r="I194" s="5" t="s">
        <v>525</v>
      </c>
      <c r="J194" s="14"/>
      <c r="K194" s="5">
        <f t="shared" ref="K194:K257" si="9">MONTH(1&amp;C194)</f>
        <v>6</v>
      </c>
      <c r="L194" s="12">
        <f t="shared" ref="L194:L257" si="10">DATE(B194,K194,D194)</f>
        <v>35969</v>
      </c>
      <c r="M194" s="5">
        <f t="shared" ref="M194:M257" ca="1" si="11">DATEDIF(L194,TODAY(),"Y")</f>
        <v>26</v>
      </c>
    </row>
    <row r="195" spans="1:13" ht="15" customHeight="1" x14ac:dyDescent="0.25">
      <c r="A195" s="5" t="s">
        <v>1189</v>
      </c>
      <c r="B195" s="5">
        <v>1970</v>
      </c>
      <c r="C195" s="12" t="s">
        <v>21</v>
      </c>
      <c r="D195" s="5">
        <v>16</v>
      </c>
      <c r="E195" s="5">
        <v>0</v>
      </c>
      <c r="F195" s="10">
        <v>9625.92</v>
      </c>
      <c r="G195" s="5" t="s">
        <v>2</v>
      </c>
      <c r="H195" s="5" t="s">
        <v>3</v>
      </c>
      <c r="I195" s="5" t="s">
        <v>32</v>
      </c>
      <c r="J195" s="14"/>
      <c r="K195" s="5">
        <f t="shared" si="9"/>
        <v>12</v>
      </c>
      <c r="L195" s="12">
        <f t="shared" si="10"/>
        <v>25918</v>
      </c>
      <c r="M195" s="5">
        <f t="shared" ca="1" si="11"/>
        <v>54</v>
      </c>
    </row>
    <row r="196" spans="1:13" ht="15" customHeight="1" x14ac:dyDescent="0.25">
      <c r="A196" s="5" t="s">
        <v>1188</v>
      </c>
      <c r="B196" s="5">
        <v>1975</v>
      </c>
      <c r="C196" s="12" t="s">
        <v>27</v>
      </c>
      <c r="D196" s="5">
        <v>29</v>
      </c>
      <c r="E196" s="5">
        <v>3</v>
      </c>
      <c r="F196" s="10">
        <v>9620.33</v>
      </c>
      <c r="G196" s="5" t="s">
        <v>3</v>
      </c>
      <c r="H196" s="5" t="s">
        <v>3</v>
      </c>
      <c r="I196" s="5" t="s">
        <v>14</v>
      </c>
      <c r="J196" s="14"/>
      <c r="K196" s="5">
        <f t="shared" si="9"/>
        <v>10</v>
      </c>
      <c r="L196" s="12">
        <f t="shared" si="10"/>
        <v>27696</v>
      </c>
      <c r="M196" s="5">
        <f t="shared" ca="1" si="11"/>
        <v>49</v>
      </c>
    </row>
    <row r="197" spans="1:13" ht="15" customHeight="1" x14ac:dyDescent="0.25">
      <c r="A197" s="5" t="s">
        <v>1187</v>
      </c>
      <c r="B197" s="5">
        <v>1982</v>
      </c>
      <c r="C197" s="12" t="s">
        <v>25</v>
      </c>
      <c r="D197" s="5">
        <v>29</v>
      </c>
      <c r="E197" s="5">
        <v>3</v>
      </c>
      <c r="F197" s="10">
        <v>9619.18</v>
      </c>
      <c r="G197" s="5" t="s">
        <v>2</v>
      </c>
      <c r="H197" s="5" t="s">
        <v>7</v>
      </c>
      <c r="I197" s="5" t="s">
        <v>190</v>
      </c>
      <c r="J197" s="14"/>
      <c r="K197" s="5">
        <f t="shared" si="9"/>
        <v>8</v>
      </c>
      <c r="L197" s="12">
        <f t="shared" si="10"/>
        <v>30192</v>
      </c>
      <c r="M197" s="5">
        <f t="shared" ca="1" si="11"/>
        <v>42</v>
      </c>
    </row>
    <row r="198" spans="1:13" ht="15" customHeight="1" x14ac:dyDescent="0.25">
      <c r="A198" s="5" t="s">
        <v>1186</v>
      </c>
      <c r="B198" s="5">
        <v>1972</v>
      </c>
      <c r="C198" s="12" t="s">
        <v>21</v>
      </c>
      <c r="D198" s="5">
        <v>27</v>
      </c>
      <c r="E198" s="5">
        <v>1</v>
      </c>
      <c r="F198" s="10">
        <v>9617.66</v>
      </c>
      <c r="G198" s="5" t="s">
        <v>3</v>
      </c>
      <c r="H198" s="5" t="s">
        <v>3</v>
      </c>
      <c r="I198" s="5" t="s">
        <v>158</v>
      </c>
      <c r="J198" s="14"/>
      <c r="K198" s="5">
        <f t="shared" si="9"/>
        <v>12</v>
      </c>
      <c r="L198" s="12">
        <f t="shared" si="10"/>
        <v>26660</v>
      </c>
      <c r="M198" s="5">
        <f t="shared" ca="1" si="11"/>
        <v>52</v>
      </c>
    </row>
    <row r="199" spans="1:13" ht="15" customHeight="1" x14ac:dyDescent="0.25">
      <c r="A199" s="5" t="s">
        <v>1185</v>
      </c>
      <c r="B199" s="5">
        <v>1964</v>
      </c>
      <c r="C199" s="12" t="s">
        <v>21</v>
      </c>
      <c r="D199" s="5">
        <v>15</v>
      </c>
      <c r="E199" s="5">
        <v>0</v>
      </c>
      <c r="F199" s="10">
        <v>9597.6299999999992</v>
      </c>
      <c r="G199" s="5" t="s">
        <v>3</v>
      </c>
      <c r="H199" s="5" t="s">
        <v>3</v>
      </c>
      <c r="I199" s="5" t="s">
        <v>4</v>
      </c>
      <c r="J199" s="14"/>
      <c r="K199" s="5">
        <f t="shared" si="9"/>
        <v>12</v>
      </c>
      <c r="L199" s="12">
        <f t="shared" si="10"/>
        <v>23726</v>
      </c>
      <c r="M199" s="5">
        <f t="shared" ca="1" si="11"/>
        <v>60</v>
      </c>
    </row>
    <row r="200" spans="1:13" ht="15" customHeight="1" x14ac:dyDescent="0.25">
      <c r="A200" s="5" t="s">
        <v>1184</v>
      </c>
      <c r="B200" s="5">
        <v>1981</v>
      </c>
      <c r="C200" s="12" t="s">
        <v>27</v>
      </c>
      <c r="D200" s="5">
        <v>18</v>
      </c>
      <c r="E200" s="5">
        <v>1</v>
      </c>
      <c r="F200" s="10">
        <v>9584.0400000000009</v>
      </c>
      <c r="G200" s="5" t="s">
        <v>2</v>
      </c>
      <c r="H200" s="5" t="s">
        <v>7</v>
      </c>
      <c r="I200" s="5" t="s">
        <v>290</v>
      </c>
      <c r="J200" s="14"/>
      <c r="K200" s="5">
        <f t="shared" si="9"/>
        <v>10</v>
      </c>
      <c r="L200" s="12">
        <f t="shared" si="10"/>
        <v>29877</v>
      </c>
      <c r="M200" s="5">
        <f t="shared" ca="1" si="11"/>
        <v>43</v>
      </c>
    </row>
    <row r="201" spans="1:13" ht="15" customHeight="1" x14ac:dyDescent="0.25">
      <c r="A201" s="5" t="s">
        <v>1183</v>
      </c>
      <c r="B201" s="5">
        <v>1973</v>
      </c>
      <c r="C201" s="12" t="s">
        <v>6</v>
      </c>
      <c r="D201" s="5">
        <v>28</v>
      </c>
      <c r="E201" s="5">
        <v>1</v>
      </c>
      <c r="F201" s="10">
        <v>9583.89</v>
      </c>
      <c r="G201" s="5" t="s">
        <v>2</v>
      </c>
      <c r="H201" s="5" t="s">
        <v>3</v>
      </c>
      <c r="I201" s="5" t="s">
        <v>14</v>
      </c>
      <c r="J201" s="14"/>
      <c r="K201" s="5">
        <f t="shared" si="9"/>
        <v>11</v>
      </c>
      <c r="L201" s="12">
        <f t="shared" si="10"/>
        <v>26996</v>
      </c>
      <c r="M201" s="5">
        <f t="shared" ca="1" si="11"/>
        <v>51</v>
      </c>
    </row>
    <row r="202" spans="1:13" ht="15" customHeight="1" x14ac:dyDescent="0.25">
      <c r="A202" s="5" t="s">
        <v>1182</v>
      </c>
      <c r="B202" s="5">
        <v>1966</v>
      </c>
      <c r="C202" s="12" t="s">
        <v>21</v>
      </c>
      <c r="D202" s="5">
        <v>4</v>
      </c>
      <c r="E202" s="5">
        <v>0</v>
      </c>
      <c r="F202" s="10">
        <v>9582.5400000000009</v>
      </c>
      <c r="G202" s="5" t="s">
        <v>3</v>
      </c>
      <c r="H202" s="5" t="s">
        <v>2</v>
      </c>
      <c r="I202" s="5" t="s">
        <v>4</v>
      </c>
      <c r="J202" s="14"/>
      <c r="K202" s="5">
        <f t="shared" si="9"/>
        <v>12</v>
      </c>
      <c r="L202" s="12">
        <f t="shared" si="10"/>
        <v>24445</v>
      </c>
      <c r="M202" s="5">
        <f t="shared" ca="1" si="11"/>
        <v>58</v>
      </c>
    </row>
    <row r="203" spans="1:13" ht="15" customHeight="1" x14ac:dyDescent="0.25">
      <c r="A203" s="5" t="s">
        <v>2245</v>
      </c>
      <c r="B203" s="5">
        <v>1968</v>
      </c>
      <c r="C203" s="12" t="s">
        <v>11</v>
      </c>
      <c r="D203" s="5">
        <v>29</v>
      </c>
      <c r="E203" s="5">
        <v>0</v>
      </c>
      <c r="F203" s="10">
        <v>39721.93</v>
      </c>
      <c r="G203" s="5" t="s">
        <v>2</v>
      </c>
      <c r="H203" s="5" t="s">
        <v>2</v>
      </c>
      <c r="I203" s="5" t="s">
        <v>32</v>
      </c>
      <c r="J203" s="14"/>
      <c r="K203" s="5">
        <f t="shared" si="9"/>
        <v>9</v>
      </c>
      <c r="L203" s="12">
        <f t="shared" si="10"/>
        <v>25110</v>
      </c>
      <c r="M203" s="5">
        <f t="shared" ca="1" si="11"/>
        <v>56</v>
      </c>
    </row>
    <row r="204" spans="1:13" ht="15" customHeight="1" x14ac:dyDescent="0.25">
      <c r="A204" s="5" t="s">
        <v>1181</v>
      </c>
      <c r="B204" s="5">
        <v>1973</v>
      </c>
      <c r="C204" s="12" t="s">
        <v>21</v>
      </c>
      <c r="D204" s="5">
        <v>1</v>
      </c>
      <c r="E204" s="5">
        <v>1</v>
      </c>
      <c r="F204" s="10">
        <v>9566.99</v>
      </c>
      <c r="G204" s="5" t="s">
        <v>2</v>
      </c>
      <c r="H204" s="5" t="s">
        <v>7</v>
      </c>
      <c r="I204" s="5" t="s">
        <v>14</v>
      </c>
      <c r="J204" s="14"/>
      <c r="K204" s="5">
        <f t="shared" si="9"/>
        <v>12</v>
      </c>
      <c r="L204" s="12">
        <f t="shared" si="10"/>
        <v>26999</v>
      </c>
      <c r="M204" s="5">
        <f t="shared" ca="1" si="11"/>
        <v>51</v>
      </c>
    </row>
    <row r="205" spans="1:13" ht="15" customHeight="1" x14ac:dyDescent="0.25">
      <c r="A205" s="5" t="s">
        <v>1180</v>
      </c>
      <c r="B205" s="5">
        <v>1974</v>
      </c>
      <c r="C205" s="12" t="s">
        <v>25</v>
      </c>
      <c r="D205" s="5">
        <v>14</v>
      </c>
      <c r="E205" s="5">
        <v>3</v>
      </c>
      <c r="F205" s="10">
        <v>9563.0300000000007</v>
      </c>
      <c r="G205" s="5" t="s">
        <v>3</v>
      </c>
      <c r="H205" s="5" t="s">
        <v>7</v>
      </c>
      <c r="I205" s="5" t="s">
        <v>32</v>
      </c>
      <c r="J205" s="14"/>
      <c r="K205" s="5">
        <f t="shared" si="9"/>
        <v>8</v>
      </c>
      <c r="L205" s="12">
        <f t="shared" si="10"/>
        <v>27255</v>
      </c>
      <c r="M205" s="5">
        <f t="shared" ca="1" si="11"/>
        <v>50</v>
      </c>
    </row>
    <row r="206" spans="1:13" ht="15" customHeight="1" x14ac:dyDescent="0.25">
      <c r="A206" s="5" t="s">
        <v>1179</v>
      </c>
      <c r="B206" s="5">
        <v>1972</v>
      </c>
      <c r="C206" s="12" t="s">
        <v>11</v>
      </c>
      <c r="D206" s="5">
        <v>22</v>
      </c>
      <c r="E206" s="5">
        <v>1</v>
      </c>
      <c r="F206" s="10">
        <v>9549.57</v>
      </c>
      <c r="G206" s="5" t="s">
        <v>2</v>
      </c>
      <c r="H206" s="5" t="s">
        <v>7</v>
      </c>
      <c r="I206" s="5" t="s">
        <v>4</v>
      </c>
      <c r="J206" s="14"/>
      <c r="K206" s="5">
        <f t="shared" si="9"/>
        <v>9</v>
      </c>
      <c r="L206" s="12">
        <f t="shared" si="10"/>
        <v>26564</v>
      </c>
      <c r="M206" s="5">
        <f t="shared" ca="1" si="11"/>
        <v>52</v>
      </c>
    </row>
    <row r="207" spans="1:13" ht="15" customHeight="1" x14ac:dyDescent="0.25">
      <c r="A207" s="5" t="s">
        <v>1178</v>
      </c>
      <c r="B207" s="5">
        <v>1972</v>
      </c>
      <c r="C207" s="12" t="s">
        <v>11</v>
      </c>
      <c r="D207" s="5">
        <v>22</v>
      </c>
      <c r="E207" s="5">
        <v>0</v>
      </c>
      <c r="F207" s="10">
        <v>9541.7000000000007</v>
      </c>
      <c r="G207" s="5" t="s">
        <v>2</v>
      </c>
      <c r="H207" s="5" t="s">
        <v>7</v>
      </c>
      <c r="I207" s="5" t="s">
        <v>237</v>
      </c>
      <c r="J207" s="14"/>
      <c r="K207" s="5">
        <f t="shared" si="9"/>
        <v>9</v>
      </c>
      <c r="L207" s="12">
        <f t="shared" si="10"/>
        <v>26564</v>
      </c>
      <c r="M207" s="5">
        <f t="shared" ca="1" si="11"/>
        <v>52</v>
      </c>
    </row>
    <row r="208" spans="1:13" ht="15" customHeight="1" x14ac:dyDescent="0.25">
      <c r="A208" s="5" t="s">
        <v>1177</v>
      </c>
      <c r="B208" s="5">
        <v>1975</v>
      </c>
      <c r="C208" s="12" t="s">
        <v>1</v>
      </c>
      <c r="D208" s="5">
        <v>28</v>
      </c>
      <c r="E208" s="5">
        <v>1</v>
      </c>
      <c r="F208" s="10">
        <v>9540.17</v>
      </c>
      <c r="G208" s="5" t="s">
        <v>2</v>
      </c>
      <c r="H208" s="5" t="s">
        <v>2</v>
      </c>
      <c r="I208" s="5" t="s">
        <v>237</v>
      </c>
      <c r="J208" s="14"/>
      <c r="K208" s="5">
        <f t="shared" si="9"/>
        <v>7</v>
      </c>
      <c r="L208" s="12">
        <f t="shared" si="10"/>
        <v>27603</v>
      </c>
      <c r="M208" s="5">
        <f t="shared" ca="1" si="11"/>
        <v>49</v>
      </c>
    </row>
    <row r="209" spans="1:13" ht="15" customHeight="1" x14ac:dyDescent="0.25">
      <c r="A209" s="5" t="s">
        <v>1176</v>
      </c>
      <c r="B209" s="5">
        <v>1973</v>
      </c>
      <c r="C209" s="12" t="s">
        <v>21</v>
      </c>
      <c r="D209" s="5">
        <v>21</v>
      </c>
      <c r="E209" s="5">
        <v>0</v>
      </c>
      <c r="F209" s="10">
        <v>9538.65</v>
      </c>
      <c r="G209" s="5" t="s">
        <v>2</v>
      </c>
      <c r="H209" s="5" t="s">
        <v>3</v>
      </c>
      <c r="I209" s="5" t="s">
        <v>290</v>
      </c>
      <c r="J209" s="14"/>
      <c r="K209" s="5">
        <f t="shared" si="9"/>
        <v>12</v>
      </c>
      <c r="L209" s="12">
        <f t="shared" si="10"/>
        <v>27019</v>
      </c>
      <c r="M209" s="5">
        <f t="shared" ca="1" si="11"/>
        <v>51</v>
      </c>
    </row>
    <row r="210" spans="1:13" ht="15" customHeight="1" x14ac:dyDescent="0.25">
      <c r="A210" s="5" t="s">
        <v>1175</v>
      </c>
      <c r="B210" s="5">
        <v>1971</v>
      </c>
      <c r="C210" s="12" t="s">
        <v>6</v>
      </c>
      <c r="D210" s="5">
        <v>29</v>
      </c>
      <c r="E210" s="5">
        <v>0</v>
      </c>
      <c r="F210" s="10">
        <v>9528.9</v>
      </c>
      <c r="G210" s="5" t="s">
        <v>2</v>
      </c>
      <c r="H210" s="5" t="s">
        <v>2</v>
      </c>
      <c r="I210" s="5" t="s">
        <v>32</v>
      </c>
      <c r="J210" s="14"/>
      <c r="K210" s="5">
        <f t="shared" si="9"/>
        <v>11</v>
      </c>
      <c r="L210" s="12">
        <f t="shared" si="10"/>
        <v>26266</v>
      </c>
      <c r="M210" s="5">
        <f t="shared" ca="1" si="11"/>
        <v>53</v>
      </c>
    </row>
    <row r="211" spans="1:13" ht="15" customHeight="1" x14ac:dyDescent="0.25">
      <c r="A211" s="5" t="s">
        <v>1174</v>
      </c>
      <c r="B211" s="5">
        <v>1992</v>
      </c>
      <c r="C211" s="12" t="s">
        <v>25</v>
      </c>
      <c r="D211" s="5">
        <v>22</v>
      </c>
      <c r="E211" s="5">
        <v>0</v>
      </c>
      <c r="F211" s="10">
        <v>9507.68</v>
      </c>
      <c r="G211" s="5" t="s">
        <v>2</v>
      </c>
      <c r="H211" s="5" t="s">
        <v>7</v>
      </c>
      <c r="I211" s="5" t="s">
        <v>14</v>
      </c>
      <c r="J211" s="14"/>
      <c r="K211" s="5">
        <f t="shared" si="9"/>
        <v>8</v>
      </c>
      <c r="L211" s="12">
        <f t="shared" si="10"/>
        <v>33838</v>
      </c>
      <c r="M211" s="5">
        <f t="shared" ca="1" si="11"/>
        <v>32</v>
      </c>
    </row>
    <row r="212" spans="1:13" ht="15" customHeight="1" x14ac:dyDescent="0.25">
      <c r="A212" s="5" t="s">
        <v>1173</v>
      </c>
      <c r="B212" s="5">
        <v>1969</v>
      </c>
      <c r="C212" s="12" t="s">
        <v>25</v>
      </c>
      <c r="D212" s="5">
        <v>24</v>
      </c>
      <c r="E212" s="5">
        <v>0</v>
      </c>
      <c r="F212" s="10">
        <v>9504.31</v>
      </c>
      <c r="G212" s="5" t="s">
        <v>3</v>
      </c>
      <c r="H212" s="5" t="s">
        <v>2</v>
      </c>
      <c r="I212" s="5" t="s">
        <v>4</v>
      </c>
      <c r="J212" s="14"/>
      <c r="K212" s="5">
        <f t="shared" si="9"/>
        <v>8</v>
      </c>
      <c r="L212" s="12">
        <f t="shared" si="10"/>
        <v>25439</v>
      </c>
      <c r="M212" s="5">
        <f t="shared" ca="1" si="11"/>
        <v>55</v>
      </c>
    </row>
    <row r="213" spans="1:13" ht="15" customHeight="1" x14ac:dyDescent="0.25">
      <c r="A213" s="5" t="s">
        <v>1172</v>
      </c>
      <c r="B213" s="5">
        <v>1976</v>
      </c>
      <c r="C213" s="12" t="s">
        <v>6</v>
      </c>
      <c r="D213" s="5">
        <v>28</v>
      </c>
      <c r="E213" s="5">
        <v>3</v>
      </c>
      <c r="F213" s="10">
        <v>9500.57</v>
      </c>
      <c r="G213" s="5" t="s">
        <v>2</v>
      </c>
      <c r="H213" s="5" t="s">
        <v>3</v>
      </c>
      <c r="I213" s="5" t="s">
        <v>346</v>
      </c>
      <c r="J213" s="14"/>
      <c r="K213" s="5">
        <f t="shared" si="9"/>
        <v>11</v>
      </c>
      <c r="L213" s="12">
        <f t="shared" si="10"/>
        <v>28092</v>
      </c>
      <c r="M213" s="5">
        <f t="shared" ca="1" si="11"/>
        <v>48</v>
      </c>
    </row>
    <row r="214" spans="1:13" ht="15" customHeight="1" x14ac:dyDescent="0.25">
      <c r="A214" s="5" t="s">
        <v>2244</v>
      </c>
      <c r="B214" s="5">
        <v>1977</v>
      </c>
      <c r="C214" s="12" t="s">
        <v>21</v>
      </c>
      <c r="D214" s="5">
        <v>17</v>
      </c>
      <c r="E214" s="5">
        <v>2</v>
      </c>
      <c r="F214" s="10">
        <v>39670.44</v>
      </c>
      <c r="G214" s="5" t="s">
        <v>2</v>
      </c>
      <c r="H214" s="5" t="s">
        <v>7</v>
      </c>
      <c r="I214" s="5" t="s">
        <v>14</v>
      </c>
      <c r="J214" s="14"/>
      <c r="K214" s="5">
        <f t="shared" si="9"/>
        <v>12</v>
      </c>
      <c r="L214" s="12">
        <f t="shared" si="10"/>
        <v>28476</v>
      </c>
      <c r="M214" s="5">
        <f t="shared" ca="1" si="11"/>
        <v>47</v>
      </c>
    </row>
    <row r="215" spans="1:13" ht="15" customHeight="1" x14ac:dyDescent="0.25">
      <c r="A215" s="5" t="s">
        <v>1171</v>
      </c>
      <c r="B215" s="5">
        <v>1969</v>
      </c>
      <c r="C215" s="12" t="s">
        <v>9</v>
      </c>
      <c r="D215" s="5">
        <v>4</v>
      </c>
      <c r="E215" s="5">
        <v>0</v>
      </c>
      <c r="F215" s="10">
        <v>9487.64</v>
      </c>
      <c r="G215" s="5" t="s">
        <v>2</v>
      </c>
      <c r="H215" s="5" t="s">
        <v>2</v>
      </c>
      <c r="I215" s="5" t="s">
        <v>4</v>
      </c>
      <c r="J215" s="14"/>
      <c r="K215" s="5">
        <f t="shared" si="9"/>
        <v>6</v>
      </c>
      <c r="L215" s="12">
        <f t="shared" si="10"/>
        <v>25358</v>
      </c>
      <c r="M215" s="5">
        <f t="shared" ca="1" si="11"/>
        <v>55</v>
      </c>
    </row>
    <row r="216" spans="1:13" ht="15" customHeight="1" x14ac:dyDescent="0.25">
      <c r="A216" s="5" t="s">
        <v>1170</v>
      </c>
      <c r="B216" s="5">
        <v>1979</v>
      </c>
      <c r="C216" s="12" t="s">
        <v>1</v>
      </c>
      <c r="D216" s="5">
        <v>17</v>
      </c>
      <c r="E216" s="5">
        <v>2</v>
      </c>
      <c r="F216" s="10">
        <v>9453.92</v>
      </c>
      <c r="G216" s="5" t="s">
        <v>2</v>
      </c>
      <c r="H216" s="5" t="s">
        <v>2</v>
      </c>
      <c r="I216" s="5" t="s">
        <v>290</v>
      </c>
      <c r="J216" s="14"/>
      <c r="K216" s="5">
        <f t="shared" si="9"/>
        <v>7</v>
      </c>
      <c r="L216" s="12">
        <f t="shared" si="10"/>
        <v>29053</v>
      </c>
      <c r="M216" s="5">
        <f t="shared" ca="1" si="11"/>
        <v>45</v>
      </c>
    </row>
    <row r="217" spans="1:13" ht="15" customHeight="1" x14ac:dyDescent="0.25">
      <c r="A217" s="5" t="s">
        <v>1169</v>
      </c>
      <c r="B217" s="5">
        <v>1987</v>
      </c>
      <c r="C217" s="12" t="s">
        <v>6</v>
      </c>
      <c r="D217" s="5">
        <v>14</v>
      </c>
      <c r="E217" s="5">
        <v>3</v>
      </c>
      <c r="F217" s="10">
        <v>9448.42</v>
      </c>
      <c r="G217" s="5" t="s">
        <v>2</v>
      </c>
      <c r="H217" s="5" t="s">
        <v>3</v>
      </c>
      <c r="I217" s="5" t="s">
        <v>290</v>
      </c>
      <c r="J217" s="14"/>
      <c r="K217" s="5">
        <f t="shared" si="9"/>
        <v>11</v>
      </c>
      <c r="L217" s="12">
        <f t="shared" si="10"/>
        <v>32095</v>
      </c>
      <c r="M217" s="5">
        <f t="shared" ca="1" si="11"/>
        <v>37</v>
      </c>
    </row>
    <row r="218" spans="1:13" ht="15" customHeight="1" x14ac:dyDescent="0.25">
      <c r="A218" s="5" t="s">
        <v>1168</v>
      </c>
      <c r="B218" s="5">
        <v>1974</v>
      </c>
      <c r="C218" s="12" t="s">
        <v>9</v>
      </c>
      <c r="D218" s="5">
        <v>8</v>
      </c>
      <c r="E218" s="5">
        <v>1</v>
      </c>
      <c r="F218" s="10">
        <v>9447.3799999999992</v>
      </c>
      <c r="G218" s="5" t="s">
        <v>2</v>
      </c>
      <c r="H218" s="5" t="s">
        <v>3</v>
      </c>
      <c r="I218" s="5" t="s">
        <v>237</v>
      </c>
      <c r="J218" s="14"/>
      <c r="K218" s="5">
        <f t="shared" si="9"/>
        <v>6</v>
      </c>
      <c r="L218" s="12">
        <f t="shared" si="10"/>
        <v>27188</v>
      </c>
      <c r="M218" s="5">
        <f t="shared" ca="1" si="11"/>
        <v>50</v>
      </c>
    </row>
    <row r="219" spans="1:13" ht="15" customHeight="1" x14ac:dyDescent="0.25">
      <c r="A219" s="5" t="s">
        <v>1167</v>
      </c>
      <c r="B219" s="5">
        <v>1974</v>
      </c>
      <c r="C219" s="12" t="s">
        <v>6</v>
      </c>
      <c r="D219" s="5">
        <v>27</v>
      </c>
      <c r="E219" s="5">
        <v>1</v>
      </c>
      <c r="F219" s="10">
        <v>9447.25</v>
      </c>
      <c r="G219" s="5" t="s">
        <v>2</v>
      </c>
      <c r="H219" s="5" t="s">
        <v>7</v>
      </c>
      <c r="I219" s="5" t="s">
        <v>237</v>
      </c>
      <c r="J219" s="14"/>
      <c r="K219" s="5">
        <f t="shared" si="9"/>
        <v>11</v>
      </c>
      <c r="L219" s="12">
        <f t="shared" si="10"/>
        <v>27360</v>
      </c>
      <c r="M219" s="5">
        <f t="shared" ca="1" si="11"/>
        <v>50</v>
      </c>
    </row>
    <row r="220" spans="1:13" ht="15" customHeight="1" x14ac:dyDescent="0.25">
      <c r="A220" s="5" t="s">
        <v>1166</v>
      </c>
      <c r="B220" s="5">
        <v>1976</v>
      </c>
      <c r="C220" s="12" t="s">
        <v>6</v>
      </c>
      <c r="D220" s="5">
        <v>3</v>
      </c>
      <c r="E220" s="5">
        <v>2</v>
      </c>
      <c r="F220" s="10">
        <v>9432.93</v>
      </c>
      <c r="G220" s="5" t="s">
        <v>2</v>
      </c>
      <c r="H220" s="5" t="s">
        <v>7</v>
      </c>
      <c r="I220" s="5" t="s">
        <v>237</v>
      </c>
      <c r="J220" s="14"/>
      <c r="K220" s="5">
        <f t="shared" si="9"/>
        <v>11</v>
      </c>
      <c r="L220" s="12">
        <f t="shared" si="10"/>
        <v>28067</v>
      </c>
      <c r="M220" s="5">
        <f t="shared" ca="1" si="11"/>
        <v>48</v>
      </c>
    </row>
    <row r="221" spans="1:13" ht="15" customHeight="1" x14ac:dyDescent="0.25">
      <c r="A221" s="5" t="s">
        <v>1165</v>
      </c>
      <c r="B221" s="5">
        <v>1976</v>
      </c>
      <c r="C221" s="12" t="s">
        <v>27</v>
      </c>
      <c r="D221" s="5">
        <v>30</v>
      </c>
      <c r="E221" s="5">
        <v>3</v>
      </c>
      <c r="F221" s="10">
        <v>9414.92</v>
      </c>
      <c r="G221" s="5" t="s">
        <v>2</v>
      </c>
      <c r="H221" s="5" t="s">
        <v>2</v>
      </c>
      <c r="I221" s="5" t="s">
        <v>32</v>
      </c>
      <c r="J221" s="14"/>
      <c r="K221" s="5">
        <f t="shared" si="9"/>
        <v>10</v>
      </c>
      <c r="L221" s="12">
        <f t="shared" si="10"/>
        <v>28063</v>
      </c>
      <c r="M221" s="5">
        <f t="shared" ca="1" si="11"/>
        <v>48</v>
      </c>
    </row>
    <row r="222" spans="1:13" ht="15" customHeight="1" x14ac:dyDescent="0.25">
      <c r="A222" s="5" t="s">
        <v>1164</v>
      </c>
      <c r="B222" s="5">
        <v>1976</v>
      </c>
      <c r="C222" s="12" t="s">
        <v>27</v>
      </c>
      <c r="D222" s="5">
        <v>17</v>
      </c>
      <c r="E222" s="5">
        <v>2</v>
      </c>
      <c r="F222" s="10">
        <v>9411.01</v>
      </c>
      <c r="G222" s="5" t="s">
        <v>2</v>
      </c>
      <c r="H222" s="5" t="s">
        <v>3</v>
      </c>
      <c r="I222" s="5" t="s">
        <v>237</v>
      </c>
      <c r="J222" s="14"/>
      <c r="K222" s="5">
        <f t="shared" si="9"/>
        <v>10</v>
      </c>
      <c r="L222" s="12">
        <f t="shared" si="10"/>
        <v>28050</v>
      </c>
      <c r="M222" s="5">
        <f t="shared" ca="1" si="11"/>
        <v>48</v>
      </c>
    </row>
    <row r="223" spans="1:13" ht="15" customHeight="1" x14ac:dyDescent="0.25">
      <c r="A223" s="5" t="s">
        <v>1163</v>
      </c>
      <c r="B223" s="5">
        <v>1971</v>
      </c>
      <c r="C223" s="12" t="s">
        <v>27</v>
      </c>
      <c r="D223" s="5">
        <v>20</v>
      </c>
      <c r="E223" s="5">
        <v>1</v>
      </c>
      <c r="F223" s="10">
        <v>9391.35</v>
      </c>
      <c r="G223" s="5" t="s">
        <v>3</v>
      </c>
      <c r="H223" s="5" t="s">
        <v>3</v>
      </c>
      <c r="I223" s="5" t="s">
        <v>32</v>
      </c>
      <c r="J223" s="14"/>
      <c r="K223" s="5">
        <f t="shared" si="9"/>
        <v>10</v>
      </c>
      <c r="L223" s="12">
        <f t="shared" si="10"/>
        <v>26226</v>
      </c>
      <c r="M223" s="5">
        <f t="shared" ca="1" si="11"/>
        <v>53</v>
      </c>
    </row>
    <row r="224" spans="1:13" ht="15" customHeight="1" x14ac:dyDescent="0.25">
      <c r="A224" s="5" t="s">
        <v>1162</v>
      </c>
      <c r="B224" s="5">
        <v>1971</v>
      </c>
      <c r="C224" s="12" t="s">
        <v>21</v>
      </c>
      <c r="D224" s="5">
        <v>29</v>
      </c>
      <c r="E224" s="5">
        <v>1</v>
      </c>
      <c r="F224" s="10">
        <v>9386.16</v>
      </c>
      <c r="G224" s="5" t="s">
        <v>3</v>
      </c>
      <c r="H224" s="5" t="s">
        <v>2</v>
      </c>
      <c r="I224" s="5" t="s">
        <v>4</v>
      </c>
      <c r="J224" s="14"/>
      <c r="K224" s="5">
        <f t="shared" si="9"/>
        <v>12</v>
      </c>
      <c r="L224" s="12">
        <f t="shared" si="10"/>
        <v>26296</v>
      </c>
      <c r="M224" s="5">
        <f t="shared" ca="1" si="11"/>
        <v>53</v>
      </c>
    </row>
    <row r="225" spans="1:13" ht="15" customHeight="1" x14ac:dyDescent="0.25">
      <c r="A225" s="5" t="s">
        <v>2351</v>
      </c>
      <c r="B225" s="5">
        <v>1965</v>
      </c>
      <c r="C225" s="12" t="s">
        <v>27</v>
      </c>
      <c r="D225" s="5">
        <v>27</v>
      </c>
      <c r="E225" s="5">
        <v>1</v>
      </c>
      <c r="F225" s="10">
        <v>48675.519999999997</v>
      </c>
      <c r="G225" s="5" t="s">
        <v>7</v>
      </c>
      <c r="H225" s="5" t="s">
        <v>2</v>
      </c>
      <c r="I225" s="5" t="s">
        <v>4</v>
      </c>
      <c r="J225" s="14"/>
      <c r="K225" s="5">
        <f t="shared" si="9"/>
        <v>10</v>
      </c>
      <c r="L225" s="12">
        <f t="shared" si="10"/>
        <v>24042</v>
      </c>
      <c r="M225" s="5">
        <f t="shared" ca="1" si="11"/>
        <v>59</v>
      </c>
    </row>
    <row r="226" spans="1:13" ht="15" customHeight="1" x14ac:dyDescent="0.25">
      <c r="A226" s="5" t="s">
        <v>2243</v>
      </c>
      <c r="B226" s="5">
        <v>1995</v>
      </c>
      <c r="C226" s="12" t="s">
        <v>25</v>
      </c>
      <c r="D226" s="5">
        <v>7</v>
      </c>
      <c r="E226" s="5">
        <v>0</v>
      </c>
      <c r="F226" s="10">
        <v>39611.760000000002</v>
      </c>
      <c r="G226" s="5" t="s">
        <v>7</v>
      </c>
      <c r="H226" s="5" t="s">
        <v>3</v>
      </c>
      <c r="I226" s="5" t="s">
        <v>4</v>
      </c>
      <c r="J226" s="14"/>
      <c r="K226" s="5">
        <f t="shared" si="9"/>
        <v>8</v>
      </c>
      <c r="L226" s="12">
        <f t="shared" si="10"/>
        <v>34918</v>
      </c>
      <c r="M226" s="5">
        <f t="shared" ca="1" si="11"/>
        <v>29</v>
      </c>
    </row>
    <row r="227" spans="1:13" ht="15" customHeight="1" x14ac:dyDescent="0.25">
      <c r="A227" s="5" t="s">
        <v>1161</v>
      </c>
      <c r="B227" s="5">
        <v>1975</v>
      </c>
      <c r="C227" s="12" t="s">
        <v>21</v>
      </c>
      <c r="D227" s="5">
        <v>2</v>
      </c>
      <c r="E227" s="5">
        <v>1</v>
      </c>
      <c r="F227" s="10">
        <v>9380.75</v>
      </c>
      <c r="G227" s="5" t="s">
        <v>2</v>
      </c>
      <c r="H227" s="5" t="s">
        <v>2</v>
      </c>
      <c r="I227" s="5" t="s">
        <v>237</v>
      </c>
      <c r="J227" s="14"/>
      <c r="K227" s="5">
        <f t="shared" si="9"/>
        <v>12</v>
      </c>
      <c r="L227" s="12">
        <f t="shared" si="10"/>
        <v>27730</v>
      </c>
      <c r="M227" s="5">
        <f t="shared" ca="1" si="11"/>
        <v>49</v>
      </c>
    </row>
    <row r="228" spans="1:13" ht="15" customHeight="1" x14ac:dyDescent="0.25">
      <c r="A228" s="5" t="s">
        <v>1160</v>
      </c>
      <c r="B228" s="5">
        <v>1971</v>
      </c>
      <c r="C228" s="12" t="s">
        <v>6</v>
      </c>
      <c r="D228" s="5">
        <v>26</v>
      </c>
      <c r="E228" s="5">
        <v>1</v>
      </c>
      <c r="F228" s="10">
        <v>9377.9</v>
      </c>
      <c r="G228" s="5" t="s">
        <v>2</v>
      </c>
      <c r="H228" s="5" t="s">
        <v>7</v>
      </c>
      <c r="I228" s="5" t="s">
        <v>4</v>
      </c>
      <c r="J228" s="14"/>
      <c r="K228" s="5">
        <f t="shared" si="9"/>
        <v>11</v>
      </c>
      <c r="L228" s="12">
        <f t="shared" si="10"/>
        <v>26263</v>
      </c>
      <c r="M228" s="5">
        <f t="shared" ca="1" si="11"/>
        <v>53</v>
      </c>
    </row>
    <row r="229" spans="1:13" ht="15" customHeight="1" x14ac:dyDescent="0.25">
      <c r="A229" s="5" t="s">
        <v>1159</v>
      </c>
      <c r="B229" s="5">
        <v>1969</v>
      </c>
      <c r="C229" s="12" t="s">
        <v>6</v>
      </c>
      <c r="D229" s="5">
        <v>24</v>
      </c>
      <c r="E229" s="5">
        <v>0</v>
      </c>
      <c r="F229" s="10">
        <v>9377.4500000000007</v>
      </c>
      <c r="G229" s="5" t="s">
        <v>2</v>
      </c>
      <c r="H229" s="5" t="s">
        <v>3</v>
      </c>
      <c r="I229" s="5" t="s">
        <v>4</v>
      </c>
      <c r="J229" s="14"/>
      <c r="K229" s="5">
        <f t="shared" si="9"/>
        <v>11</v>
      </c>
      <c r="L229" s="12">
        <f t="shared" si="10"/>
        <v>25531</v>
      </c>
      <c r="M229" s="5">
        <f t="shared" ca="1" si="11"/>
        <v>55</v>
      </c>
    </row>
    <row r="230" spans="1:13" ht="15" customHeight="1" x14ac:dyDescent="0.25">
      <c r="A230" s="5" t="s">
        <v>1158</v>
      </c>
      <c r="B230" s="5">
        <v>1971</v>
      </c>
      <c r="C230" s="12" t="s">
        <v>27</v>
      </c>
      <c r="D230" s="5">
        <v>8</v>
      </c>
      <c r="E230" s="5">
        <v>0</v>
      </c>
      <c r="F230" s="10">
        <v>9361.33</v>
      </c>
      <c r="G230" s="5" t="s">
        <v>3</v>
      </c>
      <c r="H230" s="5" t="s">
        <v>7</v>
      </c>
      <c r="I230" s="5" t="s">
        <v>158</v>
      </c>
      <c r="J230" s="14"/>
      <c r="K230" s="5">
        <f t="shared" si="9"/>
        <v>10</v>
      </c>
      <c r="L230" s="12">
        <f t="shared" si="10"/>
        <v>26214</v>
      </c>
      <c r="M230" s="5">
        <f t="shared" ca="1" si="11"/>
        <v>53</v>
      </c>
    </row>
    <row r="231" spans="1:13" ht="15" customHeight="1" x14ac:dyDescent="0.25">
      <c r="A231" s="5" t="s">
        <v>1157</v>
      </c>
      <c r="B231" s="5">
        <v>1988</v>
      </c>
      <c r="C231" s="12" t="s">
        <v>1</v>
      </c>
      <c r="D231" s="5">
        <v>1</v>
      </c>
      <c r="E231" s="5">
        <v>3</v>
      </c>
      <c r="F231" s="10">
        <v>9344.2000000000007</v>
      </c>
      <c r="G231" s="5" t="s">
        <v>2</v>
      </c>
      <c r="H231" s="5" t="s">
        <v>7</v>
      </c>
      <c r="I231" s="5" t="s">
        <v>290</v>
      </c>
      <c r="J231" s="14"/>
      <c r="K231" s="5">
        <f t="shared" si="9"/>
        <v>7</v>
      </c>
      <c r="L231" s="12">
        <f t="shared" si="10"/>
        <v>32325</v>
      </c>
      <c r="M231" s="5">
        <f t="shared" ca="1" si="11"/>
        <v>36</v>
      </c>
    </row>
    <row r="232" spans="1:13" ht="15" customHeight="1" x14ac:dyDescent="0.25">
      <c r="A232" s="5" t="s">
        <v>1156</v>
      </c>
      <c r="B232" s="5">
        <v>1996</v>
      </c>
      <c r="C232" s="12" t="s">
        <v>27</v>
      </c>
      <c r="D232" s="5">
        <v>12</v>
      </c>
      <c r="E232" s="5">
        <v>0</v>
      </c>
      <c r="F232" s="10">
        <v>9338.61</v>
      </c>
      <c r="G232" s="5" t="s">
        <v>2</v>
      </c>
      <c r="H232" s="5" t="s">
        <v>7</v>
      </c>
      <c r="I232" s="5" t="s">
        <v>525</v>
      </c>
      <c r="J232" s="14"/>
      <c r="K232" s="5">
        <f t="shared" si="9"/>
        <v>10</v>
      </c>
      <c r="L232" s="12">
        <f t="shared" si="10"/>
        <v>35350</v>
      </c>
      <c r="M232" s="5">
        <f t="shared" ca="1" si="11"/>
        <v>28</v>
      </c>
    </row>
    <row r="233" spans="1:13" ht="15" customHeight="1" x14ac:dyDescent="0.25">
      <c r="A233" s="5" t="s">
        <v>1155</v>
      </c>
      <c r="B233" s="5">
        <v>1988</v>
      </c>
      <c r="C233" s="12" t="s">
        <v>1</v>
      </c>
      <c r="D233" s="5">
        <v>9</v>
      </c>
      <c r="E233" s="5">
        <v>3</v>
      </c>
      <c r="F233" s="10">
        <v>9320.26</v>
      </c>
      <c r="G233" s="5" t="s">
        <v>2</v>
      </c>
      <c r="H233" s="5" t="s">
        <v>7</v>
      </c>
      <c r="I233" s="5" t="s">
        <v>14</v>
      </c>
      <c r="J233" s="14"/>
      <c r="K233" s="5">
        <f t="shared" si="9"/>
        <v>7</v>
      </c>
      <c r="L233" s="12">
        <f t="shared" si="10"/>
        <v>32333</v>
      </c>
      <c r="M233" s="5">
        <f t="shared" ca="1" si="11"/>
        <v>36</v>
      </c>
    </row>
    <row r="234" spans="1:13" ht="15" customHeight="1" x14ac:dyDescent="0.25">
      <c r="A234" s="5" t="s">
        <v>1154</v>
      </c>
      <c r="B234" s="5">
        <v>1977</v>
      </c>
      <c r="C234" s="12" t="s">
        <v>27</v>
      </c>
      <c r="D234" s="5">
        <v>12</v>
      </c>
      <c r="E234" s="5">
        <v>2</v>
      </c>
      <c r="F234" s="10">
        <v>9315.41</v>
      </c>
      <c r="G234" s="5" t="s">
        <v>2</v>
      </c>
      <c r="H234" s="5" t="s">
        <v>7</v>
      </c>
      <c r="I234" s="5" t="s">
        <v>237</v>
      </c>
      <c r="J234" s="14"/>
      <c r="K234" s="5">
        <f t="shared" si="9"/>
        <v>10</v>
      </c>
      <c r="L234" s="12">
        <f t="shared" si="10"/>
        <v>28410</v>
      </c>
      <c r="M234" s="5">
        <f t="shared" ca="1" si="11"/>
        <v>47</v>
      </c>
    </row>
    <row r="235" spans="1:13" ht="15" customHeight="1" x14ac:dyDescent="0.25">
      <c r="A235" s="5" t="s">
        <v>1153</v>
      </c>
      <c r="B235" s="5">
        <v>1963</v>
      </c>
      <c r="C235" s="12" t="s">
        <v>9</v>
      </c>
      <c r="D235" s="5">
        <v>8</v>
      </c>
      <c r="E235" s="5">
        <v>0</v>
      </c>
      <c r="F235" s="10">
        <v>9310.81</v>
      </c>
      <c r="G235" s="5" t="s">
        <v>3</v>
      </c>
      <c r="H235" s="5" t="s">
        <v>7</v>
      </c>
      <c r="I235" s="5" t="s">
        <v>4</v>
      </c>
      <c r="J235" s="14"/>
      <c r="K235" s="5">
        <f t="shared" si="9"/>
        <v>6</v>
      </c>
      <c r="L235" s="12">
        <f t="shared" si="10"/>
        <v>23170</v>
      </c>
      <c r="M235" s="5">
        <f t="shared" ca="1" si="11"/>
        <v>61</v>
      </c>
    </row>
    <row r="236" spans="1:13" ht="15" customHeight="1" x14ac:dyDescent="0.25">
      <c r="A236" s="5" t="s">
        <v>1152</v>
      </c>
      <c r="B236" s="5">
        <v>1973</v>
      </c>
      <c r="C236" s="12" t="s">
        <v>27</v>
      </c>
      <c r="D236" s="5">
        <v>16</v>
      </c>
      <c r="E236" s="5">
        <v>2</v>
      </c>
      <c r="F236" s="10">
        <v>9304.7000000000007</v>
      </c>
      <c r="G236" s="5" t="s">
        <v>3</v>
      </c>
      <c r="H236" s="5" t="s">
        <v>3</v>
      </c>
      <c r="I236" s="5" t="s">
        <v>4</v>
      </c>
      <c r="J236" s="14"/>
      <c r="K236" s="5">
        <f t="shared" si="9"/>
        <v>10</v>
      </c>
      <c r="L236" s="12">
        <f t="shared" si="10"/>
        <v>26953</v>
      </c>
      <c r="M236" s="5">
        <f t="shared" ca="1" si="11"/>
        <v>51</v>
      </c>
    </row>
    <row r="237" spans="1:13" ht="15" customHeight="1" x14ac:dyDescent="0.25">
      <c r="A237" s="5" t="s">
        <v>2242</v>
      </c>
      <c r="B237" s="5">
        <v>1981</v>
      </c>
      <c r="C237" s="12" t="s">
        <v>1</v>
      </c>
      <c r="D237" s="5">
        <v>5</v>
      </c>
      <c r="E237" s="5">
        <v>3</v>
      </c>
      <c r="F237" s="10">
        <v>39597.410000000003</v>
      </c>
      <c r="G237" s="5" t="s">
        <v>7</v>
      </c>
      <c r="H237" s="5" t="s">
        <v>2</v>
      </c>
      <c r="I237" s="5" t="s">
        <v>346</v>
      </c>
      <c r="J237" s="14"/>
      <c r="K237" s="5">
        <f t="shared" si="9"/>
        <v>7</v>
      </c>
      <c r="L237" s="12">
        <f t="shared" si="10"/>
        <v>29772</v>
      </c>
      <c r="M237" s="5">
        <f t="shared" ca="1" si="11"/>
        <v>43</v>
      </c>
    </row>
    <row r="238" spans="1:13" ht="15" customHeight="1" x14ac:dyDescent="0.25">
      <c r="A238" s="5" t="s">
        <v>1151</v>
      </c>
      <c r="B238" s="5">
        <v>1976</v>
      </c>
      <c r="C238" s="12" t="s">
        <v>6</v>
      </c>
      <c r="D238" s="5">
        <v>3</v>
      </c>
      <c r="E238" s="5">
        <v>3</v>
      </c>
      <c r="F238" s="10">
        <v>9301.89</v>
      </c>
      <c r="G238" s="5" t="s">
        <v>2</v>
      </c>
      <c r="H238" s="5" t="s">
        <v>7</v>
      </c>
      <c r="I238" s="5" t="s">
        <v>14</v>
      </c>
      <c r="J238" s="14"/>
      <c r="K238" s="5">
        <f t="shared" si="9"/>
        <v>11</v>
      </c>
      <c r="L238" s="12">
        <f t="shared" si="10"/>
        <v>28067</v>
      </c>
      <c r="M238" s="5">
        <f t="shared" ca="1" si="11"/>
        <v>48</v>
      </c>
    </row>
    <row r="239" spans="1:13" ht="15" customHeight="1" x14ac:dyDescent="0.25">
      <c r="A239" s="5" t="s">
        <v>1150</v>
      </c>
      <c r="B239" s="5">
        <v>1973</v>
      </c>
      <c r="C239" s="12" t="s">
        <v>11</v>
      </c>
      <c r="D239" s="5">
        <v>18</v>
      </c>
      <c r="E239" s="5">
        <v>1</v>
      </c>
      <c r="F239" s="10">
        <v>9290.14</v>
      </c>
      <c r="G239" s="5" t="s">
        <v>3</v>
      </c>
      <c r="H239" s="5" t="s">
        <v>3</v>
      </c>
      <c r="I239" s="5" t="s">
        <v>158</v>
      </c>
      <c r="J239" s="14"/>
      <c r="K239" s="5">
        <f t="shared" si="9"/>
        <v>9</v>
      </c>
      <c r="L239" s="12">
        <f t="shared" si="10"/>
        <v>26925</v>
      </c>
      <c r="M239" s="5">
        <f t="shared" ca="1" si="11"/>
        <v>51</v>
      </c>
    </row>
    <row r="240" spans="1:13" ht="15" customHeight="1" x14ac:dyDescent="0.25">
      <c r="A240" s="5" t="s">
        <v>1149</v>
      </c>
      <c r="B240" s="5">
        <v>1973</v>
      </c>
      <c r="C240" s="12" t="s">
        <v>27</v>
      </c>
      <c r="D240" s="5">
        <v>16</v>
      </c>
      <c r="E240" s="5">
        <v>1</v>
      </c>
      <c r="F240" s="10">
        <v>9288.0300000000007</v>
      </c>
      <c r="G240" s="5" t="s">
        <v>2</v>
      </c>
      <c r="H240" s="5" t="s">
        <v>3</v>
      </c>
      <c r="I240" s="5" t="s">
        <v>160</v>
      </c>
      <c r="J240" s="14"/>
      <c r="K240" s="5">
        <f t="shared" si="9"/>
        <v>10</v>
      </c>
      <c r="L240" s="12">
        <f t="shared" si="10"/>
        <v>26953</v>
      </c>
      <c r="M240" s="5">
        <f t="shared" ca="1" si="11"/>
        <v>51</v>
      </c>
    </row>
    <row r="241" spans="1:13" ht="15" customHeight="1" x14ac:dyDescent="0.25">
      <c r="A241" s="5" t="s">
        <v>1148</v>
      </c>
      <c r="B241" s="5">
        <v>1969</v>
      </c>
      <c r="C241" s="12" t="s">
        <v>6</v>
      </c>
      <c r="D241" s="5">
        <v>26</v>
      </c>
      <c r="E241" s="5">
        <v>0</v>
      </c>
      <c r="F241" s="10">
        <v>9285.8700000000008</v>
      </c>
      <c r="G241" s="5" t="s">
        <v>2</v>
      </c>
      <c r="H241" s="5" t="s">
        <v>3</v>
      </c>
      <c r="I241" s="5" t="s">
        <v>4</v>
      </c>
      <c r="J241" s="14"/>
      <c r="K241" s="5">
        <f t="shared" si="9"/>
        <v>11</v>
      </c>
      <c r="L241" s="12">
        <f t="shared" si="10"/>
        <v>25533</v>
      </c>
      <c r="M241" s="5">
        <f t="shared" ca="1" si="11"/>
        <v>55</v>
      </c>
    </row>
    <row r="242" spans="1:13" ht="15" customHeight="1" x14ac:dyDescent="0.25">
      <c r="A242" s="5" t="s">
        <v>1147</v>
      </c>
      <c r="B242" s="5">
        <v>1971</v>
      </c>
      <c r="C242" s="12" t="s">
        <v>1</v>
      </c>
      <c r="D242" s="5">
        <v>2</v>
      </c>
      <c r="E242" s="5">
        <v>0</v>
      </c>
      <c r="F242" s="10">
        <v>9283.56</v>
      </c>
      <c r="G242" s="5" t="s">
        <v>2</v>
      </c>
      <c r="H242" s="5" t="s">
        <v>3</v>
      </c>
      <c r="I242" s="5" t="s">
        <v>4</v>
      </c>
      <c r="J242" s="14"/>
      <c r="K242" s="5">
        <f t="shared" si="9"/>
        <v>7</v>
      </c>
      <c r="L242" s="12">
        <f t="shared" si="10"/>
        <v>26116</v>
      </c>
      <c r="M242" s="5">
        <f t="shared" ca="1" si="11"/>
        <v>53</v>
      </c>
    </row>
    <row r="243" spans="1:13" ht="15" customHeight="1" x14ac:dyDescent="0.25">
      <c r="A243" s="5" t="s">
        <v>1146</v>
      </c>
      <c r="B243" s="5">
        <v>1973</v>
      </c>
      <c r="C243" s="12" t="s">
        <v>27</v>
      </c>
      <c r="D243" s="5">
        <v>27</v>
      </c>
      <c r="E243" s="5">
        <v>1</v>
      </c>
      <c r="F243" s="10">
        <v>9282.48</v>
      </c>
      <c r="G243" s="5" t="s">
        <v>3</v>
      </c>
      <c r="H243" s="5" t="s">
        <v>2</v>
      </c>
      <c r="I243" s="5" t="s">
        <v>158</v>
      </c>
      <c r="J243" s="14"/>
      <c r="K243" s="5">
        <f t="shared" si="9"/>
        <v>10</v>
      </c>
      <c r="L243" s="12">
        <f t="shared" si="10"/>
        <v>26964</v>
      </c>
      <c r="M243" s="5">
        <f t="shared" ca="1" si="11"/>
        <v>51</v>
      </c>
    </row>
    <row r="244" spans="1:13" ht="15" customHeight="1" x14ac:dyDescent="0.25">
      <c r="A244" s="5" t="s">
        <v>1145</v>
      </c>
      <c r="B244" s="5">
        <v>1971</v>
      </c>
      <c r="C244" s="12" t="s">
        <v>25</v>
      </c>
      <c r="D244" s="5">
        <v>6</v>
      </c>
      <c r="E244" s="5">
        <v>0</v>
      </c>
      <c r="F244" s="10">
        <v>9264.7999999999993</v>
      </c>
      <c r="G244" s="5" t="s">
        <v>2</v>
      </c>
      <c r="H244" s="5" t="s">
        <v>7</v>
      </c>
      <c r="I244" s="5" t="s">
        <v>32</v>
      </c>
      <c r="J244" s="14"/>
      <c r="K244" s="5">
        <f t="shared" si="9"/>
        <v>8</v>
      </c>
      <c r="L244" s="12">
        <f t="shared" si="10"/>
        <v>26151</v>
      </c>
      <c r="M244" s="5">
        <f t="shared" ca="1" si="11"/>
        <v>53</v>
      </c>
    </row>
    <row r="245" spans="1:13" ht="15" customHeight="1" x14ac:dyDescent="0.25">
      <c r="A245" s="5" t="s">
        <v>1144</v>
      </c>
      <c r="B245" s="5">
        <v>1974</v>
      </c>
      <c r="C245" s="12" t="s">
        <v>25</v>
      </c>
      <c r="D245" s="5">
        <v>21</v>
      </c>
      <c r="E245" s="5">
        <v>1</v>
      </c>
      <c r="F245" s="10">
        <v>9249.5</v>
      </c>
      <c r="G245" s="5" t="s">
        <v>2</v>
      </c>
      <c r="H245" s="5" t="s">
        <v>7</v>
      </c>
      <c r="I245" s="5" t="s">
        <v>14</v>
      </c>
      <c r="J245" s="14"/>
      <c r="K245" s="5">
        <f t="shared" si="9"/>
        <v>8</v>
      </c>
      <c r="L245" s="12">
        <f t="shared" si="10"/>
        <v>27262</v>
      </c>
      <c r="M245" s="5">
        <f t="shared" ca="1" si="11"/>
        <v>50</v>
      </c>
    </row>
    <row r="246" spans="1:13" ht="15" customHeight="1" x14ac:dyDescent="0.25">
      <c r="A246" s="5" t="s">
        <v>1143</v>
      </c>
      <c r="B246" s="5">
        <v>1980</v>
      </c>
      <c r="C246" s="12" t="s">
        <v>27</v>
      </c>
      <c r="D246" s="5">
        <v>5</v>
      </c>
      <c r="E246" s="5">
        <v>2</v>
      </c>
      <c r="F246" s="10">
        <v>9247.94</v>
      </c>
      <c r="G246" s="5" t="s">
        <v>2</v>
      </c>
      <c r="H246" s="5" t="s">
        <v>7</v>
      </c>
      <c r="I246" s="5" t="s">
        <v>290</v>
      </c>
      <c r="J246" s="14"/>
      <c r="K246" s="5">
        <f t="shared" si="9"/>
        <v>10</v>
      </c>
      <c r="L246" s="12">
        <f t="shared" si="10"/>
        <v>29499</v>
      </c>
      <c r="M246" s="5">
        <f t="shared" ca="1" si="11"/>
        <v>44</v>
      </c>
    </row>
    <row r="247" spans="1:13" ht="15" customHeight="1" x14ac:dyDescent="0.25">
      <c r="A247" s="5" t="s">
        <v>1142</v>
      </c>
      <c r="B247" s="5">
        <v>1975</v>
      </c>
      <c r="C247" s="12" t="s">
        <v>21</v>
      </c>
      <c r="D247" s="5">
        <v>6</v>
      </c>
      <c r="E247" s="5">
        <v>2</v>
      </c>
      <c r="F247" s="10">
        <v>9225.26</v>
      </c>
      <c r="G247" s="5" t="s">
        <v>3</v>
      </c>
      <c r="H247" s="5" t="s">
        <v>3</v>
      </c>
      <c r="I247" s="5" t="s">
        <v>154</v>
      </c>
      <c r="J247" s="14"/>
      <c r="K247" s="5">
        <f t="shared" si="9"/>
        <v>12</v>
      </c>
      <c r="L247" s="12">
        <f t="shared" si="10"/>
        <v>27734</v>
      </c>
      <c r="M247" s="5">
        <f t="shared" ca="1" si="11"/>
        <v>49</v>
      </c>
    </row>
    <row r="248" spans="1:13" ht="15" customHeight="1" x14ac:dyDescent="0.25">
      <c r="A248" s="5" t="s">
        <v>2241</v>
      </c>
      <c r="B248" s="5">
        <v>1978</v>
      </c>
      <c r="C248" s="12" t="s">
        <v>1</v>
      </c>
      <c r="D248" s="5">
        <v>12</v>
      </c>
      <c r="E248" s="5">
        <v>1</v>
      </c>
      <c r="F248" s="10">
        <v>39556.49</v>
      </c>
      <c r="G248" s="5" t="s">
        <v>7</v>
      </c>
      <c r="H248" s="5" t="s">
        <v>2</v>
      </c>
      <c r="I248" s="5" t="s">
        <v>154</v>
      </c>
      <c r="J248" s="14"/>
      <c r="K248" s="5">
        <f t="shared" si="9"/>
        <v>7</v>
      </c>
      <c r="L248" s="12">
        <f t="shared" si="10"/>
        <v>28683</v>
      </c>
      <c r="M248" s="5">
        <f t="shared" ca="1" si="11"/>
        <v>46</v>
      </c>
    </row>
    <row r="249" spans="1:13" ht="15" customHeight="1" x14ac:dyDescent="0.25">
      <c r="A249" s="5" t="s">
        <v>1141</v>
      </c>
      <c r="B249" s="5">
        <v>1981</v>
      </c>
      <c r="C249" s="12" t="s">
        <v>21</v>
      </c>
      <c r="D249" s="5">
        <v>5</v>
      </c>
      <c r="E249" s="5">
        <v>5</v>
      </c>
      <c r="F249" s="10">
        <v>9222.4</v>
      </c>
      <c r="G249" s="5" t="s">
        <v>2</v>
      </c>
      <c r="H249" s="5" t="s">
        <v>3</v>
      </c>
      <c r="I249" s="5" t="s">
        <v>156</v>
      </c>
      <c r="J249" s="14"/>
      <c r="K249" s="5">
        <f t="shared" si="9"/>
        <v>12</v>
      </c>
      <c r="L249" s="12">
        <f t="shared" si="10"/>
        <v>29925</v>
      </c>
      <c r="M249" s="5">
        <f t="shared" ca="1" si="11"/>
        <v>43</v>
      </c>
    </row>
    <row r="250" spans="1:13" ht="15" customHeight="1" x14ac:dyDescent="0.25">
      <c r="A250" s="5" t="s">
        <v>1140</v>
      </c>
      <c r="B250" s="5">
        <v>1986</v>
      </c>
      <c r="C250" s="12" t="s">
        <v>21</v>
      </c>
      <c r="D250" s="5">
        <v>25</v>
      </c>
      <c r="E250" s="5">
        <v>3</v>
      </c>
      <c r="F250" s="10">
        <v>9210.06</v>
      </c>
      <c r="G250" s="5" t="s">
        <v>2</v>
      </c>
      <c r="H250" s="5" t="s">
        <v>3</v>
      </c>
      <c r="I250" s="5" t="s">
        <v>290</v>
      </c>
      <c r="J250" s="14"/>
      <c r="K250" s="5">
        <f t="shared" si="9"/>
        <v>12</v>
      </c>
      <c r="L250" s="12">
        <f t="shared" si="10"/>
        <v>31771</v>
      </c>
      <c r="M250" s="5">
        <f t="shared" ca="1" si="11"/>
        <v>38</v>
      </c>
    </row>
    <row r="251" spans="1:13" ht="15" customHeight="1" x14ac:dyDescent="0.25">
      <c r="A251" s="5" t="s">
        <v>1139</v>
      </c>
      <c r="B251" s="5">
        <v>1976</v>
      </c>
      <c r="C251" s="12" t="s">
        <v>11</v>
      </c>
      <c r="D251" s="5">
        <v>10</v>
      </c>
      <c r="E251" s="5">
        <v>2</v>
      </c>
      <c r="F251" s="10">
        <v>9193.84</v>
      </c>
      <c r="G251" s="5" t="s">
        <v>2</v>
      </c>
      <c r="H251" s="5" t="s">
        <v>7</v>
      </c>
      <c r="I251" s="5" t="s">
        <v>14</v>
      </c>
      <c r="J251" s="14"/>
      <c r="K251" s="5">
        <f t="shared" si="9"/>
        <v>9</v>
      </c>
      <c r="L251" s="12">
        <f t="shared" si="10"/>
        <v>28013</v>
      </c>
      <c r="M251" s="5">
        <f t="shared" ca="1" si="11"/>
        <v>48</v>
      </c>
    </row>
    <row r="252" spans="1:13" ht="15" customHeight="1" x14ac:dyDescent="0.25">
      <c r="A252" s="5" t="s">
        <v>1138</v>
      </c>
      <c r="B252" s="5">
        <v>1973</v>
      </c>
      <c r="C252" s="12" t="s">
        <v>21</v>
      </c>
      <c r="D252" s="5">
        <v>25</v>
      </c>
      <c r="E252" s="5">
        <v>1</v>
      </c>
      <c r="F252" s="10">
        <v>9182.17</v>
      </c>
      <c r="G252" s="5" t="s">
        <v>2</v>
      </c>
      <c r="H252" s="5" t="s">
        <v>3</v>
      </c>
      <c r="I252" s="5" t="s">
        <v>32</v>
      </c>
      <c r="J252" s="14"/>
      <c r="K252" s="5">
        <f t="shared" si="9"/>
        <v>12</v>
      </c>
      <c r="L252" s="12">
        <f t="shared" si="10"/>
        <v>27023</v>
      </c>
      <c r="M252" s="5">
        <f t="shared" ca="1" si="11"/>
        <v>51</v>
      </c>
    </row>
    <row r="253" spans="1:13" ht="15" customHeight="1" x14ac:dyDescent="0.25">
      <c r="A253" s="5" t="s">
        <v>1137</v>
      </c>
      <c r="B253" s="5">
        <v>1971</v>
      </c>
      <c r="C253" s="12" t="s">
        <v>21</v>
      </c>
      <c r="D253" s="5">
        <v>29</v>
      </c>
      <c r="E253" s="5">
        <v>0</v>
      </c>
      <c r="F253" s="10">
        <v>9174.14</v>
      </c>
      <c r="G253" s="5" t="s">
        <v>3</v>
      </c>
      <c r="H253" s="5" t="s">
        <v>7</v>
      </c>
      <c r="I253" s="5" t="s">
        <v>14</v>
      </c>
      <c r="J253" s="14"/>
      <c r="K253" s="5">
        <f t="shared" si="9"/>
        <v>12</v>
      </c>
      <c r="L253" s="12">
        <f t="shared" si="10"/>
        <v>26296</v>
      </c>
      <c r="M253" s="5">
        <f t="shared" ca="1" si="11"/>
        <v>53</v>
      </c>
    </row>
    <row r="254" spans="1:13" ht="15" customHeight="1" x14ac:dyDescent="0.25">
      <c r="A254" s="5" t="s">
        <v>1136</v>
      </c>
      <c r="B254" s="5">
        <v>1970</v>
      </c>
      <c r="C254" s="12" t="s">
        <v>27</v>
      </c>
      <c r="D254" s="5">
        <v>24</v>
      </c>
      <c r="E254" s="5">
        <v>0</v>
      </c>
      <c r="F254" s="10">
        <v>9171.75</v>
      </c>
      <c r="G254" s="5" t="s">
        <v>2</v>
      </c>
      <c r="H254" s="5" t="s">
        <v>2</v>
      </c>
      <c r="I254" s="5" t="s">
        <v>14</v>
      </c>
      <c r="J254" s="14"/>
      <c r="K254" s="5">
        <f t="shared" si="9"/>
        <v>10</v>
      </c>
      <c r="L254" s="12">
        <f t="shared" si="10"/>
        <v>25865</v>
      </c>
      <c r="M254" s="5">
        <f t="shared" ca="1" si="11"/>
        <v>54</v>
      </c>
    </row>
    <row r="255" spans="1:13" ht="15" customHeight="1" x14ac:dyDescent="0.25">
      <c r="A255" s="5" t="s">
        <v>1135</v>
      </c>
      <c r="B255" s="5">
        <v>1990</v>
      </c>
      <c r="C255" s="12" t="s">
        <v>25</v>
      </c>
      <c r="D255" s="5">
        <v>23</v>
      </c>
      <c r="E255" s="5">
        <v>3</v>
      </c>
      <c r="F255" s="10">
        <v>9159.51</v>
      </c>
      <c r="G255" s="5" t="s">
        <v>2</v>
      </c>
      <c r="H255" s="5" t="s">
        <v>2</v>
      </c>
      <c r="I255" s="5" t="s">
        <v>290</v>
      </c>
      <c r="J255" s="14"/>
      <c r="K255" s="5">
        <f t="shared" si="9"/>
        <v>8</v>
      </c>
      <c r="L255" s="12">
        <f t="shared" si="10"/>
        <v>33108</v>
      </c>
      <c r="M255" s="5">
        <f t="shared" ca="1" si="11"/>
        <v>34</v>
      </c>
    </row>
    <row r="256" spans="1:13" ht="15" customHeight="1" x14ac:dyDescent="0.25">
      <c r="A256" s="5" t="s">
        <v>1134</v>
      </c>
      <c r="B256" s="5">
        <v>1982</v>
      </c>
      <c r="C256" s="12" t="s">
        <v>21</v>
      </c>
      <c r="D256" s="5">
        <v>8</v>
      </c>
      <c r="E256" s="5">
        <v>3</v>
      </c>
      <c r="F256" s="10">
        <v>9147.5</v>
      </c>
      <c r="G256" s="5" t="s">
        <v>2</v>
      </c>
      <c r="H256" s="5" t="s">
        <v>7</v>
      </c>
      <c r="I256" s="5" t="s">
        <v>14</v>
      </c>
      <c r="J256" s="14"/>
      <c r="K256" s="5">
        <f t="shared" si="9"/>
        <v>12</v>
      </c>
      <c r="L256" s="12">
        <f t="shared" si="10"/>
        <v>30293</v>
      </c>
      <c r="M256" s="5">
        <f t="shared" ca="1" si="11"/>
        <v>42</v>
      </c>
    </row>
    <row r="257" spans="1:13" ht="15" customHeight="1" x14ac:dyDescent="0.25">
      <c r="A257" s="5" t="s">
        <v>1133</v>
      </c>
      <c r="B257" s="5">
        <v>1970</v>
      </c>
      <c r="C257" s="12" t="s">
        <v>27</v>
      </c>
      <c r="D257" s="5">
        <v>18</v>
      </c>
      <c r="E257" s="5">
        <v>0</v>
      </c>
      <c r="F257" s="10">
        <v>9144.57</v>
      </c>
      <c r="G257" s="5" t="s">
        <v>3</v>
      </c>
      <c r="H257" s="5" t="s">
        <v>2</v>
      </c>
      <c r="I257" s="5" t="s">
        <v>32</v>
      </c>
      <c r="J257" s="14"/>
      <c r="K257" s="5">
        <f t="shared" si="9"/>
        <v>10</v>
      </c>
      <c r="L257" s="12">
        <f t="shared" si="10"/>
        <v>25859</v>
      </c>
      <c r="M257" s="5">
        <f t="shared" ca="1" si="11"/>
        <v>54</v>
      </c>
    </row>
    <row r="258" spans="1:13" ht="15" customHeight="1" x14ac:dyDescent="0.25">
      <c r="A258" s="5" t="s">
        <v>1132</v>
      </c>
      <c r="B258" s="5">
        <v>1970</v>
      </c>
      <c r="C258" s="12" t="s">
        <v>25</v>
      </c>
      <c r="D258" s="5">
        <v>12</v>
      </c>
      <c r="E258" s="5">
        <v>0</v>
      </c>
      <c r="F258" s="10">
        <v>9140.9500000000007</v>
      </c>
      <c r="G258" s="5" t="s">
        <v>3</v>
      </c>
      <c r="H258" s="5" t="s">
        <v>3</v>
      </c>
      <c r="I258" s="5" t="s">
        <v>4</v>
      </c>
      <c r="J258" s="14"/>
      <c r="K258" s="5">
        <f t="shared" ref="K258:K321" si="12">MONTH(1&amp;C258)</f>
        <v>8</v>
      </c>
      <c r="L258" s="12">
        <f t="shared" ref="L258:L321" si="13">DATE(B258,K258,D258)</f>
        <v>25792</v>
      </c>
      <c r="M258" s="5">
        <f t="shared" ref="M258:M321" ca="1" si="14">DATEDIF(L258,TODAY(),"Y")</f>
        <v>54</v>
      </c>
    </row>
    <row r="259" spans="1:13" ht="15" customHeight="1" x14ac:dyDescent="0.25">
      <c r="A259" s="5" t="s">
        <v>2240</v>
      </c>
      <c r="B259" s="5">
        <v>1966</v>
      </c>
      <c r="C259" s="12" t="s">
        <v>9</v>
      </c>
      <c r="D259" s="5">
        <v>24</v>
      </c>
      <c r="E259" s="5">
        <v>0</v>
      </c>
      <c r="F259" s="10">
        <v>39396.86</v>
      </c>
      <c r="G259" s="5" t="s">
        <v>2</v>
      </c>
      <c r="H259" s="5" t="s">
        <v>2</v>
      </c>
      <c r="I259" s="5" t="s">
        <v>32</v>
      </c>
      <c r="J259" s="14"/>
      <c r="K259" s="5">
        <f t="shared" si="12"/>
        <v>6</v>
      </c>
      <c r="L259" s="12">
        <f t="shared" si="13"/>
        <v>24282</v>
      </c>
      <c r="M259" s="5">
        <f t="shared" ca="1" si="14"/>
        <v>58</v>
      </c>
    </row>
    <row r="260" spans="1:13" ht="15" customHeight="1" x14ac:dyDescent="0.25">
      <c r="A260" s="5" t="s">
        <v>1131</v>
      </c>
      <c r="B260" s="5">
        <v>1977</v>
      </c>
      <c r="C260" s="12" t="s">
        <v>21</v>
      </c>
      <c r="D260" s="5">
        <v>2</v>
      </c>
      <c r="E260" s="5">
        <v>3</v>
      </c>
      <c r="F260" s="10">
        <v>9101.7999999999993</v>
      </c>
      <c r="G260" s="5" t="s">
        <v>2</v>
      </c>
      <c r="H260" s="5" t="s">
        <v>7</v>
      </c>
      <c r="I260" s="5" t="s">
        <v>32</v>
      </c>
      <c r="J260" s="14"/>
      <c r="K260" s="5">
        <f t="shared" si="12"/>
        <v>12</v>
      </c>
      <c r="L260" s="12">
        <f t="shared" si="13"/>
        <v>28461</v>
      </c>
      <c r="M260" s="5">
        <f t="shared" ca="1" si="14"/>
        <v>47</v>
      </c>
    </row>
    <row r="261" spans="1:13" ht="15" customHeight="1" x14ac:dyDescent="0.25">
      <c r="A261" s="5" t="s">
        <v>1130</v>
      </c>
      <c r="B261" s="5">
        <v>1965</v>
      </c>
      <c r="C261" s="12" t="s">
        <v>6</v>
      </c>
      <c r="D261" s="5">
        <v>9</v>
      </c>
      <c r="E261" s="5">
        <v>0</v>
      </c>
      <c r="F261" s="10">
        <v>9095.94</v>
      </c>
      <c r="G261" s="5" t="s">
        <v>3</v>
      </c>
      <c r="H261" s="5" t="s">
        <v>7</v>
      </c>
      <c r="I261" s="5" t="s">
        <v>32</v>
      </c>
      <c r="J261" s="14"/>
      <c r="K261" s="5">
        <f t="shared" si="12"/>
        <v>11</v>
      </c>
      <c r="L261" s="12">
        <f t="shared" si="13"/>
        <v>24055</v>
      </c>
      <c r="M261" s="5">
        <f t="shared" ca="1" si="14"/>
        <v>59</v>
      </c>
    </row>
    <row r="262" spans="1:13" ht="15" customHeight="1" x14ac:dyDescent="0.25">
      <c r="A262" s="5" t="s">
        <v>1129</v>
      </c>
      <c r="B262" s="5">
        <v>1977</v>
      </c>
      <c r="C262" s="12" t="s">
        <v>6</v>
      </c>
      <c r="D262" s="5">
        <v>4</v>
      </c>
      <c r="E262" s="5">
        <v>2</v>
      </c>
      <c r="F262" s="10">
        <v>9095.07</v>
      </c>
      <c r="G262" s="5" t="s">
        <v>2</v>
      </c>
      <c r="H262" s="5" t="s">
        <v>2</v>
      </c>
      <c r="I262" s="5" t="s">
        <v>237</v>
      </c>
      <c r="J262" s="14"/>
      <c r="K262" s="5">
        <f t="shared" si="12"/>
        <v>11</v>
      </c>
      <c r="L262" s="12">
        <f t="shared" si="13"/>
        <v>28433</v>
      </c>
      <c r="M262" s="5">
        <f t="shared" ca="1" si="14"/>
        <v>47</v>
      </c>
    </row>
    <row r="263" spans="1:13" ht="15" customHeight="1" x14ac:dyDescent="0.25">
      <c r="A263" s="5" t="s">
        <v>1128</v>
      </c>
      <c r="B263" s="5">
        <v>1972</v>
      </c>
      <c r="C263" s="12" t="s">
        <v>21</v>
      </c>
      <c r="D263" s="5">
        <v>2</v>
      </c>
      <c r="E263" s="5">
        <v>1</v>
      </c>
      <c r="F263" s="10">
        <v>9058.73</v>
      </c>
      <c r="G263" s="5" t="s">
        <v>3</v>
      </c>
      <c r="H263" s="5" t="s">
        <v>2</v>
      </c>
      <c r="I263" s="5" t="s">
        <v>4</v>
      </c>
      <c r="J263" s="14"/>
      <c r="K263" s="5">
        <f t="shared" si="12"/>
        <v>12</v>
      </c>
      <c r="L263" s="12">
        <f t="shared" si="13"/>
        <v>26635</v>
      </c>
      <c r="M263" s="5">
        <f t="shared" ca="1" si="14"/>
        <v>52</v>
      </c>
    </row>
    <row r="264" spans="1:13" ht="15" customHeight="1" x14ac:dyDescent="0.25">
      <c r="A264" s="5" t="s">
        <v>1127</v>
      </c>
      <c r="B264" s="5">
        <v>1972</v>
      </c>
      <c r="C264" s="12" t="s">
        <v>21</v>
      </c>
      <c r="D264" s="5">
        <v>7</v>
      </c>
      <c r="E264" s="5">
        <v>1</v>
      </c>
      <c r="F264" s="10">
        <v>9048.0300000000007</v>
      </c>
      <c r="G264" s="5" t="s">
        <v>2</v>
      </c>
      <c r="H264" s="5" t="s">
        <v>2</v>
      </c>
      <c r="I264" s="5" t="s">
        <v>4</v>
      </c>
      <c r="J264" s="14"/>
      <c r="K264" s="5">
        <f t="shared" si="12"/>
        <v>12</v>
      </c>
      <c r="L264" s="12">
        <f t="shared" si="13"/>
        <v>26640</v>
      </c>
      <c r="M264" s="5">
        <f t="shared" ca="1" si="14"/>
        <v>52</v>
      </c>
    </row>
    <row r="265" spans="1:13" ht="15" customHeight="1" x14ac:dyDescent="0.25">
      <c r="A265" s="5" t="s">
        <v>1126</v>
      </c>
      <c r="B265" s="5">
        <v>1993</v>
      </c>
      <c r="C265" s="12" t="s">
        <v>21</v>
      </c>
      <c r="D265" s="5">
        <v>1</v>
      </c>
      <c r="E265" s="5">
        <v>0</v>
      </c>
      <c r="F265" s="10">
        <v>9010.2000000000007</v>
      </c>
      <c r="G265" s="5" t="s">
        <v>2</v>
      </c>
      <c r="H265" s="5" t="s">
        <v>3</v>
      </c>
      <c r="I265" s="5" t="s">
        <v>525</v>
      </c>
      <c r="J265" s="14"/>
      <c r="K265" s="5">
        <f t="shared" si="12"/>
        <v>12</v>
      </c>
      <c r="L265" s="12">
        <f t="shared" si="13"/>
        <v>34304</v>
      </c>
      <c r="M265" s="5">
        <f t="shared" ca="1" si="14"/>
        <v>31</v>
      </c>
    </row>
    <row r="266" spans="1:13" ht="15" customHeight="1" x14ac:dyDescent="0.25">
      <c r="A266" s="5" t="s">
        <v>1125</v>
      </c>
      <c r="B266" s="5">
        <v>1979</v>
      </c>
      <c r="C266" s="12" t="s">
        <v>21</v>
      </c>
      <c r="D266" s="5">
        <v>16</v>
      </c>
      <c r="E266" s="5">
        <v>2</v>
      </c>
      <c r="F266" s="10">
        <v>8998.43</v>
      </c>
      <c r="G266" s="5" t="s">
        <v>2</v>
      </c>
      <c r="H266" s="5" t="s">
        <v>7</v>
      </c>
      <c r="I266" s="5" t="s">
        <v>190</v>
      </c>
      <c r="J266" s="14"/>
      <c r="K266" s="5">
        <f t="shared" si="12"/>
        <v>12</v>
      </c>
      <c r="L266" s="12">
        <f t="shared" si="13"/>
        <v>29205</v>
      </c>
      <c r="M266" s="5">
        <f t="shared" ca="1" si="14"/>
        <v>45</v>
      </c>
    </row>
    <row r="267" spans="1:13" ht="15" customHeight="1" x14ac:dyDescent="0.25">
      <c r="A267" s="5" t="s">
        <v>1124</v>
      </c>
      <c r="B267" s="5">
        <v>1973</v>
      </c>
      <c r="C267" s="12" t="s">
        <v>27</v>
      </c>
      <c r="D267" s="5">
        <v>11</v>
      </c>
      <c r="E267" s="5">
        <v>0</v>
      </c>
      <c r="F267" s="10">
        <v>8988.16</v>
      </c>
      <c r="G267" s="5" t="s">
        <v>2</v>
      </c>
      <c r="H267" s="5" t="s">
        <v>7</v>
      </c>
      <c r="I267" s="5" t="s">
        <v>14</v>
      </c>
      <c r="J267" s="14"/>
      <c r="K267" s="5">
        <f t="shared" si="12"/>
        <v>10</v>
      </c>
      <c r="L267" s="12">
        <f t="shared" si="13"/>
        <v>26948</v>
      </c>
      <c r="M267" s="5">
        <f t="shared" ca="1" si="14"/>
        <v>51</v>
      </c>
    </row>
    <row r="268" spans="1:13" ht="15" customHeight="1" x14ac:dyDescent="0.25">
      <c r="A268" s="5" t="s">
        <v>1123</v>
      </c>
      <c r="B268" s="5">
        <v>1974</v>
      </c>
      <c r="C268" s="12" t="s">
        <v>1</v>
      </c>
      <c r="D268" s="5">
        <v>21</v>
      </c>
      <c r="E268" s="5">
        <v>2</v>
      </c>
      <c r="F268" s="10">
        <v>8978.19</v>
      </c>
      <c r="G268" s="5" t="s">
        <v>2</v>
      </c>
      <c r="H268" s="5" t="s">
        <v>2</v>
      </c>
      <c r="I268" s="5" t="s">
        <v>4</v>
      </c>
      <c r="J268" s="14"/>
      <c r="K268" s="5">
        <f t="shared" si="12"/>
        <v>7</v>
      </c>
      <c r="L268" s="12">
        <f t="shared" si="13"/>
        <v>27231</v>
      </c>
      <c r="M268" s="5">
        <f t="shared" ca="1" si="14"/>
        <v>50</v>
      </c>
    </row>
    <row r="269" spans="1:13" ht="15" customHeight="1" x14ac:dyDescent="0.25">
      <c r="A269" s="5" t="s">
        <v>1122</v>
      </c>
      <c r="B269" s="5">
        <v>1974</v>
      </c>
      <c r="C269" s="12" t="s">
        <v>11</v>
      </c>
      <c r="D269" s="5">
        <v>8</v>
      </c>
      <c r="E269" s="5">
        <v>2</v>
      </c>
      <c r="F269" s="10">
        <v>8968.33</v>
      </c>
      <c r="G269" s="5" t="s">
        <v>3</v>
      </c>
      <c r="H269" s="5" t="s">
        <v>2</v>
      </c>
      <c r="I269" s="5" t="s">
        <v>32</v>
      </c>
      <c r="J269" s="14"/>
      <c r="K269" s="5">
        <f t="shared" si="12"/>
        <v>9</v>
      </c>
      <c r="L269" s="12">
        <f t="shared" si="13"/>
        <v>27280</v>
      </c>
      <c r="M269" s="5">
        <f t="shared" ca="1" si="14"/>
        <v>50</v>
      </c>
    </row>
    <row r="270" spans="1:13" ht="15" customHeight="1" x14ac:dyDescent="0.25">
      <c r="A270" s="5" t="s">
        <v>2239</v>
      </c>
      <c r="B270" s="5">
        <v>1978</v>
      </c>
      <c r="C270" s="12" t="s">
        <v>25</v>
      </c>
      <c r="D270" s="5">
        <v>5</v>
      </c>
      <c r="E270" s="5">
        <v>2</v>
      </c>
      <c r="F270" s="10">
        <v>39352.6</v>
      </c>
      <c r="G270" s="5" t="s">
        <v>2</v>
      </c>
      <c r="H270" s="5" t="s">
        <v>3</v>
      </c>
      <c r="I270" s="5" t="s">
        <v>32</v>
      </c>
      <c r="J270" s="14"/>
      <c r="K270" s="5">
        <f t="shared" si="12"/>
        <v>8</v>
      </c>
      <c r="L270" s="12">
        <f t="shared" si="13"/>
        <v>28707</v>
      </c>
      <c r="M270" s="5">
        <f t="shared" ca="1" si="14"/>
        <v>46</v>
      </c>
    </row>
    <row r="271" spans="1:13" ht="15" customHeight="1" x14ac:dyDescent="0.25">
      <c r="A271" s="5" t="s">
        <v>1121</v>
      </c>
      <c r="B271" s="5">
        <v>1983</v>
      </c>
      <c r="C271" s="12" t="s">
        <v>1</v>
      </c>
      <c r="D271" s="5">
        <v>15</v>
      </c>
      <c r="E271" s="5">
        <v>5</v>
      </c>
      <c r="F271" s="10">
        <v>8965.7999999999993</v>
      </c>
      <c r="G271" s="5" t="s">
        <v>2</v>
      </c>
      <c r="H271" s="5" t="s">
        <v>3</v>
      </c>
      <c r="I271" s="5" t="s">
        <v>14</v>
      </c>
      <c r="J271" s="14"/>
      <c r="K271" s="5">
        <f t="shared" si="12"/>
        <v>7</v>
      </c>
      <c r="L271" s="12">
        <f t="shared" si="13"/>
        <v>30512</v>
      </c>
      <c r="M271" s="5">
        <f t="shared" ca="1" si="14"/>
        <v>41</v>
      </c>
    </row>
    <row r="272" spans="1:13" ht="15" customHeight="1" x14ac:dyDescent="0.25">
      <c r="A272" s="5" t="s">
        <v>1120</v>
      </c>
      <c r="B272" s="5">
        <v>1974</v>
      </c>
      <c r="C272" s="12" t="s">
        <v>25</v>
      </c>
      <c r="D272" s="5">
        <v>17</v>
      </c>
      <c r="E272" s="5">
        <v>1</v>
      </c>
      <c r="F272" s="10">
        <v>8964.06</v>
      </c>
      <c r="G272" s="5" t="s">
        <v>3</v>
      </c>
      <c r="H272" s="5" t="s">
        <v>2</v>
      </c>
      <c r="I272" s="5" t="s">
        <v>158</v>
      </c>
      <c r="J272" s="14"/>
      <c r="K272" s="5">
        <f t="shared" si="12"/>
        <v>8</v>
      </c>
      <c r="L272" s="12">
        <f t="shared" si="13"/>
        <v>27258</v>
      </c>
      <c r="M272" s="5">
        <f t="shared" ca="1" si="14"/>
        <v>50</v>
      </c>
    </row>
    <row r="273" spans="1:13" ht="15" customHeight="1" x14ac:dyDescent="0.25">
      <c r="A273" s="5" t="s">
        <v>1119</v>
      </c>
      <c r="B273" s="5">
        <v>1992</v>
      </c>
      <c r="C273" s="12" t="s">
        <v>11</v>
      </c>
      <c r="D273" s="5">
        <v>27</v>
      </c>
      <c r="E273" s="5">
        <v>0</v>
      </c>
      <c r="F273" s="10">
        <v>8954.99</v>
      </c>
      <c r="G273" s="5" t="s">
        <v>2</v>
      </c>
      <c r="H273" s="5" t="s">
        <v>3</v>
      </c>
      <c r="I273" s="5" t="s">
        <v>525</v>
      </c>
      <c r="J273" s="14"/>
      <c r="K273" s="5">
        <f t="shared" si="12"/>
        <v>9</v>
      </c>
      <c r="L273" s="12">
        <f t="shared" si="13"/>
        <v>33874</v>
      </c>
      <c r="M273" s="5">
        <f t="shared" ca="1" si="14"/>
        <v>32</v>
      </c>
    </row>
    <row r="274" spans="1:13" ht="15" customHeight="1" x14ac:dyDescent="0.25">
      <c r="A274" s="5" t="s">
        <v>1118</v>
      </c>
      <c r="B274" s="5">
        <v>1976</v>
      </c>
      <c r="C274" s="12" t="s">
        <v>21</v>
      </c>
      <c r="D274" s="5">
        <v>25</v>
      </c>
      <c r="E274" s="5">
        <v>3</v>
      </c>
      <c r="F274" s="10">
        <v>8944.1200000000008</v>
      </c>
      <c r="G274" s="5" t="s">
        <v>3</v>
      </c>
      <c r="H274" s="5" t="s">
        <v>2</v>
      </c>
      <c r="I274" s="5" t="s">
        <v>4</v>
      </c>
      <c r="J274" s="14"/>
      <c r="K274" s="5">
        <f t="shared" si="12"/>
        <v>12</v>
      </c>
      <c r="L274" s="12">
        <f t="shared" si="13"/>
        <v>28119</v>
      </c>
      <c r="M274" s="5">
        <f t="shared" ca="1" si="14"/>
        <v>48</v>
      </c>
    </row>
    <row r="275" spans="1:13" ht="15" customHeight="1" x14ac:dyDescent="0.25">
      <c r="A275" s="5" t="s">
        <v>1117</v>
      </c>
      <c r="B275" s="5">
        <v>1972</v>
      </c>
      <c r="C275" s="12" t="s">
        <v>9</v>
      </c>
      <c r="D275" s="5">
        <v>6</v>
      </c>
      <c r="E275" s="5">
        <v>0</v>
      </c>
      <c r="F275" s="10">
        <v>8932.08</v>
      </c>
      <c r="G275" s="5" t="s">
        <v>2</v>
      </c>
      <c r="H275" s="5" t="s">
        <v>7</v>
      </c>
      <c r="I275" s="5" t="s">
        <v>32</v>
      </c>
      <c r="J275" s="14"/>
      <c r="K275" s="5">
        <f t="shared" si="12"/>
        <v>6</v>
      </c>
      <c r="L275" s="12">
        <f t="shared" si="13"/>
        <v>26456</v>
      </c>
      <c r="M275" s="5">
        <f t="shared" ca="1" si="14"/>
        <v>52</v>
      </c>
    </row>
    <row r="276" spans="1:13" ht="15" customHeight="1" x14ac:dyDescent="0.25">
      <c r="A276" s="5" t="s">
        <v>1116</v>
      </c>
      <c r="B276" s="5">
        <v>1975</v>
      </c>
      <c r="C276" s="12" t="s">
        <v>1</v>
      </c>
      <c r="D276" s="5">
        <v>7</v>
      </c>
      <c r="E276" s="5">
        <v>1</v>
      </c>
      <c r="F276" s="10">
        <v>8930.93</v>
      </c>
      <c r="G276" s="5" t="s">
        <v>2</v>
      </c>
      <c r="H276" s="5" t="s">
        <v>2</v>
      </c>
      <c r="I276" s="5" t="s">
        <v>14</v>
      </c>
      <c r="J276" s="14"/>
      <c r="K276" s="5">
        <f t="shared" si="12"/>
        <v>7</v>
      </c>
      <c r="L276" s="12">
        <f t="shared" si="13"/>
        <v>27582</v>
      </c>
      <c r="M276" s="5">
        <f t="shared" ca="1" si="14"/>
        <v>49</v>
      </c>
    </row>
    <row r="277" spans="1:13" ht="15" customHeight="1" x14ac:dyDescent="0.25">
      <c r="A277" s="5" t="s">
        <v>1115</v>
      </c>
      <c r="B277" s="5">
        <v>1967</v>
      </c>
      <c r="C277" s="12" t="s">
        <v>11</v>
      </c>
      <c r="D277" s="5">
        <v>6</v>
      </c>
      <c r="E277" s="5">
        <v>0</v>
      </c>
      <c r="F277" s="10">
        <v>8908.4699999999993</v>
      </c>
      <c r="G277" s="5" t="s">
        <v>3</v>
      </c>
      <c r="H277" s="5" t="s">
        <v>2</v>
      </c>
      <c r="I277" s="5" t="s">
        <v>4</v>
      </c>
      <c r="J277" s="14"/>
      <c r="K277" s="5">
        <f t="shared" si="12"/>
        <v>9</v>
      </c>
      <c r="L277" s="12">
        <f t="shared" si="13"/>
        <v>24721</v>
      </c>
      <c r="M277" s="5">
        <f t="shared" ca="1" si="14"/>
        <v>57</v>
      </c>
    </row>
    <row r="278" spans="1:13" ht="15" customHeight="1" x14ac:dyDescent="0.25">
      <c r="A278" s="5" t="s">
        <v>1114</v>
      </c>
      <c r="B278" s="5">
        <v>1997</v>
      </c>
      <c r="C278" s="12" t="s">
        <v>6</v>
      </c>
      <c r="D278" s="5">
        <v>28</v>
      </c>
      <c r="E278" s="5">
        <v>0</v>
      </c>
      <c r="F278" s="10">
        <v>8906.14</v>
      </c>
      <c r="G278" s="5" t="s">
        <v>2</v>
      </c>
      <c r="H278" s="5" t="s">
        <v>2</v>
      </c>
      <c r="I278" s="5" t="s">
        <v>14</v>
      </c>
      <c r="J278" s="14"/>
      <c r="K278" s="5">
        <f t="shared" si="12"/>
        <v>11</v>
      </c>
      <c r="L278" s="12">
        <f t="shared" si="13"/>
        <v>35762</v>
      </c>
      <c r="M278" s="5">
        <f t="shared" ca="1" si="14"/>
        <v>27</v>
      </c>
    </row>
    <row r="279" spans="1:13" ht="15" customHeight="1" x14ac:dyDescent="0.25">
      <c r="A279" s="5" t="s">
        <v>1113</v>
      </c>
      <c r="B279" s="5">
        <v>1978</v>
      </c>
      <c r="C279" s="12" t="s">
        <v>21</v>
      </c>
      <c r="D279" s="5">
        <v>16</v>
      </c>
      <c r="E279" s="5">
        <v>3</v>
      </c>
      <c r="F279" s="10">
        <v>8891.14</v>
      </c>
      <c r="G279" s="5" t="s">
        <v>2</v>
      </c>
      <c r="H279" s="5" t="s">
        <v>3</v>
      </c>
      <c r="I279" s="5" t="s">
        <v>346</v>
      </c>
      <c r="J279" s="14"/>
      <c r="K279" s="5">
        <f t="shared" si="12"/>
        <v>12</v>
      </c>
      <c r="L279" s="12">
        <f t="shared" si="13"/>
        <v>28840</v>
      </c>
      <c r="M279" s="5">
        <f t="shared" ca="1" si="14"/>
        <v>46</v>
      </c>
    </row>
    <row r="280" spans="1:13" ht="15" customHeight="1" x14ac:dyDescent="0.25">
      <c r="A280" s="5" t="s">
        <v>1112</v>
      </c>
      <c r="B280" s="5">
        <v>1973</v>
      </c>
      <c r="C280" s="12" t="s">
        <v>11</v>
      </c>
      <c r="D280" s="5">
        <v>9</v>
      </c>
      <c r="E280" s="5">
        <v>0</v>
      </c>
      <c r="F280" s="10">
        <v>8890.59</v>
      </c>
      <c r="G280" s="5" t="s">
        <v>2</v>
      </c>
      <c r="H280" s="5" t="s">
        <v>3</v>
      </c>
      <c r="I280" s="5" t="s">
        <v>14</v>
      </c>
      <c r="J280" s="14"/>
      <c r="K280" s="5">
        <f t="shared" si="12"/>
        <v>9</v>
      </c>
      <c r="L280" s="12">
        <f t="shared" si="13"/>
        <v>26916</v>
      </c>
      <c r="M280" s="5">
        <f t="shared" ca="1" si="14"/>
        <v>51</v>
      </c>
    </row>
    <row r="281" spans="1:13" ht="15" customHeight="1" x14ac:dyDescent="0.25">
      <c r="A281" s="5" t="s">
        <v>2238</v>
      </c>
      <c r="B281" s="5">
        <v>1982</v>
      </c>
      <c r="C281" s="12" t="s">
        <v>25</v>
      </c>
      <c r="D281" s="5">
        <v>16</v>
      </c>
      <c r="E281" s="5">
        <v>3</v>
      </c>
      <c r="F281" s="10">
        <v>39315.279999999999</v>
      </c>
      <c r="G281" s="5" t="s">
        <v>2</v>
      </c>
      <c r="H281" s="5" t="s">
        <v>3</v>
      </c>
      <c r="I281" s="5" t="s">
        <v>32</v>
      </c>
      <c r="J281" s="14"/>
      <c r="K281" s="5">
        <f t="shared" si="12"/>
        <v>8</v>
      </c>
      <c r="L281" s="12">
        <f t="shared" si="13"/>
        <v>30179</v>
      </c>
      <c r="M281" s="5">
        <f t="shared" ca="1" si="14"/>
        <v>42</v>
      </c>
    </row>
    <row r="282" spans="1:13" ht="15" customHeight="1" x14ac:dyDescent="0.25">
      <c r="A282" s="5" t="s">
        <v>1111</v>
      </c>
      <c r="B282" s="5">
        <v>1974</v>
      </c>
      <c r="C282" s="12" t="s">
        <v>9</v>
      </c>
      <c r="D282" s="5">
        <v>18</v>
      </c>
      <c r="E282" s="5">
        <v>1</v>
      </c>
      <c r="F282" s="10">
        <v>8871.15</v>
      </c>
      <c r="G282" s="5" t="s">
        <v>2</v>
      </c>
      <c r="H282" s="5" t="s">
        <v>3</v>
      </c>
      <c r="I282" s="5" t="s">
        <v>4</v>
      </c>
      <c r="J282" s="14"/>
      <c r="K282" s="5">
        <f t="shared" si="12"/>
        <v>6</v>
      </c>
      <c r="L282" s="12">
        <f t="shared" si="13"/>
        <v>27198</v>
      </c>
      <c r="M282" s="5">
        <f t="shared" ca="1" si="14"/>
        <v>50</v>
      </c>
    </row>
    <row r="283" spans="1:13" ht="15" customHeight="1" x14ac:dyDescent="0.25">
      <c r="A283" s="5" t="s">
        <v>1110</v>
      </c>
      <c r="B283" s="5">
        <v>1972</v>
      </c>
      <c r="C283" s="12" t="s">
        <v>6</v>
      </c>
      <c r="D283" s="5">
        <v>22</v>
      </c>
      <c r="E283" s="5">
        <v>0</v>
      </c>
      <c r="F283" s="10">
        <v>8835.26</v>
      </c>
      <c r="G283" s="5" t="s">
        <v>3</v>
      </c>
      <c r="H283" s="5" t="s">
        <v>2</v>
      </c>
      <c r="I283" s="5" t="s">
        <v>14</v>
      </c>
      <c r="J283" s="14"/>
      <c r="K283" s="5">
        <f t="shared" si="12"/>
        <v>11</v>
      </c>
      <c r="L283" s="12">
        <f t="shared" si="13"/>
        <v>26625</v>
      </c>
      <c r="M283" s="5">
        <f t="shared" ca="1" si="14"/>
        <v>52</v>
      </c>
    </row>
    <row r="284" spans="1:13" ht="15" customHeight="1" x14ac:dyDescent="0.25">
      <c r="A284" s="5" t="s">
        <v>1109</v>
      </c>
      <c r="B284" s="5">
        <v>1972</v>
      </c>
      <c r="C284" s="12" t="s">
        <v>6</v>
      </c>
      <c r="D284" s="5">
        <v>14</v>
      </c>
      <c r="E284" s="5">
        <v>0</v>
      </c>
      <c r="F284" s="10">
        <v>8827.2099999999991</v>
      </c>
      <c r="G284" s="5" t="s">
        <v>3</v>
      </c>
      <c r="H284" s="5" t="s">
        <v>7</v>
      </c>
      <c r="I284" s="5" t="s">
        <v>14</v>
      </c>
      <c r="J284" s="14"/>
      <c r="K284" s="5">
        <f t="shared" si="12"/>
        <v>11</v>
      </c>
      <c r="L284" s="12">
        <f t="shared" si="13"/>
        <v>26617</v>
      </c>
      <c r="M284" s="5">
        <f t="shared" ca="1" si="14"/>
        <v>52</v>
      </c>
    </row>
    <row r="285" spans="1:13" ht="15" customHeight="1" x14ac:dyDescent="0.25">
      <c r="A285" s="5" t="s">
        <v>1108</v>
      </c>
      <c r="B285" s="5">
        <v>1976</v>
      </c>
      <c r="C285" s="12" t="s">
        <v>1</v>
      </c>
      <c r="D285" s="5">
        <v>14</v>
      </c>
      <c r="E285" s="5">
        <v>2</v>
      </c>
      <c r="F285" s="10">
        <v>8825.09</v>
      </c>
      <c r="G285" s="5" t="s">
        <v>2</v>
      </c>
      <c r="H285" s="5" t="s">
        <v>3</v>
      </c>
      <c r="I285" s="5" t="s">
        <v>32</v>
      </c>
      <c r="J285" s="14"/>
      <c r="K285" s="5">
        <f t="shared" si="12"/>
        <v>7</v>
      </c>
      <c r="L285" s="12">
        <f t="shared" si="13"/>
        <v>27955</v>
      </c>
      <c r="M285" s="5">
        <f t="shared" ca="1" si="14"/>
        <v>48</v>
      </c>
    </row>
    <row r="286" spans="1:13" ht="15" customHeight="1" x14ac:dyDescent="0.25">
      <c r="A286" s="5" t="s">
        <v>1107</v>
      </c>
      <c r="B286" s="5">
        <v>1988</v>
      </c>
      <c r="C286" s="12" t="s">
        <v>25</v>
      </c>
      <c r="D286" s="5">
        <v>22</v>
      </c>
      <c r="E286" s="5">
        <v>3</v>
      </c>
      <c r="F286" s="10">
        <v>8824.27</v>
      </c>
      <c r="G286" s="5" t="s">
        <v>2</v>
      </c>
      <c r="H286" s="5" t="s">
        <v>7</v>
      </c>
      <c r="I286" s="5" t="s">
        <v>190</v>
      </c>
      <c r="J286" s="14"/>
      <c r="K286" s="5">
        <f t="shared" si="12"/>
        <v>8</v>
      </c>
      <c r="L286" s="12">
        <f t="shared" si="13"/>
        <v>32377</v>
      </c>
      <c r="M286" s="5">
        <f t="shared" ca="1" si="14"/>
        <v>36</v>
      </c>
    </row>
    <row r="287" spans="1:13" ht="15" customHeight="1" x14ac:dyDescent="0.25">
      <c r="A287" s="5" t="s">
        <v>1106</v>
      </c>
      <c r="B287" s="5">
        <v>1976</v>
      </c>
      <c r="C287" s="12" t="s">
        <v>27</v>
      </c>
      <c r="D287" s="5">
        <v>19</v>
      </c>
      <c r="E287" s="5">
        <v>1</v>
      </c>
      <c r="F287" s="10">
        <v>8823.99</v>
      </c>
      <c r="G287" s="5" t="s">
        <v>2</v>
      </c>
      <c r="H287" s="5" t="s">
        <v>3</v>
      </c>
      <c r="I287" s="5" t="s">
        <v>237</v>
      </c>
      <c r="J287" s="14"/>
      <c r="K287" s="5">
        <f t="shared" si="12"/>
        <v>10</v>
      </c>
      <c r="L287" s="12">
        <f t="shared" si="13"/>
        <v>28052</v>
      </c>
      <c r="M287" s="5">
        <f t="shared" ca="1" si="14"/>
        <v>48</v>
      </c>
    </row>
    <row r="288" spans="1:13" ht="15" customHeight="1" x14ac:dyDescent="0.25">
      <c r="A288" s="5" t="s">
        <v>1105</v>
      </c>
      <c r="B288" s="5">
        <v>1976</v>
      </c>
      <c r="C288" s="12" t="s">
        <v>9</v>
      </c>
      <c r="D288" s="5">
        <v>14</v>
      </c>
      <c r="E288" s="5">
        <v>2</v>
      </c>
      <c r="F288" s="10">
        <v>8823.2800000000007</v>
      </c>
      <c r="G288" s="5" t="s">
        <v>2</v>
      </c>
      <c r="H288" s="5" t="s">
        <v>7</v>
      </c>
      <c r="I288" s="5" t="s">
        <v>32</v>
      </c>
      <c r="J288" s="14"/>
      <c r="K288" s="5">
        <f t="shared" si="12"/>
        <v>6</v>
      </c>
      <c r="L288" s="12">
        <f t="shared" si="13"/>
        <v>27925</v>
      </c>
      <c r="M288" s="5">
        <f t="shared" ca="1" si="14"/>
        <v>48</v>
      </c>
    </row>
    <row r="289" spans="1:13" ht="15" customHeight="1" x14ac:dyDescent="0.25">
      <c r="A289" s="5" t="s">
        <v>1104</v>
      </c>
      <c r="B289" s="5">
        <v>2001</v>
      </c>
      <c r="C289" s="12" t="s">
        <v>6</v>
      </c>
      <c r="D289" s="5">
        <v>7</v>
      </c>
      <c r="E289" s="5">
        <v>0</v>
      </c>
      <c r="F289" s="10">
        <v>8821.8799999999992</v>
      </c>
      <c r="G289" s="5" t="s">
        <v>2</v>
      </c>
      <c r="H289" s="5" t="s">
        <v>3</v>
      </c>
      <c r="I289" s="5" t="s">
        <v>239</v>
      </c>
      <c r="J289" s="14"/>
      <c r="K289" s="5">
        <f t="shared" si="12"/>
        <v>11</v>
      </c>
      <c r="L289" s="12">
        <f t="shared" si="13"/>
        <v>37202</v>
      </c>
      <c r="M289" s="5">
        <f t="shared" ca="1" si="14"/>
        <v>23</v>
      </c>
    </row>
    <row r="290" spans="1:13" ht="15" customHeight="1" x14ac:dyDescent="0.25">
      <c r="A290" s="5" t="s">
        <v>1103</v>
      </c>
      <c r="B290" s="5">
        <v>1965</v>
      </c>
      <c r="C290" s="12" t="s">
        <v>25</v>
      </c>
      <c r="D290" s="5">
        <v>29</v>
      </c>
      <c r="E290" s="5">
        <v>0</v>
      </c>
      <c r="F290" s="10">
        <v>8800.49</v>
      </c>
      <c r="G290" s="5" t="s">
        <v>3</v>
      </c>
      <c r="H290" s="5" t="s">
        <v>2</v>
      </c>
      <c r="I290" s="5" t="s">
        <v>4</v>
      </c>
      <c r="J290" s="14"/>
      <c r="K290" s="5">
        <f t="shared" si="12"/>
        <v>8</v>
      </c>
      <c r="L290" s="12">
        <f t="shared" si="13"/>
        <v>23983</v>
      </c>
      <c r="M290" s="5">
        <f t="shared" ca="1" si="14"/>
        <v>59</v>
      </c>
    </row>
    <row r="291" spans="1:13" ht="15" customHeight="1" x14ac:dyDescent="0.25">
      <c r="A291" s="5" t="s">
        <v>1102</v>
      </c>
      <c r="B291" s="5">
        <v>1971</v>
      </c>
      <c r="C291" s="12" t="s">
        <v>9</v>
      </c>
      <c r="D291" s="5">
        <v>18</v>
      </c>
      <c r="E291" s="5">
        <v>0</v>
      </c>
      <c r="F291" s="10">
        <v>8798.59</v>
      </c>
      <c r="G291" s="5" t="s">
        <v>2</v>
      </c>
      <c r="H291" s="5" t="s">
        <v>7</v>
      </c>
      <c r="I291" s="5" t="s">
        <v>32</v>
      </c>
      <c r="J291" s="14"/>
      <c r="K291" s="5">
        <f t="shared" si="12"/>
        <v>6</v>
      </c>
      <c r="L291" s="12">
        <f t="shared" si="13"/>
        <v>26102</v>
      </c>
      <c r="M291" s="5">
        <f t="shared" ca="1" si="14"/>
        <v>53</v>
      </c>
    </row>
    <row r="292" spans="1:13" ht="15" customHeight="1" x14ac:dyDescent="0.25">
      <c r="A292" s="5" t="s">
        <v>2237</v>
      </c>
      <c r="B292" s="5">
        <v>1992</v>
      </c>
      <c r="C292" s="12" t="s">
        <v>6</v>
      </c>
      <c r="D292" s="5">
        <v>30</v>
      </c>
      <c r="E292" s="5">
        <v>2</v>
      </c>
      <c r="F292" s="10">
        <v>39241.440000000002</v>
      </c>
      <c r="G292" s="5" t="s">
        <v>7</v>
      </c>
      <c r="H292" s="5" t="s">
        <v>3</v>
      </c>
      <c r="I292" s="5" t="s">
        <v>32</v>
      </c>
      <c r="J292" s="14"/>
      <c r="K292" s="5">
        <f t="shared" si="12"/>
        <v>11</v>
      </c>
      <c r="L292" s="12">
        <f t="shared" si="13"/>
        <v>33938</v>
      </c>
      <c r="M292" s="5">
        <f t="shared" ca="1" si="14"/>
        <v>32</v>
      </c>
    </row>
    <row r="293" spans="1:13" ht="15" customHeight="1" x14ac:dyDescent="0.25">
      <c r="A293" s="5" t="s">
        <v>1101</v>
      </c>
      <c r="B293" s="5">
        <v>1971</v>
      </c>
      <c r="C293" s="12" t="s">
        <v>25</v>
      </c>
      <c r="D293" s="5">
        <v>23</v>
      </c>
      <c r="E293" s="5">
        <v>0</v>
      </c>
      <c r="F293" s="10">
        <v>8782.4699999999993</v>
      </c>
      <c r="G293" s="5" t="s">
        <v>2</v>
      </c>
      <c r="H293" s="5" t="s">
        <v>3</v>
      </c>
      <c r="I293" s="5" t="s">
        <v>32</v>
      </c>
      <c r="J293" s="14"/>
      <c r="K293" s="5">
        <f t="shared" si="12"/>
        <v>8</v>
      </c>
      <c r="L293" s="12">
        <f t="shared" si="13"/>
        <v>26168</v>
      </c>
      <c r="M293" s="5">
        <f t="shared" ca="1" si="14"/>
        <v>53</v>
      </c>
    </row>
    <row r="294" spans="1:13" ht="15" customHeight="1" x14ac:dyDescent="0.25">
      <c r="A294" s="5" t="s">
        <v>1100</v>
      </c>
      <c r="B294" s="5">
        <v>1974</v>
      </c>
      <c r="C294" s="12" t="s">
        <v>11</v>
      </c>
      <c r="D294" s="5">
        <v>6</v>
      </c>
      <c r="E294" s="5">
        <v>1</v>
      </c>
      <c r="F294" s="10">
        <v>8765.25</v>
      </c>
      <c r="G294" s="5" t="s">
        <v>2</v>
      </c>
      <c r="H294" s="5" t="s">
        <v>3</v>
      </c>
      <c r="I294" s="5" t="s">
        <v>14</v>
      </c>
      <c r="J294" s="14"/>
      <c r="K294" s="5">
        <f t="shared" si="12"/>
        <v>9</v>
      </c>
      <c r="L294" s="12">
        <f t="shared" si="13"/>
        <v>27278</v>
      </c>
      <c r="M294" s="5">
        <f t="shared" ca="1" si="14"/>
        <v>50</v>
      </c>
    </row>
    <row r="295" spans="1:13" ht="15" customHeight="1" x14ac:dyDescent="0.25">
      <c r="A295" s="5" t="s">
        <v>1099</v>
      </c>
      <c r="B295" s="5">
        <v>1969</v>
      </c>
      <c r="C295" s="12" t="s">
        <v>11</v>
      </c>
      <c r="D295" s="5">
        <v>9</v>
      </c>
      <c r="E295" s="5">
        <v>0</v>
      </c>
      <c r="F295" s="10">
        <v>8760.1200000000008</v>
      </c>
      <c r="G295" s="5" t="s">
        <v>2</v>
      </c>
      <c r="H295" s="5" t="s">
        <v>7</v>
      </c>
      <c r="I295" s="5" t="s">
        <v>4</v>
      </c>
      <c r="J295" s="14"/>
      <c r="K295" s="5">
        <f t="shared" si="12"/>
        <v>9</v>
      </c>
      <c r="L295" s="12">
        <f t="shared" si="13"/>
        <v>25455</v>
      </c>
      <c r="M295" s="5">
        <f t="shared" ca="1" si="14"/>
        <v>55</v>
      </c>
    </row>
    <row r="296" spans="1:13" ht="15" customHeight="1" x14ac:dyDescent="0.25">
      <c r="A296" s="5" t="s">
        <v>1098</v>
      </c>
      <c r="B296" s="5">
        <v>1999</v>
      </c>
      <c r="C296" s="12" t="s">
        <v>25</v>
      </c>
      <c r="D296" s="5">
        <v>23</v>
      </c>
      <c r="E296" s="5">
        <v>0</v>
      </c>
      <c r="F296" s="10">
        <v>8747.68</v>
      </c>
      <c r="G296" s="5" t="s">
        <v>2</v>
      </c>
      <c r="H296" s="5" t="s">
        <v>3</v>
      </c>
      <c r="I296" s="5" t="s">
        <v>32</v>
      </c>
      <c r="J296" s="14"/>
      <c r="K296" s="5">
        <f t="shared" si="12"/>
        <v>8</v>
      </c>
      <c r="L296" s="12">
        <f t="shared" si="13"/>
        <v>36395</v>
      </c>
      <c r="M296" s="5">
        <f t="shared" ca="1" si="14"/>
        <v>25</v>
      </c>
    </row>
    <row r="297" spans="1:13" ht="15" customHeight="1" x14ac:dyDescent="0.25">
      <c r="A297" s="5" t="s">
        <v>1097</v>
      </c>
      <c r="B297" s="5">
        <v>1976</v>
      </c>
      <c r="C297" s="12" t="s">
        <v>9</v>
      </c>
      <c r="D297" s="5">
        <v>17</v>
      </c>
      <c r="E297" s="5">
        <v>2</v>
      </c>
      <c r="F297" s="10">
        <v>8733.23</v>
      </c>
      <c r="G297" s="5" t="s">
        <v>2</v>
      </c>
      <c r="H297" s="5" t="s">
        <v>3</v>
      </c>
      <c r="I297" s="5" t="s">
        <v>14</v>
      </c>
      <c r="J297" s="14"/>
      <c r="K297" s="5">
        <f t="shared" si="12"/>
        <v>6</v>
      </c>
      <c r="L297" s="12">
        <f t="shared" si="13"/>
        <v>27928</v>
      </c>
      <c r="M297" s="5">
        <f t="shared" ca="1" si="14"/>
        <v>48</v>
      </c>
    </row>
    <row r="298" spans="1:13" ht="15" customHeight="1" x14ac:dyDescent="0.25">
      <c r="A298" s="5" t="s">
        <v>1096</v>
      </c>
      <c r="B298" s="5">
        <v>1973</v>
      </c>
      <c r="C298" s="12" t="s">
        <v>9</v>
      </c>
      <c r="D298" s="5">
        <v>25</v>
      </c>
      <c r="E298" s="5">
        <v>1</v>
      </c>
      <c r="F298" s="10">
        <v>8703.4599999999991</v>
      </c>
      <c r="G298" s="5" t="s">
        <v>3</v>
      </c>
      <c r="H298" s="5" t="s">
        <v>3</v>
      </c>
      <c r="I298" s="5" t="s">
        <v>32</v>
      </c>
      <c r="J298" s="14"/>
      <c r="K298" s="5">
        <f t="shared" si="12"/>
        <v>6</v>
      </c>
      <c r="L298" s="12">
        <f t="shared" si="13"/>
        <v>26840</v>
      </c>
      <c r="M298" s="5">
        <f t="shared" ca="1" si="14"/>
        <v>51</v>
      </c>
    </row>
    <row r="299" spans="1:13" ht="15" customHeight="1" x14ac:dyDescent="0.25">
      <c r="A299" s="5" t="s">
        <v>1095</v>
      </c>
      <c r="B299" s="5">
        <v>1980</v>
      </c>
      <c r="C299" s="12" t="s">
        <v>27</v>
      </c>
      <c r="D299" s="5">
        <v>28</v>
      </c>
      <c r="E299" s="5">
        <v>2</v>
      </c>
      <c r="F299" s="10">
        <v>8701.84</v>
      </c>
      <c r="G299" s="5" t="s">
        <v>2</v>
      </c>
      <c r="H299" s="5" t="s">
        <v>3</v>
      </c>
      <c r="I299" s="5" t="s">
        <v>290</v>
      </c>
      <c r="J299" s="14"/>
      <c r="K299" s="5">
        <f t="shared" si="12"/>
        <v>10</v>
      </c>
      <c r="L299" s="12">
        <f t="shared" si="13"/>
        <v>29522</v>
      </c>
      <c r="M299" s="5">
        <f t="shared" ca="1" si="14"/>
        <v>44</v>
      </c>
    </row>
    <row r="300" spans="1:13" ht="15" customHeight="1" x14ac:dyDescent="0.25">
      <c r="A300" s="5" t="s">
        <v>1094</v>
      </c>
      <c r="B300" s="5">
        <v>1973</v>
      </c>
      <c r="C300" s="12" t="s">
        <v>27</v>
      </c>
      <c r="D300" s="5">
        <v>11</v>
      </c>
      <c r="E300" s="5">
        <v>0</v>
      </c>
      <c r="F300" s="10">
        <v>8688.86</v>
      </c>
      <c r="G300" s="5" t="s">
        <v>2</v>
      </c>
      <c r="H300" s="5" t="s">
        <v>7</v>
      </c>
      <c r="I300" s="5" t="s">
        <v>346</v>
      </c>
      <c r="J300" s="14"/>
      <c r="K300" s="5">
        <f t="shared" si="12"/>
        <v>10</v>
      </c>
      <c r="L300" s="12">
        <f t="shared" si="13"/>
        <v>26948</v>
      </c>
      <c r="M300" s="5">
        <f t="shared" ca="1" si="14"/>
        <v>51</v>
      </c>
    </row>
    <row r="301" spans="1:13" ht="15" customHeight="1" x14ac:dyDescent="0.25">
      <c r="A301" s="5" t="s">
        <v>1093</v>
      </c>
      <c r="B301" s="5">
        <v>1974</v>
      </c>
      <c r="C301" s="12" t="s">
        <v>25</v>
      </c>
      <c r="D301" s="5">
        <v>16</v>
      </c>
      <c r="E301" s="5">
        <v>0</v>
      </c>
      <c r="F301" s="10">
        <v>8671.19</v>
      </c>
      <c r="G301" s="5" t="s">
        <v>2</v>
      </c>
      <c r="H301" s="5" t="s">
        <v>7</v>
      </c>
      <c r="I301" s="5" t="s">
        <v>14</v>
      </c>
      <c r="J301" s="14"/>
      <c r="K301" s="5">
        <f t="shared" si="12"/>
        <v>8</v>
      </c>
      <c r="L301" s="12">
        <f t="shared" si="13"/>
        <v>27257</v>
      </c>
      <c r="M301" s="5">
        <f t="shared" ca="1" si="14"/>
        <v>50</v>
      </c>
    </row>
    <row r="302" spans="1:13" ht="15" customHeight="1" x14ac:dyDescent="0.25">
      <c r="A302" s="5" t="s">
        <v>1092</v>
      </c>
      <c r="B302" s="5">
        <v>1969</v>
      </c>
      <c r="C302" s="12" t="s">
        <v>25</v>
      </c>
      <c r="D302" s="5">
        <v>10</v>
      </c>
      <c r="E302" s="5">
        <v>0</v>
      </c>
      <c r="F302" s="10">
        <v>8665.14</v>
      </c>
      <c r="G302" s="5" t="s">
        <v>2</v>
      </c>
      <c r="H302" s="5" t="s">
        <v>3</v>
      </c>
      <c r="I302" s="5" t="s">
        <v>4</v>
      </c>
      <c r="J302" s="14"/>
      <c r="K302" s="5">
        <f t="shared" si="12"/>
        <v>8</v>
      </c>
      <c r="L302" s="12">
        <f t="shared" si="13"/>
        <v>25425</v>
      </c>
      <c r="M302" s="5">
        <f t="shared" ca="1" si="14"/>
        <v>55</v>
      </c>
    </row>
    <row r="303" spans="1:13" ht="15" customHeight="1" x14ac:dyDescent="0.25">
      <c r="A303" s="5" t="s">
        <v>2236</v>
      </c>
      <c r="B303" s="5">
        <v>1962</v>
      </c>
      <c r="C303" s="12" t="s">
        <v>1</v>
      </c>
      <c r="D303" s="5">
        <v>7</v>
      </c>
      <c r="E303" s="5">
        <v>0</v>
      </c>
      <c r="F303" s="10">
        <v>39221.120000000003</v>
      </c>
      <c r="G303" s="5" t="s">
        <v>2</v>
      </c>
      <c r="H303" s="5" t="s">
        <v>7</v>
      </c>
      <c r="I303" s="5" t="s">
        <v>32</v>
      </c>
      <c r="J303" s="14"/>
      <c r="K303" s="5">
        <f t="shared" si="12"/>
        <v>7</v>
      </c>
      <c r="L303" s="12">
        <f t="shared" si="13"/>
        <v>22834</v>
      </c>
      <c r="M303" s="5">
        <f t="shared" ca="1" si="14"/>
        <v>62</v>
      </c>
    </row>
    <row r="304" spans="1:13" ht="15" customHeight="1" x14ac:dyDescent="0.25">
      <c r="A304" s="5" t="s">
        <v>1091</v>
      </c>
      <c r="B304" s="5">
        <v>1965</v>
      </c>
      <c r="C304" s="12" t="s">
        <v>27</v>
      </c>
      <c r="D304" s="5">
        <v>21</v>
      </c>
      <c r="E304" s="5">
        <v>0</v>
      </c>
      <c r="F304" s="10">
        <v>8665.09</v>
      </c>
      <c r="G304" s="5" t="s">
        <v>3</v>
      </c>
      <c r="H304" s="5" t="s">
        <v>2</v>
      </c>
      <c r="I304" s="5" t="s">
        <v>14</v>
      </c>
      <c r="J304" s="14"/>
      <c r="K304" s="5">
        <f t="shared" si="12"/>
        <v>10</v>
      </c>
      <c r="L304" s="12">
        <f t="shared" si="13"/>
        <v>24036</v>
      </c>
      <c r="M304" s="5">
        <f t="shared" ca="1" si="14"/>
        <v>59</v>
      </c>
    </row>
    <row r="305" spans="1:13" ht="15" customHeight="1" x14ac:dyDescent="0.25">
      <c r="A305" s="5" t="s">
        <v>1090</v>
      </c>
      <c r="B305" s="5">
        <v>1975</v>
      </c>
      <c r="C305" s="12" t="s">
        <v>25</v>
      </c>
      <c r="D305" s="5">
        <v>3</v>
      </c>
      <c r="E305" s="5">
        <v>1</v>
      </c>
      <c r="F305" s="10">
        <v>8627.5400000000009</v>
      </c>
      <c r="G305" s="5" t="s">
        <v>2</v>
      </c>
      <c r="H305" s="5" t="s">
        <v>2</v>
      </c>
      <c r="I305" s="5" t="s">
        <v>346</v>
      </c>
      <c r="J305" s="14"/>
      <c r="K305" s="5">
        <f t="shared" si="12"/>
        <v>8</v>
      </c>
      <c r="L305" s="12">
        <f t="shared" si="13"/>
        <v>27609</v>
      </c>
      <c r="M305" s="5">
        <f t="shared" ca="1" si="14"/>
        <v>49</v>
      </c>
    </row>
    <row r="306" spans="1:13" ht="15" customHeight="1" x14ac:dyDescent="0.25">
      <c r="A306" s="5" t="s">
        <v>1089</v>
      </c>
      <c r="B306" s="5">
        <v>1977</v>
      </c>
      <c r="C306" s="12" t="s">
        <v>11</v>
      </c>
      <c r="D306" s="5">
        <v>2</v>
      </c>
      <c r="E306" s="5">
        <v>3</v>
      </c>
      <c r="F306" s="10">
        <v>8615.2999999999993</v>
      </c>
      <c r="G306" s="5" t="s">
        <v>2</v>
      </c>
      <c r="H306" s="5" t="s">
        <v>3</v>
      </c>
      <c r="I306" s="5" t="s">
        <v>32</v>
      </c>
      <c r="J306" s="14"/>
      <c r="K306" s="5">
        <f t="shared" si="12"/>
        <v>9</v>
      </c>
      <c r="L306" s="12">
        <f t="shared" si="13"/>
        <v>28370</v>
      </c>
      <c r="M306" s="5">
        <f t="shared" ca="1" si="14"/>
        <v>47</v>
      </c>
    </row>
    <row r="307" spans="1:13" ht="15" customHeight="1" x14ac:dyDescent="0.25">
      <c r="A307" s="5" t="s">
        <v>1088</v>
      </c>
      <c r="B307" s="5">
        <v>1979</v>
      </c>
      <c r="C307" s="12" t="s">
        <v>1</v>
      </c>
      <c r="D307" s="5">
        <v>17</v>
      </c>
      <c r="E307" s="5">
        <v>3</v>
      </c>
      <c r="F307" s="10">
        <v>8606.2199999999993</v>
      </c>
      <c r="G307" s="5" t="s">
        <v>7</v>
      </c>
      <c r="H307" s="5" t="s">
        <v>2</v>
      </c>
      <c r="I307" s="5" t="s">
        <v>266</v>
      </c>
      <c r="J307" s="14"/>
      <c r="K307" s="5">
        <f t="shared" si="12"/>
        <v>7</v>
      </c>
      <c r="L307" s="12">
        <f t="shared" si="13"/>
        <v>29053</v>
      </c>
      <c r="M307" s="5">
        <f t="shared" ca="1" si="14"/>
        <v>45</v>
      </c>
    </row>
    <row r="308" spans="1:13" ht="15" customHeight="1" x14ac:dyDescent="0.25">
      <c r="A308" s="5" t="s">
        <v>1087</v>
      </c>
      <c r="B308" s="5">
        <v>1977</v>
      </c>
      <c r="C308" s="12" t="s">
        <v>27</v>
      </c>
      <c r="D308" s="5">
        <v>15</v>
      </c>
      <c r="E308" s="5">
        <v>3</v>
      </c>
      <c r="F308" s="10">
        <v>8605.36</v>
      </c>
      <c r="G308" s="5" t="s">
        <v>2</v>
      </c>
      <c r="H308" s="5" t="s">
        <v>2</v>
      </c>
      <c r="I308" s="5" t="s">
        <v>4</v>
      </c>
      <c r="J308" s="14"/>
      <c r="K308" s="5">
        <f t="shared" si="12"/>
        <v>10</v>
      </c>
      <c r="L308" s="12">
        <f t="shared" si="13"/>
        <v>28413</v>
      </c>
      <c r="M308" s="5">
        <f t="shared" ca="1" si="14"/>
        <v>47</v>
      </c>
    </row>
    <row r="309" spans="1:13" ht="15" customHeight="1" x14ac:dyDescent="0.25">
      <c r="A309" s="5" t="s">
        <v>1086</v>
      </c>
      <c r="B309" s="5">
        <v>1977</v>
      </c>
      <c r="C309" s="12" t="s">
        <v>6</v>
      </c>
      <c r="D309" s="5">
        <v>12</v>
      </c>
      <c r="E309" s="5">
        <v>2</v>
      </c>
      <c r="F309" s="10">
        <v>8604.48</v>
      </c>
      <c r="G309" s="5" t="s">
        <v>3</v>
      </c>
      <c r="H309" s="5" t="s">
        <v>2</v>
      </c>
      <c r="I309" s="5" t="s">
        <v>158</v>
      </c>
      <c r="J309" s="14"/>
      <c r="K309" s="5">
        <f t="shared" si="12"/>
        <v>11</v>
      </c>
      <c r="L309" s="12">
        <f t="shared" si="13"/>
        <v>28441</v>
      </c>
      <c r="M309" s="5">
        <f t="shared" ca="1" si="14"/>
        <v>47</v>
      </c>
    </row>
    <row r="310" spans="1:13" ht="15" customHeight="1" x14ac:dyDescent="0.25">
      <c r="A310" s="5" t="s">
        <v>1085</v>
      </c>
      <c r="B310" s="5">
        <v>1977</v>
      </c>
      <c r="C310" s="12" t="s">
        <v>11</v>
      </c>
      <c r="D310" s="5">
        <v>24</v>
      </c>
      <c r="E310" s="5">
        <v>2</v>
      </c>
      <c r="F310" s="10">
        <v>8603.82</v>
      </c>
      <c r="G310" s="5" t="s">
        <v>2</v>
      </c>
      <c r="H310" s="5" t="s">
        <v>7</v>
      </c>
      <c r="I310" s="5" t="s">
        <v>156</v>
      </c>
      <c r="J310" s="14"/>
      <c r="K310" s="5">
        <f t="shared" si="12"/>
        <v>9</v>
      </c>
      <c r="L310" s="12">
        <f t="shared" si="13"/>
        <v>28392</v>
      </c>
      <c r="M310" s="5">
        <f t="shared" ca="1" si="14"/>
        <v>47</v>
      </c>
    </row>
    <row r="311" spans="1:13" ht="15" customHeight="1" x14ac:dyDescent="0.25">
      <c r="A311" s="5" t="s">
        <v>1084</v>
      </c>
      <c r="B311" s="5">
        <v>1973</v>
      </c>
      <c r="C311" s="12" t="s">
        <v>1</v>
      </c>
      <c r="D311" s="5">
        <v>11</v>
      </c>
      <c r="E311" s="5">
        <v>0</v>
      </c>
      <c r="F311" s="10">
        <v>8601.33</v>
      </c>
      <c r="G311" s="5" t="s">
        <v>2</v>
      </c>
      <c r="H311" s="5" t="s">
        <v>7</v>
      </c>
      <c r="I311" s="5" t="s">
        <v>4</v>
      </c>
      <c r="J311" s="14"/>
      <c r="K311" s="5">
        <f t="shared" si="12"/>
        <v>7</v>
      </c>
      <c r="L311" s="12">
        <f t="shared" si="13"/>
        <v>26856</v>
      </c>
      <c r="M311" s="5">
        <f t="shared" ca="1" si="14"/>
        <v>51</v>
      </c>
    </row>
    <row r="312" spans="1:13" ht="15" customHeight="1" x14ac:dyDescent="0.25">
      <c r="A312" s="5" t="s">
        <v>1083</v>
      </c>
      <c r="B312" s="5">
        <v>1983</v>
      </c>
      <c r="C312" s="12" t="s">
        <v>1</v>
      </c>
      <c r="D312" s="5">
        <v>25</v>
      </c>
      <c r="E312" s="5">
        <v>5</v>
      </c>
      <c r="F312" s="10">
        <v>8596.83</v>
      </c>
      <c r="G312" s="5" t="s">
        <v>2</v>
      </c>
      <c r="H312" s="5" t="s">
        <v>3</v>
      </c>
      <c r="I312" s="5" t="s">
        <v>4</v>
      </c>
      <c r="J312" s="14"/>
      <c r="K312" s="5">
        <f t="shared" si="12"/>
        <v>7</v>
      </c>
      <c r="L312" s="12">
        <f t="shared" si="13"/>
        <v>30522</v>
      </c>
      <c r="M312" s="5">
        <f t="shared" ca="1" si="14"/>
        <v>41</v>
      </c>
    </row>
    <row r="313" spans="1:13" ht="15" customHeight="1" x14ac:dyDescent="0.25">
      <c r="A313" s="5" t="s">
        <v>1082</v>
      </c>
      <c r="B313" s="5">
        <v>1983</v>
      </c>
      <c r="C313" s="12" t="s">
        <v>21</v>
      </c>
      <c r="D313" s="5">
        <v>30</v>
      </c>
      <c r="E313" s="5">
        <v>5</v>
      </c>
      <c r="F313" s="10">
        <v>8582.2999999999993</v>
      </c>
      <c r="G313" s="5" t="s">
        <v>2</v>
      </c>
      <c r="H313" s="5" t="s">
        <v>7</v>
      </c>
      <c r="I313" s="5" t="s">
        <v>4</v>
      </c>
      <c r="J313" s="14"/>
      <c r="K313" s="5">
        <f t="shared" si="12"/>
        <v>12</v>
      </c>
      <c r="L313" s="12">
        <f t="shared" si="13"/>
        <v>30680</v>
      </c>
      <c r="M313" s="5">
        <f t="shared" ca="1" si="14"/>
        <v>41</v>
      </c>
    </row>
    <row r="314" spans="1:13" ht="15" customHeight="1" x14ac:dyDescent="0.25">
      <c r="A314" s="5" t="s">
        <v>2235</v>
      </c>
      <c r="B314" s="5">
        <v>1982</v>
      </c>
      <c r="C314" s="12" t="s">
        <v>25</v>
      </c>
      <c r="D314" s="5">
        <v>4</v>
      </c>
      <c r="E314" s="5">
        <v>1</v>
      </c>
      <c r="F314" s="10">
        <v>39125.33</v>
      </c>
      <c r="G314" s="5" t="s">
        <v>7</v>
      </c>
      <c r="H314" s="5" t="s">
        <v>7</v>
      </c>
      <c r="I314" s="5" t="s">
        <v>158</v>
      </c>
      <c r="J314" s="14"/>
      <c r="K314" s="5">
        <f t="shared" si="12"/>
        <v>8</v>
      </c>
      <c r="L314" s="12">
        <f t="shared" si="13"/>
        <v>30167</v>
      </c>
      <c r="M314" s="5">
        <f t="shared" ca="1" si="14"/>
        <v>42</v>
      </c>
    </row>
    <row r="315" spans="1:13" ht="15" customHeight="1" x14ac:dyDescent="0.25">
      <c r="A315" s="5" t="s">
        <v>1081</v>
      </c>
      <c r="B315" s="5">
        <v>1987</v>
      </c>
      <c r="C315" s="12" t="s">
        <v>6</v>
      </c>
      <c r="D315" s="5">
        <v>11</v>
      </c>
      <c r="E315" s="5">
        <v>3</v>
      </c>
      <c r="F315" s="10">
        <v>8573.2999999999993</v>
      </c>
      <c r="G315" s="5" t="s">
        <v>2</v>
      </c>
      <c r="H315" s="5" t="s">
        <v>2</v>
      </c>
      <c r="I315" s="5" t="s">
        <v>290</v>
      </c>
      <c r="J315" s="14"/>
      <c r="K315" s="5">
        <f t="shared" si="12"/>
        <v>11</v>
      </c>
      <c r="L315" s="12">
        <f t="shared" si="13"/>
        <v>32092</v>
      </c>
      <c r="M315" s="5">
        <f t="shared" ca="1" si="14"/>
        <v>37</v>
      </c>
    </row>
    <row r="316" spans="1:13" ht="15" customHeight="1" x14ac:dyDescent="0.25">
      <c r="A316" s="5" t="s">
        <v>1080</v>
      </c>
      <c r="B316" s="5">
        <v>1982</v>
      </c>
      <c r="C316" s="12" t="s">
        <v>21</v>
      </c>
      <c r="D316" s="5">
        <v>6</v>
      </c>
      <c r="E316" s="5">
        <v>3</v>
      </c>
      <c r="F316" s="10">
        <v>8572.0400000000009</v>
      </c>
      <c r="G316" s="5" t="s">
        <v>2</v>
      </c>
      <c r="H316" s="5" t="s">
        <v>2</v>
      </c>
      <c r="I316" s="5" t="s">
        <v>290</v>
      </c>
      <c r="J316" s="14"/>
      <c r="K316" s="5">
        <f t="shared" si="12"/>
        <v>12</v>
      </c>
      <c r="L316" s="12">
        <f t="shared" si="13"/>
        <v>30291</v>
      </c>
      <c r="M316" s="5">
        <f t="shared" ca="1" si="14"/>
        <v>42</v>
      </c>
    </row>
    <row r="317" spans="1:13" ht="15" customHeight="1" x14ac:dyDescent="0.25">
      <c r="A317" s="5" t="s">
        <v>1079</v>
      </c>
      <c r="B317" s="5">
        <v>1975</v>
      </c>
      <c r="C317" s="12" t="s">
        <v>11</v>
      </c>
      <c r="D317" s="5">
        <v>26</v>
      </c>
      <c r="E317" s="5">
        <v>1</v>
      </c>
      <c r="F317" s="10">
        <v>8569.86</v>
      </c>
      <c r="G317" s="5" t="s">
        <v>2</v>
      </c>
      <c r="H317" s="5" t="s">
        <v>3</v>
      </c>
      <c r="I317" s="5" t="s">
        <v>4</v>
      </c>
      <c r="J317" s="14"/>
      <c r="K317" s="5">
        <f t="shared" si="12"/>
        <v>9</v>
      </c>
      <c r="L317" s="12">
        <f t="shared" si="13"/>
        <v>27663</v>
      </c>
      <c r="M317" s="5">
        <f t="shared" ca="1" si="14"/>
        <v>49</v>
      </c>
    </row>
    <row r="318" spans="1:13" ht="15" customHeight="1" x14ac:dyDescent="0.25">
      <c r="A318" s="5" t="s">
        <v>1078</v>
      </c>
      <c r="B318" s="5">
        <v>1988</v>
      </c>
      <c r="C318" s="12" t="s">
        <v>11</v>
      </c>
      <c r="D318" s="5">
        <v>21</v>
      </c>
      <c r="E318" s="5">
        <v>3</v>
      </c>
      <c r="F318" s="10">
        <v>8567.25</v>
      </c>
      <c r="G318" s="5" t="s">
        <v>2</v>
      </c>
      <c r="H318" s="5" t="s">
        <v>7</v>
      </c>
      <c r="I318" s="5" t="s">
        <v>14</v>
      </c>
      <c r="J318" s="14"/>
      <c r="K318" s="5">
        <f t="shared" si="12"/>
        <v>9</v>
      </c>
      <c r="L318" s="12">
        <f t="shared" si="13"/>
        <v>32407</v>
      </c>
      <c r="M318" s="5">
        <f t="shared" ca="1" si="14"/>
        <v>36</v>
      </c>
    </row>
    <row r="319" spans="1:13" ht="15" customHeight="1" x14ac:dyDescent="0.25">
      <c r="A319" s="5" t="s">
        <v>1077</v>
      </c>
      <c r="B319" s="5">
        <v>1975</v>
      </c>
      <c r="C319" s="12" t="s">
        <v>25</v>
      </c>
      <c r="D319" s="5">
        <v>21</v>
      </c>
      <c r="E319" s="5">
        <v>1</v>
      </c>
      <c r="F319" s="10">
        <v>8556.91</v>
      </c>
      <c r="G319" s="5" t="s">
        <v>2</v>
      </c>
      <c r="H319" s="5" t="s">
        <v>7</v>
      </c>
      <c r="I319" s="5" t="s">
        <v>32</v>
      </c>
      <c r="J319" s="14"/>
      <c r="K319" s="5">
        <f t="shared" si="12"/>
        <v>8</v>
      </c>
      <c r="L319" s="12">
        <f t="shared" si="13"/>
        <v>27627</v>
      </c>
      <c r="M319" s="5">
        <f t="shared" ca="1" si="14"/>
        <v>49</v>
      </c>
    </row>
    <row r="320" spans="1:13" ht="15" customHeight="1" x14ac:dyDescent="0.25">
      <c r="A320" s="5" t="s">
        <v>1076</v>
      </c>
      <c r="B320" s="5">
        <v>1975</v>
      </c>
      <c r="C320" s="12" t="s">
        <v>25</v>
      </c>
      <c r="D320" s="5">
        <v>6</v>
      </c>
      <c r="E320" s="5">
        <v>1</v>
      </c>
      <c r="F320" s="10">
        <v>8551.35</v>
      </c>
      <c r="G320" s="5" t="s">
        <v>2</v>
      </c>
      <c r="H320" s="5" t="s">
        <v>2</v>
      </c>
      <c r="I320" s="5" t="s">
        <v>32</v>
      </c>
      <c r="J320" s="14"/>
      <c r="K320" s="5">
        <f t="shared" si="12"/>
        <v>8</v>
      </c>
      <c r="L320" s="12">
        <f t="shared" si="13"/>
        <v>27612</v>
      </c>
      <c r="M320" s="5">
        <f t="shared" ca="1" si="14"/>
        <v>49</v>
      </c>
    </row>
    <row r="321" spans="1:13" ht="15" customHeight="1" x14ac:dyDescent="0.25">
      <c r="A321" s="5" t="s">
        <v>1075</v>
      </c>
      <c r="B321" s="5">
        <v>1983</v>
      </c>
      <c r="C321" s="12" t="s">
        <v>21</v>
      </c>
      <c r="D321" s="5">
        <v>12</v>
      </c>
      <c r="E321" s="5">
        <v>1</v>
      </c>
      <c r="F321" s="10">
        <v>8547.69</v>
      </c>
      <c r="G321" s="5" t="s">
        <v>2</v>
      </c>
      <c r="H321" s="5" t="s">
        <v>7</v>
      </c>
      <c r="I321" s="5" t="s">
        <v>4</v>
      </c>
      <c r="J321" s="14"/>
      <c r="K321" s="5">
        <f t="shared" si="12"/>
        <v>12</v>
      </c>
      <c r="L321" s="12">
        <f t="shared" si="13"/>
        <v>30662</v>
      </c>
      <c r="M321" s="5">
        <f t="shared" ca="1" si="14"/>
        <v>41</v>
      </c>
    </row>
    <row r="322" spans="1:13" ht="15" customHeight="1" x14ac:dyDescent="0.25">
      <c r="A322" s="5" t="s">
        <v>1074</v>
      </c>
      <c r="B322" s="5">
        <v>1975</v>
      </c>
      <c r="C322" s="12" t="s">
        <v>6</v>
      </c>
      <c r="D322" s="5">
        <v>6</v>
      </c>
      <c r="E322" s="5">
        <v>1</v>
      </c>
      <c r="F322" s="10">
        <v>8539.67</v>
      </c>
      <c r="G322" s="5" t="s">
        <v>2</v>
      </c>
      <c r="H322" s="5" t="s">
        <v>3</v>
      </c>
      <c r="I322" s="5" t="s">
        <v>32</v>
      </c>
      <c r="J322" s="14"/>
      <c r="K322" s="5">
        <f t="shared" ref="K322:K385" si="15">MONTH(1&amp;C322)</f>
        <v>11</v>
      </c>
      <c r="L322" s="12">
        <f t="shared" ref="L322:L385" si="16">DATE(B322,K322,D322)</f>
        <v>27704</v>
      </c>
      <c r="M322" s="5">
        <f t="shared" ref="M322:M385" ca="1" si="17">DATEDIF(L322,TODAY(),"Y")</f>
        <v>49</v>
      </c>
    </row>
    <row r="323" spans="1:13" ht="15" customHeight="1" x14ac:dyDescent="0.25">
      <c r="A323" s="5" t="s">
        <v>1073</v>
      </c>
      <c r="B323" s="5">
        <v>1981</v>
      </c>
      <c r="C323" s="12" t="s">
        <v>21</v>
      </c>
      <c r="D323" s="5">
        <v>27</v>
      </c>
      <c r="E323" s="5">
        <v>3</v>
      </c>
      <c r="F323" s="10">
        <v>8538.2900000000009</v>
      </c>
      <c r="G323" s="5" t="s">
        <v>2</v>
      </c>
      <c r="H323" s="5" t="s">
        <v>3</v>
      </c>
      <c r="I323" s="5" t="s">
        <v>237</v>
      </c>
      <c r="J323" s="14"/>
      <c r="K323" s="5">
        <f t="shared" si="15"/>
        <v>12</v>
      </c>
      <c r="L323" s="12">
        <f t="shared" si="16"/>
        <v>29947</v>
      </c>
      <c r="M323" s="5">
        <f t="shared" ca="1" si="17"/>
        <v>43</v>
      </c>
    </row>
    <row r="324" spans="1:13" ht="15" customHeight="1" x14ac:dyDescent="0.25">
      <c r="A324" s="5" t="s">
        <v>1072</v>
      </c>
      <c r="B324" s="5">
        <v>1983</v>
      </c>
      <c r="C324" s="12" t="s">
        <v>1</v>
      </c>
      <c r="D324" s="5">
        <v>24</v>
      </c>
      <c r="E324" s="5">
        <v>0</v>
      </c>
      <c r="F324" s="10">
        <v>8534.67</v>
      </c>
      <c r="G324" s="5" t="s">
        <v>2</v>
      </c>
      <c r="H324" s="5" t="s">
        <v>3</v>
      </c>
      <c r="I324" s="5" t="s">
        <v>237</v>
      </c>
      <c r="J324" s="14"/>
      <c r="K324" s="5">
        <f t="shared" si="15"/>
        <v>7</v>
      </c>
      <c r="L324" s="12">
        <f t="shared" si="16"/>
        <v>30521</v>
      </c>
      <c r="M324" s="5">
        <f t="shared" ca="1" si="17"/>
        <v>41</v>
      </c>
    </row>
    <row r="325" spans="1:13" ht="15" customHeight="1" x14ac:dyDescent="0.25">
      <c r="A325" s="5" t="s">
        <v>2234</v>
      </c>
      <c r="B325" s="5">
        <v>1985</v>
      </c>
      <c r="C325" s="12" t="s">
        <v>11</v>
      </c>
      <c r="D325" s="5">
        <v>20</v>
      </c>
      <c r="E325" s="5">
        <v>1</v>
      </c>
      <c r="F325" s="10">
        <v>39047.29</v>
      </c>
      <c r="G325" s="5" t="s">
        <v>7</v>
      </c>
      <c r="H325" s="5" t="s">
        <v>3</v>
      </c>
      <c r="I325" s="5" t="s">
        <v>346</v>
      </c>
      <c r="J325" s="14"/>
      <c r="K325" s="5">
        <f t="shared" si="15"/>
        <v>9</v>
      </c>
      <c r="L325" s="12">
        <f t="shared" si="16"/>
        <v>31310</v>
      </c>
      <c r="M325" s="5">
        <f t="shared" ca="1" si="17"/>
        <v>39</v>
      </c>
    </row>
    <row r="326" spans="1:13" ht="15" customHeight="1" x14ac:dyDescent="0.25">
      <c r="A326" s="5" t="s">
        <v>1071</v>
      </c>
      <c r="B326" s="5">
        <v>1977</v>
      </c>
      <c r="C326" s="12" t="s">
        <v>1</v>
      </c>
      <c r="D326" s="5">
        <v>26</v>
      </c>
      <c r="E326" s="5">
        <v>2</v>
      </c>
      <c r="F326" s="10">
        <v>8527.5300000000007</v>
      </c>
      <c r="G326" s="5" t="s">
        <v>2</v>
      </c>
      <c r="H326" s="5" t="s">
        <v>2</v>
      </c>
      <c r="I326" s="5" t="s">
        <v>4</v>
      </c>
      <c r="J326" s="14"/>
      <c r="K326" s="5">
        <f t="shared" si="15"/>
        <v>7</v>
      </c>
      <c r="L326" s="12">
        <f t="shared" si="16"/>
        <v>28332</v>
      </c>
      <c r="M326" s="5">
        <f t="shared" ca="1" si="17"/>
        <v>47</v>
      </c>
    </row>
    <row r="327" spans="1:13" ht="15" customHeight="1" x14ac:dyDescent="0.25">
      <c r="A327" s="5" t="s">
        <v>1070</v>
      </c>
      <c r="B327" s="5">
        <v>1979</v>
      </c>
      <c r="C327" s="12" t="s">
        <v>25</v>
      </c>
      <c r="D327" s="5">
        <v>13</v>
      </c>
      <c r="E327" s="5">
        <v>3</v>
      </c>
      <c r="F327" s="10">
        <v>8522</v>
      </c>
      <c r="G327" s="5" t="s">
        <v>2</v>
      </c>
      <c r="H327" s="5" t="s">
        <v>2</v>
      </c>
      <c r="I327" s="5" t="s">
        <v>32</v>
      </c>
      <c r="J327" s="14"/>
      <c r="K327" s="5">
        <f t="shared" si="15"/>
        <v>8</v>
      </c>
      <c r="L327" s="12">
        <f t="shared" si="16"/>
        <v>29080</v>
      </c>
      <c r="M327" s="5">
        <f t="shared" ca="1" si="17"/>
        <v>45</v>
      </c>
    </row>
    <row r="328" spans="1:13" ht="15" customHeight="1" x14ac:dyDescent="0.25">
      <c r="A328" s="5" t="s">
        <v>1069</v>
      </c>
      <c r="B328" s="5">
        <v>1977</v>
      </c>
      <c r="C328" s="12" t="s">
        <v>21</v>
      </c>
      <c r="D328" s="5">
        <v>29</v>
      </c>
      <c r="E328" s="5">
        <v>2</v>
      </c>
      <c r="F328" s="10">
        <v>8520.0300000000007</v>
      </c>
      <c r="G328" s="5" t="s">
        <v>2</v>
      </c>
      <c r="H328" s="5" t="s">
        <v>3</v>
      </c>
      <c r="I328" s="5" t="s">
        <v>32</v>
      </c>
      <c r="J328" s="14"/>
      <c r="K328" s="5">
        <f t="shared" si="15"/>
        <v>12</v>
      </c>
      <c r="L328" s="12">
        <f t="shared" si="16"/>
        <v>28488</v>
      </c>
      <c r="M328" s="5">
        <f t="shared" ca="1" si="17"/>
        <v>47</v>
      </c>
    </row>
    <row r="329" spans="1:13" ht="15" customHeight="1" x14ac:dyDescent="0.25">
      <c r="A329" s="5" t="s">
        <v>1068</v>
      </c>
      <c r="B329" s="5">
        <v>1977</v>
      </c>
      <c r="C329" s="12" t="s">
        <v>9</v>
      </c>
      <c r="D329" s="5">
        <v>21</v>
      </c>
      <c r="E329" s="5">
        <v>2</v>
      </c>
      <c r="F329" s="10">
        <v>8516.83</v>
      </c>
      <c r="G329" s="5" t="s">
        <v>2</v>
      </c>
      <c r="H329" s="5" t="s">
        <v>7</v>
      </c>
      <c r="I329" s="5" t="s">
        <v>4</v>
      </c>
      <c r="J329" s="14"/>
      <c r="K329" s="5">
        <f t="shared" si="15"/>
        <v>6</v>
      </c>
      <c r="L329" s="12">
        <f t="shared" si="16"/>
        <v>28297</v>
      </c>
      <c r="M329" s="5">
        <f t="shared" ca="1" si="17"/>
        <v>47</v>
      </c>
    </row>
    <row r="330" spans="1:13" ht="15" customHeight="1" x14ac:dyDescent="0.25">
      <c r="A330" s="5" t="s">
        <v>1067</v>
      </c>
      <c r="B330" s="5">
        <v>1977</v>
      </c>
      <c r="C330" s="12" t="s">
        <v>21</v>
      </c>
      <c r="D330" s="5">
        <v>26</v>
      </c>
      <c r="E330" s="5">
        <v>2</v>
      </c>
      <c r="F330" s="10">
        <v>8515.76</v>
      </c>
      <c r="G330" s="5" t="s">
        <v>2</v>
      </c>
      <c r="H330" s="5" t="s">
        <v>2</v>
      </c>
      <c r="I330" s="5" t="s">
        <v>4</v>
      </c>
      <c r="J330" s="14"/>
      <c r="K330" s="5">
        <f t="shared" si="15"/>
        <v>12</v>
      </c>
      <c r="L330" s="12">
        <f t="shared" si="16"/>
        <v>28485</v>
      </c>
      <c r="M330" s="5">
        <f t="shared" ca="1" si="17"/>
        <v>47</v>
      </c>
    </row>
    <row r="331" spans="1:13" ht="15" customHeight="1" x14ac:dyDescent="0.25">
      <c r="A331" s="5" t="s">
        <v>1066</v>
      </c>
      <c r="B331" s="5">
        <v>1993</v>
      </c>
      <c r="C331" s="12" t="s">
        <v>6</v>
      </c>
      <c r="D331" s="5">
        <v>10</v>
      </c>
      <c r="E331" s="5">
        <v>0</v>
      </c>
      <c r="F331" s="10">
        <v>8471.65</v>
      </c>
      <c r="G331" s="5" t="s">
        <v>2</v>
      </c>
      <c r="H331" s="5" t="s">
        <v>7</v>
      </c>
      <c r="I331" s="5" t="s">
        <v>14</v>
      </c>
      <c r="J331" s="14"/>
      <c r="K331" s="5">
        <f t="shared" si="15"/>
        <v>11</v>
      </c>
      <c r="L331" s="12">
        <f t="shared" si="16"/>
        <v>34283</v>
      </c>
      <c r="M331" s="5">
        <f t="shared" ca="1" si="17"/>
        <v>31</v>
      </c>
    </row>
    <row r="332" spans="1:13" ht="15" customHeight="1" x14ac:dyDescent="0.25">
      <c r="A332" s="5" t="s">
        <v>1065</v>
      </c>
      <c r="B332" s="5">
        <v>1992</v>
      </c>
      <c r="C332" s="12" t="s">
        <v>11</v>
      </c>
      <c r="D332" s="5">
        <v>9</v>
      </c>
      <c r="E332" s="5">
        <v>0</v>
      </c>
      <c r="F332" s="10">
        <v>8466.35</v>
      </c>
      <c r="G332" s="5" t="s">
        <v>2</v>
      </c>
      <c r="H332" s="5" t="s">
        <v>2</v>
      </c>
      <c r="I332" s="5" t="s">
        <v>14</v>
      </c>
      <c r="J332" s="14"/>
      <c r="K332" s="5">
        <f t="shared" si="15"/>
        <v>9</v>
      </c>
      <c r="L332" s="12">
        <f t="shared" si="16"/>
        <v>33856</v>
      </c>
      <c r="M332" s="5">
        <f t="shared" ca="1" si="17"/>
        <v>32</v>
      </c>
    </row>
    <row r="333" spans="1:13" ht="15" customHeight="1" x14ac:dyDescent="0.25">
      <c r="A333" s="5" t="s">
        <v>1064</v>
      </c>
      <c r="B333" s="5">
        <v>1972</v>
      </c>
      <c r="C333" s="12" t="s">
        <v>21</v>
      </c>
      <c r="D333" s="5">
        <v>26</v>
      </c>
      <c r="E333" s="5">
        <v>0</v>
      </c>
      <c r="F333" s="10">
        <v>8457.82</v>
      </c>
      <c r="G333" s="5" t="s">
        <v>2</v>
      </c>
      <c r="H333" s="5" t="s">
        <v>3</v>
      </c>
      <c r="I333" s="5" t="s">
        <v>32</v>
      </c>
      <c r="J333" s="14"/>
      <c r="K333" s="5">
        <f t="shared" si="15"/>
        <v>12</v>
      </c>
      <c r="L333" s="12">
        <f t="shared" si="16"/>
        <v>26659</v>
      </c>
      <c r="M333" s="5">
        <f t="shared" ca="1" si="17"/>
        <v>52</v>
      </c>
    </row>
    <row r="334" spans="1:13" ht="15" customHeight="1" x14ac:dyDescent="0.25">
      <c r="A334" s="5" t="s">
        <v>1063</v>
      </c>
      <c r="B334" s="5">
        <v>1984</v>
      </c>
      <c r="C334" s="12" t="s">
        <v>9</v>
      </c>
      <c r="D334" s="5">
        <v>19</v>
      </c>
      <c r="E334" s="5">
        <v>3</v>
      </c>
      <c r="F334" s="10">
        <v>8450.82</v>
      </c>
      <c r="G334" s="5" t="s">
        <v>2</v>
      </c>
      <c r="H334" s="5" t="s">
        <v>2</v>
      </c>
      <c r="I334" s="5" t="s">
        <v>190</v>
      </c>
      <c r="J334" s="14"/>
      <c r="K334" s="5">
        <f t="shared" si="15"/>
        <v>6</v>
      </c>
      <c r="L334" s="12">
        <f t="shared" si="16"/>
        <v>30852</v>
      </c>
      <c r="M334" s="5">
        <f t="shared" ca="1" si="17"/>
        <v>40</v>
      </c>
    </row>
    <row r="335" spans="1:13" ht="15" customHeight="1" x14ac:dyDescent="0.25">
      <c r="A335" s="5" t="s">
        <v>1062</v>
      </c>
      <c r="B335" s="5">
        <v>1966</v>
      </c>
      <c r="C335" s="12" t="s">
        <v>9</v>
      </c>
      <c r="D335" s="5">
        <v>12</v>
      </c>
      <c r="E335" s="5">
        <v>0</v>
      </c>
      <c r="F335" s="10">
        <v>8448.66</v>
      </c>
      <c r="G335" s="5" t="s">
        <v>3</v>
      </c>
      <c r="H335" s="5" t="s">
        <v>7</v>
      </c>
      <c r="I335" s="5" t="s">
        <v>4</v>
      </c>
      <c r="J335" s="14"/>
      <c r="K335" s="5">
        <f t="shared" si="15"/>
        <v>6</v>
      </c>
      <c r="L335" s="12">
        <f t="shared" si="16"/>
        <v>24270</v>
      </c>
      <c r="M335" s="5">
        <f t="shared" ca="1" si="17"/>
        <v>58</v>
      </c>
    </row>
    <row r="336" spans="1:13" ht="15" customHeight="1" x14ac:dyDescent="0.25">
      <c r="A336" s="5" t="s">
        <v>2350</v>
      </c>
      <c r="B336" s="5">
        <v>1962</v>
      </c>
      <c r="C336" s="12" t="s">
        <v>27</v>
      </c>
      <c r="D336" s="5">
        <v>11</v>
      </c>
      <c r="E336" s="5">
        <v>0</v>
      </c>
      <c r="F336" s="10">
        <v>48673.56</v>
      </c>
      <c r="G336" s="5" t="s">
        <v>7</v>
      </c>
      <c r="H336" s="5" t="s">
        <v>2</v>
      </c>
      <c r="I336" s="5" t="s">
        <v>4</v>
      </c>
      <c r="J336" s="14"/>
      <c r="K336" s="5">
        <f t="shared" si="15"/>
        <v>10</v>
      </c>
      <c r="L336" s="12">
        <f t="shared" si="16"/>
        <v>22930</v>
      </c>
      <c r="M336" s="5">
        <f t="shared" ca="1" si="17"/>
        <v>62</v>
      </c>
    </row>
    <row r="337" spans="1:13" ht="15" customHeight="1" x14ac:dyDescent="0.25">
      <c r="A337" s="5" t="s">
        <v>2233</v>
      </c>
      <c r="B337" s="5">
        <v>1978</v>
      </c>
      <c r="C337" s="12" t="s">
        <v>27</v>
      </c>
      <c r="D337" s="5">
        <v>12</v>
      </c>
      <c r="E337" s="5">
        <v>2</v>
      </c>
      <c r="F337" s="10">
        <v>38998.550000000003</v>
      </c>
      <c r="G337" s="5" t="s">
        <v>7</v>
      </c>
      <c r="H337" s="5" t="s">
        <v>7</v>
      </c>
      <c r="I337" s="5" t="s">
        <v>32</v>
      </c>
      <c r="J337" s="14"/>
      <c r="K337" s="5">
        <f t="shared" si="15"/>
        <v>10</v>
      </c>
      <c r="L337" s="12">
        <f t="shared" si="16"/>
        <v>28775</v>
      </c>
      <c r="M337" s="5">
        <f t="shared" ca="1" si="17"/>
        <v>46</v>
      </c>
    </row>
    <row r="338" spans="1:13" ht="15" customHeight="1" x14ac:dyDescent="0.25">
      <c r="A338" s="5" t="s">
        <v>1061</v>
      </c>
      <c r="B338" s="5">
        <v>1972</v>
      </c>
      <c r="C338" s="12" t="s">
        <v>11</v>
      </c>
      <c r="D338" s="5">
        <v>4</v>
      </c>
      <c r="E338" s="5">
        <v>0</v>
      </c>
      <c r="F338" s="10">
        <v>8444.4699999999993</v>
      </c>
      <c r="G338" s="5" t="s">
        <v>3</v>
      </c>
      <c r="H338" s="5" t="s">
        <v>7</v>
      </c>
      <c r="I338" s="5" t="s">
        <v>32</v>
      </c>
      <c r="J338" s="14"/>
      <c r="K338" s="5">
        <f t="shared" si="15"/>
        <v>9</v>
      </c>
      <c r="L338" s="12">
        <f t="shared" si="16"/>
        <v>26546</v>
      </c>
      <c r="M338" s="5">
        <f t="shared" ca="1" si="17"/>
        <v>52</v>
      </c>
    </row>
    <row r="339" spans="1:13" ht="15" customHeight="1" x14ac:dyDescent="0.25">
      <c r="A339" s="5" t="s">
        <v>1060</v>
      </c>
      <c r="B339" s="5">
        <v>1972</v>
      </c>
      <c r="C339" s="12" t="s">
        <v>11</v>
      </c>
      <c r="D339" s="5">
        <v>9</v>
      </c>
      <c r="E339" s="5">
        <v>0</v>
      </c>
      <c r="F339" s="10">
        <v>8442.67</v>
      </c>
      <c r="G339" s="5" t="s">
        <v>2</v>
      </c>
      <c r="H339" s="5" t="s">
        <v>3</v>
      </c>
      <c r="I339" s="5" t="s">
        <v>4</v>
      </c>
      <c r="J339" s="14"/>
      <c r="K339" s="5">
        <f t="shared" si="15"/>
        <v>9</v>
      </c>
      <c r="L339" s="12">
        <f t="shared" si="16"/>
        <v>26551</v>
      </c>
      <c r="M339" s="5">
        <f t="shared" ca="1" si="17"/>
        <v>52</v>
      </c>
    </row>
    <row r="340" spans="1:13" ht="15" customHeight="1" x14ac:dyDescent="0.25">
      <c r="A340" s="5" t="s">
        <v>1059</v>
      </c>
      <c r="B340" s="5">
        <v>1963</v>
      </c>
      <c r="C340" s="12" t="s">
        <v>11</v>
      </c>
      <c r="D340" s="5">
        <v>24</v>
      </c>
      <c r="E340" s="5">
        <v>0</v>
      </c>
      <c r="F340" s="10">
        <v>8440.0499999999993</v>
      </c>
      <c r="G340" s="5" t="s">
        <v>3</v>
      </c>
      <c r="H340" s="5" t="s">
        <v>2</v>
      </c>
      <c r="I340" s="5" t="s">
        <v>4</v>
      </c>
      <c r="J340" s="14"/>
      <c r="K340" s="5">
        <f t="shared" si="15"/>
        <v>9</v>
      </c>
      <c r="L340" s="12">
        <f t="shared" si="16"/>
        <v>23278</v>
      </c>
      <c r="M340" s="5">
        <f t="shared" ca="1" si="17"/>
        <v>61</v>
      </c>
    </row>
    <row r="341" spans="1:13" ht="15" customHeight="1" x14ac:dyDescent="0.25">
      <c r="A341" s="5" t="s">
        <v>1058</v>
      </c>
      <c r="B341" s="5">
        <v>1975</v>
      </c>
      <c r="C341" s="12" t="s">
        <v>11</v>
      </c>
      <c r="D341" s="5">
        <v>28</v>
      </c>
      <c r="E341" s="5">
        <v>1</v>
      </c>
      <c r="F341" s="10">
        <v>8428.07</v>
      </c>
      <c r="G341" s="5" t="s">
        <v>3</v>
      </c>
      <c r="H341" s="5" t="s">
        <v>2</v>
      </c>
      <c r="I341" s="5" t="s">
        <v>14</v>
      </c>
      <c r="J341" s="14"/>
      <c r="K341" s="5">
        <f t="shared" si="15"/>
        <v>9</v>
      </c>
      <c r="L341" s="12">
        <f t="shared" si="16"/>
        <v>27665</v>
      </c>
      <c r="M341" s="5">
        <f t="shared" ca="1" si="17"/>
        <v>49</v>
      </c>
    </row>
    <row r="342" spans="1:13" ht="15" customHeight="1" x14ac:dyDescent="0.25">
      <c r="A342" s="5" t="s">
        <v>1057</v>
      </c>
      <c r="B342" s="5">
        <v>1977</v>
      </c>
      <c r="C342" s="12" t="s">
        <v>11</v>
      </c>
      <c r="D342" s="5">
        <v>4</v>
      </c>
      <c r="E342" s="5">
        <v>2</v>
      </c>
      <c r="F342" s="10">
        <v>8413.4599999999991</v>
      </c>
      <c r="G342" s="5" t="s">
        <v>3</v>
      </c>
      <c r="H342" s="5" t="s">
        <v>7</v>
      </c>
      <c r="I342" s="5" t="s">
        <v>14</v>
      </c>
      <c r="J342" s="14"/>
      <c r="K342" s="5">
        <f t="shared" si="15"/>
        <v>9</v>
      </c>
      <c r="L342" s="12">
        <f t="shared" si="16"/>
        <v>28372</v>
      </c>
      <c r="M342" s="5">
        <f t="shared" ca="1" si="17"/>
        <v>47</v>
      </c>
    </row>
    <row r="343" spans="1:13" ht="15" customHeight="1" x14ac:dyDescent="0.25">
      <c r="A343" s="5" t="s">
        <v>1056</v>
      </c>
      <c r="B343" s="5">
        <v>1979</v>
      </c>
      <c r="C343" s="12" t="s">
        <v>9</v>
      </c>
      <c r="D343" s="5">
        <v>11</v>
      </c>
      <c r="E343" s="5">
        <v>3</v>
      </c>
      <c r="F343" s="10">
        <v>8410.0499999999993</v>
      </c>
      <c r="G343" s="5" t="s">
        <v>2</v>
      </c>
      <c r="H343" s="5" t="s">
        <v>2</v>
      </c>
      <c r="I343" s="5" t="s">
        <v>14</v>
      </c>
      <c r="J343" s="14"/>
      <c r="K343" s="5">
        <f t="shared" si="15"/>
        <v>6</v>
      </c>
      <c r="L343" s="12">
        <f t="shared" si="16"/>
        <v>29017</v>
      </c>
      <c r="M343" s="5">
        <f t="shared" ca="1" si="17"/>
        <v>45</v>
      </c>
    </row>
    <row r="344" spans="1:13" ht="15" customHeight="1" x14ac:dyDescent="0.25">
      <c r="A344" s="5" t="s">
        <v>1055</v>
      </c>
      <c r="B344" s="5">
        <v>1971</v>
      </c>
      <c r="C344" s="12" t="s">
        <v>11</v>
      </c>
      <c r="D344" s="5">
        <v>18</v>
      </c>
      <c r="E344" s="5">
        <v>0</v>
      </c>
      <c r="F344" s="10">
        <v>8400.01</v>
      </c>
      <c r="G344" s="5" t="s">
        <v>2</v>
      </c>
      <c r="H344" s="5" t="s">
        <v>3</v>
      </c>
      <c r="I344" s="5" t="s">
        <v>4</v>
      </c>
      <c r="J344" s="14"/>
      <c r="K344" s="5">
        <f t="shared" si="15"/>
        <v>9</v>
      </c>
      <c r="L344" s="12">
        <f t="shared" si="16"/>
        <v>26194</v>
      </c>
      <c r="M344" s="5">
        <f t="shared" ca="1" si="17"/>
        <v>53</v>
      </c>
    </row>
    <row r="345" spans="1:13" ht="15" customHeight="1" x14ac:dyDescent="0.25">
      <c r="A345" s="5" t="s">
        <v>1054</v>
      </c>
      <c r="B345" s="5">
        <v>1971</v>
      </c>
      <c r="C345" s="12" t="s">
        <v>11</v>
      </c>
      <c r="D345" s="5">
        <v>4</v>
      </c>
      <c r="E345" s="5">
        <v>0</v>
      </c>
      <c r="F345" s="10">
        <v>8396.6200000000008</v>
      </c>
      <c r="G345" s="5" t="s">
        <v>2</v>
      </c>
      <c r="H345" s="5" t="s">
        <v>3</v>
      </c>
      <c r="I345" s="5" t="s">
        <v>4</v>
      </c>
      <c r="J345" s="14"/>
      <c r="K345" s="5">
        <f t="shared" si="15"/>
        <v>9</v>
      </c>
      <c r="L345" s="12">
        <f t="shared" si="16"/>
        <v>26180</v>
      </c>
      <c r="M345" s="5">
        <f t="shared" ca="1" si="17"/>
        <v>53</v>
      </c>
    </row>
    <row r="346" spans="1:13" ht="15" customHeight="1" x14ac:dyDescent="0.25">
      <c r="A346" s="5" t="s">
        <v>1053</v>
      </c>
      <c r="B346" s="5">
        <v>1963</v>
      </c>
      <c r="C346" s="12" t="s">
        <v>11</v>
      </c>
      <c r="D346" s="5">
        <v>21</v>
      </c>
      <c r="E346" s="5">
        <v>0</v>
      </c>
      <c r="F346" s="10">
        <v>8355.5400000000009</v>
      </c>
      <c r="G346" s="5" t="s">
        <v>3</v>
      </c>
      <c r="H346" s="5" t="s">
        <v>3</v>
      </c>
      <c r="I346" s="5" t="s">
        <v>14</v>
      </c>
      <c r="J346" s="14"/>
      <c r="K346" s="5">
        <f t="shared" si="15"/>
        <v>9</v>
      </c>
      <c r="L346" s="12">
        <f t="shared" si="16"/>
        <v>23275</v>
      </c>
      <c r="M346" s="5">
        <f t="shared" ca="1" si="17"/>
        <v>61</v>
      </c>
    </row>
    <row r="347" spans="1:13" ht="15" customHeight="1" x14ac:dyDescent="0.25">
      <c r="A347" s="5" t="s">
        <v>1052</v>
      </c>
      <c r="B347" s="5">
        <v>1976</v>
      </c>
      <c r="C347" s="12" t="s">
        <v>9</v>
      </c>
      <c r="D347" s="5">
        <v>12</v>
      </c>
      <c r="E347" s="5">
        <v>2</v>
      </c>
      <c r="F347" s="10">
        <v>8347.16</v>
      </c>
      <c r="G347" s="5" t="s">
        <v>2</v>
      </c>
      <c r="H347" s="5" t="s">
        <v>7</v>
      </c>
      <c r="I347" s="5" t="s">
        <v>4</v>
      </c>
      <c r="J347" s="14"/>
      <c r="K347" s="5">
        <f t="shared" si="15"/>
        <v>6</v>
      </c>
      <c r="L347" s="12">
        <f t="shared" si="16"/>
        <v>27923</v>
      </c>
      <c r="M347" s="5">
        <f t="shared" ca="1" si="17"/>
        <v>48</v>
      </c>
    </row>
    <row r="348" spans="1:13" ht="15" customHeight="1" x14ac:dyDescent="0.25">
      <c r="A348" s="5" t="s">
        <v>2232</v>
      </c>
      <c r="B348" s="5">
        <v>1980</v>
      </c>
      <c r="C348" s="12" t="s">
        <v>11</v>
      </c>
      <c r="D348" s="5">
        <v>24</v>
      </c>
      <c r="E348" s="5">
        <v>2</v>
      </c>
      <c r="F348" s="10">
        <v>38947.43</v>
      </c>
      <c r="G348" s="5" t="s">
        <v>2</v>
      </c>
      <c r="H348" s="5" t="s">
        <v>3</v>
      </c>
      <c r="I348" s="5" t="s">
        <v>32</v>
      </c>
      <c r="J348" s="14"/>
      <c r="K348" s="5">
        <f t="shared" si="15"/>
        <v>9</v>
      </c>
      <c r="L348" s="12">
        <f t="shared" si="16"/>
        <v>29488</v>
      </c>
      <c r="M348" s="5">
        <f t="shared" ca="1" si="17"/>
        <v>44</v>
      </c>
    </row>
    <row r="349" spans="1:13" ht="15" customHeight="1" x14ac:dyDescent="0.25">
      <c r="A349" s="5" t="s">
        <v>1051</v>
      </c>
      <c r="B349" s="5">
        <v>1976</v>
      </c>
      <c r="C349" s="12" t="s">
        <v>1</v>
      </c>
      <c r="D349" s="5">
        <v>7</v>
      </c>
      <c r="E349" s="5">
        <v>1</v>
      </c>
      <c r="F349" s="10">
        <v>8342.91</v>
      </c>
      <c r="G349" s="5" t="s">
        <v>3</v>
      </c>
      <c r="H349" s="5" t="s">
        <v>7</v>
      </c>
      <c r="I349" s="5" t="s">
        <v>158</v>
      </c>
      <c r="J349" s="14"/>
      <c r="K349" s="5">
        <f t="shared" si="15"/>
        <v>7</v>
      </c>
      <c r="L349" s="12">
        <f t="shared" si="16"/>
        <v>27948</v>
      </c>
      <c r="M349" s="5">
        <f t="shared" ca="1" si="17"/>
        <v>48</v>
      </c>
    </row>
    <row r="350" spans="1:13" ht="15" customHeight="1" x14ac:dyDescent="0.25">
      <c r="A350" s="5" t="s">
        <v>1050</v>
      </c>
      <c r="B350" s="5">
        <v>1976</v>
      </c>
      <c r="C350" s="12" t="s">
        <v>1</v>
      </c>
      <c r="D350" s="5">
        <v>20</v>
      </c>
      <c r="E350" s="5">
        <v>1</v>
      </c>
      <c r="F350" s="10">
        <v>8334.59</v>
      </c>
      <c r="G350" s="5" t="s">
        <v>3</v>
      </c>
      <c r="H350" s="5" t="s">
        <v>2</v>
      </c>
      <c r="I350" s="5" t="s">
        <v>158</v>
      </c>
      <c r="J350" s="14"/>
      <c r="K350" s="5">
        <f t="shared" si="15"/>
        <v>7</v>
      </c>
      <c r="L350" s="12">
        <f t="shared" si="16"/>
        <v>27961</v>
      </c>
      <c r="M350" s="5">
        <f t="shared" ca="1" si="17"/>
        <v>48</v>
      </c>
    </row>
    <row r="351" spans="1:13" ht="15" customHeight="1" x14ac:dyDescent="0.25">
      <c r="A351" s="5" t="s">
        <v>1049</v>
      </c>
      <c r="B351" s="5">
        <v>1976</v>
      </c>
      <c r="C351" s="12" t="s">
        <v>1</v>
      </c>
      <c r="D351" s="5">
        <v>12</v>
      </c>
      <c r="E351" s="5">
        <v>1</v>
      </c>
      <c r="F351" s="10">
        <v>8334.4599999999991</v>
      </c>
      <c r="G351" s="5" t="s">
        <v>3</v>
      </c>
      <c r="H351" s="5" t="s">
        <v>2</v>
      </c>
      <c r="I351" s="5" t="s">
        <v>158</v>
      </c>
      <c r="J351" s="14"/>
      <c r="K351" s="5">
        <f t="shared" si="15"/>
        <v>7</v>
      </c>
      <c r="L351" s="12">
        <f t="shared" si="16"/>
        <v>27953</v>
      </c>
      <c r="M351" s="5">
        <f t="shared" ca="1" si="17"/>
        <v>48</v>
      </c>
    </row>
    <row r="352" spans="1:13" ht="15" customHeight="1" x14ac:dyDescent="0.25">
      <c r="A352" s="5" t="s">
        <v>1048</v>
      </c>
      <c r="B352" s="5">
        <v>1993</v>
      </c>
      <c r="C352" s="12" t="s">
        <v>9</v>
      </c>
      <c r="D352" s="5">
        <v>22</v>
      </c>
      <c r="E352" s="5">
        <v>0</v>
      </c>
      <c r="F352" s="10">
        <v>8314.65</v>
      </c>
      <c r="G352" s="5" t="s">
        <v>2</v>
      </c>
      <c r="H352" s="5" t="s">
        <v>7</v>
      </c>
      <c r="I352" s="5" t="s">
        <v>14</v>
      </c>
      <c r="J352" s="14"/>
      <c r="K352" s="5">
        <f t="shared" si="15"/>
        <v>6</v>
      </c>
      <c r="L352" s="12">
        <f t="shared" si="16"/>
        <v>34142</v>
      </c>
      <c r="M352" s="5">
        <f t="shared" ca="1" si="17"/>
        <v>31</v>
      </c>
    </row>
    <row r="353" spans="1:13" ht="15" customHeight="1" x14ac:dyDescent="0.25">
      <c r="A353" s="5" t="s">
        <v>1047</v>
      </c>
      <c r="B353" s="5">
        <v>1979</v>
      </c>
      <c r="C353" s="12" t="s">
        <v>25</v>
      </c>
      <c r="D353" s="5">
        <v>7</v>
      </c>
      <c r="E353" s="5">
        <v>2</v>
      </c>
      <c r="F353" s="10">
        <v>8310.84</v>
      </c>
      <c r="G353" s="5" t="s">
        <v>2</v>
      </c>
      <c r="H353" s="5" t="s">
        <v>2</v>
      </c>
      <c r="I353" s="5" t="s">
        <v>14</v>
      </c>
      <c r="J353" s="14"/>
      <c r="K353" s="5">
        <f t="shared" si="15"/>
        <v>8</v>
      </c>
      <c r="L353" s="12">
        <f t="shared" si="16"/>
        <v>29074</v>
      </c>
      <c r="M353" s="5">
        <f t="shared" ca="1" si="17"/>
        <v>45</v>
      </c>
    </row>
    <row r="354" spans="1:13" ht="15" customHeight="1" x14ac:dyDescent="0.25">
      <c r="A354" s="5" t="s">
        <v>1046</v>
      </c>
      <c r="B354" s="5">
        <v>1978</v>
      </c>
      <c r="C354" s="12" t="s">
        <v>9</v>
      </c>
      <c r="D354" s="5">
        <v>26</v>
      </c>
      <c r="E354" s="5">
        <v>2</v>
      </c>
      <c r="F354" s="10">
        <v>8302.5400000000009</v>
      </c>
      <c r="G354" s="5" t="s">
        <v>3</v>
      </c>
      <c r="H354" s="5" t="s">
        <v>3</v>
      </c>
      <c r="I354" s="5" t="s">
        <v>158</v>
      </c>
      <c r="J354" s="14"/>
      <c r="K354" s="5">
        <f t="shared" si="15"/>
        <v>6</v>
      </c>
      <c r="L354" s="12">
        <f t="shared" si="16"/>
        <v>28667</v>
      </c>
      <c r="M354" s="5">
        <f t="shared" ca="1" si="17"/>
        <v>46</v>
      </c>
    </row>
    <row r="355" spans="1:13" ht="15" customHeight="1" x14ac:dyDescent="0.25">
      <c r="A355" s="5" t="s">
        <v>1045</v>
      </c>
      <c r="B355" s="5">
        <v>1974</v>
      </c>
      <c r="C355" s="12" t="s">
        <v>9</v>
      </c>
      <c r="D355" s="5">
        <v>6</v>
      </c>
      <c r="E355" s="5">
        <v>0</v>
      </c>
      <c r="F355" s="10">
        <v>8283.68</v>
      </c>
      <c r="G355" s="5" t="s">
        <v>2</v>
      </c>
      <c r="H355" s="5" t="s">
        <v>3</v>
      </c>
      <c r="I355" s="5" t="s">
        <v>4</v>
      </c>
      <c r="J355" s="14"/>
      <c r="K355" s="5">
        <f t="shared" si="15"/>
        <v>6</v>
      </c>
      <c r="L355" s="12">
        <f t="shared" si="16"/>
        <v>27186</v>
      </c>
      <c r="M355" s="5">
        <f t="shared" ca="1" si="17"/>
        <v>50</v>
      </c>
    </row>
    <row r="356" spans="1:13" ht="15" customHeight="1" x14ac:dyDescent="0.25">
      <c r="A356" s="5" t="s">
        <v>1044</v>
      </c>
      <c r="B356" s="5">
        <v>1974</v>
      </c>
      <c r="C356" s="12" t="s">
        <v>21</v>
      </c>
      <c r="D356" s="5">
        <v>22</v>
      </c>
      <c r="E356" s="5">
        <v>0</v>
      </c>
      <c r="F356" s="10">
        <v>8280.6200000000008</v>
      </c>
      <c r="G356" s="5" t="s">
        <v>2</v>
      </c>
      <c r="H356" s="5" t="s">
        <v>2</v>
      </c>
      <c r="I356" s="5" t="s">
        <v>4</v>
      </c>
      <c r="J356" s="14"/>
      <c r="K356" s="5">
        <f t="shared" si="15"/>
        <v>12</v>
      </c>
      <c r="L356" s="12">
        <f t="shared" si="16"/>
        <v>27385</v>
      </c>
      <c r="M356" s="5">
        <f t="shared" ca="1" si="17"/>
        <v>50</v>
      </c>
    </row>
    <row r="357" spans="1:13" ht="15" customHeight="1" x14ac:dyDescent="0.25">
      <c r="A357" s="5" t="s">
        <v>1043</v>
      </c>
      <c r="B357" s="5">
        <v>1974</v>
      </c>
      <c r="C357" s="12" t="s">
        <v>11</v>
      </c>
      <c r="D357" s="5">
        <v>26</v>
      </c>
      <c r="E357" s="5">
        <v>0</v>
      </c>
      <c r="F357" s="10">
        <v>8277.52</v>
      </c>
      <c r="G357" s="5" t="s">
        <v>2</v>
      </c>
      <c r="H357" s="5" t="s">
        <v>2</v>
      </c>
      <c r="I357" s="5" t="s">
        <v>32</v>
      </c>
      <c r="J357" s="14"/>
      <c r="K357" s="5">
        <f t="shared" si="15"/>
        <v>9</v>
      </c>
      <c r="L357" s="12">
        <f t="shared" si="16"/>
        <v>27298</v>
      </c>
      <c r="M357" s="5">
        <f t="shared" ca="1" si="17"/>
        <v>50</v>
      </c>
    </row>
    <row r="358" spans="1:13" ht="15" customHeight="1" x14ac:dyDescent="0.25">
      <c r="A358" s="5" t="s">
        <v>1042</v>
      </c>
      <c r="B358" s="5">
        <v>2000</v>
      </c>
      <c r="C358" s="12" t="s">
        <v>6</v>
      </c>
      <c r="D358" s="5">
        <v>28</v>
      </c>
      <c r="E358" s="5">
        <v>0</v>
      </c>
      <c r="F358" s="10">
        <v>8271.4599999999991</v>
      </c>
      <c r="G358" s="5" t="s">
        <v>2</v>
      </c>
      <c r="H358" s="5" t="s">
        <v>7</v>
      </c>
      <c r="I358" s="5" t="s">
        <v>239</v>
      </c>
      <c r="J358" s="14"/>
      <c r="K358" s="5">
        <f t="shared" si="15"/>
        <v>11</v>
      </c>
      <c r="L358" s="12">
        <f t="shared" si="16"/>
        <v>36858</v>
      </c>
      <c r="M358" s="5">
        <f t="shared" ca="1" si="17"/>
        <v>24</v>
      </c>
    </row>
    <row r="359" spans="1:13" ht="15" customHeight="1" x14ac:dyDescent="0.25">
      <c r="A359" s="5" t="s">
        <v>2231</v>
      </c>
      <c r="B359" s="5">
        <v>1976</v>
      </c>
      <c r="C359" s="12" t="s">
        <v>21</v>
      </c>
      <c r="D359" s="5">
        <v>15</v>
      </c>
      <c r="E359" s="5">
        <v>2</v>
      </c>
      <c r="F359" s="10">
        <v>38932.559999999998</v>
      </c>
      <c r="G359" s="5" t="s">
        <v>2</v>
      </c>
      <c r="H359" s="5" t="s">
        <v>3</v>
      </c>
      <c r="I359" s="5" t="s">
        <v>32</v>
      </c>
      <c r="J359" s="14"/>
      <c r="K359" s="5">
        <f t="shared" si="15"/>
        <v>12</v>
      </c>
      <c r="L359" s="12">
        <f t="shared" si="16"/>
        <v>28109</v>
      </c>
      <c r="M359" s="5">
        <f t="shared" ca="1" si="17"/>
        <v>48</v>
      </c>
    </row>
    <row r="360" spans="1:13" ht="15" customHeight="1" x14ac:dyDescent="0.25">
      <c r="A360" s="5" t="s">
        <v>1041</v>
      </c>
      <c r="B360" s="5">
        <v>1974</v>
      </c>
      <c r="C360" s="12" t="s">
        <v>25</v>
      </c>
      <c r="D360" s="5">
        <v>5</v>
      </c>
      <c r="E360" s="5">
        <v>0</v>
      </c>
      <c r="F360" s="10">
        <v>8269.0400000000009</v>
      </c>
      <c r="G360" s="5" t="s">
        <v>2</v>
      </c>
      <c r="H360" s="5" t="s">
        <v>7</v>
      </c>
      <c r="I360" s="5" t="s">
        <v>32</v>
      </c>
      <c r="J360" s="14"/>
      <c r="K360" s="5">
        <f t="shared" si="15"/>
        <v>8</v>
      </c>
      <c r="L360" s="12">
        <f t="shared" si="16"/>
        <v>27246</v>
      </c>
      <c r="M360" s="5">
        <f t="shared" ca="1" si="17"/>
        <v>50</v>
      </c>
    </row>
    <row r="361" spans="1:13" ht="15" customHeight="1" x14ac:dyDescent="0.25">
      <c r="A361" s="5" t="s">
        <v>1040</v>
      </c>
      <c r="B361" s="5">
        <v>1964</v>
      </c>
      <c r="C361" s="12" t="s">
        <v>11</v>
      </c>
      <c r="D361" s="5">
        <v>5</v>
      </c>
      <c r="E361" s="5">
        <v>0</v>
      </c>
      <c r="F361" s="10">
        <v>8268</v>
      </c>
      <c r="G361" s="5" t="s">
        <v>3</v>
      </c>
      <c r="H361" s="5" t="s">
        <v>3</v>
      </c>
      <c r="I361" s="5" t="s">
        <v>4</v>
      </c>
      <c r="J361" s="14"/>
      <c r="K361" s="5">
        <f t="shared" si="15"/>
        <v>9</v>
      </c>
      <c r="L361" s="12">
        <f t="shared" si="16"/>
        <v>23625</v>
      </c>
      <c r="M361" s="5">
        <f t="shared" ca="1" si="17"/>
        <v>60</v>
      </c>
    </row>
    <row r="362" spans="1:13" ht="15" customHeight="1" x14ac:dyDescent="0.25">
      <c r="A362" s="5" t="s">
        <v>1039</v>
      </c>
      <c r="B362" s="5">
        <v>1982</v>
      </c>
      <c r="C362" s="12" t="s">
        <v>11</v>
      </c>
      <c r="D362" s="5">
        <v>27</v>
      </c>
      <c r="E362" s="5">
        <v>3</v>
      </c>
      <c r="F362" s="10">
        <v>8252.2800000000007</v>
      </c>
      <c r="G362" s="5" t="s">
        <v>2</v>
      </c>
      <c r="H362" s="5" t="s">
        <v>2</v>
      </c>
      <c r="I362" s="5" t="s">
        <v>237</v>
      </c>
      <c r="J362" s="14"/>
      <c r="K362" s="5">
        <f t="shared" si="15"/>
        <v>9</v>
      </c>
      <c r="L362" s="12">
        <f t="shared" si="16"/>
        <v>30221</v>
      </c>
      <c r="M362" s="5">
        <f t="shared" ca="1" si="17"/>
        <v>42</v>
      </c>
    </row>
    <row r="363" spans="1:13" ht="15" customHeight="1" x14ac:dyDescent="0.25">
      <c r="A363" s="5" t="s">
        <v>1038</v>
      </c>
      <c r="B363" s="5">
        <v>1976</v>
      </c>
      <c r="C363" s="12" t="s">
        <v>11</v>
      </c>
      <c r="D363" s="5">
        <v>2</v>
      </c>
      <c r="E363" s="5">
        <v>1</v>
      </c>
      <c r="F363" s="10">
        <v>8240.59</v>
      </c>
      <c r="G363" s="5" t="s">
        <v>2</v>
      </c>
      <c r="H363" s="5" t="s">
        <v>2</v>
      </c>
      <c r="I363" s="5" t="s">
        <v>4</v>
      </c>
      <c r="J363" s="14"/>
      <c r="K363" s="5">
        <f t="shared" si="15"/>
        <v>9</v>
      </c>
      <c r="L363" s="12">
        <f t="shared" si="16"/>
        <v>28005</v>
      </c>
      <c r="M363" s="5">
        <f t="shared" ca="1" si="17"/>
        <v>48</v>
      </c>
    </row>
    <row r="364" spans="1:13" ht="15" customHeight="1" x14ac:dyDescent="0.25">
      <c r="A364" s="5" t="s">
        <v>1037</v>
      </c>
      <c r="B364" s="5">
        <v>1976</v>
      </c>
      <c r="C364" s="12" t="s">
        <v>9</v>
      </c>
      <c r="D364" s="5">
        <v>30</v>
      </c>
      <c r="E364" s="5">
        <v>1</v>
      </c>
      <c r="F364" s="10">
        <v>8233.1</v>
      </c>
      <c r="G364" s="5" t="s">
        <v>2</v>
      </c>
      <c r="H364" s="5" t="s">
        <v>2</v>
      </c>
      <c r="I364" s="5" t="s">
        <v>4</v>
      </c>
      <c r="J364" s="14"/>
      <c r="K364" s="5">
        <f t="shared" si="15"/>
        <v>6</v>
      </c>
      <c r="L364" s="12">
        <f t="shared" si="16"/>
        <v>27941</v>
      </c>
      <c r="M364" s="5">
        <f t="shared" ca="1" si="17"/>
        <v>48</v>
      </c>
    </row>
    <row r="365" spans="1:13" ht="15" customHeight="1" x14ac:dyDescent="0.25">
      <c r="A365" s="5" t="s">
        <v>1036</v>
      </c>
      <c r="B365" s="5">
        <v>1976</v>
      </c>
      <c r="C365" s="12" t="s">
        <v>11</v>
      </c>
      <c r="D365" s="5">
        <v>3</v>
      </c>
      <c r="E365" s="5">
        <v>1</v>
      </c>
      <c r="F365" s="10">
        <v>8232.64</v>
      </c>
      <c r="G365" s="5" t="s">
        <v>2</v>
      </c>
      <c r="H365" s="5" t="s">
        <v>3</v>
      </c>
      <c r="I365" s="5" t="s">
        <v>4</v>
      </c>
      <c r="J365" s="14"/>
      <c r="K365" s="5">
        <f t="shared" si="15"/>
        <v>9</v>
      </c>
      <c r="L365" s="12">
        <f t="shared" si="16"/>
        <v>28006</v>
      </c>
      <c r="M365" s="5">
        <f t="shared" ca="1" si="17"/>
        <v>48</v>
      </c>
    </row>
    <row r="366" spans="1:13" ht="15" customHeight="1" x14ac:dyDescent="0.25">
      <c r="A366" s="5" t="s">
        <v>1035</v>
      </c>
      <c r="B366" s="5">
        <v>1978</v>
      </c>
      <c r="C366" s="12" t="s">
        <v>9</v>
      </c>
      <c r="D366" s="5">
        <v>30</v>
      </c>
      <c r="E366" s="5">
        <v>2</v>
      </c>
      <c r="F366" s="10">
        <v>8219.2000000000007</v>
      </c>
      <c r="G366" s="5" t="s">
        <v>2</v>
      </c>
      <c r="H366" s="5" t="s">
        <v>2</v>
      </c>
      <c r="I366" s="5" t="s">
        <v>4</v>
      </c>
      <c r="J366" s="14"/>
      <c r="K366" s="5">
        <f t="shared" si="15"/>
        <v>6</v>
      </c>
      <c r="L366" s="12">
        <f t="shared" si="16"/>
        <v>28671</v>
      </c>
      <c r="M366" s="5">
        <f t="shared" ca="1" si="17"/>
        <v>46</v>
      </c>
    </row>
    <row r="367" spans="1:13" ht="15" customHeight="1" x14ac:dyDescent="0.25">
      <c r="A367" s="5" t="s">
        <v>1034</v>
      </c>
      <c r="B367" s="5">
        <v>1978</v>
      </c>
      <c r="C367" s="12" t="s">
        <v>27</v>
      </c>
      <c r="D367" s="5">
        <v>24</v>
      </c>
      <c r="E367" s="5">
        <v>2</v>
      </c>
      <c r="F367" s="10">
        <v>8211.1</v>
      </c>
      <c r="G367" s="5" t="s">
        <v>2</v>
      </c>
      <c r="H367" s="5" t="s">
        <v>3</v>
      </c>
      <c r="I367" s="5" t="s">
        <v>4</v>
      </c>
      <c r="J367" s="14"/>
      <c r="K367" s="5">
        <f t="shared" si="15"/>
        <v>10</v>
      </c>
      <c r="L367" s="12">
        <f t="shared" si="16"/>
        <v>28787</v>
      </c>
      <c r="M367" s="5">
        <f t="shared" ca="1" si="17"/>
        <v>46</v>
      </c>
    </row>
    <row r="368" spans="1:13" ht="15" customHeight="1" x14ac:dyDescent="0.25">
      <c r="A368" s="5" t="s">
        <v>1033</v>
      </c>
      <c r="B368" s="5">
        <v>1962</v>
      </c>
      <c r="C368" s="12" t="s">
        <v>6</v>
      </c>
      <c r="D368" s="5">
        <v>23</v>
      </c>
      <c r="E368" s="5">
        <v>0</v>
      </c>
      <c r="F368" s="10">
        <v>8188.12</v>
      </c>
      <c r="G368" s="5" t="s">
        <v>3</v>
      </c>
      <c r="H368" s="5" t="s">
        <v>3</v>
      </c>
      <c r="I368" s="5" t="s">
        <v>4</v>
      </c>
      <c r="J368" s="14"/>
      <c r="K368" s="5">
        <f t="shared" si="15"/>
        <v>11</v>
      </c>
      <c r="L368" s="12">
        <f t="shared" si="16"/>
        <v>22973</v>
      </c>
      <c r="M368" s="5">
        <f t="shared" ca="1" si="17"/>
        <v>62</v>
      </c>
    </row>
    <row r="369" spans="1:13" ht="15" customHeight="1" x14ac:dyDescent="0.25">
      <c r="A369" s="5" t="s">
        <v>1032</v>
      </c>
      <c r="B369" s="5">
        <v>1997</v>
      </c>
      <c r="C369" s="12" t="s">
        <v>27</v>
      </c>
      <c r="D369" s="5">
        <v>21</v>
      </c>
      <c r="E369" s="5">
        <v>0</v>
      </c>
      <c r="F369" s="10">
        <v>8182.89</v>
      </c>
      <c r="G369" s="5" t="s">
        <v>2</v>
      </c>
      <c r="H369" s="5" t="s">
        <v>7</v>
      </c>
      <c r="I369" s="5" t="s">
        <v>525</v>
      </c>
      <c r="J369" s="14"/>
      <c r="K369" s="5">
        <f t="shared" si="15"/>
        <v>10</v>
      </c>
      <c r="L369" s="12">
        <f t="shared" si="16"/>
        <v>35724</v>
      </c>
      <c r="M369" s="5">
        <f t="shared" ca="1" si="17"/>
        <v>27</v>
      </c>
    </row>
    <row r="370" spans="1:13" ht="15" customHeight="1" x14ac:dyDescent="0.25">
      <c r="A370" s="5" t="s">
        <v>2230</v>
      </c>
      <c r="B370" s="5">
        <v>1987</v>
      </c>
      <c r="C370" s="12" t="s">
        <v>9</v>
      </c>
      <c r="D370" s="5">
        <v>16</v>
      </c>
      <c r="E370" s="5">
        <v>3</v>
      </c>
      <c r="F370" s="10">
        <v>38924.04</v>
      </c>
      <c r="G370" s="5" t="s">
        <v>2</v>
      </c>
      <c r="H370" s="5" t="s">
        <v>2</v>
      </c>
      <c r="I370" s="5" t="s">
        <v>32</v>
      </c>
      <c r="J370" s="14"/>
      <c r="K370" s="5">
        <f t="shared" si="15"/>
        <v>6</v>
      </c>
      <c r="L370" s="12">
        <f t="shared" si="16"/>
        <v>31944</v>
      </c>
      <c r="M370" s="5">
        <f t="shared" ca="1" si="17"/>
        <v>37</v>
      </c>
    </row>
    <row r="371" spans="1:13" ht="15" customHeight="1" x14ac:dyDescent="0.25">
      <c r="A371" s="5" t="s">
        <v>1031</v>
      </c>
      <c r="B371" s="5">
        <v>1983</v>
      </c>
      <c r="C371" s="12" t="s">
        <v>9</v>
      </c>
      <c r="D371" s="5">
        <v>8</v>
      </c>
      <c r="E371" s="5">
        <v>3</v>
      </c>
      <c r="F371" s="10">
        <v>8179.51</v>
      </c>
      <c r="G371" s="5" t="s">
        <v>2</v>
      </c>
      <c r="H371" s="5" t="s">
        <v>2</v>
      </c>
      <c r="I371" s="5" t="s">
        <v>506</v>
      </c>
      <c r="J371" s="14"/>
      <c r="K371" s="5">
        <f t="shared" si="15"/>
        <v>6</v>
      </c>
      <c r="L371" s="12">
        <f t="shared" si="16"/>
        <v>30475</v>
      </c>
      <c r="M371" s="5">
        <f t="shared" ca="1" si="17"/>
        <v>41</v>
      </c>
    </row>
    <row r="372" spans="1:13" ht="15" customHeight="1" x14ac:dyDescent="0.25">
      <c r="A372" s="5" t="s">
        <v>1030</v>
      </c>
      <c r="B372" s="5">
        <v>1963</v>
      </c>
      <c r="C372" s="12" t="s">
        <v>6</v>
      </c>
      <c r="D372" s="5">
        <v>5</v>
      </c>
      <c r="E372" s="5">
        <v>0</v>
      </c>
      <c r="F372" s="10">
        <v>8177.9</v>
      </c>
      <c r="G372" s="5" t="s">
        <v>3</v>
      </c>
      <c r="H372" s="5" t="s">
        <v>7</v>
      </c>
      <c r="I372" s="5" t="s">
        <v>4</v>
      </c>
      <c r="J372" s="14"/>
      <c r="K372" s="5">
        <f t="shared" si="15"/>
        <v>11</v>
      </c>
      <c r="L372" s="12">
        <f t="shared" si="16"/>
        <v>23320</v>
      </c>
      <c r="M372" s="5">
        <f t="shared" ca="1" si="17"/>
        <v>61</v>
      </c>
    </row>
    <row r="373" spans="1:13" ht="15" customHeight="1" x14ac:dyDescent="0.25">
      <c r="A373" s="5" t="s">
        <v>1029</v>
      </c>
      <c r="B373" s="5">
        <v>1982</v>
      </c>
      <c r="C373" s="12" t="s">
        <v>9</v>
      </c>
      <c r="D373" s="5">
        <v>28</v>
      </c>
      <c r="E373" s="5">
        <v>4</v>
      </c>
      <c r="F373" s="10">
        <v>8162.72</v>
      </c>
      <c r="G373" s="5" t="s">
        <v>3</v>
      </c>
      <c r="H373" s="5" t="s">
        <v>3</v>
      </c>
      <c r="I373" s="5" t="s">
        <v>14</v>
      </c>
      <c r="J373" s="14"/>
      <c r="K373" s="5">
        <f t="shared" si="15"/>
        <v>6</v>
      </c>
      <c r="L373" s="12">
        <f t="shared" si="16"/>
        <v>30130</v>
      </c>
      <c r="M373" s="5">
        <f t="shared" ca="1" si="17"/>
        <v>42</v>
      </c>
    </row>
    <row r="374" spans="1:13" ht="15" customHeight="1" x14ac:dyDescent="0.25">
      <c r="A374" s="5" t="s">
        <v>1028</v>
      </c>
      <c r="B374" s="5">
        <v>1990</v>
      </c>
      <c r="C374" s="12" t="s">
        <v>9</v>
      </c>
      <c r="D374" s="5">
        <v>21</v>
      </c>
      <c r="E374" s="5">
        <v>3</v>
      </c>
      <c r="F374" s="10">
        <v>8157.92</v>
      </c>
      <c r="G374" s="5" t="s">
        <v>2</v>
      </c>
      <c r="H374" s="5" t="s">
        <v>3</v>
      </c>
      <c r="I374" s="5" t="s">
        <v>190</v>
      </c>
      <c r="J374" s="14"/>
      <c r="K374" s="5">
        <f t="shared" si="15"/>
        <v>6</v>
      </c>
      <c r="L374" s="12">
        <f t="shared" si="16"/>
        <v>33045</v>
      </c>
      <c r="M374" s="5">
        <f t="shared" ca="1" si="17"/>
        <v>34</v>
      </c>
    </row>
    <row r="375" spans="1:13" ht="15" customHeight="1" x14ac:dyDescent="0.25">
      <c r="A375" s="5" t="s">
        <v>1027</v>
      </c>
      <c r="B375" s="5">
        <v>1973</v>
      </c>
      <c r="C375" s="12" t="s">
        <v>11</v>
      </c>
      <c r="D375" s="5">
        <v>3</v>
      </c>
      <c r="E375" s="5">
        <v>0</v>
      </c>
      <c r="F375" s="10">
        <v>8125.78</v>
      </c>
      <c r="G375" s="5" t="s">
        <v>2</v>
      </c>
      <c r="H375" s="5" t="s">
        <v>2</v>
      </c>
      <c r="I375" s="5" t="s">
        <v>4</v>
      </c>
      <c r="J375" s="14"/>
      <c r="K375" s="5">
        <f t="shared" si="15"/>
        <v>9</v>
      </c>
      <c r="L375" s="12">
        <f t="shared" si="16"/>
        <v>26910</v>
      </c>
      <c r="M375" s="5">
        <f t="shared" ca="1" si="17"/>
        <v>51</v>
      </c>
    </row>
    <row r="376" spans="1:13" ht="15" customHeight="1" x14ac:dyDescent="0.25">
      <c r="A376" s="5" t="s">
        <v>1026</v>
      </c>
      <c r="B376" s="5">
        <v>1973</v>
      </c>
      <c r="C376" s="12" t="s">
        <v>25</v>
      </c>
      <c r="D376" s="5">
        <v>30</v>
      </c>
      <c r="E376" s="5">
        <v>0</v>
      </c>
      <c r="F376" s="10">
        <v>8124.41</v>
      </c>
      <c r="G376" s="5" t="s">
        <v>3</v>
      </c>
      <c r="H376" s="5" t="s">
        <v>7</v>
      </c>
      <c r="I376" s="5" t="s">
        <v>4</v>
      </c>
      <c r="J376" s="14"/>
      <c r="K376" s="5">
        <f t="shared" si="15"/>
        <v>8</v>
      </c>
      <c r="L376" s="12">
        <f t="shared" si="16"/>
        <v>26906</v>
      </c>
      <c r="M376" s="5">
        <f t="shared" ca="1" si="17"/>
        <v>51</v>
      </c>
    </row>
    <row r="377" spans="1:13" ht="15" customHeight="1" x14ac:dyDescent="0.25">
      <c r="A377" s="5" t="s">
        <v>1025</v>
      </c>
      <c r="B377" s="5">
        <v>1973</v>
      </c>
      <c r="C377" s="12" t="s">
        <v>21</v>
      </c>
      <c r="D377" s="5">
        <v>16</v>
      </c>
      <c r="E377" s="5">
        <v>0</v>
      </c>
      <c r="F377" s="10">
        <v>8116.68</v>
      </c>
      <c r="G377" s="5" t="s">
        <v>3</v>
      </c>
      <c r="H377" s="5" t="s">
        <v>7</v>
      </c>
      <c r="I377" s="5" t="s">
        <v>32</v>
      </c>
      <c r="J377" s="14"/>
      <c r="K377" s="5">
        <f t="shared" si="15"/>
        <v>12</v>
      </c>
      <c r="L377" s="12">
        <f t="shared" si="16"/>
        <v>27014</v>
      </c>
      <c r="M377" s="5">
        <f t="shared" ca="1" si="17"/>
        <v>51</v>
      </c>
    </row>
    <row r="378" spans="1:13" ht="15" customHeight="1" x14ac:dyDescent="0.25">
      <c r="A378" s="5" t="s">
        <v>1024</v>
      </c>
      <c r="B378" s="5">
        <v>1978</v>
      </c>
      <c r="C378" s="12" t="s">
        <v>11</v>
      </c>
      <c r="D378" s="5">
        <v>1</v>
      </c>
      <c r="E378" s="5">
        <v>2</v>
      </c>
      <c r="F378" s="10">
        <v>8116.27</v>
      </c>
      <c r="G378" s="5" t="s">
        <v>3</v>
      </c>
      <c r="H378" s="5" t="s">
        <v>7</v>
      </c>
      <c r="I378" s="5" t="s">
        <v>14</v>
      </c>
      <c r="J378" s="14"/>
      <c r="K378" s="5">
        <f t="shared" si="15"/>
        <v>9</v>
      </c>
      <c r="L378" s="12">
        <f t="shared" si="16"/>
        <v>28734</v>
      </c>
      <c r="M378" s="5">
        <f t="shared" ca="1" si="17"/>
        <v>46</v>
      </c>
    </row>
    <row r="379" spans="1:13" ht="15" customHeight="1" x14ac:dyDescent="0.25">
      <c r="A379" s="5" t="s">
        <v>1023</v>
      </c>
      <c r="B379" s="5">
        <v>1973</v>
      </c>
      <c r="C379" s="12" t="s">
        <v>27</v>
      </c>
      <c r="D379" s="5">
        <v>11</v>
      </c>
      <c r="E379" s="5">
        <v>0</v>
      </c>
      <c r="F379" s="10">
        <v>8112.59</v>
      </c>
      <c r="G379" s="5" t="s">
        <v>2</v>
      </c>
      <c r="H379" s="5" t="s">
        <v>2</v>
      </c>
      <c r="I379" s="5" t="s">
        <v>4</v>
      </c>
      <c r="J379" s="14"/>
      <c r="K379" s="5">
        <f t="shared" si="15"/>
        <v>10</v>
      </c>
      <c r="L379" s="12">
        <f t="shared" si="16"/>
        <v>26948</v>
      </c>
      <c r="M379" s="5">
        <f t="shared" ca="1" si="17"/>
        <v>51</v>
      </c>
    </row>
    <row r="380" spans="1:13" ht="15" customHeight="1" x14ac:dyDescent="0.25">
      <c r="A380" s="5" t="s">
        <v>1022</v>
      </c>
      <c r="B380" s="5">
        <v>1967</v>
      </c>
      <c r="C380" s="12" t="s">
        <v>9</v>
      </c>
      <c r="D380" s="5">
        <v>10</v>
      </c>
      <c r="E380" s="5">
        <v>0</v>
      </c>
      <c r="F380" s="10">
        <v>8091.3</v>
      </c>
      <c r="G380" s="5" t="s">
        <v>3</v>
      </c>
      <c r="H380" s="5" t="s">
        <v>7</v>
      </c>
      <c r="I380" s="5" t="s">
        <v>14</v>
      </c>
      <c r="J380" s="14"/>
      <c r="K380" s="5">
        <f t="shared" si="15"/>
        <v>6</v>
      </c>
      <c r="L380" s="12">
        <f t="shared" si="16"/>
        <v>24633</v>
      </c>
      <c r="M380" s="5">
        <f t="shared" ca="1" si="17"/>
        <v>57</v>
      </c>
    </row>
    <row r="381" spans="1:13" ht="15" customHeight="1" x14ac:dyDescent="0.25">
      <c r="A381" s="5" t="s">
        <v>2229</v>
      </c>
      <c r="B381" s="5">
        <v>1967</v>
      </c>
      <c r="C381" s="12" t="s">
        <v>1</v>
      </c>
      <c r="D381" s="5">
        <v>30</v>
      </c>
      <c r="E381" s="5">
        <v>0</v>
      </c>
      <c r="F381" s="10">
        <v>38893.360000000001</v>
      </c>
      <c r="G381" s="5" t="s">
        <v>7</v>
      </c>
      <c r="H381" s="5" t="s">
        <v>2</v>
      </c>
      <c r="I381" s="5" t="s">
        <v>32</v>
      </c>
      <c r="J381" s="14"/>
      <c r="K381" s="5">
        <f t="shared" si="15"/>
        <v>7</v>
      </c>
      <c r="L381" s="12">
        <f t="shared" si="16"/>
        <v>24683</v>
      </c>
      <c r="M381" s="5">
        <f t="shared" ca="1" si="17"/>
        <v>57</v>
      </c>
    </row>
    <row r="382" spans="1:13" ht="15" customHeight="1" x14ac:dyDescent="0.25">
      <c r="A382" s="5" t="s">
        <v>1021</v>
      </c>
      <c r="B382" s="5">
        <v>1975</v>
      </c>
      <c r="C382" s="12" t="s">
        <v>21</v>
      </c>
      <c r="D382" s="5">
        <v>21</v>
      </c>
      <c r="E382" s="5">
        <v>1</v>
      </c>
      <c r="F382" s="10">
        <v>8083.92</v>
      </c>
      <c r="G382" s="5" t="s">
        <v>3</v>
      </c>
      <c r="H382" s="5" t="s">
        <v>3</v>
      </c>
      <c r="I382" s="5" t="s">
        <v>4</v>
      </c>
      <c r="J382" s="14"/>
      <c r="K382" s="5">
        <f t="shared" si="15"/>
        <v>12</v>
      </c>
      <c r="L382" s="12">
        <f t="shared" si="16"/>
        <v>27749</v>
      </c>
      <c r="M382" s="5">
        <f t="shared" ca="1" si="17"/>
        <v>49</v>
      </c>
    </row>
    <row r="383" spans="1:13" ht="15" customHeight="1" x14ac:dyDescent="0.25">
      <c r="A383" s="5" t="s">
        <v>1020</v>
      </c>
      <c r="B383" s="5">
        <v>1994</v>
      </c>
      <c r="C383" s="12" t="s">
        <v>27</v>
      </c>
      <c r="D383" s="5">
        <v>12</v>
      </c>
      <c r="E383" s="5">
        <v>0</v>
      </c>
      <c r="F383" s="10">
        <v>8081.74</v>
      </c>
      <c r="G383" s="5" t="s">
        <v>2</v>
      </c>
      <c r="H383" s="5" t="s">
        <v>2</v>
      </c>
      <c r="I383" s="5" t="s">
        <v>525</v>
      </c>
      <c r="J383" s="14"/>
      <c r="K383" s="5">
        <f t="shared" si="15"/>
        <v>10</v>
      </c>
      <c r="L383" s="12">
        <f t="shared" si="16"/>
        <v>34619</v>
      </c>
      <c r="M383" s="5">
        <f t="shared" ca="1" si="17"/>
        <v>30</v>
      </c>
    </row>
    <row r="384" spans="1:13" ht="15" customHeight="1" x14ac:dyDescent="0.25">
      <c r="A384" s="5" t="s">
        <v>1019</v>
      </c>
      <c r="B384" s="5">
        <v>2001</v>
      </c>
      <c r="C384" s="12" t="s">
        <v>25</v>
      </c>
      <c r="D384" s="5">
        <v>28</v>
      </c>
      <c r="E384" s="5">
        <v>0</v>
      </c>
      <c r="F384" s="10">
        <v>8081.26</v>
      </c>
      <c r="G384" s="5" t="s">
        <v>2</v>
      </c>
      <c r="H384" s="5" t="s">
        <v>2</v>
      </c>
      <c r="I384" s="5" t="s">
        <v>14</v>
      </c>
      <c r="J384" s="14"/>
      <c r="K384" s="5">
        <f t="shared" si="15"/>
        <v>8</v>
      </c>
      <c r="L384" s="12">
        <f t="shared" si="16"/>
        <v>37131</v>
      </c>
      <c r="M384" s="5">
        <f t="shared" ca="1" si="17"/>
        <v>23</v>
      </c>
    </row>
    <row r="385" spans="1:13" ht="15" customHeight="1" x14ac:dyDescent="0.25">
      <c r="A385" s="5" t="s">
        <v>1018</v>
      </c>
      <c r="B385" s="5">
        <v>1993</v>
      </c>
      <c r="C385" s="12" t="s">
        <v>6</v>
      </c>
      <c r="D385" s="5">
        <v>7</v>
      </c>
      <c r="E385" s="5">
        <v>0</v>
      </c>
      <c r="F385" s="10">
        <v>8077.41</v>
      </c>
      <c r="G385" s="5" t="s">
        <v>2</v>
      </c>
      <c r="H385" s="5" t="s">
        <v>7</v>
      </c>
      <c r="I385" s="5" t="s">
        <v>525</v>
      </c>
      <c r="J385" s="14"/>
      <c r="K385" s="5">
        <f t="shared" si="15"/>
        <v>11</v>
      </c>
      <c r="L385" s="12">
        <f t="shared" si="16"/>
        <v>34280</v>
      </c>
      <c r="M385" s="5">
        <f t="shared" ca="1" si="17"/>
        <v>31</v>
      </c>
    </row>
    <row r="386" spans="1:13" ht="15" customHeight="1" x14ac:dyDescent="0.25">
      <c r="A386" s="5" t="s">
        <v>1017</v>
      </c>
      <c r="B386" s="5">
        <v>1965</v>
      </c>
      <c r="C386" s="12" t="s">
        <v>27</v>
      </c>
      <c r="D386" s="5">
        <v>21</v>
      </c>
      <c r="E386" s="5">
        <v>0</v>
      </c>
      <c r="F386" s="10">
        <v>8071.57</v>
      </c>
      <c r="G386" s="5" t="s">
        <v>3</v>
      </c>
      <c r="H386" s="5" t="s">
        <v>7</v>
      </c>
      <c r="I386" s="5" t="s">
        <v>32</v>
      </c>
      <c r="J386" s="14"/>
      <c r="K386" s="5">
        <f t="shared" ref="K386:K449" si="18">MONTH(1&amp;C386)</f>
        <v>10</v>
      </c>
      <c r="L386" s="12">
        <f t="shared" ref="L386:L449" si="19">DATE(B386,K386,D386)</f>
        <v>24036</v>
      </c>
      <c r="M386" s="5">
        <f t="shared" ref="M386:M449" ca="1" si="20">DATEDIF(L386,TODAY(),"Y")</f>
        <v>59</v>
      </c>
    </row>
    <row r="387" spans="1:13" ht="15" customHeight="1" x14ac:dyDescent="0.25">
      <c r="A387" s="5" t="s">
        <v>1016</v>
      </c>
      <c r="B387" s="5">
        <v>1975</v>
      </c>
      <c r="C387" s="12" t="s">
        <v>21</v>
      </c>
      <c r="D387" s="5">
        <v>15</v>
      </c>
      <c r="E387" s="5">
        <v>1</v>
      </c>
      <c r="F387" s="10">
        <v>8068.19</v>
      </c>
      <c r="G387" s="5" t="s">
        <v>3</v>
      </c>
      <c r="H387" s="5" t="s">
        <v>2</v>
      </c>
      <c r="I387" s="5" t="s">
        <v>32</v>
      </c>
      <c r="J387" s="14"/>
      <c r="K387" s="5">
        <f t="shared" si="18"/>
        <v>12</v>
      </c>
      <c r="L387" s="12">
        <f t="shared" si="19"/>
        <v>27743</v>
      </c>
      <c r="M387" s="5">
        <f t="shared" ca="1" si="20"/>
        <v>49</v>
      </c>
    </row>
    <row r="388" spans="1:13" ht="15" customHeight="1" x14ac:dyDescent="0.25">
      <c r="A388" s="5" t="s">
        <v>1015</v>
      </c>
      <c r="B388" s="5">
        <v>1965</v>
      </c>
      <c r="C388" s="12" t="s">
        <v>25</v>
      </c>
      <c r="D388" s="5">
        <v>11</v>
      </c>
      <c r="E388" s="5">
        <v>0</v>
      </c>
      <c r="F388" s="10">
        <v>8067.83</v>
      </c>
      <c r="G388" s="5" t="s">
        <v>3</v>
      </c>
      <c r="H388" s="5" t="s">
        <v>7</v>
      </c>
      <c r="I388" s="5" t="s">
        <v>4</v>
      </c>
      <c r="J388" s="14"/>
      <c r="K388" s="5">
        <f t="shared" si="18"/>
        <v>8</v>
      </c>
      <c r="L388" s="12">
        <f t="shared" si="19"/>
        <v>23965</v>
      </c>
      <c r="M388" s="5">
        <f t="shared" ca="1" si="20"/>
        <v>59</v>
      </c>
    </row>
    <row r="389" spans="1:13" ht="15" customHeight="1" x14ac:dyDescent="0.25">
      <c r="A389" s="5" t="s">
        <v>1014</v>
      </c>
      <c r="B389" s="5">
        <v>1975</v>
      </c>
      <c r="C389" s="12" t="s">
        <v>9</v>
      </c>
      <c r="D389" s="5">
        <v>28</v>
      </c>
      <c r="E389" s="5">
        <v>1</v>
      </c>
      <c r="F389" s="10">
        <v>8062.76</v>
      </c>
      <c r="G389" s="5" t="s">
        <v>3</v>
      </c>
      <c r="H389" s="5" t="s">
        <v>3</v>
      </c>
      <c r="I389" s="5" t="s">
        <v>32</v>
      </c>
      <c r="J389" s="14"/>
      <c r="K389" s="5">
        <f t="shared" si="18"/>
        <v>6</v>
      </c>
      <c r="L389" s="12">
        <f t="shared" si="19"/>
        <v>27573</v>
      </c>
      <c r="M389" s="5">
        <f t="shared" ca="1" si="20"/>
        <v>49</v>
      </c>
    </row>
    <row r="390" spans="1:13" ht="15" customHeight="1" x14ac:dyDescent="0.25">
      <c r="A390" s="5" t="s">
        <v>1013</v>
      </c>
      <c r="B390" s="5">
        <v>1970</v>
      </c>
      <c r="C390" s="12" t="s">
        <v>21</v>
      </c>
      <c r="D390" s="5">
        <v>12</v>
      </c>
      <c r="E390" s="5">
        <v>0</v>
      </c>
      <c r="F390" s="10">
        <v>8062.31</v>
      </c>
      <c r="G390" s="5" t="s">
        <v>2</v>
      </c>
      <c r="H390" s="5" t="s">
        <v>7</v>
      </c>
      <c r="I390" s="5" t="s">
        <v>4</v>
      </c>
      <c r="J390" s="14"/>
      <c r="K390" s="5">
        <f t="shared" si="18"/>
        <v>12</v>
      </c>
      <c r="L390" s="12">
        <f t="shared" si="19"/>
        <v>25914</v>
      </c>
      <c r="M390" s="5">
        <f t="shared" ca="1" si="20"/>
        <v>54</v>
      </c>
    </row>
    <row r="391" spans="1:13" ht="15" customHeight="1" x14ac:dyDescent="0.25">
      <c r="A391" s="5" t="s">
        <v>1012</v>
      </c>
      <c r="B391" s="5">
        <v>1982</v>
      </c>
      <c r="C391" s="12" t="s">
        <v>21</v>
      </c>
      <c r="D391" s="5">
        <v>27</v>
      </c>
      <c r="E391" s="5">
        <v>3</v>
      </c>
      <c r="F391" s="10">
        <v>8059.68</v>
      </c>
      <c r="G391" s="5" t="s">
        <v>2</v>
      </c>
      <c r="H391" s="5" t="s">
        <v>3</v>
      </c>
      <c r="I391" s="5" t="s">
        <v>14</v>
      </c>
      <c r="J391" s="14"/>
      <c r="K391" s="5">
        <f t="shared" si="18"/>
        <v>12</v>
      </c>
      <c r="L391" s="12">
        <f t="shared" si="19"/>
        <v>30312</v>
      </c>
      <c r="M391" s="5">
        <f t="shared" ca="1" si="20"/>
        <v>42</v>
      </c>
    </row>
    <row r="392" spans="1:13" ht="15" customHeight="1" x14ac:dyDescent="0.25">
      <c r="A392" s="5" t="s">
        <v>2228</v>
      </c>
      <c r="B392" s="5">
        <v>1964</v>
      </c>
      <c r="C392" s="12" t="s">
        <v>9</v>
      </c>
      <c r="D392" s="5">
        <v>6</v>
      </c>
      <c r="E392" s="5">
        <v>0</v>
      </c>
      <c r="F392" s="10">
        <v>38869.25</v>
      </c>
      <c r="G392" s="5" t="s">
        <v>2</v>
      </c>
      <c r="H392" s="5" t="s">
        <v>2</v>
      </c>
      <c r="I392" s="5" t="s">
        <v>32</v>
      </c>
      <c r="J392" s="14"/>
      <c r="K392" s="5">
        <f t="shared" si="18"/>
        <v>6</v>
      </c>
      <c r="L392" s="12">
        <f t="shared" si="19"/>
        <v>23534</v>
      </c>
      <c r="M392" s="5">
        <f t="shared" ca="1" si="20"/>
        <v>60</v>
      </c>
    </row>
    <row r="393" spans="1:13" ht="15" customHeight="1" x14ac:dyDescent="0.25">
      <c r="A393" s="5" t="s">
        <v>1011</v>
      </c>
      <c r="B393" s="5">
        <v>1985</v>
      </c>
      <c r="C393" s="12" t="s">
        <v>6</v>
      </c>
      <c r="D393" s="5">
        <v>28</v>
      </c>
      <c r="E393" s="5">
        <v>3</v>
      </c>
      <c r="F393" s="10">
        <v>8059.06</v>
      </c>
      <c r="G393" s="5" t="s">
        <v>2</v>
      </c>
      <c r="H393" s="5" t="s">
        <v>3</v>
      </c>
      <c r="I393" s="5" t="s">
        <v>14</v>
      </c>
      <c r="J393" s="14"/>
      <c r="K393" s="5">
        <f t="shared" si="18"/>
        <v>11</v>
      </c>
      <c r="L393" s="12">
        <f t="shared" si="19"/>
        <v>31379</v>
      </c>
      <c r="M393" s="5">
        <f t="shared" ca="1" si="20"/>
        <v>39</v>
      </c>
    </row>
    <row r="394" spans="1:13" ht="15" customHeight="1" x14ac:dyDescent="0.25">
      <c r="A394" s="5" t="s">
        <v>1010</v>
      </c>
      <c r="B394" s="5">
        <v>2003</v>
      </c>
      <c r="C394" s="12" t="s">
        <v>21</v>
      </c>
      <c r="D394" s="5">
        <v>12</v>
      </c>
      <c r="E394" s="5">
        <v>0</v>
      </c>
      <c r="F394" s="10">
        <v>8035.64</v>
      </c>
      <c r="G394" s="5" t="s">
        <v>2</v>
      </c>
      <c r="H394" s="5" t="s">
        <v>2</v>
      </c>
      <c r="I394" s="5" t="s">
        <v>14</v>
      </c>
      <c r="J394" s="14"/>
      <c r="K394" s="5">
        <f t="shared" si="18"/>
        <v>12</v>
      </c>
      <c r="L394" s="12">
        <f t="shared" si="19"/>
        <v>37967</v>
      </c>
      <c r="M394" s="5">
        <f t="shared" ca="1" si="20"/>
        <v>21</v>
      </c>
    </row>
    <row r="395" spans="1:13" ht="15" customHeight="1" x14ac:dyDescent="0.25">
      <c r="A395" s="5" t="s">
        <v>1009</v>
      </c>
      <c r="B395" s="5">
        <v>1977</v>
      </c>
      <c r="C395" s="12" t="s">
        <v>6</v>
      </c>
      <c r="D395" s="5">
        <v>6</v>
      </c>
      <c r="E395" s="5">
        <v>2</v>
      </c>
      <c r="F395" s="10">
        <v>8027.97</v>
      </c>
      <c r="G395" s="5" t="s">
        <v>3</v>
      </c>
      <c r="H395" s="5" t="s">
        <v>2</v>
      </c>
      <c r="I395" s="5" t="s">
        <v>32</v>
      </c>
      <c r="J395" s="14"/>
      <c r="K395" s="5">
        <f t="shared" si="18"/>
        <v>11</v>
      </c>
      <c r="L395" s="12">
        <f t="shared" si="19"/>
        <v>28435</v>
      </c>
      <c r="M395" s="5">
        <f t="shared" ca="1" si="20"/>
        <v>47</v>
      </c>
    </row>
    <row r="396" spans="1:13" ht="15" customHeight="1" x14ac:dyDescent="0.25">
      <c r="A396" s="5" t="s">
        <v>1008</v>
      </c>
      <c r="B396" s="5">
        <v>1976</v>
      </c>
      <c r="C396" s="12" t="s">
        <v>21</v>
      </c>
      <c r="D396" s="5">
        <v>20</v>
      </c>
      <c r="E396" s="5">
        <v>0</v>
      </c>
      <c r="F396" s="10">
        <v>8026.67</v>
      </c>
      <c r="G396" s="5" t="s">
        <v>2</v>
      </c>
      <c r="H396" s="5" t="s">
        <v>2</v>
      </c>
      <c r="I396" s="5" t="s">
        <v>14</v>
      </c>
      <c r="J396" s="14"/>
      <c r="K396" s="5">
        <f t="shared" si="18"/>
        <v>12</v>
      </c>
      <c r="L396" s="12">
        <f t="shared" si="19"/>
        <v>28114</v>
      </c>
      <c r="M396" s="5">
        <f t="shared" ca="1" si="20"/>
        <v>48</v>
      </c>
    </row>
    <row r="397" spans="1:13" ht="15" customHeight="1" x14ac:dyDescent="0.25">
      <c r="A397" s="5" t="s">
        <v>1007</v>
      </c>
      <c r="B397" s="5">
        <v>1978</v>
      </c>
      <c r="C397" s="12" t="s">
        <v>1</v>
      </c>
      <c r="D397" s="5">
        <v>17</v>
      </c>
      <c r="E397" s="5">
        <v>1</v>
      </c>
      <c r="F397" s="10">
        <v>8023.14</v>
      </c>
      <c r="G397" s="5" t="s">
        <v>2</v>
      </c>
      <c r="H397" s="5" t="s">
        <v>3</v>
      </c>
      <c r="I397" s="5" t="s">
        <v>14</v>
      </c>
      <c r="J397" s="14"/>
      <c r="K397" s="5">
        <f t="shared" si="18"/>
        <v>7</v>
      </c>
      <c r="L397" s="12">
        <f t="shared" si="19"/>
        <v>28688</v>
      </c>
      <c r="M397" s="5">
        <f t="shared" ca="1" si="20"/>
        <v>46</v>
      </c>
    </row>
    <row r="398" spans="1:13" ht="15" customHeight="1" x14ac:dyDescent="0.25">
      <c r="A398" s="5" t="s">
        <v>1006</v>
      </c>
      <c r="B398" s="5">
        <v>1989</v>
      </c>
      <c r="C398" s="12" t="s">
        <v>6</v>
      </c>
      <c r="D398" s="5">
        <v>3</v>
      </c>
      <c r="E398" s="5">
        <v>3</v>
      </c>
      <c r="F398" s="10">
        <v>8021.11</v>
      </c>
      <c r="G398" s="5" t="s">
        <v>2</v>
      </c>
      <c r="H398" s="5" t="s">
        <v>7</v>
      </c>
      <c r="I398" s="5" t="s">
        <v>14</v>
      </c>
      <c r="J398" s="14"/>
      <c r="K398" s="5">
        <f t="shared" si="18"/>
        <v>11</v>
      </c>
      <c r="L398" s="12">
        <f t="shared" si="19"/>
        <v>32815</v>
      </c>
      <c r="M398" s="5">
        <f t="shared" ca="1" si="20"/>
        <v>35</v>
      </c>
    </row>
    <row r="399" spans="1:13" ht="15" customHeight="1" x14ac:dyDescent="0.25">
      <c r="A399" s="5" t="s">
        <v>1005</v>
      </c>
      <c r="B399" s="5">
        <v>1980</v>
      </c>
      <c r="C399" s="12" t="s">
        <v>6</v>
      </c>
      <c r="D399" s="5">
        <v>8</v>
      </c>
      <c r="E399" s="5">
        <v>2</v>
      </c>
      <c r="F399" s="10">
        <v>8017.06</v>
      </c>
      <c r="G399" s="5" t="s">
        <v>2</v>
      </c>
      <c r="H399" s="5" t="s">
        <v>2</v>
      </c>
      <c r="I399" s="5" t="s">
        <v>14</v>
      </c>
      <c r="J399" s="14"/>
      <c r="K399" s="5">
        <f t="shared" si="18"/>
        <v>11</v>
      </c>
      <c r="L399" s="12">
        <f t="shared" si="19"/>
        <v>29533</v>
      </c>
      <c r="M399" s="5">
        <f t="shared" ca="1" si="20"/>
        <v>44</v>
      </c>
    </row>
    <row r="400" spans="1:13" ht="15" customHeight="1" x14ac:dyDescent="0.25">
      <c r="A400" s="5" t="s">
        <v>1004</v>
      </c>
      <c r="B400" s="5">
        <v>1995</v>
      </c>
      <c r="C400" s="12" t="s">
        <v>11</v>
      </c>
      <c r="D400" s="5">
        <v>18</v>
      </c>
      <c r="E400" s="5">
        <v>0</v>
      </c>
      <c r="F400" s="10">
        <v>8014.62</v>
      </c>
      <c r="G400" s="5" t="s">
        <v>2</v>
      </c>
      <c r="H400" s="5" t="s">
        <v>3</v>
      </c>
      <c r="I400" s="5" t="s">
        <v>14</v>
      </c>
      <c r="J400" s="14"/>
      <c r="K400" s="5">
        <f t="shared" si="18"/>
        <v>9</v>
      </c>
      <c r="L400" s="12">
        <f t="shared" si="19"/>
        <v>34960</v>
      </c>
      <c r="M400" s="5">
        <f t="shared" ca="1" si="20"/>
        <v>29</v>
      </c>
    </row>
    <row r="401" spans="1:13" ht="15" customHeight="1" x14ac:dyDescent="0.25">
      <c r="A401" s="5" t="s">
        <v>1003</v>
      </c>
      <c r="B401" s="5">
        <v>1962</v>
      </c>
      <c r="C401" s="12" t="s">
        <v>25</v>
      </c>
      <c r="D401" s="5">
        <v>22</v>
      </c>
      <c r="E401" s="5">
        <v>0</v>
      </c>
      <c r="F401" s="10">
        <v>8004.96</v>
      </c>
      <c r="G401" s="5" t="s">
        <v>3</v>
      </c>
      <c r="H401" s="5" t="s">
        <v>7</v>
      </c>
      <c r="I401" s="5" t="s">
        <v>4</v>
      </c>
      <c r="J401" s="14"/>
      <c r="K401" s="5">
        <f t="shared" si="18"/>
        <v>8</v>
      </c>
      <c r="L401" s="12">
        <f t="shared" si="19"/>
        <v>22880</v>
      </c>
      <c r="M401" s="5">
        <f t="shared" ca="1" si="20"/>
        <v>62</v>
      </c>
    </row>
    <row r="402" spans="1:13" ht="15" customHeight="1" x14ac:dyDescent="0.25">
      <c r="A402" s="5" t="s">
        <v>1002</v>
      </c>
      <c r="B402" s="5">
        <v>1983</v>
      </c>
      <c r="C402" s="12" t="s">
        <v>25</v>
      </c>
      <c r="D402" s="5">
        <v>20</v>
      </c>
      <c r="E402" s="5">
        <v>3</v>
      </c>
      <c r="F402" s="10">
        <v>7986.48</v>
      </c>
      <c r="G402" s="5" t="s">
        <v>2</v>
      </c>
      <c r="H402" s="5" t="s">
        <v>3</v>
      </c>
      <c r="I402" s="5" t="s">
        <v>237</v>
      </c>
      <c r="J402" s="14"/>
      <c r="K402" s="5">
        <f t="shared" si="18"/>
        <v>8</v>
      </c>
      <c r="L402" s="12">
        <f t="shared" si="19"/>
        <v>30548</v>
      </c>
      <c r="M402" s="5">
        <f t="shared" ca="1" si="20"/>
        <v>41</v>
      </c>
    </row>
    <row r="403" spans="1:13" ht="15" customHeight="1" x14ac:dyDescent="0.25">
      <c r="A403" s="5" t="s">
        <v>2227</v>
      </c>
      <c r="B403" s="5">
        <v>1979</v>
      </c>
      <c r="C403" s="12" t="s">
        <v>21</v>
      </c>
      <c r="D403" s="5">
        <v>3</v>
      </c>
      <c r="E403" s="5">
        <v>2</v>
      </c>
      <c r="F403" s="10">
        <v>38836.980000000003</v>
      </c>
      <c r="G403" s="5" t="s">
        <v>2</v>
      </c>
      <c r="H403" s="5" t="s">
        <v>7</v>
      </c>
      <c r="I403" s="5" t="s">
        <v>32</v>
      </c>
      <c r="J403" s="14"/>
      <c r="K403" s="5">
        <f t="shared" si="18"/>
        <v>12</v>
      </c>
      <c r="L403" s="12">
        <f t="shared" si="19"/>
        <v>29192</v>
      </c>
      <c r="M403" s="5">
        <f t="shared" ca="1" si="20"/>
        <v>45</v>
      </c>
    </row>
    <row r="404" spans="1:13" ht="15" customHeight="1" x14ac:dyDescent="0.25">
      <c r="A404" s="5" t="s">
        <v>1001</v>
      </c>
      <c r="B404" s="5">
        <v>1983</v>
      </c>
      <c r="C404" s="12" t="s">
        <v>25</v>
      </c>
      <c r="D404" s="5">
        <v>28</v>
      </c>
      <c r="E404" s="5">
        <v>3</v>
      </c>
      <c r="F404" s="10">
        <v>7985.82</v>
      </c>
      <c r="G404" s="5" t="s">
        <v>2</v>
      </c>
      <c r="H404" s="5" t="s">
        <v>7</v>
      </c>
      <c r="I404" s="5" t="s">
        <v>237</v>
      </c>
      <c r="J404" s="14"/>
      <c r="K404" s="5">
        <f t="shared" si="18"/>
        <v>8</v>
      </c>
      <c r="L404" s="12">
        <f t="shared" si="19"/>
        <v>30556</v>
      </c>
      <c r="M404" s="5">
        <f t="shared" ca="1" si="20"/>
        <v>41</v>
      </c>
    </row>
    <row r="405" spans="1:13" ht="15" customHeight="1" x14ac:dyDescent="0.25">
      <c r="A405" s="5" t="s">
        <v>1000</v>
      </c>
      <c r="B405" s="5">
        <v>1972</v>
      </c>
      <c r="C405" s="12" t="s">
        <v>6</v>
      </c>
      <c r="D405" s="5">
        <v>23</v>
      </c>
      <c r="E405" s="5">
        <v>0</v>
      </c>
      <c r="F405" s="10">
        <v>7980.34</v>
      </c>
      <c r="G405" s="5" t="s">
        <v>2</v>
      </c>
      <c r="H405" s="5" t="s">
        <v>2</v>
      </c>
      <c r="I405" s="5" t="s">
        <v>4</v>
      </c>
      <c r="J405" s="14"/>
      <c r="K405" s="5">
        <f t="shared" si="18"/>
        <v>11</v>
      </c>
      <c r="L405" s="12">
        <f t="shared" si="19"/>
        <v>26626</v>
      </c>
      <c r="M405" s="5">
        <f t="shared" ca="1" si="20"/>
        <v>52</v>
      </c>
    </row>
    <row r="406" spans="1:13" ht="15" customHeight="1" x14ac:dyDescent="0.25">
      <c r="A406" s="5" t="s">
        <v>999</v>
      </c>
      <c r="B406" s="5">
        <v>1975</v>
      </c>
      <c r="C406" s="12" t="s">
        <v>25</v>
      </c>
      <c r="D406" s="5">
        <v>10</v>
      </c>
      <c r="E406" s="5">
        <v>1</v>
      </c>
      <c r="F406" s="10">
        <v>7966.81</v>
      </c>
      <c r="G406" s="5" t="s">
        <v>2</v>
      </c>
      <c r="H406" s="5" t="s">
        <v>2</v>
      </c>
      <c r="I406" s="5" t="s">
        <v>4</v>
      </c>
      <c r="J406" s="14"/>
      <c r="K406" s="5">
        <f t="shared" si="18"/>
        <v>8</v>
      </c>
      <c r="L406" s="12">
        <f t="shared" si="19"/>
        <v>27616</v>
      </c>
      <c r="M406" s="5">
        <f t="shared" ca="1" si="20"/>
        <v>49</v>
      </c>
    </row>
    <row r="407" spans="1:13" ht="15" customHeight="1" x14ac:dyDescent="0.25">
      <c r="A407" s="5" t="s">
        <v>998</v>
      </c>
      <c r="B407" s="5">
        <v>1970</v>
      </c>
      <c r="C407" s="12" t="s">
        <v>9</v>
      </c>
      <c r="D407" s="5">
        <v>19</v>
      </c>
      <c r="E407" s="5">
        <v>0</v>
      </c>
      <c r="F407" s="10">
        <v>7958.13</v>
      </c>
      <c r="G407" s="5" t="s">
        <v>2</v>
      </c>
      <c r="H407" s="5" t="s">
        <v>2</v>
      </c>
      <c r="I407" s="5" t="s">
        <v>4</v>
      </c>
      <c r="J407" s="14"/>
      <c r="K407" s="5">
        <f t="shared" si="18"/>
        <v>6</v>
      </c>
      <c r="L407" s="12">
        <f t="shared" si="19"/>
        <v>25738</v>
      </c>
      <c r="M407" s="5">
        <f t="shared" ca="1" si="20"/>
        <v>54</v>
      </c>
    </row>
    <row r="408" spans="1:13" ht="15" customHeight="1" x14ac:dyDescent="0.25">
      <c r="A408" s="5" t="s">
        <v>997</v>
      </c>
      <c r="B408" s="5">
        <v>1981</v>
      </c>
      <c r="C408" s="12" t="s">
        <v>21</v>
      </c>
      <c r="D408" s="5">
        <v>28</v>
      </c>
      <c r="E408" s="5">
        <v>3</v>
      </c>
      <c r="F408" s="10">
        <v>7954.52</v>
      </c>
      <c r="G408" s="5" t="s">
        <v>2</v>
      </c>
      <c r="H408" s="5" t="s">
        <v>2</v>
      </c>
      <c r="I408" s="5" t="s">
        <v>32</v>
      </c>
      <c r="J408" s="14"/>
      <c r="K408" s="5">
        <f t="shared" si="18"/>
        <v>12</v>
      </c>
      <c r="L408" s="12">
        <f t="shared" si="19"/>
        <v>29948</v>
      </c>
      <c r="M408" s="5">
        <f t="shared" ca="1" si="20"/>
        <v>43</v>
      </c>
    </row>
    <row r="409" spans="1:13" ht="15" customHeight="1" x14ac:dyDescent="0.25">
      <c r="A409" s="5" t="s">
        <v>996</v>
      </c>
      <c r="B409" s="5">
        <v>1966</v>
      </c>
      <c r="C409" s="12" t="s">
        <v>1</v>
      </c>
      <c r="D409" s="5">
        <v>9</v>
      </c>
      <c r="E409" s="5">
        <v>0</v>
      </c>
      <c r="F409" s="10">
        <v>7953.72</v>
      </c>
      <c r="G409" s="5" t="s">
        <v>3</v>
      </c>
      <c r="H409" s="5" t="s">
        <v>3</v>
      </c>
      <c r="I409" s="5" t="s">
        <v>14</v>
      </c>
      <c r="J409" s="14"/>
      <c r="K409" s="5">
        <f t="shared" si="18"/>
        <v>7</v>
      </c>
      <c r="L409" s="12">
        <f t="shared" si="19"/>
        <v>24297</v>
      </c>
      <c r="M409" s="5">
        <f t="shared" ca="1" si="20"/>
        <v>58</v>
      </c>
    </row>
    <row r="410" spans="1:13" ht="15" customHeight="1" x14ac:dyDescent="0.25">
      <c r="A410" s="5" t="s">
        <v>995</v>
      </c>
      <c r="B410" s="5">
        <v>1987</v>
      </c>
      <c r="C410" s="12" t="s">
        <v>27</v>
      </c>
      <c r="D410" s="5">
        <v>29</v>
      </c>
      <c r="E410" s="5">
        <v>3</v>
      </c>
      <c r="F410" s="10">
        <v>7948.22</v>
      </c>
      <c r="G410" s="5" t="s">
        <v>2</v>
      </c>
      <c r="H410" s="5" t="s">
        <v>3</v>
      </c>
      <c r="I410" s="5" t="s">
        <v>190</v>
      </c>
      <c r="J410" s="14"/>
      <c r="K410" s="5">
        <f t="shared" si="18"/>
        <v>10</v>
      </c>
      <c r="L410" s="12">
        <f t="shared" si="19"/>
        <v>32079</v>
      </c>
      <c r="M410" s="5">
        <f t="shared" ca="1" si="20"/>
        <v>37</v>
      </c>
    </row>
    <row r="411" spans="1:13" ht="15" customHeight="1" x14ac:dyDescent="0.25">
      <c r="A411" s="5" t="s">
        <v>994</v>
      </c>
      <c r="B411" s="5">
        <v>1977</v>
      </c>
      <c r="C411" s="12" t="s">
        <v>1</v>
      </c>
      <c r="D411" s="5">
        <v>20</v>
      </c>
      <c r="E411" s="5">
        <v>0</v>
      </c>
      <c r="F411" s="10">
        <v>7935.29</v>
      </c>
      <c r="G411" s="5" t="s">
        <v>2</v>
      </c>
      <c r="H411" s="5" t="s">
        <v>7</v>
      </c>
      <c r="I411" s="5" t="s">
        <v>237</v>
      </c>
      <c r="J411" s="14"/>
      <c r="K411" s="5">
        <f t="shared" si="18"/>
        <v>7</v>
      </c>
      <c r="L411" s="12">
        <f t="shared" si="19"/>
        <v>28326</v>
      </c>
      <c r="M411" s="5">
        <f t="shared" ca="1" si="20"/>
        <v>47</v>
      </c>
    </row>
    <row r="412" spans="1:13" ht="15" customHeight="1" x14ac:dyDescent="0.25">
      <c r="A412" s="5" t="s">
        <v>993</v>
      </c>
      <c r="B412" s="5">
        <v>1962</v>
      </c>
      <c r="C412" s="12" t="s">
        <v>27</v>
      </c>
      <c r="D412" s="5">
        <v>10</v>
      </c>
      <c r="E412" s="5">
        <v>0</v>
      </c>
      <c r="F412" s="10">
        <v>7896.41</v>
      </c>
      <c r="G412" s="5" t="s">
        <v>3</v>
      </c>
      <c r="H412" s="5" t="s">
        <v>2</v>
      </c>
      <c r="I412" s="5" t="s">
        <v>4</v>
      </c>
      <c r="J412" s="14"/>
      <c r="K412" s="5">
        <f t="shared" si="18"/>
        <v>10</v>
      </c>
      <c r="L412" s="12">
        <f t="shared" si="19"/>
        <v>22929</v>
      </c>
      <c r="M412" s="5">
        <f t="shared" ca="1" si="20"/>
        <v>62</v>
      </c>
    </row>
    <row r="413" spans="1:13" ht="15" customHeight="1" x14ac:dyDescent="0.25">
      <c r="A413" s="5" t="s">
        <v>992</v>
      </c>
      <c r="B413" s="5">
        <v>1994</v>
      </c>
      <c r="C413" s="12" t="s">
        <v>6</v>
      </c>
      <c r="D413" s="5">
        <v>17</v>
      </c>
      <c r="E413" s="5">
        <v>0</v>
      </c>
      <c r="F413" s="10">
        <v>7851.85</v>
      </c>
      <c r="G413" s="5" t="s">
        <v>2</v>
      </c>
      <c r="H413" s="5" t="s">
        <v>3</v>
      </c>
      <c r="I413" s="5" t="s">
        <v>14</v>
      </c>
      <c r="J413" s="14"/>
      <c r="K413" s="5">
        <f t="shared" si="18"/>
        <v>11</v>
      </c>
      <c r="L413" s="12">
        <f t="shared" si="19"/>
        <v>34655</v>
      </c>
      <c r="M413" s="5">
        <f t="shared" ca="1" si="20"/>
        <v>30</v>
      </c>
    </row>
    <row r="414" spans="1:13" ht="15" customHeight="1" x14ac:dyDescent="0.25">
      <c r="A414" s="5" t="s">
        <v>2226</v>
      </c>
      <c r="B414" s="5">
        <v>2004</v>
      </c>
      <c r="C414" s="12" t="s">
        <v>21</v>
      </c>
      <c r="D414" s="5">
        <v>5</v>
      </c>
      <c r="E414" s="5">
        <v>0</v>
      </c>
      <c r="F414" s="10">
        <v>38792.69</v>
      </c>
      <c r="G414" s="5" t="s">
        <v>2</v>
      </c>
      <c r="H414" s="5" t="s">
        <v>2</v>
      </c>
      <c r="I414" s="5" t="s">
        <v>4</v>
      </c>
      <c r="J414" s="14"/>
      <c r="K414" s="5">
        <f t="shared" si="18"/>
        <v>12</v>
      </c>
      <c r="L414" s="12">
        <f t="shared" si="19"/>
        <v>38326</v>
      </c>
      <c r="M414" s="5">
        <f t="shared" ca="1" si="20"/>
        <v>20</v>
      </c>
    </row>
    <row r="415" spans="1:13" ht="15" customHeight="1" x14ac:dyDescent="0.25">
      <c r="A415" s="5" t="s">
        <v>991</v>
      </c>
      <c r="B415" s="5">
        <v>2001</v>
      </c>
      <c r="C415" s="12" t="s">
        <v>27</v>
      </c>
      <c r="D415" s="5">
        <v>5</v>
      </c>
      <c r="E415" s="5">
        <v>0</v>
      </c>
      <c r="F415" s="10">
        <v>7844.8</v>
      </c>
      <c r="G415" s="5" t="s">
        <v>2</v>
      </c>
      <c r="H415" s="5" t="s">
        <v>2</v>
      </c>
      <c r="I415" s="5" t="s">
        <v>14</v>
      </c>
      <c r="J415" s="14"/>
      <c r="K415" s="5">
        <f t="shared" si="18"/>
        <v>10</v>
      </c>
      <c r="L415" s="12">
        <f t="shared" si="19"/>
        <v>37169</v>
      </c>
      <c r="M415" s="5">
        <f t="shared" ca="1" si="20"/>
        <v>23</v>
      </c>
    </row>
    <row r="416" spans="1:13" ht="15" customHeight="1" x14ac:dyDescent="0.25">
      <c r="A416" s="5" t="s">
        <v>990</v>
      </c>
      <c r="B416" s="5">
        <v>1989</v>
      </c>
      <c r="C416" s="12" t="s">
        <v>27</v>
      </c>
      <c r="D416" s="5">
        <v>12</v>
      </c>
      <c r="E416" s="5">
        <v>3</v>
      </c>
      <c r="F416" s="10">
        <v>7824.37</v>
      </c>
      <c r="G416" s="5" t="s">
        <v>2</v>
      </c>
      <c r="H416" s="5" t="s">
        <v>2</v>
      </c>
      <c r="I416" s="5" t="s">
        <v>14</v>
      </c>
      <c r="J416" s="14"/>
      <c r="K416" s="5">
        <f t="shared" si="18"/>
        <v>10</v>
      </c>
      <c r="L416" s="12">
        <f t="shared" si="19"/>
        <v>32793</v>
      </c>
      <c r="M416" s="5">
        <f t="shared" ca="1" si="20"/>
        <v>35</v>
      </c>
    </row>
    <row r="417" spans="1:13" ht="15" customHeight="1" x14ac:dyDescent="0.25">
      <c r="A417" s="5" t="s">
        <v>989</v>
      </c>
      <c r="B417" s="5">
        <v>1991</v>
      </c>
      <c r="C417" s="12" t="s">
        <v>21</v>
      </c>
      <c r="D417" s="5">
        <v>21</v>
      </c>
      <c r="E417" s="5">
        <v>3</v>
      </c>
      <c r="F417" s="10">
        <v>7812.67</v>
      </c>
      <c r="G417" s="5" t="s">
        <v>2</v>
      </c>
      <c r="H417" s="5" t="s">
        <v>7</v>
      </c>
      <c r="I417" s="5" t="s">
        <v>14</v>
      </c>
      <c r="J417" s="14"/>
      <c r="K417" s="5">
        <f t="shared" si="18"/>
        <v>12</v>
      </c>
      <c r="L417" s="12">
        <f t="shared" si="19"/>
        <v>33593</v>
      </c>
      <c r="M417" s="5">
        <f t="shared" ca="1" si="20"/>
        <v>33</v>
      </c>
    </row>
    <row r="418" spans="1:13" ht="15" customHeight="1" x14ac:dyDescent="0.25">
      <c r="A418" s="5" t="s">
        <v>988</v>
      </c>
      <c r="B418" s="5">
        <v>1974</v>
      </c>
      <c r="C418" s="12" t="s">
        <v>6</v>
      </c>
      <c r="D418" s="5">
        <v>9</v>
      </c>
      <c r="E418" s="5">
        <v>0</v>
      </c>
      <c r="F418" s="10">
        <v>7804.16</v>
      </c>
      <c r="G418" s="5" t="s">
        <v>2</v>
      </c>
      <c r="H418" s="5" t="s">
        <v>3</v>
      </c>
      <c r="I418" s="5" t="s">
        <v>4</v>
      </c>
      <c r="J418" s="14"/>
      <c r="K418" s="5">
        <f t="shared" si="18"/>
        <v>11</v>
      </c>
      <c r="L418" s="12">
        <f t="shared" si="19"/>
        <v>27342</v>
      </c>
      <c r="M418" s="5">
        <f t="shared" ca="1" si="20"/>
        <v>50</v>
      </c>
    </row>
    <row r="419" spans="1:13" ht="15" customHeight="1" x14ac:dyDescent="0.25">
      <c r="A419" s="5" t="s">
        <v>987</v>
      </c>
      <c r="B419" s="5">
        <v>1997</v>
      </c>
      <c r="C419" s="12" t="s">
        <v>21</v>
      </c>
      <c r="D419" s="5">
        <v>2</v>
      </c>
      <c r="E419" s="5">
        <v>0</v>
      </c>
      <c r="F419" s="10">
        <v>7803.77</v>
      </c>
      <c r="G419" s="5" t="s">
        <v>2</v>
      </c>
      <c r="H419" s="5" t="s">
        <v>3</v>
      </c>
      <c r="I419" s="5" t="s">
        <v>14</v>
      </c>
      <c r="J419" s="14"/>
      <c r="K419" s="5">
        <f t="shared" si="18"/>
        <v>12</v>
      </c>
      <c r="L419" s="12">
        <f t="shared" si="19"/>
        <v>35766</v>
      </c>
      <c r="M419" s="5">
        <f t="shared" ca="1" si="20"/>
        <v>27</v>
      </c>
    </row>
    <row r="420" spans="1:13" ht="15" customHeight="1" x14ac:dyDescent="0.25">
      <c r="A420" s="5" t="s">
        <v>986</v>
      </c>
      <c r="B420" s="5">
        <v>1999</v>
      </c>
      <c r="C420" s="12" t="s">
        <v>21</v>
      </c>
      <c r="D420" s="5">
        <v>25</v>
      </c>
      <c r="E420" s="5">
        <v>0</v>
      </c>
      <c r="F420" s="10">
        <v>7794.68</v>
      </c>
      <c r="G420" s="5" t="s">
        <v>2</v>
      </c>
      <c r="H420" s="5" t="s">
        <v>2</v>
      </c>
      <c r="I420" s="5" t="s">
        <v>525</v>
      </c>
      <c r="J420" s="14"/>
      <c r="K420" s="5">
        <f t="shared" si="18"/>
        <v>12</v>
      </c>
      <c r="L420" s="12">
        <f t="shared" si="19"/>
        <v>36519</v>
      </c>
      <c r="M420" s="5">
        <f t="shared" ca="1" si="20"/>
        <v>25</v>
      </c>
    </row>
    <row r="421" spans="1:13" ht="15" customHeight="1" x14ac:dyDescent="0.25">
      <c r="A421" s="5" t="s">
        <v>985</v>
      </c>
      <c r="B421" s="5">
        <v>1974</v>
      </c>
      <c r="C421" s="12" t="s">
        <v>21</v>
      </c>
      <c r="D421" s="5">
        <v>6</v>
      </c>
      <c r="E421" s="5">
        <v>0</v>
      </c>
      <c r="F421" s="10">
        <v>7789.64</v>
      </c>
      <c r="G421" s="5" t="s">
        <v>7</v>
      </c>
      <c r="H421" s="5" t="s">
        <v>3</v>
      </c>
      <c r="I421" s="5" t="s">
        <v>4</v>
      </c>
      <c r="J421" s="14"/>
      <c r="K421" s="5">
        <f t="shared" si="18"/>
        <v>12</v>
      </c>
      <c r="L421" s="12">
        <f t="shared" si="19"/>
        <v>27369</v>
      </c>
      <c r="M421" s="5">
        <f t="shared" ca="1" si="20"/>
        <v>50</v>
      </c>
    </row>
    <row r="422" spans="1:13" ht="15" customHeight="1" x14ac:dyDescent="0.25">
      <c r="A422" s="5" t="s">
        <v>984</v>
      </c>
      <c r="B422" s="5">
        <v>1997</v>
      </c>
      <c r="C422" s="12" t="s">
        <v>21</v>
      </c>
      <c r="D422" s="5">
        <v>21</v>
      </c>
      <c r="E422" s="5">
        <v>0</v>
      </c>
      <c r="F422" s="10">
        <v>7763.06</v>
      </c>
      <c r="G422" s="5" t="s">
        <v>2</v>
      </c>
      <c r="H422" s="5" t="s">
        <v>7</v>
      </c>
      <c r="I422" s="5" t="s">
        <v>14</v>
      </c>
      <c r="J422" s="14"/>
      <c r="K422" s="5">
        <f t="shared" si="18"/>
        <v>12</v>
      </c>
      <c r="L422" s="12">
        <f t="shared" si="19"/>
        <v>35785</v>
      </c>
      <c r="M422" s="5">
        <f t="shared" ca="1" si="20"/>
        <v>27</v>
      </c>
    </row>
    <row r="423" spans="1:13" ht="15" customHeight="1" x14ac:dyDescent="0.25">
      <c r="A423" s="5" t="s">
        <v>983</v>
      </c>
      <c r="B423" s="5">
        <v>1981</v>
      </c>
      <c r="C423" s="12" t="s">
        <v>9</v>
      </c>
      <c r="D423" s="5">
        <v>30</v>
      </c>
      <c r="E423" s="5">
        <v>2</v>
      </c>
      <c r="F423" s="10">
        <v>7749.16</v>
      </c>
      <c r="G423" s="5" t="s">
        <v>2</v>
      </c>
      <c r="H423" s="5" t="s">
        <v>7</v>
      </c>
      <c r="I423" s="5" t="s">
        <v>14</v>
      </c>
      <c r="J423" s="14"/>
      <c r="K423" s="5">
        <f t="shared" si="18"/>
        <v>6</v>
      </c>
      <c r="L423" s="12">
        <f t="shared" si="19"/>
        <v>29767</v>
      </c>
      <c r="M423" s="5">
        <f t="shared" ca="1" si="20"/>
        <v>43</v>
      </c>
    </row>
    <row r="424" spans="1:13" ht="15" customHeight="1" x14ac:dyDescent="0.25">
      <c r="A424" s="5" t="s">
        <v>982</v>
      </c>
      <c r="B424" s="5">
        <v>1976</v>
      </c>
      <c r="C424" s="12" t="s">
        <v>21</v>
      </c>
      <c r="D424" s="5">
        <v>12</v>
      </c>
      <c r="E424" s="5">
        <v>1</v>
      </c>
      <c r="F424" s="10">
        <v>7742.11</v>
      </c>
      <c r="G424" s="5" t="s">
        <v>3</v>
      </c>
      <c r="H424" s="5" t="s">
        <v>2</v>
      </c>
      <c r="I424" s="5" t="s">
        <v>4</v>
      </c>
      <c r="J424" s="14"/>
      <c r="K424" s="5">
        <f t="shared" si="18"/>
        <v>12</v>
      </c>
      <c r="L424" s="12">
        <f t="shared" si="19"/>
        <v>28106</v>
      </c>
      <c r="M424" s="5">
        <f t="shared" ca="1" si="20"/>
        <v>48</v>
      </c>
    </row>
    <row r="425" spans="1:13" ht="15" customHeight="1" x14ac:dyDescent="0.25">
      <c r="A425" s="5" t="s">
        <v>2225</v>
      </c>
      <c r="B425" s="5">
        <v>1991</v>
      </c>
      <c r="C425" s="12" t="s">
        <v>6</v>
      </c>
      <c r="D425" s="5">
        <v>8</v>
      </c>
      <c r="E425" s="5">
        <v>3</v>
      </c>
      <c r="F425" s="10">
        <v>38746.36</v>
      </c>
      <c r="G425" s="5" t="s">
        <v>7</v>
      </c>
      <c r="H425" s="5" t="s">
        <v>2</v>
      </c>
      <c r="I425" s="5" t="s">
        <v>14</v>
      </c>
      <c r="J425" s="14"/>
      <c r="K425" s="5">
        <f t="shared" si="18"/>
        <v>11</v>
      </c>
      <c r="L425" s="12">
        <f t="shared" si="19"/>
        <v>33550</v>
      </c>
      <c r="M425" s="5">
        <f t="shared" ca="1" si="20"/>
        <v>33</v>
      </c>
    </row>
    <row r="426" spans="1:13" ht="15" customHeight="1" x14ac:dyDescent="0.25">
      <c r="A426" s="5" t="s">
        <v>981</v>
      </c>
      <c r="B426" s="5">
        <v>1978</v>
      </c>
      <c r="C426" s="12" t="s">
        <v>11</v>
      </c>
      <c r="D426" s="5">
        <v>4</v>
      </c>
      <c r="E426" s="5">
        <v>2</v>
      </c>
      <c r="F426" s="10">
        <v>7740.34</v>
      </c>
      <c r="G426" s="5" t="s">
        <v>7</v>
      </c>
      <c r="H426" s="5" t="s">
        <v>7</v>
      </c>
      <c r="I426" s="5" t="s">
        <v>32</v>
      </c>
      <c r="J426" s="14"/>
      <c r="K426" s="5">
        <f t="shared" si="18"/>
        <v>9</v>
      </c>
      <c r="L426" s="12">
        <f t="shared" si="19"/>
        <v>28737</v>
      </c>
      <c r="M426" s="5">
        <f t="shared" ca="1" si="20"/>
        <v>46</v>
      </c>
    </row>
    <row r="427" spans="1:13" ht="15" customHeight="1" x14ac:dyDescent="0.25">
      <c r="A427" s="5" t="s">
        <v>980</v>
      </c>
      <c r="B427" s="5">
        <v>1965</v>
      </c>
      <c r="C427" s="12" t="s">
        <v>1</v>
      </c>
      <c r="D427" s="5">
        <v>18</v>
      </c>
      <c r="E427" s="5">
        <v>0</v>
      </c>
      <c r="F427" s="10">
        <v>7736.39</v>
      </c>
      <c r="G427" s="5" t="s">
        <v>3</v>
      </c>
      <c r="H427" s="5" t="s">
        <v>2</v>
      </c>
      <c r="I427" s="5" t="s">
        <v>4</v>
      </c>
      <c r="J427" s="14"/>
      <c r="K427" s="5">
        <f t="shared" si="18"/>
        <v>7</v>
      </c>
      <c r="L427" s="12">
        <f t="shared" si="19"/>
        <v>23941</v>
      </c>
      <c r="M427" s="5">
        <f t="shared" ca="1" si="20"/>
        <v>59</v>
      </c>
    </row>
    <row r="428" spans="1:13" ht="15" customHeight="1" x14ac:dyDescent="0.25">
      <c r="A428" s="5" t="s">
        <v>979</v>
      </c>
      <c r="B428" s="5">
        <v>1977</v>
      </c>
      <c r="C428" s="12" t="s">
        <v>25</v>
      </c>
      <c r="D428" s="5">
        <v>29</v>
      </c>
      <c r="E428" s="5">
        <v>0</v>
      </c>
      <c r="F428" s="10">
        <v>7731.86</v>
      </c>
      <c r="G428" s="5" t="s">
        <v>2</v>
      </c>
      <c r="H428" s="5" t="s">
        <v>3</v>
      </c>
      <c r="I428" s="5" t="s">
        <v>14</v>
      </c>
      <c r="J428" s="14"/>
      <c r="K428" s="5">
        <f t="shared" si="18"/>
        <v>8</v>
      </c>
      <c r="L428" s="12">
        <f t="shared" si="19"/>
        <v>28366</v>
      </c>
      <c r="M428" s="5">
        <f t="shared" ca="1" si="20"/>
        <v>47</v>
      </c>
    </row>
    <row r="429" spans="1:13" ht="15" customHeight="1" x14ac:dyDescent="0.25">
      <c r="A429" s="5" t="s">
        <v>978</v>
      </c>
      <c r="B429" s="5">
        <v>1978</v>
      </c>
      <c r="C429" s="12" t="s">
        <v>21</v>
      </c>
      <c r="D429" s="5">
        <v>4</v>
      </c>
      <c r="E429" s="5">
        <v>2</v>
      </c>
      <c r="F429" s="10">
        <v>7731.43</v>
      </c>
      <c r="G429" s="5" t="s">
        <v>3</v>
      </c>
      <c r="H429" s="5" t="s">
        <v>2</v>
      </c>
      <c r="I429" s="5" t="s">
        <v>4</v>
      </c>
      <c r="J429" s="14"/>
      <c r="K429" s="5">
        <f t="shared" si="18"/>
        <v>12</v>
      </c>
      <c r="L429" s="12">
        <f t="shared" si="19"/>
        <v>28828</v>
      </c>
      <c r="M429" s="5">
        <f t="shared" ca="1" si="20"/>
        <v>46</v>
      </c>
    </row>
    <row r="430" spans="1:13" ht="15" customHeight="1" x14ac:dyDescent="0.25">
      <c r="A430" s="5" t="s">
        <v>977</v>
      </c>
      <c r="B430" s="5">
        <v>1980</v>
      </c>
      <c r="C430" s="12" t="s">
        <v>11</v>
      </c>
      <c r="D430" s="5">
        <v>10</v>
      </c>
      <c r="E430" s="5">
        <v>2</v>
      </c>
      <c r="F430" s="10">
        <v>7729.65</v>
      </c>
      <c r="G430" s="5" t="s">
        <v>3</v>
      </c>
      <c r="H430" s="5" t="s">
        <v>7</v>
      </c>
      <c r="I430" s="5" t="s">
        <v>158</v>
      </c>
      <c r="J430" s="14"/>
      <c r="K430" s="5">
        <f t="shared" si="18"/>
        <v>9</v>
      </c>
      <c r="L430" s="12">
        <f t="shared" si="19"/>
        <v>29474</v>
      </c>
      <c r="M430" s="5">
        <f t="shared" ca="1" si="20"/>
        <v>44</v>
      </c>
    </row>
    <row r="431" spans="1:13" ht="15" customHeight="1" x14ac:dyDescent="0.25">
      <c r="A431" s="5" t="s">
        <v>976</v>
      </c>
      <c r="B431" s="5">
        <v>1979</v>
      </c>
      <c r="C431" s="12" t="s">
        <v>9</v>
      </c>
      <c r="D431" s="5">
        <v>2</v>
      </c>
      <c r="E431" s="5">
        <v>1</v>
      </c>
      <c r="F431" s="10">
        <v>7727.25</v>
      </c>
      <c r="G431" s="5" t="s">
        <v>2</v>
      </c>
      <c r="H431" s="5" t="s">
        <v>3</v>
      </c>
      <c r="I431" s="5" t="s">
        <v>14</v>
      </c>
      <c r="J431" s="14"/>
      <c r="K431" s="5">
        <f t="shared" si="18"/>
        <v>6</v>
      </c>
      <c r="L431" s="12">
        <f t="shared" si="19"/>
        <v>29008</v>
      </c>
      <c r="M431" s="5">
        <f t="shared" ca="1" si="20"/>
        <v>45</v>
      </c>
    </row>
    <row r="432" spans="1:13" ht="15" customHeight="1" x14ac:dyDescent="0.25">
      <c r="A432" s="5" t="s">
        <v>975</v>
      </c>
      <c r="B432" s="5">
        <v>1978</v>
      </c>
      <c r="C432" s="12" t="s">
        <v>21</v>
      </c>
      <c r="D432" s="5">
        <v>29</v>
      </c>
      <c r="E432" s="5">
        <v>2</v>
      </c>
      <c r="F432" s="10">
        <v>7726.85</v>
      </c>
      <c r="G432" s="5" t="s">
        <v>7</v>
      </c>
      <c r="H432" s="5" t="s">
        <v>2</v>
      </c>
      <c r="I432" s="5" t="s">
        <v>32</v>
      </c>
      <c r="J432" s="14"/>
      <c r="K432" s="5">
        <f t="shared" si="18"/>
        <v>12</v>
      </c>
      <c r="L432" s="12">
        <f t="shared" si="19"/>
        <v>28853</v>
      </c>
      <c r="M432" s="5">
        <f t="shared" ca="1" si="20"/>
        <v>46</v>
      </c>
    </row>
    <row r="433" spans="1:13" ht="15" customHeight="1" x14ac:dyDescent="0.25">
      <c r="A433" s="5" t="s">
        <v>974</v>
      </c>
      <c r="B433" s="5">
        <v>1987</v>
      </c>
      <c r="C433" s="12" t="s">
        <v>1</v>
      </c>
      <c r="D433" s="5">
        <v>12</v>
      </c>
      <c r="E433" s="5">
        <v>3</v>
      </c>
      <c r="F433" s="10">
        <v>7684.62</v>
      </c>
      <c r="G433" s="5" t="s">
        <v>2</v>
      </c>
      <c r="H433" s="5" t="s">
        <v>3</v>
      </c>
      <c r="I433" s="5" t="s">
        <v>290</v>
      </c>
      <c r="J433" s="14"/>
      <c r="K433" s="5">
        <f t="shared" si="18"/>
        <v>7</v>
      </c>
      <c r="L433" s="12">
        <f t="shared" si="19"/>
        <v>31970</v>
      </c>
      <c r="M433" s="5">
        <f t="shared" ca="1" si="20"/>
        <v>37</v>
      </c>
    </row>
    <row r="434" spans="1:13" ht="15" customHeight="1" x14ac:dyDescent="0.25">
      <c r="A434" s="5" t="s">
        <v>973</v>
      </c>
      <c r="B434" s="5">
        <v>1982</v>
      </c>
      <c r="C434" s="12" t="s">
        <v>21</v>
      </c>
      <c r="D434" s="5">
        <v>18</v>
      </c>
      <c r="E434" s="5">
        <v>3</v>
      </c>
      <c r="F434" s="10">
        <v>7682.67</v>
      </c>
      <c r="G434" s="5" t="s">
        <v>2</v>
      </c>
      <c r="H434" s="5" t="s">
        <v>7</v>
      </c>
      <c r="I434" s="5" t="s">
        <v>4</v>
      </c>
      <c r="J434" s="14"/>
      <c r="K434" s="5">
        <f t="shared" si="18"/>
        <v>12</v>
      </c>
      <c r="L434" s="12">
        <f t="shared" si="19"/>
        <v>30303</v>
      </c>
      <c r="M434" s="5">
        <f t="shared" ca="1" si="20"/>
        <v>42</v>
      </c>
    </row>
    <row r="435" spans="1:13" ht="15" customHeight="1" x14ac:dyDescent="0.25">
      <c r="A435" s="5" t="s">
        <v>972</v>
      </c>
      <c r="B435" s="5">
        <v>1981</v>
      </c>
      <c r="C435" s="12" t="s">
        <v>21</v>
      </c>
      <c r="D435" s="5">
        <v>19</v>
      </c>
      <c r="E435" s="5">
        <v>1</v>
      </c>
      <c r="F435" s="10">
        <v>7681.17</v>
      </c>
      <c r="G435" s="5" t="s">
        <v>2</v>
      </c>
      <c r="H435" s="5" t="s">
        <v>2</v>
      </c>
      <c r="I435" s="5" t="s">
        <v>506</v>
      </c>
      <c r="J435" s="14"/>
      <c r="K435" s="5">
        <f t="shared" si="18"/>
        <v>12</v>
      </c>
      <c r="L435" s="12">
        <f t="shared" si="19"/>
        <v>29939</v>
      </c>
      <c r="M435" s="5">
        <f t="shared" ca="1" si="20"/>
        <v>43</v>
      </c>
    </row>
    <row r="436" spans="1:13" ht="15" customHeight="1" x14ac:dyDescent="0.25">
      <c r="A436" s="5" t="s">
        <v>2224</v>
      </c>
      <c r="B436" s="5">
        <v>1976</v>
      </c>
      <c r="C436" s="12" t="s">
        <v>9</v>
      </c>
      <c r="D436" s="5">
        <v>15</v>
      </c>
      <c r="E436" s="5">
        <v>2</v>
      </c>
      <c r="F436" s="10">
        <v>38740.120000000003</v>
      </c>
      <c r="G436" s="5" t="s">
        <v>2</v>
      </c>
      <c r="H436" s="5" t="s">
        <v>2</v>
      </c>
      <c r="I436" s="5" t="s">
        <v>14</v>
      </c>
      <c r="J436" s="14"/>
      <c r="K436" s="5">
        <f t="shared" si="18"/>
        <v>6</v>
      </c>
      <c r="L436" s="12">
        <f t="shared" si="19"/>
        <v>27926</v>
      </c>
      <c r="M436" s="5">
        <f t="shared" ca="1" si="20"/>
        <v>48</v>
      </c>
    </row>
    <row r="437" spans="1:13" ht="15" customHeight="1" x14ac:dyDescent="0.25">
      <c r="A437" s="5" t="s">
        <v>971</v>
      </c>
      <c r="B437" s="5">
        <v>1971</v>
      </c>
      <c r="C437" s="12" t="s">
        <v>27</v>
      </c>
      <c r="D437" s="5">
        <v>11</v>
      </c>
      <c r="E437" s="5">
        <v>0</v>
      </c>
      <c r="F437" s="10">
        <v>7680.92</v>
      </c>
      <c r="G437" s="5" t="s">
        <v>2</v>
      </c>
      <c r="H437" s="5" t="s">
        <v>7</v>
      </c>
      <c r="I437" s="5" t="s">
        <v>4</v>
      </c>
      <c r="J437" s="14"/>
      <c r="K437" s="5">
        <f t="shared" si="18"/>
        <v>10</v>
      </c>
      <c r="L437" s="12">
        <f t="shared" si="19"/>
        <v>26217</v>
      </c>
      <c r="M437" s="5">
        <f t="shared" ca="1" si="20"/>
        <v>53</v>
      </c>
    </row>
    <row r="438" spans="1:13" ht="15" customHeight="1" x14ac:dyDescent="0.25">
      <c r="A438" s="5" t="s">
        <v>970</v>
      </c>
      <c r="B438" s="5">
        <v>1995</v>
      </c>
      <c r="C438" s="12" t="s">
        <v>11</v>
      </c>
      <c r="D438" s="5">
        <v>13</v>
      </c>
      <c r="E438" s="5">
        <v>0</v>
      </c>
      <c r="F438" s="10">
        <v>7676.4</v>
      </c>
      <c r="G438" s="5" t="s">
        <v>2</v>
      </c>
      <c r="H438" s="5" t="s">
        <v>7</v>
      </c>
      <c r="I438" s="5" t="s">
        <v>14</v>
      </c>
      <c r="J438" s="14"/>
      <c r="K438" s="5">
        <f t="shared" si="18"/>
        <v>9</v>
      </c>
      <c r="L438" s="12">
        <f t="shared" si="19"/>
        <v>34955</v>
      </c>
      <c r="M438" s="5">
        <f t="shared" ca="1" si="20"/>
        <v>29</v>
      </c>
    </row>
    <row r="439" spans="1:13" ht="15" customHeight="1" x14ac:dyDescent="0.25">
      <c r="A439" s="5" t="s">
        <v>969</v>
      </c>
      <c r="B439" s="5">
        <v>1996</v>
      </c>
      <c r="C439" s="12" t="s">
        <v>6</v>
      </c>
      <c r="D439" s="5">
        <v>24</v>
      </c>
      <c r="E439" s="5">
        <v>0</v>
      </c>
      <c r="F439" s="10">
        <v>7670.75</v>
      </c>
      <c r="G439" s="5" t="s">
        <v>2</v>
      </c>
      <c r="H439" s="5" t="s">
        <v>2</v>
      </c>
      <c r="I439" s="5" t="s">
        <v>622</v>
      </c>
      <c r="J439" s="14"/>
      <c r="K439" s="5">
        <f t="shared" si="18"/>
        <v>11</v>
      </c>
      <c r="L439" s="12">
        <f t="shared" si="19"/>
        <v>35393</v>
      </c>
      <c r="M439" s="5">
        <f t="shared" ca="1" si="20"/>
        <v>28</v>
      </c>
    </row>
    <row r="440" spans="1:13" ht="15" customHeight="1" x14ac:dyDescent="0.25">
      <c r="A440" s="5" t="s">
        <v>968</v>
      </c>
      <c r="B440" s="5">
        <v>1976</v>
      </c>
      <c r="C440" s="12" t="s">
        <v>27</v>
      </c>
      <c r="D440" s="5">
        <v>9</v>
      </c>
      <c r="E440" s="5">
        <v>2</v>
      </c>
      <c r="F440" s="10">
        <v>7662.47</v>
      </c>
      <c r="G440" s="5" t="s">
        <v>2</v>
      </c>
      <c r="H440" s="5" t="s">
        <v>7</v>
      </c>
      <c r="I440" s="5" t="s">
        <v>32</v>
      </c>
      <c r="J440" s="14"/>
      <c r="K440" s="5">
        <f t="shared" si="18"/>
        <v>10</v>
      </c>
      <c r="L440" s="12">
        <f t="shared" si="19"/>
        <v>28042</v>
      </c>
      <c r="M440" s="5">
        <f t="shared" ca="1" si="20"/>
        <v>48</v>
      </c>
    </row>
    <row r="441" spans="1:13" ht="15" customHeight="1" x14ac:dyDescent="0.25">
      <c r="A441" s="5" t="s">
        <v>967</v>
      </c>
      <c r="B441" s="5">
        <v>1965</v>
      </c>
      <c r="C441" s="12" t="s">
        <v>21</v>
      </c>
      <c r="D441" s="5">
        <v>27</v>
      </c>
      <c r="E441" s="5">
        <v>0</v>
      </c>
      <c r="F441" s="10">
        <v>7657.69</v>
      </c>
      <c r="G441" s="5" t="s">
        <v>3</v>
      </c>
      <c r="H441" s="5" t="s">
        <v>3</v>
      </c>
      <c r="I441" s="5" t="s">
        <v>14</v>
      </c>
      <c r="J441" s="14"/>
      <c r="K441" s="5">
        <f t="shared" si="18"/>
        <v>12</v>
      </c>
      <c r="L441" s="12">
        <f t="shared" si="19"/>
        <v>24103</v>
      </c>
      <c r="M441" s="5">
        <f t="shared" ca="1" si="20"/>
        <v>59</v>
      </c>
    </row>
    <row r="442" spans="1:13" ht="15" customHeight="1" x14ac:dyDescent="0.25">
      <c r="A442" s="5" t="s">
        <v>966</v>
      </c>
      <c r="B442" s="5">
        <v>1998</v>
      </c>
      <c r="C442" s="12" t="s">
        <v>11</v>
      </c>
      <c r="D442" s="5">
        <v>30</v>
      </c>
      <c r="E442" s="5">
        <v>0</v>
      </c>
      <c r="F442" s="10">
        <v>7652.26</v>
      </c>
      <c r="G442" s="5" t="s">
        <v>2</v>
      </c>
      <c r="H442" s="5" t="s">
        <v>3</v>
      </c>
      <c r="I442" s="5" t="s">
        <v>239</v>
      </c>
      <c r="J442" s="14"/>
      <c r="K442" s="5">
        <f t="shared" si="18"/>
        <v>9</v>
      </c>
      <c r="L442" s="12">
        <f t="shared" si="19"/>
        <v>36068</v>
      </c>
      <c r="M442" s="5">
        <f t="shared" ca="1" si="20"/>
        <v>26</v>
      </c>
    </row>
    <row r="443" spans="1:13" ht="15" customHeight="1" x14ac:dyDescent="0.25">
      <c r="A443" s="5" t="s">
        <v>965</v>
      </c>
      <c r="B443" s="5">
        <v>1993</v>
      </c>
      <c r="C443" s="12" t="s">
        <v>25</v>
      </c>
      <c r="D443" s="5">
        <v>10</v>
      </c>
      <c r="E443" s="5">
        <v>0</v>
      </c>
      <c r="F443" s="10">
        <v>7650.8</v>
      </c>
      <c r="G443" s="5" t="s">
        <v>2</v>
      </c>
      <c r="H443" s="5" t="s">
        <v>2</v>
      </c>
      <c r="I443" s="5" t="s">
        <v>14</v>
      </c>
      <c r="J443" s="14"/>
      <c r="K443" s="5">
        <f t="shared" si="18"/>
        <v>8</v>
      </c>
      <c r="L443" s="12">
        <f t="shared" si="19"/>
        <v>34191</v>
      </c>
      <c r="M443" s="5">
        <f t="shared" ca="1" si="20"/>
        <v>31</v>
      </c>
    </row>
    <row r="444" spans="1:13" ht="15" customHeight="1" x14ac:dyDescent="0.25">
      <c r="A444" s="5" t="s">
        <v>964</v>
      </c>
      <c r="B444" s="5">
        <v>1980</v>
      </c>
      <c r="C444" s="12" t="s">
        <v>27</v>
      </c>
      <c r="D444" s="5">
        <v>16</v>
      </c>
      <c r="E444" s="5">
        <v>1</v>
      </c>
      <c r="F444" s="10">
        <v>7650.77</v>
      </c>
      <c r="G444" s="5" t="s">
        <v>2</v>
      </c>
      <c r="H444" s="5" t="s">
        <v>2</v>
      </c>
      <c r="I444" s="5" t="s">
        <v>237</v>
      </c>
      <c r="J444" s="14"/>
      <c r="K444" s="5">
        <f t="shared" si="18"/>
        <v>10</v>
      </c>
      <c r="L444" s="12">
        <f t="shared" si="19"/>
        <v>29510</v>
      </c>
      <c r="M444" s="5">
        <f t="shared" ca="1" si="20"/>
        <v>44</v>
      </c>
    </row>
    <row r="445" spans="1:13" ht="15" customHeight="1" x14ac:dyDescent="0.25">
      <c r="A445" s="5" t="s">
        <v>963</v>
      </c>
      <c r="B445" s="5">
        <v>1999</v>
      </c>
      <c r="C445" s="12" t="s">
        <v>9</v>
      </c>
      <c r="D445" s="5">
        <v>15</v>
      </c>
      <c r="E445" s="5">
        <v>0</v>
      </c>
      <c r="F445" s="10">
        <v>7642.05</v>
      </c>
      <c r="G445" s="5" t="s">
        <v>2</v>
      </c>
      <c r="H445" s="5" t="s">
        <v>2</v>
      </c>
      <c r="I445" s="5" t="s">
        <v>525</v>
      </c>
      <c r="J445" s="14"/>
      <c r="K445" s="5">
        <f t="shared" si="18"/>
        <v>6</v>
      </c>
      <c r="L445" s="12">
        <f t="shared" si="19"/>
        <v>36326</v>
      </c>
      <c r="M445" s="5">
        <f t="shared" ca="1" si="20"/>
        <v>25</v>
      </c>
    </row>
    <row r="446" spans="1:13" ht="15" customHeight="1" x14ac:dyDescent="0.25">
      <c r="A446" s="5" t="s">
        <v>962</v>
      </c>
      <c r="B446" s="5">
        <v>1980</v>
      </c>
      <c r="C446" s="12" t="s">
        <v>1</v>
      </c>
      <c r="D446" s="5">
        <v>24</v>
      </c>
      <c r="E446" s="5">
        <v>2</v>
      </c>
      <c r="F446" s="10">
        <v>7640.31</v>
      </c>
      <c r="G446" s="5" t="s">
        <v>2</v>
      </c>
      <c r="H446" s="5" t="s">
        <v>7</v>
      </c>
      <c r="I446" s="5" t="s">
        <v>4</v>
      </c>
      <c r="J446" s="14"/>
      <c r="K446" s="5">
        <f t="shared" si="18"/>
        <v>7</v>
      </c>
      <c r="L446" s="12">
        <f t="shared" si="19"/>
        <v>29426</v>
      </c>
      <c r="M446" s="5">
        <f t="shared" ca="1" si="20"/>
        <v>44</v>
      </c>
    </row>
    <row r="447" spans="1:13" ht="15" customHeight="1" x14ac:dyDescent="0.25">
      <c r="A447" s="5" t="s">
        <v>2349</v>
      </c>
      <c r="B447" s="5">
        <v>1968</v>
      </c>
      <c r="C447" s="12" t="s">
        <v>21</v>
      </c>
      <c r="D447" s="5">
        <v>1</v>
      </c>
      <c r="E447" s="5">
        <v>3</v>
      </c>
      <c r="F447" s="10">
        <v>48549.18</v>
      </c>
      <c r="G447" s="5" t="s">
        <v>7</v>
      </c>
      <c r="H447" s="5" t="s">
        <v>3</v>
      </c>
      <c r="I447" s="5" t="s">
        <v>158</v>
      </c>
      <c r="J447" s="14"/>
      <c r="K447" s="5">
        <f t="shared" si="18"/>
        <v>12</v>
      </c>
      <c r="L447" s="12">
        <f t="shared" si="19"/>
        <v>25173</v>
      </c>
      <c r="M447" s="5">
        <f t="shared" ca="1" si="20"/>
        <v>56</v>
      </c>
    </row>
    <row r="448" spans="1:13" ht="15" customHeight="1" x14ac:dyDescent="0.25">
      <c r="A448" s="5" t="s">
        <v>2223</v>
      </c>
      <c r="B448" s="5">
        <v>1991</v>
      </c>
      <c r="C448" s="12" t="s">
        <v>6</v>
      </c>
      <c r="D448" s="5">
        <v>2</v>
      </c>
      <c r="E448" s="5">
        <v>2</v>
      </c>
      <c r="F448" s="10">
        <v>38711</v>
      </c>
      <c r="G448" s="5" t="s">
        <v>2</v>
      </c>
      <c r="H448" s="5" t="s">
        <v>2</v>
      </c>
      <c r="I448" s="5" t="s">
        <v>32</v>
      </c>
      <c r="J448" s="14"/>
      <c r="K448" s="5">
        <f t="shared" si="18"/>
        <v>11</v>
      </c>
      <c r="L448" s="12">
        <f t="shared" si="19"/>
        <v>33544</v>
      </c>
      <c r="M448" s="5">
        <f t="shared" ca="1" si="20"/>
        <v>33</v>
      </c>
    </row>
    <row r="449" spans="1:13" ht="15" customHeight="1" x14ac:dyDescent="0.25">
      <c r="A449" s="5" t="s">
        <v>961</v>
      </c>
      <c r="B449" s="5">
        <v>1980</v>
      </c>
      <c r="C449" s="12" t="s">
        <v>9</v>
      </c>
      <c r="D449" s="5">
        <v>20</v>
      </c>
      <c r="E449" s="5">
        <v>1</v>
      </c>
      <c r="F449" s="10">
        <v>7639.42</v>
      </c>
      <c r="G449" s="5" t="s">
        <v>2</v>
      </c>
      <c r="H449" s="5" t="s">
        <v>2</v>
      </c>
      <c r="I449" s="5" t="s">
        <v>237</v>
      </c>
      <c r="J449" s="14"/>
      <c r="K449" s="5">
        <f t="shared" si="18"/>
        <v>6</v>
      </c>
      <c r="L449" s="12">
        <f t="shared" si="19"/>
        <v>29392</v>
      </c>
      <c r="M449" s="5">
        <f t="shared" ca="1" si="20"/>
        <v>44</v>
      </c>
    </row>
    <row r="450" spans="1:13" ht="15" customHeight="1" x14ac:dyDescent="0.25">
      <c r="A450" s="5" t="s">
        <v>960</v>
      </c>
      <c r="B450" s="5">
        <v>2001</v>
      </c>
      <c r="C450" s="12" t="s">
        <v>21</v>
      </c>
      <c r="D450" s="5">
        <v>13</v>
      </c>
      <c r="E450" s="5">
        <v>0</v>
      </c>
      <c r="F450" s="10">
        <v>7636.92</v>
      </c>
      <c r="G450" s="5" t="s">
        <v>2</v>
      </c>
      <c r="H450" s="5" t="s">
        <v>3</v>
      </c>
      <c r="I450" s="5" t="s">
        <v>14</v>
      </c>
      <c r="J450" s="14"/>
      <c r="K450" s="5">
        <f t="shared" ref="K450:K513" si="21">MONTH(1&amp;C450)</f>
        <v>12</v>
      </c>
      <c r="L450" s="12">
        <f t="shared" ref="L450:L513" si="22">DATE(B450,K450,D450)</f>
        <v>37238</v>
      </c>
      <c r="M450" s="5">
        <f t="shared" ref="M450:M513" ca="1" si="23">DATEDIF(L450,TODAY(),"Y")</f>
        <v>23</v>
      </c>
    </row>
    <row r="451" spans="1:13" ht="15" customHeight="1" x14ac:dyDescent="0.25">
      <c r="A451" s="5" t="s">
        <v>959</v>
      </c>
      <c r="B451" s="5">
        <v>1978</v>
      </c>
      <c r="C451" s="12" t="s">
        <v>25</v>
      </c>
      <c r="D451" s="5">
        <v>24</v>
      </c>
      <c r="E451" s="5">
        <v>1</v>
      </c>
      <c r="F451" s="10">
        <v>7633.72</v>
      </c>
      <c r="G451" s="5" t="s">
        <v>2</v>
      </c>
      <c r="H451" s="5" t="s">
        <v>7</v>
      </c>
      <c r="I451" s="5" t="s">
        <v>4</v>
      </c>
      <c r="J451" s="14"/>
      <c r="K451" s="5">
        <f t="shared" si="21"/>
        <v>8</v>
      </c>
      <c r="L451" s="12">
        <f t="shared" si="22"/>
        <v>28726</v>
      </c>
      <c r="M451" s="5">
        <f t="shared" ca="1" si="23"/>
        <v>46</v>
      </c>
    </row>
    <row r="452" spans="1:13" ht="15" customHeight="1" x14ac:dyDescent="0.25">
      <c r="A452" s="5" t="s">
        <v>958</v>
      </c>
      <c r="B452" s="5">
        <v>1978</v>
      </c>
      <c r="C452" s="12" t="s">
        <v>6</v>
      </c>
      <c r="D452" s="5">
        <v>29</v>
      </c>
      <c r="E452" s="5">
        <v>1</v>
      </c>
      <c r="F452" s="10">
        <v>7626.99</v>
      </c>
      <c r="G452" s="5" t="s">
        <v>2</v>
      </c>
      <c r="H452" s="5" t="s">
        <v>2</v>
      </c>
      <c r="I452" s="5" t="s">
        <v>32</v>
      </c>
      <c r="J452" s="14"/>
      <c r="K452" s="5">
        <f t="shared" si="21"/>
        <v>11</v>
      </c>
      <c r="L452" s="12">
        <f t="shared" si="22"/>
        <v>28823</v>
      </c>
      <c r="M452" s="5">
        <f t="shared" ca="1" si="23"/>
        <v>46</v>
      </c>
    </row>
    <row r="453" spans="1:13" ht="15" customHeight="1" x14ac:dyDescent="0.25">
      <c r="A453" s="5" t="s">
        <v>957</v>
      </c>
      <c r="B453" s="5">
        <v>1978</v>
      </c>
      <c r="C453" s="12" t="s">
        <v>6</v>
      </c>
      <c r="D453" s="5">
        <v>6</v>
      </c>
      <c r="E453" s="5">
        <v>1</v>
      </c>
      <c r="F453" s="10">
        <v>7624.63</v>
      </c>
      <c r="G453" s="5" t="s">
        <v>2</v>
      </c>
      <c r="H453" s="5" t="s">
        <v>7</v>
      </c>
      <c r="I453" s="5" t="s">
        <v>32</v>
      </c>
      <c r="J453" s="14"/>
      <c r="K453" s="5">
        <f t="shared" si="21"/>
        <v>11</v>
      </c>
      <c r="L453" s="12">
        <f t="shared" si="22"/>
        <v>28800</v>
      </c>
      <c r="M453" s="5">
        <f t="shared" ca="1" si="23"/>
        <v>46</v>
      </c>
    </row>
    <row r="454" spans="1:13" ht="15" customHeight="1" x14ac:dyDescent="0.25">
      <c r="A454" s="5" t="s">
        <v>956</v>
      </c>
      <c r="B454" s="5">
        <v>1978</v>
      </c>
      <c r="C454" s="12" t="s">
        <v>6</v>
      </c>
      <c r="D454" s="5">
        <v>28</v>
      </c>
      <c r="E454" s="5">
        <v>1</v>
      </c>
      <c r="F454" s="10">
        <v>7623.52</v>
      </c>
      <c r="G454" s="5" t="s">
        <v>2</v>
      </c>
      <c r="H454" s="5" t="s">
        <v>7</v>
      </c>
      <c r="I454" s="5" t="s">
        <v>32</v>
      </c>
      <c r="J454" s="14"/>
      <c r="K454" s="5">
        <f t="shared" si="21"/>
        <v>11</v>
      </c>
      <c r="L454" s="12">
        <f t="shared" si="22"/>
        <v>28822</v>
      </c>
      <c r="M454" s="5">
        <f t="shared" ca="1" si="23"/>
        <v>46</v>
      </c>
    </row>
    <row r="455" spans="1:13" ht="15" customHeight="1" x14ac:dyDescent="0.25">
      <c r="A455" s="5" t="s">
        <v>955</v>
      </c>
      <c r="B455" s="5">
        <v>1996</v>
      </c>
      <c r="C455" s="12" t="s">
        <v>11</v>
      </c>
      <c r="D455" s="5">
        <v>17</v>
      </c>
      <c r="E455" s="5">
        <v>0</v>
      </c>
      <c r="F455" s="10">
        <v>7623.13</v>
      </c>
      <c r="G455" s="5" t="s">
        <v>2</v>
      </c>
      <c r="H455" s="5" t="s">
        <v>3</v>
      </c>
      <c r="I455" s="5" t="s">
        <v>32</v>
      </c>
      <c r="J455" s="14"/>
      <c r="K455" s="5">
        <f t="shared" si="21"/>
        <v>9</v>
      </c>
      <c r="L455" s="12">
        <f t="shared" si="22"/>
        <v>35325</v>
      </c>
      <c r="M455" s="5">
        <f t="shared" ca="1" si="23"/>
        <v>28</v>
      </c>
    </row>
    <row r="456" spans="1:13" ht="15" customHeight="1" x14ac:dyDescent="0.25">
      <c r="A456" s="5" t="s">
        <v>954</v>
      </c>
      <c r="B456" s="5">
        <v>1968</v>
      </c>
      <c r="C456" s="12" t="s">
        <v>1</v>
      </c>
      <c r="D456" s="5">
        <v>3</v>
      </c>
      <c r="E456" s="5">
        <v>0</v>
      </c>
      <c r="F456" s="10">
        <v>7609.6</v>
      </c>
      <c r="G456" s="5" t="s">
        <v>3</v>
      </c>
      <c r="H456" s="5" t="s">
        <v>2</v>
      </c>
      <c r="I456" s="5" t="s">
        <v>14</v>
      </c>
      <c r="J456" s="14"/>
      <c r="K456" s="5">
        <f t="shared" si="21"/>
        <v>7</v>
      </c>
      <c r="L456" s="12">
        <f t="shared" si="22"/>
        <v>25022</v>
      </c>
      <c r="M456" s="5">
        <f t="shared" ca="1" si="23"/>
        <v>56</v>
      </c>
    </row>
    <row r="457" spans="1:13" ht="15" customHeight="1" x14ac:dyDescent="0.25">
      <c r="A457" s="5" t="s">
        <v>953</v>
      </c>
      <c r="B457" s="5">
        <v>1997</v>
      </c>
      <c r="C457" s="12" t="s">
        <v>11</v>
      </c>
      <c r="D457" s="5">
        <v>30</v>
      </c>
      <c r="E457" s="5">
        <v>0</v>
      </c>
      <c r="F457" s="10">
        <v>7607.03</v>
      </c>
      <c r="G457" s="5" t="s">
        <v>2</v>
      </c>
      <c r="H457" s="5" t="s">
        <v>2</v>
      </c>
      <c r="I457" s="5" t="s">
        <v>14</v>
      </c>
      <c r="J457" s="14"/>
      <c r="K457" s="5">
        <f t="shared" si="21"/>
        <v>9</v>
      </c>
      <c r="L457" s="12">
        <f t="shared" si="22"/>
        <v>35703</v>
      </c>
      <c r="M457" s="5">
        <f t="shared" ca="1" si="23"/>
        <v>27</v>
      </c>
    </row>
    <row r="458" spans="1:13" ht="15" customHeight="1" x14ac:dyDescent="0.25">
      <c r="A458" s="5" t="s">
        <v>952</v>
      </c>
      <c r="B458" s="5">
        <v>1967</v>
      </c>
      <c r="C458" s="12" t="s">
        <v>1</v>
      </c>
      <c r="D458" s="5">
        <v>17</v>
      </c>
      <c r="E458" s="5">
        <v>0</v>
      </c>
      <c r="F458" s="10">
        <v>7585.62</v>
      </c>
      <c r="G458" s="5" t="s">
        <v>3</v>
      </c>
      <c r="H458" s="5" t="s">
        <v>2</v>
      </c>
      <c r="I458" s="5" t="s">
        <v>4</v>
      </c>
      <c r="J458" s="14"/>
      <c r="K458" s="5">
        <f t="shared" si="21"/>
        <v>7</v>
      </c>
      <c r="L458" s="12">
        <f t="shared" si="22"/>
        <v>24670</v>
      </c>
      <c r="M458" s="5">
        <f t="shared" ca="1" si="23"/>
        <v>57</v>
      </c>
    </row>
    <row r="459" spans="1:13" ht="15" customHeight="1" x14ac:dyDescent="0.25">
      <c r="A459" s="5" t="s">
        <v>2222</v>
      </c>
      <c r="B459" s="5">
        <v>1986</v>
      </c>
      <c r="C459" s="12" t="s">
        <v>1</v>
      </c>
      <c r="D459" s="5">
        <v>20</v>
      </c>
      <c r="E459" s="5">
        <v>1</v>
      </c>
      <c r="F459" s="10">
        <v>38709.18</v>
      </c>
      <c r="G459" s="5" t="s">
        <v>7</v>
      </c>
      <c r="H459" s="5" t="s">
        <v>3</v>
      </c>
      <c r="I459" s="5" t="s">
        <v>4</v>
      </c>
      <c r="J459" s="14"/>
      <c r="K459" s="5">
        <f t="shared" si="21"/>
        <v>7</v>
      </c>
      <c r="L459" s="12">
        <f t="shared" si="22"/>
        <v>31613</v>
      </c>
      <c r="M459" s="5">
        <f t="shared" ca="1" si="23"/>
        <v>38</v>
      </c>
    </row>
    <row r="460" spans="1:13" ht="15" customHeight="1" x14ac:dyDescent="0.25">
      <c r="A460" s="5" t="s">
        <v>951</v>
      </c>
      <c r="B460" s="5">
        <v>1994</v>
      </c>
      <c r="C460" s="12" t="s">
        <v>25</v>
      </c>
      <c r="D460" s="5">
        <v>14</v>
      </c>
      <c r="E460" s="5">
        <v>0</v>
      </c>
      <c r="F460" s="10">
        <v>7567.13</v>
      </c>
      <c r="G460" s="5" t="s">
        <v>2</v>
      </c>
      <c r="H460" s="5" t="s">
        <v>2</v>
      </c>
      <c r="I460" s="5" t="s">
        <v>290</v>
      </c>
      <c r="J460" s="14"/>
      <c r="K460" s="5">
        <f t="shared" si="21"/>
        <v>8</v>
      </c>
      <c r="L460" s="12">
        <f t="shared" si="22"/>
        <v>34560</v>
      </c>
      <c r="M460" s="5">
        <f t="shared" ca="1" si="23"/>
        <v>30</v>
      </c>
    </row>
    <row r="461" spans="1:13" ht="15" customHeight="1" x14ac:dyDescent="0.25">
      <c r="A461" s="5" t="s">
        <v>950</v>
      </c>
      <c r="B461" s="5">
        <v>1988</v>
      </c>
      <c r="C461" s="12" t="s">
        <v>21</v>
      </c>
      <c r="D461" s="5">
        <v>15</v>
      </c>
      <c r="E461" s="5">
        <v>3</v>
      </c>
      <c r="F461" s="10">
        <v>7538.52</v>
      </c>
      <c r="G461" s="5" t="s">
        <v>2</v>
      </c>
      <c r="H461" s="5" t="s">
        <v>2</v>
      </c>
      <c r="I461" s="5" t="s">
        <v>14</v>
      </c>
      <c r="J461" s="14"/>
      <c r="K461" s="5">
        <f t="shared" si="21"/>
        <v>12</v>
      </c>
      <c r="L461" s="12">
        <f t="shared" si="22"/>
        <v>32492</v>
      </c>
      <c r="M461" s="5">
        <f t="shared" ca="1" si="23"/>
        <v>36</v>
      </c>
    </row>
    <row r="462" spans="1:13" ht="15" customHeight="1" x14ac:dyDescent="0.25">
      <c r="A462" s="5" t="s">
        <v>949</v>
      </c>
      <c r="B462" s="5">
        <v>1984</v>
      </c>
      <c r="C462" s="12" t="s">
        <v>25</v>
      </c>
      <c r="D462" s="5">
        <v>22</v>
      </c>
      <c r="E462" s="5">
        <v>3</v>
      </c>
      <c r="F462" s="10">
        <v>7537.16</v>
      </c>
      <c r="G462" s="5" t="s">
        <v>2</v>
      </c>
      <c r="H462" s="5" t="s">
        <v>2</v>
      </c>
      <c r="I462" s="5" t="s">
        <v>14</v>
      </c>
      <c r="J462" s="14"/>
      <c r="K462" s="5">
        <f t="shared" si="21"/>
        <v>8</v>
      </c>
      <c r="L462" s="12">
        <f t="shared" si="22"/>
        <v>30916</v>
      </c>
      <c r="M462" s="5">
        <f t="shared" ca="1" si="23"/>
        <v>40</v>
      </c>
    </row>
    <row r="463" spans="1:13" ht="15" customHeight="1" x14ac:dyDescent="0.25">
      <c r="A463" s="5" t="s">
        <v>948</v>
      </c>
      <c r="B463" s="5">
        <v>1978</v>
      </c>
      <c r="C463" s="12" t="s">
        <v>21</v>
      </c>
      <c r="D463" s="5">
        <v>14</v>
      </c>
      <c r="E463" s="5">
        <v>2</v>
      </c>
      <c r="F463" s="10">
        <v>7531.7</v>
      </c>
      <c r="G463" s="5" t="s">
        <v>2</v>
      </c>
      <c r="H463" s="5" t="s">
        <v>7</v>
      </c>
      <c r="I463" s="5" t="s">
        <v>4</v>
      </c>
      <c r="J463" s="14"/>
      <c r="K463" s="5">
        <f t="shared" si="21"/>
        <v>12</v>
      </c>
      <c r="L463" s="12">
        <f t="shared" si="22"/>
        <v>28838</v>
      </c>
      <c r="M463" s="5">
        <f t="shared" ca="1" si="23"/>
        <v>46</v>
      </c>
    </row>
    <row r="464" spans="1:13" ht="15" customHeight="1" x14ac:dyDescent="0.25">
      <c r="A464" s="5" t="s">
        <v>947</v>
      </c>
      <c r="B464" s="5">
        <v>1976</v>
      </c>
      <c r="C464" s="12" t="s">
        <v>27</v>
      </c>
      <c r="D464" s="5">
        <v>10</v>
      </c>
      <c r="E464" s="5">
        <v>0</v>
      </c>
      <c r="F464" s="10">
        <v>7526.71</v>
      </c>
      <c r="G464" s="5" t="s">
        <v>3</v>
      </c>
      <c r="H464" s="5" t="s">
        <v>7</v>
      </c>
      <c r="I464" s="5" t="s">
        <v>14</v>
      </c>
      <c r="J464" s="14"/>
      <c r="K464" s="5">
        <f t="shared" si="21"/>
        <v>10</v>
      </c>
      <c r="L464" s="12">
        <f t="shared" si="22"/>
        <v>28043</v>
      </c>
      <c r="M464" s="5">
        <f t="shared" ca="1" si="23"/>
        <v>48</v>
      </c>
    </row>
    <row r="465" spans="1:13" ht="15" customHeight="1" x14ac:dyDescent="0.25">
      <c r="A465" s="5" t="s">
        <v>946</v>
      </c>
      <c r="B465" s="5">
        <v>1978</v>
      </c>
      <c r="C465" s="12" t="s">
        <v>27</v>
      </c>
      <c r="D465" s="5">
        <v>18</v>
      </c>
      <c r="E465" s="5">
        <v>1</v>
      </c>
      <c r="F465" s="10">
        <v>7518.03</v>
      </c>
      <c r="G465" s="5" t="s">
        <v>2</v>
      </c>
      <c r="H465" s="5" t="s">
        <v>3</v>
      </c>
      <c r="I465" s="5" t="s">
        <v>14</v>
      </c>
      <c r="J465" s="14"/>
      <c r="K465" s="5">
        <f t="shared" si="21"/>
        <v>10</v>
      </c>
      <c r="L465" s="12">
        <f t="shared" si="22"/>
        <v>28781</v>
      </c>
      <c r="M465" s="5">
        <f t="shared" ca="1" si="23"/>
        <v>46</v>
      </c>
    </row>
    <row r="466" spans="1:13" ht="15" customHeight="1" x14ac:dyDescent="0.25">
      <c r="A466" s="5" t="s">
        <v>945</v>
      </c>
      <c r="B466" s="5">
        <v>1983</v>
      </c>
      <c r="C466" s="12" t="s">
        <v>1</v>
      </c>
      <c r="D466" s="5">
        <v>10</v>
      </c>
      <c r="E466" s="5">
        <v>4</v>
      </c>
      <c r="F466" s="10">
        <v>7512.27</v>
      </c>
      <c r="G466" s="5" t="s">
        <v>3</v>
      </c>
      <c r="H466" s="5" t="s">
        <v>2</v>
      </c>
      <c r="I466" s="5" t="s">
        <v>32</v>
      </c>
      <c r="J466" s="14"/>
      <c r="K466" s="5">
        <f t="shared" si="21"/>
        <v>7</v>
      </c>
      <c r="L466" s="12">
        <f t="shared" si="22"/>
        <v>30507</v>
      </c>
      <c r="M466" s="5">
        <f t="shared" ca="1" si="23"/>
        <v>41</v>
      </c>
    </row>
    <row r="467" spans="1:13" ht="15" customHeight="1" x14ac:dyDescent="0.25">
      <c r="A467" s="5" t="s">
        <v>944</v>
      </c>
      <c r="B467" s="5">
        <v>1997</v>
      </c>
      <c r="C467" s="12" t="s">
        <v>27</v>
      </c>
      <c r="D467" s="5">
        <v>28</v>
      </c>
      <c r="E467" s="5">
        <v>0</v>
      </c>
      <c r="F467" s="10">
        <v>7504.3</v>
      </c>
      <c r="G467" s="5" t="s">
        <v>2</v>
      </c>
      <c r="H467" s="5" t="s">
        <v>7</v>
      </c>
      <c r="I467" s="5" t="s">
        <v>14</v>
      </c>
      <c r="J467" s="14"/>
      <c r="K467" s="5">
        <f t="shared" si="21"/>
        <v>10</v>
      </c>
      <c r="L467" s="12">
        <f t="shared" si="22"/>
        <v>35731</v>
      </c>
      <c r="M467" s="5">
        <f t="shared" ca="1" si="23"/>
        <v>27</v>
      </c>
    </row>
    <row r="468" spans="1:13" ht="15" customHeight="1" x14ac:dyDescent="0.25">
      <c r="A468" s="5" t="s">
        <v>943</v>
      </c>
      <c r="B468" s="5">
        <v>1988</v>
      </c>
      <c r="C468" s="12" t="s">
        <v>21</v>
      </c>
      <c r="D468" s="5">
        <v>15</v>
      </c>
      <c r="E468" s="5">
        <v>3</v>
      </c>
      <c r="F468" s="10">
        <v>7494.63</v>
      </c>
      <c r="G468" s="5" t="s">
        <v>2</v>
      </c>
      <c r="H468" s="5" t="s">
        <v>3</v>
      </c>
      <c r="I468" s="5" t="s">
        <v>190</v>
      </c>
      <c r="J468" s="14"/>
      <c r="K468" s="5">
        <f t="shared" si="21"/>
        <v>12</v>
      </c>
      <c r="L468" s="12">
        <f t="shared" si="22"/>
        <v>32492</v>
      </c>
      <c r="M468" s="5">
        <f t="shared" ca="1" si="23"/>
        <v>36</v>
      </c>
    </row>
    <row r="469" spans="1:13" ht="15" customHeight="1" x14ac:dyDescent="0.25">
      <c r="A469" s="5" t="s">
        <v>942</v>
      </c>
      <c r="B469" s="5">
        <v>1996</v>
      </c>
      <c r="C469" s="12" t="s">
        <v>9</v>
      </c>
      <c r="D469" s="5">
        <v>14</v>
      </c>
      <c r="E469" s="5">
        <v>0</v>
      </c>
      <c r="F469" s="10">
        <v>7487.38</v>
      </c>
      <c r="G469" s="5" t="s">
        <v>2</v>
      </c>
      <c r="H469" s="5" t="s">
        <v>3</v>
      </c>
      <c r="I469" s="5" t="s">
        <v>14</v>
      </c>
      <c r="J469" s="14"/>
      <c r="K469" s="5">
        <f t="shared" si="21"/>
        <v>6</v>
      </c>
      <c r="L469" s="12">
        <f t="shared" si="22"/>
        <v>35230</v>
      </c>
      <c r="M469" s="5">
        <f t="shared" ca="1" si="23"/>
        <v>28</v>
      </c>
    </row>
    <row r="470" spans="1:13" ht="15" customHeight="1" x14ac:dyDescent="0.25">
      <c r="A470" s="5" t="s">
        <v>2221</v>
      </c>
      <c r="B470" s="5">
        <v>1990</v>
      </c>
      <c r="C470" s="12" t="s">
        <v>1</v>
      </c>
      <c r="D470" s="5">
        <v>13</v>
      </c>
      <c r="E470" s="5">
        <v>3</v>
      </c>
      <c r="F470" s="10">
        <v>38652.089999999997</v>
      </c>
      <c r="G470" s="5" t="s">
        <v>2</v>
      </c>
      <c r="H470" s="5" t="s">
        <v>2</v>
      </c>
      <c r="I470" s="5" t="s">
        <v>32</v>
      </c>
      <c r="J470" s="14"/>
      <c r="K470" s="5">
        <f t="shared" si="21"/>
        <v>7</v>
      </c>
      <c r="L470" s="12">
        <f t="shared" si="22"/>
        <v>33067</v>
      </c>
      <c r="M470" s="5">
        <f t="shared" ca="1" si="23"/>
        <v>34</v>
      </c>
    </row>
    <row r="471" spans="1:13" ht="15" customHeight="1" x14ac:dyDescent="0.25">
      <c r="A471" s="5" t="s">
        <v>941</v>
      </c>
      <c r="B471" s="5">
        <v>1967</v>
      </c>
      <c r="C471" s="12" t="s">
        <v>25</v>
      </c>
      <c r="D471" s="5">
        <v>4</v>
      </c>
      <c r="E471" s="5">
        <v>0</v>
      </c>
      <c r="F471" s="10">
        <v>7463.51</v>
      </c>
      <c r="G471" s="5" t="s">
        <v>3</v>
      </c>
      <c r="H471" s="5" t="s">
        <v>3</v>
      </c>
      <c r="I471" s="5" t="s">
        <v>4</v>
      </c>
      <c r="J471" s="14"/>
      <c r="K471" s="5">
        <f t="shared" si="21"/>
        <v>8</v>
      </c>
      <c r="L471" s="12">
        <f t="shared" si="22"/>
        <v>24688</v>
      </c>
      <c r="M471" s="5">
        <f t="shared" ca="1" si="23"/>
        <v>57</v>
      </c>
    </row>
    <row r="472" spans="1:13" ht="15" customHeight="1" x14ac:dyDescent="0.25">
      <c r="A472" s="5" t="s">
        <v>940</v>
      </c>
      <c r="B472" s="5">
        <v>2001</v>
      </c>
      <c r="C472" s="12" t="s">
        <v>9</v>
      </c>
      <c r="D472" s="5">
        <v>1</v>
      </c>
      <c r="E472" s="5">
        <v>0</v>
      </c>
      <c r="F472" s="10">
        <v>7450.36</v>
      </c>
      <c r="G472" s="5" t="s">
        <v>2</v>
      </c>
      <c r="H472" s="5" t="s">
        <v>2</v>
      </c>
      <c r="I472" s="5" t="s">
        <v>14</v>
      </c>
      <c r="J472" s="14"/>
      <c r="K472" s="5">
        <f t="shared" si="21"/>
        <v>6</v>
      </c>
      <c r="L472" s="12">
        <f t="shared" si="22"/>
        <v>37043</v>
      </c>
      <c r="M472" s="5">
        <f t="shared" ca="1" si="23"/>
        <v>23</v>
      </c>
    </row>
    <row r="473" spans="1:13" ht="15" customHeight="1" x14ac:dyDescent="0.25">
      <c r="A473" s="5" t="s">
        <v>939</v>
      </c>
      <c r="B473" s="5">
        <v>1977</v>
      </c>
      <c r="C473" s="12" t="s">
        <v>11</v>
      </c>
      <c r="D473" s="5">
        <v>30</v>
      </c>
      <c r="E473" s="5">
        <v>0</v>
      </c>
      <c r="F473" s="10">
        <v>7448.4</v>
      </c>
      <c r="G473" s="5" t="s">
        <v>3</v>
      </c>
      <c r="H473" s="5" t="s">
        <v>3</v>
      </c>
      <c r="I473" s="5" t="s">
        <v>346</v>
      </c>
      <c r="J473" s="14"/>
      <c r="K473" s="5">
        <f t="shared" si="21"/>
        <v>9</v>
      </c>
      <c r="L473" s="12">
        <f t="shared" si="22"/>
        <v>28398</v>
      </c>
      <c r="M473" s="5">
        <f t="shared" ca="1" si="23"/>
        <v>47</v>
      </c>
    </row>
    <row r="474" spans="1:13" ht="15" customHeight="1" x14ac:dyDescent="0.25">
      <c r="A474" s="5" t="s">
        <v>938</v>
      </c>
      <c r="B474" s="5">
        <v>1977</v>
      </c>
      <c r="C474" s="12" t="s">
        <v>11</v>
      </c>
      <c r="D474" s="5">
        <v>25</v>
      </c>
      <c r="E474" s="5">
        <v>1</v>
      </c>
      <c r="F474" s="10">
        <v>7445.92</v>
      </c>
      <c r="G474" s="5" t="s">
        <v>3</v>
      </c>
      <c r="H474" s="5" t="s">
        <v>7</v>
      </c>
      <c r="I474" s="5" t="s">
        <v>32</v>
      </c>
      <c r="J474" s="14"/>
      <c r="K474" s="5">
        <f t="shared" si="21"/>
        <v>9</v>
      </c>
      <c r="L474" s="12">
        <f t="shared" si="22"/>
        <v>28393</v>
      </c>
      <c r="M474" s="5">
        <f t="shared" ca="1" si="23"/>
        <v>47</v>
      </c>
    </row>
    <row r="475" spans="1:13" ht="15" customHeight="1" x14ac:dyDescent="0.25">
      <c r="A475" s="5" t="s">
        <v>937</v>
      </c>
      <c r="B475" s="5">
        <v>1980</v>
      </c>
      <c r="C475" s="12" t="s">
        <v>1</v>
      </c>
      <c r="D475" s="5">
        <v>7</v>
      </c>
      <c r="E475" s="5">
        <v>1</v>
      </c>
      <c r="F475" s="10">
        <v>7443.64</v>
      </c>
      <c r="G475" s="5" t="s">
        <v>2</v>
      </c>
      <c r="H475" s="5" t="s">
        <v>3</v>
      </c>
      <c r="I475" s="5" t="s">
        <v>14</v>
      </c>
      <c r="J475" s="14"/>
      <c r="K475" s="5">
        <f t="shared" si="21"/>
        <v>7</v>
      </c>
      <c r="L475" s="12">
        <f t="shared" si="22"/>
        <v>29409</v>
      </c>
      <c r="M475" s="5">
        <f t="shared" ca="1" si="23"/>
        <v>44</v>
      </c>
    </row>
    <row r="476" spans="1:13" ht="15" customHeight="1" x14ac:dyDescent="0.25">
      <c r="A476" s="5" t="s">
        <v>936</v>
      </c>
      <c r="B476" s="5">
        <v>1979</v>
      </c>
      <c r="C476" s="12" t="s">
        <v>11</v>
      </c>
      <c r="D476" s="5">
        <v>1</v>
      </c>
      <c r="E476" s="5">
        <v>2</v>
      </c>
      <c r="F476" s="10">
        <v>7441.5</v>
      </c>
      <c r="G476" s="5" t="s">
        <v>3</v>
      </c>
      <c r="H476" s="5" t="s">
        <v>2</v>
      </c>
      <c r="I476" s="5" t="s">
        <v>32</v>
      </c>
      <c r="J476" s="14"/>
      <c r="K476" s="5">
        <f t="shared" si="21"/>
        <v>9</v>
      </c>
      <c r="L476" s="12">
        <f t="shared" si="22"/>
        <v>29099</v>
      </c>
      <c r="M476" s="5">
        <f t="shared" ca="1" si="23"/>
        <v>45</v>
      </c>
    </row>
    <row r="477" spans="1:13" ht="15" customHeight="1" x14ac:dyDescent="0.25">
      <c r="A477" s="5" t="s">
        <v>935</v>
      </c>
      <c r="B477" s="5">
        <v>1977</v>
      </c>
      <c r="C477" s="12" t="s">
        <v>25</v>
      </c>
      <c r="D477" s="5">
        <v>25</v>
      </c>
      <c r="E477" s="5">
        <v>1</v>
      </c>
      <c r="F477" s="10">
        <v>7441.05</v>
      </c>
      <c r="G477" s="5" t="s">
        <v>3</v>
      </c>
      <c r="H477" s="5" t="s">
        <v>2</v>
      </c>
      <c r="I477" s="5" t="s">
        <v>32</v>
      </c>
      <c r="J477" s="14"/>
      <c r="K477" s="5">
        <f t="shared" si="21"/>
        <v>8</v>
      </c>
      <c r="L477" s="12">
        <f t="shared" si="22"/>
        <v>28362</v>
      </c>
      <c r="M477" s="5">
        <f t="shared" ca="1" si="23"/>
        <v>47</v>
      </c>
    </row>
    <row r="478" spans="1:13" ht="15" customHeight="1" x14ac:dyDescent="0.25">
      <c r="A478" s="5" t="s">
        <v>934</v>
      </c>
      <c r="B478" s="5">
        <v>1978</v>
      </c>
      <c r="C478" s="12" t="s">
        <v>21</v>
      </c>
      <c r="D478" s="5">
        <v>2</v>
      </c>
      <c r="E478" s="5">
        <v>0</v>
      </c>
      <c r="F478" s="10">
        <v>7421.19</v>
      </c>
      <c r="G478" s="5" t="s">
        <v>2</v>
      </c>
      <c r="H478" s="5" t="s">
        <v>3</v>
      </c>
      <c r="I478" s="5" t="s">
        <v>14</v>
      </c>
      <c r="J478" s="14"/>
      <c r="K478" s="5">
        <f t="shared" si="21"/>
        <v>12</v>
      </c>
      <c r="L478" s="12">
        <f t="shared" si="22"/>
        <v>28826</v>
      </c>
      <c r="M478" s="5">
        <f t="shared" ca="1" si="23"/>
        <v>46</v>
      </c>
    </row>
    <row r="479" spans="1:13" ht="15" customHeight="1" x14ac:dyDescent="0.25">
      <c r="A479" s="5" t="s">
        <v>933</v>
      </c>
      <c r="B479" s="5">
        <v>1978</v>
      </c>
      <c r="C479" s="12" t="s">
        <v>6</v>
      </c>
      <c r="D479" s="5">
        <v>12</v>
      </c>
      <c r="E479" s="5">
        <v>0</v>
      </c>
      <c r="F479" s="10">
        <v>7419.48</v>
      </c>
      <c r="G479" s="5" t="s">
        <v>2</v>
      </c>
      <c r="H479" s="5" t="s">
        <v>2</v>
      </c>
      <c r="I479" s="5" t="s">
        <v>14</v>
      </c>
      <c r="J479" s="14"/>
      <c r="K479" s="5">
        <f t="shared" si="21"/>
        <v>11</v>
      </c>
      <c r="L479" s="12">
        <f t="shared" si="22"/>
        <v>28806</v>
      </c>
      <c r="M479" s="5">
        <f t="shared" ca="1" si="23"/>
        <v>46</v>
      </c>
    </row>
    <row r="480" spans="1:13" ht="15" customHeight="1" x14ac:dyDescent="0.25">
      <c r="A480" s="5" t="s">
        <v>932</v>
      </c>
      <c r="B480" s="5">
        <v>1983</v>
      </c>
      <c r="C480" s="12" t="s">
        <v>11</v>
      </c>
      <c r="D480" s="5">
        <v>19</v>
      </c>
      <c r="E480" s="5">
        <v>3</v>
      </c>
      <c r="F480" s="10">
        <v>7418.52</v>
      </c>
      <c r="G480" s="5" t="s">
        <v>2</v>
      </c>
      <c r="H480" s="5" t="s">
        <v>2</v>
      </c>
      <c r="I480" s="5" t="s">
        <v>32</v>
      </c>
      <c r="J480" s="14"/>
      <c r="K480" s="5">
        <f t="shared" si="21"/>
        <v>9</v>
      </c>
      <c r="L480" s="12">
        <f t="shared" si="22"/>
        <v>30578</v>
      </c>
      <c r="M480" s="5">
        <f t="shared" ca="1" si="23"/>
        <v>41</v>
      </c>
    </row>
    <row r="481" spans="1:13" ht="15" customHeight="1" x14ac:dyDescent="0.25">
      <c r="A481" s="5" t="s">
        <v>2220</v>
      </c>
      <c r="B481" s="5">
        <v>1999</v>
      </c>
      <c r="C481" s="12" t="s">
        <v>6</v>
      </c>
      <c r="D481" s="5">
        <v>12</v>
      </c>
      <c r="E481" s="5">
        <v>2</v>
      </c>
      <c r="F481" s="10">
        <v>38511.629999999997</v>
      </c>
      <c r="G481" s="5" t="s">
        <v>2</v>
      </c>
      <c r="H481" s="5" t="s">
        <v>2</v>
      </c>
      <c r="I481" s="5" t="s">
        <v>237</v>
      </c>
      <c r="J481" s="14"/>
      <c r="K481" s="5">
        <f t="shared" si="21"/>
        <v>11</v>
      </c>
      <c r="L481" s="12">
        <f t="shared" si="22"/>
        <v>36476</v>
      </c>
      <c r="M481" s="5">
        <f t="shared" ca="1" si="23"/>
        <v>25</v>
      </c>
    </row>
    <row r="482" spans="1:13" ht="15" customHeight="1" x14ac:dyDescent="0.25">
      <c r="A482" s="5" t="s">
        <v>931</v>
      </c>
      <c r="B482" s="5">
        <v>1965</v>
      </c>
      <c r="C482" s="12" t="s">
        <v>21</v>
      </c>
      <c r="D482" s="5">
        <v>5</v>
      </c>
      <c r="E482" s="5">
        <v>0</v>
      </c>
      <c r="F482" s="10">
        <v>7403.98</v>
      </c>
      <c r="G482" s="5" t="s">
        <v>3</v>
      </c>
      <c r="H482" s="5" t="s">
        <v>2</v>
      </c>
      <c r="I482" s="5" t="s">
        <v>4</v>
      </c>
      <c r="J482" s="14"/>
      <c r="K482" s="5">
        <f t="shared" si="21"/>
        <v>12</v>
      </c>
      <c r="L482" s="12">
        <f t="shared" si="22"/>
        <v>24081</v>
      </c>
      <c r="M482" s="5">
        <f t="shared" ca="1" si="23"/>
        <v>59</v>
      </c>
    </row>
    <row r="483" spans="1:13" ht="15" customHeight="1" x14ac:dyDescent="0.25">
      <c r="A483" s="5" t="s">
        <v>930</v>
      </c>
      <c r="B483" s="5">
        <v>1993</v>
      </c>
      <c r="C483" s="12" t="s">
        <v>1</v>
      </c>
      <c r="D483" s="5">
        <v>22</v>
      </c>
      <c r="E483" s="5">
        <v>0</v>
      </c>
      <c r="F483" s="10">
        <v>7388.85</v>
      </c>
      <c r="G483" s="5" t="s">
        <v>2</v>
      </c>
      <c r="H483" s="5" t="s">
        <v>2</v>
      </c>
      <c r="I483" s="5" t="s">
        <v>525</v>
      </c>
      <c r="J483" s="14"/>
      <c r="K483" s="5">
        <f t="shared" si="21"/>
        <v>7</v>
      </c>
      <c r="L483" s="12">
        <f t="shared" si="22"/>
        <v>34172</v>
      </c>
      <c r="M483" s="5">
        <f t="shared" ca="1" si="23"/>
        <v>31</v>
      </c>
    </row>
    <row r="484" spans="1:13" ht="15" customHeight="1" x14ac:dyDescent="0.25">
      <c r="A484" s="5" t="s">
        <v>929</v>
      </c>
      <c r="B484" s="5">
        <v>1981</v>
      </c>
      <c r="C484" s="12" t="s">
        <v>6</v>
      </c>
      <c r="D484" s="5">
        <v>24</v>
      </c>
      <c r="E484" s="5">
        <v>2</v>
      </c>
      <c r="F484" s="10">
        <v>7371.77</v>
      </c>
      <c r="G484" s="5" t="s">
        <v>2</v>
      </c>
      <c r="H484" s="5" t="s">
        <v>7</v>
      </c>
      <c r="I484" s="5" t="s">
        <v>32</v>
      </c>
      <c r="J484" s="14"/>
      <c r="K484" s="5">
        <f t="shared" si="21"/>
        <v>11</v>
      </c>
      <c r="L484" s="12">
        <f t="shared" si="22"/>
        <v>29914</v>
      </c>
      <c r="M484" s="5">
        <f t="shared" ca="1" si="23"/>
        <v>43</v>
      </c>
    </row>
    <row r="485" spans="1:13" ht="15" customHeight="1" x14ac:dyDescent="0.25">
      <c r="A485" s="5" t="s">
        <v>928</v>
      </c>
      <c r="B485" s="5">
        <v>1965</v>
      </c>
      <c r="C485" s="12" t="s">
        <v>21</v>
      </c>
      <c r="D485" s="5">
        <v>9</v>
      </c>
      <c r="E485" s="5">
        <v>0</v>
      </c>
      <c r="F485" s="10">
        <v>7362.31</v>
      </c>
      <c r="G485" s="5" t="s">
        <v>3</v>
      </c>
      <c r="H485" s="5" t="s">
        <v>3</v>
      </c>
      <c r="I485" s="5" t="s">
        <v>4</v>
      </c>
      <c r="J485" s="14"/>
      <c r="K485" s="5">
        <f t="shared" si="21"/>
        <v>12</v>
      </c>
      <c r="L485" s="12">
        <f t="shared" si="22"/>
        <v>24085</v>
      </c>
      <c r="M485" s="5">
        <f t="shared" ca="1" si="23"/>
        <v>59</v>
      </c>
    </row>
    <row r="486" spans="1:13" ht="15" customHeight="1" x14ac:dyDescent="0.25">
      <c r="A486" s="5" t="s">
        <v>927</v>
      </c>
      <c r="B486" s="5">
        <v>1981</v>
      </c>
      <c r="C486" s="12" t="s">
        <v>1</v>
      </c>
      <c r="D486" s="5">
        <v>16</v>
      </c>
      <c r="E486" s="5">
        <v>1</v>
      </c>
      <c r="F486" s="10">
        <v>7358.18</v>
      </c>
      <c r="G486" s="5" t="s">
        <v>2</v>
      </c>
      <c r="H486" s="5" t="s">
        <v>3</v>
      </c>
      <c r="I486" s="5" t="s">
        <v>237</v>
      </c>
      <c r="J486" s="14"/>
      <c r="K486" s="5">
        <f t="shared" si="21"/>
        <v>7</v>
      </c>
      <c r="L486" s="12">
        <f t="shared" si="22"/>
        <v>29783</v>
      </c>
      <c r="M486" s="5">
        <f t="shared" ca="1" si="23"/>
        <v>43</v>
      </c>
    </row>
    <row r="487" spans="1:13" ht="15" customHeight="1" x14ac:dyDescent="0.25">
      <c r="A487" s="5" t="s">
        <v>926</v>
      </c>
      <c r="B487" s="5">
        <v>1983</v>
      </c>
      <c r="C487" s="12" t="s">
        <v>9</v>
      </c>
      <c r="D487" s="5">
        <v>21</v>
      </c>
      <c r="E487" s="5">
        <v>3</v>
      </c>
      <c r="F487" s="10">
        <v>7357.49</v>
      </c>
      <c r="G487" s="5" t="s">
        <v>2</v>
      </c>
      <c r="H487" s="5" t="s">
        <v>2</v>
      </c>
      <c r="I487" s="5" t="s">
        <v>14</v>
      </c>
      <c r="J487" s="14"/>
      <c r="K487" s="5">
        <f t="shared" si="21"/>
        <v>6</v>
      </c>
      <c r="L487" s="12">
        <f t="shared" si="22"/>
        <v>30488</v>
      </c>
      <c r="M487" s="5">
        <f t="shared" ca="1" si="23"/>
        <v>41</v>
      </c>
    </row>
    <row r="488" spans="1:13" ht="15" customHeight="1" x14ac:dyDescent="0.25">
      <c r="A488" s="5" t="s">
        <v>925</v>
      </c>
      <c r="B488" s="5">
        <v>1993</v>
      </c>
      <c r="C488" s="12" t="s">
        <v>27</v>
      </c>
      <c r="D488" s="5">
        <v>5</v>
      </c>
      <c r="E488" s="5">
        <v>0</v>
      </c>
      <c r="F488" s="10">
        <v>7349.12</v>
      </c>
      <c r="G488" s="5" t="s">
        <v>2</v>
      </c>
      <c r="H488" s="5" t="s">
        <v>2</v>
      </c>
      <c r="I488" s="5" t="s">
        <v>290</v>
      </c>
      <c r="J488" s="14"/>
      <c r="K488" s="5">
        <f t="shared" si="21"/>
        <v>10</v>
      </c>
      <c r="L488" s="12">
        <f t="shared" si="22"/>
        <v>34247</v>
      </c>
      <c r="M488" s="5">
        <f t="shared" ca="1" si="23"/>
        <v>31</v>
      </c>
    </row>
    <row r="489" spans="1:13" ht="15" customHeight="1" x14ac:dyDescent="0.25">
      <c r="A489" s="5" t="s">
        <v>924</v>
      </c>
      <c r="B489" s="5">
        <v>1977</v>
      </c>
      <c r="C489" s="12" t="s">
        <v>21</v>
      </c>
      <c r="D489" s="5">
        <v>1</v>
      </c>
      <c r="E489" s="5">
        <v>0</v>
      </c>
      <c r="F489" s="10">
        <v>7348.14</v>
      </c>
      <c r="G489" s="5" t="s">
        <v>2</v>
      </c>
      <c r="H489" s="5" t="s">
        <v>7</v>
      </c>
      <c r="I489" s="5" t="s">
        <v>32</v>
      </c>
      <c r="J489" s="14"/>
      <c r="K489" s="5">
        <f t="shared" si="21"/>
        <v>12</v>
      </c>
      <c r="L489" s="12">
        <f t="shared" si="22"/>
        <v>28460</v>
      </c>
      <c r="M489" s="5">
        <f t="shared" ca="1" si="23"/>
        <v>47</v>
      </c>
    </row>
    <row r="490" spans="1:13" ht="15" customHeight="1" x14ac:dyDescent="0.25">
      <c r="A490" s="5" t="s">
        <v>923</v>
      </c>
      <c r="B490" s="5">
        <v>1979</v>
      </c>
      <c r="C490" s="12" t="s">
        <v>9</v>
      </c>
      <c r="D490" s="5">
        <v>26</v>
      </c>
      <c r="E490" s="5">
        <v>1</v>
      </c>
      <c r="F490" s="10">
        <v>7345.73</v>
      </c>
      <c r="G490" s="5" t="s">
        <v>2</v>
      </c>
      <c r="H490" s="5" t="s">
        <v>7</v>
      </c>
      <c r="I490" s="5" t="s">
        <v>4</v>
      </c>
      <c r="J490" s="14"/>
      <c r="K490" s="5">
        <f t="shared" si="21"/>
        <v>6</v>
      </c>
      <c r="L490" s="12">
        <f t="shared" si="22"/>
        <v>29032</v>
      </c>
      <c r="M490" s="5">
        <f t="shared" ca="1" si="23"/>
        <v>45</v>
      </c>
    </row>
    <row r="491" spans="1:13" ht="15" customHeight="1" x14ac:dyDescent="0.25">
      <c r="A491" s="5" t="s">
        <v>922</v>
      </c>
      <c r="B491" s="5">
        <v>1977</v>
      </c>
      <c r="C491" s="12" t="s">
        <v>21</v>
      </c>
      <c r="D491" s="5">
        <v>18</v>
      </c>
      <c r="E491" s="5">
        <v>0</v>
      </c>
      <c r="F491" s="10">
        <v>7345.08</v>
      </c>
      <c r="G491" s="5" t="s">
        <v>2</v>
      </c>
      <c r="H491" s="5" t="s">
        <v>7</v>
      </c>
      <c r="I491" s="5" t="s">
        <v>32</v>
      </c>
      <c r="J491" s="14"/>
      <c r="K491" s="5">
        <f t="shared" si="21"/>
        <v>12</v>
      </c>
      <c r="L491" s="12">
        <f t="shared" si="22"/>
        <v>28477</v>
      </c>
      <c r="M491" s="5">
        <f t="shared" ca="1" si="23"/>
        <v>47</v>
      </c>
    </row>
    <row r="492" spans="1:13" ht="15" customHeight="1" x14ac:dyDescent="0.25">
      <c r="A492" s="5" t="s">
        <v>2219</v>
      </c>
      <c r="B492" s="5">
        <v>1986</v>
      </c>
      <c r="C492" s="12" t="s">
        <v>9</v>
      </c>
      <c r="D492" s="5">
        <v>21</v>
      </c>
      <c r="E492" s="5">
        <v>2</v>
      </c>
      <c r="F492" s="10">
        <v>38415.47</v>
      </c>
      <c r="G492" s="5" t="s">
        <v>7</v>
      </c>
      <c r="H492" s="5" t="s">
        <v>2</v>
      </c>
      <c r="I492" s="5" t="s">
        <v>32</v>
      </c>
      <c r="J492" s="14"/>
      <c r="K492" s="5">
        <f t="shared" si="21"/>
        <v>6</v>
      </c>
      <c r="L492" s="12">
        <f t="shared" si="22"/>
        <v>31584</v>
      </c>
      <c r="M492" s="5">
        <f t="shared" ca="1" si="23"/>
        <v>38</v>
      </c>
    </row>
    <row r="493" spans="1:13" ht="15" customHeight="1" x14ac:dyDescent="0.25">
      <c r="A493" s="5" t="s">
        <v>921</v>
      </c>
      <c r="B493" s="5">
        <v>1986</v>
      </c>
      <c r="C493" s="12" t="s">
        <v>9</v>
      </c>
      <c r="D493" s="5">
        <v>15</v>
      </c>
      <c r="E493" s="5">
        <v>3</v>
      </c>
      <c r="F493" s="10">
        <v>7339.93</v>
      </c>
      <c r="G493" s="5" t="s">
        <v>2</v>
      </c>
      <c r="H493" s="5" t="s">
        <v>2</v>
      </c>
      <c r="I493" s="5" t="s">
        <v>14</v>
      </c>
      <c r="J493" s="14"/>
      <c r="K493" s="5">
        <f t="shared" si="21"/>
        <v>6</v>
      </c>
      <c r="L493" s="12">
        <f t="shared" si="22"/>
        <v>31578</v>
      </c>
      <c r="M493" s="5">
        <f t="shared" ca="1" si="23"/>
        <v>38</v>
      </c>
    </row>
    <row r="494" spans="1:13" ht="15" customHeight="1" x14ac:dyDescent="0.25">
      <c r="A494" s="5" t="s">
        <v>920</v>
      </c>
      <c r="B494" s="5">
        <v>1979</v>
      </c>
      <c r="C494" s="12" t="s">
        <v>11</v>
      </c>
      <c r="D494" s="5">
        <v>19</v>
      </c>
      <c r="E494" s="5">
        <v>1</v>
      </c>
      <c r="F494" s="10">
        <v>7337.75</v>
      </c>
      <c r="G494" s="5" t="s">
        <v>2</v>
      </c>
      <c r="H494" s="5" t="s">
        <v>3</v>
      </c>
      <c r="I494" s="5" t="s">
        <v>32</v>
      </c>
      <c r="J494" s="14"/>
      <c r="K494" s="5">
        <f t="shared" si="21"/>
        <v>9</v>
      </c>
      <c r="L494" s="12">
        <f t="shared" si="22"/>
        <v>29117</v>
      </c>
      <c r="M494" s="5">
        <f t="shared" ca="1" si="23"/>
        <v>45</v>
      </c>
    </row>
    <row r="495" spans="1:13" ht="15" customHeight="1" x14ac:dyDescent="0.25">
      <c r="A495" s="5" t="s">
        <v>919</v>
      </c>
      <c r="B495" s="5">
        <v>1984</v>
      </c>
      <c r="C495" s="12" t="s">
        <v>1</v>
      </c>
      <c r="D495" s="5">
        <v>25</v>
      </c>
      <c r="E495" s="5">
        <v>3</v>
      </c>
      <c r="F495" s="10">
        <v>7325.47</v>
      </c>
      <c r="G495" s="5" t="s">
        <v>2</v>
      </c>
      <c r="H495" s="5" t="s">
        <v>7</v>
      </c>
      <c r="I495" s="5" t="s">
        <v>14</v>
      </c>
      <c r="J495" s="14"/>
      <c r="K495" s="5">
        <f t="shared" si="21"/>
        <v>7</v>
      </c>
      <c r="L495" s="12">
        <f t="shared" si="22"/>
        <v>30888</v>
      </c>
      <c r="M495" s="5">
        <f t="shared" ca="1" si="23"/>
        <v>40</v>
      </c>
    </row>
    <row r="496" spans="1:13" ht="15" customHeight="1" x14ac:dyDescent="0.25">
      <c r="A496" s="5" t="s">
        <v>918</v>
      </c>
      <c r="B496" s="5">
        <v>1979</v>
      </c>
      <c r="C496" s="12" t="s">
        <v>9</v>
      </c>
      <c r="D496" s="5">
        <v>19</v>
      </c>
      <c r="E496" s="5">
        <v>0</v>
      </c>
      <c r="F496" s="10">
        <v>7325.05</v>
      </c>
      <c r="G496" s="5" t="s">
        <v>2</v>
      </c>
      <c r="H496" s="5" t="s">
        <v>3</v>
      </c>
      <c r="I496" s="5" t="s">
        <v>237</v>
      </c>
      <c r="J496" s="14"/>
      <c r="K496" s="5">
        <f t="shared" si="21"/>
        <v>6</v>
      </c>
      <c r="L496" s="12">
        <f t="shared" si="22"/>
        <v>29025</v>
      </c>
      <c r="M496" s="5">
        <f t="shared" ca="1" si="23"/>
        <v>45</v>
      </c>
    </row>
    <row r="497" spans="1:13" ht="15" customHeight="1" x14ac:dyDescent="0.25">
      <c r="A497" s="5" t="s">
        <v>917</v>
      </c>
      <c r="B497" s="5">
        <v>2004</v>
      </c>
      <c r="C497" s="12" t="s">
        <v>6</v>
      </c>
      <c r="D497" s="5">
        <v>15</v>
      </c>
      <c r="E497" s="5">
        <v>0</v>
      </c>
      <c r="F497" s="10">
        <v>7323.73</v>
      </c>
      <c r="G497" s="5" t="s">
        <v>2</v>
      </c>
      <c r="H497" s="5" t="s">
        <v>2</v>
      </c>
      <c r="I497" s="5" t="s">
        <v>237</v>
      </c>
      <c r="J497" s="14"/>
      <c r="K497" s="5">
        <f t="shared" si="21"/>
        <v>11</v>
      </c>
      <c r="L497" s="12">
        <f t="shared" si="22"/>
        <v>38306</v>
      </c>
      <c r="M497" s="5">
        <f t="shared" ca="1" si="23"/>
        <v>20</v>
      </c>
    </row>
    <row r="498" spans="1:13" ht="15" customHeight="1" x14ac:dyDescent="0.25">
      <c r="A498" s="5" t="s">
        <v>916</v>
      </c>
      <c r="B498" s="5">
        <v>1965</v>
      </c>
      <c r="C498" s="12" t="s">
        <v>1</v>
      </c>
      <c r="D498" s="5">
        <v>11</v>
      </c>
      <c r="E498" s="5">
        <v>0</v>
      </c>
      <c r="F498" s="10">
        <v>7322.86</v>
      </c>
      <c r="G498" s="5" t="s">
        <v>3</v>
      </c>
      <c r="H498" s="5" t="s">
        <v>3</v>
      </c>
      <c r="I498" s="5" t="s">
        <v>14</v>
      </c>
      <c r="J498" s="14"/>
      <c r="K498" s="5">
        <f t="shared" si="21"/>
        <v>7</v>
      </c>
      <c r="L498" s="12">
        <f t="shared" si="22"/>
        <v>23934</v>
      </c>
      <c r="M498" s="5">
        <f t="shared" ca="1" si="23"/>
        <v>59</v>
      </c>
    </row>
    <row r="499" spans="1:13" ht="15" customHeight="1" x14ac:dyDescent="0.25">
      <c r="A499" s="5" t="s">
        <v>915</v>
      </c>
      <c r="B499" s="5">
        <v>1972</v>
      </c>
      <c r="C499" s="12" t="s">
        <v>25</v>
      </c>
      <c r="D499" s="5">
        <v>11</v>
      </c>
      <c r="E499" s="5">
        <v>0</v>
      </c>
      <c r="F499" s="10">
        <v>7318.22</v>
      </c>
      <c r="G499" s="5" t="s">
        <v>2</v>
      </c>
      <c r="H499" s="5" t="s">
        <v>3</v>
      </c>
      <c r="I499" s="5" t="s">
        <v>14</v>
      </c>
      <c r="J499" s="14"/>
      <c r="K499" s="5">
        <f t="shared" si="21"/>
        <v>8</v>
      </c>
      <c r="L499" s="12">
        <f t="shared" si="22"/>
        <v>26522</v>
      </c>
      <c r="M499" s="5">
        <f t="shared" ca="1" si="23"/>
        <v>52</v>
      </c>
    </row>
    <row r="500" spans="1:13" ht="15" customHeight="1" x14ac:dyDescent="0.25">
      <c r="A500" s="5" t="s">
        <v>914</v>
      </c>
      <c r="B500" s="5">
        <v>1965</v>
      </c>
      <c r="C500" s="12" t="s">
        <v>9</v>
      </c>
      <c r="D500" s="5">
        <v>25</v>
      </c>
      <c r="E500" s="5">
        <v>0</v>
      </c>
      <c r="F500" s="10">
        <v>7318.21</v>
      </c>
      <c r="G500" s="5" t="s">
        <v>3</v>
      </c>
      <c r="H500" s="5" t="s">
        <v>7</v>
      </c>
      <c r="I500" s="5" t="s">
        <v>4</v>
      </c>
      <c r="J500" s="14"/>
      <c r="K500" s="5">
        <f t="shared" si="21"/>
        <v>6</v>
      </c>
      <c r="L500" s="12">
        <f t="shared" si="22"/>
        <v>23918</v>
      </c>
      <c r="M500" s="5">
        <f t="shared" ca="1" si="23"/>
        <v>59</v>
      </c>
    </row>
    <row r="501" spans="1:13" ht="15" customHeight="1" x14ac:dyDescent="0.25">
      <c r="A501" s="5" t="s">
        <v>913</v>
      </c>
      <c r="B501" s="5">
        <v>1965</v>
      </c>
      <c r="C501" s="12" t="s">
        <v>9</v>
      </c>
      <c r="D501" s="5">
        <v>6</v>
      </c>
      <c r="E501" s="5">
        <v>0</v>
      </c>
      <c r="F501" s="10">
        <v>7304.65</v>
      </c>
      <c r="G501" s="5" t="s">
        <v>3</v>
      </c>
      <c r="H501" s="5" t="s">
        <v>3</v>
      </c>
      <c r="I501" s="5" t="s">
        <v>4</v>
      </c>
      <c r="J501" s="14"/>
      <c r="K501" s="5">
        <f t="shared" si="21"/>
        <v>6</v>
      </c>
      <c r="L501" s="12">
        <f t="shared" si="22"/>
        <v>23899</v>
      </c>
      <c r="M501" s="5">
        <f t="shared" ca="1" si="23"/>
        <v>59</v>
      </c>
    </row>
    <row r="502" spans="1:13" ht="15" customHeight="1" x14ac:dyDescent="0.25">
      <c r="A502" s="5" t="s">
        <v>912</v>
      </c>
      <c r="B502" s="5">
        <v>1966</v>
      </c>
      <c r="C502" s="12" t="s">
        <v>21</v>
      </c>
      <c r="D502" s="5">
        <v>26</v>
      </c>
      <c r="E502" s="5">
        <v>0</v>
      </c>
      <c r="F502" s="10">
        <v>7302.46</v>
      </c>
      <c r="G502" s="5" t="s">
        <v>3</v>
      </c>
      <c r="H502" s="5" t="s">
        <v>7</v>
      </c>
      <c r="I502" s="5" t="s">
        <v>14</v>
      </c>
      <c r="J502" s="14"/>
      <c r="K502" s="5">
        <f t="shared" si="21"/>
        <v>12</v>
      </c>
      <c r="L502" s="12">
        <f t="shared" si="22"/>
        <v>24467</v>
      </c>
      <c r="M502" s="5">
        <f t="shared" ca="1" si="23"/>
        <v>58</v>
      </c>
    </row>
    <row r="503" spans="1:13" ht="15" customHeight="1" x14ac:dyDescent="0.25">
      <c r="A503" s="5" t="s">
        <v>2218</v>
      </c>
      <c r="B503" s="5">
        <v>1971</v>
      </c>
      <c r="C503" s="12" t="s">
        <v>21</v>
      </c>
      <c r="D503" s="5">
        <v>23</v>
      </c>
      <c r="E503" s="5">
        <v>0</v>
      </c>
      <c r="F503" s="10">
        <v>38405.26</v>
      </c>
      <c r="G503" s="5" t="s">
        <v>2</v>
      </c>
      <c r="H503" s="5" t="s">
        <v>7</v>
      </c>
      <c r="I503" s="5" t="s">
        <v>32</v>
      </c>
      <c r="J503" s="14"/>
      <c r="K503" s="5">
        <f t="shared" si="21"/>
        <v>12</v>
      </c>
      <c r="L503" s="12">
        <f t="shared" si="22"/>
        <v>26290</v>
      </c>
      <c r="M503" s="5">
        <f t="shared" ca="1" si="23"/>
        <v>53</v>
      </c>
    </row>
    <row r="504" spans="1:13" ht="15" customHeight="1" x14ac:dyDescent="0.25">
      <c r="A504" s="5" t="s">
        <v>911</v>
      </c>
      <c r="B504" s="5">
        <v>1985</v>
      </c>
      <c r="C504" s="12" t="s">
        <v>6</v>
      </c>
      <c r="D504" s="5">
        <v>2</v>
      </c>
      <c r="E504" s="5">
        <v>3</v>
      </c>
      <c r="F504" s="10">
        <v>7281.51</v>
      </c>
      <c r="G504" s="5" t="s">
        <v>2</v>
      </c>
      <c r="H504" s="5" t="s">
        <v>7</v>
      </c>
      <c r="I504" s="5" t="s">
        <v>14</v>
      </c>
      <c r="J504" s="14"/>
      <c r="K504" s="5">
        <f t="shared" si="21"/>
        <v>11</v>
      </c>
      <c r="L504" s="12">
        <f t="shared" si="22"/>
        <v>31353</v>
      </c>
      <c r="M504" s="5">
        <f t="shared" ca="1" si="23"/>
        <v>39</v>
      </c>
    </row>
    <row r="505" spans="1:13" ht="15" customHeight="1" x14ac:dyDescent="0.25">
      <c r="A505" s="5" t="s">
        <v>910</v>
      </c>
      <c r="B505" s="5">
        <v>1976</v>
      </c>
      <c r="C505" s="12" t="s">
        <v>21</v>
      </c>
      <c r="D505" s="5">
        <v>18</v>
      </c>
      <c r="E505" s="5">
        <v>2</v>
      </c>
      <c r="F505" s="10">
        <v>7273.02</v>
      </c>
      <c r="G505" s="5" t="s">
        <v>2</v>
      </c>
      <c r="H505" s="5" t="s">
        <v>7</v>
      </c>
      <c r="I505" s="5" t="s">
        <v>4</v>
      </c>
      <c r="J505" s="14"/>
      <c r="K505" s="5">
        <f t="shared" si="21"/>
        <v>12</v>
      </c>
      <c r="L505" s="12">
        <f t="shared" si="22"/>
        <v>28112</v>
      </c>
      <c r="M505" s="5">
        <f t="shared" ca="1" si="23"/>
        <v>48</v>
      </c>
    </row>
    <row r="506" spans="1:13" ht="15" customHeight="1" x14ac:dyDescent="0.25">
      <c r="A506" s="5" t="s">
        <v>909</v>
      </c>
      <c r="B506" s="5">
        <v>1981</v>
      </c>
      <c r="C506" s="12" t="s">
        <v>25</v>
      </c>
      <c r="D506" s="5">
        <v>4</v>
      </c>
      <c r="E506" s="5">
        <v>2</v>
      </c>
      <c r="F506" s="10">
        <v>7265.7</v>
      </c>
      <c r="G506" s="5" t="s">
        <v>3</v>
      </c>
      <c r="H506" s="5" t="s">
        <v>3</v>
      </c>
      <c r="I506" s="5" t="s">
        <v>14</v>
      </c>
      <c r="J506" s="14"/>
      <c r="K506" s="5">
        <f t="shared" si="21"/>
        <v>8</v>
      </c>
      <c r="L506" s="12">
        <f t="shared" si="22"/>
        <v>29802</v>
      </c>
      <c r="M506" s="5">
        <f t="shared" ca="1" si="23"/>
        <v>43</v>
      </c>
    </row>
    <row r="507" spans="1:13" ht="15" customHeight="1" x14ac:dyDescent="0.25">
      <c r="A507" s="5" t="s">
        <v>908</v>
      </c>
      <c r="B507" s="5">
        <v>1973</v>
      </c>
      <c r="C507" s="12" t="s">
        <v>27</v>
      </c>
      <c r="D507" s="5">
        <v>25</v>
      </c>
      <c r="E507" s="5">
        <v>0</v>
      </c>
      <c r="F507" s="10">
        <v>7265.58</v>
      </c>
      <c r="G507" s="5" t="s">
        <v>2</v>
      </c>
      <c r="H507" s="5" t="s">
        <v>2</v>
      </c>
      <c r="I507" s="5" t="s">
        <v>4</v>
      </c>
      <c r="J507" s="14"/>
      <c r="K507" s="5">
        <f t="shared" si="21"/>
        <v>10</v>
      </c>
      <c r="L507" s="12">
        <f t="shared" si="22"/>
        <v>26962</v>
      </c>
      <c r="M507" s="5">
        <f t="shared" ca="1" si="23"/>
        <v>51</v>
      </c>
    </row>
    <row r="508" spans="1:13" ht="15" customHeight="1" x14ac:dyDescent="0.25">
      <c r="A508" s="5" t="s">
        <v>907</v>
      </c>
      <c r="B508" s="5">
        <v>1981</v>
      </c>
      <c r="C508" s="12" t="s">
        <v>9</v>
      </c>
      <c r="D508" s="5">
        <v>13</v>
      </c>
      <c r="E508" s="5">
        <v>2</v>
      </c>
      <c r="F508" s="10">
        <v>7261.74</v>
      </c>
      <c r="G508" s="5" t="s">
        <v>3</v>
      </c>
      <c r="H508" s="5" t="s">
        <v>3</v>
      </c>
      <c r="I508" s="5" t="s">
        <v>14</v>
      </c>
      <c r="J508" s="14"/>
      <c r="K508" s="5">
        <f t="shared" si="21"/>
        <v>6</v>
      </c>
      <c r="L508" s="12">
        <f t="shared" si="22"/>
        <v>29750</v>
      </c>
      <c r="M508" s="5">
        <f t="shared" ca="1" si="23"/>
        <v>43</v>
      </c>
    </row>
    <row r="509" spans="1:13" ht="15" customHeight="1" x14ac:dyDescent="0.25">
      <c r="A509" s="5" t="s">
        <v>906</v>
      </c>
      <c r="B509" s="5">
        <v>1981</v>
      </c>
      <c r="C509" s="12" t="s">
        <v>25</v>
      </c>
      <c r="D509" s="5">
        <v>14</v>
      </c>
      <c r="E509" s="5">
        <v>2</v>
      </c>
      <c r="F509" s="10">
        <v>7256.72</v>
      </c>
      <c r="G509" s="5" t="s">
        <v>3</v>
      </c>
      <c r="H509" s="5" t="s">
        <v>2</v>
      </c>
      <c r="I509" s="5" t="s">
        <v>14</v>
      </c>
      <c r="J509" s="14"/>
      <c r="K509" s="5">
        <f t="shared" si="21"/>
        <v>8</v>
      </c>
      <c r="L509" s="12">
        <f t="shared" si="22"/>
        <v>29812</v>
      </c>
      <c r="M509" s="5">
        <f t="shared" ca="1" si="23"/>
        <v>43</v>
      </c>
    </row>
    <row r="510" spans="1:13" ht="15" customHeight="1" x14ac:dyDescent="0.25">
      <c r="A510" s="5" t="s">
        <v>905</v>
      </c>
      <c r="B510" s="5">
        <v>1982</v>
      </c>
      <c r="C510" s="12" t="s">
        <v>1</v>
      </c>
      <c r="D510" s="5">
        <v>24</v>
      </c>
      <c r="E510" s="5">
        <v>3</v>
      </c>
      <c r="F510" s="10">
        <v>7248.71</v>
      </c>
      <c r="G510" s="5" t="s">
        <v>2</v>
      </c>
      <c r="H510" s="5" t="s">
        <v>7</v>
      </c>
      <c r="I510" s="5" t="s">
        <v>4</v>
      </c>
      <c r="J510" s="14"/>
      <c r="K510" s="5">
        <f t="shared" si="21"/>
        <v>7</v>
      </c>
      <c r="L510" s="12">
        <f t="shared" si="22"/>
        <v>30156</v>
      </c>
      <c r="M510" s="5">
        <f t="shared" ca="1" si="23"/>
        <v>42</v>
      </c>
    </row>
    <row r="511" spans="1:13" ht="15" customHeight="1" x14ac:dyDescent="0.25">
      <c r="A511" s="5" t="s">
        <v>904</v>
      </c>
      <c r="B511" s="5">
        <v>1986</v>
      </c>
      <c r="C511" s="12" t="s">
        <v>11</v>
      </c>
      <c r="D511" s="5">
        <v>2</v>
      </c>
      <c r="E511" s="5">
        <v>4</v>
      </c>
      <c r="F511" s="10">
        <v>7243.81</v>
      </c>
      <c r="G511" s="5" t="s">
        <v>2</v>
      </c>
      <c r="H511" s="5" t="s">
        <v>3</v>
      </c>
      <c r="I511" s="5" t="s">
        <v>4</v>
      </c>
      <c r="J511" s="14"/>
      <c r="K511" s="5">
        <f t="shared" si="21"/>
        <v>9</v>
      </c>
      <c r="L511" s="12">
        <f t="shared" si="22"/>
        <v>31657</v>
      </c>
      <c r="M511" s="5">
        <f t="shared" ca="1" si="23"/>
        <v>38</v>
      </c>
    </row>
    <row r="512" spans="1:13" ht="15" customHeight="1" x14ac:dyDescent="0.25">
      <c r="A512" s="5" t="s">
        <v>903</v>
      </c>
      <c r="B512" s="5">
        <v>1986</v>
      </c>
      <c r="C512" s="12" t="s">
        <v>1</v>
      </c>
      <c r="D512" s="5">
        <v>13</v>
      </c>
      <c r="E512" s="5">
        <v>3</v>
      </c>
      <c r="F512" s="10">
        <v>7228.22</v>
      </c>
      <c r="G512" s="5" t="s">
        <v>2</v>
      </c>
      <c r="H512" s="5" t="s">
        <v>7</v>
      </c>
      <c r="I512" s="5" t="s">
        <v>237</v>
      </c>
      <c r="J512" s="14"/>
      <c r="K512" s="5">
        <f t="shared" si="21"/>
        <v>7</v>
      </c>
      <c r="L512" s="12">
        <f t="shared" si="22"/>
        <v>31606</v>
      </c>
      <c r="M512" s="5">
        <f t="shared" ca="1" si="23"/>
        <v>38</v>
      </c>
    </row>
    <row r="513" spans="1:13" ht="15" customHeight="1" x14ac:dyDescent="0.25">
      <c r="A513" s="5" t="s">
        <v>902</v>
      </c>
      <c r="B513" s="5">
        <v>1977</v>
      </c>
      <c r="C513" s="12" t="s">
        <v>11</v>
      </c>
      <c r="D513" s="5">
        <v>15</v>
      </c>
      <c r="E513" s="5">
        <v>0</v>
      </c>
      <c r="F513" s="10">
        <v>7222.79</v>
      </c>
      <c r="G513" s="5" t="s">
        <v>3</v>
      </c>
      <c r="H513" s="5" t="s">
        <v>3</v>
      </c>
      <c r="I513" s="5" t="s">
        <v>14</v>
      </c>
      <c r="J513" s="14"/>
      <c r="K513" s="5">
        <f t="shared" si="21"/>
        <v>9</v>
      </c>
      <c r="L513" s="12">
        <f t="shared" si="22"/>
        <v>28383</v>
      </c>
      <c r="M513" s="5">
        <f t="shared" ca="1" si="23"/>
        <v>47</v>
      </c>
    </row>
    <row r="514" spans="1:13" ht="15" customHeight="1" x14ac:dyDescent="0.25">
      <c r="A514" s="5" t="s">
        <v>2217</v>
      </c>
      <c r="B514" s="5">
        <v>1970</v>
      </c>
      <c r="C514" s="12" t="s">
        <v>25</v>
      </c>
      <c r="D514" s="5">
        <v>22</v>
      </c>
      <c r="E514" s="5">
        <v>0</v>
      </c>
      <c r="F514" s="10">
        <v>38389.79</v>
      </c>
      <c r="G514" s="5" t="s">
        <v>2</v>
      </c>
      <c r="H514" s="5" t="s">
        <v>3</v>
      </c>
      <c r="I514" s="5" t="s">
        <v>32</v>
      </c>
      <c r="J514" s="14"/>
      <c r="K514" s="5">
        <f t="shared" ref="K514:K577" si="24">MONTH(1&amp;C514)</f>
        <v>8</v>
      </c>
      <c r="L514" s="12">
        <f t="shared" ref="L514:L577" si="25">DATE(B514,K514,D514)</f>
        <v>25802</v>
      </c>
      <c r="M514" s="5">
        <f t="shared" ref="M514:M577" ca="1" si="26">DATEDIF(L514,TODAY(),"Y")</f>
        <v>54</v>
      </c>
    </row>
    <row r="515" spans="1:13" ht="15" customHeight="1" x14ac:dyDescent="0.25">
      <c r="A515" s="5" t="s">
        <v>901</v>
      </c>
      <c r="B515" s="5">
        <v>1991</v>
      </c>
      <c r="C515" s="12" t="s">
        <v>9</v>
      </c>
      <c r="D515" s="5">
        <v>28</v>
      </c>
      <c r="E515" s="5">
        <v>3</v>
      </c>
      <c r="F515" s="10">
        <v>7220.25</v>
      </c>
      <c r="G515" s="5" t="s">
        <v>2</v>
      </c>
      <c r="H515" s="5" t="s">
        <v>2</v>
      </c>
      <c r="I515" s="5" t="s">
        <v>290</v>
      </c>
      <c r="J515" s="14"/>
      <c r="K515" s="5">
        <f t="shared" si="24"/>
        <v>6</v>
      </c>
      <c r="L515" s="12">
        <f t="shared" si="25"/>
        <v>33417</v>
      </c>
      <c r="M515" s="5">
        <f t="shared" ca="1" si="26"/>
        <v>33</v>
      </c>
    </row>
    <row r="516" spans="1:13" ht="15" customHeight="1" x14ac:dyDescent="0.25">
      <c r="A516" s="5" t="s">
        <v>900</v>
      </c>
      <c r="B516" s="5">
        <v>1983</v>
      </c>
      <c r="C516" s="12" t="s">
        <v>6</v>
      </c>
      <c r="D516" s="5">
        <v>21</v>
      </c>
      <c r="E516" s="5">
        <v>2</v>
      </c>
      <c r="F516" s="10">
        <v>7209.49</v>
      </c>
      <c r="G516" s="5" t="s">
        <v>2</v>
      </c>
      <c r="H516" s="5" t="s">
        <v>3</v>
      </c>
      <c r="I516" s="5" t="s">
        <v>14</v>
      </c>
      <c r="J516" s="14"/>
      <c r="K516" s="5">
        <f t="shared" si="24"/>
        <v>11</v>
      </c>
      <c r="L516" s="12">
        <f t="shared" si="25"/>
        <v>30641</v>
      </c>
      <c r="M516" s="5">
        <f t="shared" ca="1" si="26"/>
        <v>41</v>
      </c>
    </row>
    <row r="517" spans="1:13" ht="15" customHeight="1" x14ac:dyDescent="0.25">
      <c r="A517" s="5" t="s">
        <v>899</v>
      </c>
      <c r="B517" s="5">
        <v>1983</v>
      </c>
      <c r="C517" s="12" t="s">
        <v>25</v>
      </c>
      <c r="D517" s="5">
        <v>11</v>
      </c>
      <c r="E517" s="5">
        <v>2</v>
      </c>
      <c r="F517" s="10">
        <v>7201.7</v>
      </c>
      <c r="G517" s="5" t="s">
        <v>2</v>
      </c>
      <c r="H517" s="5" t="s">
        <v>3</v>
      </c>
      <c r="I517" s="5" t="s">
        <v>14</v>
      </c>
      <c r="J517" s="14"/>
      <c r="K517" s="5">
        <f t="shared" si="24"/>
        <v>8</v>
      </c>
      <c r="L517" s="12">
        <f t="shared" si="25"/>
        <v>30539</v>
      </c>
      <c r="M517" s="5">
        <f t="shared" ca="1" si="26"/>
        <v>41</v>
      </c>
    </row>
    <row r="518" spans="1:13" ht="15" customHeight="1" x14ac:dyDescent="0.25">
      <c r="A518" s="5" t="s">
        <v>898</v>
      </c>
      <c r="B518" s="5">
        <v>1982</v>
      </c>
      <c r="C518" s="12" t="s">
        <v>11</v>
      </c>
      <c r="D518" s="5">
        <v>14</v>
      </c>
      <c r="E518" s="5">
        <v>3</v>
      </c>
      <c r="F518" s="10">
        <v>7196.87</v>
      </c>
      <c r="G518" s="5" t="s">
        <v>3</v>
      </c>
      <c r="H518" s="5" t="s">
        <v>2</v>
      </c>
      <c r="I518" s="5" t="s">
        <v>32</v>
      </c>
      <c r="J518" s="14"/>
      <c r="K518" s="5">
        <f t="shared" si="24"/>
        <v>9</v>
      </c>
      <c r="L518" s="12">
        <f t="shared" si="25"/>
        <v>30208</v>
      </c>
      <c r="M518" s="5">
        <f t="shared" ca="1" si="26"/>
        <v>42</v>
      </c>
    </row>
    <row r="519" spans="1:13" ht="15" customHeight="1" x14ac:dyDescent="0.25">
      <c r="A519" s="5" t="s">
        <v>897</v>
      </c>
      <c r="B519" s="5">
        <v>1968</v>
      </c>
      <c r="C519" s="12" t="s">
        <v>25</v>
      </c>
      <c r="D519" s="5">
        <v>26</v>
      </c>
      <c r="E519" s="5">
        <v>0</v>
      </c>
      <c r="F519" s="10">
        <v>7179.52</v>
      </c>
      <c r="G519" s="5" t="s">
        <v>3</v>
      </c>
      <c r="H519" s="5" t="s">
        <v>3</v>
      </c>
      <c r="I519" s="5" t="s">
        <v>4</v>
      </c>
      <c r="J519" s="14"/>
      <c r="K519" s="5">
        <f t="shared" si="24"/>
        <v>8</v>
      </c>
      <c r="L519" s="12">
        <f t="shared" si="25"/>
        <v>25076</v>
      </c>
      <c r="M519" s="5">
        <f t="shared" ca="1" si="26"/>
        <v>56</v>
      </c>
    </row>
    <row r="520" spans="1:13" ht="15" customHeight="1" x14ac:dyDescent="0.25">
      <c r="A520" s="5" t="s">
        <v>896</v>
      </c>
      <c r="B520" s="5">
        <v>1975</v>
      </c>
      <c r="C520" s="12" t="s">
        <v>1</v>
      </c>
      <c r="D520" s="5">
        <v>19</v>
      </c>
      <c r="E520" s="5">
        <v>1</v>
      </c>
      <c r="F520" s="10">
        <v>7175.51</v>
      </c>
      <c r="G520" s="5" t="s">
        <v>2</v>
      </c>
      <c r="H520" s="5" t="s">
        <v>3</v>
      </c>
      <c r="I520" s="5" t="s">
        <v>4</v>
      </c>
      <c r="J520" s="14"/>
      <c r="K520" s="5">
        <f t="shared" si="24"/>
        <v>7</v>
      </c>
      <c r="L520" s="12">
        <f t="shared" si="25"/>
        <v>27594</v>
      </c>
      <c r="M520" s="5">
        <f t="shared" ca="1" si="26"/>
        <v>49</v>
      </c>
    </row>
    <row r="521" spans="1:13" ht="15" customHeight="1" x14ac:dyDescent="0.25">
      <c r="A521" s="5" t="s">
        <v>895</v>
      </c>
      <c r="B521" s="5">
        <v>1982</v>
      </c>
      <c r="C521" s="12" t="s">
        <v>25</v>
      </c>
      <c r="D521" s="5">
        <v>16</v>
      </c>
      <c r="E521" s="5">
        <v>2</v>
      </c>
      <c r="F521" s="10">
        <v>7173.36</v>
      </c>
      <c r="G521" s="5" t="s">
        <v>3</v>
      </c>
      <c r="H521" s="5" t="s">
        <v>2</v>
      </c>
      <c r="I521" s="5" t="s">
        <v>158</v>
      </c>
      <c r="J521" s="14"/>
      <c r="K521" s="5">
        <f t="shared" si="24"/>
        <v>8</v>
      </c>
      <c r="L521" s="12">
        <f t="shared" si="25"/>
        <v>30179</v>
      </c>
      <c r="M521" s="5">
        <f t="shared" ca="1" si="26"/>
        <v>42</v>
      </c>
    </row>
    <row r="522" spans="1:13" ht="15" customHeight="1" x14ac:dyDescent="0.25">
      <c r="A522" s="5" t="s">
        <v>894</v>
      </c>
      <c r="B522" s="5">
        <v>1980</v>
      </c>
      <c r="C522" s="12" t="s">
        <v>11</v>
      </c>
      <c r="D522" s="5">
        <v>30</v>
      </c>
      <c r="E522" s="5">
        <v>2</v>
      </c>
      <c r="F522" s="10">
        <v>7162.01</v>
      </c>
      <c r="G522" s="5" t="s">
        <v>2</v>
      </c>
      <c r="H522" s="5" t="s">
        <v>3</v>
      </c>
      <c r="I522" s="5" t="s">
        <v>4</v>
      </c>
      <c r="J522" s="14"/>
      <c r="K522" s="5">
        <f t="shared" si="24"/>
        <v>9</v>
      </c>
      <c r="L522" s="12">
        <f t="shared" si="25"/>
        <v>29494</v>
      </c>
      <c r="M522" s="5">
        <f t="shared" ca="1" si="26"/>
        <v>44</v>
      </c>
    </row>
    <row r="523" spans="1:13" ht="15" customHeight="1" x14ac:dyDescent="0.25">
      <c r="A523" s="5" t="s">
        <v>893</v>
      </c>
      <c r="B523" s="5">
        <v>1980</v>
      </c>
      <c r="C523" s="12" t="s">
        <v>27</v>
      </c>
      <c r="D523" s="5">
        <v>7</v>
      </c>
      <c r="E523" s="5">
        <v>2</v>
      </c>
      <c r="F523" s="10">
        <v>7160.33</v>
      </c>
      <c r="G523" s="5" t="s">
        <v>2</v>
      </c>
      <c r="H523" s="5" t="s">
        <v>7</v>
      </c>
      <c r="I523" s="5" t="s">
        <v>4</v>
      </c>
      <c r="J523" s="14"/>
      <c r="K523" s="5">
        <f t="shared" si="24"/>
        <v>10</v>
      </c>
      <c r="L523" s="12">
        <f t="shared" si="25"/>
        <v>29501</v>
      </c>
      <c r="M523" s="5">
        <f t="shared" ca="1" si="26"/>
        <v>44</v>
      </c>
    </row>
    <row r="524" spans="1:13" ht="15" customHeight="1" x14ac:dyDescent="0.25">
      <c r="A524" s="5" t="s">
        <v>892</v>
      </c>
      <c r="B524" s="5">
        <v>1980</v>
      </c>
      <c r="C524" s="12" t="s">
        <v>9</v>
      </c>
      <c r="D524" s="5">
        <v>22</v>
      </c>
      <c r="E524" s="5">
        <v>2</v>
      </c>
      <c r="F524" s="10">
        <v>7160.09</v>
      </c>
      <c r="G524" s="5" t="s">
        <v>2</v>
      </c>
      <c r="H524" s="5" t="s">
        <v>2</v>
      </c>
      <c r="I524" s="5" t="s">
        <v>32</v>
      </c>
      <c r="J524" s="14"/>
      <c r="K524" s="5">
        <f t="shared" si="24"/>
        <v>6</v>
      </c>
      <c r="L524" s="12">
        <f t="shared" si="25"/>
        <v>29394</v>
      </c>
      <c r="M524" s="5">
        <f t="shared" ca="1" si="26"/>
        <v>44</v>
      </c>
    </row>
    <row r="525" spans="1:13" ht="15" customHeight="1" x14ac:dyDescent="0.25">
      <c r="A525" s="5" t="s">
        <v>2216</v>
      </c>
      <c r="B525" s="5">
        <v>2002</v>
      </c>
      <c r="C525" s="12" t="s">
        <v>11</v>
      </c>
      <c r="D525" s="5">
        <v>17</v>
      </c>
      <c r="E525" s="5">
        <v>2</v>
      </c>
      <c r="F525" s="10">
        <v>38344.57</v>
      </c>
      <c r="G525" s="5" t="s">
        <v>7</v>
      </c>
      <c r="H525" s="5" t="s">
        <v>3</v>
      </c>
      <c r="I525" s="5" t="s">
        <v>32</v>
      </c>
      <c r="J525" s="14"/>
      <c r="K525" s="5">
        <f t="shared" si="24"/>
        <v>9</v>
      </c>
      <c r="L525" s="12">
        <f t="shared" si="25"/>
        <v>37516</v>
      </c>
      <c r="M525" s="5">
        <f t="shared" ca="1" si="26"/>
        <v>22</v>
      </c>
    </row>
    <row r="526" spans="1:13" ht="15" customHeight="1" x14ac:dyDescent="0.25">
      <c r="A526" s="5" t="s">
        <v>891</v>
      </c>
      <c r="B526" s="5">
        <v>1981</v>
      </c>
      <c r="C526" s="12" t="s">
        <v>1</v>
      </c>
      <c r="D526" s="5">
        <v>17</v>
      </c>
      <c r="E526" s="5">
        <v>1</v>
      </c>
      <c r="F526" s="10">
        <v>7153.55</v>
      </c>
      <c r="G526" s="5" t="s">
        <v>2</v>
      </c>
      <c r="H526" s="5" t="s">
        <v>7</v>
      </c>
      <c r="I526" s="5" t="s">
        <v>14</v>
      </c>
      <c r="J526" s="14"/>
      <c r="K526" s="5">
        <f t="shared" si="24"/>
        <v>7</v>
      </c>
      <c r="L526" s="12">
        <f t="shared" si="25"/>
        <v>29784</v>
      </c>
      <c r="M526" s="5">
        <f t="shared" ca="1" si="26"/>
        <v>43</v>
      </c>
    </row>
    <row r="527" spans="1:13" ht="15" customHeight="1" x14ac:dyDescent="0.25">
      <c r="A527" s="5" t="s">
        <v>890</v>
      </c>
      <c r="B527" s="5">
        <v>1978</v>
      </c>
      <c r="C527" s="12" t="s">
        <v>11</v>
      </c>
      <c r="D527" s="5">
        <v>6</v>
      </c>
      <c r="E527" s="5">
        <v>1</v>
      </c>
      <c r="F527" s="10">
        <v>7152.67</v>
      </c>
      <c r="G527" s="5" t="s">
        <v>3</v>
      </c>
      <c r="H527" s="5" t="s">
        <v>2</v>
      </c>
      <c r="I527" s="5" t="s">
        <v>4</v>
      </c>
      <c r="J527" s="14"/>
      <c r="K527" s="5">
        <f t="shared" si="24"/>
        <v>9</v>
      </c>
      <c r="L527" s="12">
        <f t="shared" si="25"/>
        <v>28739</v>
      </c>
      <c r="M527" s="5">
        <f t="shared" ca="1" si="26"/>
        <v>46</v>
      </c>
    </row>
    <row r="528" spans="1:13" ht="15" customHeight="1" x14ac:dyDescent="0.25">
      <c r="A528" s="5" t="s">
        <v>889</v>
      </c>
      <c r="B528" s="5">
        <v>1984</v>
      </c>
      <c r="C528" s="12" t="s">
        <v>9</v>
      </c>
      <c r="D528" s="5">
        <v>29</v>
      </c>
      <c r="E528" s="5">
        <v>3</v>
      </c>
      <c r="F528" s="10">
        <v>7151.09</v>
      </c>
      <c r="G528" s="5" t="s">
        <v>2</v>
      </c>
      <c r="H528" s="5" t="s">
        <v>2</v>
      </c>
      <c r="I528" s="5" t="s">
        <v>32</v>
      </c>
      <c r="J528" s="14"/>
      <c r="K528" s="5">
        <f t="shared" si="24"/>
        <v>6</v>
      </c>
      <c r="L528" s="12">
        <f t="shared" si="25"/>
        <v>30862</v>
      </c>
      <c r="M528" s="5">
        <f t="shared" ca="1" si="26"/>
        <v>40</v>
      </c>
    </row>
    <row r="529" spans="1:13" ht="15" customHeight="1" x14ac:dyDescent="0.25">
      <c r="A529" s="5" t="s">
        <v>888</v>
      </c>
      <c r="B529" s="5">
        <v>1978</v>
      </c>
      <c r="C529" s="12" t="s">
        <v>1</v>
      </c>
      <c r="D529" s="5">
        <v>30</v>
      </c>
      <c r="E529" s="5">
        <v>1</v>
      </c>
      <c r="F529" s="10">
        <v>7147.47</v>
      </c>
      <c r="G529" s="5" t="s">
        <v>2</v>
      </c>
      <c r="H529" s="5" t="s">
        <v>3</v>
      </c>
      <c r="I529" s="5" t="s">
        <v>4</v>
      </c>
      <c r="J529" s="14"/>
      <c r="K529" s="5">
        <f t="shared" si="24"/>
        <v>7</v>
      </c>
      <c r="L529" s="12">
        <f t="shared" si="25"/>
        <v>28701</v>
      </c>
      <c r="M529" s="5">
        <f t="shared" ca="1" si="26"/>
        <v>46</v>
      </c>
    </row>
    <row r="530" spans="1:13" ht="15" customHeight="1" x14ac:dyDescent="0.25">
      <c r="A530" s="5" t="s">
        <v>887</v>
      </c>
      <c r="B530" s="5">
        <v>1976</v>
      </c>
      <c r="C530" s="12" t="s">
        <v>9</v>
      </c>
      <c r="D530" s="5">
        <v>24</v>
      </c>
      <c r="E530" s="5">
        <v>0</v>
      </c>
      <c r="F530" s="10">
        <v>7147.11</v>
      </c>
      <c r="G530" s="5" t="s">
        <v>3</v>
      </c>
      <c r="H530" s="5" t="s">
        <v>2</v>
      </c>
      <c r="I530" s="5" t="s">
        <v>32</v>
      </c>
      <c r="J530" s="14"/>
      <c r="K530" s="5">
        <f t="shared" si="24"/>
        <v>6</v>
      </c>
      <c r="L530" s="12">
        <f t="shared" si="25"/>
        <v>27935</v>
      </c>
      <c r="M530" s="5">
        <f t="shared" ca="1" si="26"/>
        <v>48</v>
      </c>
    </row>
    <row r="531" spans="1:13" ht="15" customHeight="1" x14ac:dyDescent="0.25">
      <c r="A531" s="5" t="s">
        <v>886</v>
      </c>
      <c r="B531" s="5">
        <v>1984</v>
      </c>
      <c r="C531" s="12" t="s">
        <v>6</v>
      </c>
      <c r="D531" s="5">
        <v>21</v>
      </c>
      <c r="E531" s="5">
        <v>2</v>
      </c>
      <c r="F531" s="10">
        <v>7144.86</v>
      </c>
      <c r="G531" s="5" t="s">
        <v>2</v>
      </c>
      <c r="H531" s="5" t="s">
        <v>2</v>
      </c>
      <c r="I531" s="5" t="s">
        <v>237</v>
      </c>
      <c r="J531" s="14"/>
      <c r="K531" s="5">
        <f t="shared" si="24"/>
        <v>11</v>
      </c>
      <c r="L531" s="12">
        <f t="shared" si="25"/>
        <v>31007</v>
      </c>
      <c r="M531" s="5">
        <f t="shared" ca="1" si="26"/>
        <v>40</v>
      </c>
    </row>
    <row r="532" spans="1:13" ht="15" customHeight="1" x14ac:dyDescent="0.25">
      <c r="A532" s="5" t="s">
        <v>885</v>
      </c>
      <c r="B532" s="5">
        <v>1999</v>
      </c>
      <c r="C532" s="12" t="s">
        <v>25</v>
      </c>
      <c r="D532" s="5">
        <v>8</v>
      </c>
      <c r="E532" s="5">
        <v>0</v>
      </c>
      <c r="F532" s="10">
        <v>7144.4</v>
      </c>
      <c r="G532" s="5" t="s">
        <v>2</v>
      </c>
      <c r="H532" s="5" t="s">
        <v>7</v>
      </c>
      <c r="I532" s="5" t="s">
        <v>622</v>
      </c>
      <c r="J532" s="14"/>
      <c r="K532" s="5">
        <f t="shared" si="24"/>
        <v>8</v>
      </c>
      <c r="L532" s="12">
        <f t="shared" si="25"/>
        <v>36380</v>
      </c>
      <c r="M532" s="5">
        <f t="shared" ca="1" si="26"/>
        <v>25</v>
      </c>
    </row>
    <row r="533" spans="1:13" ht="15" customHeight="1" x14ac:dyDescent="0.25">
      <c r="A533" s="5" t="s">
        <v>884</v>
      </c>
      <c r="B533" s="5">
        <v>1984</v>
      </c>
      <c r="C533" s="12" t="s">
        <v>1</v>
      </c>
      <c r="D533" s="5">
        <v>7</v>
      </c>
      <c r="E533" s="5">
        <v>2</v>
      </c>
      <c r="F533" s="10">
        <v>7133.9</v>
      </c>
      <c r="G533" s="5" t="s">
        <v>2</v>
      </c>
      <c r="H533" s="5" t="s">
        <v>7</v>
      </c>
      <c r="I533" s="5" t="s">
        <v>237</v>
      </c>
      <c r="J533" s="14"/>
      <c r="K533" s="5">
        <f t="shared" si="24"/>
        <v>7</v>
      </c>
      <c r="L533" s="12">
        <f t="shared" si="25"/>
        <v>30870</v>
      </c>
      <c r="M533" s="5">
        <f t="shared" ca="1" si="26"/>
        <v>40</v>
      </c>
    </row>
    <row r="534" spans="1:13" ht="15" customHeight="1" x14ac:dyDescent="0.25">
      <c r="A534" s="5" t="s">
        <v>883</v>
      </c>
      <c r="B534" s="5">
        <v>1993</v>
      </c>
      <c r="C534" s="12" t="s">
        <v>25</v>
      </c>
      <c r="D534" s="5">
        <v>1</v>
      </c>
      <c r="E534" s="5">
        <v>0</v>
      </c>
      <c r="F534" s="10">
        <v>7128.64</v>
      </c>
      <c r="G534" s="5" t="s">
        <v>2</v>
      </c>
      <c r="H534" s="5" t="s">
        <v>2</v>
      </c>
      <c r="I534" s="5" t="s">
        <v>290</v>
      </c>
      <c r="J534" s="14"/>
      <c r="K534" s="5">
        <f t="shared" si="24"/>
        <v>8</v>
      </c>
      <c r="L534" s="12">
        <f t="shared" si="25"/>
        <v>34182</v>
      </c>
      <c r="M534" s="5">
        <f t="shared" ca="1" si="26"/>
        <v>31</v>
      </c>
    </row>
    <row r="535" spans="1:13" ht="15" customHeight="1" x14ac:dyDescent="0.25">
      <c r="A535" s="5" t="s">
        <v>882</v>
      </c>
      <c r="B535" s="5">
        <v>1968</v>
      </c>
      <c r="C535" s="12" t="s">
        <v>9</v>
      </c>
      <c r="D535" s="5">
        <v>29</v>
      </c>
      <c r="E535" s="5">
        <v>0</v>
      </c>
      <c r="F535" s="10">
        <v>7125.25</v>
      </c>
      <c r="G535" s="5" t="s">
        <v>3</v>
      </c>
      <c r="H535" s="5" t="s">
        <v>2</v>
      </c>
      <c r="I535" s="5" t="s">
        <v>4</v>
      </c>
      <c r="J535" s="14"/>
      <c r="K535" s="5">
        <f t="shared" si="24"/>
        <v>6</v>
      </c>
      <c r="L535" s="12">
        <f t="shared" si="25"/>
        <v>25018</v>
      </c>
      <c r="M535" s="5">
        <f t="shared" ca="1" si="26"/>
        <v>56</v>
      </c>
    </row>
    <row r="536" spans="1:13" ht="15" customHeight="1" x14ac:dyDescent="0.25">
      <c r="A536" s="5" t="s">
        <v>2215</v>
      </c>
      <c r="B536" s="5">
        <v>1980</v>
      </c>
      <c r="C536" s="12" t="s">
        <v>9</v>
      </c>
      <c r="D536" s="5">
        <v>12</v>
      </c>
      <c r="E536" s="5">
        <v>2</v>
      </c>
      <c r="F536" s="10">
        <v>38313.129999999997</v>
      </c>
      <c r="G536" s="5" t="s">
        <v>7</v>
      </c>
      <c r="H536" s="5" t="s">
        <v>3</v>
      </c>
      <c r="I536" s="5" t="s">
        <v>32</v>
      </c>
      <c r="J536" s="14"/>
      <c r="K536" s="5">
        <f t="shared" si="24"/>
        <v>6</v>
      </c>
      <c r="L536" s="12">
        <f t="shared" si="25"/>
        <v>29384</v>
      </c>
      <c r="M536" s="5">
        <f t="shared" ca="1" si="26"/>
        <v>44</v>
      </c>
    </row>
    <row r="537" spans="1:13" ht="15" customHeight="1" x14ac:dyDescent="0.25">
      <c r="A537" s="5" t="s">
        <v>881</v>
      </c>
      <c r="B537" s="5">
        <v>1987</v>
      </c>
      <c r="C537" s="12" t="s">
        <v>25</v>
      </c>
      <c r="D537" s="5">
        <v>11</v>
      </c>
      <c r="E537" s="5">
        <v>3</v>
      </c>
      <c r="F537" s="10">
        <v>7106.81</v>
      </c>
      <c r="G537" s="5" t="s">
        <v>2</v>
      </c>
      <c r="H537" s="5" t="s">
        <v>7</v>
      </c>
      <c r="I537" s="5" t="s">
        <v>14</v>
      </c>
      <c r="J537" s="14"/>
      <c r="K537" s="5">
        <f t="shared" si="24"/>
        <v>8</v>
      </c>
      <c r="L537" s="12">
        <f t="shared" si="25"/>
        <v>32000</v>
      </c>
      <c r="M537" s="5">
        <f t="shared" ca="1" si="26"/>
        <v>37</v>
      </c>
    </row>
    <row r="538" spans="1:13" ht="15" customHeight="1" x14ac:dyDescent="0.25">
      <c r="A538" s="5" t="s">
        <v>880</v>
      </c>
      <c r="B538" s="5">
        <v>1992</v>
      </c>
      <c r="C538" s="12" t="s">
        <v>9</v>
      </c>
      <c r="D538" s="5">
        <v>18</v>
      </c>
      <c r="E538" s="5">
        <v>0</v>
      </c>
      <c r="F538" s="10">
        <v>7096.98</v>
      </c>
      <c r="G538" s="5" t="s">
        <v>2</v>
      </c>
      <c r="H538" s="5" t="s">
        <v>2</v>
      </c>
      <c r="I538" s="5" t="s">
        <v>14</v>
      </c>
      <c r="J538" s="14"/>
      <c r="K538" s="5">
        <f t="shared" si="24"/>
        <v>6</v>
      </c>
      <c r="L538" s="12">
        <f t="shared" si="25"/>
        <v>33773</v>
      </c>
      <c r="M538" s="5">
        <f t="shared" ca="1" si="26"/>
        <v>32</v>
      </c>
    </row>
    <row r="539" spans="1:13" ht="15" customHeight="1" x14ac:dyDescent="0.25">
      <c r="A539" s="5" t="s">
        <v>879</v>
      </c>
      <c r="B539" s="5">
        <v>1982</v>
      </c>
      <c r="C539" s="12" t="s">
        <v>27</v>
      </c>
      <c r="D539" s="5">
        <v>6</v>
      </c>
      <c r="E539" s="5">
        <v>1</v>
      </c>
      <c r="F539" s="10">
        <v>7077.19</v>
      </c>
      <c r="G539" s="5" t="s">
        <v>2</v>
      </c>
      <c r="H539" s="5" t="s">
        <v>3</v>
      </c>
      <c r="I539" s="5" t="s">
        <v>237</v>
      </c>
      <c r="J539" s="14"/>
      <c r="K539" s="5">
        <f t="shared" si="24"/>
        <v>10</v>
      </c>
      <c r="L539" s="12">
        <f t="shared" si="25"/>
        <v>30230</v>
      </c>
      <c r="M539" s="5">
        <f t="shared" ca="1" si="26"/>
        <v>42</v>
      </c>
    </row>
    <row r="540" spans="1:13" ht="15" customHeight="1" x14ac:dyDescent="0.25">
      <c r="A540" s="5" t="s">
        <v>878</v>
      </c>
      <c r="B540" s="5">
        <v>1978</v>
      </c>
      <c r="C540" s="12" t="s">
        <v>9</v>
      </c>
      <c r="D540" s="5">
        <v>24</v>
      </c>
      <c r="E540" s="5">
        <v>2</v>
      </c>
      <c r="F540" s="10">
        <v>7054.41</v>
      </c>
      <c r="G540" s="5" t="s">
        <v>2</v>
      </c>
      <c r="H540" s="5" t="s">
        <v>2</v>
      </c>
      <c r="I540" s="5" t="s">
        <v>4</v>
      </c>
      <c r="J540" s="14"/>
      <c r="K540" s="5">
        <f t="shared" si="24"/>
        <v>6</v>
      </c>
      <c r="L540" s="12">
        <f t="shared" si="25"/>
        <v>28665</v>
      </c>
      <c r="M540" s="5">
        <f t="shared" ca="1" si="26"/>
        <v>46</v>
      </c>
    </row>
    <row r="541" spans="1:13" ht="15" customHeight="1" x14ac:dyDescent="0.25">
      <c r="A541" s="5" t="s">
        <v>877</v>
      </c>
      <c r="B541" s="5">
        <v>1980</v>
      </c>
      <c r="C541" s="12" t="s">
        <v>9</v>
      </c>
      <c r="D541" s="5">
        <v>28</v>
      </c>
      <c r="E541" s="5">
        <v>1</v>
      </c>
      <c r="F541" s="10">
        <v>7050.64</v>
      </c>
      <c r="G541" s="5" t="s">
        <v>2</v>
      </c>
      <c r="H541" s="5" t="s">
        <v>3</v>
      </c>
      <c r="I541" s="5" t="s">
        <v>32</v>
      </c>
      <c r="J541" s="14"/>
      <c r="K541" s="5">
        <f t="shared" si="24"/>
        <v>6</v>
      </c>
      <c r="L541" s="12">
        <f t="shared" si="25"/>
        <v>29400</v>
      </c>
      <c r="M541" s="5">
        <f t="shared" ca="1" si="26"/>
        <v>44</v>
      </c>
    </row>
    <row r="542" spans="1:13" ht="15" customHeight="1" x14ac:dyDescent="0.25">
      <c r="A542" s="5" t="s">
        <v>876</v>
      </c>
      <c r="B542" s="5">
        <v>1980</v>
      </c>
      <c r="C542" s="12" t="s">
        <v>1</v>
      </c>
      <c r="D542" s="5">
        <v>21</v>
      </c>
      <c r="E542" s="5">
        <v>0</v>
      </c>
      <c r="F542" s="10">
        <v>7050.02</v>
      </c>
      <c r="G542" s="5" t="s">
        <v>2</v>
      </c>
      <c r="H542" s="5" t="s">
        <v>7</v>
      </c>
      <c r="I542" s="5" t="s">
        <v>237</v>
      </c>
      <c r="J542" s="14"/>
      <c r="K542" s="5">
        <f t="shared" si="24"/>
        <v>7</v>
      </c>
      <c r="L542" s="12">
        <f t="shared" si="25"/>
        <v>29423</v>
      </c>
      <c r="M542" s="5">
        <f t="shared" ca="1" si="26"/>
        <v>44</v>
      </c>
    </row>
    <row r="543" spans="1:13" ht="15" customHeight="1" x14ac:dyDescent="0.25">
      <c r="A543" s="5" t="s">
        <v>875</v>
      </c>
      <c r="B543" s="5">
        <v>1980</v>
      </c>
      <c r="C543" s="12" t="s">
        <v>27</v>
      </c>
      <c r="D543" s="5">
        <v>22</v>
      </c>
      <c r="E543" s="5">
        <v>1</v>
      </c>
      <c r="F543" s="10">
        <v>7046.72</v>
      </c>
      <c r="G543" s="5" t="s">
        <v>2</v>
      </c>
      <c r="H543" s="5" t="s">
        <v>3</v>
      </c>
      <c r="I543" s="5" t="s">
        <v>4</v>
      </c>
      <c r="J543" s="14"/>
      <c r="K543" s="5">
        <f t="shared" si="24"/>
        <v>10</v>
      </c>
      <c r="L543" s="12">
        <f t="shared" si="25"/>
        <v>29516</v>
      </c>
      <c r="M543" s="5">
        <f t="shared" ca="1" si="26"/>
        <v>44</v>
      </c>
    </row>
    <row r="544" spans="1:13" ht="15" customHeight="1" x14ac:dyDescent="0.25">
      <c r="A544" s="5" t="s">
        <v>874</v>
      </c>
      <c r="B544" s="5">
        <v>1980</v>
      </c>
      <c r="C544" s="12" t="s">
        <v>1</v>
      </c>
      <c r="D544" s="5">
        <v>26</v>
      </c>
      <c r="E544" s="5">
        <v>1</v>
      </c>
      <c r="F544" s="10">
        <v>7045.5</v>
      </c>
      <c r="G544" s="5" t="s">
        <v>2</v>
      </c>
      <c r="H544" s="5" t="s">
        <v>7</v>
      </c>
      <c r="I544" s="5" t="s">
        <v>32</v>
      </c>
      <c r="J544" s="14"/>
      <c r="K544" s="5">
        <f t="shared" si="24"/>
        <v>7</v>
      </c>
      <c r="L544" s="12">
        <f t="shared" si="25"/>
        <v>29428</v>
      </c>
      <c r="M544" s="5">
        <f t="shared" ca="1" si="26"/>
        <v>44</v>
      </c>
    </row>
    <row r="545" spans="1:13" ht="15" customHeight="1" x14ac:dyDescent="0.25">
      <c r="A545" s="5" t="s">
        <v>873</v>
      </c>
      <c r="B545" s="5">
        <v>1995</v>
      </c>
      <c r="C545" s="12" t="s">
        <v>27</v>
      </c>
      <c r="D545" s="5">
        <v>29</v>
      </c>
      <c r="E545" s="5">
        <v>0</v>
      </c>
      <c r="F545" s="10">
        <v>7042.11</v>
      </c>
      <c r="G545" s="5" t="s">
        <v>2</v>
      </c>
      <c r="H545" s="5" t="s">
        <v>3</v>
      </c>
      <c r="I545" s="5" t="s">
        <v>14</v>
      </c>
      <c r="J545" s="14"/>
      <c r="K545" s="5">
        <f t="shared" si="24"/>
        <v>10</v>
      </c>
      <c r="L545" s="12">
        <f t="shared" si="25"/>
        <v>35001</v>
      </c>
      <c r="M545" s="5">
        <f t="shared" ca="1" si="26"/>
        <v>29</v>
      </c>
    </row>
    <row r="546" spans="1:13" ht="15" customHeight="1" x14ac:dyDescent="0.25">
      <c r="A546" s="5" t="s">
        <v>872</v>
      </c>
      <c r="B546" s="5">
        <v>1978</v>
      </c>
      <c r="C546" s="12" t="s">
        <v>9</v>
      </c>
      <c r="D546" s="5">
        <v>2</v>
      </c>
      <c r="E546" s="5">
        <v>2</v>
      </c>
      <c r="F546" s="10">
        <v>7033.08</v>
      </c>
      <c r="G546" s="5" t="s">
        <v>2</v>
      </c>
      <c r="H546" s="5" t="s">
        <v>2</v>
      </c>
      <c r="I546" s="5" t="s">
        <v>4</v>
      </c>
      <c r="J546" s="14"/>
      <c r="K546" s="5">
        <f t="shared" si="24"/>
        <v>6</v>
      </c>
      <c r="L546" s="12">
        <f t="shared" si="25"/>
        <v>28643</v>
      </c>
      <c r="M546" s="5">
        <f t="shared" ca="1" si="26"/>
        <v>46</v>
      </c>
    </row>
    <row r="547" spans="1:13" ht="15" customHeight="1" x14ac:dyDescent="0.25">
      <c r="A547" s="5" t="s">
        <v>2214</v>
      </c>
      <c r="B547" s="5">
        <v>1989</v>
      </c>
      <c r="C547" s="12" t="s">
        <v>27</v>
      </c>
      <c r="D547" s="5">
        <v>30</v>
      </c>
      <c r="E547" s="5">
        <v>1</v>
      </c>
      <c r="F547" s="10">
        <v>38282.75</v>
      </c>
      <c r="G547" s="5" t="s">
        <v>7</v>
      </c>
      <c r="H547" s="5" t="s">
        <v>2</v>
      </c>
      <c r="I547" s="5" t="s">
        <v>4</v>
      </c>
      <c r="J547" s="14"/>
      <c r="K547" s="5">
        <f t="shared" si="24"/>
        <v>10</v>
      </c>
      <c r="L547" s="12">
        <f t="shared" si="25"/>
        <v>32811</v>
      </c>
      <c r="M547" s="5">
        <f t="shared" ca="1" si="26"/>
        <v>35</v>
      </c>
    </row>
    <row r="548" spans="1:13" ht="15" customHeight="1" x14ac:dyDescent="0.25">
      <c r="A548" s="5" t="s">
        <v>871</v>
      </c>
      <c r="B548" s="5">
        <v>1969</v>
      </c>
      <c r="C548" s="12" t="s">
        <v>1</v>
      </c>
      <c r="D548" s="5">
        <v>6</v>
      </c>
      <c r="E548" s="5">
        <v>0</v>
      </c>
      <c r="F548" s="10">
        <v>7003.1</v>
      </c>
      <c r="G548" s="5" t="s">
        <v>2</v>
      </c>
      <c r="H548" s="5" t="s">
        <v>3</v>
      </c>
      <c r="I548" s="5" t="s">
        <v>4</v>
      </c>
      <c r="J548" s="14"/>
      <c r="K548" s="5">
        <f t="shared" si="24"/>
        <v>7</v>
      </c>
      <c r="L548" s="12">
        <f t="shared" si="25"/>
        <v>25390</v>
      </c>
      <c r="M548" s="5">
        <f t="shared" ca="1" si="26"/>
        <v>55</v>
      </c>
    </row>
    <row r="549" spans="1:13" ht="15" customHeight="1" x14ac:dyDescent="0.25">
      <c r="A549" s="5" t="s">
        <v>870</v>
      </c>
      <c r="B549" s="5">
        <v>1982</v>
      </c>
      <c r="C549" s="12" t="s">
        <v>11</v>
      </c>
      <c r="D549" s="5">
        <v>1</v>
      </c>
      <c r="E549" s="5">
        <v>3</v>
      </c>
      <c r="F549" s="10">
        <v>6989.95</v>
      </c>
      <c r="G549" s="5" t="s">
        <v>2</v>
      </c>
      <c r="H549" s="5" t="s">
        <v>7</v>
      </c>
      <c r="I549" s="5" t="s">
        <v>4</v>
      </c>
      <c r="J549" s="14"/>
      <c r="K549" s="5">
        <f t="shared" si="24"/>
        <v>9</v>
      </c>
      <c r="L549" s="12">
        <f t="shared" si="25"/>
        <v>30195</v>
      </c>
      <c r="M549" s="5">
        <f t="shared" ca="1" si="26"/>
        <v>42</v>
      </c>
    </row>
    <row r="550" spans="1:13" ht="15" customHeight="1" x14ac:dyDescent="0.25">
      <c r="A550" s="5" t="s">
        <v>869</v>
      </c>
      <c r="B550" s="5">
        <v>1982</v>
      </c>
      <c r="C550" s="12" t="s">
        <v>27</v>
      </c>
      <c r="D550" s="5">
        <v>18</v>
      </c>
      <c r="E550" s="5">
        <v>2</v>
      </c>
      <c r="F550" s="10">
        <v>6986.7</v>
      </c>
      <c r="G550" s="5" t="s">
        <v>3</v>
      </c>
      <c r="H550" s="5" t="s">
        <v>7</v>
      </c>
      <c r="I550" s="5" t="s">
        <v>14</v>
      </c>
      <c r="J550" s="14"/>
      <c r="K550" s="5">
        <f t="shared" si="24"/>
        <v>10</v>
      </c>
      <c r="L550" s="12">
        <f t="shared" si="25"/>
        <v>30242</v>
      </c>
      <c r="M550" s="5">
        <f t="shared" ca="1" si="26"/>
        <v>42</v>
      </c>
    </row>
    <row r="551" spans="1:13" ht="15" customHeight="1" x14ac:dyDescent="0.25">
      <c r="A551" s="5" t="s">
        <v>868</v>
      </c>
      <c r="B551" s="5">
        <v>1985</v>
      </c>
      <c r="C551" s="12" t="s">
        <v>21</v>
      </c>
      <c r="D551" s="5">
        <v>10</v>
      </c>
      <c r="E551" s="5">
        <v>3</v>
      </c>
      <c r="F551" s="10">
        <v>6985.51</v>
      </c>
      <c r="G551" s="5" t="s">
        <v>2</v>
      </c>
      <c r="H551" s="5" t="s">
        <v>2</v>
      </c>
      <c r="I551" s="5" t="s">
        <v>156</v>
      </c>
      <c r="J551" s="14"/>
      <c r="K551" s="5">
        <f t="shared" si="24"/>
        <v>12</v>
      </c>
      <c r="L551" s="12">
        <f t="shared" si="25"/>
        <v>31391</v>
      </c>
      <c r="M551" s="5">
        <f t="shared" ca="1" si="26"/>
        <v>39</v>
      </c>
    </row>
    <row r="552" spans="1:13" ht="15" customHeight="1" x14ac:dyDescent="0.25">
      <c r="A552" s="5" t="s">
        <v>867</v>
      </c>
      <c r="B552" s="5">
        <v>1975</v>
      </c>
      <c r="C552" s="12" t="s">
        <v>9</v>
      </c>
      <c r="D552" s="5">
        <v>3</v>
      </c>
      <c r="E552" s="5">
        <v>1</v>
      </c>
      <c r="F552" s="10">
        <v>6965.21</v>
      </c>
      <c r="G552" s="5" t="s">
        <v>2</v>
      </c>
      <c r="H552" s="5" t="s">
        <v>3</v>
      </c>
      <c r="I552" s="5" t="s">
        <v>4</v>
      </c>
      <c r="J552" s="14"/>
      <c r="K552" s="5">
        <f t="shared" si="24"/>
        <v>6</v>
      </c>
      <c r="L552" s="12">
        <f t="shared" si="25"/>
        <v>27548</v>
      </c>
      <c r="M552" s="5">
        <f t="shared" ca="1" si="26"/>
        <v>49</v>
      </c>
    </row>
    <row r="553" spans="1:13" ht="15" customHeight="1" x14ac:dyDescent="0.25">
      <c r="A553" s="5" t="s">
        <v>866</v>
      </c>
      <c r="B553" s="5">
        <v>1980</v>
      </c>
      <c r="C553" s="12" t="s">
        <v>25</v>
      </c>
      <c r="D553" s="5">
        <v>18</v>
      </c>
      <c r="E553" s="5">
        <v>2</v>
      </c>
      <c r="F553" s="10">
        <v>6951.12</v>
      </c>
      <c r="G553" s="5" t="s">
        <v>2</v>
      </c>
      <c r="H553" s="5" t="s">
        <v>2</v>
      </c>
      <c r="I553" s="5" t="s">
        <v>4</v>
      </c>
      <c r="J553" s="14"/>
      <c r="K553" s="5">
        <f t="shared" si="24"/>
        <v>8</v>
      </c>
      <c r="L553" s="12">
        <f t="shared" si="25"/>
        <v>29451</v>
      </c>
      <c r="M553" s="5">
        <f t="shared" ca="1" si="26"/>
        <v>44</v>
      </c>
    </row>
    <row r="554" spans="1:13" ht="15" customHeight="1" x14ac:dyDescent="0.25">
      <c r="A554" s="5" t="s">
        <v>865</v>
      </c>
      <c r="B554" s="5">
        <v>1978</v>
      </c>
      <c r="C554" s="12" t="s">
        <v>21</v>
      </c>
      <c r="D554" s="5">
        <v>15</v>
      </c>
      <c r="E554" s="5">
        <v>0</v>
      </c>
      <c r="F554" s="10">
        <v>6948.7</v>
      </c>
      <c r="G554" s="5" t="s">
        <v>7</v>
      </c>
      <c r="H554" s="5" t="s">
        <v>2</v>
      </c>
      <c r="I554" s="5" t="s">
        <v>14</v>
      </c>
      <c r="J554" s="14"/>
      <c r="K554" s="5">
        <f t="shared" si="24"/>
        <v>12</v>
      </c>
      <c r="L554" s="12">
        <f t="shared" si="25"/>
        <v>28839</v>
      </c>
      <c r="M554" s="5">
        <f t="shared" ca="1" si="26"/>
        <v>46</v>
      </c>
    </row>
    <row r="555" spans="1:13" ht="15" customHeight="1" x14ac:dyDescent="0.25">
      <c r="A555" s="5" t="s">
        <v>864</v>
      </c>
      <c r="B555" s="5">
        <v>1980</v>
      </c>
      <c r="C555" s="12" t="s">
        <v>27</v>
      </c>
      <c r="D555" s="5">
        <v>5</v>
      </c>
      <c r="E555" s="5">
        <v>2</v>
      </c>
      <c r="F555" s="10">
        <v>6940.94</v>
      </c>
      <c r="G555" s="5" t="s">
        <v>2</v>
      </c>
      <c r="H555" s="5" t="s">
        <v>3</v>
      </c>
      <c r="I555" s="5" t="s">
        <v>4</v>
      </c>
      <c r="J555" s="14"/>
      <c r="K555" s="5">
        <f t="shared" si="24"/>
        <v>10</v>
      </c>
      <c r="L555" s="12">
        <f t="shared" si="25"/>
        <v>29499</v>
      </c>
      <c r="M555" s="5">
        <f t="shared" ca="1" si="26"/>
        <v>44</v>
      </c>
    </row>
    <row r="556" spans="1:13" ht="15" customHeight="1" x14ac:dyDescent="0.25">
      <c r="A556" s="5" t="s">
        <v>863</v>
      </c>
      <c r="B556" s="5">
        <v>1980</v>
      </c>
      <c r="C556" s="12" t="s">
        <v>25</v>
      </c>
      <c r="D556" s="5">
        <v>30</v>
      </c>
      <c r="E556" s="5">
        <v>1</v>
      </c>
      <c r="F556" s="10">
        <v>6940.91</v>
      </c>
      <c r="G556" s="5" t="s">
        <v>2</v>
      </c>
      <c r="H556" s="5" t="s">
        <v>2</v>
      </c>
      <c r="I556" s="5" t="s">
        <v>14</v>
      </c>
      <c r="J556" s="14"/>
      <c r="K556" s="5">
        <f t="shared" si="24"/>
        <v>8</v>
      </c>
      <c r="L556" s="12">
        <f t="shared" si="25"/>
        <v>29463</v>
      </c>
      <c r="M556" s="5">
        <f t="shared" ca="1" si="26"/>
        <v>44</v>
      </c>
    </row>
    <row r="557" spans="1:13" ht="15" customHeight="1" x14ac:dyDescent="0.25">
      <c r="A557" s="5" t="s">
        <v>862</v>
      </c>
      <c r="B557" s="5">
        <v>1978</v>
      </c>
      <c r="C557" s="12" t="s">
        <v>6</v>
      </c>
      <c r="D557" s="5">
        <v>29</v>
      </c>
      <c r="E557" s="5">
        <v>2</v>
      </c>
      <c r="F557" s="10">
        <v>6938.11</v>
      </c>
      <c r="G557" s="5" t="s">
        <v>2</v>
      </c>
      <c r="H557" s="5" t="s">
        <v>2</v>
      </c>
      <c r="I557" s="5" t="s">
        <v>4</v>
      </c>
      <c r="J557" s="14"/>
      <c r="K557" s="5">
        <f t="shared" si="24"/>
        <v>11</v>
      </c>
      <c r="L557" s="12">
        <f t="shared" si="25"/>
        <v>28823</v>
      </c>
      <c r="M557" s="5">
        <f t="shared" ca="1" si="26"/>
        <v>46</v>
      </c>
    </row>
    <row r="558" spans="1:13" ht="15" customHeight="1" x14ac:dyDescent="0.25">
      <c r="A558" s="5" t="s">
        <v>2348</v>
      </c>
      <c r="B558" s="5">
        <v>1961</v>
      </c>
      <c r="C558" s="12" t="s">
        <v>21</v>
      </c>
      <c r="D558" s="5">
        <v>21</v>
      </c>
      <c r="E558" s="5">
        <v>1</v>
      </c>
      <c r="F558" s="10">
        <v>48517.56</v>
      </c>
      <c r="G558" s="5" t="s">
        <v>7</v>
      </c>
      <c r="H558" s="5" t="s">
        <v>3</v>
      </c>
      <c r="I558" s="5" t="s">
        <v>237</v>
      </c>
      <c r="J558" s="14"/>
      <c r="K558" s="5">
        <f t="shared" si="24"/>
        <v>12</v>
      </c>
      <c r="L558" s="12">
        <f t="shared" si="25"/>
        <v>22636</v>
      </c>
      <c r="M558" s="5">
        <f t="shared" ca="1" si="26"/>
        <v>63</v>
      </c>
    </row>
    <row r="559" spans="1:13" ht="15" customHeight="1" x14ac:dyDescent="0.25">
      <c r="A559" s="5" t="s">
        <v>2213</v>
      </c>
      <c r="B559" s="5">
        <v>1980</v>
      </c>
      <c r="C559" s="12" t="s">
        <v>25</v>
      </c>
      <c r="D559" s="5">
        <v>16</v>
      </c>
      <c r="E559" s="5">
        <v>1</v>
      </c>
      <c r="F559" s="10">
        <v>38245.589999999997</v>
      </c>
      <c r="G559" s="5" t="s">
        <v>7</v>
      </c>
      <c r="H559" s="5" t="s">
        <v>2</v>
      </c>
      <c r="I559" s="5" t="s">
        <v>4</v>
      </c>
      <c r="J559" s="14"/>
      <c r="K559" s="5">
        <f t="shared" si="24"/>
        <v>8</v>
      </c>
      <c r="L559" s="12">
        <f t="shared" si="25"/>
        <v>29449</v>
      </c>
      <c r="M559" s="5">
        <f t="shared" ca="1" si="26"/>
        <v>44</v>
      </c>
    </row>
    <row r="560" spans="1:13" ht="15" customHeight="1" x14ac:dyDescent="0.25">
      <c r="A560" s="5" t="s">
        <v>861</v>
      </c>
      <c r="B560" s="5">
        <v>1984</v>
      </c>
      <c r="C560" s="12" t="s">
        <v>11</v>
      </c>
      <c r="D560" s="5">
        <v>5</v>
      </c>
      <c r="E560" s="5">
        <v>2</v>
      </c>
      <c r="F560" s="10">
        <v>6933.24</v>
      </c>
      <c r="G560" s="5" t="s">
        <v>2</v>
      </c>
      <c r="H560" s="5" t="s">
        <v>3</v>
      </c>
      <c r="I560" s="5" t="s">
        <v>14</v>
      </c>
      <c r="J560" s="14"/>
      <c r="K560" s="5">
        <f t="shared" si="24"/>
        <v>9</v>
      </c>
      <c r="L560" s="12">
        <f t="shared" si="25"/>
        <v>30930</v>
      </c>
      <c r="M560" s="5">
        <f t="shared" ca="1" si="26"/>
        <v>40</v>
      </c>
    </row>
    <row r="561" spans="1:13" ht="15" customHeight="1" x14ac:dyDescent="0.25">
      <c r="A561" s="5" t="s">
        <v>860</v>
      </c>
      <c r="B561" s="5">
        <v>1989</v>
      </c>
      <c r="C561" s="12" t="s">
        <v>21</v>
      </c>
      <c r="D561" s="5">
        <v>21</v>
      </c>
      <c r="E561" s="5">
        <v>3</v>
      </c>
      <c r="F561" s="10">
        <v>6895.19</v>
      </c>
      <c r="G561" s="5" t="s">
        <v>2</v>
      </c>
      <c r="H561" s="5" t="s">
        <v>3</v>
      </c>
      <c r="I561" s="5" t="s">
        <v>237</v>
      </c>
      <c r="J561" s="14"/>
      <c r="K561" s="5">
        <f t="shared" si="24"/>
        <v>12</v>
      </c>
      <c r="L561" s="12">
        <f t="shared" si="25"/>
        <v>32863</v>
      </c>
      <c r="M561" s="5">
        <f t="shared" ca="1" si="26"/>
        <v>35</v>
      </c>
    </row>
    <row r="562" spans="1:13" ht="15" customHeight="1" x14ac:dyDescent="0.25">
      <c r="A562" s="5" t="s">
        <v>859</v>
      </c>
      <c r="B562" s="5">
        <v>1985</v>
      </c>
      <c r="C562" s="12" t="s">
        <v>11</v>
      </c>
      <c r="D562" s="5">
        <v>10</v>
      </c>
      <c r="E562" s="5">
        <v>2</v>
      </c>
      <c r="F562" s="10">
        <v>6877.98</v>
      </c>
      <c r="G562" s="5" t="s">
        <v>2</v>
      </c>
      <c r="H562" s="5" t="s">
        <v>7</v>
      </c>
      <c r="I562" s="5" t="s">
        <v>237</v>
      </c>
      <c r="J562" s="14"/>
      <c r="K562" s="5">
        <f t="shared" si="24"/>
        <v>9</v>
      </c>
      <c r="L562" s="12">
        <f t="shared" si="25"/>
        <v>31300</v>
      </c>
      <c r="M562" s="5">
        <f t="shared" ca="1" si="26"/>
        <v>39</v>
      </c>
    </row>
    <row r="563" spans="1:13" ht="15" customHeight="1" x14ac:dyDescent="0.25">
      <c r="A563" s="5" t="s">
        <v>858</v>
      </c>
      <c r="B563" s="5">
        <v>2004</v>
      </c>
      <c r="C563" s="12" t="s">
        <v>21</v>
      </c>
      <c r="D563" s="5">
        <v>24</v>
      </c>
      <c r="E563" s="5">
        <v>0</v>
      </c>
      <c r="F563" s="10">
        <v>6876.53</v>
      </c>
      <c r="G563" s="5" t="s">
        <v>2</v>
      </c>
      <c r="H563" s="5" t="s">
        <v>7</v>
      </c>
      <c r="I563" s="5" t="s">
        <v>14</v>
      </c>
      <c r="J563" s="14"/>
      <c r="K563" s="5">
        <f t="shared" si="24"/>
        <v>12</v>
      </c>
      <c r="L563" s="12">
        <f t="shared" si="25"/>
        <v>38345</v>
      </c>
      <c r="M563" s="5">
        <f t="shared" ca="1" si="26"/>
        <v>20</v>
      </c>
    </row>
    <row r="564" spans="1:13" ht="15" customHeight="1" x14ac:dyDescent="0.25">
      <c r="A564" s="5" t="s">
        <v>857</v>
      </c>
      <c r="B564" s="5">
        <v>1981</v>
      </c>
      <c r="C564" s="12" t="s">
        <v>9</v>
      </c>
      <c r="D564" s="5">
        <v>23</v>
      </c>
      <c r="E564" s="5">
        <v>2</v>
      </c>
      <c r="F564" s="10">
        <v>6875.96</v>
      </c>
      <c r="G564" s="5" t="s">
        <v>2</v>
      </c>
      <c r="H564" s="5" t="s">
        <v>2</v>
      </c>
      <c r="I564" s="5" t="s">
        <v>32</v>
      </c>
      <c r="J564" s="14"/>
      <c r="K564" s="5">
        <f t="shared" si="24"/>
        <v>6</v>
      </c>
      <c r="L564" s="12">
        <f t="shared" si="25"/>
        <v>29760</v>
      </c>
      <c r="M564" s="5">
        <f t="shared" ca="1" si="26"/>
        <v>43</v>
      </c>
    </row>
    <row r="565" spans="1:13" ht="15" customHeight="1" x14ac:dyDescent="0.25">
      <c r="A565" s="5" t="s">
        <v>856</v>
      </c>
      <c r="B565" s="5">
        <v>1969</v>
      </c>
      <c r="C565" s="12" t="s">
        <v>27</v>
      </c>
      <c r="D565" s="5">
        <v>23</v>
      </c>
      <c r="E565" s="5">
        <v>0</v>
      </c>
      <c r="F565" s="10">
        <v>6868.39</v>
      </c>
      <c r="G565" s="5" t="s">
        <v>2</v>
      </c>
      <c r="H565" s="5" t="s">
        <v>2</v>
      </c>
      <c r="I565" s="5" t="s">
        <v>4</v>
      </c>
      <c r="J565" s="14"/>
      <c r="K565" s="5">
        <f t="shared" si="24"/>
        <v>10</v>
      </c>
      <c r="L565" s="12">
        <f t="shared" si="25"/>
        <v>25499</v>
      </c>
      <c r="M565" s="5">
        <f t="shared" ca="1" si="26"/>
        <v>55</v>
      </c>
    </row>
    <row r="566" spans="1:13" ht="15" customHeight="1" x14ac:dyDescent="0.25">
      <c r="A566" s="5" t="s">
        <v>855</v>
      </c>
      <c r="B566" s="5">
        <v>1978</v>
      </c>
      <c r="C566" s="12" t="s">
        <v>25</v>
      </c>
      <c r="D566" s="5">
        <v>5</v>
      </c>
      <c r="E566" s="5">
        <v>2</v>
      </c>
      <c r="F566" s="10">
        <v>6863.49</v>
      </c>
      <c r="G566" s="5" t="s">
        <v>2</v>
      </c>
      <c r="H566" s="5" t="s">
        <v>7</v>
      </c>
      <c r="I566" s="5" t="s">
        <v>4</v>
      </c>
      <c r="J566" s="14"/>
      <c r="K566" s="5">
        <f t="shared" si="24"/>
        <v>8</v>
      </c>
      <c r="L566" s="12">
        <f t="shared" si="25"/>
        <v>28707</v>
      </c>
      <c r="M566" s="5">
        <f t="shared" ca="1" si="26"/>
        <v>46</v>
      </c>
    </row>
    <row r="567" spans="1:13" ht="15" customHeight="1" x14ac:dyDescent="0.25">
      <c r="A567" s="5" t="s">
        <v>854</v>
      </c>
      <c r="B567" s="5">
        <v>1981</v>
      </c>
      <c r="C567" s="12" t="s">
        <v>9</v>
      </c>
      <c r="D567" s="5">
        <v>19</v>
      </c>
      <c r="E567" s="5">
        <v>1</v>
      </c>
      <c r="F567" s="10">
        <v>6858.48</v>
      </c>
      <c r="G567" s="5" t="s">
        <v>2</v>
      </c>
      <c r="H567" s="5" t="s">
        <v>2</v>
      </c>
      <c r="I567" s="5" t="s">
        <v>156</v>
      </c>
      <c r="J567" s="14"/>
      <c r="K567" s="5">
        <f t="shared" si="24"/>
        <v>6</v>
      </c>
      <c r="L567" s="12">
        <f t="shared" si="25"/>
        <v>29756</v>
      </c>
      <c r="M567" s="5">
        <f t="shared" ca="1" si="26"/>
        <v>43</v>
      </c>
    </row>
    <row r="568" spans="1:13" ht="15" customHeight="1" x14ac:dyDescent="0.25">
      <c r="A568" s="5" t="s">
        <v>853</v>
      </c>
      <c r="B568" s="5">
        <v>1979</v>
      </c>
      <c r="C568" s="12" t="s">
        <v>6</v>
      </c>
      <c r="D568" s="5">
        <v>4</v>
      </c>
      <c r="E568" s="5">
        <v>1</v>
      </c>
      <c r="F568" s="10">
        <v>6849.03</v>
      </c>
      <c r="G568" s="5" t="s">
        <v>2</v>
      </c>
      <c r="H568" s="5" t="s">
        <v>2</v>
      </c>
      <c r="I568" s="5" t="s">
        <v>32</v>
      </c>
      <c r="J568" s="14"/>
      <c r="K568" s="5">
        <f t="shared" si="24"/>
        <v>11</v>
      </c>
      <c r="L568" s="12">
        <f t="shared" si="25"/>
        <v>29163</v>
      </c>
      <c r="M568" s="5">
        <f t="shared" ca="1" si="26"/>
        <v>45</v>
      </c>
    </row>
    <row r="569" spans="1:13" ht="15" customHeight="1" x14ac:dyDescent="0.25">
      <c r="A569" s="5" t="s">
        <v>852</v>
      </c>
      <c r="B569" s="5">
        <v>1977</v>
      </c>
      <c r="C569" s="12" t="s">
        <v>9</v>
      </c>
      <c r="D569" s="5">
        <v>15</v>
      </c>
      <c r="E569" s="5">
        <v>2</v>
      </c>
      <c r="F569" s="10">
        <v>6843.17</v>
      </c>
      <c r="G569" s="5" t="s">
        <v>2</v>
      </c>
      <c r="H569" s="5" t="s">
        <v>7</v>
      </c>
      <c r="I569" s="5" t="s">
        <v>4</v>
      </c>
      <c r="J569" s="14"/>
      <c r="K569" s="5">
        <f t="shared" si="24"/>
        <v>6</v>
      </c>
      <c r="L569" s="12">
        <f t="shared" si="25"/>
        <v>28291</v>
      </c>
      <c r="M569" s="5">
        <f t="shared" ca="1" si="26"/>
        <v>47</v>
      </c>
    </row>
    <row r="570" spans="1:13" ht="15" customHeight="1" x14ac:dyDescent="0.25">
      <c r="A570" s="5" t="s">
        <v>2212</v>
      </c>
      <c r="B570" s="5">
        <v>1964</v>
      </c>
      <c r="C570" s="12" t="s">
        <v>9</v>
      </c>
      <c r="D570" s="5">
        <v>16</v>
      </c>
      <c r="E570" s="5">
        <v>0</v>
      </c>
      <c r="F570" s="10">
        <v>38241.74</v>
      </c>
      <c r="G570" s="5" t="s">
        <v>2</v>
      </c>
      <c r="H570" s="5" t="s">
        <v>3</v>
      </c>
      <c r="I570" s="5" t="s">
        <v>32</v>
      </c>
      <c r="J570" s="14"/>
      <c r="K570" s="5">
        <f t="shared" si="24"/>
        <v>6</v>
      </c>
      <c r="L570" s="12">
        <f t="shared" si="25"/>
        <v>23544</v>
      </c>
      <c r="M570" s="5">
        <f t="shared" ca="1" si="26"/>
        <v>60</v>
      </c>
    </row>
    <row r="571" spans="1:13" ht="15" customHeight="1" x14ac:dyDescent="0.25">
      <c r="A571" s="5" t="s">
        <v>851</v>
      </c>
      <c r="B571" s="5">
        <v>2000</v>
      </c>
      <c r="C571" s="12" t="s">
        <v>6</v>
      </c>
      <c r="D571" s="5">
        <v>30</v>
      </c>
      <c r="E571" s="5">
        <v>0</v>
      </c>
      <c r="F571" s="10">
        <v>6842.28</v>
      </c>
      <c r="G571" s="5" t="s">
        <v>2</v>
      </c>
      <c r="H571" s="5" t="s">
        <v>7</v>
      </c>
      <c r="I571" s="5" t="s">
        <v>14</v>
      </c>
      <c r="J571" s="14"/>
      <c r="K571" s="5">
        <f t="shared" si="24"/>
        <v>11</v>
      </c>
      <c r="L571" s="12">
        <f t="shared" si="25"/>
        <v>36860</v>
      </c>
      <c r="M571" s="5">
        <f t="shared" ca="1" si="26"/>
        <v>24</v>
      </c>
    </row>
    <row r="572" spans="1:13" ht="15" customHeight="1" x14ac:dyDescent="0.25">
      <c r="A572" s="5" t="s">
        <v>850</v>
      </c>
      <c r="B572" s="5">
        <v>1979</v>
      </c>
      <c r="C572" s="12" t="s">
        <v>1</v>
      </c>
      <c r="D572" s="5">
        <v>15</v>
      </c>
      <c r="E572" s="5">
        <v>0</v>
      </c>
      <c r="F572" s="10">
        <v>6837.37</v>
      </c>
      <c r="G572" s="5" t="s">
        <v>3</v>
      </c>
      <c r="H572" s="5" t="s">
        <v>7</v>
      </c>
      <c r="I572" s="5" t="s">
        <v>158</v>
      </c>
      <c r="J572" s="14"/>
      <c r="K572" s="5">
        <f t="shared" si="24"/>
        <v>7</v>
      </c>
      <c r="L572" s="12">
        <f t="shared" si="25"/>
        <v>29051</v>
      </c>
      <c r="M572" s="5">
        <f t="shared" ca="1" si="26"/>
        <v>45</v>
      </c>
    </row>
    <row r="573" spans="1:13" ht="15" customHeight="1" x14ac:dyDescent="0.25">
      <c r="A573" s="5" t="s">
        <v>849</v>
      </c>
      <c r="B573" s="5">
        <v>1994</v>
      </c>
      <c r="C573" s="12" t="s">
        <v>1</v>
      </c>
      <c r="D573" s="5">
        <v>8</v>
      </c>
      <c r="E573" s="5">
        <v>0</v>
      </c>
      <c r="F573" s="10">
        <v>6827.69</v>
      </c>
      <c r="G573" s="5" t="s">
        <v>2</v>
      </c>
      <c r="H573" s="5" t="s">
        <v>2</v>
      </c>
      <c r="I573" s="5" t="s">
        <v>290</v>
      </c>
      <c r="J573" s="14"/>
      <c r="K573" s="5">
        <f t="shared" si="24"/>
        <v>7</v>
      </c>
      <c r="L573" s="12">
        <f t="shared" si="25"/>
        <v>34523</v>
      </c>
      <c r="M573" s="5">
        <f t="shared" ca="1" si="26"/>
        <v>30</v>
      </c>
    </row>
    <row r="574" spans="1:13" ht="15" customHeight="1" x14ac:dyDescent="0.25">
      <c r="A574" s="5" t="s">
        <v>848</v>
      </c>
      <c r="B574" s="5">
        <v>1975</v>
      </c>
      <c r="C574" s="12" t="s">
        <v>25</v>
      </c>
      <c r="D574" s="5">
        <v>17</v>
      </c>
      <c r="E574" s="5">
        <v>1</v>
      </c>
      <c r="F574" s="10">
        <v>6809.46</v>
      </c>
      <c r="G574" s="5" t="s">
        <v>2</v>
      </c>
      <c r="H574" s="5" t="s">
        <v>7</v>
      </c>
      <c r="I574" s="5" t="s">
        <v>14</v>
      </c>
      <c r="J574" s="14"/>
      <c r="K574" s="5">
        <f t="shared" si="24"/>
        <v>8</v>
      </c>
      <c r="L574" s="12">
        <f t="shared" si="25"/>
        <v>27623</v>
      </c>
      <c r="M574" s="5">
        <f t="shared" ca="1" si="26"/>
        <v>49</v>
      </c>
    </row>
    <row r="575" spans="1:13" ht="15" customHeight="1" x14ac:dyDescent="0.25">
      <c r="A575" s="5" t="s">
        <v>847</v>
      </c>
      <c r="B575" s="5">
        <v>1991</v>
      </c>
      <c r="C575" s="12" t="s">
        <v>9</v>
      </c>
      <c r="D575" s="5">
        <v>29</v>
      </c>
      <c r="E575" s="5">
        <v>5</v>
      </c>
      <c r="F575" s="10">
        <v>6799.46</v>
      </c>
      <c r="G575" s="5" t="s">
        <v>7</v>
      </c>
      <c r="H575" s="5" t="s">
        <v>2</v>
      </c>
      <c r="I575" s="5" t="s">
        <v>266</v>
      </c>
      <c r="J575" s="14"/>
      <c r="K575" s="5">
        <f t="shared" si="24"/>
        <v>6</v>
      </c>
      <c r="L575" s="12">
        <f t="shared" si="25"/>
        <v>33418</v>
      </c>
      <c r="M575" s="5">
        <f t="shared" ca="1" si="26"/>
        <v>33</v>
      </c>
    </row>
    <row r="576" spans="1:13" ht="15" customHeight="1" x14ac:dyDescent="0.25">
      <c r="A576" s="5" t="s">
        <v>846</v>
      </c>
      <c r="B576" s="5">
        <v>1985</v>
      </c>
      <c r="C576" s="12" t="s">
        <v>21</v>
      </c>
      <c r="D576" s="5">
        <v>24</v>
      </c>
      <c r="E576" s="5">
        <v>3</v>
      </c>
      <c r="F576" s="10">
        <v>6796.86</v>
      </c>
      <c r="G576" s="5" t="s">
        <v>3</v>
      </c>
      <c r="H576" s="5" t="s">
        <v>3</v>
      </c>
      <c r="I576" s="5" t="s">
        <v>14</v>
      </c>
      <c r="J576" s="14"/>
      <c r="K576" s="5">
        <f t="shared" si="24"/>
        <v>12</v>
      </c>
      <c r="L576" s="12">
        <f t="shared" si="25"/>
        <v>31405</v>
      </c>
      <c r="M576" s="5">
        <f t="shared" ca="1" si="26"/>
        <v>39</v>
      </c>
    </row>
    <row r="577" spans="1:13" ht="15" customHeight="1" x14ac:dyDescent="0.25">
      <c r="A577" s="5" t="s">
        <v>845</v>
      </c>
      <c r="B577" s="5">
        <v>1980</v>
      </c>
      <c r="C577" s="12" t="s">
        <v>6</v>
      </c>
      <c r="D577" s="5">
        <v>23</v>
      </c>
      <c r="E577" s="5">
        <v>2</v>
      </c>
      <c r="F577" s="10">
        <v>6781.52</v>
      </c>
      <c r="G577" s="5" t="s">
        <v>2</v>
      </c>
      <c r="H577" s="5" t="s">
        <v>2</v>
      </c>
      <c r="I577" s="5" t="s">
        <v>4</v>
      </c>
      <c r="J577" s="14"/>
      <c r="K577" s="5">
        <f t="shared" si="24"/>
        <v>11</v>
      </c>
      <c r="L577" s="12">
        <f t="shared" si="25"/>
        <v>29548</v>
      </c>
      <c r="M577" s="5">
        <f t="shared" ca="1" si="26"/>
        <v>44</v>
      </c>
    </row>
    <row r="578" spans="1:13" ht="15" customHeight="1" x14ac:dyDescent="0.25">
      <c r="A578" s="5" t="s">
        <v>844</v>
      </c>
      <c r="B578" s="5">
        <v>1981</v>
      </c>
      <c r="C578" s="12" t="s">
        <v>27</v>
      </c>
      <c r="D578" s="5">
        <v>8</v>
      </c>
      <c r="E578" s="5">
        <v>1</v>
      </c>
      <c r="F578" s="10">
        <v>6781.35</v>
      </c>
      <c r="G578" s="5" t="s">
        <v>2</v>
      </c>
      <c r="H578" s="5" t="s">
        <v>7</v>
      </c>
      <c r="I578" s="5" t="s">
        <v>4</v>
      </c>
      <c r="J578" s="14"/>
      <c r="K578" s="5">
        <f t="shared" ref="K578:K641" si="27">MONTH(1&amp;C578)</f>
        <v>10</v>
      </c>
      <c r="L578" s="12">
        <f t="shared" ref="L578:L641" si="28">DATE(B578,K578,D578)</f>
        <v>29867</v>
      </c>
      <c r="M578" s="5">
        <f t="shared" ref="M578:M641" ca="1" si="29">DATEDIF(L578,TODAY(),"Y")</f>
        <v>43</v>
      </c>
    </row>
    <row r="579" spans="1:13" ht="15" customHeight="1" x14ac:dyDescent="0.25">
      <c r="A579" s="5" t="s">
        <v>843</v>
      </c>
      <c r="B579" s="5">
        <v>1981</v>
      </c>
      <c r="C579" s="12" t="s">
        <v>11</v>
      </c>
      <c r="D579" s="5">
        <v>3</v>
      </c>
      <c r="E579" s="5">
        <v>1</v>
      </c>
      <c r="F579" s="10">
        <v>6775.96</v>
      </c>
      <c r="G579" s="5" t="s">
        <v>2</v>
      </c>
      <c r="H579" s="5" t="s">
        <v>3</v>
      </c>
      <c r="I579" s="5" t="s">
        <v>32</v>
      </c>
      <c r="J579" s="14"/>
      <c r="K579" s="5">
        <f t="shared" si="27"/>
        <v>9</v>
      </c>
      <c r="L579" s="12">
        <f t="shared" si="28"/>
        <v>29832</v>
      </c>
      <c r="M579" s="5">
        <f t="shared" ca="1" si="29"/>
        <v>43</v>
      </c>
    </row>
    <row r="580" spans="1:13" ht="15" customHeight="1" x14ac:dyDescent="0.25">
      <c r="A580" s="5" t="s">
        <v>842</v>
      </c>
      <c r="B580" s="5">
        <v>1981</v>
      </c>
      <c r="C580" s="12" t="s">
        <v>11</v>
      </c>
      <c r="D580" s="5">
        <v>21</v>
      </c>
      <c r="E580" s="5">
        <v>1</v>
      </c>
      <c r="F580" s="10">
        <v>6770.19</v>
      </c>
      <c r="G580" s="5" t="s">
        <v>2</v>
      </c>
      <c r="H580" s="5" t="s">
        <v>3</v>
      </c>
      <c r="I580" s="5" t="s">
        <v>4</v>
      </c>
      <c r="J580" s="14"/>
      <c r="K580" s="5">
        <f t="shared" si="27"/>
        <v>9</v>
      </c>
      <c r="L580" s="12">
        <f t="shared" si="28"/>
        <v>29850</v>
      </c>
      <c r="M580" s="5">
        <f t="shared" ca="1" si="29"/>
        <v>43</v>
      </c>
    </row>
    <row r="581" spans="1:13" ht="15" customHeight="1" x14ac:dyDescent="0.25">
      <c r="A581" s="5" t="s">
        <v>2211</v>
      </c>
      <c r="B581" s="5">
        <v>1989</v>
      </c>
      <c r="C581" s="12" t="s">
        <v>11</v>
      </c>
      <c r="D581" s="5">
        <v>8</v>
      </c>
      <c r="E581" s="5">
        <v>3</v>
      </c>
      <c r="F581" s="10">
        <v>38237.339999999997</v>
      </c>
      <c r="G581" s="5" t="s">
        <v>2</v>
      </c>
      <c r="H581" s="5" t="s">
        <v>3</v>
      </c>
      <c r="I581" s="5" t="s">
        <v>32</v>
      </c>
      <c r="J581" s="14"/>
      <c r="K581" s="5">
        <f t="shared" si="27"/>
        <v>9</v>
      </c>
      <c r="L581" s="12">
        <f t="shared" si="28"/>
        <v>32759</v>
      </c>
      <c r="M581" s="5">
        <f t="shared" ca="1" si="29"/>
        <v>35</v>
      </c>
    </row>
    <row r="582" spans="1:13" ht="15" customHeight="1" x14ac:dyDescent="0.25">
      <c r="A582" s="5" t="s">
        <v>841</v>
      </c>
      <c r="B582" s="5">
        <v>1988</v>
      </c>
      <c r="C582" s="12" t="s">
        <v>27</v>
      </c>
      <c r="D582" s="5">
        <v>10</v>
      </c>
      <c r="E582" s="5">
        <v>3</v>
      </c>
      <c r="F582" s="10">
        <v>6753.04</v>
      </c>
      <c r="G582" s="5" t="s">
        <v>2</v>
      </c>
      <c r="H582" s="5" t="s">
        <v>2</v>
      </c>
      <c r="I582" s="5" t="s">
        <v>237</v>
      </c>
      <c r="J582" s="14"/>
      <c r="K582" s="5">
        <f t="shared" si="27"/>
        <v>10</v>
      </c>
      <c r="L582" s="12">
        <f t="shared" si="28"/>
        <v>32426</v>
      </c>
      <c r="M582" s="5">
        <f t="shared" ca="1" si="29"/>
        <v>36</v>
      </c>
    </row>
    <row r="583" spans="1:13" ht="15" customHeight="1" x14ac:dyDescent="0.25">
      <c r="A583" s="5" t="s">
        <v>840</v>
      </c>
      <c r="B583" s="5">
        <v>1966</v>
      </c>
      <c r="C583" s="12" t="s">
        <v>21</v>
      </c>
      <c r="D583" s="5">
        <v>9</v>
      </c>
      <c r="E583" s="5">
        <v>0</v>
      </c>
      <c r="F583" s="10">
        <v>6750.27</v>
      </c>
      <c r="G583" s="5" t="s">
        <v>3</v>
      </c>
      <c r="H583" s="5" t="s">
        <v>2</v>
      </c>
      <c r="I583" s="5" t="s">
        <v>4</v>
      </c>
      <c r="J583" s="14"/>
      <c r="K583" s="5">
        <f t="shared" si="27"/>
        <v>12</v>
      </c>
      <c r="L583" s="12">
        <f t="shared" si="28"/>
        <v>24450</v>
      </c>
      <c r="M583" s="5">
        <f t="shared" ca="1" si="29"/>
        <v>58</v>
      </c>
    </row>
    <row r="584" spans="1:13" ht="15" customHeight="1" x14ac:dyDescent="0.25">
      <c r="A584" s="5" t="s">
        <v>839</v>
      </c>
      <c r="B584" s="5">
        <v>1970</v>
      </c>
      <c r="C584" s="12" t="s">
        <v>9</v>
      </c>
      <c r="D584" s="5">
        <v>17</v>
      </c>
      <c r="E584" s="5">
        <v>0</v>
      </c>
      <c r="F584" s="10">
        <v>6749.63</v>
      </c>
      <c r="G584" s="5" t="s">
        <v>2</v>
      </c>
      <c r="H584" s="5" t="s">
        <v>7</v>
      </c>
      <c r="I584" s="5" t="s">
        <v>4</v>
      </c>
      <c r="J584" s="14"/>
      <c r="K584" s="5">
        <f t="shared" si="27"/>
        <v>6</v>
      </c>
      <c r="L584" s="12">
        <f t="shared" si="28"/>
        <v>25736</v>
      </c>
      <c r="M584" s="5">
        <f t="shared" ca="1" si="29"/>
        <v>54</v>
      </c>
    </row>
    <row r="585" spans="1:13" ht="15" customHeight="1" x14ac:dyDescent="0.25">
      <c r="A585" s="5" t="s">
        <v>838</v>
      </c>
      <c r="B585" s="5">
        <v>1986</v>
      </c>
      <c r="C585" s="12" t="s">
        <v>9</v>
      </c>
      <c r="D585" s="5">
        <v>5</v>
      </c>
      <c r="E585" s="5">
        <v>3</v>
      </c>
      <c r="F585" s="10">
        <v>6748.59</v>
      </c>
      <c r="G585" s="5" t="s">
        <v>3</v>
      </c>
      <c r="H585" s="5" t="s">
        <v>7</v>
      </c>
      <c r="I585" s="5" t="s">
        <v>158</v>
      </c>
      <c r="J585" s="14"/>
      <c r="K585" s="5">
        <f t="shared" si="27"/>
        <v>6</v>
      </c>
      <c r="L585" s="12">
        <f t="shared" si="28"/>
        <v>31568</v>
      </c>
      <c r="M585" s="5">
        <f t="shared" ca="1" si="29"/>
        <v>38</v>
      </c>
    </row>
    <row r="586" spans="1:13" ht="15" customHeight="1" x14ac:dyDescent="0.25">
      <c r="A586" s="5" t="s">
        <v>837</v>
      </c>
      <c r="B586" s="5">
        <v>1986</v>
      </c>
      <c r="C586" s="12" t="s">
        <v>25</v>
      </c>
      <c r="D586" s="5">
        <v>7</v>
      </c>
      <c r="E586" s="5">
        <v>3</v>
      </c>
      <c r="F586" s="10">
        <v>6746.74</v>
      </c>
      <c r="G586" s="5" t="s">
        <v>3</v>
      </c>
      <c r="H586" s="5" t="s">
        <v>2</v>
      </c>
      <c r="I586" s="5" t="s">
        <v>158</v>
      </c>
      <c r="J586" s="14"/>
      <c r="K586" s="5">
        <f t="shared" si="27"/>
        <v>8</v>
      </c>
      <c r="L586" s="12">
        <f t="shared" si="28"/>
        <v>31631</v>
      </c>
      <c r="M586" s="5">
        <f t="shared" ca="1" si="29"/>
        <v>38</v>
      </c>
    </row>
    <row r="587" spans="1:13" ht="15" customHeight="1" x14ac:dyDescent="0.25">
      <c r="A587" s="5" t="s">
        <v>836</v>
      </c>
      <c r="B587" s="5">
        <v>1968</v>
      </c>
      <c r="C587" s="12" t="s">
        <v>1</v>
      </c>
      <c r="D587" s="5">
        <v>18</v>
      </c>
      <c r="E587" s="5">
        <v>0</v>
      </c>
      <c r="F587" s="10">
        <v>6738.84</v>
      </c>
      <c r="G587" s="5" t="s">
        <v>3</v>
      </c>
      <c r="H587" s="5" t="s">
        <v>7</v>
      </c>
      <c r="I587" s="5" t="s">
        <v>14</v>
      </c>
      <c r="J587" s="14"/>
      <c r="K587" s="5">
        <f t="shared" si="27"/>
        <v>7</v>
      </c>
      <c r="L587" s="12">
        <f t="shared" si="28"/>
        <v>25037</v>
      </c>
      <c r="M587" s="5">
        <f t="shared" ca="1" si="29"/>
        <v>56</v>
      </c>
    </row>
    <row r="588" spans="1:13" ht="15" customHeight="1" x14ac:dyDescent="0.25">
      <c r="A588" s="5" t="s">
        <v>835</v>
      </c>
      <c r="B588" s="5">
        <v>1978</v>
      </c>
      <c r="C588" s="12" t="s">
        <v>27</v>
      </c>
      <c r="D588" s="5">
        <v>21</v>
      </c>
      <c r="E588" s="5">
        <v>2</v>
      </c>
      <c r="F588" s="10">
        <v>6737.98</v>
      </c>
      <c r="G588" s="5" t="s">
        <v>2</v>
      </c>
      <c r="H588" s="5" t="s">
        <v>3</v>
      </c>
      <c r="I588" s="5" t="s">
        <v>4</v>
      </c>
      <c r="J588" s="14"/>
      <c r="K588" s="5">
        <f t="shared" si="27"/>
        <v>10</v>
      </c>
      <c r="L588" s="12">
        <f t="shared" si="28"/>
        <v>28784</v>
      </c>
      <c r="M588" s="5">
        <f t="shared" ca="1" si="29"/>
        <v>46</v>
      </c>
    </row>
    <row r="589" spans="1:13" ht="15" customHeight="1" x14ac:dyDescent="0.25">
      <c r="A589" s="5" t="s">
        <v>834</v>
      </c>
      <c r="B589" s="5">
        <v>1994</v>
      </c>
      <c r="C589" s="12" t="s">
        <v>9</v>
      </c>
      <c r="D589" s="5">
        <v>13</v>
      </c>
      <c r="E589" s="5">
        <v>0</v>
      </c>
      <c r="F589" s="10">
        <v>6721.37</v>
      </c>
      <c r="G589" s="5" t="s">
        <v>2</v>
      </c>
      <c r="H589" s="5" t="s">
        <v>7</v>
      </c>
      <c r="I589" s="5" t="s">
        <v>14</v>
      </c>
      <c r="J589" s="14"/>
      <c r="K589" s="5">
        <f t="shared" si="27"/>
        <v>6</v>
      </c>
      <c r="L589" s="12">
        <f t="shared" si="28"/>
        <v>34498</v>
      </c>
      <c r="M589" s="5">
        <f t="shared" ca="1" si="29"/>
        <v>30</v>
      </c>
    </row>
    <row r="590" spans="1:13" ht="15" customHeight="1" x14ac:dyDescent="0.25">
      <c r="A590" s="5" t="s">
        <v>833</v>
      </c>
      <c r="B590" s="5">
        <v>1983</v>
      </c>
      <c r="C590" s="12" t="s">
        <v>9</v>
      </c>
      <c r="D590" s="5">
        <v>12</v>
      </c>
      <c r="E590" s="5">
        <v>2</v>
      </c>
      <c r="F590" s="10">
        <v>6710.19</v>
      </c>
      <c r="G590" s="5" t="s">
        <v>3</v>
      </c>
      <c r="H590" s="5" t="s">
        <v>3</v>
      </c>
      <c r="I590" s="5" t="s">
        <v>14</v>
      </c>
      <c r="J590" s="14"/>
      <c r="K590" s="5">
        <f t="shared" si="27"/>
        <v>6</v>
      </c>
      <c r="L590" s="12">
        <f t="shared" si="28"/>
        <v>30479</v>
      </c>
      <c r="M590" s="5">
        <f t="shared" ca="1" si="29"/>
        <v>41</v>
      </c>
    </row>
    <row r="591" spans="1:13" ht="15" customHeight="1" x14ac:dyDescent="0.25">
      <c r="A591" s="5" t="s">
        <v>832</v>
      </c>
      <c r="B591" s="5">
        <v>1971</v>
      </c>
      <c r="C591" s="12" t="s">
        <v>21</v>
      </c>
      <c r="D591" s="5">
        <v>12</v>
      </c>
      <c r="E591" s="5">
        <v>0</v>
      </c>
      <c r="F591" s="10">
        <v>6706.47</v>
      </c>
      <c r="G591" s="5" t="s">
        <v>2</v>
      </c>
      <c r="H591" s="5" t="s">
        <v>7</v>
      </c>
      <c r="I591" s="5" t="s">
        <v>4</v>
      </c>
      <c r="J591" s="14"/>
      <c r="K591" s="5">
        <f t="shared" si="27"/>
        <v>12</v>
      </c>
      <c r="L591" s="12">
        <f t="shared" si="28"/>
        <v>26279</v>
      </c>
      <c r="M591" s="5">
        <f t="shared" ca="1" si="29"/>
        <v>53</v>
      </c>
    </row>
    <row r="592" spans="1:13" ht="15" customHeight="1" x14ac:dyDescent="0.25">
      <c r="A592" s="5" t="s">
        <v>2210</v>
      </c>
      <c r="B592" s="5">
        <v>1972</v>
      </c>
      <c r="C592" s="12" t="s">
        <v>6</v>
      </c>
      <c r="D592" s="5">
        <v>19</v>
      </c>
      <c r="E592" s="5">
        <v>0</v>
      </c>
      <c r="F592" s="10">
        <v>38189.1</v>
      </c>
      <c r="G592" s="5" t="s">
        <v>2</v>
      </c>
      <c r="H592" s="5" t="s">
        <v>2</v>
      </c>
      <c r="I592" s="5" t="s">
        <v>32</v>
      </c>
      <c r="J592" s="14"/>
      <c r="K592" s="5">
        <f t="shared" si="27"/>
        <v>11</v>
      </c>
      <c r="L592" s="12">
        <f t="shared" si="28"/>
        <v>26622</v>
      </c>
      <c r="M592" s="5">
        <f t="shared" ca="1" si="29"/>
        <v>52</v>
      </c>
    </row>
    <row r="593" spans="1:13" ht="15" customHeight="1" x14ac:dyDescent="0.25">
      <c r="A593" s="5" t="s">
        <v>831</v>
      </c>
      <c r="B593" s="5">
        <v>1968</v>
      </c>
      <c r="C593" s="12" t="s">
        <v>1</v>
      </c>
      <c r="D593" s="5">
        <v>13</v>
      </c>
      <c r="E593" s="5">
        <v>0</v>
      </c>
      <c r="F593" s="10">
        <v>6700.56</v>
      </c>
      <c r="G593" s="5" t="s">
        <v>3</v>
      </c>
      <c r="H593" s="5" t="s">
        <v>7</v>
      </c>
      <c r="I593" s="5" t="s">
        <v>14</v>
      </c>
      <c r="J593" s="14"/>
      <c r="K593" s="5">
        <f t="shared" si="27"/>
        <v>7</v>
      </c>
      <c r="L593" s="12">
        <f t="shared" si="28"/>
        <v>25032</v>
      </c>
      <c r="M593" s="5">
        <f t="shared" ca="1" si="29"/>
        <v>56</v>
      </c>
    </row>
    <row r="594" spans="1:13" ht="15" customHeight="1" x14ac:dyDescent="0.25">
      <c r="A594" s="5" t="s">
        <v>830</v>
      </c>
      <c r="B594" s="5">
        <v>1985</v>
      </c>
      <c r="C594" s="12" t="s">
        <v>1</v>
      </c>
      <c r="D594" s="5">
        <v>9</v>
      </c>
      <c r="E594" s="5">
        <v>2</v>
      </c>
      <c r="F594" s="10">
        <v>6686.43</v>
      </c>
      <c r="G594" s="5" t="s">
        <v>2</v>
      </c>
      <c r="H594" s="5" t="s">
        <v>3</v>
      </c>
      <c r="I594" s="5" t="s">
        <v>14</v>
      </c>
      <c r="J594" s="14"/>
      <c r="K594" s="5">
        <f t="shared" si="27"/>
        <v>7</v>
      </c>
      <c r="L594" s="12">
        <f t="shared" si="28"/>
        <v>31237</v>
      </c>
      <c r="M594" s="5">
        <f t="shared" ca="1" si="29"/>
        <v>39</v>
      </c>
    </row>
    <row r="595" spans="1:13" ht="15" customHeight="1" x14ac:dyDescent="0.25">
      <c r="A595" s="5" t="s">
        <v>829</v>
      </c>
      <c r="B595" s="5">
        <v>1989</v>
      </c>
      <c r="C595" s="12" t="s">
        <v>27</v>
      </c>
      <c r="D595" s="5">
        <v>20</v>
      </c>
      <c r="E595" s="5">
        <v>5</v>
      </c>
      <c r="F595" s="10">
        <v>6666.24</v>
      </c>
      <c r="G595" s="5" t="s">
        <v>3</v>
      </c>
      <c r="H595" s="5" t="s">
        <v>7</v>
      </c>
      <c r="I595" s="5" t="s">
        <v>32</v>
      </c>
      <c r="J595" s="14"/>
      <c r="K595" s="5">
        <f t="shared" si="27"/>
        <v>10</v>
      </c>
      <c r="L595" s="12">
        <f t="shared" si="28"/>
        <v>32801</v>
      </c>
      <c r="M595" s="5">
        <f t="shared" ca="1" si="29"/>
        <v>35</v>
      </c>
    </row>
    <row r="596" spans="1:13" ht="15" customHeight="1" x14ac:dyDescent="0.25">
      <c r="A596" s="5" t="s">
        <v>828</v>
      </c>
      <c r="B596" s="5">
        <v>1981</v>
      </c>
      <c r="C596" s="12" t="s">
        <v>11</v>
      </c>
      <c r="D596" s="5">
        <v>17</v>
      </c>
      <c r="E596" s="5">
        <v>1</v>
      </c>
      <c r="F596" s="10">
        <v>6664.69</v>
      </c>
      <c r="G596" s="5" t="s">
        <v>3</v>
      </c>
      <c r="H596" s="5" t="s">
        <v>7</v>
      </c>
      <c r="I596" s="5" t="s">
        <v>14</v>
      </c>
      <c r="J596" s="14"/>
      <c r="K596" s="5">
        <f t="shared" si="27"/>
        <v>9</v>
      </c>
      <c r="L596" s="12">
        <f t="shared" si="28"/>
        <v>29846</v>
      </c>
      <c r="M596" s="5">
        <f t="shared" ca="1" si="29"/>
        <v>43</v>
      </c>
    </row>
    <row r="597" spans="1:13" ht="15" customHeight="1" x14ac:dyDescent="0.25">
      <c r="A597" s="5" t="s">
        <v>827</v>
      </c>
      <c r="B597" s="5">
        <v>1982</v>
      </c>
      <c r="C597" s="12" t="s">
        <v>11</v>
      </c>
      <c r="D597" s="5">
        <v>27</v>
      </c>
      <c r="E597" s="5">
        <v>3</v>
      </c>
      <c r="F597" s="10">
        <v>6664.32</v>
      </c>
      <c r="G597" s="5" t="s">
        <v>2</v>
      </c>
      <c r="H597" s="5" t="s">
        <v>2</v>
      </c>
      <c r="I597" s="5" t="s">
        <v>4</v>
      </c>
      <c r="J597" s="14"/>
      <c r="K597" s="5">
        <f t="shared" si="27"/>
        <v>9</v>
      </c>
      <c r="L597" s="12">
        <f t="shared" si="28"/>
        <v>30221</v>
      </c>
      <c r="M597" s="5">
        <f t="shared" ca="1" si="29"/>
        <v>42</v>
      </c>
    </row>
    <row r="598" spans="1:13" ht="15" customHeight="1" x14ac:dyDescent="0.25">
      <c r="A598" s="5" t="s">
        <v>826</v>
      </c>
      <c r="B598" s="5">
        <v>1989</v>
      </c>
      <c r="C598" s="12" t="s">
        <v>6</v>
      </c>
      <c r="D598" s="5">
        <v>19</v>
      </c>
      <c r="E598" s="5">
        <v>5</v>
      </c>
      <c r="F598" s="10">
        <v>6653.79</v>
      </c>
      <c r="G598" s="5" t="s">
        <v>2</v>
      </c>
      <c r="H598" s="5" t="s">
        <v>7</v>
      </c>
      <c r="I598" s="5" t="s">
        <v>4</v>
      </c>
      <c r="J598" s="14"/>
      <c r="K598" s="5">
        <f t="shared" si="27"/>
        <v>11</v>
      </c>
      <c r="L598" s="12">
        <f t="shared" si="28"/>
        <v>32831</v>
      </c>
      <c r="M598" s="5">
        <f t="shared" ca="1" si="29"/>
        <v>35</v>
      </c>
    </row>
    <row r="599" spans="1:13" ht="15" customHeight="1" x14ac:dyDescent="0.25">
      <c r="A599" s="5" t="s">
        <v>825</v>
      </c>
      <c r="B599" s="5">
        <v>1984</v>
      </c>
      <c r="C599" s="12" t="s">
        <v>1</v>
      </c>
      <c r="D599" s="5">
        <v>1</v>
      </c>
      <c r="E599" s="5">
        <v>3</v>
      </c>
      <c r="F599" s="10">
        <v>6652.53</v>
      </c>
      <c r="G599" s="5" t="s">
        <v>3</v>
      </c>
      <c r="H599" s="5" t="s">
        <v>2</v>
      </c>
      <c r="I599" s="5" t="s">
        <v>4</v>
      </c>
      <c r="J599" s="14"/>
      <c r="K599" s="5">
        <f t="shared" si="27"/>
        <v>7</v>
      </c>
      <c r="L599" s="12">
        <f t="shared" si="28"/>
        <v>30864</v>
      </c>
      <c r="M599" s="5">
        <f t="shared" ca="1" si="29"/>
        <v>40</v>
      </c>
    </row>
    <row r="600" spans="1:13" ht="15" customHeight="1" x14ac:dyDescent="0.25">
      <c r="A600" s="5" t="s">
        <v>824</v>
      </c>
      <c r="B600" s="5">
        <v>1970</v>
      </c>
      <c r="C600" s="12" t="s">
        <v>6</v>
      </c>
      <c r="D600" s="5">
        <v>8</v>
      </c>
      <c r="E600" s="5">
        <v>0</v>
      </c>
      <c r="F600" s="10">
        <v>6651.26</v>
      </c>
      <c r="G600" s="5" t="s">
        <v>2</v>
      </c>
      <c r="H600" s="5" t="s">
        <v>3</v>
      </c>
      <c r="I600" s="5" t="s">
        <v>4</v>
      </c>
      <c r="J600" s="14"/>
      <c r="K600" s="5">
        <f t="shared" si="27"/>
        <v>11</v>
      </c>
      <c r="L600" s="12">
        <f t="shared" si="28"/>
        <v>25880</v>
      </c>
      <c r="M600" s="5">
        <f t="shared" ca="1" si="29"/>
        <v>54</v>
      </c>
    </row>
    <row r="601" spans="1:13" ht="15" customHeight="1" x14ac:dyDescent="0.25">
      <c r="A601" s="5" t="s">
        <v>823</v>
      </c>
      <c r="B601" s="5">
        <v>1984</v>
      </c>
      <c r="C601" s="12" t="s">
        <v>21</v>
      </c>
      <c r="D601" s="5">
        <v>8</v>
      </c>
      <c r="E601" s="5">
        <v>2</v>
      </c>
      <c r="F601" s="10">
        <v>6640.54</v>
      </c>
      <c r="G601" s="5" t="s">
        <v>2</v>
      </c>
      <c r="H601" s="5" t="s">
        <v>3</v>
      </c>
      <c r="I601" s="5" t="s">
        <v>156</v>
      </c>
      <c r="J601" s="14"/>
      <c r="K601" s="5">
        <f t="shared" si="27"/>
        <v>12</v>
      </c>
      <c r="L601" s="12">
        <f t="shared" si="28"/>
        <v>31024</v>
      </c>
      <c r="M601" s="5">
        <f t="shared" ca="1" si="29"/>
        <v>40</v>
      </c>
    </row>
    <row r="602" spans="1:13" ht="15" customHeight="1" x14ac:dyDescent="0.25">
      <c r="A602" s="5" t="s">
        <v>822</v>
      </c>
      <c r="B602" s="5">
        <v>1990</v>
      </c>
      <c r="C602" s="12" t="s">
        <v>9</v>
      </c>
      <c r="D602" s="5">
        <v>6</v>
      </c>
      <c r="E602" s="5">
        <v>3</v>
      </c>
      <c r="F602" s="10">
        <v>6639.3</v>
      </c>
      <c r="G602" s="5" t="s">
        <v>2</v>
      </c>
      <c r="H602" s="5" t="s">
        <v>2</v>
      </c>
      <c r="I602" s="5" t="s">
        <v>290</v>
      </c>
      <c r="J602" s="14"/>
      <c r="K602" s="5">
        <f t="shared" si="27"/>
        <v>6</v>
      </c>
      <c r="L602" s="12">
        <f t="shared" si="28"/>
        <v>33030</v>
      </c>
      <c r="M602" s="5">
        <f t="shared" ca="1" si="29"/>
        <v>34</v>
      </c>
    </row>
    <row r="603" spans="1:13" ht="15" customHeight="1" x14ac:dyDescent="0.25">
      <c r="A603" s="5" t="s">
        <v>2209</v>
      </c>
      <c r="B603" s="5">
        <v>1998</v>
      </c>
      <c r="C603" s="12" t="s">
        <v>1</v>
      </c>
      <c r="D603" s="5">
        <v>29</v>
      </c>
      <c r="E603" s="5">
        <v>0</v>
      </c>
      <c r="F603" s="10">
        <v>38126.25</v>
      </c>
      <c r="G603" s="5" t="s">
        <v>7</v>
      </c>
      <c r="H603" s="5" t="s">
        <v>3</v>
      </c>
      <c r="I603" s="5" t="s">
        <v>4</v>
      </c>
      <c r="J603" s="14"/>
      <c r="K603" s="5">
        <f t="shared" si="27"/>
        <v>7</v>
      </c>
      <c r="L603" s="12">
        <f t="shared" si="28"/>
        <v>36005</v>
      </c>
      <c r="M603" s="5">
        <f t="shared" ca="1" si="29"/>
        <v>26</v>
      </c>
    </row>
    <row r="604" spans="1:13" ht="15" customHeight="1" x14ac:dyDescent="0.25">
      <c r="A604" s="5" t="s">
        <v>821</v>
      </c>
      <c r="B604" s="5">
        <v>2003</v>
      </c>
      <c r="C604" s="12" t="s">
        <v>11</v>
      </c>
      <c r="D604" s="5">
        <v>4</v>
      </c>
      <c r="E604" s="5">
        <v>0</v>
      </c>
      <c r="F604" s="10">
        <v>6638.16</v>
      </c>
      <c r="G604" s="5" t="s">
        <v>2</v>
      </c>
      <c r="H604" s="5" t="s">
        <v>7</v>
      </c>
      <c r="I604" s="5" t="s">
        <v>14</v>
      </c>
      <c r="J604" s="14"/>
      <c r="K604" s="5">
        <f t="shared" si="27"/>
        <v>9</v>
      </c>
      <c r="L604" s="12">
        <f t="shared" si="28"/>
        <v>37868</v>
      </c>
      <c r="M604" s="5">
        <f t="shared" ca="1" si="29"/>
        <v>21</v>
      </c>
    </row>
    <row r="605" spans="1:13" ht="15" customHeight="1" x14ac:dyDescent="0.25">
      <c r="A605" s="5" t="s">
        <v>820</v>
      </c>
      <c r="B605" s="5">
        <v>1973</v>
      </c>
      <c r="C605" s="12" t="s">
        <v>25</v>
      </c>
      <c r="D605" s="5">
        <v>29</v>
      </c>
      <c r="E605" s="5">
        <v>0</v>
      </c>
      <c r="F605" s="10">
        <v>6630.31</v>
      </c>
      <c r="G605" s="5" t="s">
        <v>2</v>
      </c>
      <c r="H605" s="5" t="s">
        <v>7</v>
      </c>
      <c r="I605" s="5" t="s">
        <v>4</v>
      </c>
      <c r="J605" s="14"/>
      <c r="K605" s="5">
        <f t="shared" si="27"/>
        <v>8</v>
      </c>
      <c r="L605" s="12">
        <f t="shared" si="28"/>
        <v>26905</v>
      </c>
      <c r="M605" s="5">
        <f t="shared" ca="1" si="29"/>
        <v>51</v>
      </c>
    </row>
    <row r="606" spans="1:13" ht="15" customHeight="1" x14ac:dyDescent="0.25">
      <c r="A606" s="5" t="s">
        <v>819</v>
      </c>
      <c r="B606" s="5">
        <v>1982</v>
      </c>
      <c r="C606" s="12" t="s">
        <v>25</v>
      </c>
      <c r="D606" s="5">
        <v>28</v>
      </c>
      <c r="E606" s="5">
        <v>1</v>
      </c>
      <c r="F606" s="10">
        <v>6610.11</v>
      </c>
      <c r="G606" s="5" t="s">
        <v>3</v>
      </c>
      <c r="H606" s="5" t="s">
        <v>2</v>
      </c>
      <c r="I606" s="5" t="s">
        <v>154</v>
      </c>
      <c r="J606" s="14"/>
      <c r="K606" s="5">
        <f t="shared" si="27"/>
        <v>8</v>
      </c>
      <c r="L606" s="12">
        <f t="shared" si="28"/>
        <v>30191</v>
      </c>
      <c r="M606" s="5">
        <f t="shared" ca="1" si="29"/>
        <v>42</v>
      </c>
    </row>
    <row r="607" spans="1:13" ht="15" customHeight="1" x14ac:dyDescent="0.25">
      <c r="A607" s="5" t="s">
        <v>818</v>
      </c>
      <c r="B607" s="5">
        <v>1982</v>
      </c>
      <c r="C607" s="12" t="s">
        <v>6</v>
      </c>
      <c r="D607" s="5">
        <v>7</v>
      </c>
      <c r="E607" s="5">
        <v>2</v>
      </c>
      <c r="F607" s="10">
        <v>6600.36</v>
      </c>
      <c r="G607" s="5" t="s">
        <v>2</v>
      </c>
      <c r="H607" s="5" t="s">
        <v>3</v>
      </c>
      <c r="I607" s="5" t="s">
        <v>32</v>
      </c>
      <c r="J607" s="14"/>
      <c r="K607" s="5">
        <f t="shared" si="27"/>
        <v>11</v>
      </c>
      <c r="L607" s="12">
        <f t="shared" si="28"/>
        <v>30262</v>
      </c>
      <c r="M607" s="5">
        <f t="shared" ca="1" si="29"/>
        <v>42</v>
      </c>
    </row>
    <row r="608" spans="1:13" ht="15" customHeight="1" x14ac:dyDescent="0.25">
      <c r="A608" s="5" t="s">
        <v>817</v>
      </c>
      <c r="B608" s="5">
        <v>1982</v>
      </c>
      <c r="C608" s="12" t="s">
        <v>21</v>
      </c>
      <c r="D608" s="5">
        <v>29</v>
      </c>
      <c r="E608" s="5">
        <v>1</v>
      </c>
      <c r="F608" s="10">
        <v>6600.21</v>
      </c>
      <c r="G608" s="5" t="s">
        <v>3</v>
      </c>
      <c r="H608" s="5" t="s">
        <v>2</v>
      </c>
      <c r="I608" s="5" t="s">
        <v>158</v>
      </c>
      <c r="J608" s="14"/>
      <c r="K608" s="5">
        <f t="shared" si="27"/>
        <v>12</v>
      </c>
      <c r="L608" s="12">
        <f t="shared" si="28"/>
        <v>30314</v>
      </c>
      <c r="M608" s="5">
        <f t="shared" ca="1" si="29"/>
        <v>42</v>
      </c>
    </row>
    <row r="609" spans="1:13" ht="15" customHeight="1" x14ac:dyDescent="0.25">
      <c r="A609" s="5" t="s">
        <v>816</v>
      </c>
      <c r="B609" s="5">
        <v>1982</v>
      </c>
      <c r="C609" s="12" t="s">
        <v>6</v>
      </c>
      <c r="D609" s="5">
        <v>22</v>
      </c>
      <c r="E609" s="5">
        <v>2</v>
      </c>
      <c r="F609" s="10">
        <v>6593.51</v>
      </c>
      <c r="G609" s="5" t="s">
        <v>2</v>
      </c>
      <c r="H609" s="5" t="s">
        <v>7</v>
      </c>
      <c r="I609" s="5" t="s">
        <v>4</v>
      </c>
      <c r="J609" s="14"/>
      <c r="K609" s="5">
        <f t="shared" si="27"/>
        <v>11</v>
      </c>
      <c r="L609" s="12">
        <f t="shared" si="28"/>
        <v>30277</v>
      </c>
      <c r="M609" s="5">
        <f t="shared" ca="1" si="29"/>
        <v>42</v>
      </c>
    </row>
    <row r="610" spans="1:13" ht="15" customHeight="1" x14ac:dyDescent="0.25">
      <c r="A610" s="5" t="s">
        <v>815</v>
      </c>
      <c r="B610" s="5">
        <v>1984</v>
      </c>
      <c r="C610" s="12" t="s">
        <v>27</v>
      </c>
      <c r="D610" s="5">
        <v>5</v>
      </c>
      <c r="E610" s="5">
        <v>2</v>
      </c>
      <c r="F610" s="10">
        <v>6571.54</v>
      </c>
      <c r="G610" s="5" t="s">
        <v>2</v>
      </c>
      <c r="H610" s="5" t="s">
        <v>3</v>
      </c>
      <c r="I610" s="5" t="s">
        <v>32</v>
      </c>
      <c r="J610" s="14"/>
      <c r="K610" s="5">
        <f t="shared" si="27"/>
        <v>10</v>
      </c>
      <c r="L610" s="12">
        <f t="shared" si="28"/>
        <v>30960</v>
      </c>
      <c r="M610" s="5">
        <f t="shared" ca="1" si="29"/>
        <v>40</v>
      </c>
    </row>
    <row r="611" spans="1:13" ht="15" customHeight="1" x14ac:dyDescent="0.25">
      <c r="A611" s="5" t="s">
        <v>814</v>
      </c>
      <c r="B611" s="5">
        <v>1981</v>
      </c>
      <c r="C611" s="12" t="s">
        <v>1</v>
      </c>
      <c r="D611" s="5">
        <v>20</v>
      </c>
      <c r="E611" s="5">
        <v>0</v>
      </c>
      <c r="F611" s="10">
        <v>6571.02</v>
      </c>
      <c r="G611" s="5" t="s">
        <v>2</v>
      </c>
      <c r="H611" s="5" t="s">
        <v>7</v>
      </c>
      <c r="I611" s="5" t="s">
        <v>14</v>
      </c>
      <c r="J611" s="14"/>
      <c r="K611" s="5">
        <f t="shared" si="27"/>
        <v>7</v>
      </c>
      <c r="L611" s="12">
        <f t="shared" si="28"/>
        <v>29787</v>
      </c>
      <c r="M611" s="5">
        <f t="shared" ca="1" si="29"/>
        <v>43</v>
      </c>
    </row>
    <row r="612" spans="1:13" ht="15" customHeight="1" x14ac:dyDescent="0.25">
      <c r="A612" s="5" t="s">
        <v>813</v>
      </c>
      <c r="B612" s="5">
        <v>1984</v>
      </c>
      <c r="C612" s="12" t="s">
        <v>11</v>
      </c>
      <c r="D612" s="5">
        <v>20</v>
      </c>
      <c r="E612" s="5">
        <v>1</v>
      </c>
      <c r="F612" s="10">
        <v>6555.07</v>
      </c>
      <c r="G612" s="5" t="s">
        <v>2</v>
      </c>
      <c r="H612" s="5" t="s">
        <v>2</v>
      </c>
      <c r="I612" s="5" t="s">
        <v>237</v>
      </c>
      <c r="J612" s="14"/>
      <c r="K612" s="5">
        <f t="shared" si="27"/>
        <v>9</v>
      </c>
      <c r="L612" s="12">
        <f t="shared" si="28"/>
        <v>30945</v>
      </c>
      <c r="M612" s="5">
        <f t="shared" ca="1" si="29"/>
        <v>40</v>
      </c>
    </row>
    <row r="613" spans="1:13" ht="15" customHeight="1" x14ac:dyDescent="0.25">
      <c r="A613" s="5" t="s">
        <v>812</v>
      </c>
      <c r="B613" s="5">
        <v>1968</v>
      </c>
      <c r="C613" s="12" t="s">
        <v>21</v>
      </c>
      <c r="D613" s="5">
        <v>11</v>
      </c>
      <c r="E613" s="5">
        <v>0</v>
      </c>
      <c r="F613" s="10">
        <v>6552.01</v>
      </c>
      <c r="G613" s="5" t="s">
        <v>3</v>
      </c>
      <c r="H613" s="5" t="s">
        <v>2</v>
      </c>
      <c r="I613" s="5" t="s">
        <v>4</v>
      </c>
      <c r="J613" s="14"/>
      <c r="K613" s="5">
        <f t="shared" si="27"/>
        <v>12</v>
      </c>
      <c r="L613" s="12">
        <f t="shared" si="28"/>
        <v>25183</v>
      </c>
      <c r="M613" s="5">
        <f t="shared" ca="1" si="29"/>
        <v>56</v>
      </c>
    </row>
    <row r="614" spans="1:13" ht="15" customHeight="1" x14ac:dyDescent="0.25">
      <c r="A614" s="5" t="s">
        <v>2208</v>
      </c>
      <c r="B614" s="5">
        <v>1979</v>
      </c>
      <c r="C614" s="12" t="s">
        <v>11</v>
      </c>
      <c r="D614" s="5">
        <v>9</v>
      </c>
      <c r="E614" s="5">
        <v>0</v>
      </c>
      <c r="F614" s="10">
        <v>37829.72</v>
      </c>
      <c r="G614" s="5" t="s">
        <v>7</v>
      </c>
      <c r="H614" s="5" t="s">
        <v>2</v>
      </c>
      <c r="I614" s="5" t="s">
        <v>32</v>
      </c>
      <c r="J614" s="14"/>
      <c r="K614" s="5">
        <f t="shared" si="27"/>
        <v>9</v>
      </c>
      <c r="L614" s="12">
        <f t="shared" si="28"/>
        <v>29107</v>
      </c>
      <c r="M614" s="5">
        <f t="shared" ca="1" si="29"/>
        <v>45</v>
      </c>
    </row>
    <row r="615" spans="1:13" ht="15" customHeight="1" x14ac:dyDescent="0.25">
      <c r="A615" s="5" t="s">
        <v>811</v>
      </c>
      <c r="B615" s="5">
        <v>1989</v>
      </c>
      <c r="C615" s="12" t="s">
        <v>25</v>
      </c>
      <c r="D615" s="5">
        <v>6</v>
      </c>
      <c r="E615" s="5">
        <v>3</v>
      </c>
      <c r="F615" s="10">
        <v>6551.75</v>
      </c>
      <c r="G615" s="5" t="s">
        <v>2</v>
      </c>
      <c r="H615" s="5" t="s">
        <v>2</v>
      </c>
      <c r="I615" s="5" t="s">
        <v>237</v>
      </c>
      <c r="J615" s="14"/>
      <c r="K615" s="5">
        <f t="shared" si="27"/>
        <v>8</v>
      </c>
      <c r="L615" s="12">
        <f t="shared" si="28"/>
        <v>32726</v>
      </c>
      <c r="M615" s="5">
        <f t="shared" ca="1" si="29"/>
        <v>35</v>
      </c>
    </row>
    <row r="616" spans="1:13" ht="15" customHeight="1" x14ac:dyDescent="0.25">
      <c r="A616" s="5" t="s">
        <v>810</v>
      </c>
      <c r="B616" s="5">
        <v>1986</v>
      </c>
      <c r="C616" s="12" t="s">
        <v>21</v>
      </c>
      <c r="D616" s="5">
        <v>18</v>
      </c>
      <c r="E616" s="5">
        <v>3</v>
      </c>
      <c r="F616" s="10">
        <v>6548.2</v>
      </c>
      <c r="G616" s="5" t="s">
        <v>2</v>
      </c>
      <c r="H616" s="5" t="s">
        <v>3</v>
      </c>
      <c r="I616" s="5" t="s">
        <v>14</v>
      </c>
      <c r="J616" s="14"/>
      <c r="K616" s="5">
        <f t="shared" si="27"/>
        <v>12</v>
      </c>
      <c r="L616" s="12">
        <f t="shared" si="28"/>
        <v>31764</v>
      </c>
      <c r="M616" s="5">
        <f t="shared" ca="1" si="29"/>
        <v>38</v>
      </c>
    </row>
    <row r="617" spans="1:13" ht="15" customHeight="1" x14ac:dyDescent="0.25">
      <c r="A617" s="5" t="s">
        <v>809</v>
      </c>
      <c r="B617" s="5">
        <v>1969</v>
      </c>
      <c r="C617" s="12" t="s">
        <v>21</v>
      </c>
      <c r="D617" s="5">
        <v>3</v>
      </c>
      <c r="E617" s="5">
        <v>0</v>
      </c>
      <c r="F617" s="10">
        <v>6546.16</v>
      </c>
      <c r="G617" s="5" t="s">
        <v>2</v>
      </c>
      <c r="H617" s="5" t="s">
        <v>3</v>
      </c>
      <c r="I617" s="5" t="s">
        <v>4</v>
      </c>
      <c r="J617" s="14"/>
      <c r="K617" s="5">
        <f t="shared" si="27"/>
        <v>12</v>
      </c>
      <c r="L617" s="12">
        <f t="shared" si="28"/>
        <v>25540</v>
      </c>
      <c r="M617" s="5">
        <f t="shared" ca="1" si="29"/>
        <v>55</v>
      </c>
    </row>
    <row r="618" spans="1:13" ht="15" customHeight="1" x14ac:dyDescent="0.25">
      <c r="A618" s="5" t="s">
        <v>808</v>
      </c>
      <c r="B618" s="5">
        <v>1982</v>
      </c>
      <c r="C618" s="12" t="s">
        <v>27</v>
      </c>
      <c r="D618" s="5">
        <v>2</v>
      </c>
      <c r="E618" s="5">
        <v>3</v>
      </c>
      <c r="F618" s="10">
        <v>6536.68</v>
      </c>
      <c r="G618" s="5" t="s">
        <v>2</v>
      </c>
      <c r="H618" s="5" t="s">
        <v>2</v>
      </c>
      <c r="I618" s="5" t="s">
        <v>14</v>
      </c>
      <c r="J618" s="14"/>
      <c r="K618" s="5">
        <f t="shared" si="27"/>
        <v>10</v>
      </c>
      <c r="L618" s="12">
        <f t="shared" si="28"/>
        <v>30226</v>
      </c>
      <c r="M618" s="5">
        <f t="shared" ca="1" si="29"/>
        <v>42</v>
      </c>
    </row>
    <row r="619" spans="1:13" ht="15" customHeight="1" x14ac:dyDescent="0.25">
      <c r="A619" s="5" t="s">
        <v>807</v>
      </c>
      <c r="B619" s="5">
        <v>1982</v>
      </c>
      <c r="C619" s="12" t="s">
        <v>25</v>
      </c>
      <c r="D619" s="5">
        <v>12</v>
      </c>
      <c r="E619" s="5">
        <v>3</v>
      </c>
      <c r="F619" s="10">
        <v>6532.04</v>
      </c>
      <c r="G619" s="5" t="s">
        <v>2</v>
      </c>
      <c r="H619" s="5" t="s">
        <v>7</v>
      </c>
      <c r="I619" s="5" t="s">
        <v>4</v>
      </c>
      <c r="J619" s="14"/>
      <c r="K619" s="5">
        <f t="shared" si="27"/>
        <v>8</v>
      </c>
      <c r="L619" s="12">
        <f t="shared" si="28"/>
        <v>30175</v>
      </c>
      <c r="M619" s="5">
        <f t="shared" ca="1" si="29"/>
        <v>42</v>
      </c>
    </row>
    <row r="620" spans="1:13" ht="15" customHeight="1" x14ac:dyDescent="0.25">
      <c r="A620" s="5" t="s">
        <v>806</v>
      </c>
      <c r="B620" s="5">
        <v>1976</v>
      </c>
      <c r="C620" s="12" t="s">
        <v>27</v>
      </c>
      <c r="D620" s="5">
        <v>23</v>
      </c>
      <c r="E620" s="5">
        <v>2</v>
      </c>
      <c r="F620" s="10">
        <v>6529.21</v>
      </c>
      <c r="G620" s="5" t="s">
        <v>2</v>
      </c>
      <c r="H620" s="5" t="s">
        <v>7</v>
      </c>
      <c r="I620" s="5" t="s">
        <v>4</v>
      </c>
      <c r="J620" s="14"/>
      <c r="K620" s="5">
        <f t="shared" si="27"/>
        <v>10</v>
      </c>
      <c r="L620" s="12">
        <f t="shared" si="28"/>
        <v>28056</v>
      </c>
      <c r="M620" s="5">
        <f t="shared" ca="1" si="29"/>
        <v>48</v>
      </c>
    </row>
    <row r="621" spans="1:13" ht="15" customHeight="1" x14ac:dyDescent="0.25">
      <c r="A621" s="5" t="s">
        <v>805</v>
      </c>
      <c r="B621" s="5">
        <v>1994</v>
      </c>
      <c r="C621" s="12" t="s">
        <v>1</v>
      </c>
      <c r="D621" s="5">
        <v>7</v>
      </c>
      <c r="E621" s="5">
        <v>0</v>
      </c>
      <c r="F621" s="10">
        <v>6512.24</v>
      </c>
      <c r="G621" s="5" t="s">
        <v>2</v>
      </c>
      <c r="H621" s="5" t="s">
        <v>7</v>
      </c>
      <c r="I621" s="5" t="s">
        <v>290</v>
      </c>
      <c r="J621" s="14"/>
      <c r="K621" s="5">
        <f t="shared" si="27"/>
        <v>7</v>
      </c>
      <c r="L621" s="12">
        <f t="shared" si="28"/>
        <v>34522</v>
      </c>
      <c r="M621" s="5">
        <f t="shared" ca="1" si="29"/>
        <v>30</v>
      </c>
    </row>
    <row r="622" spans="1:13" ht="15" customHeight="1" x14ac:dyDescent="0.25">
      <c r="A622" s="5" t="s">
        <v>804</v>
      </c>
      <c r="B622" s="5">
        <v>1982</v>
      </c>
      <c r="C622" s="12" t="s">
        <v>25</v>
      </c>
      <c r="D622" s="5">
        <v>28</v>
      </c>
      <c r="E622" s="5">
        <v>1</v>
      </c>
      <c r="F622" s="10">
        <v>6500.24</v>
      </c>
      <c r="G622" s="5" t="s">
        <v>2</v>
      </c>
      <c r="H622" s="5" t="s">
        <v>2</v>
      </c>
      <c r="I622" s="5" t="s">
        <v>4</v>
      </c>
      <c r="J622" s="14"/>
      <c r="K622" s="5">
        <f t="shared" si="27"/>
        <v>8</v>
      </c>
      <c r="L622" s="12">
        <f t="shared" si="28"/>
        <v>30191</v>
      </c>
      <c r="M622" s="5">
        <f t="shared" ca="1" si="29"/>
        <v>42</v>
      </c>
    </row>
    <row r="623" spans="1:13" ht="15" customHeight="1" x14ac:dyDescent="0.25">
      <c r="A623" s="5" t="s">
        <v>803</v>
      </c>
      <c r="B623" s="5">
        <v>1982</v>
      </c>
      <c r="C623" s="12" t="s">
        <v>27</v>
      </c>
      <c r="D623" s="5">
        <v>9</v>
      </c>
      <c r="E623" s="5">
        <v>1</v>
      </c>
      <c r="F623" s="10">
        <v>6496.89</v>
      </c>
      <c r="G623" s="5" t="s">
        <v>2</v>
      </c>
      <c r="H623" s="5" t="s">
        <v>3</v>
      </c>
      <c r="I623" s="5" t="s">
        <v>32</v>
      </c>
      <c r="J623" s="14"/>
      <c r="K623" s="5">
        <f t="shared" si="27"/>
        <v>10</v>
      </c>
      <c r="L623" s="12">
        <f t="shared" si="28"/>
        <v>30233</v>
      </c>
      <c r="M623" s="5">
        <f t="shared" ca="1" si="29"/>
        <v>42</v>
      </c>
    </row>
    <row r="624" spans="1:13" ht="15" customHeight="1" x14ac:dyDescent="0.25">
      <c r="A624" s="5" t="s">
        <v>802</v>
      </c>
      <c r="B624" s="5">
        <v>1970</v>
      </c>
      <c r="C624" s="12" t="s">
        <v>21</v>
      </c>
      <c r="D624" s="5">
        <v>1</v>
      </c>
      <c r="E624" s="5">
        <v>0</v>
      </c>
      <c r="F624" s="10">
        <v>6481.67</v>
      </c>
      <c r="G624" s="5" t="s">
        <v>2</v>
      </c>
      <c r="H624" s="5" t="s">
        <v>2</v>
      </c>
      <c r="I624" s="5" t="s">
        <v>4</v>
      </c>
      <c r="J624" s="14"/>
      <c r="K624" s="5">
        <f t="shared" si="27"/>
        <v>12</v>
      </c>
      <c r="L624" s="12">
        <f t="shared" si="28"/>
        <v>25903</v>
      </c>
      <c r="M624" s="5">
        <f t="shared" ca="1" si="29"/>
        <v>54</v>
      </c>
    </row>
    <row r="625" spans="1:13" ht="15" customHeight="1" x14ac:dyDescent="0.25">
      <c r="A625" s="5" t="s">
        <v>2207</v>
      </c>
      <c r="B625" s="5">
        <v>1983</v>
      </c>
      <c r="C625" s="12" t="s">
        <v>1</v>
      </c>
      <c r="D625" s="5">
        <v>26</v>
      </c>
      <c r="E625" s="5">
        <v>3</v>
      </c>
      <c r="F625" s="10">
        <v>37800.980000000003</v>
      </c>
      <c r="G625" s="5" t="s">
        <v>2</v>
      </c>
      <c r="H625" s="5" t="s">
        <v>2</v>
      </c>
      <c r="I625" s="5" t="s">
        <v>32</v>
      </c>
      <c r="J625" s="14"/>
      <c r="K625" s="5">
        <f t="shared" si="27"/>
        <v>7</v>
      </c>
      <c r="L625" s="12">
        <f t="shared" si="28"/>
        <v>30523</v>
      </c>
      <c r="M625" s="5">
        <f t="shared" ca="1" si="29"/>
        <v>41</v>
      </c>
    </row>
    <row r="626" spans="1:13" ht="15" customHeight="1" x14ac:dyDescent="0.25">
      <c r="A626" s="5" t="s">
        <v>801</v>
      </c>
      <c r="B626" s="5">
        <v>1980</v>
      </c>
      <c r="C626" s="12" t="s">
        <v>9</v>
      </c>
      <c r="D626" s="5">
        <v>8</v>
      </c>
      <c r="E626" s="5">
        <v>0</v>
      </c>
      <c r="F626" s="10">
        <v>6474.01</v>
      </c>
      <c r="G626" s="5" t="s">
        <v>2</v>
      </c>
      <c r="H626" s="5" t="s">
        <v>3</v>
      </c>
      <c r="I626" s="5" t="s">
        <v>32</v>
      </c>
      <c r="J626" s="14"/>
      <c r="K626" s="5">
        <f t="shared" si="27"/>
        <v>6</v>
      </c>
      <c r="L626" s="12">
        <f t="shared" si="28"/>
        <v>29380</v>
      </c>
      <c r="M626" s="5">
        <f t="shared" ca="1" si="29"/>
        <v>44</v>
      </c>
    </row>
    <row r="627" spans="1:13" ht="15" customHeight="1" x14ac:dyDescent="0.25">
      <c r="A627" s="5" t="s">
        <v>800</v>
      </c>
      <c r="B627" s="5">
        <v>1981</v>
      </c>
      <c r="C627" s="12" t="s">
        <v>1</v>
      </c>
      <c r="D627" s="5">
        <v>27</v>
      </c>
      <c r="E627" s="5">
        <v>1</v>
      </c>
      <c r="F627" s="10">
        <v>6473.15</v>
      </c>
      <c r="G627" s="5" t="s">
        <v>2</v>
      </c>
      <c r="H627" s="5" t="s">
        <v>2</v>
      </c>
      <c r="I627" s="5" t="s">
        <v>4</v>
      </c>
      <c r="J627" s="14"/>
      <c r="K627" s="5">
        <f t="shared" si="27"/>
        <v>7</v>
      </c>
      <c r="L627" s="12">
        <f t="shared" si="28"/>
        <v>29794</v>
      </c>
      <c r="M627" s="5">
        <f t="shared" ca="1" si="29"/>
        <v>43</v>
      </c>
    </row>
    <row r="628" spans="1:13" ht="15" customHeight="1" x14ac:dyDescent="0.25">
      <c r="A628" s="5" t="s">
        <v>799</v>
      </c>
      <c r="B628" s="5">
        <v>1984</v>
      </c>
      <c r="C628" s="12" t="s">
        <v>6</v>
      </c>
      <c r="D628" s="5">
        <v>1</v>
      </c>
      <c r="E628" s="5">
        <v>2</v>
      </c>
      <c r="F628" s="10">
        <v>6457.84</v>
      </c>
      <c r="G628" s="5" t="s">
        <v>2</v>
      </c>
      <c r="H628" s="5" t="s">
        <v>3</v>
      </c>
      <c r="I628" s="5" t="s">
        <v>14</v>
      </c>
      <c r="J628" s="14"/>
      <c r="K628" s="5">
        <f t="shared" si="27"/>
        <v>11</v>
      </c>
      <c r="L628" s="12">
        <f t="shared" si="28"/>
        <v>30987</v>
      </c>
      <c r="M628" s="5">
        <f t="shared" ca="1" si="29"/>
        <v>40</v>
      </c>
    </row>
    <row r="629" spans="1:13" ht="15" customHeight="1" x14ac:dyDescent="0.25">
      <c r="A629" s="5" t="s">
        <v>798</v>
      </c>
      <c r="B629" s="5">
        <v>1984</v>
      </c>
      <c r="C629" s="12" t="s">
        <v>25</v>
      </c>
      <c r="D629" s="5">
        <v>26</v>
      </c>
      <c r="E629" s="5">
        <v>2</v>
      </c>
      <c r="F629" s="10">
        <v>6455.86</v>
      </c>
      <c r="G629" s="5" t="s">
        <v>3</v>
      </c>
      <c r="H629" s="5" t="s">
        <v>3</v>
      </c>
      <c r="I629" s="5" t="s">
        <v>14</v>
      </c>
      <c r="J629" s="14"/>
      <c r="K629" s="5">
        <f t="shared" si="27"/>
        <v>8</v>
      </c>
      <c r="L629" s="12">
        <f t="shared" si="28"/>
        <v>30920</v>
      </c>
      <c r="M629" s="5">
        <f t="shared" ca="1" si="29"/>
        <v>40</v>
      </c>
    </row>
    <row r="630" spans="1:13" ht="15" customHeight="1" x14ac:dyDescent="0.25">
      <c r="A630" s="5" t="s">
        <v>797</v>
      </c>
      <c r="B630" s="5">
        <v>1985</v>
      </c>
      <c r="C630" s="12" t="s">
        <v>1</v>
      </c>
      <c r="D630" s="5">
        <v>22</v>
      </c>
      <c r="E630" s="5">
        <v>3</v>
      </c>
      <c r="F630" s="10">
        <v>6435.62</v>
      </c>
      <c r="G630" s="5" t="s">
        <v>3</v>
      </c>
      <c r="H630" s="5" t="s">
        <v>2</v>
      </c>
      <c r="I630" s="5" t="s">
        <v>4</v>
      </c>
      <c r="J630" s="14"/>
      <c r="K630" s="5">
        <f t="shared" si="27"/>
        <v>7</v>
      </c>
      <c r="L630" s="12">
        <f t="shared" si="28"/>
        <v>31250</v>
      </c>
      <c r="M630" s="5">
        <f t="shared" ca="1" si="29"/>
        <v>39</v>
      </c>
    </row>
    <row r="631" spans="1:13" ht="15" customHeight="1" x14ac:dyDescent="0.25">
      <c r="A631" s="5" t="s">
        <v>796</v>
      </c>
      <c r="B631" s="5">
        <v>1975</v>
      </c>
      <c r="C631" s="12" t="s">
        <v>25</v>
      </c>
      <c r="D631" s="5">
        <v>5</v>
      </c>
      <c r="E631" s="5">
        <v>1</v>
      </c>
      <c r="F631" s="10">
        <v>6423.48</v>
      </c>
      <c r="G631" s="5" t="s">
        <v>2</v>
      </c>
      <c r="H631" s="5" t="s">
        <v>3</v>
      </c>
      <c r="I631" s="5" t="s">
        <v>4</v>
      </c>
      <c r="J631" s="14"/>
      <c r="K631" s="5">
        <f t="shared" si="27"/>
        <v>8</v>
      </c>
      <c r="L631" s="12">
        <f t="shared" si="28"/>
        <v>27611</v>
      </c>
      <c r="M631" s="5">
        <f t="shared" ca="1" si="29"/>
        <v>49</v>
      </c>
    </row>
    <row r="632" spans="1:13" ht="15" customHeight="1" x14ac:dyDescent="0.25">
      <c r="A632" s="5" t="s">
        <v>795</v>
      </c>
      <c r="B632" s="5">
        <v>1976</v>
      </c>
      <c r="C632" s="12" t="s">
        <v>21</v>
      </c>
      <c r="D632" s="5">
        <v>30</v>
      </c>
      <c r="E632" s="5">
        <v>2</v>
      </c>
      <c r="F632" s="10">
        <v>6417.28</v>
      </c>
      <c r="G632" s="5" t="s">
        <v>2</v>
      </c>
      <c r="H632" s="5" t="s">
        <v>3</v>
      </c>
      <c r="I632" s="5" t="s">
        <v>4</v>
      </c>
      <c r="J632" s="14"/>
      <c r="K632" s="5">
        <f t="shared" si="27"/>
        <v>12</v>
      </c>
      <c r="L632" s="12">
        <f t="shared" si="28"/>
        <v>28124</v>
      </c>
      <c r="M632" s="5">
        <f t="shared" ca="1" si="29"/>
        <v>48</v>
      </c>
    </row>
    <row r="633" spans="1:13" ht="15" customHeight="1" x14ac:dyDescent="0.25">
      <c r="A633" s="5" t="s">
        <v>794</v>
      </c>
      <c r="B633" s="5">
        <v>1987</v>
      </c>
      <c r="C633" s="12" t="s">
        <v>11</v>
      </c>
      <c r="D633" s="5">
        <v>4</v>
      </c>
      <c r="E633" s="5">
        <v>3</v>
      </c>
      <c r="F633" s="10">
        <v>6414.18</v>
      </c>
      <c r="G633" s="5" t="s">
        <v>2</v>
      </c>
      <c r="H633" s="5" t="s">
        <v>2</v>
      </c>
      <c r="I633" s="5" t="s">
        <v>32</v>
      </c>
      <c r="J633" s="14"/>
      <c r="K633" s="5">
        <f t="shared" si="27"/>
        <v>9</v>
      </c>
      <c r="L633" s="12">
        <f t="shared" si="28"/>
        <v>32024</v>
      </c>
      <c r="M633" s="5">
        <f t="shared" ca="1" si="29"/>
        <v>37</v>
      </c>
    </row>
    <row r="634" spans="1:13" ht="15" customHeight="1" x14ac:dyDescent="0.25">
      <c r="A634" s="5" t="s">
        <v>793</v>
      </c>
      <c r="B634" s="5">
        <v>1971</v>
      </c>
      <c r="C634" s="12" t="s">
        <v>25</v>
      </c>
      <c r="D634" s="5">
        <v>22</v>
      </c>
      <c r="E634" s="5">
        <v>0</v>
      </c>
      <c r="F634" s="10">
        <v>6412.34</v>
      </c>
      <c r="G634" s="5" t="s">
        <v>2</v>
      </c>
      <c r="H634" s="5" t="s">
        <v>3</v>
      </c>
      <c r="I634" s="5" t="s">
        <v>4</v>
      </c>
      <c r="J634" s="14"/>
      <c r="K634" s="5">
        <f t="shared" si="27"/>
        <v>8</v>
      </c>
      <c r="L634" s="12">
        <f t="shared" si="28"/>
        <v>26167</v>
      </c>
      <c r="M634" s="5">
        <f t="shared" ca="1" si="29"/>
        <v>53</v>
      </c>
    </row>
    <row r="635" spans="1:13" ht="15" customHeight="1" x14ac:dyDescent="0.25">
      <c r="A635" s="5" t="s">
        <v>792</v>
      </c>
      <c r="B635" s="5">
        <v>1970</v>
      </c>
      <c r="C635" s="12" t="s">
        <v>25</v>
      </c>
      <c r="D635" s="5">
        <v>20</v>
      </c>
      <c r="E635" s="5">
        <v>0</v>
      </c>
      <c r="F635" s="10">
        <v>6407.05</v>
      </c>
      <c r="G635" s="5" t="s">
        <v>2</v>
      </c>
      <c r="H635" s="5" t="s">
        <v>7</v>
      </c>
      <c r="I635" s="5" t="s">
        <v>4</v>
      </c>
      <c r="J635" s="14"/>
      <c r="K635" s="5">
        <f t="shared" si="27"/>
        <v>8</v>
      </c>
      <c r="L635" s="12">
        <f t="shared" si="28"/>
        <v>25800</v>
      </c>
      <c r="M635" s="5">
        <f t="shared" ca="1" si="29"/>
        <v>54</v>
      </c>
    </row>
    <row r="636" spans="1:13" ht="15" customHeight="1" x14ac:dyDescent="0.25">
      <c r="A636" s="5" t="s">
        <v>2206</v>
      </c>
      <c r="B636" s="5">
        <v>1986</v>
      </c>
      <c r="C636" s="12" t="s">
        <v>25</v>
      </c>
      <c r="D636" s="5">
        <v>15</v>
      </c>
      <c r="E636" s="5">
        <v>0</v>
      </c>
      <c r="F636" s="10">
        <v>37742.58</v>
      </c>
      <c r="G636" s="5" t="s">
        <v>7</v>
      </c>
      <c r="H636" s="5" t="s">
        <v>7</v>
      </c>
      <c r="I636" s="5" t="s">
        <v>4</v>
      </c>
      <c r="J636" s="14"/>
      <c r="K636" s="5">
        <f t="shared" si="27"/>
        <v>8</v>
      </c>
      <c r="L636" s="12">
        <f t="shared" si="28"/>
        <v>31639</v>
      </c>
      <c r="M636" s="5">
        <f t="shared" ca="1" si="29"/>
        <v>38</v>
      </c>
    </row>
    <row r="637" spans="1:13" ht="15" customHeight="1" x14ac:dyDescent="0.25">
      <c r="A637" s="5" t="s">
        <v>791</v>
      </c>
      <c r="B637" s="5">
        <v>1985</v>
      </c>
      <c r="C637" s="12" t="s">
        <v>21</v>
      </c>
      <c r="D637" s="5">
        <v>10</v>
      </c>
      <c r="E637" s="5">
        <v>2</v>
      </c>
      <c r="F637" s="10">
        <v>6406.41</v>
      </c>
      <c r="G637" s="5" t="s">
        <v>7</v>
      </c>
      <c r="H637" s="5" t="s">
        <v>3</v>
      </c>
      <c r="I637" s="5" t="s">
        <v>266</v>
      </c>
      <c r="J637" s="14"/>
      <c r="K637" s="5">
        <f t="shared" si="27"/>
        <v>12</v>
      </c>
      <c r="L637" s="12">
        <f t="shared" si="28"/>
        <v>31391</v>
      </c>
      <c r="M637" s="5">
        <f t="shared" ca="1" si="29"/>
        <v>39</v>
      </c>
    </row>
    <row r="638" spans="1:13" ht="15" customHeight="1" x14ac:dyDescent="0.25">
      <c r="A638" s="5" t="s">
        <v>790</v>
      </c>
      <c r="B638" s="5">
        <v>1987</v>
      </c>
      <c r="C638" s="12" t="s">
        <v>11</v>
      </c>
      <c r="D638" s="5">
        <v>9</v>
      </c>
      <c r="E638" s="5">
        <v>2</v>
      </c>
      <c r="F638" s="10">
        <v>6402.29</v>
      </c>
      <c r="G638" s="5" t="s">
        <v>2</v>
      </c>
      <c r="H638" s="5" t="s">
        <v>3</v>
      </c>
      <c r="I638" s="5" t="s">
        <v>237</v>
      </c>
      <c r="J638" s="14"/>
      <c r="K638" s="5">
        <f t="shared" si="27"/>
        <v>9</v>
      </c>
      <c r="L638" s="12">
        <f t="shared" si="28"/>
        <v>32029</v>
      </c>
      <c r="M638" s="5">
        <f t="shared" ca="1" si="29"/>
        <v>37</v>
      </c>
    </row>
    <row r="639" spans="1:13" ht="15" customHeight="1" x14ac:dyDescent="0.25">
      <c r="A639" s="5" t="s">
        <v>789</v>
      </c>
      <c r="B639" s="5">
        <v>1982</v>
      </c>
      <c r="C639" s="12" t="s">
        <v>27</v>
      </c>
      <c r="D639" s="5">
        <v>28</v>
      </c>
      <c r="E639" s="5">
        <v>1</v>
      </c>
      <c r="F639" s="10">
        <v>6393.6</v>
      </c>
      <c r="G639" s="5" t="s">
        <v>2</v>
      </c>
      <c r="H639" s="5" t="s">
        <v>7</v>
      </c>
      <c r="I639" s="5" t="s">
        <v>14</v>
      </c>
      <c r="J639" s="14"/>
      <c r="K639" s="5">
        <f t="shared" si="27"/>
        <v>10</v>
      </c>
      <c r="L639" s="12">
        <f t="shared" si="28"/>
        <v>30252</v>
      </c>
      <c r="M639" s="5">
        <f t="shared" ca="1" si="29"/>
        <v>42</v>
      </c>
    </row>
    <row r="640" spans="1:13" ht="15" customHeight="1" x14ac:dyDescent="0.25">
      <c r="A640" s="5" t="s">
        <v>788</v>
      </c>
      <c r="B640" s="5">
        <v>1997</v>
      </c>
      <c r="C640" s="12" t="s">
        <v>25</v>
      </c>
      <c r="D640" s="5">
        <v>16</v>
      </c>
      <c r="E640" s="5">
        <v>0</v>
      </c>
      <c r="F640" s="10">
        <v>6389.53</v>
      </c>
      <c r="G640" s="5" t="s">
        <v>2</v>
      </c>
      <c r="H640" s="5" t="s">
        <v>2</v>
      </c>
      <c r="I640" s="5" t="s">
        <v>290</v>
      </c>
      <c r="J640" s="14"/>
      <c r="K640" s="5">
        <f t="shared" si="27"/>
        <v>8</v>
      </c>
      <c r="L640" s="12">
        <f t="shared" si="28"/>
        <v>35658</v>
      </c>
      <c r="M640" s="5">
        <f t="shared" ca="1" si="29"/>
        <v>27</v>
      </c>
    </row>
    <row r="641" spans="1:13" ht="15" customHeight="1" x14ac:dyDescent="0.25">
      <c r="A641" s="5" t="s">
        <v>787</v>
      </c>
      <c r="B641" s="5">
        <v>1982</v>
      </c>
      <c r="C641" s="12" t="s">
        <v>25</v>
      </c>
      <c r="D641" s="5">
        <v>6</v>
      </c>
      <c r="E641" s="5">
        <v>1</v>
      </c>
      <c r="F641" s="10">
        <v>6389.38</v>
      </c>
      <c r="G641" s="5" t="s">
        <v>7</v>
      </c>
      <c r="H641" s="5" t="s">
        <v>2</v>
      </c>
      <c r="I641" s="5" t="s">
        <v>14</v>
      </c>
      <c r="J641" s="14"/>
      <c r="K641" s="5">
        <f t="shared" si="27"/>
        <v>8</v>
      </c>
      <c r="L641" s="12">
        <f t="shared" si="28"/>
        <v>30169</v>
      </c>
      <c r="M641" s="5">
        <f t="shared" ca="1" si="29"/>
        <v>42</v>
      </c>
    </row>
    <row r="642" spans="1:13" ht="15" customHeight="1" x14ac:dyDescent="0.25">
      <c r="A642" s="5" t="s">
        <v>786</v>
      </c>
      <c r="B642" s="5">
        <v>1976</v>
      </c>
      <c r="C642" s="12" t="s">
        <v>6</v>
      </c>
      <c r="D642" s="5">
        <v>18</v>
      </c>
      <c r="E642" s="5">
        <v>2</v>
      </c>
      <c r="F642" s="10">
        <v>6374.16</v>
      </c>
      <c r="G642" s="5" t="s">
        <v>2</v>
      </c>
      <c r="H642" s="5" t="s">
        <v>2</v>
      </c>
      <c r="I642" s="5" t="s">
        <v>4</v>
      </c>
      <c r="J642" s="14"/>
      <c r="K642" s="5">
        <f t="shared" ref="K642:K705" si="30">MONTH(1&amp;C642)</f>
        <v>11</v>
      </c>
      <c r="L642" s="12">
        <f t="shared" ref="L642:L705" si="31">DATE(B642,K642,D642)</f>
        <v>28082</v>
      </c>
      <c r="M642" s="5">
        <f t="shared" ref="M642:M705" ca="1" si="32">DATEDIF(L642,TODAY(),"Y")</f>
        <v>48</v>
      </c>
    </row>
    <row r="643" spans="1:13" ht="15" customHeight="1" x14ac:dyDescent="0.25">
      <c r="A643" s="5" t="s">
        <v>785</v>
      </c>
      <c r="B643" s="5">
        <v>1984</v>
      </c>
      <c r="C643" s="12" t="s">
        <v>25</v>
      </c>
      <c r="D643" s="5">
        <v>13</v>
      </c>
      <c r="E643" s="5">
        <v>1</v>
      </c>
      <c r="F643" s="10">
        <v>6373.56</v>
      </c>
      <c r="G643" s="5" t="s">
        <v>2</v>
      </c>
      <c r="H643" s="5" t="s">
        <v>7</v>
      </c>
      <c r="I643" s="5" t="s">
        <v>14</v>
      </c>
      <c r="J643" s="14"/>
      <c r="K643" s="5">
        <f t="shared" si="30"/>
        <v>8</v>
      </c>
      <c r="L643" s="12">
        <f t="shared" si="31"/>
        <v>30907</v>
      </c>
      <c r="M643" s="5">
        <f t="shared" ca="1" si="32"/>
        <v>40</v>
      </c>
    </row>
    <row r="644" spans="1:13" ht="15" customHeight="1" x14ac:dyDescent="0.25">
      <c r="A644" s="5" t="s">
        <v>784</v>
      </c>
      <c r="B644" s="5">
        <v>1970</v>
      </c>
      <c r="C644" s="12" t="s">
        <v>6</v>
      </c>
      <c r="D644" s="5">
        <v>9</v>
      </c>
      <c r="E644" s="5">
        <v>0</v>
      </c>
      <c r="F644" s="10">
        <v>6367.31</v>
      </c>
      <c r="G644" s="5" t="s">
        <v>2</v>
      </c>
      <c r="H644" s="5" t="s">
        <v>7</v>
      </c>
      <c r="I644" s="5" t="s">
        <v>4</v>
      </c>
      <c r="J644" s="14"/>
      <c r="K644" s="5">
        <f t="shared" si="30"/>
        <v>11</v>
      </c>
      <c r="L644" s="12">
        <f t="shared" si="31"/>
        <v>25881</v>
      </c>
      <c r="M644" s="5">
        <f t="shared" ca="1" si="32"/>
        <v>54</v>
      </c>
    </row>
    <row r="645" spans="1:13" ht="15" customHeight="1" x14ac:dyDescent="0.25">
      <c r="A645" s="5" t="s">
        <v>783</v>
      </c>
      <c r="B645" s="5">
        <v>1996</v>
      </c>
      <c r="C645" s="12" t="s">
        <v>1</v>
      </c>
      <c r="D645" s="5">
        <v>7</v>
      </c>
      <c r="E645" s="5">
        <v>0</v>
      </c>
      <c r="F645" s="10">
        <v>6361.47</v>
      </c>
      <c r="G645" s="5" t="s">
        <v>2</v>
      </c>
      <c r="H645" s="5" t="s">
        <v>3</v>
      </c>
      <c r="I645" s="5" t="s">
        <v>290</v>
      </c>
      <c r="J645" s="14"/>
      <c r="K645" s="5">
        <f t="shared" si="30"/>
        <v>7</v>
      </c>
      <c r="L645" s="12">
        <f t="shared" si="31"/>
        <v>35253</v>
      </c>
      <c r="M645" s="5">
        <f t="shared" ca="1" si="32"/>
        <v>28</v>
      </c>
    </row>
    <row r="646" spans="1:13" ht="15" customHeight="1" x14ac:dyDescent="0.25">
      <c r="A646" s="5" t="s">
        <v>782</v>
      </c>
      <c r="B646" s="5">
        <v>1989</v>
      </c>
      <c r="C646" s="12" t="s">
        <v>9</v>
      </c>
      <c r="D646" s="5">
        <v>24</v>
      </c>
      <c r="E646" s="5">
        <v>3</v>
      </c>
      <c r="F646" s="10">
        <v>6360.99</v>
      </c>
      <c r="G646" s="5" t="s">
        <v>2</v>
      </c>
      <c r="H646" s="5" t="s">
        <v>2</v>
      </c>
      <c r="I646" s="5" t="s">
        <v>14</v>
      </c>
      <c r="J646" s="14"/>
      <c r="K646" s="5">
        <f t="shared" si="30"/>
        <v>6</v>
      </c>
      <c r="L646" s="12">
        <f t="shared" si="31"/>
        <v>32683</v>
      </c>
      <c r="M646" s="5">
        <f t="shared" ca="1" si="32"/>
        <v>35</v>
      </c>
    </row>
    <row r="647" spans="1:13" ht="15" customHeight="1" x14ac:dyDescent="0.25">
      <c r="A647" s="5" t="s">
        <v>2205</v>
      </c>
      <c r="B647" s="5">
        <v>1976</v>
      </c>
      <c r="C647" s="12" t="s">
        <v>11</v>
      </c>
      <c r="D647" s="5">
        <v>18</v>
      </c>
      <c r="E647" s="5">
        <v>2</v>
      </c>
      <c r="F647" s="10">
        <v>37735.199999999997</v>
      </c>
      <c r="G647" s="5" t="s">
        <v>2</v>
      </c>
      <c r="H647" s="5" t="s">
        <v>2</v>
      </c>
      <c r="I647" s="5" t="s">
        <v>32</v>
      </c>
      <c r="J647" s="14"/>
      <c r="K647" s="5">
        <f t="shared" si="30"/>
        <v>9</v>
      </c>
      <c r="L647" s="12">
        <f t="shared" si="31"/>
        <v>28021</v>
      </c>
      <c r="M647" s="5">
        <f t="shared" ca="1" si="32"/>
        <v>48</v>
      </c>
    </row>
    <row r="648" spans="1:13" ht="15" customHeight="1" x14ac:dyDescent="0.25">
      <c r="A648" s="5" t="s">
        <v>781</v>
      </c>
      <c r="B648" s="5">
        <v>1980</v>
      </c>
      <c r="C648" s="12" t="s">
        <v>27</v>
      </c>
      <c r="D648" s="5">
        <v>30</v>
      </c>
      <c r="E648" s="5">
        <v>0</v>
      </c>
      <c r="F648" s="10">
        <v>6358.78</v>
      </c>
      <c r="G648" s="5" t="s">
        <v>2</v>
      </c>
      <c r="H648" s="5" t="s">
        <v>7</v>
      </c>
      <c r="I648" s="5" t="s">
        <v>14</v>
      </c>
      <c r="J648" s="14"/>
      <c r="K648" s="5">
        <f t="shared" si="30"/>
        <v>10</v>
      </c>
      <c r="L648" s="12">
        <f t="shared" si="31"/>
        <v>29524</v>
      </c>
      <c r="M648" s="5">
        <f t="shared" ca="1" si="32"/>
        <v>44</v>
      </c>
    </row>
    <row r="649" spans="1:13" ht="15" customHeight="1" x14ac:dyDescent="0.25">
      <c r="A649" s="5" t="s">
        <v>780</v>
      </c>
      <c r="B649" s="5">
        <v>1983</v>
      </c>
      <c r="C649" s="12" t="s">
        <v>25</v>
      </c>
      <c r="D649" s="5">
        <v>19</v>
      </c>
      <c r="E649" s="5">
        <v>2</v>
      </c>
      <c r="F649" s="10">
        <v>6356.27</v>
      </c>
      <c r="G649" s="5" t="s">
        <v>3</v>
      </c>
      <c r="H649" s="5" t="s">
        <v>2</v>
      </c>
      <c r="I649" s="5" t="s">
        <v>4</v>
      </c>
      <c r="J649" s="14"/>
      <c r="K649" s="5">
        <f t="shared" si="30"/>
        <v>8</v>
      </c>
      <c r="L649" s="12">
        <f t="shared" si="31"/>
        <v>30547</v>
      </c>
      <c r="M649" s="5">
        <f t="shared" ca="1" si="32"/>
        <v>41</v>
      </c>
    </row>
    <row r="650" spans="1:13" ht="15" customHeight="1" x14ac:dyDescent="0.25">
      <c r="A650" s="5" t="s">
        <v>779</v>
      </c>
      <c r="B650" s="5">
        <v>1983</v>
      </c>
      <c r="C650" s="12" t="s">
        <v>27</v>
      </c>
      <c r="D650" s="5">
        <v>21</v>
      </c>
      <c r="E650" s="5">
        <v>2</v>
      </c>
      <c r="F650" s="10">
        <v>6338.08</v>
      </c>
      <c r="G650" s="5" t="s">
        <v>2</v>
      </c>
      <c r="H650" s="5" t="s">
        <v>7</v>
      </c>
      <c r="I650" s="5" t="s">
        <v>4</v>
      </c>
      <c r="J650" s="14"/>
      <c r="K650" s="5">
        <f t="shared" si="30"/>
        <v>10</v>
      </c>
      <c r="L650" s="12">
        <f t="shared" si="31"/>
        <v>30610</v>
      </c>
      <c r="M650" s="5">
        <f t="shared" ca="1" si="32"/>
        <v>41</v>
      </c>
    </row>
    <row r="651" spans="1:13" ht="15" customHeight="1" x14ac:dyDescent="0.25">
      <c r="A651" s="5" t="s">
        <v>778</v>
      </c>
      <c r="B651" s="5">
        <v>1986</v>
      </c>
      <c r="C651" s="12" t="s">
        <v>11</v>
      </c>
      <c r="D651" s="5">
        <v>25</v>
      </c>
      <c r="E651" s="5">
        <v>3</v>
      </c>
      <c r="F651" s="10">
        <v>6335.64</v>
      </c>
      <c r="G651" s="5" t="s">
        <v>2</v>
      </c>
      <c r="H651" s="5" t="s">
        <v>2</v>
      </c>
      <c r="I651" s="5" t="s">
        <v>4</v>
      </c>
      <c r="J651" s="14"/>
      <c r="K651" s="5">
        <f t="shared" si="30"/>
        <v>9</v>
      </c>
      <c r="L651" s="12">
        <f t="shared" si="31"/>
        <v>31680</v>
      </c>
      <c r="M651" s="5">
        <f t="shared" ca="1" si="32"/>
        <v>38</v>
      </c>
    </row>
    <row r="652" spans="1:13" ht="15" customHeight="1" x14ac:dyDescent="0.25">
      <c r="A652" s="5" t="s">
        <v>777</v>
      </c>
      <c r="B652" s="5">
        <v>1990</v>
      </c>
      <c r="C652" s="12" t="s">
        <v>25</v>
      </c>
      <c r="D652" s="5">
        <v>13</v>
      </c>
      <c r="E652" s="5">
        <v>3</v>
      </c>
      <c r="F652" s="10">
        <v>6334.34</v>
      </c>
      <c r="G652" s="5" t="s">
        <v>2</v>
      </c>
      <c r="H652" s="5" t="s">
        <v>2</v>
      </c>
      <c r="I652" s="5" t="s">
        <v>237</v>
      </c>
      <c r="J652" s="14"/>
      <c r="K652" s="5">
        <f t="shared" si="30"/>
        <v>8</v>
      </c>
      <c r="L652" s="12">
        <f t="shared" si="31"/>
        <v>33098</v>
      </c>
      <c r="M652" s="5">
        <f t="shared" ca="1" si="32"/>
        <v>34</v>
      </c>
    </row>
    <row r="653" spans="1:13" ht="15" customHeight="1" x14ac:dyDescent="0.25">
      <c r="A653" s="5" t="s">
        <v>776</v>
      </c>
      <c r="B653" s="5">
        <v>1985</v>
      </c>
      <c r="C653" s="12" t="s">
        <v>21</v>
      </c>
      <c r="D653" s="5">
        <v>15</v>
      </c>
      <c r="E653" s="5">
        <v>2</v>
      </c>
      <c r="F653" s="10">
        <v>6313.76</v>
      </c>
      <c r="G653" s="5" t="s">
        <v>2</v>
      </c>
      <c r="H653" s="5" t="s">
        <v>7</v>
      </c>
      <c r="I653" s="5" t="s">
        <v>4</v>
      </c>
      <c r="J653" s="14"/>
      <c r="K653" s="5">
        <f t="shared" si="30"/>
        <v>12</v>
      </c>
      <c r="L653" s="12">
        <f t="shared" si="31"/>
        <v>31396</v>
      </c>
      <c r="M653" s="5">
        <f t="shared" ca="1" si="32"/>
        <v>39</v>
      </c>
    </row>
    <row r="654" spans="1:13" ht="15" customHeight="1" x14ac:dyDescent="0.25">
      <c r="A654" s="5" t="s">
        <v>775</v>
      </c>
      <c r="B654" s="5">
        <v>1985</v>
      </c>
      <c r="C654" s="12" t="s">
        <v>6</v>
      </c>
      <c r="D654" s="5">
        <v>19</v>
      </c>
      <c r="E654" s="5">
        <v>2</v>
      </c>
      <c r="F654" s="10">
        <v>6311.95</v>
      </c>
      <c r="G654" s="5" t="s">
        <v>2</v>
      </c>
      <c r="H654" s="5" t="s">
        <v>7</v>
      </c>
      <c r="I654" s="5" t="s">
        <v>32</v>
      </c>
      <c r="J654" s="14"/>
      <c r="K654" s="5">
        <f t="shared" si="30"/>
        <v>11</v>
      </c>
      <c r="L654" s="12">
        <f t="shared" si="31"/>
        <v>31370</v>
      </c>
      <c r="M654" s="5">
        <f t="shared" ca="1" si="32"/>
        <v>39</v>
      </c>
    </row>
    <row r="655" spans="1:13" ht="15" customHeight="1" x14ac:dyDescent="0.25">
      <c r="A655" s="5" t="s">
        <v>774</v>
      </c>
      <c r="B655" s="5">
        <v>2004</v>
      </c>
      <c r="C655" s="12" t="s">
        <v>1</v>
      </c>
      <c r="D655" s="5">
        <v>27</v>
      </c>
      <c r="E655" s="5">
        <v>0</v>
      </c>
      <c r="F655" s="10">
        <v>6311.11</v>
      </c>
      <c r="G655" s="5" t="s">
        <v>2</v>
      </c>
      <c r="H655" s="5" t="s">
        <v>2</v>
      </c>
      <c r="I655" s="5" t="s">
        <v>32</v>
      </c>
      <c r="J655" s="14"/>
      <c r="K655" s="5">
        <f t="shared" si="30"/>
        <v>7</v>
      </c>
      <c r="L655" s="12">
        <f t="shared" si="31"/>
        <v>38195</v>
      </c>
      <c r="M655" s="5">
        <f t="shared" ca="1" si="32"/>
        <v>20</v>
      </c>
    </row>
    <row r="656" spans="1:13" ht="15" customHeight="1" x14ac:dyDescent="0.25">
      <c r="A656" s="5" t="s">
        <v>773</v>
      </c>
      <c r="B656" s="5">
        <v>1969</v>
      </c>
      <c r="C656" s="12" t="s">
        <v>11</v>
      </c>
      <c r="D656" s="5">
        <v>4</v>
      </c>
      <c r="E656" s="5">
        <v>0</v>
      </c>
      <c r="F656" s="10">
        <v>6305.61</v>
      </c>
      <c r="G656" s="5" t="s">
        <v>2</v>
      </c>
      <c r="H656" s="5" t="s">
        <v>2</v>
      </c>
      <c r="I656" s="5" t="s">
        <v>14</v>
      </c>
      <c r="J656" s="14"/>
      <c r="K656" s="5">
        <f t="shared" si="30"/>
        <v>9</v>
      </c>
      <c r="L656" s="12">
        <f t="shared" si="31"/>
        <v>25450</v>
      </c>
      <c r="M656" s="5">
        <f t="shared" ca="1" si="32"/>
        <v>55</v>
      </c>
    </row>
    <row r="657" spans="1:13" ht="15" customHeight="1" x14ac:dyDescent="0.25">
      <c r="A657" s="5" t="s">
        <v>772</v>
      </c>
      <c r="B657" s="5">
        <v>1974</v>
      </c>
      <c r="C657" s="12" t="s">
        <v>11</v>
      </c>
      <c r="D657" s="5">
        <v>17</v>
      </c>
      <c r="E657" s="5">
        <v>0</v>
      </c>
      <c r="F657" s="10">
        <v>6302.23</v>
      </c>
      <c r="G657" s="5" t="s">
        <v>2</v>
      </c>
      <c r="H657" s="5" t="s">
        <v>7</v>
      </c>
      <c r="I657" s="5" t="s">
        <v>4</v>
      </c>
      <c r="J657" s="14"/>
      <c r="K657" s="5">
        <f t="shared" si="30"/>
        <v>9</v>
      </c>
      <c r="L657" s="12">
        <f t="shared" si="31"/>
        <v>27289</v>
      </c>
      <c r="M657" s="5">
        <f t="shared" ca="1" si="32"/>
        <v>50</v>
      </c>
    </row>
    <row r="658" spans="1:13" ht="15" customHeight="1" x14ac:dyDescent="0.25">
      <c r="A658" s="5" t="s">
        <v>2204</v>
      </c>
      <c r="B658" s="5">
        <v>1988</v>
      </c>
      <c r="C658" s="12" t="s">
        <v>27</v>
      </c>
      <c r="D658" s="5">
        <v>10</v>
      </c>
      <c r="E658" s="5">
        <v>1</v>
      </c>
      <c r="F658" s="10">
        <v>37701.879999999997</v>
      </c>
      <c r="G658" s="5" t="s">
        <v>2</v>
      </c>
      <c r="H658" s="5" t="s">
        <v>3</v>
      </c>
      <c r="I658" s="5" t="s">
        <v>239</v>
      </c>
      <c r="J658" s="14"/>
      <c r="K658" s="5">
        <f t="shared" si="30"/>
        <v>10</v>
      </c>
      <c r="L658" s="12">
        <f t="shared" si="31"/>
        <v>32426</v>
      </c>
      <c r="M658" s="5">
        <f t="shared" ca="1" si="32"/>
        <v>36</v>
      </c>
    </row>
    <row r="659" spans="1:13" ht="15" customHeight="1" x14ac:dyDescent="0.25">
      <c r="A659" s="5" t="s">
        <v>771</v>
      </c>
      <c r="B659" s="5">
        <v>1996</v>
      </c>
      <c r="C659" s="12" t="s">
        <v>1</v>
      </c>
      <c r="D659" s="5">
        <v>4</v>
      </c>
      <c r="E659" s="5">
        <v>0</v>
      </c>
      <c r="F659" s="10">
        <v>6293.63</v>
      </c>
      <c r="G659" s="5" t="s">
        <v>2</v>
      </c>
      <c r="H659" s="5" t="s">
        <v>3</v>
      </c>
      <c r="I659" s="5" t="s">
        <v>290</v>
      </c>
      <c r="J659" s="14"/>
      <c r="K659" s="5">
        <f t="shared" si="30"/>
        <v>7</v>
      </c>
      <c r="L659" s="12">
        <f t="shared" si="31"/>
        <v>35250</v>
      </c>
      <c r="M659" s="5">
        <f t="shared" ca="1" si="32"/>
        <v>28</v>
      </c>
    </row>
    <row r="660" spans="1:13" ht="15" customHeight="1" x14ac:dyDescent="0.25">
      <c r="A660" s="5" t="s">
        <v>770</v>
      </c>
      <c r="B660" s="5">
        <v>1981</v>
      </c>
      <c r="C660" s="12" t="s">
        <v>25</v>
      </c>
      <c r="D660" s="5">
        <v>26</v>
      </c>
      <c r="E660" s="5">
        <v>1</v>
      </c>
      <c r="F660" s="10">
        <v>6289.75</v>
      </c>
      <c r="G660" s="5" t="s">
        <v>2</v>
      </c>
      <c r="H660" s="5" t="s">
        <v>3</v>
      </c>
      <c r="I660" s="5" t="s">
        <v>4</v>
      </c>
      <c r="J660" s="14"/>
      <c r="K660" s="5">
        <f t="shared" si="30"/>
        <v>8</v>
      </c>
      <c r="L660" s="12">
        <f t="shared" si="31"/>
        <v>29824</v>
      </c>
      <c r="M660" s="5">
        <f t="shared" ca="1" si="32"/>
        <v>43</v>
      </c>
    </row>
    <row r="661" spans="1:13" ht="15" customHeight="1" x14ac:dyDescent="0.25">
      <c r="A661" s="5" t="s">
        <v>769</v>
      </c>
      <c r="B661" s="5">
        <v>1981</v>
      </c>
      <c r="C661" s="12" t="s">
        <v>6</v>
      </c>
      <c r="D661" s="5">
        <v>24</v>
      </c>
      <c r="E661" s="5">
        <v>1</v>
      </c>
      <c r="F661" s="10">
        <v>6282.24</v>
      </c>
      <c r="G661" s="5" t="s">
        <v>2</v>
      </c>
      <c r="H661" s="5" t="s">
        <v>7</v>
      </c>
      <c r="I661" s="5" t="s">
        <v>32</v>
      </c>
      <c r="J661" s="14"/>
      <c r="K661" s="5">
        <f t="shared" si="30"/>
        <v>11</v>
      </c>
      <c r="L661" s="12">
        <f t="shared" si="31"/>
        <v>29914</v>
      </c>
      <c r="M661" s="5">
        <f t="shared" ca="1" si="32"/>
        <v>43</v>
      </c>
    </row>
    <row r="662" spans="1:13" ht="15" customHeight="1" x14ac:dyDescent="0.25">
      <c r="A662" s="5" t="s">
        <v>768</v>
      </c>
      <c r="B662" s="5">
        <v>1993</v>
      </c>
      <c r="C662" s="12" t="s">
        <v>27</v>
      </c>
      <c r="D662" s="5">
        <v>16</v>
      </c>
      <c r="E662" s="5">
        <v>0</v>
      </c>
      <c r="F662" s="10">
        <v>6276.3</v>
      </c>
      <c r="G662" s="5" t="s">
        <v>2</v>
      </c>
      <c r="H662" s="5" t="s">
        <v>7</v>
      </c>
      <c r="I662" s="5" t="s">
        <v>190</v>
      </c>
      <c r="J662" s="14"/>
      <c r="K662" s="5">
        <f t="shared" si="30"/>
        <v>10</v>
      </c>
      <c r="L662" s="12">
        <f t="shared" si="31"/>
        <v>34258</v>
      </c>
      <c r="M662" s="5">
        <f t="shared" ca="1" si="32"/>
        <v>31</v>
      </c>
    </row>
    <row r="663" spans="1:13" ht="15" customHeight="1" x14ac:dyDescent="0.25">
      <c r="A663" s="5" t="s">
        <v>767</v>
      </c>
      <c r="B663" s="5">
        <v>1981</v>
      </c>
      <c r="C663" s="12" t="s">
        <v>9</v>
      </c>
      <c r="D663" s="5">
        <v>30</v>
      </c>
      <c r="E663" s="5">
        <v>1</v>
      </c>
      <c r="F663" s="10">
        <v>6272.48</v>
      </c>
      <c r="G663" s="5" t="s">
        <v>7</v>
      </c>
      <c r="H663" s="5" t="s">
        <v>3</v>
      </c>
      <c r="I663" s="5" t="s">
        <v>4</v>
      </c>
      <c r="J663" s="14"/>
      <c r="K663" s="5">
        <f t="shared" si="30"/>
        <v>6</v>
      </c>
      <c r="L663" s="12">
        <f t="shared" si="31"/>
        <v>29767</v>
      </c>
      <c r="M663" s="5">
        <f t="shared" ca="1" si="32"/>
        <v>43</v>
      </c>
    </row>
    <row r="664" spans="1:13" ht="15" customHeight="1" x14ac:dyDescent="0.25">
      <c r="A664" s="5" t="s">
        <v>766</v>
      </c>
      <c r="B664" s="5">
        <v>1984</v>
      </c>
      <c r="C664" s="12" t="s">
        <v>11</v>
      </c>
      <c r="D664" s="5">
        <v>25</v>
      </c>
      <c r="E664" s="5">
        <v>3</v>
      </c>
      <c r="F664" s="10">
        <v>6269.33</v>
      </c>
      <c r="G664" s="5" t="s">
        <v>2</v>
      </c>
      <c r="H664" s="5" t="s">
        <v>7</v>
      </c>
      <c r="I664" s="5" t="s">
        <v>4</v>
      </c>
      <c r="J664" s="14"/>
      <c r="K664" s="5">
        <f t="shared" si="30"/>
        <v>9</v>
      </c>
      <c r="L664" s="12">
        <f t="shared" si="31"/>
        <v>30950</v>
      </c>
      <c r="M664" s="5">
        <f t="shared" ca="1" si="32"/>
        <v>40</v>
      </c>
    </row>
    <row r="665" spans="1:13" ht="15" customHeight="1" x14ac:dyDescent="0.25">
      <c r="A665" s="5" t="s">
        <v>765</v>
      </c>
      <c r="B665" s="5">
        <v>1995</v>
      </c>
      <c r="C665" s="12" t="s">
        <v>27</v>
      </c>
      <c r="D665" s="5">
        <v>17</v>
      </c>
      <c r="E665" s="5">
        <v>0</v>
      </c>
      <c r="F665" s="10">
        <v>6261.2</v>
      </c>
      <c r="G665" s="5" t="s">
        <v>2</v>
      </c>
      <c r="H665" s="5" t="s">
        <v>7</v>
      </c>
      <c r="I665" s="5" t="s">
        <v>525</v>
      </c>
      <c r="J665" s="14"/>
      <c r="K665" s="5">
        <f t="shared" si="30"/>
        <v>10</v>
      </c>
      <c r="L665" s="12">
        <f t="shared" si="31"/>
        <v>34989</v>
      </c>
      <c r="M665" s="5">
        <f t="shared" ca="1" si="32"/>
        <v>29</v>
      </c>
    </row>
    <row r="666" spans="1:13" ht="15" customHeight="1" x14ac:dyDescent="0.25">
      <c r="A666" s="5" t="s">
        <v>764</v>
      </c>
      <c r="B666" s="5">
        <v>1970</v>
      </c>
      <c r="C666" s="12" t="s">
        <v>27</v>
      </c>
      <c r="D666" s="5">
        <v>11</v>
      </c>
      <c r="E666" s="5">
        <v>0</v>
      </c>
      <c r="F666" s="10">
        <v>6255.38</v>
      </c>
      <c r="G666" s="5" t="s">
        <v>2</v>
      </c>
      <c r="H666" s="5" t="s">
        <v>2</v>
      </c>
      <c r="I666" s="5" t="s">
        <v>4</v>
      </c>
      <c r="J666" s="14"/>
      <c r="K666" s="5">
        <f t="shared" si="30"/>
        <v>10</v>
      </c>
      <c r="L666" s="12">
        <f t="shared" si="31"/>
        <v>25852</v>
      </c>
      <c r="M666" s="5">
        <f t="shared" ca="1" si="32"/>
        <v>54</v>
      </c>
    </row>
    <row r="667" spans="1:13" ht="15" customHeight="1" x14ac:dyDescent="0.25">
      <c r="A667" s="5" t="s">
        <v>763</v>
      </c>
      <c r="B667" s="5">
        <v>1972</v>
      </c>
      <c r="C667" s="12" t="s">
        <v>11</v>
      </c>
      <c r="D667" s="5">
        <v>8</v>
      </c>
      <c r="E667" s="5">
        <v>0</v>
      </c>
      <c r="F667" s="10">
        <v>6254.13</v>
      </c>
      <c r="G667" s="5" t="s">
        <v>2</v>
      </c>
      <c r="H667" s="5" t="s">
        <v>2</v>
      </c>
      <c r="I667" s="5" t="s">
        <v>14</v>
      </c>
      <c r="J667" s="14"/>
      <c r="K667" s="5">
        <f t="shared" si="30"/>
        <v>9</v>
      </c>
      <c r="L667" s="12">
        <f t="shared" si="31"/>
        <v>26550</v>
      </c>
      <c r="M667" s="5">
        <f t="shared" ca="1" si="32"/>
        <v>52</v>
      </c>
    </row>
    <row r="668" spans="1:13" ht="15" customHeight="1" x14ac:dyDescent="0.25">
      <c r="A668" s="5" t="s">
        <v>762</v>
      </c>
      <c r="B668" s="5">
        <v>1972</v>
      </c>
      <c r="C668" s="12" t="s">
        <v>6</v>
      </c>
      <c r="D668" s="5">
        <v>11</v>
      </c>
      <c r="E668" s="5">
        <v>0</v>
      </c>
      <c r="F668" s="10">
        <v>6253.85</v>
      </c>
      <c r="G668" s="5" t="s">
        <v>2</v>
      </c>
      <c r="H668" s="5" t="s">
        <v>2</v>
      </c>
      <c r="I668" s="5" t="s">
        <v>4</v>
      </c>
      <c r="J668" s="14"/>
      <c r="K668" s="5">
        <f t="shared" si="30"/>
        <v>11</v>
      </c>
      <c r="L668" s="12">
        <f t="shared" si="31"/>
        <v>26614</v>
      </c>
      <c r="M668" s="5">
        <f t="shared" ca="1" si="32"/>
        <v>52</v>
      </c>
    </row>
    <row r="669" spans="1:13" ht="15" customHeight="1" x14ac:dyDescent="0.25">
      <c r="A669" s="5" t="s">
        <v>2347</v>
      </c>
      <c r="B669" s="5">
        <v>1962</v>
      </c>
      <c r="C669" s="12" t="s">
        <v>25</v>
      </c>
      <c r="D669" s="5">
        <v>27</v>
      </c>
      <c r="E669" s="5">
        <v>0</v>
      </c>
      <c r="F669" s="10">
        <v>48173.36</v>
      </c>
      <c r="G669" s="5" t="s">
        <v>7</v>
      </c>
      <c r="H669" s="5" t="s">
        <v>3</v>
      </c>
      <c r="I669" s="5" t="s">
        <v>32</v>
      </c>
      <c r="J669" s="14"/>
      <c r="K669" s="5">
        <f t="shared" si="30"/>
        <v>8</v>
      </c>
      <c r="L669" s="12">
        <f t="shared" si="31"/>
        <v>22885</v>
      </c>
      <c r="M669" s="5">
        <f t="shared" ca="1" si="32"/>
        <v>62</v>
      </c>
    </row>
    <row r="670" spans="1:13" ht="15" customHeight="1" x14ac:dyDescent="0.25">
      <c r="A670" s="5" t="s">
        <v>2203</v>
      </c>
      <c r="B670" s="5">
        <v>1970</v>
      </c>
      <c r="C670" s="12" t="s">
        <v>27</v>
      </c>
      <c r="D670" s="5">
        <v>28</v>
      </c>
      <c r="E670" s="5">
        <v>0</v>
      </c>
      <c r="F670" s="10">
        <v>37675.06</v>
      </c>
      <c r="G670" s="5" t="s">
        <v>2</v>
      </c>
      <c r="H670" s="5" t="s">
        <v>3</v>
      </c>
      <c r="I670" s="5" t="s">
        <v>32</v>
      </c>
      <c r="J670" s="14"/>
      <c r="K670" s="5">
        <f t="shared" si="30"/>
        <v>10</v>
      </c>
      <c r="L670" s="12">
        <f t="shared" si="31"/>
        <v>25869</v>
      </c>
      <c r="M670" s="5">
        <f t="shared" ca="1" si="32"/>
        <v>54</v>
      </c>
    </row>
    <row r="671" spans="1:13" ht="15" customHeight="1" x14ac:dyDescent="0.25">
      <c r="A671" s="5" t="s">
        <v>761</v>
      </c>
      <c r="B671" s="5">
        <v>1979</v>
      </c>
      <c r="C671" s="12" t="s">
        <v>27</v>
      </c>
      <c r="D671" s="5">
        <v>10</v>
      </c>
      <c r="E671" s="5">
        <v>0</v>
      </c>
      <c r="F671" s="10">
        <v>6250.44</v>
      </c>
      <c r="G671" s="5" t="s">
        <v>2</v>
      </c>
      <c r="H671" s="5" t="s">
        <v>7</v>
      </c>
      <c r="I671" s="5" t="s">
        <v>32</v>
      </c>
      <c r="J671" s="14"/>
      <c r="K671" s="5">
        <f t="shared" si="30"/>
        <v>10</v>
      </c>
      <c r="L671" s="12">
        <f t="shared" si="31"/>
        <v>29138</v>
      </c>
      <c r="M671" s="5">
        <f t="shared" ca="1" si="32"/>
        <v>45</v>
      </c>
    </row>
    <row r="672" spans="1:13" ht="15" customHeight="1" x14ac:dyDescent="0.25">
      <c r="A672" s="5" t="s">
        <v>760</v>
      </c>
      <c r="B672" s="5">
        <v>1983</v>
      </c>
      <c r="C672" s="12" t="s">
        <v>25</v>
      </c>
      <c r="D672" s="5">
        <v>11</v>
      </c>
      <c r="E672" s="5">
        <v>1</v>
      </c>
      <c r="F672" s="10">
        <v>6238.3</v>
      </c>
      <c r="G672" s="5" t="s">
        <v>2</v>
      </c>
      <c r="H672" s="5" t="s">
        <v>7</v>
      </c>
      <c r="I672" s="5" t="s">
        <v>32</v>
      </c>
      <c r="J672" s="14"/>
      <c r="K672" s="5">
        <f t="shared" si="30"/>
        <v>8</v>
      </c>
      <c r="L672" s="12">
        <f t="shared" si="31"/>
        <v>30539</v>
      </c>
      <c r="M672" s="5">
        <f t="shared" ca="1" si="32"/>
        <v>41</v>
      </c>
    </row>
    <row r="673" spans="1:13" ht="15" customHeight="1" x14ac:dyDescent="0.25">
      <c r="A673" s="5" t="s">
        <v>759</v>
      </c>
      <c r="B673" s="5">
        <v>1978</v>
      </c>
      <c r="C673" s="12" t="s">
        <v>11</v>
      </c>
      <c r="D673" s="5">
        <v>19</v>
      </c>
      <c r="E673" s="5">
        <v>2</v>
      </c>
      <c r="F673" s="10">
        <v>6236.95</v>
      </c>
      <c r="G673" s="5" t="s">
        <v>2</v>
      </c>
      <c r="H673" s="5" t="s">
        <v>2</v>
      </c>
      <c r="I673" s="5" t="s">
        <v>4</v>
      </c>
      <c r="J673" s="14"/>
      <c r="K673" s="5">
        <f t="shared" si="30"/>
        <v>9</v>
      </c>
      <c r="L673" s="12">
        <f t="shared" si="31"/>
        <v>28752</v>
      </c>
      <c r="M673" s="5">
        <f t="shared" ca="1" si="32"/>
        <v>46</v>
      </c>
    </row>
    <row r="674" spans="1:13" ht="15" customHeight="1" x14ac:dyDescent="0.25">
      <c r="A674" s="5" t="s">
        <v>758</v>
      </c>
      <c r="B674" s="5">
        <v>1972</v>
      </c>
      <c r="C674" s="12" t="s">
        <v>9</v>
      </c>
      <c r="D674" s="5">
        <v>29</v>
      </c>
      <c r="E674" s="5">
        <v>0</v>
      </c>
      <c r="F674" s="10">
        <v>6219.93</v>
      </c>
      <c r="G674" s="5" t="s">
        <v>2</v>
      </c>
      <c r="H674" s="5" t="s">
        <v>2</v>
      </c>
      <c r="I674" s="5" t="s">
        <v>4</v>
      </c>
      <c r="J674" s="14"/>
      <c r="K674" s="5">
        <f t="shared" si="30"/>
        <v>6</v>
      </c>
      <c r="L674" s="12">
        <f t="shared" si="31"/>
        <v>26479</v>
      </c>
      <c r="M674" s="5">
        <f t="shared" ca="1" si="32"/>
        <v>52</v>
      </c>
    </row>
    <row r="675" spans="1:13" ht="15" customHeight="1" x14ac:dyDescent="0.25">
      <c r="A675" s="5" t="s">
        <v>757</v>
      </c>
      <c r="B675" s="5">
        <v>1992</v>
      </c>
      <c r="C675" s="12" t="s">
        <v>25</v>
      </c>
      <c r="D675" s="5">
        <v>12</v>
      </c>
      <c r="E675" s="5">
        <v>0</v>
      </c>
      <c r="F675" s="10">
        <v>6208.5</v>
      </c>
      <c r="G675" s="5" t="s">
        <v>2</v>
      </c>
      <c r="H675" s="5" t="s">
        <v>7</v>
      </c>
      <c r="I675" s="5" t="s">
        <v>290</v>
      </c>
      <c r="J675" s="14"/>
      <c r="K675" s="5">
        <f t="shared" si="30"/>
        <v>8</v>
      </c>
      <c r="L675" s="12">
        <f t="shared" si="31"/>
        <v>33828</v>
      </c>
      <c r="M675" s="5">
        <f t="shared" ca="1" si="32"/>
        <v>32</v>
      </c>
    </row>
    <row r="676" spans="1:13" ht="15" customHeight="1" x14ac:dyDescent="0.25">
      <c r="A676" s="5" t="s">
        <v>756</v>
      </c>
      <c r="B676" s="5">
        <v>1999</v>
      </c>
      <c r="C676" s="12" t="s">
        <v>11</v>
      </c>
      <c r="D676" s="5">
        <v>10</v>
      </c>
      <c r="E676" s="5">
        <v>0</v>
      </c>
      <c r="F676" s="10">
        <v>6207.26</v>
      </c>
      <c r="G676" s="5" t="s">
        <v>2</v>
      </c>
      <c r="H676" s="5" t="s">
        <v>2</v>
      </c>
      <c r="I676" s="5" t="s">
        <v>525</v>
      </c>
      <c r="J676" s="14"/>
      <c r="K676" s="5">
        <f t="shared" si="30"/>
        <v>9</v>
      </c>
      <c r="L676" s="12">
        <f t="shared" si="31"/>
        <v>36413</v>
      </c>
      <c r="M676" s="5">
        <f t="shared" ca="1" si="32"/>
        <v>25</v>
      </c>
    </row>
    <row r="677" spans="1:13" ht="15" customHeight="1" x14ac:dyDescent="0.25">
      <c r="A677" s="5" t="s">
        <v>755</v>
      </c>
      <c r="B677" s="5">
        <v>1985</v>
      </c>
      <c r="C677" s="12" t="s">
        <v>11</v>
      </c>
      <c r="D677" s="5">
        <v>22</v>
      </c>
      <c r="E677" s="5">
        <v>2</v>
      </c>
      <c r="F677" s="10">
        <v>6203.9</v>
      </c>
      <c r="G677" s="5" t="s">
        <v>2</v>
      </c>
      <c r="H677" s="5" t="s">
        <v>2</v>
      </c>
      <c r="I677" s="5" t="s">
        <v>14</v>
      </c>
      <c r="J677" s="14"/>
      <c r="K677" s="5">
        <f t="shared" si="30"/>
        <v>9</v>
      </c>
      <c r="L677" s="12">
        <f t="shared" si="31"/>
        <v>31312</v>
      </c>
      <c r="M677" s="5">
        <f t="shared" ca="1" si="32"/>
        <v>39</v>
      </c>
    </row>
    <row r="678" spans="1:13" ht="15" customHeight="1" x14ac:dyDescent="0.25">
      <c r="A678" s="5" t="s">
        <v>754</v>
      </c>
      <c r="B678" s="5">
        <v>1985</v>
      </c>
      <c r="C678" s="12" t="s">
        <v>1</v>
      </c>
      <c r="D678" s="5">
        <v>22</v>
      </c>
      <c r="E678" s="5">
        <v>2</v>
      </c>
      <c r="F678" s="10">
        <v>6198.75</v>
      </c>
      <c r="G678" s="5" t="s">
        <v>2</v>
      </c>
      <c r="H678" s="5" t="s">
        <v>7</v>
      </c>
      <c r="I678" s="5" t="s">
        <v>14</v>
      </c>
      <c r="J678" s="14"/>
      <c r="K678" s="5">
        <f t="shared" si="30"/>
        <v>7</v>
      </c>
      <c r="L678" s="12">
        <f t="shared" si="31"/>
        <v>31250</v>
      </c>
      <c r="M678" s="5">
        <f t="shared" ca="1" si="32"/>
        <v>39</v>
      </c>
    </row>
    <row r="679" spans="1:13" ht="15" customHeight="1" x14ac:dyDescent="0.25">
      <c r="A679" s="5" t="s">
        <v>753</v>
      </c>
      <c r="B679" s="5">
        <v>1988</v>
      </c>
      <c r="C679" s="12" t="s">
        <v>27</v>
      </c>
      <c r="D679" s="5">
        <v>23</v>
      </c>
      <c r="E679" s="5">
        <v>3</v>
      </c>
      <c r="F679" s="10">
        <v>6196.45</v>
      </c>
      <c r="G679" s="5" t="s">
        <v>2</v>
      </c>
      <c r="H679" s="5" t="s">
        <v>7</v>
      </c>
      <c r="I679" s="5" t="s">
        <v>32</v>
      </c>
      <c r="J679" s="14"/>
      <c r="K679" s="5">
        <f t="shared" si="30"/>
        <v>10</v>
      </c>
      <c r="L679" s="12">
        <f t="shared" si="31"/>
        <v>32439</v>
      </c>
      <c r="M679" s="5">
        <f t="shared" ca="1" si="32"/>
        <v>36</v>
      </c>
    </row>
    <row r="680" spans="1:13" ht="15" customHeight="1" x14ac:dyDescent="0.25">
      <c r="A680" s="5" t="s">
        <v>752</v>
      </c>
      <c r="B680" s="5">
        <v>1981</v>
      </c>
      <c r="C680" s="12" t="s">
        <v>27</v>
      </c>
      <c r="D680" s="5">
        <v>1</v>
      </c>
      <c r="E680" s="5">
        <v>0</v>
      </c>
      <c r="F680" s="10">
        <v>6186.13</v>
      </c>
      <c r="G680" s="5" t="s">
        <v>2</v>
      </c>
      <c r="H680" s="5" t="s">
        <v>3</v>
      </c>
      <c r="I680" s="5" t="s">
        <v>32</v>
      </c>
      <c r="J680" s="14"/>
      <c r="K680" s="5">
        <f t="shared" si="30"/>
        <v>10</v>
      </c>
      <c r="L680" s="12">
        <f t="shared" si="31"/>
        <v>29860</v>
      </c>
      <c r="M680" s="5">
        <f t="shared" ca="1" si="32"/>
        <v>43</v>
      </c>
    </row>
    <row r="681" spans="1:13" ht="15" customHeight="1" x14ac:dyDescent="0.25">
      <c r="A681" s="5" t="s">
        <v>2202</v>
      </c>
      <c r="B681" s="5">
        <v>1982</v>
      </c>
      <c r="C681" s="12" t="s">
        <v>9</v>
      </c>
      <c r="D681" s="5">
        <v>20</v>
      </c>
      <c r="E681" s="5">
        <v>3</v>
      </c>
      <c r="F681" s="10">
        <v>37650.74</v>
      </c>
      <c r="G681" s="5" t="s">
        <v>2</v>
      </c>
      <c r="H681" s="5" t="s">
        <v>2</v>
      </c>
      <c r="I681" s="5" t="s">
        <v>14</v>
      </c>
      <c r="J681" s="14"/>
      <c r="K681" s="5">
        <f t="shared" si="30"/>
        <v>6</v>
      </c>
      <c r="L681" s="12">
        <f t="shared" si="31"/>
        <v>30122</v>
      </c>
      <c r="M681" s="5">
        <f t="shared" ca="1" si="32"/>
        <v>42</v>
      </c>
    </row>
    <row r="682" spans="1:13" ht="15" customHeight="1" x14ac:dyDescent="0.25">
      <c r="A682" s="5" t="s">
        <v>751</v>
      </c>
      <c r="B682" s="5">
        <v>1981</v>
      </c>
      <c r="C682" s="12" t="s">
        <v>6</v>
      </c>
      <c r="D682" s="5">
        <v>22</v>
      </c>
      <c r="E682" s="5">
        <v>0</v>
      </c>
      <c r="F682" s="10">
        <v>6185.32</v>
      </c>
      <c r="G682" s="5" t="s">
        <v>2</v>
      </c>
      <c r="H682" s="5" t="s">
        <v>7</v>
      </c>
      <c r="I682" s="5" t="s">
        <v>4</v>
      </c>
      <c r="J682" s="14"/>
      <c r="K682" s="5">
        <f t="shared" si="30"/>
        <v>11</v>
      </c>
      <c r="L682" s="12">
        <f t="shared" si="31"/>
        <v>29912</v>
      </c>
      <c r="M682" s="5">
        <f t="shared" ca="1" si="32"/>
        <v>43</v>
      </c>
    </row>
    <row r="683" spans="1:13" ht="15" customHeight="1" x14ac:dyDescent="0.25">
      <c r="A683" s="5" t="s">
        <v>750</v>
      </c>
      <c r="B683" s="5">
        <v>1988</v>
      </c>
      <c r="C683" s="12" t="s">
        <v>6</v>
      </c>
      <c r="D683" s="5">
        <v>1</v>
      </c>
      <c r="E683" s="5">
        <v>3</v>
      </c>
      <c r="F683" s="10">
        <v>6184.3</v>
      </c>
      <c r="G683" s="5" t="s">
        <v>2</v>
      </c>
      <c r="H683" s="5" t="s">
        <v>3</v>
      </c>
      <c r="I683" s="5" t="s">
        <v>4</v>
      </c>
      <c r="J683" s="14"/>
      <c r="K683" s="5">
        <f t="shared" si="30"/>
        <v>11</v>
      </c>
      <c r="L683" s="12">
        <f t="shared" si="31"/>
        <v>32448</v>
      </c>
      <c r="M683" s="5">
        <f t="shared" ca="1" si="32"/>
        <v>36</v>
      </c>
    </row>
    <row r="684" spans="1:13" ht="15" customHeight="1" x14ac:dyDescent="0.25">
      <c r="A684" s="5" t="s">
        <v>749</v>
      </c>
      <c r="B684" s="5">
        <v>1970</v>
      </c>
      <c r="C684" s="12" t="s">
        <v>27</v>
      </c>
      <c r="D684" s="5">
        <v>5</v>
      </c>
      <c r="E684" s="5">
        <v>0</v>
      </c>
      <c r="F684" s="10">
        <v>6183.46</v>
      </c>
      <c r="G684" s="5" t="s">
        <v>2</v>
      </c>
      <c r="H684" s="5" t="s">
        <v>2</v>
      </c>
      <c r="I684" s="5" t="s">
        <v>14</v>
      </c>
      <c r="J684" s="14"/>
      <c r="K684" s="5">
        <f t="shared" si="30"/>
        <v>10</v>
      </c>
      <c r="L684" s="12">
        <f t="shared" si="31"/>
        <v>25846</v>
      </c>
      <c r="M684" s="5">
        <f t="shared" ca="1" si="32"/>
        <v>54</v>
      </c>
    </row>
    <row r="685" spans="1:13" ht="15" customHeight="1" x14ac:dyDescent="0.25">
      <c r="A685" s="5" t="s">
        <v>748</v>
      </c>
      <c r="B685" s="5">
        <v>1985</v>
      </c>
      <c r="C685" s="12" t="s">
        <v>25</v>
      </c>
      <c r="D685" s="5">
        <v>9</v>
      </c>
      <c r="E685" s="5">
        <v>3</v>
      </c>
      <c r="F685" s="10">
        <v>6183.32</v>
      </c>
      <c r="G685" s="5" t="s">
        <v>2</v>
      </c>
      <c r="H685" s="5" t="s">
        <v>2</v>
      </c>
      <c r="I685" s="5" t="s">
        <v>14</v>
      </c>
      <c r="J685" s="14"/>
      <c r="K685" s="5">
        <f t="shared" si="30"/>
        <v>8</v>
      </c>
      <c r="L685" s="12">
        <f t="shared" si="31"/>
        <v>31268</v>
      </c>
      <c r="M685" s="5">
        <f t="shared" ca="1" si="32"/>
        <v>39</v>
      </c>
    </row>
    <row r="686" spans="1:13" ht="15" customHeight="1" x14ac:dyDescent="0.25">
      <c r="A686" s="5" t="s">
        <v>747</v>
      </c>
      <c r="B686" s="5">
        <v>1984</v>
      </c>
      <c r="C686" s="12" t="s">
        <v>27</v>
      </c>
      <c r="D686" s="5">
        <v>6</v>
      </c>
      <c r="E686" s="5">
        <v>3</v>
      </c>
      <c r="F686" s="10">
        <v>6170.96</v>
      </c>
      <c r="G686" s="5" t="s">
        <v>2</v>
      </c>
      <c r="H686" s="5" t="s">
        <v>7</v>
      </c>
      <c r="I686" s="5" t="s">
        <v>4</v>
      </c>
      <c r="J686" s="14"/>
      <c r="K686" s="5">
        <f t="shared" si="30"/>
        <v>10</v>
      </c>
      <c r="L686" s="12">
        <f t="shared" si="31"/>
        <v>30961</v>
      </c>
      <c r="M686" s="5">
        <f t="shared" ca="1" si="32"/>
        <v>40</v>
      </c>
    </row>
    <row r="687" spans="1:13" ht="15" customHeight="1" x14ac:dyDescent="0.25">
      <c r="A687" s="5" t="s">
        <v>746</v>
      </c>
      <c r="B687" s="5">
        <v>1985</v>
      </c>
      <c r="C687" s="12" t="s">
        <v>27</v>
      </c>
      <c r="D687" s="5">
        <v>15</v>
      </c>
      <c r="E687" s="5">
        <v>3</v>
      </c>
      <c r="F687" s="10">
        <v>6159.57</v>
      </c>
      <c r="G687" s="5" t="s">
        <v>2</v>
      </c>
      <c r="H687" s="5" t="s">
        <v>7</v>
      </c>
      <c r="I687" s="5" t="s">
        <v>14</v>
      </c>
      <c r="J687" s="14"/>
      <c r="K687" s="5">
        <f t="shared" si="30"/>
        <v>10</v>
      </c>
      <c r="L687" s="12">
        <f t="shared" si="31"/>
        <v>31335</v>
      </c>
      <c r="M687" s="5">
        <f t="shared" ca="1" si="32"/>
        <v>39</v>
      </c>
    </row>
    <row r="688" spans="1:13" ht="15" customHeight="1" x14ac:dyDescent="0.25">
      <c r="A688" s="5" t="s">
        <v>745</v>
      </c>
      <c r="B688" s="5">
        <v>1973</v>
      </c>
      <c r="C688" s="12" t="s">
        <v>6</v>
      </c>
      <c r="D688" s="5">
        <v>6</v>
      </c>
      <c r="E688" s="5">
        <v>0</v>
      </c>
      <c r="F688" s="10">
        <v>6152.05</v>
      </c>
      <c r="G688" s="5" t="s">
        <v>2</v>
      </c>
      <c r="H688" s="5" t="s">
        <v>3</v>
      </c>
      <c r="I688" s="5" t="s">
        <v>4</v>
      </c>
      <c r="J688" s="14"/>
      <c r="K688" s="5">
        <f t="shared" si="30"/>
        <v>11</v>
      </c>
      <c r="L688" s="12">
        <f t="shared" si="31"/>
        <v>26974</v>
      </c>
      <c r="M688" s="5">
        <f t="shared" ca="1" si="32"/>
        <v>51</v>
      </c>
    </row>
    <row r="689" spans="1:13" ht="15" customHeight="1" x14ac:dyDescent="0.25">
      <c r="A689" s="5" t="s">
        <v>744</v>
      </c>
      <c r="B689" s="5">
        <v>1970</v>
      </c>
      <c r="C689" s="12" t="s">
        <v>27</v>
      </c>
      <c r="D689" s="5">
        <v>14</v>
      </c>
      <c r="E689" s="5">
        <v>0</v>
      </c>
      <c r="F689" s="10">
        <v>6147.12</v>
      </c>
      <c r="G689" s="5" t="s">
        <v>2</v>
      </c>
      <c r="H689" s="5" t="s">
        <v>3</v>
      </c>
      <c r="I689" s="5" t="s">
        <v>14</v>
      </c>
      <c r="J689" s="14"/>
      <c r="K689" s="5">
        <f t="shared" si="30"/>
        <v>10</v>
      </c>
      <c r="L689" s="12">
        <f t="shared" si="31"/>
        <v>25855</v>
      </c>
      <c r="M689" s="5">
        <f t="shared" ca="1" si="32"/>
        <v>54</v>
      </c>
    </row>
    <row r="690" spans="1:13" ht="15" customHeight="1" x14ac:dyDescent="0.25">
      <c r="A690" s="5" t="s">
        <v>743</v>
      </c>
      <c r="B690" s="5">
        <v>1976</v>
      </c>
      <c r="C690" s="12" t="s">
        <v>21</v>
      </c>
      <c r="D690" s="5">
        <v>12</v>
      </c>
      <c r="E690" s="5">
        <v>2</v>
      </c>
      <c r="F690" s="10">
        <v>6139.14</v>
      </c>
      <c r="G690" s="5" t="s">
        <v>2</v>
      </c>
      <c r="H690" s="5" t="s">
        <v>3</v>
      </c>
      <c r="I690" s="5" t="s">
        <v>4</v>
      </c>
      <c r="J690" s="14"/>
      <c r="K690" s="5">
        <f t="shared" si="30"/>
        <v>12</v>
      </c>
      <c r="L690" s="12">
        <f t="shared" si="31"/>
        <v>28106</v>
      </c>
      <c r="M690" s="5">
        <f t="shared" ca="1" si="32"/>
        <v>48</v>
      </c>
    </row>
    <row r="691" spans="1:13" ht="15" customHeight="1" x14ac:dyDescent="0.25">
      <c r="A691" s="5" t="s">
        <v>742</v>
      </c>
      <c r="B691" s="5">
        <v>1978</v>
      </c>
      <c r="C691" s="12" t="s">
        <v>11</v>
      </c>
      <c r="D691" s="5">
        <v>5</v>
      </c>
      <c r="E691" s="5">
        <v>2</v>
      </c>
      <c r="F691" s="10">
        <v>6138.58</v>
      </c>
      <c r="G691" s="5" t="s">
        <v>2</v>
      </c>
      <c r="H691" s="5" t="s">
        <v>7</v>
      </c>
      <c r="I691" s="5" t="s">
        <v>4</v>
      </c>
      <c r="J691" s="14"/>
      <c r="K691" s="5">
        <f t="shared" si="30"/>
        <v>9</v>
      </c>
      <c r="L691" s="12">
        <f t="shared" si="31"/>
        <v>28738</v>
      </c>
      <c r="M691" s="5">
        <f t="shared" ca="1" si="32"/>
        <v>46</v>
      </c>
    </row>
    <row r="692" spans="1:13" ht="15" customHeight="1" x14ac:dyDescent="0.25">
      <c r="A692" s="5" t="s">
        <v>2201</v>
      </c>
      <c r="B692" s="5">
        <v>1990</v>
      </c>
      <c r="C692" s="12" t="s">
        <v>6</v>
      </c>
      <c r="D692" s="5">
        <v>16</v>
      </c>
      <c r="E692" s="5">
        <v>1</v>
      </c>
      <c r="F692" s="10">
        <v>37607.53</v>
      </c>
      <c r="G692" s="5" t="s">
        <v>7</v>
      </c>
      <c r="H692" s="5" t="s">
        <v>2</v>
      </c>
      <c r="I692" s="5" t="s">
        <v>156</v>
      </c>
      <c r="J692" s="14"/>
      <c r="K692" s="5">
        <f t="shared" si="30"/>
        <v>11</v>
      </c>
      <c r="L692" s="12">
        <f t="shared" si="31"/>
        <v>33193</v>
      </c>
      <c r="M692" s="5">
        <f t="shared" ca="1" si="32"/>
        <v>34</v>
      </c>
    </row>
    <row r="693" spans="1:13" ht="15" customHeight="1" x14ac:dyDescent="0.25">
      <c r="A693" s="5" t="s">
        <v>741</v>
      </c>
      <c r="B693" s="5">
        <v>1969</v>
      </c>
      <c r="C693" s="12" t="s">
        <v>6</v>
      </c>
      <c r="D693" s="5">
        <v>9</v>
      </c>
      <c r="E693" s="5">
        <v>0</v>
      </c>
      <c r="F693" s="10">
        <v>6138.5</v>
      </c>
      <c r="G693" s="5" t="s">
        <v>2</v>
      </c>
      <c r="H693" s="5" t="s">
        <v>2</v>
      </c>
      <c r="I693" s="5" t="s">
        <v>32</v>
      </c>
      <c r="J693" s="14"/>
      <c r="K693" s="5">
        <f t="shared" si="30"/>
        <v>11</v>
      </c>
      <c r="L693" s="12">
        <f t="shared" si="31"/>
        <v>25516</v>
      </c>
      <c r="M693" s="5">
        <f t="shared" ca="1" si="32"/>
        <v>55</v>
      </c>
    </row>
    <row r="694" spans="1:13" ht="15" customHeight="1" x14ac:dyDescent="0.25">
      <c r="A694" s="5" t="s">
        <v>740</v>
      </c>
      <c r="B694" s="5">
        <v>1990</v>
      </c>
      <c r="C694" s="12" t="s">
        <v>25</v>
      </c>
      <c r="D694" s="5">
        <v>18</v>
      </c>
      <c r="E694" s="5">
        <v>3</v>
      </c>
      <c r="F694" s="10">
        <v>6128.8</v>
      </c>
      <c r="G694" s="5" t="s">
        <v>2</v>
      </c>
      <c r="H694" s="5" t="s">
        <v>3</v>
      </c>
      <c r="I694" s="5" t="s">
        <v>14</v>
      </c>
      <c r="J694" s="14"/>
      <c r="K694" s="5">
        <f t="shared" si="30"/>
        <v>8</v>
      </c>
      <c r="L694" s="12">
        <f t="shared" si="31"/>
        <v>33103</v>
      </c>
      <c r="M694" s="5">
        <f t="shared" ca="1" si="32"/>
        <v>34</v>
      </c>
    </row>
    <row r="695" spans="1:13" ht="15" customHeight="1" x14ac:dyDescent="0.25">
      <c r="A695" s="5" t="s">
        <v>739</v>
      </c>
      <c r="B695" s="5">
        <v>1983</v>
      </c>
      <c r="C695" s="12" t="s">
        <v>6</v>
      </c>
      <c r="D695" s="5">
        <v>16</v>
      </c>
      <c r="E695" s="5">
        <v>1</v>
      </c>
      <c r="F695" s="10">
        <v>6123.57</v>
      </c>
      <c r="G695" s="5" t="s">
        <v>3</v>
      </c>
      <c r="H695" s="5" t="s">
        <v>2</v>
      </c>
      <c r="I695" s="5" t="s">
        <v>14</v>
      </c>
      <c r="J695" s="14"/>
      <c r="K695" s="5">
        <f t="shared" si="30"/>
        <v>11</v>
      </c>
      <c r="L695" s="12">
        <f t="shared" si="31"/>
        <v>30636</v>
      </c>
      <c r="M695" s="5">
        <f t="shared" ca="1" si="32"/>
        <v>41</v>
      </c>
    </row>
    <row r="696" spans="1:13" ht="15" customHeight="1" x14ac:dyDescent="0.25">
      <c r="A696" s="5" t="s">
        <v>738</v>
      </c>
      <c r="B696" s="5">
        <v>1983</v>
      </c>
      <c r="C696" s="12" t="s">
        <v>25</v>
      </c>
      <c r="D696" s="5">
        <v>11</v>
      </c>
      <c r="E696" s="5">
        <v>1</v>
      </c>
      <c r="F696" s="10">
        <v>6117.49</v>
      </c>
      <c r="G696" s="5" t="s">
        <v>2</v>
      </c>
      <c r="H696" s="5" t="s">
        <v>3</v>
      </c>
      <c r="I696" s="5" t="s">
        <v>14</v>
      </c>
      <c r="J696" s="14"/>
      <c r="K696" s="5">
        <f t="shared" si="30"/>
        <v>8</v>
      </c>
      <c r="L696" s="12">
        <f t="shared" si="31"/>
        <v>30539</v>
      </c>
      <c r="M696" s="5">
        <f t="shared" ca="1" si="32"/>
        <v>41</v>
      </c>
    </row>
    <row r="697" spans="1:13" ht="15" customHeight="1" x14ac:dyDescent="0.25">
      <c r="A697" s="5" t="s">
        <v>737</v>
      </c>
      <c r="B697" s="5">
        <v>1991</v>
      </c>
      <c r="C697" s="12" t="s">
        <v>1</v>
      </c>
      <c r="D697" s="5">
        <v>25</v>
      </c>
      <c r="E697" s="5">
        <v>3</v>
      </c>
      <c r="F697" s="10">
        <v>6113.23</v>
      </c>
      <c r="G697" s="5" t="s">
        <v>2</v>
      </c>
      <c r="H697" s="5" t="s">
        <v>2</v>
      </c>
      <c r="I697" s="5" t="s">
        <v>237</v>
      </c>
      <c r="J697" s="14"/>
      <c r="K697" s="5">
        <f t="shared" si="30"/>
        <v>7</v>
      </c>
      <c r="L697" s="12">
        <f t="shared" si="31"/>
        <v>33444</v>
      </c>
      <c r="M697" s="5">
        <f t="shared" ca="1" si="32"/>
        <v>33</v>
      </c>
    </row>
    <row r="698" spans="1:13" ht="15" customHeight="1" x14ac:dyDescent="0.25">
      <c r="A698" s="5" t="s">
        <v>736</v>
      </c>
      <c r="B698" s="5">
        <v>1985</v>
      </c>
      <c r="C698" s="12" t="s">
        <v>1</v>
      </c>
      <c r="D698" s="5">
        <v>21</v>
      </c>
      <c r="E698" s="5">
        <v>1</v>
      </c>
      <c r="F698" s="10">
        <v>6112.35</v>
      </c>
      <c r="G698" s="5" t="s">
        <v>2</v>
      </c>
      <c r="H698" s="5" t="s">
        <v>7</v>
      </c>
      <c r="I698" s="5" t="s">
        <v>14</v>
      </c>
      <c r="J698" s="14"/>
      <c r="K698" s="5">
        <f t="shared" si="30"/>
        <v>7</v>
      </c>
      <c r="L698" s="12">
        <f t="shared" si="31"/>
        <v>31249</v>
      </c>
      <c r="M698" s="5">
        <f t="shared" ca="1" si="32"/>
        <v>39</v>
      </c>
    </row>
    <row r="699" spans="1:13" ht="15" customHeight="1" x14ac:dyDescent="0.25">
      <c r="A699" s="5" t="s">
        <v>735</v>
      </c>
      <c r="B699" s="5">
        <v>1995</v>
      </c>
      <c r="C699" s="12" t="s">
        <v>11</v>
      </c>
      <c r="D699" s="5">
        <v>9</v>
      </c>
      <c r="E699" s="5">
        <v>0</v>
      </c>
      <c r="F699" s="10">
        <v>6111.95</v>
      </c>
      <c r="G699" s="5" t="s">
        <v>2</v>
      </c>
      <c r="H699" s="5" t="s">
        <v>3</v>
      </c>
      <c r="I699" s="5" t="s">
        <v>525</v>
      </c>
      <c r="J699" s="14"/>
      <c r="K699" s="5">
        <f t="shared" si="30"/>
        <v>9</v>
      </c>
      <c r="L699" s="12">
        <f t="shared" si="31"/>
        <v>34951</v>
      </c>
      <c r="M699" s="5">
        <f t="shared" ca="1" si="32"/>
        <v>29</v>
      </c>
    </row>
    <row r="700" spans="1:13" ht="15" customHeight="1" x14ac:dyDescent="0.25">
      <c r="A700" s="5" t="s">
        <v>734</v>
      </c>
      <c r="B700" s="5">
        <v>1970</v>
      </c>
      <c r="C700" s="12" t="s">
        <v>9</v>
      </c>
      <c r="D700" s="5">
        <v>9</v>
      </c>
      <c r="E700" s="5">
        <v>0</v>
      </c>
      <c r="F700" s="10">
        <v>6098.38</v>
      </c>
      <c r="G700" s="5" t="s">
        <v>2</v>
      </c>
      <c r="H700" s="5" t="s">
        <v>2</v>
      </c>
      <c r="I700" s="5" t="s">
        <v>4</v>
      </c>
      <c r="J700" s="14"/>
      <c r="K700" s="5">
        <f t="shared" si="30"/>
        <v>6</v>
      </c>
      <c r="L700" s="12">
        <f t="shared" si="31"/>
        <v>25728</v>
      </c>
      <c r="M700" s="5">
        <f t="shared" ca="1" si="32"/>
        <v>54</v>
      </c>
    </row>
    <row r="701" spans="1:13" ht="15" customHeight="1" x14ac:dyDescent="0.25">
      <c r="A701" s="5" t="s">
        <v>733</v>
      </c>
      <c r="B701" s="5">
        <v>1984</v>
      </c>
      <c r="C701" s="12" t="s">
        <v>1</v>
      </c>
      <c r="D701" s="5">
        <v>25</v>
      </c>
      <c r="E701" s="5">
        <v>2</v>
      </c>
      <c r="F701" s="10">
        <v>6082.41</v>
      </c>
      <c r="G701" s="5" t="s">
        <v>7</v>
      </c>
      <c r="H701" s="5" t="s">
        <v>2</v>
      </c>
      <c r="I701" s="5" t="s">
        <v>32</v>
      </c>
      <c r="J701" s="14"/>
      <c r="K701" s="5">
        <f t="shared" si="30"/>
        <v>7</v>
      </c>
      <c r="L701" s="12">
        <f t="shared" si="31"/>
        <v>30888</v>
      </c>
      <c r="M701" s="5">
        <f t="shared" ca="1" si="32"/>
        <v>40</v>
      </c>
    </row>
    <row r="702" spans="1:13" ht="15" customHeight="1" x14ac:dyDescent="0.25">
      <c r="A702" s="5" t="s">
        <v>732</v>
      </c>
      <c r="B702" s="5">
        <v>1984</v>
      </c>
      <c r="C702" s="12" t="s">
        <v>27</v>
      </c>
      <c r="D702" s="5">
        <v>14</v>
      </c>
      <c r="E702" s="5">
        <v>1</v>
      </c>
      <c r="F702" s="10">
        <v>6079.67</v>
      </c>
      <c r="G702" s="5" t="s">
        <v>7</v>
      </c>
      <c r="H702" s="5" t="s">
        <v>7</v>
      </c>
      <c r="I702" s="5" t="s">
        <v>266</v>
      </c>
      <c r="J702" s="14"/>
      <c r="K702" s="5">
        <f t="shared" si="30"/>
        <v>10</v>
      </c>
      <c r="L702" s="12">
        <f t="shared" si="31"/>
        <v>30969</v>
      </c>
      <c r="M702" s="5">
        <f t="shared" ca="1" si="32"/>
        <v>40</v>
      </c>
    </row>
    <row r="703" spans="1:13" ht="15" customHeight="1" x14ac:dyDescent="0.25">
      <c r="A703" s="5" t="s">
        <v>2200</v>
      </c>
      <c r="B703" s="5">
        <v>2000</v>
      </c>
      <c r="C703" s="12" t="s">
        <v>27</v>
      </c>
      <c r="D703" s="5">
        <v>12</v>
      </c>
      <c r="E703" s="5">
        <v>2</v>
      </c>
      <c r="F703" s="10">
        <v>37484.449999999997</v>
      </c>
      <c r="G703" s="5" t="s">
        <v>7</v>
      </c>
      <c r="H703" s="5" t="s">
        <v>7</v>
      </c>
      <c r="I703" s="5" t="s">
        <v>4</v>
      </c>
      <c r="J703" s="14"/>
      <c r="K703" s="5">
        <f t="shared" si="30"/>
        <v>10</v>
      </c>
      <c r="L703" s="12">
        <f t="shared" si="31"/>
        <v>36811</v>
      </c>
      <c r="M703" s="5">
        <f t="shared" ca="1" si="32"/>
        <v>24</v>
      </c>
    </row>
    <row r="704" spans="1:13" ht="15" customHeight="1" x14ac:dyDescent="0.25">
      <c r="A704" s="5" t="s">
        <v>731</v>
      </c>
      <c r="B704" s="5">
        <v>1979</v>
      </c>
      <c r="C704" s="12" t="s">
        <v>25</v>
      </c>
      <c r="D704" s="5">
        <v>8</v>
      </c>
      <c r="E704" s="5">
        <v>2</v>
      </c>
      <c r="F704" s="10">
        <v>6074.37</v>
      </c>
      <c r="G704" s="5" t="s">
        <v>2</v>
      </c>
      <c r="H704" s="5" t="s">
        <v>2</v>
      </c>
      <c r="I704" s="5" t="s">
        <v>14</v>
      </c>
      <c r="J704" s="14"/>
      <c r="K704" s="5">
        <f t="shared" si="30"/>
        <v>8</v>
      </c>
      <c r="L704" s="12">
        <f t="shared" si="31"/>
        <v>29075</v>
      </c>
      <c r="M704" s="5">
        <f t="shared" ca="1" si="32"/>
        <v>45</v>
      </c>
    </row>
    <row r="705" spans="1:13" ht="15" customHeight="1" x14ac:dyDescent="0.25">
      <c r="A705" s="5" t="s">
        <v>730</v>
      </c>
      <c r="B705" s="5">
        <v>1984</v>
      </c>
      <c r="C705" s="12" t="s">
        <v>11</v>
      </c>
      <c r="D705" s="5">
        <v>21</v>
      </c>
      <c r="E705" s="5">
        <v>1</v>
      </c>
      <c r="F705" s="10">
        <v>6067.13</v>
      </c>
      <c r="G705" s="5" t="s">
        <v>3</v>
      </c>
      <c r="H705" s="5" t="s">
        <v>7</v>
      </c>
      <c r="I705" s="5" t="s">
        <v>158</v>
      </c>
      <c r="J705" s="14"/>
      <c r="K705" s="5">
        <f t="shared" si="30"/>
        <v>9</v>
      </c>
      <c r="L705" s="12">
        <f t="shared" si="31"/>
        <v>30946</v>
      </c>
      <c r="M705" s="5">
        <f t="shared" ca="1" si="32"/>
        <v>40</v>
      </c>
    </row>
    <row r="706" spans="1:13" ht="15" customHeight="1" x14ac:dyDescent="0.25">
      <c r="A706" s="5" t="s">
        <v>729</v>
      </c>
      <c r="B706" s="5">
        <v>1994</v>
      </c>
      <c r="C706" s="12" t="s">
        <v>6</v>
      </c>
      <c r="D706" s="5">
        <v>8</v>
      </c>
      <c r="E706" s="5">
        <v>0</v>
      </c>
      <c r="F706" s="10">
        <v>6064.37</v>
      </c>
      <c r="G706" s="5" t="s">
        <v>2</v>
      </c>
      <c r="H706" s="5" t="s">
        <v>2</v>
      </c>
      <c r="I706" s="5" t="s">
        <v>32</v>
      </c>
      <c r="J706" s="14"/>
      <c r="K706" s="5">
        <f t="shared" ref="K706:K769" si="33">MONTH(1&amp;C706)</f>
        <v>11</v>
      </c>
      <c r="L706" s="12">
        <f t="shared" ref="L706:L769" si="34">DATE(B706,K706,D706)</f>
        <v>34646</v>
      </c>
      <c r="M706" s="5">
        <f t="shared" ref="M706:M769" ca="1" si="35">DATEDIF(L706,TODAY(),"Y")</f>
        <v>30</v>
      </c>
    </row>
    <row r="707" spans="1:13" ht="15" customHeight="1" x14ac:dyDescent="0.25">
      <c r="A707" s="5" t="s">
        <v>728</v>
      </c>
      <c r="B707" s="5">
        <v>1996</v>
      </c>
      <c r="C707" s="12" t="s">
        <v>1</v>
      </c>
      <c r="D707" s="5">
        <v>28</v>
      </c>
      <c r="E707" s="5">
        <v>0</v>
      </c>
      <c r="F707" s="10">
        <v>6061.8</v>
      </c>
      <c r="G707" s="5" t="s">
        <v>2</v>
      </c>
      <c r="H707" s="5" t="s">
        <v>3</v>
      </c>
      <c r="I707" s="5" t="s">
        <v>14</v>
      </c>
      <c r="J707" s="14"/>
      <c r="K707" s="5">
        <f t="shared" si="33"/>
        <v>7</v>
      </c>
      <c r="L707" s="12">
        <f t="shared" si="34"/>
        <v>35274</v>
      </c>
      <c r="M707" s="5">
        <f t="shared" ca="1" si="35"/>
        <v>28</v>
      </c>
    </row>
    <row r="708" spans="1:13" ht="15" customHeight="1" x14ac:dyDescent="0.25">
      <c r="A708" s="5" t="s">
        <v>727</v>
      </c>
      <c r="B708" s="5">
        <v>1989</v>
      </c>
      <c r="C708" s="12" t="s">
        <v>25</v>
      </c>
      <c r="D708" s="5">
        <v>16</v>
      </c>
      <c r="E708" s="5">
        <v>4</v>
      </c>
      <c r="F708" s="10">
        <v>6059.17</v>
      </c>
      <c r="G708" s="5" t="s">
        <v>2</v>
      </c>
      <c r="H708" s="5" t="s">
        <v>7</v>
      </c>
      <c r="I708" s="5" t="s">
        <v>32</v>
      </c>
      <c r="J708" s="14"/>
      <c r="K708" s="5">
        <f t="shared" si="33"/>
        <v>8</v>
      </c>
      <c r="L708" s="12">
        <f t="shared" si="34"/>
        <v>32736</v>
      </c>
      <c r="M708" s="5">
        <f t="shared" ca="1" si="35"/>
        <v>35</v>
      </c>
    </row>
    <row r="709" spans="1:13" ht="15" customHeight="1" x14ac:dyDescent="0.25">
      <c r="A709" s="5" t="s">
        <v>726</v>
      </c>
      <c r="B709" s="5">
        <v>1980</v>
      </c>
      <c r="C709" s="12" t="s">
        <v>25</v>
      </c>
      <c r="D709" s="5">
        <v>8</v>
      </c>
      <c r="E709" s="5">
        <v>2</v>
      </c>
      <c r="F709" s="10">
        <v>5993.62</v>
      </c>
      <c r="G709" s="5" t="s">
        <v>2</v>
      </c>
      <c r="H709" s="5" t="s">
        <v>3</v>
      </c>
      <c r="I709" s="5" t="s">
        <v>4</v>
      </c>
      <c r="J709" s="14"/>
      <c r="K709" s="5">
        <f t="shared" si="33"/>
        <v>8</v>
      </c>
      <c r="L709" s="12">
        <f t="shared" si="34"/>
        <v>29441</v>
      </c>
      <c r="M709" s="5">
        <f t="shared" ca="1" si="35"/>
        <v>44</v>
      </c>
    </row>
    <row r="710" spans="1:13" ht="15" customHeight="1" x14ac:dyDescent="0.25">
      <c r="A710" s="5" t="s">
        <v>725</v>
      </c>
      <c r="B710" s="5">
        <v>1974</v>
      </c>
      <c r="C710" s="12" t="s">
        <v>25</v>
      </c>
      <c r="D710" s="5">
        <v>17</v>
      </c>
      <c r="E710" s="5">
        <v>0</v>
      </c>
      <c r="F710" s="10">
        <v>5990.17</v>
      </c>
      <c r="G710" s="5" t="s">
        <v>2</v>
      </c>
      <c r="H710" s="5" t="s">
        <v>2</v>
      </c>
      <c r="I710" s="5" t="s">
        <v>4</v>
      </c>
      <c r="J710" s="14"/>
      <c r="K710" s="5">
        <f t="shared" si="33"/>
        <v>8</v>
      </c>
      <c r="L710" s="12">
        <f t="shared" si="34"/>
        <v>27258</v>
      </c>
      <c r="M710" s="5">
        <f t="shared" ca="1" si="35"/>
        <v>50</v>
      </c>
    </row>
    <row r="711" spans="1:13" ht="15" customHeight="1" x14ac:dyDescent="0.25">
      <c r="A711" s="5" t="s">
        <v>724</v>
      </c>
      <c r="B711" s="5">
        <v>1988</v>
      </c>
      <c r="C711" s="12" t="s">
        <v>9</v>
      </c>
      <c r="D711" s="5">
        <v>10</v>
      </c>
      <c r="E711" s="5">
        <v>2</v>
      </c>
      <c r="F711" s="10">
        <v>5989.52</v>
      </c>
      <c r="G711" s="5" t="s">
        <v>2</v>
      </c>
      <c r="H711" s="5" t="s">
        <v>7</v>
      </c>
      <c r="I711" s="5" t="s">
        <v>14</v>
      </c>
      <c r="J711" s="14"/>
      <c r="K711" s="5">
        <f t="shared" si="33"/>
        <v>6</v>
      </c>
      <c r="L711" s="12">
        <f t="shared" si="34"/>
        <v>32304</v>
      </c>
      <c r="M711" s="5">
        <f t="shared" ca="1" si="35"/>
        <v>36</v>
      </c>
    </row>
    <row r="712" spans="1:13" ht="15" customHeight="1" x14ac:dyDescent="0.25">
      <c r="A712" s="5" t="s">
        <v>723</v>
      </c>
      <c r="B712" s="5">
        <v>1974</v>
      </c>
      <c r="C712" s="12" t="s">
        <v>27</v>
      </c>
      <c r="D712" s="5">
        <v>11</v>
      </c>
      <c r="E712" s="5">
        <v>0</v>
      </c>
      <c r="F712" s="10">
        <v>5979.99</v>
      </c>
      <c r="G712" s="5" t="s">
        <v>2</v>
      </c>
      <c r="H712" s="5" t="s">
        <v>3</v>
      </c>
      <c r="I712" s="5" t="s">
        <v>4</v>
      </c>
      <c r="J712" s="14"/>
      <c r="K712" s="5">
        <f t="shared" si="33"/>
        <v>10</v>
      </c>
      <c r="L712" s="12">
        <f t="shared" si="34"/>
        <v>27313</v>
      </c>
      <c r="M712" s="5">
        <f t="shared" ca="1" si="35"/>
        <v>50</v>
      </c>
    </row>
    <row r="713" spans="1:13" ht="15" customHeight="1" x14ac:dyDescent="0.25">
      <c r="A713" s="5" t="s">
        <v>722</v>
      </c>
      <c r="B713" s="5">
        <v>1980</v>
      </c>
      <c r="C713" s="12" t="s">
        <v>27</v>
      </c>
      <c r="D713" s="5">
        <v>10</v>
      </c>
      <c r="E713" s="5">
        <v>0</v>
      </c>
      <c r="F713" s="10">
        <v>5979.73</v>
      </c>
      <c r="G713" s="5" t="s">
        <v>2</v>
      </c>
      <c r="H713" s="5" t="s">
        <v>2</v>
      </c>
      <c r="I713" s="5" t="s">
        <v>32</v>
      </c>
      <c r="J713" s="14"/>
      <c r="K713" s="5">
        <f t="shared" si="33"/>
        <v>10</v>
      </c>
      <c r="L713" s="12">
        <f t="shared" si="34"/>
        <v>29504</v>
      </c>
      <c r="M713" s="5">
        <f t="shared" ca="1" si="35"/>
        <v>44</v>
      </c>
    </row>
    <row r="714" spans="1:13" ht="15" customHeight="1" x14ac:dyDescent="0.25">
      <c r="A714" s="5" t="s">
        <v>2199</v>
      </c>
      <c r="B714" s="5">
        <v>2002</v>
      </c>
      <c r="C714" s="12" t="s">
        <v>11</v>
      </c>
      <c r="D714" s="5">
        <v>27</v>
      </c>
      <c r="E714" s="5">
        <v>3</v>
      </c>
      <c r="F714" s="10">
        <v>37465.339999999997</v>
      </c>
      <c r="G714" s="5" t="s">
        <v>7</v>
      </c>
      <c r="H714" s="5" t="s">
        <v>2</v>
      </c>
      <c r="I714" s="5" t="s">
        <v>14</v>
      </c>
      <c r="J714" s="14"/>
      <c r="K714" s="5">
        <f t="shared" si="33"/>
        <v>9</v>
      </c>
      <c r="L714" s="12">
        <f t="shared" si="34"/>
        <v>37526</v>
      </c>
      <c r="M714" s="5">
        <f t="shared" ca="1" si="35"/>
        <v>22</v>
      </c>
    </row>
    <row r="715" spans="1:13" ht="15" customHeight="1" x14ac:dyDescent="0.25">
      <c r="A715" s="5" t="s">
        <v>721</v>
      </c>
      <c r="B715" s="5">
        <v>1970</v>
      </c>
      <c r="C715" s="12" t="s">
        <v>9</v>
      </c>
      <c r="D715" s="5">
        <v>25</v>
      </c>
      <c r="E715" s="5">
        <v>0</v>
      </c>
      <c r="F715" s="10">
        <v>5979.66</v>
      </c>
      <c r="G715" s="5" t="s">
        <v>2</v>
      </c>
      <c r="H715" s="5" t="s">
        <v>3</v>
      </c>
      <c r="I715" s="5" t="s">
        <v>4</v>
      </c>
      <c r="J715" s="14"/>
      <c r="K715" s="5">
        <f t="shared" si="33"/>
        <v>6</v>
      </c>
      <c r="L715" s="12">
        <f t="shared" si="34"/>
        <v>25744</v>
      </c>
      <c r="M715" s="5">
        <f t="shared" ca="1" si="35"/>
        <v>54</v>
      </c>
    </row>
    <row r="716" spans="1:13" ht="15" customHeight="1" x14ac:dyDescent="0.25">
      <c r="A716" s="5" t="s">
        <v>720</v>
      </c>
      <c r="B716" s="5">
        <v>1984</v>
      </c>
      <c r="C716" s="12" t="s">
        <v>6</v>
      </c>
      <c r="D716" s="5">
        <v>11</v>
      </c>
      <c r="E716" s="5">
        <v>1</v>
      </c>
      <c r="F716" s="10">
        <v>5976.83</v>
      </c>
      <c r="G716" s="5" t="s">
        <v>2</v>
      </c>
      <c r="H716" s="5" t="s">
        <v>2</v>
      </c>
      <c r="I716" s="5" t="s">
        <v>4</v>
      </c>
      <c r="J716" s="14"/>
      <c r="K716" s="5">
        <f t="shared" si="33"/>
        <v>11</v>
      </c>
      <c r="L716" s="12">
        <f t="shared" si="34"/>
        <v>30997</v>
      </c>
      <c r="M716" s="5">
        <f t="shared" ca="1" si="35"/>
        <v>40</v>
      </c>
    </row>
    <row r="717" spans="1:13" ht="15" customHeight="1" x14ac:dyDescent="0.25">
      <c r="A717" s="5" t="s">
        <v>719</v>
      </c>
      <c r="B717" s="5">
        <v>1984</v>
      </c>
      <c r="C717" s="12" t="s">
        <v>11</v>
      </c>
      <c r="D717" s="5">
        <v>19</v>
      </c>
      <c r="E717" s="5">
        <v>1</v>
      </c>
      <c r="F717" s="10">
        <v>5974.38</v>
      </c>
      <c r="G717" s="5" t="s">
        <v>2</v>
      </c>
      <c r="H717" s="5" t="s">
        <v>3</v>
      </c>
      <c r="I717" s="5" t="s">
        <v>4</v>
      </c>
      <c r="J717" s="14"/>
      <c r="K717" s="5">
        <f t="shared" si="33"/>
        <v>9</v>
      </c>
      <c r="L717" s="12">
        <f t="shared" si="34"/>
        <v>30944</v>
      </c>
      <c r="M717" s="5">
        <f t="shared" ca="1" si="35"/>
        <v>40</v>
      </c>
    </row>
    <row r="718" spans="1:13" ht="15" customHeight="1" x14ac:dyDescent="0.25">
      <c r="A718" s="5" t="s">
        <v>718</v>
      </c>
      <c r="B718" s="5">
        <v>1989</v>
      </c>
      <c r="C718" s="12" t="s">
        <v>1</v>
      </c>
      <c r="D718" s="5">
        <v>22</v>
      </c>
      <c r="E718" s="5">
        <v>3</v>
      </c>
      <c r="F718" s="10">
        <v>5972.38</v>
      </c>
      <c r="G718" s="5" t="s">
        <v>2</v>
      </c>
      <c r="H718" s="5" t="s">
        <v>2</v>
      </c>
      <c r="I718" s="5" t="s">
        <v>32</v>
      </c>
      <c r="J718" s="14"/>
      <c r="K718" s="5">
        <f t="shared" si="33"/>
        <v>7</v>
      </c>
      <c r="L718" s="12">
        <f t="shared" si="34"/>
        <v>32711</v>
      </c>
      <c r="M718" s="5">
        <f t="shared" ca="1" si="35"/>
        <v>35</v>
      </c>
    </row>
    <row r="719" spans="1:13" ht="15" customHeight="1" x14ac:dyDescent="0.25">
      <c r="A719" s="5" t="s">
        <v>717</v>
      </c>
      <c r="B719" s="5">
        <v>1980</v>
      </c>
      <c r="C719" s="12" t="s">
        <v>1</v>
      </c>
      <c r="D719" s="5">
        <v>21</v>
      </c>
      <c r="E719" s="5">
        <v>0</v>
      </c>
      <c r="F719" s="10">
        <v>5969.72</v>
      </c>
      <c r="G719" s="5" t="s">
        <v>3</v>
      </c>
      <c r="H719" s="5" t="s">
        <v>3</v>
      </c>
      <c r="I719" s="5" t="s">
        <v>32</v>
      </c>
      <c r="J719" s="14"/>
      <c r="K719" s="5">
        <f t="shared" si="33"/>
        <v>7</v>
      </c>
      <c r="L719" s="12">
        <f t="shared" si="34"/>
        <v>29423</v>
      </c>
      <c r="M719" s="5">
        <f t="shared" ca="1" si="35"/>
        <v>44</v>
      </c>
    </row>
    <row r="720" spans="1:13" ht="15" customHeight="1" x14ac:dyDescent="0.25">
      <c r="A720" s="5" t="s">
        <v>716</v>
      </c>
      <c r="B720" s="5">
        <v>1980</v>
      </c>
      <c r="C720" s="12" t="s">
        <v>25</v>
      </c>
      <c r="D720" s="5">
        <v>5</v>
      </c>
      <c r="E720" s="5">
        <v>0</v>
      </c>
      <c r="F720" s="10">
        <v>5966.89</v>
      </c>
      <c r="G720" s="5" t="s">
        <v>2</v>
      </c>
      <c r="H720" s="5" t="s">
        <v>3</v>
      </c>
      <c r="I720" s="5" t="s">
        <v>4</v>
      </c>
      <c r="J720" s="14"/>
      <c r="K720" s="5">
        <f t="shared" si="33"/>
        <v>8</v>
      </c>
      <c r="L720" s="12">
        <f t="shared" si="34"/>
        <v>29438</v>
      </c>
      <c r="M720" s="5">
        <f t="shared" ca="1" si="35"/>
        <v>44</v>
      </c>
    </row>
    <row r="721" spans="1:13" ht="15" customHeight="1" x14ac:dyDescent="0.25">
      <c r="A721" s="5" t="s">
        <v>715</v>
      </c>
      <c r="B721" s="5">
        <v>2004</v>
      </c>
      <c r="C721" s="12" t="s">
        <v>1</v>
      </c>
      <c r="D721" s="5">
        <v>15</v>
      </c>
      <c r="E721" s="5">
        <v>0</v>
      </c>
      <c r="F721" s="10">
        <v>5960.91</v>
      </c>
      <c r="G721" s="5" t="s">
        <v>2</v>
      </c>
      <c r="H721" s="5" t="s">
        <v>7</v>
      </c>
      <c r="I721" s="5" t="s">
        <v>525</v>
      </c>
      <c r="J721" s="14"/>
      <c r="K721" s="5">
        <f t="shared" si="33"/>
        <v>7</v>
      </c>
      <c r="L721" s="12">
        <f t="shared" si="34"/>
        <v>38183</v>
      </c>
      <c r="M721" s="5">
        <f t="shared" ca="1" si="35"/>
        <v>20</v>
      </c>
    </row>
    <row r="722" spans="1:13" ht="15" customHeight="1" x14ac:dyDescent="0.25">
      <c r="A722" s="5" t="s">
        <v>714</v>
      </c>
      <c r="B722" s="5">
        <v>2003</v>
      </c>
      <c r="C722" s="12" t="s">
        <v>25</v>
      </c>
      <c r="D722" s="5">
        <v>13</v>
      </c>
      <c r="E722" s="5">
        <v>0</v>
      </c>
      <c r="F722" s="10">
        <v>5957.35</v>
      </c>
      <c r="G722" s="5" t="s">
        <v>2</v>
      </c>
      <c r="H722" s="5" t="s">
        <v>2</v>
      </c>
      <c r="I722" s="5" t="s">
        <v>14</v>
      </c>
      <c r="J722" s="14"/>
      <c r="K722" s="5">
        <f t="shared" si="33"/>
        <v>8</v>
      </c>
      <c r="L722" s="12">
        <f t="shared" si="34"/>
        <v>37846</v>
      </c>
      <c r="M722" s="5">
        <f t="shared" ca="1" si="35"/>
        <v>21</v>
      </c>
    </row>
    <row r="723" spans="1:13" ht="15" customHeight="1" x14ac:dyDescent="0.25">
      <c r="A723" s="5" t="s">
        <v>713</v>
      </c>
      <c r="B723" s="5">
        <v>1987</v>
      </c>
      <c r="C723" s="12" t="s">
        <v>1</v>
      </c>
      <c r="D723" s="5">
        <v>14</v>
      </c>
      <c r="E723" s="5">
        <v>3</v>
      </c>
      <c r="F723" s="10">
        <v>5934.38</v>
      </c>
      <c r="G723" s="5" t="s">
        <v>3</v>
      </c>
      <c r="H723" s="5" t="s">
        <v>2</v>
      </c>
      <c r="I723" s="5" t="s">
        <v>4</v>
      </c>
      <c r="J723" s="14"/>
      <c r="K723" s="5">
        <f t="shared" si="33"/>
        <v>7</v>
      </c>
      <c r="L723" s="12">
        <f t="shared" si="34"/>
        <v>31972</v>
      </c>
      <c r="M723" s="5">
        <f t="shared" ca="1" si="35"/>
        <v>37</v>
      </c>
    </row>
    <row r="724" spans="1:13" ht="15" customHeight="1" x14ac:dyDescent="0.25">
      <c r="A724" s="5" t="s">
        <v>712</v>
      </c>
      <c r="B724" s="5">
        <v>1994</v>
      </c>
      <c r="C724" s="12" t="s">
        <v>1</v>
      </c>
      <c r="D724" s="5">
        <v>30</v>
      </c>
      <c r="E724" s="5">
        <v>0</v>
      </c>
      <c r="F724" s="10">
        <v>5927.65</v>
      </c>
      <c r="G724" s="5" t="s">
        <v>2</v>
      </c>
      <c r="H724" s="5" t="s">
        <v>7</v>
      </c>
      <c r="I724" s="5" t="s">
        <v>14</v>
      </c>
      <c r="J724" s="14"/>
      <c r="K724" s="5">
        <f t="shared" si="33"/>
        <v>7</v>
      </c>
      <c r="L724" s="12">
        <f t="shared" si="34"/>
        <v>34545</v>
      </c>
      <c r="M724" s="5">
        <f t="shared" ca="1" si="35"/>
        <v>30</v>
      </c>
    </row>
    <row r="725" spans="1:13" ht="15" customHeight="1" x14ac:dyDescent="0.25">
      <c r="A725" s="5" t="s">
        <v>2198</v>
      </c>
      <c r="B725" s="5">
        <v>1979</v>
      </c>
      <c r="C725" s="12" t="s">
        <v>25</v>
      </c>
      <c r="D725" s="5">
        <v>3</v>
      </c>
      <c r="E725" s="5">
        <v>2</v>
      </c>
      <c r="F725" s="10">
        <v>37425.94</v>
      </c>
      <c r="G725" s="5" t="s">
        <v>2</v>
      </c>
      <c r="H725" s="5" t="s">
        <v>7</v>
      </c>
      <c r="I725" s="5" t="s">
        <v>32</v>
      </c>
      <c r="J725" s="14"/>
      <c r="K725" s="5">
        <f t="shared" si="33"/>
        <v>8</v>
      </c>
      <c r="L725" s="12">
        <f t="shared" si="34"/>
        <v>29070</v>
      </c>
      <c r="M725" s="5">
        <f t="shared" ca="1" si="35"/>
        <v>45</v>
      </c>
    </row>
    <row r="726" spans="1:13" ht="15" customHeight="1" x14ac:dyDescent="0.25">
      <c r="A726" s="5" t="s">
        <v>711</v>
      </c>
      <c r="B726" s="5">
        <v>1993</v>
      </c>
      <c r="C726" s="12" t="s">
        <v>25</v>
      </c>
      <c r="D726" s="5">
        <v>13</v>
      </c>
      <c r="E726" s="5">
        <v>0</v>
      </c>
      <c r="F726" s="10">
        <v>5926.93</v>
      </c>
      <c r="G726" s="5" t="s">
        <v>2</v>
      </c>
      <c r="H726" s="5" t="s">
        <v>2</v>
      </c>
      <c r="I726" s="5" t="s">
        <v>190</v>
      </c>
      <c r="J726" s="14"/>
      <c r="K726" s="5">
        <f t="shared" si="33"/>
        <v>8</v>
      </c>
      <c r="L726" s="12">
        <f t="shared" si="34"/>
        <v>34194</v>
      </c>
      <c r="M726" s="5">
        <f t="shared" ca="1" si="35"/>
        <v>31</v>
      </c>
    </row>
    <row r="727" spans="1:13" ht="15" customHeight="1" x14ac:dyDescent="0.25">
      <c r="A727" s="5" t="s">
        <v>710</v>
      </c>
      <c r="B727" s="5">
        <v>1987</v>
      </c>
      <c r="C727" s="12" t="s">
        <v>1</v>
      </c>
      <c r="D727" s="5">
        <v>29</v>
      </c>
      <c r="E727" s="5">
        <v>3</v>
      </c>
      <c r="F727" s="10">
        <v>5926.85</v>
      </c>
      <c r="G727" s="5" t="s">
        <v>3</v>
      </c>
      <c r="H727" s="5" t="s">
        <v>3</v>
      </c>
      <c r="I727" s="5" t="s">
        <v>32</v>
      </c>
      <c r="J727" s="14"/>
      <c r="K727" s="5">
        <f t="shared" si="33"/>
        <v>7</v>
      </c>
      <c r="L727" s="12">
        <f t="shared" si="34"/>
        <v>31987</v>
      </c>
      <c r="M727" s="5">
        <f t="shared" ca="1" si="35"/>
        <v>37</v>
      </c>
    </row>
    <row r="728" spans="1:13" ht="15" customHeight="1" x14ac:dyDescent="0.25">
      <c r="A728" s="5" t="s">
        <v>709</v>
      </c>
      <c r="B728" s="5">
        <v>1982</v>
      </c>
      <c r="C728" s="12" t="s">
        <v>21</v>
      </c>
      <c r="D728" s="5">
        <v>21</v>
      </c>
      <c r="E728" s="5">
        <v>0</v>
      </c>
      <c r="F728" s="10">
        <v>5920.1</v>
      </c>
      <c r="G728" s="5" t="s">
        <v>2</v>
      </c>
      <c r="H728" s="5" t="s">
        <v>7</v>
      </c>
      <c r="I728" s="5" t="s">
        <v>4</v>
      </c>
      <c r="J728" s="14"/>
      <c r="K728" s="5">
        <f t="shared" si="33"/>
        <v>12</v>
      </c>
      <c r="L728" s="12">
        <f t="shared" si="34"/>
        <v>30306</v>
      </c>
      <c r="M728" s="5">
        <f t="shared" ca="1" si="35"/>
        <v>42</v>
      </c>
    </row>
    <row r="729" spans="1:13" ht="15" customHeight="1" x14ac:dyDescent="0.25">
      <c r="A729" s="5" t="s">
        <v>708</v>
      </c>
      <c r="B729" s="5">
        <v>1982</v>
      </c>
      <c r="C729" s="12" t="s">
        <v>1</v>
      </c>
      <c r="D729" s="5">
        <v>8</v>
      </c>
      <c r="E729" s="5">
        <v>0</v>
      </c>
      <c r="F729" s="10">
        <v>5910.94</v>
      </c>
      <c r="G729" s="5" t="s">
        <v>2</v>
      </c>
      <c r="H729" s="5" t="s">
        <v>7</v>
      </c>
      <c r="I729" s="5" t="s">
        <v>32</v>
      </c>
      <c r="J729" s="14"/>
      <c r="K729" s="5">
        <f t="shared" si="33"/>
        <v>7</v>
      </c>
      <c r="L729" s="12">
        <f t="shared" si="34"/>
        <v>30140</v>
      </c>
      <c r="M729" s="5">
        <f t="shared" ca="1" si="35"/>
        <v>42</v>
      </c>
    </row>
    <row r="730" spans="1:13" ht="15" customHeight="1" x14ac:dyDescent="0.25">
      <c r="A730" s="5" t="s">
        <v>707</v>
      </c>
      <c r="B730" s="5">
        <v>1993</v>
      </c>
      <c r="C730" s="12" t="s">
        <v>27</v>
      </c>
      <c r="D730" s="5">
        <v>19</v>
      </c>
      <c r="E730" s="5">
        <v>0</v>
      </c>
      <c r="F730" s="10">
        <v>5877.02</v>
      </c>
      <c r="G730" s="5" t="s">
        <v>2</v>
      </c>
      <c r="H730" s="5" t="s">
        <v>2</v>
      </c>
      <c r="I730" s="5" t="s">
        <v>290</v>
      </c>
      <c r="J730" s="14"/>
      <c r="K730" s="5">
        <f t="shared" si="33"/>
        <v>10</v>
      </c>
      <c r="L730" s="12">
        <f t="shared" si="34"/>
        <v>34261</v>
      </c>
      <c r="M730" s="5">
        <f t="shared" ca="1" si="35"/>
        <v>31</v>
      </c>
    </row>
    <row r="731" spans="1:13" ht="15" customHeight="1" x14ac:dyDescent="0.25">
      <c r="A731" s="5" t="s">
        <v>706</v>
      </c>
      <c r="B731" s="5">
        <v>1984</v>
      </c>
      <c r="C731" s="12" t="s">
        <v>6</v>
      </c>
      <c r="D731" s="5">
        <v>22</v>
      </c>
      <c r="E731" s="5">
        <v>1</v>
      </c>
      <c r="F731" s="10">
        <v>5855.9</v>
      </c>
      <c r="G731" s="5" t="s">
        <v>2</v>
      </c>
      <c r="H731" s="5" t="s">
        <v>3</v>
      </c>
      <c r="I731" s="5" t="s">
        <v>14</v>
      </c>
      <c r="J731" s="14"/>
      <c r="K731" s="5">
        <f t="shared" si="33"/>
        <v>11</v>
      </c>
      <c r="L731" s="12">
        <f t="shared" si="34"/>
        <v>31008</v>
      </c>
      <c r="M731" s="5">
        <f t="shared" ca="1" si="35"/>
        <v>40</v>
      </c>
    </row>
    <row r="732" spans="1:13" ht="15" customHeight="1" x14ac:dyDescent="0.25">
      <c r="A732" s="5" t="s">
        <v>705</v>
      </c>
      <c r="B732" s="5">
        <v>1985</v>
      </c>
      <c r="C732" s="12" t="s">
        <v>9</v>
      </c>
      <c r="D732" s="5">
        <v>18</v>
      </c>
      <c r="E732" s="5">
        <v>3</v>
      </c>
      <c r="F732" s="10">
        <v>5847.24</v>
      </c>
      <c r="G732" s="5" t="s">
        <v>2</v>
      </c>
      <c r="H732" s="5" t="s">
        <v>7</v>
      </c>
      <c r="I732" s="5" t="s">
        <v>4</v>
      </c>
      <c r="J732" s="14"/>
      <c r="K732" s="5">
        <f t="shared" si="33"/>
        <v>6</v>
      </c>
      <c r="L732" s="12">
        <f t="shared" si="34"/>
        <v>31216</v>
      </c>
      <c r="M732" s="5">
        <f t="shared" ca="1" si="35"/>
        <v>39</v>
      </c>
    </row>
    <row r="733" spans="1:13" ht="15" customHeight="1" x14ac:dyDescent="0.25">
      <c r="A733" s="5" t="s">
        <v>704</v>
      </c>
      <c r="B733" s="5">
        <v>1987</v>
      </c>
      <c r="C733" s="12" t="s">
        <v>11</v>
      </c>
      <c r="D733" s="5">
        <v>30</v>
      </c>
      <c r="E733" s="5">
        <v>2</v>
      </c>
      <c r="F733" s="10">
        <v>5846.92</v>
      </c>
      <c r="G733" s="5" t="s">
        <v>2</v>
      </c>
      <c r="H733" s="5" t="s">
        <v>2</v>
      </c>
      <c r="I733" s="5" t="s">
        <v>4</v>
      </c>
      <c r="J733" s="14"/>
      <c r="K733" s="5">
        <f t="shared" si="33"/>
        <v>9</v>
      </c>
      <c r="L733" s="12">
        <f t="shared" si="34"/>
        <v>32050</v>
      </c>
      <c r="M733" s="5">
        <f t="shared" ca="1" si="35"/>
        <v>37</v>
      </c>
    </row>
    <row r="734" spans="1:13" ht="15" customHeight="1" x14ac:dyDescent="0.25">
      <c r="A734" s="5" t="s">
        <v>703</v>
      </c>
      <c r="B734" s="5">
        <v>1995</v>
      </c>
      <c r="C734" s="12" t="s">
        <v>25</v>
      </c>
      <c r="D734" s="5">
        <v>20</v>
      </c>
      <c r="E734" s="5">
        <v>0</v>
      </c>
      <c r="F734" s="10">
        <v>5843.99</v>
      </c>
      <c r="G734" s="5" t="s">
        <v>2</v>
      </c>
      <c r="H734" s="5" t="s">
        <v>2</v>
      </c>
      <c r="I734" s="5" t="s">
        <v>190</v>
      </c>
      <c r="J734" s="14"/>
      <c r="K734" s="5">
        <f t="shared" si="33"/>
        <v>8</v>
      </c>
      <c r="L734" s="12">
        <f t="shared" si="34"/>
        <v>34931</v>
      </c>
      <c r="M734" s="5">
        <f t="shared" ca="1" si="35"/>
        <v>29</v>
      </c>
    </row>
    <row r="735" spans="1:13" ht="15" customHeight="1" x14ac:dyDescent="0.25">
      <c r="A735" s="5" t="s">
        <v>702</v>
      </c>
      <c r="B735" s="5">
        <v>1987</v>
      </c>
      <c r="C735" s="12" t="s">
        <v>1</v>
      </c>
      <c r="D735" s="5">
        <v>27</v>
      </c>
      <c r="E735" s="5">
        <v>2</v>
      </c>
      <c r="F735" s="10">
        <v>5836.52</v>
      </c>
      <c r="G735" s="5" t="s">
        <v>2</v>
      </c>
      <c r="H735" s="5" t="s">
        <v>3</v>
      </c>
      <c r="I735" s="5" t="s">
        <v>4</v>
      </c>
      <c r="J735" s="14"/>
      <c r="K735" s="5">
        <f t="shared" si="33"/>
        <v>7</v>
      </c>
      <c r="L735" s="12">
        <f t="shared" si="34"/>
        <v>31985</v>
      </c>
      <c r="M735" s="5">
        <f t="shared" ca="1" si="35"/>
        <v>37</v>
      </c>
    </row>
    <row r="736" spans="1:13" ht="15" customHeight="1" x14ac:dyDescent="0.25">
      <c r="A736" s="5" t="s">
        <v>2197</v>
      </c>
      <c r="B736" s="5">
        <v>1969</v>
      </c>
      <c r="C736" s="12" t="s">
        <v>27</v>
      </c>
      <c r="D736" s="5">
        <v>30</v>
      </c>
      <c r="E736" s="5">
        <v>0</v>
      </c>
      <c r="F736" s="10">
        <v>37277.269999999997</v>
      </c>
      <c r="G736" s="5" t="s">
        <v>7</v>
      </c>
      <c r="H736" s="5" t="s">
        <v>3</v>
      </c>
      <c r="I736" s="5" t="s">
        <v>32</v>
      </c>
      <c r="J736" s="14"/>
      <c r="K736" s="5">
        <f t="shared" si="33"/>
        <v>10</v>
      </c>
      <c r="L736" s="12">
        <f t="shared" si="34"/>
        <v>25506</v>
      </c>
      <c r="M736" s="5">
        <f t="shared" ca="1" si="35"/>
        <v>55</v>
      </c>
    </row>
    <row r="737" spans="1:13" ht="15" customHeight="1" x14ac:dyDescent="0.25">
      <c r="A737" s="5" t="s">
        <v>701</v>
      </c>
      <c r="B737" s="5">
        <v>1971</v>
      </c>
      <c r="C737" s="12" t="s">
        <v>11</v>
      </c>
      <c r="D737" s="5">
        <v>27</v>
      </c>
      <c r="E737" s="5">
        <v>0</v>
      </c>
      <c r="F737" s="10">
        <v>5832.6</v>
      </c>
      <c r="G737" s="5" t="s">
        <v>2</v>
      </c>
      <c r="H737" s="5" t="s">
        <v>3</v>
      </c>
      <c r="I737" s="5" t="s">
        <v>14</v>
      </c>
      <c r="J737" s="14"/>
      <c r="K737" s="5">
        <f t="shared" si="33"/>
        <v>9</v>
      </c>
      <c r="L737" s="12">
        <f t="shared" si="34"/>
        <v>26203</v>
      </c>
      <c r="M737" s="5">
        <f t="shared" ca="1" si="35"/>
        <v>53</v>
      </c>
    </row>
    <row r="738" spans="1:13" ht="15" customHeight="1" x14ac:dyDescent="0.25">
      <c r="A738" s="5" t="s">
        <v>700</v>
      </c>
      <c r="B738" s="5">
        <v>2002</v>
      </c>
      <c r="C738" s="12" t="s">
        <v>1</v>
      </c>
      <c r="D738" s="5">
        <v>22</v>
      </c>
      <c r="E738" s="5">
        <v>0</v>
      </c>
      <c r="F738" s="10">
        <v>5816.58</v>
      </c>
      <c r="G738" s="5" t="s">
        <v>2</v>
      </c>
      <c r="H738" s="5" t="s">
        <v>2</v>
      </c>
      <c r="I738" s="5" t="s">
        <v>525</v>
      </c>
      <c r="J738" s="14"/>
      <c r="K738" s="5">
        <f t="shared" si="33"/>
        <v>7</v>
      </c>
      <c r="L738" s="12">
        <f t="shared" si="34"/>
        <v>37459</v>
      </c>
      <c r="M738" s="5">
        <f t="shared" ca="1" si="35"/>
        <v>22</v>
      </c>
    </row>
    <row r="739" spans="1:13" ht="15" customHeight="1" x14ac:dyDescent="0.25">
      <c r="A739" s="5" t="s">
        <v>699</v>
      </c>
      <c r="B739" s="5">
        <v>1972</v>
      </c>
      <c r="C739" s="12" t="s">
        <v>6</v>
      </c>
      <c r="D739" s="5">
        <v>2</v>
      </c>
      <c r="E739" s="5">
        <v>0</v>
      </c>
      <c r="F739" s="10">
        <v>5812.9</v>
      </c>
      <c r="G739" s="5" t="s">
        <v>2</v>
      </c>
      <c r="H739" s="5" t="s">
        <v>2</v>
      </c>
      <c r="I739" s="5" t="s">
        <v>4</v>
      </c>
      <c r="J739" s="14"/>
      <c r="K739" s="5">
        <f t="shared" si="33"/>
        <v>11</v>
      </c>
      <c r="L739" s="12">
        <f t="shared" si="34"/>
        <v>26605</v>
      </c>
      <c r="M739" s="5">
        <f t="shared" ca="1" si="35"/>
        <v>52</v>
      </c>
    </row>
    <row r="740" spans="1:13" ht="15" customHeight="1" x14ac:dyDescent="0.25">
      <c r="A740" s="5" t="s">
        <v>698</v>
      </c>
      <c r="B740" s="5">
        <v>1980</v>
      </c>
      <c r="C740" s="12" t="s">
        <v>11</v>
      </c>
      <c r="D740" s="5">
        <v>18</v>
      </c>
      <c r="E740" s="5">
        <v>2</v>
      </c>
      <c r="F740" s="10">
        <v>5807.06</v>
      </c>
      <c r="G740" s="5" t="s">
        <v>2</v>
      </c>
      <c r="H740" s="5" t="s">
        <v>3</v>
      </c>
      <c r="I740" s="5" t="s">
        <v>4</v>
      </c>
      <c r="J740" s="14"/>
      <c r="K740" s="5">
        <f t="shared" si="33"/>
        <v>9</v>
      </c>
      <c r="L740" s="12">
        <f t="shared" si="34"/>
        <v>29482</v>
      </c>
      <c r="M740" s="5">
        <f t="shared" ca="1" si="35"/>
        <v>44</v>
      </c>
    </row>
    <row r="741" spans="1:13" ht="15" customHeight="1" x14ac:dyDescent="0.25">
      <c r="A741" s="5" t="s">
        <v>697</v>
      </c>
      <c r="B741" s="5">
        <v>2004</v>
      </c>
      <c r="C741" s="12" t="s">
        <v>6</v>
      </c>
      <c r="D741" s="5">
        <v>1</v>
      </c>
      <c r="E741" s="5">
        <v>0</v>
      </c>
      <c r="F741" s="10">
        <v>5778.71</v>
      </c>
      <c r="G741" s="5" t="s">
        <v>2</v>
      </c>
      <c r="H741" s="5" t="s">
        <v>3</v>
      </c>
      <c r="I741" s="5" t="s">
        <v>622</v>
      </c>
      <c r="J741" s="14"/>
      <c r="K741" s="5">
        <f t="shared" si="33"/>
        <v>11</v>
      </c>
      <c r="L741" s="12">
        <f t="shared" si="34"/>
        <v>38292</v>
      </c>
      <c r="M741" s="5">
        <f t="shared" ca="1" si="35"/>
        <v>20</v>
      </c>
    </row>
    <row r="742" spans="1:13" ht="15" customHeight="1" x14ac:dyDescent="0.25">
      <c r="A742" s="5" t="s">
        <v>696</v>
      </c>
      <c r="B742" s="5">
        <v>1983</v>
      </c>
      <c r="C742" s="12" t="s">
        <v>25</v>
      </c>
      <c r="D742" s="5">
        <v>30</v>
      </c>
      <c r="E742" s="5">
        <v>0</v>
      </c>
      <c r="F742" s="10">
        <v>5757.41</v>
      </c>
      <c r="G742" s="5" t="s">
        <v>2</v>
      </c>
      <c r="H742" s="5" t="s">
        <v>3</v>
      </c>
      <c r="I742" s="5" t="s">
        <v>156</v>
      </c>
      <c r="J742" s="14"/>
      <c r="K742" s="5">
        <f t="shared" si="33"/>
        <v>8</v>
      </c>
      <c r="L742" s="12">
        <f t="shared" si="34"/>
        <v>30558</v>
      </c>
      <c r="M742" s="5">
        <f t="shared" ca="1" si="35"/>
        <v>41</v>
      </c>
    </row>
    <row r="743" spans="1:13" ht="15" customHeight="1" x14ac:dyDescent="0.25">
      <c r="A743" s="5" t="s">
        <v>695</v>
      </c>
      <c r="B743" s="5">
        <v>1993</v>
      </c>
      <c r="C743" s="12" t="s">
        <v>9</v>
      </c>
      <c r="D743" s="5">
        <v>10</v>
      </c>
      <c r="E743" s="5">
        <v>0</v>
      </c>
      <c r="F743" s="10">
        <v>5748.13</v>
      </c>
      <c r="G743" s="5" t="s">
        <v>2</v>
      </c>
      <c r="H743" s="5" t="s">
        <v>7</v>
      </c>
      <c r="I743" s="5" t="s">
        <v>290</v>
      </c>
      <c r="J743" s="14"/>
      <c r="K743" s="5">
        <f t="shared" si="33"/>
        <v>6</v>
      </c>
      <c r="L743" s="12">
        <f t="shared" si="34"/>
        <v>34130</v>
      </c>
      <c r="M743" s="5">
        <f t="shared" ca="1" si="35"/>
        <v>31</v>
      </c>
    </row>
    <row r="744" spans="1:13" ht="15" customHeight="1" x14ac:dyDescent="0.25">
      <c r="A744" s="5" t="s">
        <v>694</v>
      </c>
      <c r="B744" s="5">
        <v>1972</v>
      </c>
      <c r="C744" s="12" t="s">
        <v>25</v>
      </c>
      <c r="D744" s="5">
        <v>21</v>
      </c>
      <c r="E744" s="5">
        <v>0</v>
      </c>
      <c r="F744" s="10">
        <v>5741.67</v>
      </c>
      <c r="G744" s="5" t="s">
        <v>2</v>
      </c>
      <c r="H744" s="5" t="s">
        <v>3</v>
      </c>
      <c r="I744" s="5" t="s">
        <v>4</v>
      </c>
      <c r="J744" s="14"/>
      <c r="K744" s="5">
        <f t="shared" si="33"/>
        <v>8</v>
      </c>
      <c r="L744" s="12">
        <f t="shared" si="34"/>
        <v>26532</v>
      </c>
      <c r="M744" s="5">
        <f t="shared" ca="1" si="35"/>
        <v>52</v>
      </c>
    </row>
    <row r="745" spans="1:13" ht="15" customHeight="1" x14ac:dyDescent="0.25">
      <c r="A745" s="5" t="s">
        <v>693</v>
      </c>
      <c r="B745" s="5">
        <v>1987</v>
      </c>
      <c r="C745" s="12" t="s">
        <v>27</v>
      </c>
      <c r="D745" s="5">
        <v>19</v>
      </c>
      <c r="E745" s="5">
        <v>2</v>
      </c>
      <c r="F745" s="10">
        <v>5729.01</v>
      </c>
      <c r="G745" s="5" t="s">
        <v>7</v>
      </c>
      <c r="H745" s="5" t="s">
        <v>2</v>
      </c>
      <c r="I745" s="5" t="s">
        <v>14</v>
      </c>
      <c r="J745" s="14"/>
      <c r="K745" s="5">
        <f t="shared" si="33"/>
        <v>10</v>
      </c>
      <c r="L745" s="12">
        <f t="shared" si="34"/>
        <v>32069</v>
      </c>
      <c r="M745" s="5">
        <f t="shared" ca="1" si="35"/>
        <v>37</v>
      </c>
    </row>
    <row r="746" spans="1:13" ht="15" customHeight="1" x14ac:dyDescent="0.25">
      <c r="A746" s="5" t="s">
        <v>692</v>
      </c>
      <c r="B746" s="5">
        <v>1971</v>
      </c>
      <c r="C746" s="12" t="s">
        <v>21</v>
      </c>
      <c r="D746" s="5">
        <v>18</v>
      </c>
      <c r="E746" s="5">
        <v>0</v>
      </c>
      <c r="F746" s="10">
        <v>5720.38</v>
      </c>
      <c r="G746" s="5" t="s">
        <v>2</v>
      </c>
      <c r="H746" s="5" t="s">
        <v>7</v>
      </c>
      <c r="I746" s="5" t="s">
        <v>4</v>
      </c>
      <c r="J746" s="14"/>
      <c r="K746" s="5">
        <f t="shared" si="33"/>
        <v>12</v>
      </c>
      <c r="L746" s="12">
        <f t="shared" si="34"/>
        <v>26285</v>
      </c>
      <c r="M746" s="5">
        <f t="shared" ca="1" si="35"/>
        <v>53</v>
      </c>
    </row>
    <row r="747" spans="1:13" ht="15" customHeight="1" x14ac:dyDescent="0.25">
      <c r="A747" s="5" t="s">
        <v>2196</v>
      </c>
      <c r="B747" s="5">
        <v>1975</v>
      </c>
      <c r="C747" s="12" t="s">
        <v>6</v>
      </c>
      <c r="D747" s="5">
        <v>9</v>
      </c>
      <c r="E747" s="5">
        <v>1</v>
      </c>
      <c r="F747" s="10">
        <v>37272.339999999997</v>
      </c>
      <c r="G747" s="5" t="s">
        <v>2</v>
      </c>
      <c r="H747" s="5" t="s">
        <v>3</v>
      </c>
      <c r="I747" s="5" t="s">
        <v>32</v>
      </c>
      <c r="J747" s="14"/>
      <c r="K747" s="5">
        <f t="shared" si="33"/>
        <v>11</v>
      </c>
      <c r="L747" s="12">
        <f t="shared" si="34"/>
        <v>27707</v>
      </c>
      <c r="M747" s="5">
        <f t="shared" ca="1" si="35"/>
        <v>49</v>
      </c>
    </row>
    <row r="748" spans="1:13" ht="15" customHeight="1" x14ac:dyDescent="0.25">
      <c r="A748" s="5" t="s">
        <v>691</v>
      </c>
      <c r="B748" s="5">
        <v>1981</v>
      </c>
      <c r="C748" s="12" t="s">
        <v>25</v>
      </c>
      <c r="D748" s="5">
        <v>30</v>
      </c>
      <c r="E748" s="5">
        <v>0</v>
      </c>
      <c r="F748" s="10">
        <v>5709.16</v>
      </c>
      <c r="G748" s="5" t="s">
        <v>3</v>
      </c>
      <c r="H748" s="5" t="s">
        <v>3</v>
      </c>
      <c r="I748" s="5" t="s">
        <v>4</v>
      </c>
      <c r="J748" s="14"/>
      <c r="K748" s="5">
        <f t="shared" si="33"/>
        <v>8</v>
      </c>
      <c r="L748" s="12">
        <f t="shared" si="34"/>
        <v>29828</v>
      </c>
      <c r="M748" s="5">
        <f t="shared" ca="1" si="35"/>
        <v>43</v>
      </c>
    </row>
    <row r="749" spans="1:13" ht="15" customHeight="1" x14ac:dyDescent="0.25">
      <c r="A749" s="5" t="s">
        <v>690</v>
      </c>
      <c r="B749" s="5">
        <v>1993</v>
      </c>
      <c r="C749" s="12" t="s">
        <v>6</v>
      </c>
      <c r="D749" s="5">
        <v>3</v>
      </c>
      <c r="E749" s="5">
        <v>4</v>
      </c>
      <c r="F749" s="10">
        <v>5708.87</v>
      </c>
      <c r="G749" s="5" t="s">
        <v>2</v>
      </c>
      <c r="H749" s="5" t="s">
        <v>7</v>
      </c>
      <c r="I749" s="5" t="s">
        <v>32</v>
      </c>
      <c r="J749" s="14"/>
      <c r="K749" s="5">
        <f t="shared" si="33"/>
        <v>11</v>
      </c>
      <c r="L749" s="12">
        <f t="shared" si="34"/>
        <v>34276</v>
      </c>
      <c r="M749" s="5">
        <f t="shared" ca="1" si="35"/>
        <v>31</v>
      </c>
    </row>
    <row r="750" spans="1:13" ht="15" customHeight="1" x14ac:dyDescent="0.25">
      <c r="A750" s="5" t="s">
        <v>689</v>
      </c>
      <c r="B750" s="5">
        <v>1981</v>
      </c>
      <c r="C750" s="12" t="s">
        <v>9</v>
      </c>
      <c r="D750" s="5">
        <v>15</v>
      </c>
      <c r="E750" s="5">
        <v>0</v>
      </c>
      <c r="F750" s="10">
        <v>5699.84</v>
      </c>
      <c r="G750" s="5" t="s">
        <v>2</v>
      </c>
      <c r="H750" s="5" t="s">
        <v>3</v>
      </c>
      <c r="I750" s="5" t="s">
        <v>4</v>
      </c>
      <c r="J750" s="14"/>
      <c r="K750" s="5">
        <f t="shared" si="33"/>
        <v>6</v>
      </c>
      <c r="L750" s="12">
        <f t="shared" si="34"/>
        <v>29752</v>
      </c>
      <c r="M750" s="5">
        <f t="shared" ca="1" si="35"/>
        <v>43</v>
      </c>
    </row>
    <row r="751" spans="1:13" ht="15" customHeight="1" x14ac:dyDescent="0.25">
      <c r="A751" s="5" t="s">
        <v>688</v>
      </c>
      <c r="B751" s="5">
        <v>1974</v>
      </c>
      <c r="C751" s="12" t="s">
        <v>1</v>
      </c>
      <c r="D751" s="5">
        <v>6</v>
      </c>
      <c r="E751" s="5">
        <v>0</v>
      </c>
      <c r="F751" s="10">
        <v>5698.74</v>
      </c>
      <c r="G751" s="5" t="s">
        <v>2</v>
      </c>
      <c r="H751" s="5" t="s">
        <v>2</v>
      </c>
      <c r="I751" s="5" t="s">
        <v>14</v>
      </c>
      <c r="J751" s="14"/>
      <c r="K751" s="5">
        <f t="shared" si="33"/>
        <v>7</v>
      </c>
      <c r="L751" s="12">
        <f t="shared" si="34"/>
        <v>27216</v>
      </c>
      <c r="M751" s="5">
        <f t="shared" ca="1" si="35"/>
        <v>50</v>
      </c>
    </row>
    <row r="752" spans="1:13" ht="15" customHeight="1" x14ac:dyDescent="0.25">
      <c r="A752" s="5" t="s">
        <v>687</v>
      </c>
      <c r="B752" s="5">
        <v>1992</v>
      </c>
      <c r="C752" s="12" t="s">
        <v>6</v>
      </c>
      <c r="D752" s="5">
        <v>3</v>
      </c>
      <c r="E752" s="5">
        <v>3</v>
      </c>
      <c r="F752" s="10">
        <v>5693.43</v>
      </c>
      <c r="G752" s="5" t="s">
        <v>2</v>
      </c>
      <c r="H752" s="5" t="s">
        <v>3</v>
      </c>
      <c r="I752" s="5" t="s">
        <v>14</v>
      </c>
      <c r="J752" s="14"/>
      <c r="K752" s="5">
        <f t="shared" si="33"/>
        <v>11</v>
      </c>
      <c r="L752" s="12">
        <f t="shared" si="34"/>
        <v>33911</v>
      </c>
      <c r="M752" s="5">
        <f t="shared" ca="1" si="35"/>
        <v>32</v>
      </c>
    </row>
    <row r="753" spans="1:13" ht="15" customHeight="1" x14ac:dyDescent="0.25">
      <c r="A753" s="5" t="s">
        <v>686</v>
      </c>
      <c r="B753" s="5">
        <v>1972</v>
      </c>
      <c r="C753" s="12" t="s">
        <v>27</v>
      </c>
      <c r="D753" s="5">
        <v>28</v>
      </c>
      <c r="E753" s="5">
        <v>0</v>
      </c>
      <c r="F753" s="10">
        <v>5690.79</v>
      </c>
      <c r="G753" s="5" t="s">
        <v>2</v>
      </c>
      <c r="H753" s="5" t="s">
        <v>7</v>
      </c>
      <c r="I753" s="5" t="s">
        <v>4</v>
      </c>
      <c r="J753" s="14"/>
      <c r="K753" s="5">
        <f t="shared" si="33"/>
        <v>10</v>
      </c>
      <c r="L753" s="12">
        <f t="shared" si="34"/>
        <v>26600</v>
      </c>
      <c r="M753" s="5">
        <f t="shared" ca="1" si="35"/>
        <v>52</v>
      </c>
    </row>
    <row r="754" spans="1:13" ht="15" customHeight="1" x14ac:dyDescent="0.25">
      <c r="A754" s="5" t="s">
        <v>685</v>
      </c>
      <c r="B754" s="5">
        <v>1984</v>
      </c>
      <c r="C754" s="12" t="s">
        <v>25</v>
      </c>
      <c r="D754" s="5">
        <v>12</v>
      </c>
      <c r="E754" s="5">
        <v>3</v>
      </c>
      <c r="F754" s="10">
        <v>5679.13</v>
      </c>
      <c r="G754" s="5" t="s">
        <v>2</v>
      </c>
      <c r="H754" s="5" t="s">
        <v>2</v>
      </c>
      <c r="I754" s="5" t="s">
        <v>4</v>
      </c>
      <c r="J754" s="14"/>
      <c r="K754" s="5">
        <f t="shared" si="33"/>
        <v>8</v>
      </c>
      <c r="L754" s="12">
        <f t="shared" si="34"/>
        <v>30906</v>
      </c>
      <c r="M754" s="5">
        <f t="shared" ca="1" si="35"/>
        <v>40</v>
      </c>
    </row>
    <row r="755" spans="1:13" ht="15" customHeight="1" x14ac:dyDescent="0.25">
      <c r="A755" s="5" t="s">
        <v>684</v>
      </c>
      <c r="B755" s="5">
        <v>1983</v>
      </c>
      <c r="C755" s="12" t="s">
        <v>11</v>
      </c>
      <c r="D755" s="5">
        <v>3</v>
      </c>
      <c r="E755" s="5">
        <v>0</v>
      </c>
      <c r="F755" s="10">
        <v>5662.23</v>
      </c>
      <c r="G755" s="5" t="s">
        <v>2</v>
      </c>
      <c r="H755" s="5" t="s">
        <v>7</v>
      </c>
      <c r="I755" s="5" t="s">
        <v>4</v>
      </c>
      <c r="J755" s="14"/>
      <c r="K755" s="5">
        <f t="shared" si="33"/>
        <v>9</v>
      </c>
      <c r="L755" s="12">
        <f t="shared" si="34"/>
        <v>30562</v>
      </c>
      <c r="M755" s="5">
        <f t="shared" ca="1" si="35"/>
        <v>41</v>
      </c>
    </row>
    <row r="756" spans="1:13" ht="15" customHeight="1" x14ac:dyDescent="0.25">
      <c r="A756" s="5" t="s">
        <v>683</v>
      </c>
      <c r="B756" s="5">
        <v>1978</v>
      </c>
      <c r="C756" s="12" t="s">
        <v>11</v>
      </c>
      <c r="D756" s="5">
        <v>27</v>
      </c>
      <c r="E756" s="5">
        <v>2</v>
      </c>
      <c r="F756" s="10">
        <v>5650.14</v>
      </c>
      <c r="G756" s="5" t="s">
        <v>2</v>
      </c>
      <c r="H756" s="5" t="s">
        <v>7</v>
      </c>
      <c r="I756" s="5" t="s">
        <v>4</v>
      </c>
      <c r="J756" s="14"/>
      <c r="K756" s="5">
        <f t="shared" si="33"/>
        <v>9</v>
      </c>
      <c r="L756" s="12">
        <f t="shared" si="34"/>
        <v>28760</v>
      </c>
      <c r="M756" s="5">
        <f t="shared" ca="1" si="35"/>
        <v>46</v>
      </c>
    </row>
    <row r="757" spans="1:13" ht="15" customHeight="1" x14ac:dyDescent="0.25">
      <c r="A757" s="5" t="s">
        <v>682</v>
      </c>
      <c r="B757" s="5">
        <v>1983</v>
      </c>
      <c r="C757" s="12" t="s">
        <v>9</v>
      </c>
      <c r="D757" s="5">
        <v>8</v>
      </c>
      <c r="E757" s="5">
        <v>0</v>
      </c>
      <c r="F757" s="10">
        <v>5649.72</v>
      </c>
      <c r="G757" s="5" t="s">
        <v>2</v>
      </c>
      <c r="H757" s="5" t="s">
        <v>3</v>
      </c>
      <c r="I757" s="5" t="s">
        <v>32</v>
      </c>
      <c r="J757" s="14"/>
      <c r="K757" s="5">
        <f t="shared" si="33"/>
        <v>6</v>
      </c>
      <c r="L757" s="12">
        <f t="shared" si="34"/>
        <v>30475</v>
      </c>
      <c r="M757" s="5">
        <f t="shared" ca="1" si="35"/>
        <v>41</v>
      </c>
    </row>
    <row r="758" spans="1:13" ht="15" customHeight="1" x14ac:dyDescent="0.25">
      <c r="A758" s="5" t="s">
        <v>2195</v>
      </c>
      <c r="B758" s="5">
        <v>1985</v>
      </c>
      <c r="C758" s="12" t="s">
        <v>6</v>
      </c>
      <c r="D758" s="5">
        <v>17</v>
      </c>
      <c r="E758" s="5">
        <v>0</v>
      </c>
      <c r="F758" s="10">
        <v>37270.15</v>
      </c>
      <c r="G758" s="5" t="s">
        <v>2</v>
      </c>
      <c r="H758" s="5" t="s">
        <v>7</v>
      </c>
      <c r="I758" s="5" t="s">
        <v>237</v>
      </c>
      <c r="J758" s="14"/>
      <c r="K758" s="5">
        <f t="shared" si="33"/>
        <v>11</v>
      </c>
      <c r="L758" s="12">
        <f t="shared" si="34"/>
        <v>31368</v>
      </c>
      <c r="M758" s="5">
        <f t="shared" ca="1" si="35"/>
        <v>39</v>
      </c>
    </row>
    <row r="759" spans="1:13" ht="15" customHeight="1" x14ac:dyDescent="0.25">
      <c r="A759" s="5" t="s">
        <v>681</v>
      </c>
      <c r="B759" s="5">
        <v>1987</v>
      </c>
      <c r="C759" s="12" t="s">
        <v>21</v>
      </c>
      <c r="D759" s="5">
        <v>9</v>
      </c>
      <c r="E759" s="5">
        <v>1</v>
      </c>
      <c r="F759" s="10">
        <v>5630.46</v>
      </c>
      <c r="G759" s="5" t="s">
        <v>2</v>
      </c>
      <c r="H759" s="5" t="s">
        <v>3</v>
      </c>
      <c r="I759" s="5" t="s">
        <v>14</v>
      </c>
      <c r="J759" s="14"/>
      <c r="K759" s="5">
        <f t="shared" si="33"/>
        <v>12</v>
      </c>
      <c r="L759" s="12">
        <f t="shared" si="34"/>
        <v>32120</v>
      </c>
      <c r="M759" s="5">
        <f t="shared" ca="1" si="35"/>
        <v>37</v>
      </c>
    </row>
    <row r="760" spans="1:13" ht="15" customHeight="1" x14ac:dyDescent="0.25">
      <c r="A760" s="5" t="s">
        <v>680</v>
      </c>
      <c r="B760" s="5">
        <v>1994</v>
      </c>
      <c r="C760" s="12" t="s">
        <v>6</v>
      </c>
      <c r="D760" s="5">
        <v>15</v>
      </c>
      <c r="E760" s="5">
        <v>5</v>
      </c>
      <c r="F760" s="10">
        <v>5615.37</v>
      </c>
      <c r="G760" s="5" t="s">
        <v>2</v>
      </c>
      <c r="H760" s="5" t="s">
        <v>3</v>
      </c>
      <c r="I760" s="5" t="s">
        <v>32</v>
      </c>
      <c r="J760" s="14"/>
      <c r="K760" s="5">
        <f t="shared" si="33"/>
        <v>11</v>
      </c>
      <c r="L760" s="12">
        <f t="shared" si="34"/>
        <v>34653</v>
      </c>
      <c r="M760" s="5">
        <f t="shared" ca="1" si="35"/>
        <v>30</v>
      </c>
    </row>
    <row r="761" spans="1:13" ht="15" customHeight="1" x14ac:dyDescent="0.25">
      <c r="A761" s="5" t="s">
        <v>679</v>
      </c>
      <c r="B761" s="5">
        <v>1978</v>
      </c>
      <c r="C761" s="12" t="s">
        <v>11</v>
      </c>
      <c r="D761" s="5">
        <v>11</v>
      </c>
      <c r="E761" s="5">
        <v>2</v>
      </c>
      <c r="F761" s="10">
        <v>5612.83</v>
      </c>
      <c r="G761" s="5" t="s">
        <v>2</v>
      </c>
      <c r="H761" s="5" t="s">
        <v>3</v>
      </c>
      <c r="I761" s="5" t="s">
        <v>4</v>
      </c>
      <c r="J761" s="14"/>
      <c r="K761" s="5">
        <f t="shared" si="33"/>
        <v>9</v>
      </c>
      <c r="L761" s="12">
        <f t="shared" si="34"/>
        <v>28744</v>
      </c>
      <c r="M761" s="5">
        <f t="shared" ca="1" si="35"/>
        <v>46</v>
      </c>
    </row>
    <row r="762" spans="1:13" ht="15" customHeight="1" x14ac:dyDescent="0.25">
      <c r="A762" s="5" t="s">
        <v>678</v>
      </c>
      <c r="B762" s="5">
        <v>1988</v>
      </c>
      <c r="C762" s="12" t="s">
        <v>6</v>
      </c>
      <c r="D762" s="5">
        <v>18</v>
      </c>
      <c r="E762" s="5">
        <v>1</v>
      </c>
      <c r="F762" s="10">
        <v>5594.85</v>
      </c>
      <c r="G762" s="5" t="s">
        <v>2</v>
      </c>
      <c r="H762" s="5" t="s">
        <v>3</v>
      </c>
      <c r="I762" s="5" t="s">
        <v>237</v>
      </c>
      <c r="J762" s="14"/>
      <c r="K762" s="5">
        <f t="shared" si="33"/>
        <v>11</v>
      </c>
      <c r="L762" s="12">
        <f t="shared" si="34"/>
        <v>32465</v>
      </c>
      <c r="M762" s="5">
        <f t="shared" ca="1" si="35"/>
        <v>36</v>
      </c>
    </row>
    <row r="763" spans="1:13" ht="15" customHeight="1" x14ac:dyDescent="0.25">
      <c r="A763" s="5" t="s">
        <v>677</v>
      </c>
      <c r="B763" s="5">
        <v>1983</v>
      </c>
      <c r="C763" s="12" t="s">
        <v>27</v>
      </c>
      <c r="D763" s="5">
        <v>3</v>
      </c>
      <c r="E763" s="5">
        <v>3</v>
      </c>
      <c r="F763" s="10">
        <v>5587.59</v>
      </c>
      <c r="G763" s="5" t="s">
        <v>2</v>
      </c>
      <c r="H763" s="5" t="s">
        <v>7</v>
      </c>
      <c r="I763" s="5" t="s">
        <v>4</v>
      </c>
      <c r="J763" s="14"/>
      <c r="K763" s="5">
        <f t="shared" si="33"/>
        <v>10</v>
      </c>
      <c r="L763" s="12">
        <f t="shared" si="34"/>
        <v>30592</v>
      </c>
      <c r="M763" s="5">
        <f t="shared" ca="1" si="35"/>
        <v>41</v>
      </c>
    </row>
    <row r="764" spans="1:13" ht="15" customHeight="1" x14ac:dyDescent="0.25">
      <c r="A764" s="5" t="s">
        <v>676</v>
      </c>
      <c r="B764" s="5">
        <v>1986</v>
      </c>
      <c r="C764" s="12" t="s">
        <v>6</v>
      </c>
      <c r="D764" s="5">
        <v>21</v>
      </c>
      <c r="E764" s="5">
        <v>2</v>
      </c>
      <c r="F764" s="10">
        <v>5584.31</v>
      </c>
      <c r="G764" s="5" t="s">
        <v>3</v>
      </c>
      <c r="H764" s="5" t="s">
        <v>7</v>
      </c>
      <c r="I764" s="5" t="s">
        <v>4</v>
      </c>
      <c r="J764" s="14"/>
      <c r="K764" s="5">
        <f t="shared" si="33"/>
        <v>11</v>
      </c>
      <c r="L764" s="12">
        <f t="shared" si="34"/>
        <v>31737</v>
      </c>
      <c r="M764" s="5">
        <f t="shared" ca="1" si="35"/>
        <v>38</v>
      </c>
    </row>
    <row r="765" spans="1:13" ht="15" customHeight="1" x14ac:dyDescent="0.25">
      <c r="A765" s="5" t="s">
        <v>675</v>
      </c>
      <c r="B765" s="5">
        <v>1985</v>
      </c>
      <c r="C765" s="12" t="s">
        <v>11</v>
      </c>
      <c r="D765" s="5">
        <v>5</v>
      </c>
      <c r="E765" s="5">
        <v>3</v>
      </c>
      <c r="F765" s="10">
        <v>5582.95</v>
      </c>
      <c r="G765" s="5" t="s">
        <v>2</v>
      </c>
      <c r="H765" s="5" t="s">
        <v>7</v>
      </c>
      <c r="I765" s="5" t="s">
        <v>14</v>
      </c>
      <c r="J765" s="14"/>
      <c r="K765" s="5">
        <f t="shared" si="33"/>
        <v>9</v>
      </c>
      <c r="L765" s="12">
        <f t="shared" si="34"/>
        <v>31295</v>
      </c>
      <c r="M765" s="5">
        <f t="shared" ca="1" si="35"/>
        <v>39</v>
      </c>
    </row>
    <row r="766" spans="1:13" ht="15" customHeight="1" x14ac:dyDescent="0.25">
      <c r="A766" s="5" t="s">
        <v>674</v>
      </c>
      <c r="B766" s="5">
        <v>1974</v>
      </c>
      <c r="C766" s="12" t="s">
        <v>11</v>
      </c>
      <c r="D766" s="5">
        <v>18</v>
      </c>
      <c r="E766" s="5">
        <v>0</v>
      </c>
      <c r="F766" s="10">
        <v>5576.35</v>
      </c>
      <c r="G766" s="5" t="s">
        <v>2</v>
      </c>
      <c r="H766" s="5" t="s">
        <v>3</v>
      </c>
      <c r="I766" s="5" t="s">
        <v>4</v>
      </c>
      <c r="J766" s="14"/>
      <c r="K766" s="5">
        <f t="shared" si="33"/>
        <v>9</v>
      </c>
      <c r="L766" s="12">
        <f t="shared" si="34"/>
        <v>27290</v>
      </c>
      <c r="M766" s="5">
        <f t="shared" ca="1" si="35"/>
        <v>50</v>
      </c>
    </row>
    <row r="767" spans="1:13" ht="15" customHeight="1" x14ac:dyDescent="0.25">
      <c r="A767" s="5" t="s">
        <v>673</v>
      </c>
      <c r="B767" s="5">
        <v>1999</v>
      </c>
      <c r="C767" s="12" t="s">
        <v>11</v>
      </c>
      <c r="D767" s="5">
        <v>22</v>
      </c>
      <c r="E767" s="5">
        <v>0</v>
      </c>
      <c r="F767" s="10">
        <v>5552.61</v>
      </c>
      <c r="G767" s="5" t="s">
        <v>2</v>
      </c>
      <c r="H767" s="5" t="s">
        <v>3</v>
      </c>
      <c r="I767" s="5" t="s">
        <v>525</v>
      </c>
      <c r="J767" s="14"/>
      <c r="K767" s="5">
        <f t="shared" si="33"/>
        <v>9</v>
      </c>
      <c r="L767" s="12">
        <f t="shared" si="34"/>
        <v>36425</v>
      </c>
      <c r="M767" s="5">
        <f t="shared" ca="1" si="35"/>
        <v>25</v>
      </c>
    </row>
    <row r="768" spans="1:13" ht="15" customHeight="1" x14ac:dyDescent="0.25">
      <c r="A768" s="5" t="s">
        <v>672</v>
      </c>
      <c r="B768" s="5">
        <v>1980</v>
      </c>
      <c r="C768" s="12" t="s">
        <v>21</v>
      </c>
      <c r="D768" s="5">
        <v>7</v>
      </c>
      <c r="E768" s="5">
        <v>2</v>
      </c>
      <c r="F768" s="10">
        <v>5540.35</v>
      </c>
      <c r="G768" s="5" t="s">
        <v>2</v>
      </c>
      <c r="H768" s="5" t="s">
        <v>2</v>
      </c>
      <c r="I768" s="5" t="s">
        <v>14</v>
      </c>
      <c r="J768" s="14"/>
      <c r="K768" s="5">
        <f t="shared" si="33"/>
        <v>12</v>
      </c>
      <c r="L768" s="12">
        <f t="shared" si="34"/>
        <v>29562</v>
      </c>
      <c r="M768" s="5">
        <f t="shared" ca="1" si="35"/>
        <v>44</v>
      </c>
    </row>
    <row r="769" spans="1:13" ht="15" customHeight="1" x14ac:dyDescent="0.25">
      <c r="A769" s="5" t="s">
        <v>2194</v>
      </c>
      <c r="B769" s="5">
        <v>1990</v>
      </c>
      <c r="C769" s="12" t="s">
        <v>27</v>
      </c>
      <c r="D769" s="5">
        <v>17</v>
      </c>
      <c r="E769" s="5">
        <v>3</v>
      </c>
      <c r="F769" s="10">
        <v>37251.22</v>
      </c>
      <c r="G769" s="5" t="s">
        <v>2</v>
      </c>
      <c r="H769" s="5" t="s">
        <v>2</v>
      </c>
      <c r="I769" s="5" t="s">
        <v>32</v>
      </c>
      <c r="J769" s="14"/>
      <c r="K769" s="5">
        <f t="shared" si="33"/>
        <v>10</v>
      </c>
      <c r="L769" s="12">
        <f t="shared" si="34"/>
        <v>33163</v>
      </c>
      <c r="M769" s="5">
        <f t="shared" ca="1" si="35"/>
        <v>34</v>
      </c>
    </row>
    <row r="770" spans="1:13" ht="15" customHeight="1" x14ac:dyDescent="0.25">
      <c r="A770" s="5" t="s">
        <v>671</v>
      </c>
      <c r="B770" s="5">
        <v>1981</v>
      </c>
      <c r="C770" s="12" t="s">
        <v>6</v>
      </c>
      <c r="D770" s="5">
        <v>7</v>
      </c>
      <c r="E770" s="5">
        <v>1</v>
      </c>
      <c r="F770" s="10">
        <v>5539.4</v>
      </c>
      <c r="G770" s="5" t="s">
        <v>2</v>
      </c>
      <c r="H770" s="5" t="s">
        <v>2</v>
      </c>
      <c r="I770" s="5" t="s">
        <v>4</v>
      </c>
      <c r="J770" s="14"/>
      <c r="K770" s="5">
        <f t="shared" ref="K770:K833" si="36">MONTH(1&amp;C770)</f>
        <v>11</v>
      </c>
      <c r="L770" s="12">
        <f t="shared" ref="L770:L833" si="37">DATE(B770,K770,D770)</f>
        <v>29897</v>
      </c>
      <c r="M770" s="5">
        <f t="shared" ref="M770:M833" ca="1" si="38">DATEDIF(L770,TODAY(),"Y")</f>
        <v>43</v>
      </c>
    </row>
    <row r="771" spans="1:13" ht="15" customHeight="1" x14ac:dyDescent="0.25">
      <c r="A771" s="5" t="s">
        <v>670</v>
      </c>
      <c r="B771" s="5">
        <v>1988</v>
      </c>
      <c r="C771" s="12" t="s">
        <v>1</v>
      </c>
      <c r="D771" s="5">
        <v>29</v>
      </c>
      <c r="E771" s="5">
        <v>3</v>
      </c>
      <c r="F771" s="10">
        <v>5503.36</v>
      </c>
      <c r="G771" s="5" t="s">
        <v>2</v>
      </c>
      <c r="H771" s="5" t="s">
        <v>2</v>
      </c>
      <c r="I771" s="5" t="s">
        <v>14</v>
      </c>
      <c r="J771" s="14"/>
      <c r="K771" s="5">
        <f t="shared" si="36"/>
        <v>7</v>
      </c>
      <c r="L771" s="12">
        <f t="shared" si="37"/>
        <v>32353</v>
      </c>
      <c r="M771" s="5">
        <f t="shared" ca="1" si="38"/>
        <v>36</v>
      </c>
    </row>
    <row r="772" spans="1:13" ht="15" customHeight="1" x14ac:dyDescent="0.25">
      <c r="A772" s="5" t="s">
        <v>669</v>
      </c>
      <c r="B772" s="5">
        <v>1984</v>
      </c>
      <c r="C772" s="12" t="s">
        <v>25</v>
      </c>
      <c r="D772" s="5">
        <v>17</v>
      </c>
      <c r="E772" s="5">
        <v>1</v>
      </c>
      <c r="F772" s="10">
        <v>5488.26</v>
      </c>
      <c r="G772" s="5" t="s">
        <v>2</v>
      </c>
      <c r="H772" s="5" t="s">
        <v>3</v>
      </c>
      <c r="I772" s="5" t="s">
        <v>32</v>
      </c>
      <c r="J772" s="14"/>
      <c r="K772" s="5">
        <f t="shared" si="36"/>
        <v>8</v>
      </c>
      <c r="L772" s="12">
        <f t="shared" si="37"/>
        <v>30911</v>
      </c>
      <c r="M772" s="5">
        <f t="shared" ca="1" si="38"/>
        <v>40</v>
      </c>
    </row>
    <row r="773" spans="1:13" ht="15" customHeight="1" x14ac:dyDescent="0.25">
      <c r="A773" s="5" t="s">
        <v>668</v>
      </c>
      <c r="B773" s="5">
        <v>1984</v>
      </c>
      <c r="C773" s="12" t="s">
        <v>25</v>
      </c>
      <c r="D773" s="5">
        <v>26</v>
      </c>
      <c r="E773" s="5">
        <v>1</v>
      </c>
      <c r="F773" s="10">
        <v>5484.47</v>
      </c>
      <c r="G773" s="5" t="s">
        <v>2</v>
      </c>
      <c r="H773" s="5" t="s">
        <v>2</v>
      </c>
      <c r="I773" s="5" t="s">
        <v>4</v>
      </c>
      <c r="J773" s="14"/>
      <c r="K773" s="5">
        <f t="shared" si="36"/>
        <v>8</v>
      </c>
      <c r="L773" s="12">
        <f t="shared" si="37"/>
        <v>30920</v>
      </c>
      <c r="M773" s="5">
        <f t="shared" ca="1" si="38"/>
        <v>40</v>
      </c>
    </row>
    <row r="774" spans="1:13" ht="15" customHeight="1" x14ac:dyDescent="0.25">
      <c r="A774" s="5" t="s">
        <v>667</v>
      </c>
      <c r="B774" s="5">
        <v>1986</v>
      </c>
      <c r="C774" s="12" t="s">
        <v>11</v>
      </c>
      <c r="D774" s="5">
        <v>30</v>
      </c>
      <c r="E774" s="5">
        <v>1</v>
      </c>
      <c r="F774" s="10">
        <v>5478.04</v>
      </c>
      <c r="G774" s="5" t="s">
        <v>2</v>
      </c>
      <c r="H774" s="5" t="s">
        <v>3</v>
      </c>
      <c r="I774" s="5" t="s">
        <v>4</v>
      </c>
      <c r="J774" s="14"/>
      <c r="K774" s="5">
        <f t="shared" si="36"/>
        <v>9</v>
      </c>
      <c r="L774" s="12">
        <f t="shared" si="37"/>
        <v>31685</v>
      </c>
      <c r="M774" s="5">
        <f t="shared" ca="1" si="38"/>
        <v>38</v>
      </c>
    </row>
    <row r="775" spans="1:13" ht="15" customHeight="1" x14ac:dyDescent="0.25">
      <c r="A775" s="5" t="s">
        <v>666</v>
      </c>
      <c r="B775" s="5">
        <v>1986</v>
      </c>
      <c r="C775" s="12" t="s">
        <v>1</v>
      </c>
      <c r="D775" s="5">
        <v>12</v>
      </c>
      <c r="E775" s="5">
        <v>1</v>
      </c>
      <c r="F775" s="10">
        <v>5472.45</v>
      </c>
      <c r="G775" s="5" t="s">
        <v>2</v>
      </c>
      <c r="H775" s="5" t="s">
        <v>3</v>
      </c>
      <c r="I775" s="5" t="s">
        <v>32</v>
      </c>
      <c r="J775" s="14"/>
      <c r="K775" s="5">
        <f t="shared" si="36"/>
        <v>7</v>
      </c>
      <c r="L775" s="12">
        <f t="shared" si="37"/>
        <v>31605</v>
      </c>
      <c r="M775" s="5">
        <f t="shared" ca="1" si="38"/>
        <v>38</v>
      </c>
    </row>
    <row r="776" spans="1:13" ht="15" customHeight="1" x14ac:dyDescent="0.25">
      <c r="A776" s="5" t="s">
        <v>665</v>
      </c>
      <c r="B776" s="5">
        <v>1986</v>
      </c>
      <c r="C776" s="12" t="s">
        <v>21</v>
      </c>
      <c r="D776" s="5">
        <v>2</v>
      </c>
      <c r="E776" s="5">
        <v>0</v>
      </c>
      <c r="F776" s="10">
        <v>5469.01</v>
      </c>
      <c r="G776" s="5" t="s">
        <v>2</v>
      </c>
      <c r="H776" s="5" t="s">
        <v>2</v>
      </c>
      <c r="I776" s="5" t="s">
        <v>237</v>
      </c>
      <c r="J776" s="14"/>
      <c r="K776" s="5">
        <f t="shared" si="36"/>
        <v>12</v>
      </c>
      <c r="L776" s="12">
        <f t="shared" si="37"/>
        <v>31748</v>
      </c>
      <c r="M776" s="5">
        <f t="shared" ca="1" si="38"/>
        <v>38</v>
      </c>
    </row>
    <row r="777" spans="1:13" ht="15" customHeight="1" x14ac:dyDescent="0.25">
      <c r="A777" s="5" t="s">
        <v>664</v>
      </c>
      <c r="B777" s="5">
        <v>1973</v>
      </c>
      <c r="C777" s="12" t="s">
        <v>27</v>
      </c>
      <c r="D777" s="5">
        <v>24</v>
      </c>
      <c r="E777" s="5">
        <v>0</v>
      </c>
      <c r="F777" s="10">
        <v>5466.88</v>
      </c>
      <c r="G777" s="5" t="s">
        <v>2</v>
      </c>
      <c r="H777" s="5" t="s">
        <v>2</v>
      </c>
      <c r="I777" s="5" t="s">
        <v>4</v>
      </c>
      <c r="J777" s="14"/>
      <c r="K777" s="5">
        <f t="shared" si="36"/>
        <v>10</v>
      </c>
      <c r="L777" s="12">
        <f t="shared" si="37"/>
        <v>26961</v>
      </c>
      <c r="M777" s="5">
        <f t="shared" ca="1" si="38"/>
        <v>51</v>
      </c>
    </row>
    <row r="778" spans="1:13" ht="15" customHeight="1" x14ac:dyDescent="0.25">
      <c r="A778" s="5" t="s">
        <v>663</v>
      </c>
      <c r="B778" s="5">
        <v>1986</v>
      </c>
      <c r="C778" s="12" t="s">
        <v>21</v>
      </c>
      <c r="D778" s="5">
        <v>25</v>
      </c>
      <c r="E778" s="5">
        <v>0</v>
      </c>
      <c r="F778" s="10">
        <v>5458.05</v>
      </c>
      <c r="G778" s="5" t="s">
        <v>2</v>
      </c>
      <c r="H778" s="5" t="s">
        <v>2</v>
      </c>
      <c r="I778" s="5" t="s">
        <v>237</v>
      </c>
      <c r="J778" s="14"/>
      <c r="K778" s="5">
        <f t="shared" si="36"/>
        <v>12</v>
      </c>
      <c r="L778" s="12">
        <f t="shared" si="37"/>
        <v>31771</v>
      </c>
      <c r="M778" s="5">
        <f t="shared" ca="1" si="38"/>
        <v>38</v>
      </c>
    </row>
    <row r="779" spans="1:13" ht="15" customHeight="1" x14ac:dyDescent="0.25">
      <c r="A779" s="5" t="s">
        <v>662</v>
      </c>
      <c r="B779" s="5">
        <v>1982</v>
      </c>
      <c r="C779" s="12" t="s">
        <v>25</v>
      </c>
      <c r="D779" s="5">
        <v>25</v>
      </c>
      <c r="E779" s="5">
        <v>0</v>
      </c>
      <c r="F779" s="10">
        <v>5438.75</v>
      </c>
      <c r="G779" s="5" t="s">
        <v>3</v>
      </c>
      <c r="H779" s="5" t="s">
        <v>2</v>
      </c>
      <c r="I779" s="5" t="s">
        <v>4</v>
      </c>
      <c r="J779" s="14"/>
      <c r="K779" s="5">
        <f t="shared" si="36"/>
        <v>8</v>
      </c>
      <c r="L779" s="12">
        <f t="shared" si="37"/>
        <v>30188</v>
      </c>
      <c r="M779" s="5">
        <f t="shared" ca="1" si="38"/>
        <v>42</v>
      </c>
    </row>
    <row r="780" spans="1:13" ht="15" customHeight="1" x14ac:dyDescent="0.25">
      <c r="A780" s="5" t="s">
        <v>2346</v>
      </c>
      <c r="B780" s="5">
        <v>1958</v>
      </c>
      <c r="C780" s="12" t="s">
        <v>6</v>
      </c>
      <c r="D780" s="5">
        <v>16</v>
      </c>
      <c r="E780" s="5">
        <v>1</v>
      </c>
      <c r="F780" s="10">
        <v>47928.03</v>
      </c>
      <c r="G780" s="5" t="s">
        <v>2</v>
      </c>
      <c r="H780" s="5" t="s">
        <v>3</v>
      </c>
      <c r="I780" s="5" t="s">
        <v>32</v>
      </c>
      <c r="J780" s="14"/>
      <c r="K780" s="5">
        <f t="shared" si="36"/>
        <v>11</v>
      </c>
      <c r="L780" s="12">
        <f t="shared" si="37"/>
        <v>21505</v>
      </c>
      <c r="M780" s="5">
        <f t="shared" ca="1" si="38"/>
        <v>66</v>
      </c>
    </row>
    <row r="781" spans="1:13" ht="15" customHeight="1" x14ac:dyDescent="0.25">
      <c r="A781" s="5" t="s">
        <v>2193</v>
      </c>
      <c r="B781" s="5">
        <v>2000</v>
      </c>
      <c r="C781" s="12" t="s">
        <v>11</v>
      </c>
      <c r="D781" s="5">
        <v>5</v>
      </c>
      <c r="E781" s="5">
        <v>1</v>
      </c>
      <c r="F781" s="10">
        <v>37165.160000000003</v>
      </c>
      <c r="G781" s="5" t="s">
        <v>7</v>
      </c>
      <c r="H781" s="5" t="s">
        <v>3</v>
      </c>
      <c r="I781" s="5" t="s">
        <v>2385</v>
      </c>
      <c r="J781" s="14"/>
      <c r="K781" s="5">
        <f t="shared" si="36"/>
        <v>9</v>
      </c>
      <c r="L781" s="12">
        <f t="shared" si="37"/>
        <v>36774</v>
      </c>
      <c r="M781" s="5">
        <f t="shared" ca="1" si="38"/>
        <v>24</v>
      </c>
    </row>
    <row r="782" spans="1:13" ht="15" customHeight="1" x14ac:dyDescent="0.25">
      <c r="A782" s="5" t="s">
        <v>661</v>
      </c>
      <c r="B782" s="5">
        <v>1978</v>
      </c>
      <c r="C782" s="12" t="s">
        <v>9</v>
      </c>
      <c r="D782" s="5">
        <v>8</v>
      </c>
      <c r="E782" s="5">
        <v>2</v>
      </c>
      <c r="F782" s="10">
        <v>5428.98</v>
      </c>
      <c r="G782" s="5" t="s">
        <v>2</v>
      </c>
      <c r="H782" s="5" t="s">
        <v>2</v>
      </c>
      <c r="I782" s="5" t="s">
        <v>14</v>
      </c>
      <c r="J782" s="14"/>
      <c r="K782" s="5">
        <f t="shared" si="36"/>
        <v>6</v>
      </c>
      <c r="L782" s="12">
        <f t="shared" si="37"/>
        <v>28649</v>
      </c>
      <c r="M782" s="5">
        <f t="shared" ca="1" si="38"/>
        <v>46</v>
      </c>
    </row>
    <row r="783" spans="1:13" ht="15" customHeight="1" x14ac:dyDescent="0.25">
      <c r="A783" s="5" t="s">
        <v>660</v>
      </c>
      <c r="B783" s="5">
        <v>1992</v>
      </c>
      <c r="C783" s="12" t="s">
        <v>11</v>
      </c>
      <c r="D783" s="5">
        <v>17</v>
      </c>
      <c r="E783" s="5">
        <v>3</v>
      </c>
      <c r="F783" s="10">
        <v>5428.73</v>
      </c>
      <c r="G783" s="5" t="s">
        <v>3</v>
      </c>
      <c r="H783" s="5" t="s">
        <v>7</v>
      </c>
      <c r="I783" s="5" t="s">
        <v>346</v>
      </c>
      <c r="J783" s="14"/>
      <c r="K783" s="5">
        <f t="shared" si="36"/>
        <v>9</v>
      </c>
      <c r="L783" s="12">
        <f t="shared" si="37"/>
        <v>33864</v>
      </c>
      <c r="M783" s="5">
        <f t="shared" ca="1" si="38"/>
        <v>32</v>
      </c>
    </row>
    <row r="784" spans="1:13" ht="15" customHeight="1" x14ac:dyDescent="0.25">
      <c r="A784" s="5" t="s">
        <v>659</v>
      </c>
      <c r="B784" s="5">
        <v>1991</v>
      </c>
      <c r="C784" s="12" t="s">
        <v>1</v>
      </c>
      <c r="D784" s="5">
        <v>6</v>
      </c>
      <c r="E784" s="5">
        <v>3</v>
      </c>
      <c r="F784" s="10">
        <v>5425.02</v>
      </c>
      <c r="G784" s="5" t="s">
        <v>2</v>
      </c>
      <c r="H784" s="5" t="s">
        <v>7</v>
      </c>
      <c r="I784" s="5" t="s">
        <v>14</v>
      </c>
      <c r="J784" s="14"/>
      <c r="K784" s="5">
        <f t="shared" si="36"/>
        <v>7</v>
      </c>
      <c r="L784" s="12">
        <f t="shared" si="37"/>
        <v>33425</v>
      </c>
      <c r="M784" s="5">
        <f t="shared" ca="1" si="38"/>
        <v>33</v>
      </c>
    </row>
    <row r="785" spans="1:13" ht="15" customHeight="1" x14ac:dyDescent="0.25">
      <c r="A785" s="5" t="s">
        <v>658</v>
      </c>
      <c r="B785" s="5">
        <v>1982</v>
      </c>
      <c r="C785" s="12" t="s">
        <v>11</v>
      </c>
      <c r="D785" s="5">
        <v>27</v>
      </c>
      <c r="E785" s="5">
        <v>0</v>
      </c>
      <c r="F785" s="10">
        <v>5415.66</v>
      </c>
      <c r="G785" s="5" t="s">
        <v>2</v>
      </c>
      <c r="H785" s="5" t="s">
        <v>3</v>
      </c>
      <c r="I785" s="5" t="s">
        <v>4</v>
      </c>
      <c r="J785" s="14"/>
      <c r="K785" s="5">
        <f t="shared" si="36"/>
        <v>9</v>
      </c>
      <c r="L785" s="12">
        <f t="shared" si="37"/>
        <v>30221</v>
      </c>
      <c r="M785" s="5">
        <f t="shared" ca="1" si="38"/>
        <v>42</v>
      </c>
    </row>
    <row r="786" spans="1:13" ht="15" customHeight="1" x14ac:dyDescent="0.25">
      <c r="A786" s="5" t="s">
        <v>657</v>
      </c>
      <c r="B786" s="5">
        <v>1975</v>
      </c>
      <c r="C786" s="12" t="s">
        <v>11</v>
      </c>
      <c r="D786" s="5">
        <v>27</v>
      </c>
      <c r="E786" s="5">
        <v>1</v>
      </c>
      <c r="F786" s="10">
        <v>5411.99</v>
      </c>
      <c r="G786" s="5" t="s">
        <v>2</v>
      </c>
      <c r="H786" s="5" t="s">
        <v>3</v>
      </c>
      <c r="I786" s="5" t="s">
        <v>14</v>
      </c>
      <c r="J786" s="14"/>
      <c r="K786" s="5">
        <f t="shared" si="36"/>
        <v>9</v>
      </c>
      <c r="L786" s="12">
        <f t="shared" si="37"/>
        <v>27664</v>
      </c>
      <c r="M786" s="5">
        <f t="shared" ca="1" si="38"/>
        <v>49</v>
      </c>
    </row>
    <row r="787" spans="1:13" ht="15" customHeight="1" x14ac:dyDescent="0.25">
      <c r="A787" s="5" t="s">
        <v>656</v>
      </c>
      <c r="B787" s="5">
        <v>1985</v>
      </c>
      <c r="C787" s="12" t="s">
        <v>21</v>
      </c>
      <c r="D787" s="5">
        <v>23</v>
      </c>
      <c r="E787" s="5">
        <v>3</v>
      </c>
      <c r="F787" s="10">
        <v>5402.89</v>
      </c>
      <c r="G787" s="5" t="s">
        <v>2</v>
      </c>
      <c r="H787" s="5" t="s">
        <v>7</v>
      </c>
      <c r="I787" s="5" t="s">
        <v>4</v>
      </c>
      <c r="J787" s="14"/>
      <c r="K787" s="5">
        <f t="shared" si="36"/>
        <v>12</v>
      </c>
      <c r="L787" s="12">
        <f t="shared" si="37"/>
        <v>31404</v>
      </c>
      <c r="M787" s="5">
        <f t="shared" ca="1" si="38"/>
        <v>39</v>
      </c>
    </row>
    <row r="788" spans="1:13" ht="15" customHeight="1" x14ac:dyDescent="0.25">
      <c r="A788" s="5" t="s">
        <v>655</v>
      </c>
      <c r="B788" s="5">
        <v>1984</v>
      </c>
      <c r="C788" s="12" t="s">
        <v>25</v>
      </c>
      <c r="D788" s="5">
        <v>1</v>
      </c>
      <c r="E788" s="5">
        <v>0</v>
      </c>
      <c r="F788" s="10">
        <v>5400.98</v>
      </c>
      <c r="G788" s="5" t="s">
        <v>2</v>
      </c>
      <c r="H788" s="5" t="s">
        <v>2</v>
      </c>
      <c r="I788" s="5" t="s">
        <v>4</v>
      </c>
      <c r="J788" s="14"/>
      <c r="K788" s="5">
        <f t="shared" si="36"/>
        <v>8</v>
      </c>
      <c r="L788" s="12">
        <f t="shared" si="37"/>
        <v>30895</v>
      </c>
      <c r="M788" s="5">
        <f t="shared" ca="1" si="38"/>
        <v>40</v>
      </c>
    </row>
    <row r="789" spans="1:13" ht="15" customHeight="1" x14ac:dyDescent="0.25">
      <c r="A789" s="5" t="s">
        <v>654</v>
      </c>
      <c r="B789" s="5">
        <v>1984</v>
      </c>
      <c r="C789" s="12" t="s">
        <v>11</v>
      </c>
      <c r="D789" s="5">
        <v>3</v>
      </c>
      <c r="E789" s="5">
        <v>0</v>
      </c>
      <c r="F789" s="10">
        <v>5397.62</v>
      </c>
      <c r="G789" s="5" t="s">
        <v>2</v>
      </c>
      <c r="H789" s="5" t="s">
        <v>2</v>
      </c>
      <c r="I789" s="5" t="s">
        <v>4</v>
      </c>
      <c r="J789" s="14"/>
      <c r="K789" s="5">
        <f t="shared" si="36"/>
        <v>9</v>
      </c>
      <c r="L789" s="12">
        <f t="shared" si="37"/>
        <v>30928</v>
      </c>
      <c r="M789" s="5">
        <f t="shared" ca="1" si="38"/>
        <v>40</v>
      </c>
    </row>
    <row r="790" spans="1:13" ht="15" customHeight="1" x14ac:dyDescent="0.25">
      <c r="A790" s="5" t="s">
        <v>653</v>
      </c>
      <c r="B790" s="5">
        <v>1989</v>
      </c>
      <c r="C790" s="12" t="s">
        <v>6</v>
      </c>
      <c r="D790" s="5">
        <v>6</v>
      </c>
      <c r="E790" s="5">
        <v>3</v>
      </c>
      <c r="F790" s="10">
        <v>5396.44</v>
      </c>
      <c r="G790" s="5" t="s">
        <v>2</v>
      </c>
      <c r="H790" s="5" t="s">
        <v>3</v>
      </c>
      <c r="I790" s="5" t="s">
        <v>4</v>
      </c>
      <c r="J790" s="14"/>
      <c r="K790" s="5">
        <f t="shared" si="36"/>
        <v>11</v>
      </c>
      <c r="L790" s="12">
        <f t="shared" si="37"/>
        <v>32818</v>
      </c>
      <c r="M790" s="5">
        <f t="shared" ca="1" si="38"/>
        <v>35</v>
      </c>
    </row>
    <row r="791" spans="1:13" ht="15" customHeight="1" x14ac:dyDescent="0.25">
      <c r="A791" s="5" t="s">
        <v>652</v>
      </c>
      <c r="B791" s="5">
        <v>1988</v>
      </c>
      <c r="C791" s="12" t="s">
        <v>25</v>
      </c>
      <c r="D791" s="5">
        <v>8</v>
      </c>
      <c r="E791" s="5">
        <v>1</v>
      </c>
      <c r="F791" s="10">
        <v>5385.34</v>
      </c>
      <c r="G791" s="5" t="s">
        <v>2</v>
      </c>
      <c r="H791" s="5" t="s">
        <v>3</v>
      </c>
      <c r="I791" s="5" t="s">
        <v>14</v>
      </c>
      <c r="J791" s="14"/>
      <c r="K791" s="5">
        <f t="shared" si="36"/>
        <v>8</v>
      </c>
      <c r="L791" s="12">
        <f t="shared" si="37"/>
        <v>32363</v>
      </c>
      <c r="M791" s="5">
        <f t="shared" ca="1" si="38"/>
        <v>36</v>
      </c>
    </row>
    <row r="792" spans="1:13" ht="15" customHeight="1" x14ac:dyDescent="0.25">
      <c r="A792" s="5" t="s">
        <v>2192</v>
      </c>
      <c r="B792" s="5">
        <v>1995</v>
      </c>
      <c r="C792" s="12" t="s">
        <v>27</v>
      </c>
      <c r="D792" s="5">
        <v>30</v>
      </c>
      <c r="E792" s="5">
        <v>0</v>
      </c>
      <c r="F792" s="10">
        <v>37133.9</v>
      </c>
      <c r="G792" s="5" t="s">
        <v>2</v>
      </c>
      <c r="H792" s="5" t="s">
        <v>2</v>
      </c>
      <c r="I792" s="5" t="s">
        <v>4</v>
      </c>
      <c r="J792" s="14"/>
      <c r="K792" s="5">
        <f t="shared" si="36"/>
        <v>10</v>
      </c>
      <c r="L792" s="12">
        <f t="shared" si="37"/>
        <v>35002</v>
      </c>
      <c r="M792" s="5">
        <f t="shared" ca="1" si="38"/>
        <v>29</v>
      </c>
    </row>
    <row r="793" spans="1:13" ht="15" customHeight="1" x14ac:dyDescent="0.25">
      <c r="A793" s="5" t="s">
        <v>651</v>
      </c>
      <c r="B793" s="5">
        <v>1984</v>
      </c>
      <c r="C793" s="12" t="s">
        <v>9</v>
      </c>
      <c r="D793" s="5">
        <v>1</v>
      </c>
      <c r="E793" s="5">
        <v>0</v>
      </c>
      <c r="F793" s="10">
        <v>5383.54</v>
      </c>
      <c r="G793" s="5" t="s">
        <v>2</v>
      </c>
      <c r="H793" s="5" t="s">
        <v>3</v>
      </c>
      <c r="I793" s="5" t="s">
        <v>32</v>
      </c>
      <c r="J793" s="14"/>
      <c r="K793" s="5">
        <f t="shared" si="36"/>
        <v>6</v>
      </c>
      <c r="L793" s="12">
        <f t="shared" si="37"/>
        <v>30834</v>
      </c>
      <c r="M793" s="5">
        <f t="shared" ca="1" si="38"/>
        <v>40</v>
      </c>
    </row>
    <row r="794" spans="1:13" ht="15" customHeight="1" x14ac:dyDescent="0.25">
      <c r="A794" s="5" t="s">
        <v>650</v>
      </c>
      <c r="B794" s="5">
        <v>1986</v>
      </c>
      <c r="C794" s="12" t="s">
        <v>1</v>
      </c>
      <c r="D794" s="5">
        <v>22</v>
      </c>
      <c r="E794" s="5">
        <v>1</v>
      </c>
      <c r="F794" s="10">
        <v>5377.46</v>
      </c>
      <c r="G794" s="5" t="s">
        <v>2</v>
      </c>
      <c r="H794" s="5" t="s">
        <v>3</v>
      </c>
      <c r="I794" s="5" t="s">
        <v>14</v>
      </c>
      <c r="J794" s="14"/>
      <c r="K794" s="5">
        <f t="shared" si="36"/>
        <v>7</v>
      </c>
      <c r="L794" s="12">
        <f t="shared" si="37"/>
        <v>31615</v>
      </c>
      <c r="M794" s="5">
        <f t="shared" ca="1" si="38"/>
        <v>38</v>
      </c>
    </row>
    <row r="795" spans="1:13" ht="15" customHeight="1" x14ac:dyDescent="0.25">
      <c r="A795" s="5" t="s">
        <v>649</v>
      </c>
      <c r="B795" s="5">
        <v>1989</v>
      </c>
      <c r="C795" s="12" t="s">
        <v>6</v>
      </c>
      <c r="D795" s="5">
        <v>18</v>
      </c>
      <c r="E795" s="5">
        <v>2</v>
      </c>
      <c r="F795" s="10">
        <v>5375.04</v>
      </c>
      <c r="G795" s="5" t="s">
        <v>2</v>
      </c>
      <c r="H795" s="5" t="s">
        <v>7</v>
      </c>
      <c r="I795" s="5" t="s">
        <v>32</v>
      </c>
      <c r="J795" s="14"/>
      <c r="K795" s="5">
        <f t="shared" si="36"/>
        <v>11</v>
      </c>
      <c r="L795" s="12">
        <f t="shared" si="37"/>
        <v>32830</v>
      </c>
      <c r="M795" s="5">
        <f t="shared" ca="1" si="38"/>
        <v>35</v>
      </c>
    </row>
    <row r="796" spans="1:13" ht="15" customHeight="1" x14ac:dyDescent="0.25">
      <c r="A796" s="5" t="s">
        <v>648</v>
      </c>
      <c r="B796" s="5">
        <v>1986</v>
      </c>
      <c r="C796" s="12" t="s">
        <v>9</v>
      </c>
      <c r="D796" s="5">
        <v>1</v>
      </c>
      <c r="E796" s="5">
        <v>1</v>
      </c>
      <c r="F796" s="10">
        <v>5373.36</v>
      </c>
      <c r="G796" s="5" t="s">
        <v>2</v>
      </c>
      <c r="H796" s="5" t="s">
        <v>2</v>
      </c>
      <c r="I796" s="5" t="s">
        <v>14</v>
      </c>
      <c r="J796" s="14"/>
      <c r="K796" s="5">
        <f t="shared" si="36"/>
        <v>6</v>
      </c>
      <c r="L796" s="12">
        <f t="shared" si="37"/>
        <v>31564</v>
      </c>
      <c r="M796" s="5">
        <f t="shared" ca="1" si="38"/>
        <v>38</v>
      </c>
    </row>
    <row r="797" spans="1:13" ht="15" customHeight="1" x14ac:dyDescent="0.25">
      <c r="A797" s="5" t="s">
        <v>647</v>
      </c>
      <c r="B797" s="5">
        <v>1994</v>
      </c>
      <c r="C797" s="12" t="s">
        <v>21</v>
      </c>
      <c r="D797" s="5">
        <v>7</v>
      </c>
      <c r="E797" s="5">
        <v>0</v>
      </c>
      <c r="F797" s="10">
        <v>5364.66</v>
      </c>
      <c r="G797" s="5" t="s">
        <v>2</v>
      </c>
      <c r="H797" s="5" t="s">
        <v>7</v>
      </c>
      <c r="I797" s="5" t="s">
        <v>32</v>
      </c>
      <c r="J797" s="14"/>
      <c r="K797" s="5">
        <f t="shared" si="36"/>
        <v>12</v>
      </c>
      <c r="L797" s="12">
        <f t="shared" si="37"/>
        <v>34675</v>
      </c>
      <c r="M797" s="5">
        <f t="shared" ca="1" si="38"/>
        <v>30</v>
      </c>
    </row>
    <row r="798" spans="1:13" ht="15" customHeight="1" x14ac:dyDescent="0.25">
      <c r="A798" s="5" t="s">
        <v>646</v>
      </c>
      <c r="B798" s="5">
        <v>1989</v>
      </c>
      <c r="C798" s="12" t="s">
        <v>6</v>
      </c>
      <c r="D798" s="5">
        <v>7</v>
      </c>
      <c r="E798" s="5">
        <v>1</v>
      </c>
      <c r="F798" s="10">
        <v>5354.07</v>
      </c>
      <c r="G798" s="5" t="s">
        <v>2</v>
      </c>
      <c r="H798" s="5" t="s">
        <v>3</v>
      </c>
      <c r="I798" s="5" t="s">
        <v>237</v>
      </c>
      <c r="J798" s="14"/>
      <c r="K798" s="5">
        <f t="shared" si="36"/>
        <v>11</v>
      </c>
      <c r="L798" s="12">
        <f t="shared" si="37"/>
        <v>32819</v>
      </c>
      <c r="M798" s="5">
        <f t="shared" ca="1" si="38"/>
        <v>35</v>
      </c>
    </row>
    <row r="799" spans="1:13" ht="15" customHeight="1" x14ac:dyDescent="0.25">
      <c r="A799" s="5" t="s">
        <v>645</v>
      </c>
      <c r="B799" s="5">
        <v>1972</v>
      </c>
      <c r="C799" s="12" t="s">
        <v>21</v>
      </c>
      <c r="D799" s="5">
        <v>15</v>
      </c>
      <c r="E799" s="5">
        <v>0</v>
      </c>
      <c r="F799" s="10">
        <v>5344.81</v>
      </c>
      <c r="G799" s="5" t="s">
        <v>2</v>
      </c>
      <c r="H799" s="5" t="s">
        <v>3</v>
      </c>
      <c r="I799" s="5" t="s">
        <v>4</v>
      </c>
      <c r="J799" s="14"/>
      <c r="K799" s="5">
        <f t="shared" si="36"/>
        <v>12</v>
      </c>
      <c r="L799" s="12">
        <f t="shared" si="37"/>
        <v>26648</v>
      </c>
      <c r="M799" s="5">
        <f t="shared" ca="1" si="38"/>
        <v>52</v>
      </c>
    </row>
    <row r="800" spans="1:13" ht="15" customHeight="1" x14ac:dyDescent="0.25">
      <c r="A800" s="5" t="s">
        <v>644</v>
      </c>
      <c r="B800" s="5">
        <v>1991</v>
      </c>
      <c r="C800" s="12" t="s">
        <v>25</v>
      </c>
      <c r="D800" s="5">
        <v>28</v>
      </c>
      <c r="E800" s="5">
        <v>2</v>
      </c>
      <c r="F800" s="10">
        <v>5327.4</v>
      </c>
      <c r="G800" s="5" t="s">
        <v>2</v>
      </c>
      <c r="H800" s="5" t="s">
        <v>7</v>
      </c>
      <c r="I800" s="5" t="s">
        <v>14</v>
      </c>
      <c r="J800" s="14"/>
      <c r="K800" s="5">
        <f t="shared" si="36"/>
        <v>8</v>
      </c>
      <c r="L800" s="12">
        <f t="shared" si="37"/>
        <v>33478</v>
      </c>
      <c r="M800" s="5">
        <f t="shared" ca="1" si="38"/>
        <v>33</v>
      </c>
    </row>
    <row r="801" spans="1:13" ht="15" customHeight="1" x14ac:dyDescent="0.25">
      <c r="A801" s="5" t="s">
        <v>643</v>
      </c>
      <c r="B801" s="5">
        <v>1992</v>
      </c>
      <c r="C801" s="12" t="s">
        <v>9</v>
      </c>
      <c r="D801" s="5">
        <v>18</v>
      </c>
      <c r="E801" s="5">
        <v>3</v>
      </c>
      <c r="F801" s="10">
        <v>5325.65</v>
      </c>
      <c r="G801" s="5" t="s">
        <v>2</v>
      </c>
      <c r="H801" s="5" t="s">
        <v>7</v>
      </c>
      <c r="I801" s="5" t="s">
        <v>32</v>
      </c>
      <c r="J801" s="14"/>
      <c r="K801" s="5">
        <f t="shared" si="36"/>
        <v>6</v>
      </c>
      <c r="L801" s="12">
        <f t="shared" si="37"/>
        <v>33773</v>
      </c>
      <c r="M801" s="5">
        <f t="shared" ca="1" si="38"/>
        <v>32</v>
      </c>
    </row>
    <row r="802" spans="1:13" ht="15" customHeight="1" x14ac:dyDescent="0.25">
      <c r="A802" s="5" t="s">
        <v>642</v>
      </c>
      <c r="B802" s="5">
        <v>1974</v>
      </c>
      <c r="C802" s="12" t="s">
        <v>11</v>
      </c>
      <c r="D802" s="5">
        <v>2</v>
      </c>
      <c r="E802" s="5">
        <v>0</v>
      </c>
      <c r="F802" s="10">
        <v>5322.24</v>
      </c>
      <c r="G802" s="5" t="s">
        <v>2</v>
      </c>
      <c r="H802" s="5" t="s">
        <v>7</v>
      </c>
      <c r="I802" s="5" t="s">
        <v>14</v>
      </c>
      <c r="J802" s="14"/>
      <c r="K802" s="5">
        <f t="shared" si="36"/>
        <v>9</v>
      </c>
      <c r="L802" s="12">
        <f t="shared" si="37"/>
        <v>27274</v>
      </c>
      <c r="M802" s="5">
        <f t="shared" ca="1" si="38"/>
        <v>50</v>
      </c>
    </row>
    <row r="803" spans="1:13" ht="15" customHeight="1" x14ac:dyDescent="0.25">
      <c r="A803" s="5" t="s">
        <v>2191</v>
      </c>
      <c r="B803" s="5">
        <v>1989</v>
      </c>
      <c r="C803" s="12" t="s">
        <v>9</v>
      </c>
      <c r="D803" s="5">
        <v>10</v>
      </c>
      <c r="E803" s="5">
        <v>0</v>
      </c>
      <c r="F803" s="10">
        <v>37079.370000000003</v>
      </c>
      <c r="G803" s="5" t="s">
        <v>2</v>
      </c>
      <c r="H803" s="5" t="s">
        <v>3</v>
      </c>
      <c r="I803" s="5" t="s">
        <v>32</v>
      </c>
      <c r="J803" s="14"/>
      <c r="K803" s="5">
        <f t="shared" si="36"/>
        <v>6</v>
      </c>
      <c r="L803" s="12">
        <f t="shared" si="37"/>
        <v>32669</v>
      </c>
      <c r="M803" s="5">
        <f t="shared" ca="1" si="38"/>
        <v>35</v>
      </c>
    </row>
    <row r="804" spans="1:13" ht="15" customHeight="1" x14ac:dyDescent="0.25">
      <c r="A804" s="5" t="s">
        <v>641</v>
      </c>
      <c r="B804" s="5">
        <v>1994</v>
      </c>
      <c r="C804" s="12" t="s">
        <v>6</v>
      </c>
      <c r="D804" s="5">
        <v>13</v>
      </c>
      <c r="E804" s="5">
        <v>3</v>
      </c>
      <c r="F804" s="10">
        <v>5312.17</v>
      </c>
      <c r="G804" s="5" t="s">
        <v>2</v>
      </c>
      <c r="H804" s="5" t="s">
        <v>2</v>
      </c>
      <c r="I804" s="5" t="s">
        <v>14</v>
      </c>
      <c r="J804" s="14"/>
      <c r="K804" s="5">
        <f t="shared" si="36"/>
        <v>11</v>
      </c>
      <c r="L804" s="12">
        <f t="shared" si="37"/>
        <v>34651</v>
      </c>
      <c r="M804" s="5">
        <f t="shared" ca="1" si="38"/>
        <v>30</v>
      </c>
    </row>
    <row r="805" spans="1:13" ht="15" customHeight="1" x14ac:dyDescent="0.25">
      <c r="A805" s="5" t="s">
        <v>640</v>
      </c>
      <c r="B805" s="5">
        <v>2000</v>
      </c>
      <c r="C805" s="12" t="s">
        <v>11</v>
      </c>
      <c r="D805" s="5">
        <v>9</v>
      </c>
      <c r="E805" s="5">
        <v>0</v>
      </c>
      <c r="F805" s="10">
        <v>5306.7</v>
      </c>
      <c r="G805" s="5" t="s">
        <v>2</v>
      </c>
      <c r="H805" s="5" t="s">
        <v>3</v>
      </c>
      <c r="I805" s="5" t="s">
        <v>14</v>
      </c>
      <c r="J805" s="14"/>
      <c r="K805" s="5">
        <f t="shared" si="36"/>
        <v>9</v>
      </c>
      <c r="L805" s="12">
        <f t="shared" si="37"/>
        <v>36778</v>
      </c>
      <c r="M805" s="5">
        <f t="shared" ca="1" si="38"/>
        <v>24</v>
      </c>
    </row>
    <row r="806" spans="1:13" ht="15" customHeight="1" x14ac:dyDescent="0.25">
      <c r="A806" s="5" t="s">
        <v>639</v>
      </c>
      <c r="B806" s="5">
        <v>2004</v>
      </c>
      <c r="C806" s="12" t="s">
        <v>25</v>
      </c>
      <c r="D806" s="5">
        <v>22</v>
      </c>
      <c r="E806" s="5">
        <v>0</v>
      </c>
      <c r="F806" s="10">
        <v>5293.67</v>
      </c>
      <c r="G806" s="5" t="s">
        <v>2</v>
      </c>
      <c r="H806" s="5" t="s">
        <v>2</v>
      </c>
      <c r="I806" s="5" t="s">
        <v>622</v>
      </c>
      <c r="J806" s="14"/>
      <c r="K806" s="5">
        <f t="shared" si="36"/>
        <v>8</v>
      </c>
      <c r="L806" s="12">
        <f t="shared" si="37"/>
        <v>38221</v>
      </c>
      <c r="M806" s="5">
        <f t="shared" ca="1" si="38"/>
        <v>20</v>
      </c>
    </row>
    <row r="807" spans="1:13" ht="15" customHeight="1" x14ac:dyDescent="0.25">
      <c r="A807" s="5" t="s">
        <v>638</v>
      </c>
      <c r="B807" s="5">
        <v>1974</v>
      </c>
      <c r="C807" s="12" t="s">
        <v>6</v>
      </c>
      <c r="D807" s="5">
        <v>12</v>
      </c>
      <c r="E807" s="5">
        <v>0</v>
      </c>
      <c r="F807" s="10">
        <v>5291.71</v>
      </c>
      <c r="G807" s="5" t="s">
        <v>2</v>
      </c>
      <c r="H807" s="5" t="s">
        <v>2</v>
      </c>
      <c r="I807" s="5" t="s">
        <v>14</v>
      </c>
      <c r="J807" s="14"/>
      <c r="K807" s="5">
        <f t="shared" si="36"/>
        <v>11</v>
      </c>
      <c r="L807" s="12">
        <f t="shared" si="37"/>
        <v>27345</v>
      </c>
      <c r="M807" s="5">
        <f t="shared" ca="1" si="38"/>
        <v>50</v>
      </c>
    </row>
    <row r="808" spans="1:13" ht="15" customHeight="1" x14ac:dyDescent="0.25">
      <c r="A808" s="5" t="s">
        <v>637</v>
      </c>
      <c r="B808" s="5">
        <v>1987</v>
      </c>
      <c r="C808" s="12" t="s">
        <v>11</v>
      </c>
      <c r="D808" s="5">
        <v>1</v>
      </c>
      <c r="E808" s="5">
        <v>3</v>
      </c>
      <c r="F808" s="10">
        <v>5275.86</v>
      </c>
      <c r="G808" s="5" t="s">
        <v>2</v>
      </c>
      <c r="H808" s="5" t="s">
        <v>2</v>
      </c>
      <c r="I808" s="5" t="s">
        <v>4</v>
      </c>
      <c r="J808" s="14"/>
      <c r="K808" s="5">
        <f t="shared" si="36"/>
        <v>9</v>
      </c>
      <c r="L808" s="12">
        <f t="shared" si="37"/>
        <v>32021</v>
      </c>
      <c r="M808" s="5">
        <f t="shared" ca="1" si="38"/>
        <v>37</v>
      </c>
    </row>
    <row r="809" spans="1:13" ht="15" customHeight="1" x14ac:dyDescent="0.25">
      <c r="A809" s="5" t="s">
        <v>636</v>
      </c>
      <c r="B809" s="5">
        <v>1986</v>
      </c>
      <c r="C809" s="12" t="s">
        <v>27</v>
      </c>
      <c r="D809" s="5">
        <v>20</v>
      </c>
      <c r="E809" s="5">
        <v>0</v>
      </c>
      <c r="F809" s="10">
        <v>5272.18</v>
      </c>
      <c r="G809" s="5" t="s">
        <v>2</v>
      </c>
      <c r="H809" s="5" t="s">
        <v>3</v>
      </c>
      <c r="I809" s="5" t="s">
        <v>14</v>
      </c>
      <c r="J809" s="14"/>
      <c r="K809" s="5">
        <f t="shared" si="36"/>
        <v>10</v>
      </c>
      <c r="L809" s="12">
        <f t="shared" si="37"/>
        <v>31705</v>
      </c>
      <c r="M809" s="5">
        <f t="shared" ca="1" si="38"/>
        <v>38</v>
      </c>
    </row>
    <row r="810" spans="1:13" ht="15" customHeight="1" x14ac:dyDescent="0.25">
      <c r="A810" s="5" t="s">
        <v>635</v>
      </c>
      <c r="B810" s="5">
        <v>1986</v>
      </c>
      <c r="C810" s="12" t="s">
        <v>11</v>
      </c>
      <c r="D810" s="5">
        <v>20</v>
      </c>
      <c r="E810" s="5">
        <v>0</v>
      </c>
      <c r="F810" s="10">
        <v>5267.82</v>
      </c>
      <c r="G810" s="5" t="s">
        <v>2</v>
      </c>
      <c r="H810" s="5" t="s">
        <v>2</v>
      </c>
      <c r="I810" s="5" t="s">
        <v>14</v>
      </c>
      <c r="J810" s="14"/>
      <c r="K810" s="5">
        <f t="shared" si="36"/>
        <v>9</v>
      </c>
      <c r="L810" s="12">
        <f t="shared" si="37"/>
        <v>31675</v>
      </c>
      <c r="M810" s="5">
        <f t="shared" ca="1" si="38"/>
        <v>38</v>
      </c>
    </row>
    <row r="811" spans="1:13" ht="15" customHeight="1" x14ac:dyDescent="0.25">
      <c r="A811" s="5" t="s">
        <v>634</v>
      </c>
      <c r="B811" s="5">
        <v>1986</v>
      </c>
      <c r="C811" s="12" t="s">
        <v>27</v>
      </c>
      <c r="D811" s="5">
        <v>25</v>
      </c>
      <c r="E811" s="5">
        <v>0</v>
      </c>
      <c r="F811" s="10">
        <v>5266.37</v>
      </c>
      <c r="G811" s="5" t="s">
        <v>2</v>
      </c>
      <c r="H811" s="5" t="s">
        <v>2</v>
      </c>
      <c r="I811" s="5" t="s">
        <v>14</v>
      </c>
      <c r="J811" s="14"/>
      <c r="K811" s="5">
        <f t="shared" si="36"/>
        <v>10</v>
      </c>
      <c r="L811" s="12">
        <f t="shared" si="37"/>
        <v>31710</v>
      </c>
      <c r="M811" s="5">
        <f t="shared" ca="1" si="38"/>
        <v>38</v>
      </c>
    </row>
    <row r="812" spans="1:13" ht="15" customHeight="1" x14ac:dyDescent="0.25">
      <c r="A812" s="5" t="s">
        <v>633</v>
      </c>
      <c r="B812" s="5">
        <v>1989</v>
      </c>
      <c r="C812" s="12" t="s">
        <v>1</v>
      </c>
      <c r="D812" s="5">
        <v>19</v>
      </c>
      <c r="E812" s="5">
        <v>2</v>
      </c>
      <c r="F812" s="10">
        <v>5261.47</v>
      </c>
      <c r="G812" s="5" t="s">
        <v>2</v>
      </c>
      <c r="H812" s="5" t="s">
        <v>2</v>
      </c>
      <c r="I812" s="5" t="s">
        <v>14</v>
      </c>
      <c r="J812" s="14"/>
      <c r="K812" s="5">
        <f t="shared" si="36"/>
        <v>7</v>
      </c>
      <c r="L812" s="12">
        <f t="shared" si="37"/>
        <v>32708</v>
      </c>
      <c r="M812" s="5">
        <f t="shared" ca="1" si="38"/>
        <v>35</v>
      </c>
    </row>
    <row r="813" spans="1:13" ht="15" customHeight="1" x14ac:dyDescent="0.25">
      <c r="A813" s="5" t="s">
        <v>632</v>
      </c>
      <c r="B813" s="5">
        <v>1989</v>
      </c>
      <c r="C813" s="12" t="s">
        <v>6</v>
      </c>
      <c r="D813" s="5">
        <v>25</v>
      </c>
      <c r="E813" s="5">
        <v>2</v>
      </c>
      <c r="F813" s="10">
        <v>5257.51</v>
      </c>
      <c r="G813" s="5" t="s">
        <v>2</v>
      </c>
      <c r="H813" s="5" t="s">
        <v>2</v>
      </c>
      <c r="I813" s="5" t="s">
        <v>14</v>
      </c>
      <c r="J813" s="14"/>
      <c r="K813" s="5">
        <f t="shared" si="36"/>
        <v>11</v>
      </c>
      <c r="L813" s="12">
        <f t="shared" si="37"/>
        <v>32837</v>
      </c>
      <c r="M813" s="5">
        <f t="shared" ca="1" si="38"/>
        <v>35</v>
      </c>
    </row>
    <row r="814" spans="1:13" ht="15" customHeight="1" x14ac:dyDescent="0.25">
      <c r="A814" s="5" t="s">
        <v>2190</v>
      </c>
      <c r="B814" s="5">
        <v>1988</v>
      </c>
      <c r="C814" s="12" t="s">
        <v>21</v>
      </c>
      <c r="D814" s="5">
        <v>17</v>
      </c>
      <c r="E814" s="5">
        <v>3</v>
      </c>
      <c r="F814" s="10">
        <v>37076.370000000003</v>
      </c>
      <c r="G814" s="5" t="s">
        <v>2</v>
      </c>
      <c r="H814" s="5" t="s">
        <v>7</v>
      </c>
      <c r="I814" s="5" t="s">
        <v>32</v>
      </c>
      <c r="J814" s="14"/>
      <c r="K814" s="5">
        <f t="shared" si="36"/>
        <v>12</v>
      </c>
      <c r="L814" s="12">
        <f t="shared" si="37"/>
        <v>32494</v>
      </c>
      <c r="M814" s="5">
        <f t="shared" ca="1" si="38"/>
        <v>36</v>
      </c>
    </row>
    <row r="815" spans="1:13" ht="15" customHeight="1" x14ac:dyDescent="0.25">
      <c r="A815" s="5" t="s">
        <v>631</v>
      </c>
      <c r="B815" s="5">
        <v>1990</v>
      </c>
      <c r="C815" s="12" t="s">
        <v>1</v>
      </c>
      <c r="D815" s="5">
        <v>6</v>
      </c>
      <c r="E815" s="5">
        <v>3</v>
      </c>
      <c r="F815" s="10">
        <v>5253.52</v>
      </c>
      <c r="G815" s="5" t="s">
        <v>3</v>
      </c>
      <c r="H815" s="5" t="s">
        <v>3</v>
      </c>
      <c r="I815" s="5" t="s">
        <v>32</v>
      </c>
      <c r="J815" s="14"/>
      <c r="K815" s="5">
        <f t="shared" si="36"/>
        <v>7</v>
      </c>
      <c r="L815" s="12">
        <f t="shared" si="37"/>
        <v>33060</v>
      </c>
      <c r="M815" s="5">
        <f t="shared" ca="1" si="38"/>
        <v>34</v>
      </c>
    </row>
    <row r="816" spans="1:13" ht="15" customHeight="1" x14ac:dyDescent="0.25">
      <c r="A816" s="5" t="s">
        <v>630</v>
      </c>
      <c r="B816" s="5">
        <v>1987</v>
      </c>
      <c r="C816" s="12" t="s">
        <v>11</v>
      </c>
      <c r="D816" s="5">
        <v>9</v>
      </c>
      <c r="E816" s="5">
        <v>1</v>
      </c>
      <c r="F816" s="10">
        <v>5246.05</v>
      </c>
      <c r="G816" s="5" t="s">
        <v>2</v>
      </c>
      <c r="H816" s="5" t="s">
        <v>3</v>
      </c>
      <c r="I816" s="5" t="s">
        <v>32</v>
      </c>
      <c r="J816" s="14"/>
      <c r="K816" s="5">
        <f t="shared" si="36"/>
        <v>9</v>
      </c>
      <c r="L816" s="12">
        <f t="shared" si="37"/>
        <v>32029</v>
      </c>
      <c r="M816" s="5">
        <f t="shared" ca="1" si="38"/>
        <v>37</v>
      </c>
    </row>
    <row r="817" spans="1:13" ht="15" customHeight="1" x14ac:dyDescent="0.25">
      <c r="A817" s="5" t="s">
        <v>629</v>
      </c>
      <c r="B817" s="5">
        <v>1987</v>
      </c>
      <c r="C817" s="12" t="s">
        <v>1</v>
      </c>
      <c r="D817" s="5">
        <v>5</v>
      </c>
      <c r="E817" s="5">
        <v>1</v>
      </c>
      <c r="F817" s="10">
        <v>5245.23</v>
      </c>
      <c r="G817" s="5" t="s">
        <v>2</v>
      </c>
      <c r="H817" s="5" t="s">
        <v>2</v>
      </c>
      <c r="I817" s="5" t="s">
        <v>4</v>
      </c>
      <c r="J817" s="14"/>
      <c r="K817" s="5">
        <f t="shared" si="36"/>
        <v>7</v>
      </c>
      <c r="L817" s="12">
        <f t="shared" si="37"/>
        <v>31963</v>
      </c>
      <c r="M817" s="5">
        <f t="shared" ca="1" si="38"/>
        <v>37</v>
      </c>
    </row>
    <row r="818" spans="1:13" ht="15" customHeight="1" x14ac:dyDescent="0.25">
      <c r="A818" s="5" t="s">
        <v>628</v>
      </c>
      <c r="B818" s="5">
        <v>1987</v>
      </c>
      <c r="C818" s="12" t="s">
        <v>21</v>
      </c>
      <c r="D818" s="5">
        <v>26</v>
      </c>
      <c r="E818" s="5">
        <v>1</v>
      </c>
      <c r="F818" s="10">
        <v>5240.7700000000004</v>
      </c>
      <c r="G818" s="5" t="s">
        <v>2</v>
      </c>
      <c r="H818" s="5" t="s">
        <v>2</v>
      </c>
      <c r="I818" s="5" t="s">
        <v>32</v>
      </c>
      <c r="J818" s="14"/>
      <c r="K818" s="5">
        <f t="shared" si="36"/>
        <v>12</v>
      </c>
      <c r="L818" s="12">
        <f t="shared" si="37"/>
        <v>32137</v>
      </c>
      <c r="M818" s="5">
        <f t="shared" ca="1" si="38"/>
        <v>37</v>
      </c>
    </row>
    <row r="819" spans="1:13" ht="15" customHeight="1" x14ac:dyDescent="0.25">
      <c r="A819" s="5" t="s">
        <v>627</v>
      </c>
      <c r="B819" s="5">
        <v>1987</v>
      </c>
      <c r="C819" s="12" t="s">
        <v>9</v>
      </c>
      <c r="D819" s="5">
        <v>29</v>
      </c>
      <c r="E819" s="5">
        <v>0</v>
      </c>
      <c r="F819" s="10">
        <v>5227.99</v>
      </c>
      <c r="G819" s="5" t="s">
        <v>2</v>
      </c>
      <c r="H819" s="5" t="s">
        <v>7</v>
      </c>
      <c r="I819" s="5" t="s">
        <v>237</v>
      </c>
      <c r="J819" s="14"/>
      <c r="K819" s="5">
        <f t="shared" si="36"/>
        <v>6</v>
      </c>
      <c r="L819" s="12">
        <f t="shared" si="37"/>
        <v>31957</v>
      </c>
      <c r="M819" s="5">
        <f t="shared" ca="1" si="38"/>
        <v>37</v>
      </c>
    </row>
    <row r="820" spans="1:13" ht="15" customHeight="1" x14ac:dyDescent="0.25">
      <c r="A820" s="5" t="s">
        <v>626</v>
      </c>
      <c r="B820" s="5">
        <v>1995</v>
      </c>
      <c r="C820" s="12" t="s">
        <v>9</v>
      </c>
      <c r="D820" s="5">
        <v>6</v>
      </c>
      <c r="E820" s="5">
        <v>0</v>
      </c>
      <c r="F820" s="10">
        <v>5216.4799999999996</v>
      </c>
      <c r="G820" s="5" t="s">
        <v>2</v>
      </c>
      <c r="H820" s="5" t="s">
        <v>2</v>
      </c>
      <c r="I820" s="5" t="s">
        <v>190</v>
      </c>
      <c r="J820" s="14"/>
      <c r="K820" s="5">
        <f t="shared" si="36"/>
        <v>6</v>
      </c>
      <c r="L820" s="12">
        <f t="shared" si="37"/>
        <v>34856</v>
      </c>
      <c r="M820" s="5">
        <f t="shared" ca="1" si="38"/>
        <v>29</v>
      </c>
    </row>
    <row r="821" spans="1:13" ht="15" customHeight="1" x14ac:dyDescent="0.25">
      <c r="A821" s="5" t="s">
        <v>625</v>
      </c>
      <c r="B821" s="5">
        <v>1999</v>
      </c>
      <c r="C821" s="12" t="s">
        <v>21</v>
      </c>
      <c r="D821" s="5">
        <v>1</v>
      </c>
      <c r="E821" s="5">
        <v>0</v>
      </c>
      <c r="F821" s="10">
        <v>5213.22</v>
      </c>
      <c r="G821" s="5" t="s">
        <v>2</v>
      </c>
      <c r="H821" s="5" t="s">
        <v>7</v>
      </c>
      <c r="I821" s="5" t="s">
        <v>14</v>
      </c>
      <c r="J821" s="14"/>
      <c r="K821" s="5">
        <f t="shared" si="36"/>
        <v>12</v>
      </c>
      <c r="L821" s="12">
        <f t="shared" si="37"/>
        <v>36495</v>
      </c>
      <c r="M821" s="5">
        <f t="shared" ca="1" si="38"/>
        <v>25</v>
      </c>
    </row>
    <row r="822" spans="1:13" ht="15" customHeight="1" x14ac:dyDescent="0.25">
      <c r="A822" s="5" t="s">
        <v>624</v>
      </c>
      <c r="B822" s="5">
        <v>1993</v>
      </c>
      <c r="C822" s="12" t="s">
        <v>9</v>
      </c>
      <c r="D822" s="5">
        <v>17</v>
      </c>
      <c r="E822" s="5">
        <v>3</v>
      </c>
      <c r="F822" s="10">
        <v>5209.58</v>
      </c>
      <c r="G822" s="5" t="s">
        <v>3</v>
      </c>
      <c r="H822" s="5" t="s">
        <v>3</v>
      </c>
      <c r="I822" s="5" t="s">
        <v>346</v>
      </c>
      <c r="J822" s="14"/>
      <c r="K822" s="5">
        <f t="shared" si="36"/>
        <v>6</v>
      </c>
      <c r="L822" s="12">
        <f t="shared" si="37"/>
        <v>34137</v>
      </c>
      <c r="M822" s="5">
        <f t="shared" ca="1" si="38"/>
        <v>31</v>
      </c>
    </row>
    <row r="823" spans="1:13" ht="15" customHeight="1" x14ac:dyDescent="0.25">
      <c r="A823" s="5" t="s">
        <v>623</v>
      </c>
      <c r="B823" s="5">
        <v>1983</v>
      </c>
      <c r="C823" s="12" t="s">
        <v>27</v>
      </c>
      <c r="D823" s="5">
        <v>24</v>
      </c>
      <c r="E823" s="5">
        <v>3</v>
      </c>
      <c r="F823" s="10">
        <v>5207.97</v>
      </c>
      <c r="G823" s="5" t="s">
        <v>2</v>
      </c>
      <c r="H823" s="5" t="s">
        <v>2</v>
      </c>
      <c r="I823" s="5" t="s">
        <v>14</v>
      </c>
      <c r="J823" s="14"/>
      <c r="K823" s="5">
        <f t="shared" si="36"/>
        <v>10</v>
      </c>
      <c r="L823" s="12">
        <f t="shared" si="37"/>
        <v>30613</v>
      </c>
      <c r="M823" s="5">
        <f t="shared" ca="1" si="38"/>
        <v>41</v>
      </c>
    </row>
    <row r="824" spans="1:13" ht="15" customHeight="1" x14ac:dyDescent="0.25">
      <c r="A824" s="5" t="s">
        <v>621</v>
      </c>
      <c r="B824" s="5">
        <v>2004</v>
      </c>
      <c r="C824" s="12" t="s">
        <v>9</v>
      </c>
      <c r="D824" s="5">
        <v>6</v>
      </c>
      <c r="E824" s="5">
        <v>0</v>
      </c>
      <c r="F824" s="10">
        <v>5198.6899999999996</v>
      </c>
      <c r="G824" s="5" t="s">
        <v>2</v>
      </c>
      <c r="H824" s="5" t="s">
        <v>2</v>
      </c>
      <c r="I824" s="5" t="s">
        <v>622</v>
      </c>
      <c r="J824" s="14"/>
      <c r="K824" s="5">
        <f t="shared" si="36"/>
        <v>6</v>
      </c>
      <c r="L824" s="12">
        <f t="shared" si="37"/>
        <v>38144</v>
      </c>
      <c r="M824" s="5">
        <f t="shared" ca="1" si="38"/>
        <v>20</v>
      </c>
    </row>
    <row r="825" spans="1:13" ht="15" customHeight="1" x14ac:dyDescent="0.25">
      <c r="A825" s="5" t="s">
        <v>2189</v>
      </c>
      <c r="B825" s="5">
        <v>1991</v>
      </c>
      <c r="C825" s="12" t="s">
        <v>6</v>
      </c>
      <c r="D825" s="5">
        <v>1</v>
      </c>
      <c r="E825" s="5">
        <v>3</v>
      </c>
      <c r="F825" s="10">
        <v>37040.879999999997</v>
      </c>
      <c r="G825" s="5" t="s">
        <v>2</v>
      </c>
      <c r="H825" s="5" t="s">
        <v>2</v>
      </c>
      <c r="I825" s="5" t="s">
        <v>32</v>
      </c>
      <c r="J825" s="14"/>
      <c r="K825" s="5">
        <f t="shared" si="36"/>
        <v>11</v>
      </c>
      <c r="L825" s="12">
        <f t="shared" si="37"/>
        <v>33543</v>
      </c>
      <c r="M825" s="5">
        <f t="shared" ca="1" si="38"/>
        <v>33</v>
      </c>
    </row>
    <row r="826" spans="1:13" ht="15" customHeight="1" x14ac:dyDescent="0.25">
      <c r="A826" s="5" t="s">
        <v>620</v>
      </c>
      <c r="B826" s="5">
        <v>1979</v>
      </c>
      <c r="C826" s="12" t="s">
        <v>11</v>
      </c>
      <c r="D826" s="5">
        <v>12</v>
      </c>
      <c r="E826" s="5">
        <v>2</v>
      </c>
      <c r="F826" s="10">
        <v>5195.58</v>
      </c>
      <c r="G826" s="5" t="s">
        <v>2</v>
      </c>
      <c r="H826" s="5" t="s">
        <v>2</v>
      </c>
      <c r="I826" s="5" t="s">
        <v>4</v>
      </c>
      <c r="J826" s="14"/>
      <c r="K826" s="5">
        <f t="shared" si="36"/>
        <v>9</v>
      </c>
      <c r="L826" s="12">
        <f t="shared" si="37"/>
        <v>29110</v>
      </c>
      <c r="M826" s="5">
        <f t="shared" ca="1" si="38"/>
        <v>45</v>
      </c>
    </row>
    <row r="827" spans="1:13" ht="15" customHeight="1" x14ac:dyDescent="0.25">
      <c r="A827" s="5" t="s">
        <v>619</v>
      </c>
      <c r="B827" s="5">
        <v>1984</v>
      </c>
      <c r="C827" s="12" t="s">
        <v>27</v>
      </c>
      <c r="D827" s="5">
        <v>16</v>
      </c>
      <c r="E827" s="5">
        <v>3</v>
      </c>
      <c r="F827" s="10">
        <v>5177.12</v>
      </c>
      <c r="G827" s="5" t="s">
        <v>2</v>
      </c>
      <c r="H827" s="5" t="s">
        <v>7</v>
      </c>
      <c r="I827" s="5" t="s">
        <v>4</v>
      </c>
      <c r="J827" s="14"/>
      <c r="K827" s="5">
        <f t="shared" si="36"/>
        <v>10</v>
      </c>
      <c r="L827" s="12">
        <f t="shared" si="37"/>
        <v>30971</v>
      </c>
      <c r="M827" s="5">
        <f t="shared" ca="1" si="38"/>
        <v>40</v>
      </c>
    </row>
    <row r="828" spans="1:13" ht="15" customHeight="1" x14ac:dyDescent="0.25">
      <c r="A828" s="5" t="s">
        <v>618</v>
      </c>
      <c r="B828" s="5">
        <v>1991</v>
      </c>
      <c r="C828" s="12" t="s">
        <v>25</v>
      </c>
      <c r="D828" s="5">
        <v>29</v>
      </c>
      <c r="E828" s="5">
        <v>3</v>
      </c>
      <c r="F828" s="10">
        <v>5166.96</v>
      </c>
      <c r="G828" s="5" t="s">
        <v>2</v>
      </c>
      <c r="H828" s="5" t="s">
        <v>2</v>
      </c>
      <c r="I828" s="5" t="s">
        <v>14</v>
      </c>
      <c r="J828" s="14"/>
      <c r="K828" s="5">
        <f t="shared" si="36"/>
        <v>8</v>
      </c>
      <c r="L828" s="12">
        <f t="shared" si="37"/>
        <v>33479</v>
      </c>
      <c r="M828" s="5">
        <f t="shared" ca="1" si="38"/>
        <v>33</v>
      </c>
    </row>
    <row r="829" spans="1:13" ht="15" customHeight="1" x14ac:dyDescent="0.25">
      <c r="A829" s="5" t="s">
        <v>617</v>
      </c>
      <c r="B829" s="5">
        <v>1990</v>
      </c>
      <c r="C829" s="12" t="s">
        <v>27</v>
      </c>
      <c r="D829" s="5">
        <v>9</v>
      </c>
      <c r="E829" s="5">
        <v>2</v>
      </c>
      <c r="F829" s="10">
        <v>5152.13</v>
      </c>
      <c r="G829" s="5" t="s">
        <v>2</v>
      </c>
      <c r="H829" s="5" t="s">
        <v>2</v>
      </c>
      <c r="I829" s="5" t="s">
        <v>32</v>
      </c>
      <c r="J829" s="14"/>
      <c r="K829" s="5">
        <f t="shared" si="36"/>
        <v>10</v>
      </c>
      <c r="L829" s="12">
        <f t="shared" si="37"/>
        <v>33155</v>
      </c>
      <c r="M829" s="5">
        <f t="shared" ca="1" si="38"/>
        <v>34</v>
      </c>
    </row>
    <row r="830" spans="1:13" ht="15" customHeight="1" x14ac:dyDescent="0.25">
      <c r="A830" s="5" t="s">
        <v>616</v>
      </c>
      <c r="B830" s="5">
        <v>1990</v>
      </c>
      <c r="C830" s="12" t="s">
        <v>25</v>
      </c>
      <c r="D830" s="5">
        <v>22</v>
      </c>
      <c r="E830" s="5">
        <v>1</v>
      </c>
      <c r="F830" s="10">
        <v>5148.55</v>
      </c>
      <c r="G830" s="5" t="s">
        <v>2</v>
      </c>
      <c r="H830" s="5" t="s">
        <v>2</v>
      </c>
      <c r="I830" s="5" t="s">
        <v>237</v>
      </c>
      <c r="J830" s="14"/>
      <c r="K830" s="5">
        <f t="shared" si="36"/>
        <v>8</v>
      </c>
      <c r="L830" s="12">
        <f t="shared" si="37"/>
        <v>33107</v>
      </c>
      <c r="M830" s="5">
        <f t="shared" ca="1" si="38"/>
        <v>34</v>
      </c>
    </row>
    <row r="831" spans="1:13" ht="15" customHeight="1" x14ac:dyDescent="0.25">
      <c r="A831" s="5" t="s">
        <v>615</v>
      </c>
      <c r="B831" s="5">
        <v>1984</v>
      </c>
      <c r="C831" s="12" t="s">
        <v>25</v>
      </c>
      <c r="D831" s="5">
        <v>22</v>
      </c>
      <c r="E831" s="5">
        <v>3</v>
      </c>
      <c r="F831" s="10">
        <v>5144.18</v>
      </c>
      <c r="G831" s="5" t="s">
        <v>2</v>
      </c>
      <c r="H831" s="5" t="s">
        <v>7</v>
      </c>
      <c r="I831" s="5" t="s">
        <v>4</v>
      </c>
      <c r="J831" s="14"/>
      <c r="K831" s="5">
        <f t="shared" si="36"/>
        <v>8</v>
      </c>
      <c r="L831" s="12">
        <f t="shared" si="37"/>
        <v>30916</v>
      </c>
      <c r="M831" s="5">
        <f t="shared" ca="1" si="38"/>
        <v>40</v>
      </c>
    </row>
    <row r="832" spans="1:13" ht="15" customHeight="1" x14ac:dyDescent="0.25">
      <c r="A832" s="5" t="s">
        <v>614</v>
      </c>
      <c r="B832" s="5">
        <v>1993</v>
      </c>
      <c r="C832" s="12" t="s">
        <v>21</v>
      </c>
      <c r="D832" s="5">
        <v>10</v>
      </c>
      <c r="E832" s="5">
        <v>3</v>
      </c>
      <c r="F832" s="10">
        <v>5138.26</v>
      </c>
      <c r="G832" s="5" t="s">
        <v>2</v>
      </c>
      <c r="H832" s="5" t="s">
        <v>2</v>
      </c>
      <c r="I832" s="5" t="s">
        <v>4</v>
      </c>
      <c r="J832" s="14"/>
      <c r="K832" s="5">
        <f t="shared" si="36"/>
        <v>12</v>
      </c>
      <c r="L832" s="12">
        <f t="shared" si="37"/>
        <v>34313</v>
      </c>
      <c r="M832" s="5">
        <f t="shared" ca="1" si="38"/>
        <v>31</v>
      </c>
    </row>
    <row r="833" spans="1:13" ht="15" customHeight="1" x14ac:dyDescent="0.25">
      <c r="A833" s="5" t="s">
        <v>613</v>
      </c>
      <c r="B833" s="5">
        <v>1988</v>
      </c>
      <c r="C833" s="12" t="s">
        <v>11</v>
      </c>
      <c r="D833" s="5">
        <v>15</v>
      </c>
      <c r="E833" s="5">
        <v>3</v>
      </c>
      <c r="F833" s="10">
        <v>5136.75</v>
      </c>
      <c r="G833" s="5" t="s">
        <v>2</v>
      </c>
      <c r="H833" s="5" t="s">
        <v>7</v>
      </c>
      <c r="I833" s="5" t="s">
        <v>4</v>
      </c>
      <c r="J833" s="14"/>
      <c r="K833" s="5">
        <f t="shared" si="36"/>
        <v>9</v>
      </c>
      <c r="L833" s="12">
        <f t="shared" si="37"/>
        <v>32401</v>
      </c>
      <c r="M833" s="5">
        <f t="shared" ca="1" si="38"/>
        <v>36</v>
      </c>
    </row>
    <row r="834" spans="1:13" ht="15" customHeight="1" x14ac:dyDescent="0.25">
      <c r="A834" s="5" t="s">
        <v>612</v>
      </c>
      <c r="B834" s="5">
        <v>1987</v>
      </c>
      <c r="C834" s="12" t="s">
        <v>11</v>
      </c>
      <c r="D834" s="5">
        <v>13</v>
      </c>
      <c r="E834" s="5">
        <v>1</v>
      </c>
      <c r="F834" s="10">
        <v>5125.22</v>
      </c>
      <c r="G834" s="5" t="s">
        <v>7</v>
      </c>
      <c r="H834" s="5" t="s">
        <v>2</v>
      </c>
      <c r="I834" s="5" t="s">
        <v>14</v>
      </c>
      <c r="J834" s="14"/>
      <c r="K834" s="5">
        <f t="shared" ref="K834:K897" si="39">MONTH(1&amp;C834)</f>
        <v>9</v>
      </c>
      <c r="L834" s="12">
        <f t="shared" ref="L834:L897" si="40">DATE(B834,K834,D834)</f>
        <v>32033</v>
      </c>
      <c r="M834" s="5">
        <f t="shared" ref="M834:M897" ca="1" si="41">DATEDIF(L834,TODAY(),"Y")</f>
        <v>37</v>
      </c>
    </row>
    <row r="835" spans="1:13" ht="15" customHeight="1" x14ac:dyDescent="0.25">
      <c r="A835" s="5" t="s">
        <v>611</v>
      </c>
      <c r="B835" s="5">
        <v>1988</v>
      </c>
      <c r="C835" s="12" t="s">
        <v>6</v>
      </c>
      <c r="D835" s="5">
        <v>1</v>
      </c>
      <c r="E835" s="5">
        <v>2</v>
      </c>
      <c r="F835" s="10">
        <v>5124.1899999999996</v>
      </c>
      <c r="G835" s="5" t="s">
        <v>2</v>
      </c>
      <c r="H835" s="5" t="s">
        <v>3</v>
      </c>
      <c r="I835" s="5" t="s">
        <v>4</v>
      </c>
      <c r="J835" s="14"/>
      <c r="K835" s="5">
        <f t="shared" si="39"/>
        <v>11</v>
      </c>
      <c r="L835" s="12">
        <f t="shared" si="40"/>
        <v>32448</v>
      </c>
      <c r="M835" s="5">
        <f t="shared" ca="1" si="41"/>
        <v>36</v>
      </c>
    </row>
    <row r="836" spans="1:13" ht="15" customHeight="1" x14ac:dyDescent="0.25">
      <c r="A836" s="5" t="s">
        <v>2188</v>
      </c>
      <c r="B836" s="5">
        <v>1992</v>
      </c>
      <c r="C836" s="12" t="s">
        <v>11</v>
      </c>
      <c r="D836" s="5">
        <v>13</v>
      </c>
      <c r="E836" s="5">
        <v>0</v>
      </c>
      <c r="F836" s="10">
        <v>36976.449999999997</v>
      </c>
      <c r="G836" s="5" t="s">
        <v>2</v>
      </c>
      <c r="H836" s="5" t="s">
        <v>3</v>
      </c>
      <c r="I836" s="5" t="s">
        <v>32</v>
      </c>
      <c r="J836" s="14"/>
      <c r="K836" s="5">
        <f t="shared" si="39"/>
        <v>9</v>
      </c>
      <c r="L836" s="12">
        <f t="shared" si="40"/>
        <v>33860</v>
      </c>
      <c r="M836" s="5">
        <f t="shared" ca="1" si="41"/>
        <v>32</v>
      </c>
    </row>
    <row r="837" spans="1:13" ht="15" customHeight="1" x14ac:dyDescent="0.25">
      <c r="A837" s="5" t="s">
        <v>610</v>
      </c>
      <c r="B837" s="5">
        <v>1987</v>
      </c>
      <c r="C837" s="12" t="s">
        <v>6</v>
      </c>
      <c r="D837" s="5">
        <v>18</v>
      </c>
      <c r="E837" s="5">
        <v>1</v>
      </c>
      <c r="F837" s="10">
        <v>5116.5</v>
      </c>
      <c r="G837" s="5" t="s">
        <v>2</v>
      </c>
      <c r="H837" s="5" t="s">
        <v>2</v>
      </c>
      <c r="I837" s="5" t="s">
        <v>14</v>
      </c>
      <c r="J837" s="14"/>
      <c r="K837" s="5">
        <f t="shared" si="39"/>
        <v>11</v>
      </c>
      <c r="L837" s="12">
        <f t="shared" si="40"/>
        <v>32099</v>
      </c>
      <c r="M837" s="5">
        <f t="shared" ca="1" si="41"/>
        <v>37</v>
      </c>
    </row>
    <row r="838" spans="1:13" ht="15" customHeight="1" x14ac:dyDescent="0.25">
      <c r="A838" s="5" t="s">
        <v>609</v>
      </c>
      <c r="B838" s="5">
        <v>1999</v>
      </c>
      <c r="C838" s="12" t="s">
        <v>9</v>
      </c>
      <c r="D838" s="5">
        <v>19</v>
      </c>
      <c r="E838" s="5">
        <v>0</v>
      </c>
      <c r="F838" s="10">
        <v>5087.92</v>
      </c>
      <c r="G838" s="5" t="s">
        <v>2</v>
      </c>
      <c r="H838" s="5" t="s">
        <v>2</v>
      </c>
      <c r="I838" s="5" t="s">
        <v>525</v>
      </c>
      <c r="J838" s="14"/>
      <c r="K838" s="5">
        <f t="shared" si="39"/>
        <v>6</v>
      </c>
      <c r="L838" s="12">
        <f t="shared" si="40"/>
        <v>36330</v>
      </c>
      <c r="M838" s="5">
        <f t="shared" ca="1" si="41"/>
        <v>25</v>
      </c>
    </row>
    <row r="839" spans="1:13" ht="15" customHeight="1" x14ac:dyDescent="0.25">
      <c r="A839" s="5" t="s">
        <v>608</v>
      </c>
      <c r="B839" s="5">
        <v>1997</v>
      </c>
      <c r="C839" s="12" t="s">
        <v>1</v>
      </c>
      <c r="D839" s="5">
        <v>14</v>
      </c>
      <c r="E839" s="5">
        <v>5</v>
      </c>
      <c r="F839" s="10">
        <v>5080.1000000000004</v>
      </c>
      <c r="G839" s="5" t="s">
        <v>3</v>
      </c>
      <c r="H839" s="5" t="s">
        <v>2</v>
      </c>
      <c r="I839" s="5" t="s">
        <v>32</v>
      </c>
      <c r="J839" s="14"/>
      <c r="K839" s="5">
        <f t="shared" si="39"/>
        <v>7</v>
      </c>
      <c r="L839" s="12">
        <f t="shared" si="40"/>
        <v>35625</v>
      </c>
      <c r="M839" s="5">
        <f t="shared" ca="1" si="41"/>
        <v>27</v>
      </c>
    </row>
    <row r="840" spans="1:13" ht="15" customHeight="1" x14ac:dyDescent="0.25">
      <c r="A840" s="5" t="s">
        <v>607</v>
      </c>
      <c r="B840" s="5">
        <v>1978</v>
      </c>
      <c r="C840" s="12" t="s">
        <v>6</v>
      </c>
      <c r="D840" s="5">
        <v>22</v>
      </c>
      <c r="E840" s="5">
        <v>2</v>
      </c>
      <c r="F840" s="10">
        <v>5077.1899999999996</v>
      </c>
      <c r="G840" s="5" t="s">
        <v>2</v>
      </c>
      <c r="H840" s="5" t="s">
        <v>3</v>
      </c>
      <c r="I840" s="5" t="s">
        <v>14</v>
      </c>
      <c r="J840" s="14"/>
      <c r="K840" s="5">
        <f t="shared" si="39"/>
        <v>11</v>
      </c>
      <c r="L840" s="12">
        <f t="shared" si="40"/>
        <v>28816</v>
      </c>
      <c r="M840" s="5">
        <f t="shared" ca="1" si="41"/>
        <v>46</v>
      </c>
    </row>
    <row r="841" spans="1:13" ht="15" customHeight="1" x14ac:dyDescent="0.25">
      <c r="A841" s="5" t="s">
        <v>606</v>
      </c>
      <c r="B841" s="5">
        <v>1993</v>
      </c>
      <c r="C841" s="12" t="s">
        <v>9</v>
      </c>
      <c r="D841" s="5">
        <v>11</v>
      </c>
      <c r="E841" s="5">
        <v>0</v>
      </c>
      <c r="F841" s="10">
        <v>5059.5600000000004</v>
      </c>
      <c r="G841" s="5" t="s">
        <v>2</v>
      </c>
      <c r="H841" s="5" t="s">
        <v>7</v>
      </c>
      <c r="I841" s="5" t="s">
        <v>290</v>
      </c>
      <c r="J841" s="14"/>
      <c r="K841" s="5">
        <f t="shared" si="39"/>
        <v>6</v>
      </c>
      <c r="L841" s="12">
        <f t="shared" si="40"/>
        <v>34131</v>
      </c>
      <c r="M841" s="5">
        <f t="shared" ca="1" si="41"/>
        <v>31</v>
      </c>
    </row>
    <row r="842" spans="1:13" ht="15" customHeight="1" x14ac:dyDescent="0.25">
      <c r="A842" s="5" t="s">
        <v>605</v>
      </c>
      <c r="B842" s="5">
        <v>1980</v>
      </c>
      <c r="C842" s="12" t="s">
        <v>11</v>
      </c>
      <c r="D842" s="5">
        <v>7</v>
      </c>
      <c r="E842" s="5">
        <v>2</v>
      </c>
      <c r="F842" s="10">
        <v>5054.05</v>
      </c>
      <c r="G842" s="5" t="s">
        <v>2</v>
      </c>
      <c r="H842" s="5" t="s">
        <v>2</v>
      </c>
      <c r="I842" s="5" t="s">
        <v>4</v>
      </c>
      <c r="J842" s="14"/>
      <c r="K842" s="5">
        <f t="shared" si="39"/>
        <v>9</v>
      </c>
      <c r="L842" s="12">
        <f t="shared" si="40"/>
        <v>29471</v>
      </c>
      <c r="M842" s="5">
        <f t="shared" ca="1" si="41"/>
        <v>44</v>
      </c>
    </row>
    <row r="843" spans="1:13" ht="15" customHeight="1" x14ac:dyDescent="0.25">
      <c r="A843" s="5" t="s">
        <v>604</v>
      </c>
      <c r="B843" s="5">
        <v>1997</v>
      </c>
      <c r="C843" s="12" t="s">
        <v>1</v>
      </c>
      <c r="D843" s="5">
        <v>29</v>
      </c>
      <c r="E843" s="5">
        <v>0</v>
      </c>
      <c r="F843" s="10">
        <v>5045.1499999999996</v>
      </c>
      <c r="G843" s="5" t="s">
        <v>2</v>
      </c>
      <c r="H843" s="5" t="s">
        <v>2</v>
      </c>
      <c r="I843" s="5" t="s">
        <v>14</v>
      </c>
      <c r="J843" s="14"/>
      <c r="K843" s="5">
        <f t="shared" si="39"/>
        <v>7</v>
      </c>
      <c r="L843" s="12">
        <f t="shared" si="40"/>
        <v>35640</v>
      </c>
      <c r="M843" s="5">
        <f t="shared" ca="1" si="41"/>
        <v>27</v>
      </c>
    </row>
    <row r="844" spans="1:13" ht="15" customHeight="1" x14ac:dyDescent="0.25">
      <c r="A844" s="5" t="s">
        <v>603</v>
      </c>
      <c r="B844" s="5">
        <v>2001</v>
      </c>
      <c r="C844" s="12" t="s">
        <v>27</v>
      </c>
      <c r="D844" s="5">
        <v>16</v>
      </c>
      <c r="E844" s="5">
        <v>0</v>
      </c>
      <c r="F844" s="10">
        <v>5043.13</v>
      </c>
      <c r="G844" s="5" t="s">
        <v>2</v>
      </c>
      <c r="H844" s="5" t="s">
        <v>3</v>
      </c>
      <c r="I844" s="5" t="s">
        <v>32</v>
      </c>
      <c r="J844" s="14"/>
      <c r="K844" s="5">
        <f t="shared" si="39"/>
        <v>10</v>
      </c>
      <c r="L844" s="12">
        <f t="shared" si="40"/>
        <v>37180</v>
      </c>
      <c r="M844" s="5">
        <f t="shared" ca="1" si="41"/>
        <v>23</v>
      </c>
    </row>
    <row r="845" spans="1:13" ht="15" customHeight="1" x14ac:dyDescent="0.25">
      <c r="A845" s="5" t="s">
        <v>602</v>
      </c>
      <c r="B845" s="5">
        <v>1997</v>
      </c>
      <c r="C845" s="12" t="s">
        <v>21</v>
      </c>
      <c r="D845" s="5">
        <v>4</v>
      </c>
      <c r="E845" s="5">
        <v>0</v>
      </c>
      <c r="F845" s="10">
        <v>5038.57</v>
      </c>
      <c r="G845" s="5" t="s">
        <v>2</v>
      </c>
      <c r="H845" s="5" t="s">
        <v>2</v>
      </c>
      <c r="I845" s="5" t="s">
        <v>190</v>
      </c>
      <c r="J845" s="14"/>
      <c r="K845" s="5">
        <f t="shared" si="39"/>
        <v>12</v>
      </c>
      <c r="L845" s="12">
        <f t="shared" si="40"/>
        <v>35768</v>
      </c>
      <c r="M845" s="5">
        <f t="shared" ca="1" si="41"/>
        <v>27</v>
      </c>
    </row>
    <row r="846" spans="1:13" ht="15" customHeight="1" x14ac:dyDescent="0.25">
      <c r="A846" s="5" t="s">
        <v>601</v>
      </c>
      <c r="B846" s="5">
        <v>1986</v>
      </c>
      <c r="C846" s="12" t="s">
        <v>9</v>
      </c>
      <c r="D846" s="5">
        <v>29</v>
      </c>
      <c r="E846" s="5">
        <v>3</v>
      </c>
      <c r="F846" s="10">
        <v>5034.1000000000004</v>
      </c>
      <c r="G846" s="5" t="s">
        <v>2</v>
      </c>
      <c r="H846" s="5" t="s">
        <v>2</v>
      </c>
      <c r="I846" s="5" t="s">
        <v>4</v>
      </c>
      <c r="J846" s="14"/>
      <c r="K846" s="5">
        <f t="shared" si="39"/>
        <v>6</v>
      </c>
      <c r="L846" s="12">
        <f t="shared" si="40"/>
        <v>31592</v>
      </c>
      <c r="M846" s="5">
        <f t="shared" ca="1" si="41"/>
        <v>38</v>
      </c>
    </row>
    <row r="847" spans="1:13" ht="15" customHeight="1" x14ac:dyDescent="0.25">
      <c r="A847" s="5" t="s">
        <v>2187</v>
      </c>
      <c r="B847" s="5">
        <v>1992</v>
      </c>
      <c r="C847" s="12" t="s">
        <v>25</v>
      </c>
      <c r="D847" s="5">
        <v>25</v>
      </c>
      <c r="E847" s="5">
        <v>0</v>
      </c>
      <c r="F847" s="10">
        <v>36950.26</v>
      </c>
      <c r="G847" s="5" t="s">
        <v>7</v>
      </c>
      <c r="H847" s="5" t="s">
        <v>7</v>
      </c>
      <c r="I847" s="5" t="s">
        <v>4</v>
      </c>
      <c r="J847" s="14"/>
      <c r="K847" s="5">
        <f t="shared" si="39"/>
        <v>8</v>
      </c>
      <c r="L847" s="12">
        <f t="shared" si="40"/>
        <v>33841</v>
      </c>
      <c r="M847" s="5">
        <f t="shared" ca="1" si="41"/>
        <v>32</v>
      </c>
    </row>
    <row r="848" spans="1:13" ht="15" customHeight="1" x14ac:dyDescent="0.25">
      <c r="A848" s="5" t="s">
        <v>600</v>
      </c>
      <c r="B848" s="5">
        <v>1991</v>
      </c>
      <c r="C848" s="12" t="s">
        <v>11</v>
      </c>
      <c r="D848" s="5">
        <v>10</v>
      </c>
      <c r="E848" s="5">
        <v>2</v>
      </c>
      <c r="F848" s="10">
        <v>5031.2700000000004</v>
      </c>
      <c r="G848" s="5" t="s">
        <v>3</v>
      </c>
      <c r="H848" s="5" t="s">
        <v>7</v>
      </c>
      <c r="I848" s="5" t="s">
        <v>158</v>
      </c>
      <c r="J848" s="14"/>
      <c r="K848" s="5">
        <f t="shared" si="39"/>
        <v>9</v>
      </c>
      <c r="L848" s="12">
        <f t="shared" si="40"/>
        <v>33491</v>
      </c>
      <c r="M848" s="5">
        <f t="shared" ca="1" si="41"/>
        <v>33</v>
      </c>
    </row>
    <row r="849" spans="1:13" ht="15" customHeight="1" x14ac:dyDescent="0.25">
      <c r="A849" s="5" t="s">
        <v>599</v>
      </c>
      <c r="B849" s="5">
        <v>1985</v>
      </c>
      <c r="C849" s="12" t="s">
        <v>21</v>
      </c>
      <c r="D849" s="5">
        <v>28</v>
      </c>
      <c r="E849" s="5">
        <v>0</v>
      </c>
      <c r="F849" s="10">
        <v>5028.1499999999996</v>
      </c>
      <c r="G849" s="5" t="s">
        <v>7</v>
      </c>
      <c r="H849" s="5" t="s">
        <v>2</v>
      </c>
      <c r="I849" s="5" t="s">
        <v>14</v>
      </c>
      <c r="J849" s="14"/>
      <c r="K849" s="5">
        <f t="shared" si="39"/>
        <v>12</v>
      </c>
      <c r="L849" s="12">
        <f t="shared" si="40"/>
        <v>31409</v>
      </c>
      <c r="M849" s="5">
        <f t="shared" ca="1" si="41"/>
        <v>39</v>
      </c>
    </row>
    <row r="850" spans="1:13" ht="15" customHeight="1" x14ac:dyDescent="0.25">
      <c r="A850" s="5" t="s">
        <v>598</v>
      </c>
      <c r="B850" s="5">
        <v>1988</v>
      </c>
      <c r="C850" s="12" t="s">
        <v>6</v>
      </c>
      <c r="D850" s="5">
        <v>9</v>
      </c>
      <c r="E850" s="5">
        <v>1</v>
      </c>
      <c r="F850" s="10">
        <v>5012.47</v>
      </c>
      <c r="G850" s="5" t="s">
        <v>2</v>
      </c>
      <c r="H850" s="5" t="s">
        <v>3</v>
      </c>
      <c r="I850" s="5" t="s">
        <v>32</v>
      </c>
      <c r="J850" s="14"/>
      <c r="K850" s="5">
        <f t="shared" si="39"/>
        <v>11</v>
      </c>
      <c r="L850" s="12">
        <f t="shared" si="40"/>
        <v>32456</v>
      </c>
      <c r="M850" s="5">
        <f t="shared" ca="1" si="41"/>
        <v>36</v>
      </c>
    </row>
    <row r="851" spans="1:13" ht="15" customHeight="1" x14ac:dyDescent="0.25">
      <c r="A851" s="5" t="s">
        <v>597</v>
      </c>
      <c r="B851" s="5">
        <v>1988</v>
      </c>
      <c r="C851" s="12" t="s">
        <v>1</v>
      </c>
      <c r="D851" s="5">
        <v>8</v>
      </c>
      <c r="E851" s="5">
        <v>1</v>
      </c>
      <c r="F851" s="10">
        <v>5003.8500000000004</v>
      </c>
      <c r="G851" s="5" t="s">
        <v>2</v>
      </c>
      <c r="H851" s="5" t="s">
        <v>3</v>
      </c>
      <c r="I851" s="5" t="s">
        <v>32</v>
      </c>
      <c r="J851" s="14"/>
      <c r="K851" s="5">
        <f t="shared" si="39"/>
        <v>7</v>
      </c>
      <c r="L851" s="12">
        <f t="shared" si="40"/>
        <v>32332</v>
      </c>
      <c r="M851" s="5">
        <f t="shared" ca="1" si="41"/>
        <v>36</v>
      </c>
    </row>
    <row r="852" spans="1:13" ht="15" customHeight="1" x14ac:dyDescent="0.25">
      <c r="A852" s="5" t="s">
        <v>596</v>
      </c>
      <c r="B852" s="5">
        <v>1977</v>
      </c>
      <c r="C852" s="12" t="s">
        <v>9</v>
      </c>
      <c r="D852" s="5">
        <v>9</v>
      </c>
      <c r="E852" s="5">
        <v>2</v>
      </c>
      <c r="F852" s="10">
        <v>5003.7700000000004</v>
      </c>
      <c r="G852" s="5" t="s">
        <v>2</v>
      </c>
      <c r="H852" s="5" t="s">
        <v>3</v>
      </c>
      <c r="I852" s="5" t="s">
        <v>4</v>
      </c>
      <c r="J852" s="14"/>
      <c r="K852" s="5">
        <f t="shared" si="39"/>
        <v>6</v>
      </c>
      <c r="L852" s="12">
        <f t="shared" si="40"/>
        <v>28285</v>
      </c>
      <c r="M852" s="5">
        <f t="shared" ca="1" si="41"/>
        <v>47</v>
      </c>
    </row>
    <row r="853" spans="1:13" ht="15" customHeight="1" x14ac:dyDescent="0.25">
      <c r="A853" s="5" t="s">
        <v>595</v>
      </c>
      <c r="B853" s="5">
        <v>1988</v>
      </c>
      <c r="C853" s="12" t="s">
        <v>11</v>
      </c>
      <c r="D853" s="5">
        <v>4</v>
      </c>
      <c r="E853" s="5">
        <v>1</v>
      </c>
      <c r="F853" s="10">
        <v>5002.78</v>
      </c>
      <c r="G853" s="5" t="s">
        <v>2</v>
      </c>
      <c r="H853" s="5" t="s">
        <v>2</v>
      </c>
      <c r="I853" s="5" t="s">
        <v>4</v>
      </c>
      <c r="J853" s="14"/>
      <c r="K853" s="5">
        <f t="shared" si="39"/>
        <v>9</v>
      </c>
      <c r="L853" s="12">
        <f t="shared" si="40"/>
        <v>32390</v>
      </c>
      <c r="M853" s="5">
        <f t="shared" ca="1" si="41"/>
        <v>36</v>
      </c>
    </row>
    <row r="854" spans="1:13" ht="15" customHeight="1" x14ac:dyDescent="0.25">
      <c r="A854" s="5" t="s">
        <v>594</v>
      </c>
      <c r="B854" s="5">
        <v>2001</v>
      </c>
      <c r="C854" s="12" t="s">
        <v>27</v>
      </c>
      <c r="D854" s="5">
        <v>5</v>
      </c>
      <c r="E854" s="5">
        <v>0</v>
      </c>
      <c r="F854" s="10">
        <v>4999.04</v>
      </c>
      <c r="G854" s="5" t="s">
        <v>2</v>
      </c>
      <c r="H854" s="5" t="s">
        <v>2</v>
      </c>
      <c r="I854" s="5" t="s">
        <v>32</v>
      </c>
      <c r="J854" s="14"/>
      <c r="K854" s="5">
        <f t="shared" si="39"/>
        <v>10</v>
      </c>
      <c r="L854" s="12">
        <f t="shared" si="40"/>
        <v>37169</v>
      </c>
      <c r="M854" s="5">
        <f t="shared" ca="1" si="41"/>
        <v>23</v>
      </c>
    </row>
    <row r="855" spans="1:13" ht="15" customHeight="1" x14ac:dyDescent="0.25">
      <c r="A855" s="5" t="s">
        <v>593</v>
      </c>
      <c r="B855" s="5">
        <v>1988</v>
      </c>
      <c r="C855" s="12" t="s">
        <v>9</v>
      </c>
      <c r="D855" s="5">
        <v>24</v>
      </c>
      <c r="E855" s="5">
        <v>0</v>
      </c>
      <c r="F855" s="10">
        <v>4992.38</v>
      </c>
      <c r="G855" s="5" t="s">
        <v>2</v>
      </c>
      <c r="H855" s="5" t="s">
        <v>3</v>
      </c>
      <c r="I855" s="5" t="s">
        <v>237</v>
      </c>
      <c r="J855" s="14"/>
      <c r="K855" s="5">
        <f t="shared" si="39"/>
        <v>6</v>
      </c>
      <c r="L855" s="12">
        <f t="shared" si="40"/>
        <v>32318</v>
      </c>
      <c r="M855" s="5">
        <f t="shared" ca="1" si="41"/>
        <v>36</v>
      </c>
    </row>
    <row r="856" spans="1:13" ht="15" customHeight="1" x14ac:dyDescent="0.25">
      <c r="A856" s="5" t="s">
        <v>592</v>
      </c>
      <c r="B856" s="5">
        <v>1973</v>
      </c>
      <c r="C856" s="12" t="s">
        <v>6</v>
      </c>
      <c r="D856" s="5">
        <v>7</v>
      </c>
      <c r="E856" s="5">
        <v>0</v>
      </c>
      <c r="F856" s="10">
        <v>4985.22</v>
      </c>
      <c r="G856" s="5" t="s">
        <v>2</v>
      </c>
      <c r="H856" s="5" t="s">
        <v>3</v>
      </c>
      <c r="I856" s="5" t="s">
        <v>4</v>
      </c>
      <c r="J856" s="14"/>
      <c r="K856" s="5">
        <f t="shared" si="39"/>
        <v>11</v>
      </c>
      <c r="L856" s="12">
        <f t="shared" si="40"/>
        <v>26975</v>
      </c>
      <c r="M856" s="5">
        <f t="shared" ca="1" si="41"/>
        <v>51</v>
      </c>
    </row>
    <row r="857" spans="1:13" ht="15" customHeight="1" x14ac:dyDescent="0.25">
      <c r="A857" s="5" t="s">
        <v>591</v>
      </c>
      <c r="B857" s="5">
        <v>1991</v>
      </c>
      <c r="C857" s="12" t="s">
        <v>25</v>
      </c>
      <c r="D857" s="5">
        <v>30</v>
      </c>
      <c r="E857" s="5">
        <v>2</v>
      </c>
      <c r="F857" s="10">
        <v>4949.76</v>
      </c>
      <c r="G857" s="5" t="s">
        <v>2</v>
      </c>
      <c r="H857" s="5" t="s">
        <v>7</v>
      </c>
      <c r="I857" s="5" t="s">
        <v>4</v>
      </c>
      <c r="J857" s="14"/>
      <c r="K857" s="5">
        <f t="shared" si="39"/>
        <v>8</v>
      </c>
      <c r="L857" s="12">
        <f t="shared" si="40"/>
        <v>33480</v>
      </c>
      <c r="M857" s="5">
        <f t="shared" ca="1" si="41"/>
        <v>33</v>
      </c>
    </row>
    <row r="858" spans="1:13" ht="15" customHeight="1" x14ac:dyDescent="0.25">
      <c r="A858" s="5" t="s">
        <v>2186</v>
      </c>
      <c r="B858" s="5">
        <v>1977</v>
      </c>
      <c r="C858" s="12" t="s">
        <v>25</v>
      </c>
      <c r="D858" s="5">
        <v>13</v>
      </c>
      <c r="E858" s="5">
        <v>2</v>
      </c>
      <c r="F858" s="10">
        <v>36935.64</v>
      </c>
      <c r="G858" s="5" t="s">
        <v>2</v>
      </c>
      <c r="H858" s="5" t="s">
        <v>7</v>
      </c>
      <c r="I858" s="5" t="s">
        <v>32</v>
      </c>
      <c r="J858" s="14"/>
      <c r="K858" s="5">
        <f t="shared" si="39"/>
        <v>8</v>
      </c>
      <c r="L858" s="12">
        <f t="shared" si="40"/>
        <v>28350</v>
      </c>
      <c r="M858" s="5">
        <f t="shared" ca="1" si="41"/>
        <v>47</v>
      </c>
    </row>
    <row r="859" spans="1:13" ht="15" customHeight="1" x14ac:dyDescent="0.25">
      <c r="A859" s="5" t="s">
        <v>590</v>
      </c>
      <c r="B859" s="5">
        <v>1974</v>
      </c>
      <c r="C859" s="12" t="s">
        <v>9</v>
      </c>
      <c r="D859" s="5">
        <v>26</v>
      </c>
      <c r="E859" s="5">
        <v>0</v>
      </c>
      <c r="F859" s="10">
        <v>4942.0600000000004</v>
      </c>
      <c r="G859" s="5" t="s">
        <v>2</v>
      </c>
      <c r="H859" s="5" t="s">
        <v>2</v>
      </c>
      <c r="I859" s="5" t="s">
        <v>4</v>
      </c>
      <c r="J859" s="14"/>
      <c r="K859" s="5">
        <f t="shared" si="39"/>
        <v>6</v>
      </c>
      <c r="L859" s="12">
        <f t="shared" si="40"/>
        <v>27206</v>
      </c>
      <c r="M859" s="5">
        <f t="shared" ca="1" si="41"/>
        <v>50</v>
      </c>
    </row>
    <row r="860" spans="1:13" ht="15" customHeight="1" x14ac:dyDescent="0.25">
      <c r="A860" s="5" t="s">
        <v>589</v>
      </c>
      <c r="B860" s="5">
        <v>1991</v>
      </c>
      <c r="C860" s="12" t="s">
        <v>6</v>
      </c>
      <c r="D860" s="5">
        <v>27</v>
      </c>
      <c r="E860" s="5">
        <v>2</v>
      </c>
      <c r="F860" s="10">
        <v>4934.71</v>
      </c>
      <c r="G860" s="5" t="s">
        <v>2</v>
      </c>
      <c r="H860" s="5" t="s">
        <v>3</v>
      </c>
      <c r="I860" s="5" t="s">
        <v>32</v>
      </c>
      <c r="J860" s="14"/>
      <c r="K860" s="5">
        <f t="shared" si="39"/>
        <v>11</v>
      </c>
      <c r="L860" s="12">
        <f t="shared" si="40"/>
        <v>33569</v>
      </c>
      <c r="M860" s="5">
        <f t="shared" ca="1" si="41"/>
        <v>33</v>
      </c>
    </row>
    <row r="861" spans="1:13" ht="15" customHeight="1" x14ac:dyDescent="0.25">
      <c r="A861" s="5" t="s">
        <v>588</v>
      </c>
      <c r="B861" s="5">
        <v>1991</v>
      </c>
      <c r="C861" s="12" t="s">
        <v>25</v>
      </c>
      <c r="D861" s="5">
        <v>23</v>
      </c>
      <c r="E861" s="5">
        <v>2</v>
      </c>
      <c r="F861" s="10">
        <v>4931.6499999999996</v>
      </c>
      <c r="G861" s="5" t="s">
        <v>2</v>
      </c>
      <c r="H861" s="5" t="s">
        <v>3</v>
      </c>
      <c r="I861" s="5" t="s">
        <v>32</v>
      </c>
      <c r="J861" s="14"/>
      <c r="K861" s="5">
        <f t="shared" si="39"/>
        <v>8</v>
      </c>
      <c r="L861" s="12">
        <f t="shared" si="40"/>
        <v>33473</v>
      </c>
      <c r="M861" s="5">
        <f t="shared" ca="1" si="41"/>
        <v>33</v>
      </c>
    </row>
    <row r="862" spans="1:13" ht="15" customHeight="1" x14ac:dyDescent="0.25">
      <c r="A862" s="5" t="s">
        <v>587</v>
      </c>
      <c r="B862" s="5">
        <v>1993</v>
      </c>
      <c r="C862" s="12" t="s">
        <v>25</v>
      </c>
      <c r="D862" s="5">
        <v>10</v>
      </c>
      <c r="E862" s="5">
        <v>2</v>
      </c>
      <c r="F862" s="10">
        <v>4922.92</v>
      </c>
      <c r="G862" s="5" t="s">
        <v>2</v>
      </c>
      <c r="H862" s="5" t="s">
        <v>2</v>
      </c>
      <c r="I862" s="5" t="s">
        <v>14</v>
      </c>
      <c r="J862" s="14"/>
      <c r="K862" s="5">
        <f t="shared" si="39"/>
        <v>8</v>
      </c>
      <c r="L862" s="12">
        <f t="shared" si="40"/>
        <v>34191</v>
      </c>
      <c r="M862" s="5">
        <f t="shared" ca="1" si="41"/>
        <v>31</v>
      </c>
    </row>
    <row r="863" spans="1:13" ht="15" customHeight="1" x14ac:dyDescent="0.25">
      <c r="A863" s="5" t="s">
        <v>586</v>
      </c>
      <c r="B863" s="5">
        <v>2002</v>
      </c>
      <c r="C863" s="12" t="s">
        <v>25</v>
      </c>
      <c r="D863" s="5">
        <v>21</v>
      </c>
      <c r="E863" s="5">
        <v>5</v>
      </c>
      <c r="F863" s="10">
        <v>4915.0600000000004</v>
      </c>
      <c r="G863" s="5" t="s">
        <v>2</v>
      </c>
      <c r="H863" s="5" t="s">
        <v>7</v>
      </c>
      <c r="I863" s="5" t="s">
        <v>346</v>
      </c>
      <c r="J863" s="14"/>
      <c r="K863" s="5">
        <f t="shared" si="39"/>
        <v>8</v>
      </c>
      <c r="L863" s="12">
        <f t="shared" si="40"/>
        <v>37489</v>
      </c>
      <c r="M863" s="5">
        <f t="shared" ca="1" si="41"/>
        <v>22</v>
      </c>
    </row>
    <row r="864" spans="1:13" ht="15" customHeight="1" x14ac:dyDescent="0.25">
      <c r="A864" s="5" t="s">
        <v>585</v>
      </c>
      <c r="B864" s="5">
        <v>1981</v>
      </c>
      <c r="C864" s="12" t="s">
        <v>27</v>
      </c>
      <c r="D864" s="5">
        <v>18</v>
      </c>
      <c r="E864" s="5">
        <v>1</v>
      </c>
      <c r="F864" s="10">
        <v>4911.8900000000003</v>
      </c>
      <c r="G864" s="5" t="s">
        <v>2</v>
      </c>
      <c r="H864" s="5" t="s">
        <v>3</v>
      </c>
      <c r="I864" s="5" t="s">
        <v>4</v>
      </c>
      <c r="J864" s="14"/>
      <c r="K864" s="5">
        <f t="shared" si="39"/>
        <v>10</v>
      </c>
      <c r="L864" s="12">
        <f t="shared" si="40"/>
        <v>29877</v>
      </c>
      <c r="M864" s="5">
        <f t="shared" ca="1" si="41"/>
        <v>43</v>
      </c>
    </row>
    <row r="865" spans="1:13" ht="15" customHeight="1" x14ac:dyDescent="0.25">
      <c r="A865" s="5" t="s">
        <v>584</v>
      </c>
      <c r="B865" s="5">
        <v>1993</v>
      </c>
      <c r="C865" s="12" t="s">
        <v>1</v>
      </c>
      <c r="D865" s="5">
        <v>10</v>
      </c>
      <c r="E865" s="5">
        <v>2</v>
      </c>
      <c r="F865" s="10">
        <v>4906.41</v>
      </c>
      <c r="G865" s="5" t="s">
        <v>2</v>
      </c>
      <c r="H865" s="5" t="s">
        <v>7</v>
      </c>
      <c r="I865" s="5" t="s">
        <v>14</v>
      </c>
      <c r="J865" s="14"/>
      <c r="K865" s="5">
        <f t="shared" si="39"/>
        <v>7</v>
      </c>
      <c r="L865" s="12">
        <f t="shared" si="40"/>
        <v>34160</v>
      </c>
      <c r="M865" s="5">
        <f t="shared" ca="1" si="41"/>
        <v>31</v>
      </c>
    </row>
    <row r="866" spans="1:13" ht="15" customHeight="1" x14ac:dyDescent="0.25">
      <c r="A866" s="5" t="s">
        <v>583</v>
      </c>
      <c r="B866" s="5">
        <v>1988</v>
      </c>
      <c r="C866" s="12" t="s">
        <v>11</v>
      </c>
      <c r="D866" s="5">
        <v>23</v>
      </c>
      <c r="E866" s="5">
        <v>1</v>
      </c>
      <c r="F866" s="10">
        <v>4894.75</v>
      </c>
      <c r="G866" s="5" t="s">
        <v>3</v>
      </c>
      <c r="H866" s="5" t="s">
        <v>3</v>
      </c>
      <c r="I866" s="5" t="s">
        <v>14</v>
      </c>
      <c r="J866" s="14"/>
      <c r="K866" s="5">
        <f t="shared" si="39"/>
        <v>9</v>
      </c>
      <c r="L866" s="12">
        <f t="shared" si="40"/>
        <v>32409</v>
      </c>
      <c r="M866" s="5">
        <f t="shared" ca="1" si="41"/>
        <v>36</v>
      </c>
    </row>
    <row r="867" spans="1:13" ht="15" customHeight="1" x14ac:dyDescent="0.25">
      <c r="A867" s="5" t="s">
        <v>582</v>
      </c>
      <c r="B867" s="5">
        <v>1990</v>
      </c>
      <c r="C867" s="12" t="s">
        <v>6</v>
      </c>
      <c r="D867" s="5">
        <v>28</v>
      </c>
      <c r="E867" s="5">
        <v>3</v>
      </c>
      <c r="F867" s="10">
        <v>4894.3900000000003</v>
      </c>
      <c r="G867" s="5" t="s">
        <v>2</v>
      </c>
      <c r="H867" s="5" t="s">
        <v>3</v>
      </c>
      <c r="I867" s="5" t="s">
        <v>4</v>
      </c>
      <c r="J867" s="14"/>
      <c r="K867" s="5">
        <f t="shared" si="39"/>
        <v>11</v>
      </c>
      <c r="L867" s="12">
        <f t="shared" si="40"/>
        <v>33205</v>
      </c>
      <c r="M867" s="5">
        <f t="shared" ca="1" si="41"/>
        <v>34</v>
      </c>
    </row>
    <row r="868" spans="1:13" ht="15" customHeight="1" x14ac:dyDescent="0.25">
      <c r="A868" s="5" t="s">
        <v>581</v>
      </c>
      <c r="B868" s="5">
        <v>1989</v>
      </c>
      <c r="C868" s="12" t="s">
        <v>1</v>
      </c>
      <c r="D868" s="5">
        <v>10</v>
      </c>
      <c r="E868" s="5">
        <v>2</v>
      </c>
      <c r="F868" s="10">
        <v>4890</v>
      </c>
      <c r="G868" s="5" t="s">
        <v>3</v>
      </c>
      <c r="H868" s="5" t="s">
        <v>2</v>
      </c>
      <c r="I868" s="5" t="s">
        <v>4</v>
      </c>
      <c r="J868" s="14"/>
      <c r="K868" s="5">
        <f t="shared" si="39"/>
        <v>7</v>
      </c>
      <c r="L868" s="12">
        <f t="shared" si="40"/>
        <v>32699</v>
      </c>
      <c r="M868" s="5">
        <f t="shared" ca="1" si="41"/>
        <v>35</v>
      </c>
    </row>
    <row r="869" spans="1:13" ht="15" customHeight="1" x14ac:dyDescent="0.25">
      <c r="A869" s="5" t="s">
        <v>2185</v>
      </c>
      <c r="B869" s="5">
        <v>1968</v>
      </c>
      <c r="C869" s="12" t="s">
        <v>27</v>
      </c>
      <c r="D869" s="5">
        <v>22</v>
      </c>
      <c r="E869" s="5">
        <v>0</v>
      </c>
      <c r="F869" s="10">
        <v>36922.61</v>
      </c>
      <c r="G869" s="5" t="s">
        <v>2</v>
      </c>
      <c r="H869" s="5" t="s">
        <v>7</v>
      </c>
      <c r="I869" s="5" t="s">
        <v>32</v>
      </c>
      <c r="J869" s="14"/>
      <c r="K869" s="5">
        <f t="shared" si="39"/>
        <v>10</v>
      </c>
      <c r="L869" s="12">
        <f t="shared" si="40"/>
        <v>25133</v>
      </c>
      <c r="M869" s="5">
        <f t="shared" ca="1" si="41"/>
        <v>56</v>
      </c>
    </row>
    <row r="870" spans="1:13" ht="15" customHeight="1" x14ac:dyDescent="0.25">
      <c r="A870" s="5" t="s">
        <v>580</v>
      </c>
      <c r="B870" s="5">
        <v>1986</v>
      </c>
      <c r="C870" s="12" t="s">
        <v>27</v>
      </c>
      <c r="D870" s="5">
        <v>27</v>
      </c>
      <c r="E870" s="5">
        <v>0</v>
      </c>
      <c r="F870" s="10">
        <v>4889.04</v>
      </c>
      <c r="G870" s="5" t="s">
        <v>2</v>
      </c>
      <c r="H870" s="5" t="s">
        <v>7</v>
      </c>
      <c r="I870" s="5" t="s">
        <v>4</v>
      </c>
      <c r="J870" s="14"/>
      <c r="K870" s="5">
        <f t="shared" si="39"/>
        <v>10</v>
      </c>
      <c r="L870" s="12">
        <f t="shared" si="40"/>
        <v>31712</v>
      </c>
      <c r="M870" s="5">
        <f t="shared" ca="1" si="41"/>
        <v>38</v>
      </c>
    </row>
    <row r="871" spans="1:13" ht="15" customHeight="1" x14ac:dyDescent="0.25">
      <c r="A871" s="5" t="s">
        <v>579</v>
      </c>
      <c r="B871" s="5">
        <v>1986</v>
      </c>
      <c r="C871" s="12" t="s">
        <v>21</v>
      </c>
      <c r="D871" s="5">
        <v>23</v>
      </c>
      <c r="E871" s="5">
        <v>0</v>
      </c>
      <c r="F871" s="10">
        <v>4883.87</v>
      </c>
      <c r="G871" s="5" t="s">
        <v>2</v>
      </c>
      <c r="H871" s="5" t="s">
        <v>7</v>
      </c>
      <c r="I871" s="5" t="s">
        <v>32</v>
      </c>
      <c r="J871" s="14"/>
      <c r="K871" s="5">
        <f t="shared" si="39"/>
        <v>12</v>
      </c>
      <c r="L871" s="12">
        <f t="shared" si="40"/>
        <v>31769</v>
      </c>
      <c r="M871" s="5">
        <f t="shared" ca="1" si="41"/>
        <v>38</v>
      </c>
    </row>
    <row r="872" spans="1:13" ht="15" customHeight="1" x14ac:dyDescent="0.25">
      <c r="A872" s="5" t="s">
        <v>578</v>
      </c>
      <c r="B872" s="5">
        <v>1997</v>
      </c>
      <c r="C872" s="12" t="s">
        <v>11</v>
      </c>
      <c r="D872" s="5">
        <v>29</v>
      </c>
      <c r="E872" s="5">
        <v>4</v>
      </c>
      <c r="F872" s="10">
        <v>4877.9799999999996</v>
      </c>
      <c r="G872" s="5" t="s">
        <v>2</v>
      </c>
      <c r="H872" s="5" t="s">
        <v>3</v>
      </c>
      <c r="I872" s="5" t="s">
        <v>14</v>
      </c>
      <c r="J872" s="14"/>
      <c r="K872" s="5">
        <f t="shared" si="39"/>
        <v>9</v>
      </c>
      <c r="L872" s="12">
        <f t="shared" si="40"/>
        <v>35702</v>
      </c>
      <c r="M872" s="5">
        <f t="shared" ca="1" si="41"/>
        <v>27</v>
      </c>
    </row>
    <row r="873" spans="1:13" ht="15" customHeight="1" x14ac:dyDescent="0.25">
      <c r="A873" s="5" t="s">
        <v>577</v>
      </c>
      <c r="B873" s="5">
        <v>1989</v>
      </c>
      <c r="C873" s="12" t="s">
        <v>11</v>
      </c>
      <c r="D873" s="5">
        <v>1</v>
      </c>
      <c r="E873" s="5">
        <v>3</v>
      </c>
      <c r="F873" s="10">
        <v>4859.8900000000003</v>
      </c>
      <c r="G873" s="5" t="s">
        <v>2</v>
      </c>
      <c r="H873" s="5" t="s">
        <v>3</v>
      </c>
      <c r="I873" s="5" t="s">
        <v>32</v>
      </c>
      <c r="J873" s="14"/>
      <c r="K873" s="5">
        <f t="shared" si="39"/>
        <v>9</v>
      </c>
      <c r="L873" s="12">
        <f t="shared" si="40"/>
        <v>32752</v>
      </c>
      <c r="M873" s="5">
        <f t="shared" ca="1" si="41"/>
        <v>35</v>
      </c>
    </row>
    <row r="874" spans="1:13" ht="15" customHeight="1" x14ac:dyDescent="0.25">
      <c r="A874" s="5" t="s">
        <v>576</v>
      </c>
      <c r="B874" s="5">
        <v>1995</v>
      </c>
      <c r="C874" s="12" t="s">
        <v>21</v>
      </c>
      <c r="D874" s="5">
        <v>27</v>
      </c>
      <c r="E874" s="5">
        <v>3</v>
      </c>
      <c r="F874" s="10">
        <v>4846.92</v>
      </c>
      <c r="G874" s="5" t="s">
        <v>2</v>
      </c>
      <c r="H874" s="5" t="s">
        <v>3</v>
      </c>
      <c r="I874" s="5" t="s">
        <v>346</v>
      </c>
      <c r="J874" s="14"/>
      <c r="K874" s="5">
        <f t="shared" si="39"/>
        <v>12</v>
      </c>
      <c r="L874" s="12">
        <f t="shared" si="40"/>
        <v>35060</v>
      </c>
      <c r="M874" s="5">
        <f t="shared" ca="1" si="41"/>
        <v>29</v>
      </c>
    </row>
    <row r="875" spans="1:13" ht="15" customHeight="1" x14ac:dyDescent="0.25">
      <c r="A875" s="5" t="s">
        <v>575</v>
      </c>
      <c r="B875" s="5">
        <v>2001</v>
      </c>
      <c r="C875" s="12" t="s">
        <v>9</v>
      </c>
      <c r="D875" s="5">
        <v>7</v>
      </c>
      <c r="E875" s="5">
        <v>0</v>
      </c>
      <c r="F875" s="10">
        <v>4846.53</v>
      </c>
      <c r="G875" s="5" t="s">
        <v>2</v>
      </c>
      <c r="H875" s="5" t="s">
        <v>3</v>
      </c>
      <c r="I875" s="5" t="s">
        <v>290</v>
      </c>
      <c r="J875" s="14"/>
      <c r="K875" s="5">
        <f t="shared" si="39"/>
        <v>6</v>
      </c>
      <c r="L875" s="12">
        <f t="shared" si="40"/>
        <v>37049</v>
      </c>
      <c r="M875" s="5">
        <f t="shared" ca="1" si="41"/>
        <v>23</v>
      </c>
    </row>
    <row r="876" spans="1:13" ht="15" customHeight="1" x14ac:dyDescent="0.25">
      <c r="A876" s="5" t="s">
        <v>574</v>
      </c>
      <c r="B876" s="5">
        <v>1974</v>
      </c>
      <c r="C876" s="12" t="s">
        <v>11</v>
      </c>
      <c r="D876" s="5">
        <v>11</v>
      </c>
      <c r="E876" s="5">
        <v>0</v>
      </c>
      <c r="F876" s="10">
        <v>4844.67</v>
      </c>
      <c r="G876" s="5" t="s">
        <v>2</v>
      </c>
      <c r="H876" s="5" t="s">
        <v>2</v>
      </c>
      <c r="I876" s="5" t="s">
        <v>4</v>
      </c>
      <c r="J876" s="14"/>
      <c r="K876" s="5">
        <f t="shared" si="39"/>
        <v>9</v>
      </c>
      <c r="L876" s="12">
        <f t="shared" si="40"/>
        <v>27283</v>
      </c>
      <c r="M876" s="5">
        <f t="shared" ca="1" si="41"/>
        <v>50</v>
      </c>
    </row>
    <row r="877" spans="1:13" ht="15" customHeight="1" x14ac:dyDescent="0.25">
      <c r="A877" s="5" t="s">
        <v>573</v>
      </c>
      <c r="B877" s="5">
        <v>1979</v>
      </c>
      <c r="C877" s="12" t="s">
        <v>21</v>
      </c>
      <c r="D877" s="5">
        <v>13</v>
      </c>
      <c r="E877" s="5">
        <v>2</v>
      </c>
      <c r="F877" s="10">
        <v>4843.79</v>
      </c>
      <c r="G877" s="5" t="s">
        <v>2</v>
      </c>
      <c r="H877" s="5" t="s">
        <v>3</v>
      </c>
      <c r="I877" s="5" t="s">
        <v>4</v>
      </c>
      <c r="J877" s="14"/>
      <c r="K877" s="5">
        <f t="shared" si="39"/>
        <v>12</v>
      </c>
      <c r="L877" s="12">
        <f t="shared" si="40"/>
        <v>29202</v>
      </c>
      <c r="M877" s="5">
        <f t="shared" ca="1" si="41"/>
        <v>45</v>
      </c>
    </row>
    <row r="878" spans="1:13" ht="15" customHeight="1" x14ac:dyDescent="0.25">
      <c r="A878" s="5" t="s">
        <v>572</v>
      </c>
      <c r="B878" s="5">
        <v>1995</v>
      </c>
      <c r="C878" s="12" t="s">
        <v>11</v>
      </c>
      <c r="D878" s="5">
        <v>29</v>
      </c>
      <c r="E878" s="5">
        <v>0</v>
      </c>
      <c r="F878" s="10">
        <v>4840.95</v>
      </c>
      <c r="G878" s="5" t="s">
        <v>2</v>
      </c>
      <c r="H878" s="5" t="s">
        <v>7</v>
      </c>
      <c r="I878" s="5" t="s">
        <v>290</v>
      </c>
      <c r="J878" s="14"/>
      <c r="K878" s="5">
        <f t="shared" si="39"/>
        <v>9</v>
      </c>
      <c r="L878" s="12">
        <f t="shared" si="40"/>
        <v>34971</v>
      </c>
      <c r="M878" s="5">
        <f t="shared" ca="1" si="41"/>
        <v>29</v>
      </c>
    </row>
    <row r="879" spans="1:13" ht="15" customHeight="1" x14ac:dyDescent="0.25">
      <c r="A879" s="5" t="s">
        <v>571</v>
      </c>
      <c r="B879" s="5">
        <v>1984</v>
      </c>
      <c r="C879" s="12" t="s">
        <v>27</v>
      </c>
      <c r="D879" s="5">
        <v>15</v>
      </c>
      <c r="E879" s="5">
        <v>3</v>
      </c>
      <c r="F879" s="10">
        <v>4839.18</v>
      </c>
      <c r="G879" s="5" t="s">
        <v>2</v>
      </c>
      <c r="H879" s="5" t="s">
        <v>7</v>
      </c>
      <c r="I879" s="5" t="s">
        <v>14</v>
      </c>
      <c r="J879" s="14"/>
      <c r="K879" s="5">
        <f t="shared" si="39"/>
        <v>10</v>
      </c>
      <c r="L879" s="12">
        <f t="shared" si="40"/>
        <v>30970</v>
      </c>
      <c r="M879" s="5">
        <f t="shared" ca="1" si="41"/>
        <v>40</v>
      </c>
    </row>
    <row r="880" spans="1:13" ht="15" customHeight="1" x14ac:dyDescent="0.25">
      <c r="A880" s="5" t="s">
        <v>2184</v>
      </c>
      <c r="B880" s="5">
        <v>1991</v>
      </c>
      <c r="C880" s="12" t="s">
        <v>9</v>
      </c>
      <c r="D880" s="5">
        <v>10</v>
      </c>
      <c r="E880" s="5">
        <v>3</v>
      </c>
      <c r="F880" s="10">
        <v>36911.99</v>
      </c>
      <c r="G880" s="5" t="s">
        <v>2</v>
      </c>
      <c r="H880" s="5" t="s">
        <v>2</v>
      </c>
      <c r="I880" s="5" t="s">
        <v>32</v>
      </c>
      <c r="J880" s="14"/>
      <c r="K880" s="5">
        <f t="shared" si="39"/>
        <v>6</v>
      </c>
      <c r="L880" s="12">
        <f t="shared" si="40"/>
        <v>33399</v>
      </c>
      <c r="M880" s="5">
        <f t="shared" ca="1" si="41"/>
        <v>33</v>
      </c>
    </row>
    <row r="881" spans="1:13" ht="15" customHeight="1" x14ac:dyDescent="0.25">
      <c r="A881" s="5" t="s">
        <v>570</v>
      </c>
      <c r="B881" s="5">
        <v>1992</v>
      </c>
      <c r="C881" s="12" t="s">
        <v>11</v>
      </c>
      <c r="D881" s="5">
        <v>10</v>
      </c>
      <c r="E881" s="5">
        <v>3</v>
      </c>
      <c r="F881" s="10">
        <v>4837.58</v>
      </c>
      <c r="G881" s="5" t="s">
        <v>3</v>
      </c>
      <c r="H881" s="5" t="s">
        <v>2</v>
      </c>
      <c r="I881" s="5" t="s">
        <v>4</v>
      </c>
      <c r="J881" s="14"/>
      <c r="K881" s="5">
        <f t="shared" si="39"/>
        <v>9</v>
      </c>
      <c r="L881" s="12">
        <f t="shared" si="40"/>
        <v>33857</v>
      </c>
      <c r="M881" s="5">
        <f t="shared" ca="1" si="41"/>
        <v>32</v>
      </c>
    </row>
    <row r="882" spans="1:13" ht="15" customHeight="1" x14ac:dyDescent="0.25">
      <c r="A882" s="5" t="s">
        <v>569</v>
      </c>
      <c r="B882" s="5">
        <v>2000</v>
      </c>
      <c r="C882" s="12" t="s">
        <v>21</v>
      </c>
      <c r="D882" s="5">
        <v>11</v>
      </c>
      <c r="E882" s="5">
        <v>0</v>
      </c>
      <c r="F882" s="10">
        <v>4835.43</v>
      </c>
      <c r="G882" s="5" t="s">
        <v>2</v>
      </c>
      <c r="H882" s="5" t="s">
        <v>2</v>
      </c>
      <c r="I882" s="5" t="s">
        <v>290</v>
      </c>
      <c r="J882" s="14"/>
      <c r="K882" s="5">
        <f t="shared" si="39"/>
        <v>12</v>
      </c>
      <c r="L882" s="12">
        <f t="shared" si="40"/>
        <v>36871</v>
      </c>
      <c r="M882" s="5">
        <f t="shared" ca="1" si="41"/>
        <v>24</v>
      </c>
    </row>
    <row r="883" spans="1:13" ht="15" customHeight="1" x14ac:dyDescent="0.25">
      <c r="A883" s="5" t="s">
        <v>568</v>
      </c>
      <c r="B883" s="5">
        <v>2002</v>
      </c>
      <c r="C883" s="12" t="s">
        <v>9</v>
      </c>
      <c r="D883" s="5">
        <v>27</v>
      </c>
      <c r="E883" s="5">
        <v>5</v>
      </c>
      <c r="F883" s="10">
        <v>4830.63</v>
      </c>
      <c r="G883" s="5" t="s">
        <v>2</v>
      </c>
      <c r="H883" s="5" t="s">
        <v>7</v>
      </c>
      <c r="I883" s="5" t="s">
        <v>32</v>
      </c>
      <c r="J883" s="14"/>
      <c r="K883" s="5">
        <f t="shared" si="39"/>
        <v>6</v>
      </c>
      <c r="L883" s="12">
        <f t="shared" si="40"/>
        <v>37434</v>
      </c>
      <c r="M883" s="5">
        <f t="shared" ca="1" si="41"/>
        <v>22</v>
      </c>
    </row>
    <row r="884" spans="1:13" ht="15" customHeight="1" x14ac:dyDescent="0.25">
      <c r="A884" s="5" t="s">
        <v>567</v>
      </c>
      <c r="B884" s="5">
        <v>1995</v>
      </c>
      <c r="C884" s="12" t="s">
        <v>21</v>
      </c>
      <c r="D884" s="5">
        <v>1</v>
      </c>
      <c r="E884" s="5">
        <v>3</v>
      </c>
      <c r="F884" s="10">
        <v>4827.8999999999996</v>
      </c>
      <c r="G884" s="5" t="s">
        <v>7</v>
      </c>
      <c r="H884" s="5" t="s">
        <v>2</v>
      </c>
      <c r="I884" s="5" t="s">
        <v>2385</v>
      </c>
      <c r="J884" s="14"/>
      <c r="K884" s="5">
        <f t="shared" si="39"/>
        <v>12</v>
      </c>
      <c r="L884" s="12">
        <f t="shared" si="40"/>
        <v>35034</v>
      </c>
      <c r="M884" s="5">
        <f t="shared" ca="1" si="41"/>
        <v>29</v>
      </c>
    </row>
    <row r="885" spans="1:13" ht="15" customHeight="1" x14ac:dyDescent="0.25">
      <c r="A885" s="5" t="s">
        <v>566</v>
      </c>
      <c r="B885" s="5">
        <v>1981</v>
      </c>
      <c r="C885" s="12" t="s">
        <v>1</v>
      </c>
      <c r="D885" s="5">
        <v>3</v>
      </c>
      <c r="E885" s="5">
        <v>1</v>
      </c>
      <c r="F885" s="10">
        <v>4827.1000000000004</v>
      </c>
      <c r="G885" s="5" t="s">
        <v>2</v>
      </c>
      <c r="H885" s="5" t="s">
        <v>7</v>
      </c>
      <c r="I885" s="5" t="s">
        <v>4</v>
      </c>
      <c r="J885" s="14"/>
      <c r="K885" s="5">
        <f t="shared" si="39"/>
        <v>7</v>
      </c>
      <c r="L885" s="12">
        <f t="shared" si="40"/>
        <v>29770</v>
      </c>
      <c r="M885" s="5">
        <f t="shared" ca="1" si="41"/>
        <v>43</v>
      </c>
    </row>
    <row r="886" spans="1:13" ht="15" customHeight="1" x14ac:dyDescent="0.25">
      <c r="A886" s="5" t="s">
        <v>565</v>
      </c>
      <c r="B886" s="5">
        <v>1978</v>
      </c>
      <c r="C886" s="12" t="s">
        <v>27</v>
      </c>
      <c r="D886" s="5">
        <v>3</v>
      </c>
      <c r="E886" s="5">
        <v>2</v>
      </c>
      <c r="F886" s="10">
        <v>4812.34</v>
      </c>
      <c r="G886" s="5" t="s">
        <v>2</v>
      </c>
      <c r="H886" s="5" t="s">
        <v>3</v>
      </c>
      <c r="I886" s="5" t="s">
        <v>4</v>
      </c>
      <c r="J886" s="14"/>
      <c r="K886" s="5">
        <f t="shared" si="39"/>
        <v>10</v>
      </c>
      <c r="L886" s="12">
        <f t="shared" si="40"/>
        <v>28766</v>
      </c>
      <c r="M886" s="5">
        <f t="shared" ca="1" si="41"/>
        <v>46</v>
      </c>
    </row>
    <row r="887" spans="1:13" ht="15" customHeight="1" x14ac:dyDescent="0.25">
      <c r="A887" s="5" t="s">
        <v>564</v>
      </c>
      <c r="B887" s="5">
        <v>1989</v>
      </c>
      <c r="C887" s="12" t="s">
        <v>21</v>
      </c>
      <c r="D887" s="5">
        <v>16</v>
      </c>
      <c r="E887" s="5">
        <v>1</v>
      </c>
      <c r="F887" s="10">
        <v>4795.66</v>
      </c>
      <c r="G887" s="5" t="s">
        <v>2</v>
      </c>
      <c r="H887" s="5" t="s">
        <v>7</v>
      </c>
      <c r="I887" s="5" t="s">
        <v>4</v>
      </c>
      <c r="J887" s="14"/>
      <c r="K887" s="5">
        <f t="shared" si="39"/>
        <v>12</v>
      </c>
      <c r="L887" s="12">
        <f t="shared" si="40"/>
        <v>32858</v>
      </c>
      <c r="M887" s="5">
        <f t="shared" ca="1" si="41"/>
        <v>35</v>
      </c>
    </row>
    <row r="888" spans="1:13" ht="15" customHeight="1" x14ac:dyDescent="0.25">
      <c r="A888" s="5" t="s">
        <v>563</v>
      </c>
      <c r="B888" s="5">
        <v>1987</v>
      </c>
      <c r="C888" s="12" t="s">
        <v>9</v>
      </c>
      <c r="D888" s="5">
        <v>22</v>
      </c>
      <c r="E888" s="5">
        <v>3</v>
      </c>
      <c r="F888" s="10">
        <v>4787.42</v>
      </c>
      <c r="G888" s="5" t="s">
        <v>2</v>
      </c>
      <c r="H888" s="5" t="s">
        <v>3</v>
      </c>
      <c r="I888" s="5" t="s">
        <v>4</v>
      </c>
      <c r="J888" s="14"/>
      <c r="K888" s="5">
        <f t="shared" si="39"/>
        <v>6</v>
      </c>
      <c r="L888" s="12">
        <f t="shared" si="40"/>
        <v>31950</v>
      </c>
      <c r="M888" s="5">
        <f t="shared" ca="1" si="41"/>
        <v>37</v>
      </c>
    </row>
    <row r="889" spans="1:13" ht="15" customHeight="1" x14ac:dyDescent="0.25">
      <c r="A889" s="5" t="s">
        <v>562</v>
      </c>
      <c r="B889" s="5">
        <v>1989</v>
      </c>
      <c r="C889" s="12" t="s">
        <v>21</v>
      </c>
      <c r="D889" s="5">
        <v>9</v>
      </c>
      <c r="E889" s="5">
        <v>1</v>
      </c>
      <c r="F889" s="10">
        <v>4779.6000000000004</v>
      </c>
      <c r="G889" s="5" t="s">
        <v>2</v>
      </c>
      <c r="H889" s="5" t="s">
        <v>3</v>
      </c>
      <c r="I889" s="5" t="s">
        <v>4</v>
      </c>
      <c r="J889" s="14"/>
      <c r="K889" s="5">
        <f t="shared" si="39"/>
        <v>12</v>
      </c>
      <c r="L889" s="12">
        <f t="shared" si="40"/>
        <v>32851</v>
      </c>
      <c r="M889" s="5">
        <f t="shared" ca="1" si="41"/>
        <v>35</v>
      </c>
    </row>
    <row r="890" spans="1:13" ht="15" customHeight="1" x14ac:dyDescent="0.25">
      <c r="A890" s="5" t="s">
        <v>561</v>
      </c>
      <c r="B890" s="5">
        <v>1989</v>
      </c>
      <c r="C890" s="12" t="s">
        <v>25</v>
      </c>
      <c r="D890" s="5">
        <v>1</v>
      </c>
      <c r="E890" s="5">
        <v>1</v>
      </c>
      <c r="F890" s="10">
        <v>4766.0200000000004</v>
      </c>
      <c r="G890" s="5" t="s">
        <v>2</v>
      </c>
      <c r="H890" s="5" t="s">
        <v>3</v>
      </c>
      <c r="I890" s="5" t="s">
        <v>32</v>
      </c>
      <c r="J890" s="14"/>
      <c r="K890" s="5">
        <f t="shared" si="39"/>
        <v>8</v>
      </c>
      <c r="L890" s="12">
        <f t="shared" si="40"/>
        <v>32721</v>
      </c>
      <c r="M890" s="5">
        <f t="shared" ca="1" si="41"/>
        <v>35</v>
      </c>
    </row>
    <row r="891" spans="1:13" ht="15" customHeight="1" x14ac:dyDescent="0.25">
      <c r="A891" s="5" t="s">
        <v>2345</v>
      </c>
      <c r="B891" s="5">
        <v>1963</v>
      </c>
      <c r="C891" s="12" t="s">
        <v>25</v>
      </c>
      <c r="D891" s="5">
        <v>5</v>
      </c>
      <c r="E891" s="5">
        <v>1</v>
      </c>
      <c r="F891" s="10">
        <v>47896.79</v>
      </c>
      <c r="G891" s="5" t="s">
        <v>7</v>
      </c>
      <c r="H891" s="5" t="s">
        <v>3</v>
      </c>
      <c r="I891" s="5" t="s">
        <v>237</v>
      </c>
      <c r="J891" s="14"/>
      <c r="K891" s="5">
        <f t="shared" si="39"/>
        <v>8</v>
      </c>
      <c r="L891" s="12">
        <f t="shared" si="40"/>
        <v>23228</v>
      </c>
      <c r="M891" s="5">
        <f t="shared" ca="1" si="41"/>
        <v>61</v>
      </c>
    </row>
    <row r="892" spans="1:13" ht="15" customHeight="1" x14ac:dyDescent="0.25">
      <c r="A892" s="5" t="s">
        <v>2183</v>
      </c>
      <c r="B892" s="5">
        <v>1963</v>
      </c>
      <c r="C892" s="12" t="s">
        <v>1</v>
      </c>
      <c r="D892" s="5">
        <v>24</v>
      </c>
      <c r="E892" s="5">
        <v>2</v>
      </c>
      <c r="F892" s="10">
        <v>36910.61</v>
      </c>
      <c r="G892" s="5" t="s">
        <v>2</v>
      </c>
      <c r="H892" s="5" t="s">
        <v>2</v>
      </c>
      <c r="I892" s="5" t="s">
        <v>32</v>
      </c>
      <c r="J892" s="14"/>
      <c r="K892" s="5">
        <f t="shared" si="39"/>
        <v>7</v>
      </c>
      <c r="L892" s="12">
        <f t="shared" si="40"/>
        <v>23216</v>
      </c>
      <c r="M892" s="5">
        <f t="shared" ca="1" si="41"/>
        <v>61</v>
      </c>
    </row>
    <row r="893" spans="1:13" ht="15" customHeight="1" x14ac:dyDescent="0.25">
      <c r="A893" s="5" t="s">
        <v>560</v>
      </c>
      <c r="B893" s="5">
        <v>1987</v>
      </c>
      <c r="C893" s="12" t="s">
        <v>11</v>
      </c>
      <c r="D893" s="5">
        <v>27</v>
      </c>
      <c r="E893" s="5">
        <v>1</v>
      </c>
      <c r="F893" s="10">
        <v>4762.33</v>
      </c>
      <c r="G893" s="5" t="s">
        <v>3</v>
      </c>
      <c r="H893" s="5" t="s">
        <v>3</v>
      </c>
      <c r="I893" s="5" t="s">
        <v>32</v>
      </c>
      <c r="J893" s="14"/>
      <c r="K893" s="5">
        <f t="shared" si="39"/>
        <v>9</v>
      </c>
      <c r="L893" s="12">
        <f t="shared" si="40"/>
        <v>32047</v>
      </c>
      <c r="M893" s="5">
        <f t="shared" ca="1" si="41"/>
        <v>37</v>
      </c>
    </row>
    <row r="894" spans="1:13" ht="15" customHeight="1" x14ac:dyDescent="0.25">
      <c r="A894" s="5" t="s">
        <v>559</v>
      </c>
      <c r="B894" s="5">
        <v>1992</v>
      </c>
      <c r="C894" s="12" t="s">
        <v>25</v>
      </c>
      <c r="D894" s="5">
        <v>16</v>
      </c>
      <c r="E894" s="5">
        <v>2</v>
      </c>
      <c r="F894" s="10">
        <v>4753.6400000000003</v>
      </c>
      <c r="G894" s="5" t="s">
        <v>2</v>
      </c>
      <c r="H894" s="5" t="s">
        <v>3</v>
      </c>
      <c r="I894" s="5" t="s">
        <v>4</v>
      </c>
      <c r="J894" s="14"/>
      <c r="K894" s="5">
        <f t="shared" si="39"/>
        <v>8</v>
      </c>
      <c r="L894" s="12">
        <f t="shared" si="40"/>
        <v>33832</v>
      </c>
      <c r="M894" s="5">
        <f t="shared" ca="1" si="41"/>
        <v>32</v>
      </c>
    </row>
    <row r="895" spans="1:13" ht="15" customHeight="1" x14ac:dyDescent="0.25">
      <c r="A895" s="5" t="s">
        <v>558</v>
      </c>
      <c r="B895" s="5">
        <v>1987</v>
      </c>
      <c r="C895" s="12" t="s">
        <v>6</v>
      </c>
      <c r="D895" s="5">
        <v>22</v>
      </c>
      <c r="E895" s="5">
        <v>1</v>
      </c>
      <c r="F895" s="10">
        <v>4751.07</v>
      </c>
      <c r="G895" s="5" t="s">
        <v>3</v>
      </c>
      <c r="H895" s="5" t="s">
        <v>7</v>
      </c>
      <c r="I895" s="5" t="s">
        <v>32</v>
      </c>
      <c r="J895" s="14"/>
      <c r="K895" s="5">
        <f t="shared" si="39"/>
        <v>11</v>
      </c>
      <c r="L895" s="12">
        <f t="shared" si="40"/>
        <v>32103</v>
      </c>
      <c r="M895" s="5">
        <f t="shared" ca="1" si="41"/>
        <v>37</v>
      </c>
    </row>
    <row r="896" spans="1:13" ht="15" customHeight="1" x14ac:dyDescent="0.25">
      <c r="A896" s="5" t="s">
        <v>557</v>
      </c>
      <c r="B896" s="5">
        <v>1987</v>
      </c>
      <c r="C896" s="12" t="s">
        <v>11</v>
      </c>
      <c r="D896" s="5">
        <v>2</v>
      </c>
      <c r="E896" s="5">
        <v>1</v>
      </c>
      <c r="F896" s="10">
        <v>4747.05</v>
      </c>
      <c r="G896" s="5" t="s">
        <v>2</v>
      </c>
      <c r="H896" s="5" t="s">
        <v>2</v>
      </c>
      <c r="I896" s="5" t="s">
        <v>4</v>
      </c>
      <c r="J896" s="14"/>
      <c r="K896" s="5">
        <f t="shared" si="39"/>
        <v>9</v>
      </c>
      <c r="L896" s="12">
        <f t="shared" si="40"/>
        <v>32022</v>
      </c>
      <c r="M896" s="5">
        <f t="shared" ca="1" si="41"/>
        <v>37</v>
      </c>
    </row>
    <row r="897" spans="1:13" ht="15" customHeight="1" x14ac:dyDescent="0.25">
      <c r="A897" s="5" t="s">
        <v>556</v>
      </c>
      <c r="B897" s="5">
        <v>1987</v>
      </c>
      <c r="C897" s="12" t="s">
        <v>9</v>
      </c>
      <c r="D897" s="5">
        <v>5</v>
      </c>
      <c r="E897" s="5">
        <v>1</v>
      </c>
      <c r="F897" s="10">
        <v>4746.34</v>
      </c>
      <c r="G897" s="5" t="s">
        <v>2</v>
      </c>
      <c r="H897" s="5" t="s">
        <v>2</v>
      </c>
      <c r="I897" s="5" t="s">
        <v>32</v>
      </c>
      <c r="J897" s="14"/>
      <c r="K897" s="5">
        <f t="shared" si="39"/>
        <v>6</v>
      </c>
      <c r="L897" s="12">
        <f t="shared" si="40"/>
        <v>31933</v>
      </c>
      <c r="M897" s="5">
        <f t="shared" ca="1" si="41"/>
        <v>37</v>
      </c>
    </row>
    <row r="898" spans="1:13" ht="15" customHeight="1" x14ac:dyDescent="0.25">
      <c r="A898" s="5" t="s">
        <v>555</v>
      </c>
      <c r="B898" s="5">
        <v>2004</v>
      </c>
      <c r="C898" s="12" t="s">
        <v>6</v>
      </c>
      <c r="D898" s="5">
        <v>24</v>
      </c>
      <c r="E898" s="5">
        <v>0</v>
      </c>
      <c r="F898" s="10">
        <v>4740.78</v>
      </c>
      <c r="G898" s="5" t="s">
        <v>2</v>
      </c>
      <c r="H898" s="5" t="s">
        <v>3</v>
      </c>
      <c r="I898" s="5" t="s">
        <v>290</v>
      </c>
      <c r="J898" s="14"/>
      <c r="K898" s="5">
        <f t="shared" ref="K898:K961" si="42">MONTH(1&amp;C898)</f>
        <v>11</v>
      </c>
      <c r="L898" s="12">
        <f t="shared" ref="L898:L961" si="43">DATE(B898,K898,D898)</f>
        <v>38315</v>
      </c>
      <c r="M898" s="5">
        <f t="shared" ref="M898:M961" ca="1" si="44">DATEDIF(L898,TODAY(),"Y")</f>
        <v>20</v>
      </c>
    </row>
    <row r="899" spans="1:13" ht="15" customHeight="1" x14ac:dyDescent="0.25">
      <c r="A899" s="5" t="s">
        <v>554</v>
      </c>
      <c r="B899" s="5">
        <v>1991</v>
      </c>
      <c r="C899" s="12" t="s">
        <v>27</v>
      </c>
      <c r="D899" s="5">
        <v>12</v>
      </c>
      <c r="E899" s="5">
        <v>1</v>
      </c>
      <c r="F899" s="10">
        <v>4738.2700000000004</v>
      </c>
      <c r="G899" s="5" t="s">
        <v>2</v>
      </c>
      <c r="H899" s="5" t="s">
        <v>3</v>
      </c>
      <c r="I899" s="5" t="s">
        <v>14</v>
      </c>
      <c r="J899" s="14"/>
      <c r="K899" s="5">
        <f t="shared" si="42"/>
        <v>10</v>
      </c>
      <c r="L899" s="12">
        <f t="shared" si="43"/>
        <v>33523</v>
      </c>
      <c r="M899" s="5">
        <f t="shared" ca="1" si="44"/>
        <v>33</v>
      </c>
    </row>
    <row r="900" spans="1:13" ht="15" customHeight="1" x14ac:dyDescent="0.25">
      <c r="A900" s="5" t="s">
        <v>553</v>
      </c>
      <c r="B900" s="5">
        <v>1986</v>
      </c>
      <c r="C900" s="12" t="s">
        <v>11</v>
      </c>
      <c r="D900" s="5">
        <v>5</v>
      </c>
      <c r="E900" s="5">
        <v>3</v>
      </c>
      <c r="F900" s="10">
        <v>4734.6400000000003</v>
      </c>
      <c r="G900" s="5" t="s">
        <v>2</v>
      </c>
      <c r="H900" s="5" t="s">
        <v>7</v>
      </c>
      <c r="I900" s="5" t="s">
        <v>4</v>
      </c>
      <c r="J900" s="14"/>
      <c r="K900" s="5">
        <f t="shared" si="42"/>
        <v>9</v>
      </c>
      <c r="L900" s="12">
        <f t="shared" si="43"/>
        <v>31660</v>
      </c>
      <c r="M900" s="5">
        <f t="shared" ca="1" si="44"/>
        <v>38</v>
      </c>
    </row>
    <row r="901" spans="1:13" ht="15" customHeight="1" x14ac:dyDescent="0.25">
      <c r="A901" s="5" t="s">
        <v>552</v>
      </c>
      <c r="B901" s="5">
        <v>1980</v>
      </c>
      <c r="C901" s="12" t="s">
        <v>1</v>
      </c>
      <c r="D901" s="5">
        <v>2</v>
      </c>
      <c r="E901" s="5">
        <v>2</v>
      </c>
      <c r="F901" s="10">
        <v>4728.71</v>
      </c>
      <c r="G901" s="5" t="s">
        <v>2</v>
      </c>
      <c r="H901" s="5" t="s">
        <v>3</v>
      </c>
      <c r="I901" s="5" t="s">
        <v>14</v>
      </c>
      <c r="J901" s="14"/>
      <c r="K901" s="5">
        <f t="shared" si="42"/>
        <v>7</v>
      </c>
      <c r="L901" s="12">
        <f t="shared" si="43"/>
        <v>29404</v>
      </c>
      <c r="M901" s="5">
        <f t="shared" ca="1" si="44"/>
        <v>44</v>
      </c>
    </row>
    <row r="902" spans="1:13" ht="15" customHeight="1" x14ac:dyDescent="0.25">
      <c r="A902" s="5" t="s">
        <v>551</v>
      </c>
      <c r="B902" s="5">
        <v>1994</v>
      </c>
      <c r="C902" s="12" t="s">
        <v>25</v>
      </c>
      <c r="D902" s="5">
        <v>12</v>
      </c>
      <c r="E902" s="5">
        <v>2</v>
      </c>
      <c r="F902" s="10">
        <v>4719.74</v>
      </c>
      <c r="G902" s="5" t="s">
        <v>2</v>
      </c>
      <c r="H902" s="5" t="s">
        <v>7</v>
      </c>
      <c r="I902" s="5" t="s">
        <v>14</v>
      </c>
      <c r="J902" s="14"/>
      <c r="K902" s="5">
        <f t="shared" si="42"/>
        <v>8</v>
      </c>
      <c r="L902" s="12">
        <f t="shared" si="43"/>
        <v>34558</v>
      </c>
      <c r="M902" s="5">
        <f t="shared" ca="1" si="44"/>
        <v>30</v>
      </c>
    </row>
    <row r="903" spans="1:13" ht="15" customHeight="1" x14ac:dyDescent="0.25">
      <c r="A903" s="5" t="s">
        <v>2182</v>
      </c>
      <c r="B903" s="5">
        <v>2003</v>
      </c>
      <c r="C903" s="12" t="s">
        <v>9</v>
      </c>
      <c r="D903" s="5">
        <v>21</v>
      </c>
      <c r="E903" s="5">
        <v>0</v>
      </c>
      <c r="F903" s="10">
        <v>36898.730000000003</v>
      </c>
      <c r="G903" s="5" t="s">
        <v>2</v>
      </c>
      <c r="H903" s="5" t="s">
        <v>7</v>
      </c>
      <c r="I903" s="5" t="s">
        <v>14</v>
      </c>
      <c r="J903" s="14"/>
      <c r="K903" s="5">
        <f t="shared" si="42"/>
        <v>6</v>
      </c>
      <c r="L903" s="12">
        <f t="shared" si="43"/>
        <v>37793</v>
      </c>
      <c r="M903" s="5">
        <f t="shared" ca="1" si="44"/>
        <v>21</v>
      </c>
    </row>
    <row r="904" spans="1:13" ht="15" customHeight="1" x14ac:dyDescent="0.25">
      <c r="A904" s="5" t="s">
        <v>550</v>
      </c>
      <c r="B904" s="5">
        <v>1992</v>
      </c>
      <c r="C904" s="12" t="s">
        <v>11</v>
      </c>
      <c r="D904" s="5">
        <v>28</v>
      </c>
      <c r="E904" s="5">
        <v>1</v>
      </c>
      <c r="F904" s="10">
        <v>4719.5200000000004</v>
      </c>
      <c r="G904" s="5" t="s">
        <v>2</v>
      </c>
      <c r="H904" s="5" t="s">
        <v>2</v>
      </c>
      <c r="I904" s="5" t="s">
        <v>237</v>
      </c>
      <c r="J904" s="14"/>
      <c r="K904" s="5">
        <f t="shared" si="42"/>
        <v>9</v>
      </c>
      <c r="L904" s="12">
        <f t="shared" si="43"/>
        <v>33875</v>
      </c>
      <c r="M904" s="5">
        <f t="shared" ca="1" si="44"/>
        <v>32</v>
      </c>
    </row>
    <row r="905" spans="1:13" ht="15" customHeight="1" x14ac:dyDescent="0.25">
      <c r="A905" s="5" t="s">
        <v>549</v>
      </c>
      <c r="B905" s="5">
        <v>1992</v>
      </c>
      <c r="C905" s="12" t="s">
        <v>27</v>
      </c>
      <c r="D905" s="5">
        <v>9</v>
      </c>
      <c r="E905" s="5">
        <v>1</v>
      </c>
      <c r="F905" s="10">
        <v>4718.2</v>
      </c>
      <c r="G905" s="5" t="s">
        <v>2</v>
      </c>
      <c r="H905" s="5" t="s">
        <v>3</v>
      </c>
      <c r="I905" s="5" t="s">
        <v>237</v>
      </c>
      <c r="J905" s="14"/>
      <c r="K905" s="5">
        <f t="shared" si="42"/>
        <v>10</v>
      </c>
      <c r="L905" s="12">
        <f t="shared" si="43"/>
        <v>33886</v>
      </c>
      <c r="M905" s="5">
        <f t="shared" ca="1" si="44"/>
        <v>32</v>
      </c>
    </row>
    <row r="906" spans="1:13" ht="15" customHeight="1" x14ac:dyDescent="0.25">
      <c r="A906" s="5" t="s">
        <v>548</v>
      </c>
      <c r="B906" s="5">
        <v>1981</v>
      </c>
      <c r="C906" s="12" t="s">
        <v>25</v>
      </c>
      <c r="D906" s="5">
        <v>12</v>
      </c>
      <c r="E906" s="5">
        <v>1</v>
      </c>
      <c r="F906" s="10">
        <v>4712.12</v>
      </c>
      <c r="G906" s="5" t="s">
        <v>2</v>
      </c>
      <c r="H906" s="5" t="s">
        <v>3</v>
      </c>
      <c r="I906" s="5" t="s">
        <v>32</v>
      </c>
      <c r="J906" s="14"/>
      <c r="K906" s="5">
        <f t="shared" si="42"/>
        <v>8</v>
      </c>
      <c r="L906" s="12">
        <f t="shared" si="43"/>
        <v>29810</v>
      </c>
      <c r="M906" s="5">
        <f t="shared" ca="1" si="44"/>
        <v>43</v>
      </c>
    </row>
    <row r="907" spans="1:13" ht="15" customHeight="1" x14ac:dyDescent="0.25">
      <c r="A907" s="5" t="s">
        <v>547</v>
      </c>
      <c r="B907" s="5">
        <v>1977</v>
      </c>
      <c r="C907" s="12" t="s">
        <v>21</v>
      </c>
      <c r="D907" s="5">
        <v>4</v>
      </c>
      <c r="E907" s="5">
        <v>2</v>
      </c>
      <c r="F907" s="10">
        <v>4699.47</v>
      </c>
      <c r="G907" s="5" t="s">
        <v>2</v>
      </c>
      <c r="H907" s="5" t="s">
        <v>3</v>
      </c>
      <c r="I907" s="5" t="s">
        <v>4</v>
      </c>
      <c r="J907" s="14"/>
      <c r="K907" s="5">
        <f t="shared" si="42"/>
        <v>12</v>
      </c>
      <c r="L907" s="12">
        <f t="shared" si="43"/>
        <v>28463</v>
      </c>
      <c r="M907" s="5">
        <f t="shared" ca="1" si="44"/>
        <v>47</v>
      </c>
    </row>
    <row r="908" spans="1:13" ht="15" customHeight="1" x14ac:dyDescent="0.25">
      <c r="A908" s="5" t="s">
        <v>546</v>
      </c>
      <c r="B908" s="5">
        <v>2003</v>
      </c>
      <c r="C908" s="12" t="s">
        <v>9</v>
      </c>
      <c r="D908" s="5">
        <v>22</v>
      </c>
      <c r="E908" s="5">
        <v>5</v>
      </c>
      <c r="F908" s="10">
        <v>4687.8</v>
      </c>
      <c r="G908" s="5" t="s">
        <v>2</v>
      </c>
      <c r="H908" s="5" t="s">
        <v>3</v>
      </c>
      <c r="I908" s="5" t="s">
        <v>32</v>
      </c>
      <c r="J908" s="14"/>
      <c r="K908" s="5">
        <f t="shared" si="42"/>
        <v>6</v>
      </c>
      <c r="L908" s="12">
        <f t="shared" si="43"/>
        <v>37794</v>
      </c>
      <c r="M908" s="5">
        <f t="shared" ca="1" si="44"/>
        <v>21</v>
      </c>
    </row>
    <row r="909" spans="1:13" ht="15" customHeight="1" x14ac:dyDescent="0.25">
      <c r="A909" s="5" t="s">
        <v>545</v>
      </c>
      <c r="B909" s="5">
        <v>1990</v>
      </c>
      <c r="C909" s="12" t="s">
        <v>11</v>
      </c>
      <c r="D909" s="5">
        <v>4</v>
      </c>
      <c r="E909" s="5">
        <v>2</v>
      </c>
      <c r="F909" s="10">
        <v>4686.3900000000003</v>
      </c>
      <c r="G909" s="5" t="s">
        <v>3</v>
      </c>
      <c r="H909" s="5" t="s">
        <v>3</v>
      </c>
      <c r="I909" s="5" t="s">
        <v>4</v>
      </c>
      <c r="J909" s="14"/>
      <c r="K909" s="5">
        <f t="shared" si="42"/>
        <v>9</v>
      </c>
      <c r="L909" s="12">
        <f t="shared" si="43"/>
        <v>33120</v>
      </c>
      <c r="M909" s="5">
        <f t="shared" ca="1" si="44"/>
        <v>34</v>
      </c>
    </row>
    <row r="910" spans="1:13" ht="15" customHeight="1" x14ac:dyDescent="0.25">
      <c r="A910" s="5" t="s">
        <v>544</v>
      </c>
      <c r="B910" s="5">
        <v>2003</v>
      </c>
      <c r="C910" s="12" t="s">
        <v>27</v>
      </c>
      <c r="D910" s="5">
        <v>4</v>
      </c>
      <c r="E910" s="5">
        <v>0</v>
      </c>
      <c r="F910" s="10">
        <v>4678.8</v>
      </c>
      <c r="G910" s="5" t="s">
        <v>2</v>
      </c>
      <c r="H910" s="5" t="s">
        <v>7</v>
      </c>
      <c r="I910" s="5" t="s">
        <v>290</v>
      </c>
      <c r="J910" s="14"/>
      <c r="K910" s="5">
        <f t="shared" si="42"/>
        <v>10</v>
      </c>
      <c r="L910" s="12">
        <f t="shared" si="43"/>
        <v>37898</v>
      </c>
      <c r="M910" s="5">
        <f t="shared" ca="1" si="44"/>
        <v>21</v>
      </c>
    </row>
    <row r="911" spans="1:13" ht="15" customHeight="1" x14ac:dyDescent="0.25">
      <c r="A911" s="5" t="s">
        <v>543</v>
      </c>
      <c r="B911" s="5">
        <v>1979</v>
      </c>
      <c r="C911" s="12" t="s">
        <v>27</v>
      </c>
      <c r="D911" s="5">
        <v>18</v>
      </c>
      <c r="E911" s="5">
        <v>2</v>
      </c>
      <c r="F911" s="10">
        <v>4674.2</v>
      </c>
      <c r="G911" s="5" t="s">
        <v>2</v>
      </c>
      <c r="H911" s="5" t="s">
        <v>7</v>
      </c>
      <c r="I911" s="5" t="s">
        <v>4</v>
      </c>
      <c r="J911" s="14"/>
      <c r="K911" s="5">
        <f t="shared" si="42"/>
        <v>10</v>
      </c>
      <c r="L911" s="12">
        <f t="shared" si="43"/>
        <v>29146</v>
      </c>
      <c r="M911" s="5">
        <f t="shared" ca="1" si="44"/>
        <v>45</v>
      </c>
    </row>
    <row r="912" spans="1:13" ht="15" customHeight="1" x14ac:dyDescent="0.25">
      <c r="A912" s="5" t="s">
        <v>542</v>
      </c>
      <c r="B912" s="5">
        <v>1990</v>
      </c>
      <c r="C912" s="12" t="s">
        <v>1</v>
      </c>
      <c r="D912" s="5">
        <v>13</v>
      </c>
      <c r="E912" s="5">
        <v>2</v>
      </c>
      <c r="F912" s="10">
        <v>4673.3900000000003</v>
      </c>
      <c r="G912" s="5" t="s">
        <v>2</v>
      </c>
      <c r="H912" s="5" t="s">
        <v>7</v>
      </c>
      <c r="I912" s="5" t="s">
        <v>4</v>
      </c>
      <c r="J912" s="14"/>
      <c r="K912" s="5">
        <f t="shared" si="42"/>
        <v>7</v>
      </c>
      <c r="L912" s="12">
        <f t="shared" si="43"/>
        <v>33067</v>
      </c>
      <c r="M912" s="5">
        <f t="shared" ca="1" si="44"/>
        <v>34</v>
      </c>
    </row>
    <row r="913" spans="1:13" ht="15" customHeight="1" x14ac:dyDescent="0.25">
      <c r="A913" s="5" t="s">
        <v>541</v>
      </c>
      <c r="B913" s="5">
        <v>1990</v>
      </c>
      <c r="C913" s="12" t="s">
        <v>11</v>
      </c>
      <c r="D913" s="5">
        <v>26</v>
      </c>
      <c r="E913" s="5">
        <v>2</v>
      </c>
      <c r="F913" s="10">
        <v>4670.6400000000003</v>
      </c>
      <c r="G913" s="5" t="s">
        <v>2</v>
      </c>
      <c r="H913" s="5" t="s">
        <v>2</v>
      </c>
      <c r="I913" s="5" t="s">
        <v>32</v>
      </c>
      <c r="J913" s="14"/>
      <c r="K913" s="5">
        <f t="shared" si="42"/>
        <v>9</v>
      </c>
      <c r="L913" s="12">
        <f t="shared" si="43"/>
        <v>33142</v>
      </c>
      <c r="M913" s="5">
        <f t="shared" ca="1" si="44"/>
        <v>34</v>
      </c>
    </row>
    <row r="914" spans="1:13" ht="15" customHeight="1" x14ac:dyDescent="0.25">
      <c r="A914" s="5" t="s">
        <v>2181</v>
      </c>
      <c r="B914" s="5">
        <v>1972</v>
      </c>
      <c r="C914" s="12" t="s">
        <v>21</v>
      </c>
      <c r="D914" s="5">
        <v>5</v>
      </c>
      <c r="E914" s="5">
        <v>0</v>
      </c>
      <c r="F914" s="10">
        <v>36889.99</v>
      </c>
      <c r="G914" s="5" t="s">
        <v>7</v>
      </c>
      <c r="H914" s="5" t="s">
        <v>3</v>
      </c>
      <c r="I914" s="5" t="s">
        <v>32</v>
      </c>
      <c r="J914" s="14"/>
      <c r="K914" s="5">
        <f t="shared" si="42"/>
        <v>12</v>
      </c>
      <c r="L914" s="12">
        <f t="shared" si="43"/>
        <v>26638</v>
      </c>
      <c r="M914" s="5">
        <f t="shared" ca="1" si="44"/>
        <v>52</v>
      </c>
    </row>
    <row r="915" spans="1:13" ht="15" customHeight="1" x14ac:dyDescent="0.25">
      <c r="A915" s="5" t="s">
        <v>540</v>
      </c>
      <c r="B915" s="5">
        <v>1990</v>
      </c>
      <c r="C915" s="12" t="s">
        <v>25</v>
      </c>
      <c r="D915" s="5">
        <v>5</v>
      </c>
      <c r="E915" s="5">
        <v>1</v>
      </c>
      <c r="F915" s="10">
        <v>4667.6099999999997</v>
      </c>
      <c r="G915" s="5" t="s">
        <v>3</v>
      </c>
      <c r="H915" s="5" t="s">
        <v>3</v>
      </c>
      <c r="I915" s="5" t="s">
        <v>158</v>
      </c>
      <c r="J915" s="14"/>
      <c r="K915" s="5">
        <f t="shared" si="42"/>
        <v>8</v>
      </c>
      <c r="L915" s="12">
        <f t="shared" si="43"/>
        <v>33090</v>
      </c>
      <c r="M915" s="5">
        <f t="shared" ca="1" si="44"/>
        <v>34</v>
      </c>
    </row>
    <row r="916" spans="1:13" ht="15" customHeight="1" x14ac:dyDescent="0.25">
      <c r="A916" s="5" t="s">
        <v>539</v>
      </c>
      <c r="B916" s="5">
        <v>1996</v>
      </c>
      <c r="C916" s="12" t="s">
        <v>27</v>
      </c>
      <c r="D916" s="5">
        <v>25</v>
      </c>
      <c r="E916" s="5">
        <v>3</v>
      </c>
      <c r="F916" s="10">
        <v>4661.29</v>
      </c>
      <c r="G916" s="5" t="s">
        <v>2</v>
      </c>
      <c r="H916" s="5" t="s">
        <v>7</v>
      </c>
      <c r="I916" s="5" t="s">
        <v>346</v>
      </c>
      <c r="J916" s="14"/>
      <c r="K916" s="5">
        <f t="shared" si="42"/>
        <v>10</v>
      </c>
      <c r="L916" s="12">
        <f t="shared" si="43"/>
        <v>35363</v>
      </c>
      <c r="M916" s="5">
        <f t="shared" ca="1" si="44"/>
        <v>28</v>
      </c>
    </row>
    <row r="917" spans="1:13" ht="15" customHeight="1" x14ac:dyDescent="0.25">
      <c r="A917" s="5" t="s">
        <v>538</v>
      </c>
      <c r="B917" s="5">
        <v>1985</v>
      </c>
      <c r="C917" s="12" t="s">
        <v>9</v>
      </c>
      <c r="D917" s="5">
        <v>22</v>
      </c>
      <c r="E917" s="5">
        <v>0</v>
      </c>
      <c r="F917" s="10">
        <v>4646.76</v>
      </c>
      <c r="G917" s="5" t="s">
        <v>7</v>
      </c>
      <c r="H917" s="5" t="s">
        <v>7</v>
      </c>
      <c r="I917" s="5" t="s">
        <v>32</v>
      </c>
      <c r="J917" s="14"/>
      <c r="K917" s="5">
        <f t="shared" si="42"/>
        <v>6</v>
      </c>
      <c r="L917" s="12">
        <f t="shared" si="43"/>
        <v>31220</v>
      </c>
      <c r="M917" s="5">
        <f t="shared" ca="1" si="44"/>
        <v>39</v>
      </c>
    </row>
    <row r="918" spans="1:13" ht="15" customHeight="1" x14ac:dyDescent="0.25">
      <c r="A918" s="5" t="s">
        <v>537</v>
      </c>
      <c r="B918" s="5">
        <v>1998</v>
      </c>
      <c r="C918" s="12" t="s">
        <v>9</v>
      </c>
      <c r="D918" s="5">
        <v>29</v>
      </c>
      <c r="E918" s="5">
        <v>3</v>
      </c>
      <c r="F918" s="10">
        <v>4618.08</v>
      </c>
      <c r="G918" s="5" t="s">
        <v>2</v>
      </c>
      <c r="H918" s="5" t="s">
        <v>7</v>
      </c>
      <c r="I918" s="5" t="s">
        <v>14</v>
      </c>
      <c r="J918" s="14"/>
      <c r="K918" s="5">
        <f t="shared" si="42"/>
        <v>6</v>
      </c>
      <c r="L918" s="12">
        <f t="shared" si="43"/>
        <v>35975</v>
      </c>
      <c r="M918" s="5">
        <f t="shared" ca="1" si="44"/>
        <v>26</v>
      </c>
    </row>
    <row r="919" spans="1:13" ht="15" customHeight="1" x14ac:dyDescent="0.25">
      <c r="A919" s="5" t="s">
        <v>536</v>
      </c>
      <c r="B919" s="5">
        <v>2000</v>
      </c>
      <c r="C919" s="12" t="s">
        <v>1</v>
      </c>
      <c r="D919" s="5">
        <v>2</v>
      </c>
      <c r="E919" s="5">
        <v>0</v>
      </c>
      <c r="F919" s="10">
        <v>4608.03</v>
      </c>
      <c r="G919" s="5" t="s">
        <v>2</v>
      </c>
      <c r="H919" s="5" t="s">
        <v>3</v>
      </c>
      <c r="I919" s="5" t="s">
        <v>32</v>
      </c>
      <c r="J919" s="14"/>
      <c r="K919" s="5">
        <f t="shared" si="42"/>
        <v>7</v>
      </c>
      <c r="L919" s="12">
        <f t="shared" si="43"/>
        <v>36709</v>
      </c>
      <c r="M919" s="5">
        <f t="shared" ca="1" si="44"/>
        <v>24</v>
      </c>
    </row>
    <row r="920" spans="1:13" ht="15" customHeight="1" x14ac:dyDescent="0.25">
      <c r="A920" s="5" t="s">
        <v>535</v>
      </c>
      <c r="B920" s="5">
        <v>1989</v>
      </c>
      <c r="C920" s="12" t="s">
        <v>11</v>
      </c>
      <c r="D920" s="5">
        <v>18</v>
      </c>
      <c r="E920" s="5">
        <v>0</v>
      </c>
      <c r="F920" s="10">
        <v>4571.41</v>
      </c>
      <c r="G920" s="5" t="s">
        <v>2</v>
      </c>
      <c r="H920" s="5" t="s">
        <v>2</v>
      </c>
      <c r="I920" s="5" t="s">
        <v>14</v>
      </c>
      <c r="J920" s="14"/>
      <c r="K920" s="5">
        <f t="shared" si="42"/>
        <v>9</v>
      </c>
      <c r="L920" s="12">
        <f t="shared" si="43"/>
        <v>32769</v>
      </c>
      <c r="M920" s="5">
        <f t="shared" ca="1" si="44"/>
        <v>35</v>
      </c>
    </row>
    <row r="921" spans="1:13" ht="15" customHeight="1" x14ac:dyDescent="0.25">
      <c r="A921" s="5" t="s">
        <v>534</v>
      </c>
      <c r="B921" s="5">
        <v>1996</v>
      </c>
      <c r="C921" s="12" t="s">
        <v>21</v>
      </c>
      <c r="D921" s="5">
        <v>25</v>
      </c>
      <c r="E921" s="5">
        <v>2</v>
      </c>
      <c r="F921" s="10">
        <v>4564.1899999999996</v>
      </c>
      <c r="G921" s="5" t="s">
        <v>2</v>
      </c>
      <c r="H921" s="5" t="s">
        <v>2</v>
      </c>
      <c r="I921" s="5" t="s">
        <v>237</v>
      </c>
      <c r="J921" s="14"/>
      <c r="K921" s="5">
        <f t="shared" si="42"/>
        <v>12</v>
      </c>
      <c r="L921" s="12">
        <f t="shared" si="43"/>
        <v>35424</v>
      </c>
      <c r="M921" s="5">
        <f t="shared" ca="1" si="44"/>
        <v>28</v>
      </c>
    </row>
    <row r="922" spans="1:13" ht="15" customHeight="1" x14ac:dyDescent="0.25">
      <c r="A922" s="5" t="s">
        <v>533</v>
      </c>
      <c r="B922" s="5">
        <v>1990</v>
      </c>
      <c r="C922" s="12" t="s">
        <v>11</v>
      </c>
      <c r="D922" s="5">
        <v>20</v>
      </c>
      <c r="E922" s="5">
        <v>1</v>
      </c>
      <c r="F922" s="10">
        <v>4562.84</v>
      </c>
      <c r="G922" s="5" t="s">
        <v>2</v>
      </c>
      <c r="H922" s="5" t="s">
        <v>2</v>
      </c>
      <c r="I922" s="5" t="s">
        <v>4</v>
      </c>
      <c r="J922" s="14"/>
      <c r="K922" s="5">
        <f t="shared" si="42"/>
        <v>9</v>
      </c>
      <c r="L922" s="12">
        <f t="shared" si="43"/>
        <v>33136</v>
      </c>
      <c r="M922" s="5">
        <f t="shared" ca="1" si="44"/>
        <v>34</v>
      </c>
    </row>
    <row r="923" spans="1:13" ht="15" customHeight="1" x14ac:dyDescent="0.25">
      <c r="A923" s="5" t="s">
        <v>532</v>
      </c>
      <c r="B923" s="5">
        <v>2004</v>
      </c>
      <c r="C923" s="12" t="s">
        <v>21</v>
      </c>
      <c r="D923" s="5">
        <v>22</v>
      </c>
      <c r="E923" s="5">
        <v>4</v>
      </c>
      <c r="F923" s="10">
        <v>4561.1899999999996</v>
      </c>
      <c r="G923" s="5" t="s">
        <v>2</v>
      </c>
      <c r="H923" s="5" t="s">
        <v>2</v>
      </c>
      <c r="I923" s="5" t="s">
        <v>237</v>
      </c>
      <c r="J923" s="14"/>
      <c r="K923" s="5">
        <f t="shared" si="42"/>
        <v>12</v>
      </c>
      <c r="L923" s="12">
        <f t="shared" si="43"/>
        <v>38343</v>
      </c>
      <c r="M923" s="5">
        <f t="shared" ca="1" si="44"/>
        <v>20</v>
      </c>
    </row>
    <row r="924" spans="1:13" ht="15" customHeight="1" x14ac:dyDescent="0.25">
      <c r="A924" s="5" t="s">
        <v>531</v>
      </c>
      <c r="B924" s="5">
        <v>1990</v>
      </c>
      <c r="C924" s="12" t="s">
        <v>6</v>
      </c>
      <c r="D924" s="5">
        <v>17</v>
      </c>
      <c r="E924" s="5">
        <v>0</v>
      </c>
      <c r="F924" s="10">
        <v>4544.2299999999996</v>
      </c>
      <c r="G924" s="5" t="s">
        <v>2</v>
      </c>
      <c r="H924" s="5" t="s">
        <v>7</v>
      </c>
      <c r="I924" s="5" t="s">
        <v>237</v>
      </c>
      <c r="J924" s="14"/>
      <c r="K924" s="5">
        <f t="shared" si="42"/>
        <v>11</v>
      </c>
      <c r="L924" s="12">
        <f t="shared" si="43"/>
        <v>33194</v>
      </c>
      <c r="M924" s="5">
        <f t="shared" ca="1" si="44"/>
        <v>34</v>
      </c>
    </row>
    <row r="925" spans="1:13" ht="15" customHeight="1" x14ac:dyDescent="0.25">
      <c r="A925" s="5" t="s">
        <v>2180</v>
      </c>
      <c r="B925" s="5">
        <v>1992</v>
      </c>
      <c r="C925" s="12" t="s">
        <v>1</v>
      </c>
      <c r="D925" s="5">
        <v>4</v>
      </c>
      <c r="E925" s="5">
        <v>0</v>
      </c>
      <c r="F925" s="10">
        <v>36837.47</v>
      </c>
      <c r="G925" s="5" t="s">
        <v>2</v>
      </c>
      <c r="H925" s="5" t="s">
        <v>3</v>
      </c>
      <c r="I925" s="5" t="s">
        <v>32</v>
      </c>
      <c r="J925" s="14"/>
      <c r="K925" s="5">
        <f t="shared" si="42"/>
        <v>7</v>
      </c>
      <c r="L925" s="12">
        <f t="shared" si="43"/>
        <v>33789</v>
      </c>
      <c r="M925" s="5">
        <f t="shared" ca="1" si="44"/>
        <v>32</v>
      </c>
    </row>
    <row r="926" spans="1:13" ht="15" customHeight="1" x14ac:dyDescent="0.25">
      <c r="A926" s="5" t="s">
        <v>530</v>
      </c>
      <c r="B926" s="5">
        <v>1988</v>
      </c>
      <c r="C926" s="12" t="s">
        <v>9</v>
      </c>
      <c r="D926" s="5">
        <v>13</v>
      </c>
      <c r="E926" s="5">
        <v>1</v>
      </c>
      <c r="F926" s="10">
        <v>4536.26</v>
      </c>
      <c r="G926" s="5" t="s">
        <v>2</v>
      </c>
      <c r="H926" s="5" t="s">
        <v>2</v>
      </c>
      <c r="I926" s="5" t="s">
        <v>32</v>
      </c>
      <c r="J926" s="14"/>
      <c r="K926" s="5">
        <f t="shared" si="42"/>
        <v>6</v>
      </c>
      <c r="L926" s="12">
        <f t="shared" si="43"/>
        <v>32307</v>
      </c>
      <c r="M926" s="5">
        <f t="shared" ca="1" si="44"/>
        <v>36</v>
      </c>
    </row>
    <row r="927" spans="1:13" ht="15" customHeight="1" x14ac:dyDescent="0.25">
      <c r="A927" s="5" t="s">
        <v>529</v>
      </c>
      <c r="B927" s="5">
        <v>1993</v>
      </c>
      <c r="C927" s="12" t="s">
        <v>9</v>
      </c>
      <c r="D927" s="5">
        <v>29</v>
      </c>
      <c r="E927" s="5">
        <v>2</v>
      </c>
      <c r="F927" s="10">
        <v>4529.4799999999996</v>
      </c>
      <c r="G927" s="5" t="s">
        <v>2</v>
      </c>
      <c r="H927" s="5" t="s">
        <v>7</v>
      </c>
      <c r="I927" s="5" t="s">
        <v>32</v>
      </c>
      <c r="J927" s="14"/>
      <c r="K927" s="5">
        <f t="shared" si="42"/>
        <v>6</v>
      </c>
      <c r="L927" s="12">
        <f t="shared" si="43"/>
        <v>34149</v>
      </c>
      <c r="M927" s="5">
        <f t="shared" ca="1" si="44"/>
        <v>31</v>
      </c>
    </row>
    <row r="928" spans="1:13" ht="15" customHeight="1" x14ac:dyDescent="0.25">
      <c r="A928" s="5" t="s">
        <v>528</v>
      </c>
      <c r="B928" s="5">
        <v>1992</v>
      </c>
      <c r="C928" s="12" t="s">
        <v>25</v>
      </c>
      <c r="D928" s="5">
        <v>13</v>
      </c>
      <c r="E928" s="5">
        <v>1</v>
      </c>
      <c r="F928" s="10">
        <v>4527.18</v>
      </c>
      <c r="G928" s="5" t="s">
        <v>2</v>
      </c>
      <c r="H928" s="5" t="s">
        <v>2</v>
      </c>
      <c r="I928" s="5" t="s">
        <v>14</v>
      </c>
      <c r="J928" s="14"/>
      <c r="K928" s="5">
        <f t="shared" si="42"/>
        <v>8</v>
      </c>
      <c r="L928" s="12">
        <f t="shared" si="43"/>
        <v>33829</v>
      </c>
      <c r="M928" s="5">
        <f t="shared" ca="1" si="44"/>
        <v>32</v>
      </c>
    </row>
    <row r="929" spans="1:13" ht="15" customHeight="1" x14ac:dyDescent="0.25">
      <c r="A929" s="5" t="s">
        <v>527</v>
      </c>
      <c r="B929" s="5">
        <v>1988</v>
      </c>
      <c r="C929" s="12" t="s">
        <v>21</v>
      </c>
      <c r="D929" s="5">
        <v>21</v>
      </c>
      <c r="E929" s="5">
        <v>0</v>
      </c>
      <c r="F929" s="10">
        <v>4518.83</v>
      </c>
      <c r="G929" s="5" t="s">
        <v>2</v>
      </c>
      <c r="H929" s="5" t="s">
        <v>2</v>
      </c>
      <c r="I929" s="5" t="s">
        <v>346</v>
      </c>
      <c r="J929" s="14"/>
      <c r="K929" s="5">
        <f t="shared" si="42"/>
        <v>12</v>
      </c>
      <c r="L929" s="12">
        <f t="shared" si="43"/>
        <v>32498</v>
      </c>
      <c r="M929" s="5">
        <f t="shared" ca="1" si="44"/>
        <v>36</v>
      </c>
    </row>
    <row r="930" spans="1:13" ht="15" customHeight="1" x14ac:dyDescent="0.25">
      <c r="A930" s="5" t="s">
        <v>526</v>
      </c>
      <c r="B930" s="5">
        <v>1987</v>
      </c>
      <c r="C930" s="12" t="s">
        <v>21</v>
      </c>
      <c r="D930" s="5">
        <v>5</v>
      </c>
      <c r="E930" s="5">
        <v>3</v>
      </c>
      <c r="F930" s="10">
        <v>4518.7700000000004</v>
      </c>
      <c r="G930" s="5" t="s">
        <v>2</v>
      </c>
      <c r="H930" s="5" t="s">
        <v>3</v>
      </c>
      <c r="I930" s="5" t="s">
        <v>14</v>
      </c>
      <c r="J930" s="14"/>
      <c r="K930" s="5">
        <f t="shared" si="42"/>
        <v>12</v>
      </c>
      <c r="L930" s="12">
        <f t="shared" si="43"/>
        <v>32116</v>
      </c>
      <c r="M930" s="5">
        <f t="shared" ca="1" si="44"/>
        <v>37</v>
      </c>
    </row>
    <row r="931" spans="1:13" ht="15" customHeight="1" x14ac:dyDescent="0.25">
      <c r="A931" s="5" t="s">
        <v>524</v>
      </c>
      <c r="B931" s="5">
        <v>2003</v>
      </c>
      <c r="C931" s="12" t="s">
        <v>27</v>
      </c>
      <c r="D931" s="5">
        <v>2</v>
      </c>
      <c r="E931" s="5">
        <v>0</v>
      </c>
      <c r="F931" s="10">
        <v>4518.3999999999996</v>
      </c>
      <c r="G931" s="5" t="s">
        <v>2</v>
      </c>
      <c r="H931" s="5" t="s">
        <v>3</v>
      </c>
      <c r="I931" s="5" t="s">
        <v>525</v>
      </c>
      <c r="J931" s="14"/>
      <c r="K931" s="5">
        <f t="shared" si="42"/>
        <v>10</v>
      </c>
      <c r="L931" s="12">
        <f t="shared" si="43"/>
        <v>37896</v>
      </c>
      <c r="M931" s="5">
        <f t="shared" ca="1" si="44"/>
        <v>21</v>
      </c>
    </row>
    <row r="932" spans="1:13" ht="15" customHeight="1" x14ac:dyDescent="0.25">
      <c r="A932" s="5" t="s">
        <v>523</v>
      </c>
      <c r="B932" s="5">
        <v>1980</v>
      </c>
      <c r="C932" s="12" t="s">
        <v>9</v>
      </c>
      <c r="D932" s="5">
        <v>16</v>
      </c>
      <c r="E932" s="5">
        <v>2</v>
      </c>
      <c r="F932" s="10">
        <v>4515.71</v>
      </c>
      <c r="G932" s="5" t="s">
        <v>2</v>
      </c>
      <c r="H932" s="5" t="s">
        <v>3</v>
      </c>
      <c r="I932" s="5" t="s">
        <v>4</v>
      </c>
      <c r="J932" s="14"/>
      <c r="K932" s="5">
        <f t="shared" si="42"/>
        <v>6</v>
      </c>
      <c r="L932" s="12">
        <f t="shared" si="43"/>
        <v>29388</v>
      </c>
      <c r="M932" s="5">
        <f t="shared" ca="1" si="44"/>
        <v>44</v>
      </c>
    </row>
    <row r="933" spans="1:13" ht="15" customHeight="1" x14ac:dyDescent="0.25">
      <c r="A933" s="5" t="s">
        <v>522</v>
      </c>
      <c r="B933" s="5">
        <v>1982</v>
      </c>
      <c r="C933" s="12" t="s">
        <v>11</v>
      </c>
      <c r="D933" s="5">
        <v>27</v>
      </c>
      <c r="E933" s="5">
        <v>3</v>
      </c>
      <c r="F933" s="10">
        <v>4511.41</v>
      </c>
      <c r="G933" s="5" t="s">
        <v>2</v>
      </c>
      <c r="H933" s="5" t="s">
        <v>3</v>
      </c>
      <c r="I933" s="5" t="s">
        <v>4</v>
      </c>
      <c r="J933" s="14"/>
      <c r="K933" s="5">
        <f t="shared" si="42"/>
        <v>9</v>
      </c>
      <c r="L933" s="12">
        <f t="shared" si="43"/>
        <v>30221</v>
      </c>
      <c r="M933" s="5">
        <f t="shared" ca="1" si="44"/>
        <v>42</v>
      </c>
    </row>
    <row r="934" spans="1:13" ht="15" customHeight="1" x14ac:dyDescent="0.25">
      <c r="A934" s="5" t="s">
        <v>521</v>
      </c>
      <c r="B934" s="5">
        <v>1997</v>
      </c>
      <c r="C934" s="12" t="s">
        <v>27</v>
      </c>
      <c r="D934" s="5">
        <v>13</v>
      </c>
      <c r="E934" s="5">
        <v>4</v>
      </c>
      <c r="F934" s="10">
        <v>4504.66</v>
      </c>
      <c r="G934" s="5" t="s">
        <v>7</v>
      </c>
      <c r="H934" s="5" t="s">
        <v>2</v>
      </c>
      <c r="I934" s="5" t="s">
        <v>4</v>
      </c>
      <c r="J934" s="14"/>
      <c r="K934" s="5">
        <f t="shared" si="42"/>
        <v>10</v>
      </c>
      <c r="L934" s="12">
        <f t="shared" si="43"/>
        <v>35716</v>
      </c>
      <c r="M934" s="5">
        <f t="shared" ca="1" si="44"/>
        <v>27</v>
      </c>
    </row>
    <row r="935" spans="1:13" ht="15" customHeight="1" x14ac:dyDescent="0.25">
      <c r="A935" s="5" t="s">
        <v>520</v>
      </c>
      <c r="B935" s="5">
        <v>1988</v>
      </c>
      <c r="C935" s="12" t="s">
        <v>9</v>
      </c>
      <c r="D935" s="5">
        <v>26</v>
      </c>
      <c r="E935" s="5">
        <v>0</v>
      </c>
      <c r="F935" s="10">
        <v>4500.34</v>
      </c>
      <c r="G935" s="5" t="s">
        <v>2</v>
      </c>
      <c r="H935" s="5" t="s">
        <v>7</v>
      </c>
      <c r="I935" s="5" t="s">
        <v>346</v>
      </c>
      <c r="J935" s="14"/>
      <c r="K935" s="5">
        <f t="shared" si="42"/>
        <v>6</v>
      </c>
      <c r="L935" s="12">
        <f t="shared" si="43"/>
        <v>32320</v>
      </c>
      <c r="M935" s="5">
        <f t="shared" ca="1" si="44"/>
        <v>36</v>
      </c>
    </row>
    <row r="936" spans="1:13" ht="15" customHeight="1" x14ac:dyDescent="0.25">
      <c r="A936" s="5" t="s">
        <v>2179</v>
      </c>
      <c r="B936" s="5">
        <v>1965</v>
      </c>
      <c r="C936" s="12" t="s">
        <v>21</v>
      </c>
      <c r="D936" s="5">
        <v>28</v>
      </c>
      <c r="E936" s="5">
        <v>0</v>
      </c>
      <c r="F936" s="10">
        <v>36795.29</v>
      </c>
      <c r="G936" s="5" t="s">
        <v>2</v>
      </c>
      <c r="H936" s="5" t="s">
        <v>7</v>
      </c>
      <c r="I936" s="5" t="s">
        <v>32</v>
      </c>
      <c r="J936" s="14"/>
      <c r="K936" s="5">
        <f t="shared" si="42"/>
        <v>12</v>
      </c>
      <c r="L936" s="12">
        <f t="shared" si="43"/>
        <v>24104</v>
      </c>
      <c r="M936" s="5">
        <f t="shared" ca="1" si="44"/>
        <v>59</v>
      </c>
    </row>
    <row r="937" spans="1:13" ht="15" customHeight="1" x14ac:dyDescent="0.25">
      <c r="A937" s="5" t="s">
        <v>519</v>
      </c>
      <c r="B937" s="5">
        <v>1992</v>
      </c>
      <c r="C937" s="12" t="s">
        <v>1</v>
      </c>
      <c r="D937" s="5">
        <v>12</v>
      </c>
      <c r="E937" s="5">
        <v>0</v>
      </c>
      <c r="F937" s="10">
        <v>4488.58</v>
      </c>
      <c r="G937" s="5" t="s">
        <v>2</v>
      </c>
      <c r="H937" s="5" t="s">
        <v>3</v>
      </c>
      <c r="I937" s="5" t="s">
        <v>14</v>
      </c>
      <c r="J937" s="14"/>
      <c r="K937" s="5">
        <f t="shared" si="42"/>
        <v>7</v>
      </c>
      <c r="L937" s="12">
        <f t="shared" si="43"/>
        <v>33797</v>
      </c>
      <c r="M937" s="5">
        <f t="shared" ca="1" si="44"/>
        <v>32</v>
      </c>
    </row>
    <row r="938" spans="1:13" ht="15" customHeight="1" x14ac:dyDescent="0.25">
      <c r="A938" s="5" t="s">
        <v>518</v>
      </c>
      <c r="B938" s="5">
        <v>2004</v>
      </c>
      <c r="C938" s="12" t="s">
        <v>1</v>
      </c>
      <c r="D938" s="5">
        <v>18</v>
      </c>
      <c r="E938" s="5">
        <v>0</v>
      </c>
      <c r="F938" s="10">
        <v>4468.25</v>
      </c>
      <c r="G938" s="5" t="s">
        <v>2</v>
      </c>
      <c r="H938" s="5" t="s">
        <v>2</v>
      </c>
      <c r="I938" s="5" t="s">
        <v>14</v>
      </c>
      <c r="J938" s="14"/>
      <c r="K938" s="5">
        <f t="shared" si="42"/>
        <v>7</v>
      </c>
      <c r="L938" s="12">
        <f t="shared" si="43"/>
        <v>38186</v>
      </c>
      <c r="M938" s="5">
        <f t="shared" ca="1" si="44"/>
        <v>20</v>
      </c>
    </row>
    <row r="939" spans="1:13" ht="15" customHeight="1" x14ac:dyDescent="0.25">
      <c r="A939" s="5" t="s">
        <v>517</v>
      </c>
      <c r="B939" s="5">
        <v>1999</v>
      </c>
      <c r="C939" s="12" t="s">
        <v>6</v>
      </c>
      <c r="D939" s="5">
        <v>20</v>
      </c>
      <c r="E939" s="5">
        <v>3</v>
      </c>
      <c r="F939" s="10">
        <v>4466.62</v>
      </c>
      <c r="G939" s="5" t="s">
        <v>2</v>
      </c>
      <c r="H939" s="5" t="s">
        <v>2</v>
      </c>
      <c r="I939" s="5" t="s">
        <v>14</v>
      </c>
      <c r="J939" s="14"/>
      <c r="K939" s="5">
        <f t="shared" si="42"/>
        <v>11</v>
      </c>
      <c r="L939" s="12">
        <f t="shared" si="43"/>
        <v>36484</v>
      </c>
      <c r="M939" s="5">
        <f t="shared" ca="1" si="44"/>
        <v>25</v>
      </c>
    </row>
    <row r="940" spans="1:13" ht="15" customHeight="1" x14ac:dyDescent="0.25">
      <c r="A940" s="5" t="s">
        <v>516</v>
      </c>
      <c r="B940" s="5">
        <v>1991</v>
      </c>
      <c r="C940" s="12" t="s">
        <v>1</v>
      </c>
      <c r="D940" s="5">
        <v>4</v>
      </c>
      <c r="E940" s="5">
        <v>2</v>
      </c>
      <c r="F940" s="10">
        <v>4463.21</v>
      </c>
      <c r="G940" s="5" t="s">
        <v>3</v>
      </c>
      <c r="H940" s="5" t="s">
        <v>3</v>
      </c>
      <c r="I940" s="5" t="s">
        <v>4</v>
      </c>
      <c r="J940" s="14"/>
      <c r="K940" s="5">
        <f t="shared" si="42"/>
        <v>7</v>
      </c>
      <c r="L940" s="12">
        <f t="shared" si="43"/>
        <v>33423</v>
      </c>
      <c r="M940" s="5">
        <f t="shared" ca="1" si="44"/>
        <v>33</v>
      </c>
    </row>
    <row r="941" spans="1:13" ht="15" customHeight="1" x14ac:dyDescent="0.25">
      <c r="A941" s="5" t="s">
        <v>515</v>
      </c>
      <c r="B941" s="5">
        <v>1990</v>
      </c>
      <c r="C941" s="12" t="s">
        <v>1</v>
      </c>
      <c r="D941" s="5">
        <v>15</v>
      </c>
      <c r="E941" s="5">
        <v>1</v>
      </c>
      <c r="F941" s="10">
        <v>4462.72</v>
      </c>
      <c r="G941" s="5" t="s">
        <v>2</v>
      </c>
      <c r="H941" s="5" t="s">
        <v>3</v>
      </c>
      <c r="I941" s="5" t="s">
        <v>14</v>
      </c>
      <c r="J941" s="14"/>
      <c r="K941" s="5">
        <f t="shared" si="42"/>
        <v>7</v>
      </c>
      <c r="L941" s="12">
        <f t="shared" si="43"/>
        <v>33069</v>
      </c>
      <c r="M941" s="5">
        <f t="shared" ca="1" si="44"/>
        <v>34</v>
      </c>
    </row>
    <row r="942" spans="1:13" ht="15" customHeight="1" x14ac:dyDescent="0.25">
      <c r="A942" s="5" t="s">
        <v>514</v>
      </c>
      <c r="B942" s="5">
        <v>1990</v>
      </c>
      <c r="C942" s="12" t="s">
        <v>25</v>
      </c>
      <c r="D942" s="5">
        <v>8</v>
      </c>
      <c r="E942" s="5">
        <v>1</v>
      </c>
      <c r="F942" s="10">
        <v>4454.3999999999996</v>
      </c>
      <c r="G942" s="5" t="s">
        <v>2</v>
      </c>
      <c r="H942" s="5" t="s">
        <v>3</v>
      </c>
      <c r="I942" s="5" t="s">
        <v>14</v>
      </c>
      <c r="J942" s="14"/>
      <c r="K942" s="5">
        <f t="shared" si="42"/>
        <v>8</v>
      </c>
      <c r="L942" s="12">
        <f t="shared" si="43"/>
        <v>33093</v>
      </c>
      <c r="M942" s="5">
        <f t="shared" ca="1" si="44"/>
        <v>34</v>
      </c>
    </row>
    <row r="943" spans="1:13" ht="15" customHeight="1" x14ac:dyDescent="0.25">
      <c r="A943" s="5" t="s">
        <v>513</v>
      </c>
      <c r="B943" s="5">
        <v>1994</v>
      </c>
      <c r="C943" s="12" t="s">
        <v>9</v>
      </c>
      <c r="D943" s="5">
        <v>28</v>
      </c>
      <c r="E943" s="5">
        <v>3</v>
      </c>
      <c r="F943" s="10">
        <v>4449.46</v>
      </c>
      <c r="G943" s="5" t="s">
        <v>7</v>
      </c>
      <c r="H943" s="5" t="s">
        <v>2</v>
      </c>
      <c r="I943" s="5" t="s">
        <v>4</v>
      </c>
      <c r="J943" s="14"/>
      <c r="K943" s="5">
        <f t="shared" si="42"/>
        <v>6</v>
      </c>
      <c r="L943" s="12">
        <f t="shared" si="43"/>
        <v>34513</v>
      </c>
      <c r="M943" s="5">
        <f t="shared" ca="1" si="44"/>
        <v>30</v>
      </c>
    </row>
    <row r="944" spans="1:13" ht="15" customHeight="1" x14ac:dyDescent="0.25">
      <c r="A944" s="5" t="s">
        <v>512</v>
      </c>
      <c r="B944" s="5">
        <v>1991</v>
      </c>
      <c r="C944" s="12" t="s">
        <v>11</v>
      </c>
      <c r="D944" s="5">
        <v>3</v>
      </c>
      <c r="E944" s="5">
        <v>1</v>
      </c>
      <c r="F944" s="10">
        <v>4441.21</v>
      </c>
      <c r="G944" s="5" t="s">
        <v>7</v>
      </c>
      <c r="H944" s="5" t="s">
        <v>2</v>
      </c>
      <c r="I944" s="5" t="s">
        <v>266</v>
      </c>
      <c r="J944" s="14"/>
      <c r="K944" s="5">
        <f t="shared" si="42"/>
        <v>9</v>
      </c>
      <c r="L944" s="12">
        <f t="shared" si="43"/>
        <v>33484</v>
      </c>
      <c r="M944" s="5">
        <f t="shared" ca="1" si="44"/>
        <v>33</v>
      </c>
    </row>
    <row r="945" spans="1:13" ht="15" customHeight="1" x14ac:dyDescent="0.25">
      <c r="A945" s="5" t="s">
        <v>511</v>
      </c>
      <c r="B945" s="5">
        <v>1994</v>
      </c>
      <c r="C945" s="12" t="s">
        <v>27</v>
      </c>
      <c r="D945" s="5">
        <v>24</v>
      </c>
      <c r="E945" s="5">
        <v>2</v>
      </c>
      <c r="F945" s="10">
        <v>4438.26</v>
      </c>
      <c r="G945" s="5" t="s">
        <v>2</v>
      </c>
      <c r="H945" s="5" t="s">
        <v>3</v>
      </c>
      <c r="I945" s="5" t="s">
        <v>346</v>
      </c>
      <c r="J945" s="14"/>
      <c r="K945" s="5">
        <f t="shared" si="42"/>
        <v>10</v>
      </c>
      <c r="L945" s="12">
        <f t="shared" si="43"/>
        <v>34631</v>
      </c>
      <c r="M945" s="5">
        <f t="shared" ca="1" si="44"/>
        <v>30</v>
      </c>
    </row>
    <row r="946" spans="1:13" ht="15" customHeight="1" x14ac:dyDescent="0.25">
      <c r="A946" s="5" t="s">
        <v>510</v>
      </c>
      <c r="B946" s="5">
        <v>1994</v>
      </c>
      <c r="C946" s="12" t="s">
        <v>27</v>
      </c>
      <c r="D946" s="5">
        <v>8</v>
      </c>
      <c r="E946" s="5">
        <v>2</v>
      </c>
      <c r="F946" s="10">
        <v>4435.09</v>
      </c>
      <c r="G946" s="5" t="s">
        <v>3</v>
      </c>
      <c r="H946" s="5" t="s">
        <v>2</v>
      </c>
      <c r="I946" s="5" t="s">
        <v>158</v>
      </c>
      <c r="J946" s="14"/>
      <c r="K946" s="5">
        <f t="shared" si="42"/>
        <v>10</v>
      </c>
      <c r="L946" s="12">
        <f t="shared" si="43"/>
        <v>34615</v>
      </c>
      <c r="M946" s="5">
        <f t="shared" ca="1" si="44"/>
        <v>30</v>
      </c>
    </row>
    <row r="947" spans="1:13" ht="15" customHeight="1" x14ac:dyDescent="0.25">
      <c r="A947" s="5" t="s">
        <v>2178</v>
      </c>
      <c r="B947" s="5">
        <v>1970</v>
      </c>
      <c r="C947" s="12" t="s">
        <v>1</v>
      </c>
      <c r="D947" s="5">
        <v>14</v>
      </c>
      <c r="E947" s="5">
        <v>0</v>
      </c>
      <c r="F947" s="10">
        <v>36786.370000000003</v>
      </c>
      <c r="G947" s="5" t="s">
        <v>7</v>
      </c>
      <c r="H947" s="5" t="s">
        <v>7</v>
      </c>
      <c r="I947" s="5" t="s">
        <v>32</v>
      </c>
      <c r="J947" s="14"/>
      <c r="K947" s="5">
        <f t="shared" si="42"/>
        <v>7</v>
      </c>
      <c r="L947" s="12">
        <f t="shared" si="43"/>
        <v>25763</v>
      </c>
      <c r="M947" s="5">
        <f t="shared" ca="1" si="44"/>
        <v>54</v>
      </c>
    </row>
    <row r="948" spans="1:13" ht="15" customHeight="1" x14ac:dyDescent="0.25">
      <c r="A948" s="5" t="s">
        <v>509</v>
      </c>
      <c r="B948" s="5">
        <v>1993</v>
      </c>
      <c r="C948" s="12" t="s">
        <v>21</v>
      </c>
      <c r="D948" s="5">
        <v>23</v>
      </c>
      <c r="E948" s="5">
        <v>2</v>
      </c>
      <c r="F948" s="10">
        <v>4433.92</v>
      </c>
      <c r="G948" s="5" t="s">
        <v>2</v>
      </c>
      <c r="H948" s="5" t="s">
        <v>2</v>
      </c>
      <c r="I948" s="5" t="s">
        <v>14</v>
      </c>
      <c r="J948" s="14"/>
      <c r="K948" s="5">
        <f t="shared" si="42"/>
        <v>12</v>
      </c>
      <c r="L948" s="12">
        <f t="shared" si="43"/>
        <v>34326</v>
      </c>
      <c r="M948" s="5">
        <f t="shared" ca="1" si="44"/>
        <v>31</v>
      </c>
    </row>
    <row r="949" spans="1:13" ht="15" customHeight="1" x14ac:dyDescent="0.25">
      <c r="A949" s="5" t="s">
        <v>508</v>
      </c>
      <c r="B949" s="5">
        <v>1993</v>
      </c>
      <c r="C949" s="12" t="s">
        <v>11</v>
      </c>
      <c r="D949" s="5">
        <v>4</v>
      </c>
      <c r="E949" s="5">
        <v>2</v>
      </c>
      <c r="F949" s="10">
        <v>4433.3900000000003</v>
      </c>
      <c r="G949" s="5" t="s">
        <v>2</v>
      </c>
      <c r="H949" s="5" t="s">
        <v>3</v>
      </c>
      <c r="I949" s="5" t="s">
        <v>14</v>
      </c>
      <c r="J949" s="14"/>
      <c r="K949" s="5">
        <f t="shared" si="42"/>
        <v>9</v>
      </c>
      <c r="L949" s="12">
        <f t="shared" si="43"/>
        <v>34216</v>
      </c>
      <c r="M949" s="5">
        <f t="shared" ca="1" si="44"/>
        <v>31</v>
      </c>
    </row>
    <row r="950" spans="1:13" ht="15" customHeight="1" x14ac:dyDescent="0.25">
      <c r="A950" s="5" t="s">
        <v>507</v>
      </c>
      <c r="B950" s="5">
        <v>1994</v>
      </c>
      <c r="C950" s="12" t="s">
        <v>21</v>
      </c>
      <c r="D950" s="5">
        <v>29</v>
      </c>
      <c r="E950" s="5">
        <v>2</v>
      </c>
      <c r="F950" s="10">
        <v>4428.8900000000003</v>
      </c>
      <c r="G950" s="5" t="s">
        <v>3</v>
      </c>
      <c r="H950" s="5" t="s">
        <v>7</v>
      </c>
      <c r="I950" s="5" t="s">
        <v>346</v>
      </c>
      <c r="J950" s="14"/>
      <c r="K950" s="5">
        <f t="shared" si="42"/>
        <v>12</v>
      </c>
      <c r="L950" s="12">
        <f t="shared" si="43"/>
        <v>34697</v>
      </c>
      <c r="M950" s="5">
        <f t="shared" ca="1" si="44"/>
        <v>30</v>
      </c>
    </row>
    <row r="951" spans="1:13" ht="15" customHeight="1" x14ac:dyDescent="0.25">
      <c r="A951" s="5" t="s">
        <v>505</v>
      </c>
      <c r="B951" s="5">
        <v>1992</v>
      </c>
      <c r="C951" s="12" t="s">
        <v>25</v>
      </c>
      <c r="D951" s="5">
        <v>15</v>
      </c>
      <c r="E951" s="5">
        <v>0</v>
      </c>
      <c r="F951" s="10">
        <v>4420.95</v>
      </c>
      <c r="G951" s="5" t="s">
        <v>2</v>
      </c>
      <c r="H951" s="5" t="s">
        <v>3</v>
      </c>
      <c r="I951" s="5" t="s">
        <v>506</v>
      </c>
      <c r="J951" s="14"/>
      <c r="K951" s="5">
        <f t="shared" si="42"/>
        <v>8</v>
      </c>
      <c r="L951" s="12">
        <f t="shared" si="43"/>
        <v>33831</v>
      </c>
      <c r="M951" s="5">
        <f t="shared" ca="1" si="44"/>
        <v>32</v>
      </c>
    </row>
    <row r="952" spans="1:13" ht="15" customHeight="1" x14ac:dyDescent="0.25">
      <c r="A952" s="5" t="s">
        <v>504</v>
      </c>
      <c r="B952" s="5">
        <v>1988</v>
      </c>
      <c r="C952" s="12" t="s">
        <v>11</v>
      </c>
      <c r="D952" s="5">
        <v>16</v>
      </c>
      <c r="E952" s="5">
        <v>0</v>
      </c>
      <c r="F952" s="10">
        <v>4415.16</v>
      </c>
      <c r="G952" s="5" t="s">
        <v>2</v>
      </c>
      <c r="H952" s="5" t="s">
        <v>7</v>
      </c>
      <c r="I952" s="5" t="s">
        <v>4</v>
      </c>
      <c r="J952" s="14"/>
      <c r="K952" s="5">
        <f t="shared" si="42"/>
        <v>9</v>
      </c>
      <c r="L952" s="12">
        <f t="shared" si="43"/>
        <v>32402</v>
      </c>
      <c r="M952" s="5">
        <f t="shared" ca="1" si="44"/>
        <v>36</v>
      </c>
    </row>
    <row r="953" spans="1:13" ht="15" customHeight="1" x14ac:dyDescent="0.25">
      <c r="A953" s="5" t="s">
        <v>503</v>
      </c>
      <c r="B953" s="5">
        <v>1986</v>
      </c>
      <c r="C953" s="12" t="s">
        <v>1</v>
      </c>
      <c r="D953" s="5">
        <v>13</v>
      </c>
      <c r="E953" s="5">
        <v>0</v>
      </c>
      <c r="F953" s="10">
        <v>4402.2299999999996</v>
      </c>
      <c r="G953" s="5" t="s">
        <v>2</v>
      </c>
      <c r="H953" s="5" t="s">
        <v>2</v>
      </c>
      <c r="I953" s="5" t="s">
        <v>32</v>
      </c>
      <c r="J953" s="14"/>
      <c r="K953" s="5">
        <f t="shared" si="42"/>
        <v>7</v>
      </c>
      <c r="L953" s="12">
        <f t="shared" si="43"/>
        <v>31606</v>
      </c>
      <c r="M953" s="5">
        <f t="shared" ca="1" si="44"/>
        <v>38</v>
      </c>
    </row>
    <row r="954" spans="1:13" ht="15" customHeight="1" x14ac:dyDescent="0.25">
      <c r="A954" s="5" t="s">
        <v>502</v>
      </c>
      <c r="B954" s="5">
        <v>1986</v>
      </c>
      <c r="C954" s="12" t="s">
        <v>25</v>
      </c>
      <c r="D954" s="5">
        <v>11</v>
      </c>
      <c r="E954" s="5">
        <v>0</v>
      </c>
      <c r="F954" s="10">
        <v>4399.7299999999996</v>
      </c>
      <c r="G954" s="5" t="s">
        <v>3</v>
      </c>
      <c r="H954" s="5" t="s">
        <v>2</v>
      </c>
      <c r="I954" s="5" t="s">
        <v>4</v>
      </c>
      <c r="J954" s="14"/>
      <c r="K954" s="5">
        <f t="shared" si="42"/>
        <v>8</v>
      </c>
      <c r="L954" s="12">
        <f t="shared" si="43"/>
        <v>31635</v>
      </c>
      <c r="M954" s="5">
        <f t="shared" ca="1" si="44"/>
        <v>38</v>
      </c>
    </row>
    <row r="955" spans="1:13" ht="15" customHeight="1" x14ac:dyDescent="0.25">
      <c r="A955" s="5" t="s">
        <v>501</v>
      </c>
      <c r="B955" s="5">
        <v>1988</v>
      </c>
      <c r="C955" s="12" t="s">
        <v>1</v>
      </c>
      <c r="D955" s="5">
        <v>18</v>
      </c>
      <c r="E955" s="5">
        <v>3</v>
      </c>
      <c r="F955" s="10">
        <v>4397.3100000000004</v>
      </c>
      <c r="G955" s="5" t="s">
        <v>2</v>
      </c>
      <c r="H955" s="5" t="s">
        <v>2</v>
      </c>
      <c r="I955" s="5" t="s">
        <v>4</v>
      </c>
      <c r="J955" s="14"/>
      <c r="K955" s="5">
        <f t="shared" si="42"/>
        <v>7</v>
      </c>
      <c r="L955" s="12">
        <f t="shared" si="43"/>
        <v>32342</v>
      </c>
      <c r="M955" s="5">
        <f t="shared" ca="1" si="44"/>
        <v>36</v>
      </c>
    </row>
    <row r="956" spans="1:13" ht="15" customHeight="1" x14ac:dyDescent="0.25">
      <c r="A956" s="5" t="s">
        <v>500</v>
      </c>
      <c r="B956" s="5">
        <v>1982</v>
      </c>
      <c r="C956" s="12" t="s">
        <v>9</v>
      </c>
      <c r="D956" s="5">
        <v>29</v>
      </c>
      <c r="E956" s="5">
        <v>3</v>
      </c>
      <c r="F956" s="10">
        <v>4392.7</v>
      </c>
      <c r="G956" s="5" t="s">
        <v>2</v>
      </c>
      <c r="H956" s="5" t="s">
        <v>2</v>
      </c>
      <c r="I956" s="5" t="s">
        <v>4</v>
      </c>
      <c r="J956" s="14"/>
      <c r="K956" s="5">
        <f t="shared" si="42"/>
        <v>6</v>
      </c>
      <c r="L956" s="12">
        <f t="shared" si="43"/>
        <v>30131</v>
      </c>
      <c r="M956" s="5">
        <f t="shared" ca="1" si="44"/>
        <v>42</v>
      </c>
    </row>
    <row r="957" spans="1:13" ht="15" customHeight="1" x14ac:dyDescent="0.25">
      <c r="A957" s="5" t="s">
        <v>499</v>
      </c>
      <c r="B957" s="5">
        <v>1997</v>
      </c>
      <c r="C957" s="12" t="s">
        <v>6</v>
      </c>
      <c r="D957" s="5">
        <v>29</v>
      </c>
      <c r="E957" s="5">
        <v>3</v>
      </c>
      <c r="F957" s="10">
        <v>4391.6499999999996</v>
      </c>
      <c r="G957" s="5" t="s">
        <v>2</v>
      </c>
      <c r="H957" s="5" t="s">
        <v>2</v>
      </c>
      <c r="I957" s="5" t="s">
        <v>32</v>
      </c>
      <c r="J957" s="14"/>
      <c r="K957" s="5">
        <f t="shared" si="42"/>
        <v>11</v>
      </c>
      <c r="L957" s="12">
        <f t="shared" si="43"/>
        <v>35763</v>
      </c>
      <c r="M957" s="5">
        <f t="shared" ca="1" si="44"/>
        <v>27</v>
      </c>
    </row>
    <row r="958" spans="1:13" ht="15" customHeight="1" x14ac:dyDescent="0.25">
      <c r="A958" s="5" t="s">
        <v>2177</v>
      </c>
      <c r="B958" s="5">
        <v>1961</v>
      </c>
      <c r="C958" s="12" t="s">
        <v>1</v>
      </c>
      <c r="D958" s="5">
        <v>29</v>
      </c>
      <c r="E958" s="5">
        <v>4</v>
      </c>
      <c r="F958" s="10">
        <v>36580.28</v>
      </c>
      <c r="G958" s="5" t="s">
        <v>2</v>
      </c>
      <c r="H958" s="5" t="s">
        <v>2</v>
      </c>
      <c r="I958" s="5" t="s">
        <v>4</v>
      </c>
      <c r="J958" s="14"/>
      <c r="K958" s="5">
        <f t="shared" si="42"/>
        <v>7</v>
      </c>
      <c r="L958" s="12">
        <f t="shared" si="43"/>
        <v>22491</v>
      </c>
      <c r="M958" s="5">
        <f t="shared" ca="1" si="44"/>
        <v>63</v>
      </c>
    </row>
    <row r="959" spans="1:13" ht="15" customHeight="1" x14ac:dyDescent="0.25">
      <c r="A959" s="5" t="s">
        <v>498</v>
      </c>
      <c r="B959" s="5">
        <v>1990</v>
      </c>
      <c r="C959" s="12" t="s">
        <v>25</v>
      </c>
      <c r="D959" s="5">
        <v>28</v>
      </c>
      <c r="E959" s="5">
        <v>0</v>
      </c>
      <c r="F959" s="10">
        <v>4357.04</v>
      </c>
      <c r="G959" s="5" t="s">
        <v>2</v>
      </c>
      <c r="H959" s="5" t="s">
        <v>3</v>
      </c>
      <c r="I959" s="5" t="s">
        <v>14</v>
      </c>
      <c r="J959" s="14"/>
      <c r="K959" s="5">
        <f t="shared" si="42"/>
        <v>8</v>
      </c>
      <c r="L959" s="12">
        <f t="shared" si="43"/>
        <v>33113</v>
      </c>
      <c r="M959" s="5">
        <f t="shared" ca="1" si="44"/>
        <v>34</v>
      </c>
    </row>
    <row r="960" spans="1:13" ht="15" customHeight="1" x14ac:dyDescent="0.25">
      <c r="A960" s="5" t="s">
        <v>497</v>
      </c>
      <c r="B960" s="5">
        <v>1991</v>
      </c>
      <c r="C960" s="12" t="s">
        <v>11</v>
      </c>
      <c r="D960" s="5">
        <v>13</v>
      </c>
      <c r="E960" s="5">
        <v>1</v>
      </c>
      <c r="F960" s="10">
        <v>4350.51</v>
      </c>
      <c r="G960" s="5" t="s">
        <v>2</v>
      </c>
      <c r="H960" s="5" t="s">
        <v>2</v>
      </c>
      <c r="I960" s="5" t="s">
        <v>4</v>
      </c>
      <c r="J960" s="14"/>
      <c r="K960" s="5">
        <f t="shared" si="42"/>
        <v>9</v>
      </c>
      <c r="L960" s="12">
        <f t="shared" si="43"/>
        <v>33494</v>
      </c>
      <c r="M960" s="5">
        <f t="shared" ca="1" si="44"/>
        <v>33</v>
      </c>
    </row>
    <row r="961" spans="1:13" ht="15" customHeight="1" x14ac:dyDescent="0.25">
      <c r="A961" s="5" t="s">
        <v>496</v>
      </c>
      <c r="B961" s="5">
        <v>1994</v>
      </c>
      <c r="C961" s="12" t="s">
        <v>6</v>
      </c>
      <c r="D961" s="5">
        <v>1</v>
      </c>
      <c r="E961" s="5">
        <v>2</v>
      </c>
      <c r="F961" s="10">
        <v>4349.46</v>
      </c>
      <c r="G961" s="5" t="s">
        <v>2</v>
      </c>
      <c r="H961" s="5" t="s">
        <v>2</v>
      </c>
      <c r="I961" s="5" t="s">
        <v>4</v>
      </c>
      <c r="J961" s="14"/>
      <c r="K961" s="5">
        <f t="shared" si="42"/>
        <v>11</v>
      </c>
      <c r="L961" s="12">
        <f t="shared" si="43"/>
        <v>34639</v>
      </c>
      <c r="M961" s="5">
        <f t="shared" ca="1" si="44"/>
        <v>30</v>
      </c>
    </row>
    <row r="962" spans="1:13" ht="15" customHeight="1" x14ac:dyDescent="0.25">
      <c r="A962" s="5" t="s">
        <v>495</v>
      </c>
      <c r="B962" s="5">
        <v>1991</v>
      </c>
      <c r="C962" s="12" t="s">
        <v>9</v>
      </c>
      <c r="D962" s="5">
        <v>1</v>
      </c>
      <c r="E962" s="5">
        <v>0</v>
      </c>
      <c r="F962" s="10">
        <v>4347.0200000000004</v>
      </c>
      <c r="G962" s="5" t="s">
        <v>2</v>
      </c>
      <c r="H962" s="5" t="s">
        <v>7</v>
      </c>
      <c r="I962" s="5" t="s">
        <v>237</v>
      </c>
      <c r="J962" s="14"/>
      <c r="K962" s="5">
        <f t="shared" ref="K962:K1025" si="45">MONTH(1&amp;C962)</f>
        <v>6</v>
      </c>
      <c r="L962" s="12">
        <f t="shared" ref="L962:L1025" si="46">DATE(B962,K962,D962)</f>
        <v>33390</v>
      </c>
      <c r="M962" s="5">
        <f t="shared" ref="M962:M1025" ca="1" si="47">DATEDIF(L962,TODAY(),"Y")</f>
        <v>33</v>
      </c>
    </row>
    <row r="963" spans="1:13" ht="15" customHeight="1" x14ac:dyDescent="0.25">
      <c r="A963" s="5" t="s">
        <v>494</v>
      </c>
      <c r="B963" s="5">
        <v>1994</v>
      </c>
      <c r="C963" s="12" t="s">
        <v>27</v>
      </c>
      <c r="D963" s="5">
        <v>26</v>
      </c>
      <c r="E963" s="5">
        <v>2</v>
      </c>
      <c r="F963" s="10">
        <v>4340.4399999999996</v>
      </c>
      <c r="G963" s="5" t="s">
        <v>2</v>
      </c>
      <c r="H963" s="5" t="s">
        <v>7</v>
      </c>
      <c r="I963" s="5" t="s">
        <v>4</v>
      </c>
      <c r="J963" s="14"/>
      <c r="K963" s="5">
        <f t="shared" si="45"/>
        <v>10</v>
      </c>
      <c r="L963" s="12">
        <f t="shared" si="46"/>
        <v>34633</v>
      </c>
      <c r="M963" s="5">
        <f t="shared" ca="1" si="47"/>
        <v>30</v>
      </c>
    </row>
    <row r="964" spans="1:13" ht="15" customHeight="1" x14ac:dyDescent="0.25">
      <c r="A964" s="5" t="s">
        <v>493</v>
      </c>
      <c r="B964" s="5">
        <v>1994</v>
      </c>
      <c r="C964" s="12" t="s">
        <v>6</v>
      </c>
      <c r="D964" s="5">
        <v>2</v>
      </c>
      <c r="E964" s="5">
        <v>1</v>
      </c>
      <c r="F964" s="10">
        <v>4337.74</v>
      </c>
      <c r="G964" s="5" t="s">
        <v>2</v>
      </c>
      <c r="H964" s="5" t="s">
        <v>7</v>
      </c>
      <c r="I964" s="5" t="s">
        <v>237</v>
      </c>
      <c r="J964" s="14"/>
      <c r="K964" s="5">
        <f t="shared" si="45"/>
        <v>11</v>
      </c>
      <c r="L964" s="12">
        <f t="shared" si="46"/>
        <v>34640</v>
      </c>
      <c r="M964" s="5">
        <f t="shared" ca="1" si="47"/>
        <v>30</v>
      </c>
    </row>
    <row r="965" spans="1:13" ht="15" customHeight="1" x14ac:dyDescent="0.25">
      <c r="A965" s="5" t="s">
        <v>492</v>
      </c>
      <c r="B965" s="5">
        <v>1988</v>
      </c>
      <c r="C965" s="12" t="s">
        <v>21</v>
      </c>
      <c r="D965" s="5">
        <v>19</v>
      </c>
      <c r="E965" s="5">
        <v>0</v>
      </c>
      <c r="F965" s="10">
        <v>4320.41</v>
      </c>
      <c r="G965" s="5" t="s">
        <v>2</v>
      </c>
      <c r="H965" s="5" t="s">
        <v>7</v>
      </c>
      <c r="I965" s="5" t="s">
        <v>14</v>
      </c>
      <c r="J965" s="14"/>
      <c r="K965" s="5">
        <f t="shared" si="45"/>
        <v>12</v>
      </c>
      <c r="L965" s="12">
        <f t="shared" si="46"/>
        <v>32496</v>
      </c>
      <c r="M965" s="5">
        <f t="shared" ca="1" si="47"/>
        <v>36</v>
      </c>
    </row>
    <row r="966" spans="1:13" ht="15" customHeight="1" x14ac:dyDescent="0.25">
      <c r="A966" s="5" t="s">
        <v>491</v>
      </c>
      <c r="B966" s="5">
        <v>2000</v>
      </c>
      <c r="C966" s="12" t="s">
        <v>6</v>
      </c>
      <c r="D966" s="5">
        <v>25</v>
      </c>
      <c r="E966" s="5">
        <v>3</v>
      </c>
      <c r="F966" s="10">
        <v>4296.2700000000004</v>
      </c>
      <c r="G966" s="5" t="s">
        <v>2</v>
      </c>
      <c r="H966" s="5" t="s">
        <v>3</v>
      </c>
      <c r="I966" s="5" t="s">
        <v>14</v>
      </c>
      <c r="J966" s="14"/>
      <c r="K966" s="5">
        <f t="shared" si="45"/>
        <v>11</v>
      </c>
      <c r="L966" s="12">
        <f t="shared" si="46"/>
        <v>36855</v>
      </c>
      <c r="M966" s="5">
        <f t="shared" ca="1" si="47"/>
        <v>24</v>
      </c>
    </row>
    <row r="967" spans="1:13" ht="15" customHeight="1" x14ac:dyDescent="0.25">
      <c r="A967" s="5" t="s">
        <v>490</v>
      </c>
      <c r="B967" s="5">
        <v>2003</v>
      </c>
      <c r="C967" s="12" t="s">
        <v>9</v>
      </c>
      <c r="D967" s="5">
        <v>8</v>
      </c>
      <c r="E967" s="5">
        <v>0</v>
      </c>
      <c r="F967" s="10">
        <v>4278.55</v>
      </c>
      <c r="G967" s="5" t="s">
        <v>2</v>
      </c>
      <c r="H967" s="5" t="s">
        <v>7</v>
      </c>
      <c r="I967" s="5" t="s">
        <v>290</v>
      </c>
      <c r="J967" s="14"/>
      <c r="K967" s="5">
        <f t="shared" si="45"/>
        <v>6</v>
      </c>
      <c r="L967" s="12">
        <f t="shared" si="46"/>
        <v>37780</v>
      </c>
      <c r="M967" s="5">
        <f t="shared" ca="1" si="47"/>
        <v>21</v>
      </c>
    </row>
    <row r="968" spans="1:13" ht="15" customHeight="1" x14ac:dyDescent="0.25">
      <c r="A968" s="5" t="s">
        <v>489</v>
      </c>
      <c r="B968" s="5">
        <v>1992</v>
      </c>
      <c r="C968" s="12" t="s">
        <v>9</v>
      </c>
      <c r="D968" s="5">
        <v>18</v>
      </c>
      <c r="E968" s="5">
        <v>2</v>
      </c>
      <c r="F968" s="10">
        <v>4266.17</v>
      </c>
      <c r="G968" s="5" t="s">
        <v>3</v>
      </c>
      <c r="H968" s="5" t="s">
        <v>2</v>
      </c>
      <c r="I968" s="5" t="s">
        <v>4</v>
      </c>
      <c r="J968" s="14"/>
      <c r="K968" s="5">
        <f t="shared" si="45"/>
        <v>6</v>
      </c>
      <c r="L968" s="12">
        <f t="shared" si="46"/>
        <v>33773</v>
      </c>
      <c r="M968" s="5">
        <f t="shared" ca="1" si="47"/>
        <v>32</v>
      </c>
    </row>
    <row r="969" spans="1:13" ht="15" customHeight="1" x14ac:dyDescent="0.25">
      <c r="A969" s="5" t="s">
        <v>2176</v>
      </c>
      <c r="B969" s="5">
        <v>1992</v>
      </c>
      <c r="C969" s="12" t="s">
        <v>27</v>
      </c>
      <c r="D969" s="5">
        <v>9</v>
      </c>
      <c r="E969" s="5">
        <v>0</v>
      </c>
      <c r="F969" s="10">
        <v>36572.800000000003</v>
      </c>
      <c r="G969" s="5" t="s">
        <v>7</v>
      </c>
      <c r="H969" s="5" t="s">
        <v>2</v>
      </c>
      <c r="I969" s="5" t="s">
        <v>32</v>
      </c>
      <c r="J969" s="14"/>
      <c r="K969" s="5">
        <f t="shared" si="45"/>
        <v>10</v>
      </c>
      <c r="L969" s="12">
        <f t="shared" si="46"/>
        <v>33886</v>
      </c>
      <c r="M969" s="5">
        <f t="shared" ca="1" si="47"/>
        <v>32</v>
      </c>
    </row>
    <row r="970" spans="1:13" ht="15" customHeight="1" x14ac:dyDescent="0.25">
      <c r="A970" s="5" t="s">
        <v>488</v>
      </c>
      <c r="B970" s="5">
        <v>1983</v>
      </c>
      <c r="C970" s="12" t="s">
        <v>6</v>
      </c>
      <c r="D970" s="5">
        <v>20</v>
      </c>
      <c r="E970" s="5">
        <v>3</v>
      </c>
      <c r="F970" s="10">
        <v>4265.01</v>
      </c>
      <c r="G970" s="5" t="s">
        <v>2</v>
      </c>
      <c r="H970" s="5" t="s">
        <v>7</v>
      </c>
      <c r="I970" s="5" t="s">
        <v>14</v>
      </c>
      <c r="J970" s="14"/>
      <c r="K970" s="5">
        <f t="shared" si="45"/>
        <v>11</v>
      </c>
      <c r="L970" s="12">
        <f t="shared" si="46"/>
        <v>30640</v>
      </c>
      <c r="M970" s="5">
        <f t="shared" ca="1" si="47"/>
        <v>41</v>
      </c>
    </row>
    <row r="971" spans="1:13" ht="15" customHeight="1" x14ac:dyDescent="0.25">
      <c r="A971" s="5" t="s">
        <v>487</v>
      </c>
      <c r="B971" s="5">
        <v>1995</v>
      </c>
      <c r="C971" s="12" t="s">
        <v>27</v>
      </c>
      <c r="D971" s="5">
        <v>14</v>
      </c>
      <c r="E971" s="5">
        <v>3</v>
      </c>
      <c r="F971" s="10">
        <v>4260.74</v>
      </c>
      <c r="G971" s="5" t="s">
        <v>3</v>
      </c>
      <c r="H971" s="5" t="s">
        <v>2</v>
      </c>
      <c r="I971" s="5" t="s">
        <v>32</v>
      </c>
      <c r="J971" s="14"/>
      <c r="K971" s="5">
        <f t="shared" si="45"/>
        <v>10</v>
      </c>
      <c r="L971" s="12">
        <f t="shared" si="46"/>
        <v>34986</v>
      </c>
      <c r="M971" s="5">
        <f t="shared" ca="1" si="47"/>
        <v>29</v>
      </c>
    </row>
    <row r="972" spans="1:13" ht="15" customHeight="1" x14ac:dyDescent="0.25">
      <c r="A972" s="5" t="s">
        <v>486</v>
      </c>
      <c r="B972" s="5">
        <v>1982</v>
      </c>
      <c r="C972" s="12" t="s">
        <v>9</v>
      </c>
      <c r="D972" s="5">
        <v>16</v>
      </c>
      <c r="E972" s="5">
        <v>3</v>
      </c>
      <c r="F972" s="10">
        <v>4250.24</v>
      </c>
      <c r="G972" s="5" t="s">
        <v>2</v>
      </c>
      <c r="H972" s="5" t="s">
        <v>3</v>
      </c>
      <c r="I972" s="5" t="s">
        <v>4</v>
      </c>
      <c r="J972" s="14"/>
      <c r="K972" s="5">
        <f t="shared" si="45"/>
        <v>6</v>
      </c>
      <c r="L972" s="12">
        <f t="shared" si="46"/>
        <v>30118</v>
      </c>
      <c r="M972" s="5">
        <f t="shared" ca="1" si="47"/>
        <v>42</v>
      </c>
    </row>
    <row r="973" spans="1:13" ht="15" customHeight="1" x14ac:dyDescent="0.25">
      <c r="A973" s="5" t="s">
        <v>485</v>
      </c>
      <c r="B973" s="5">
        <v>1991</v>
      </c>
      <c r="C973" s="12" t="s">
        <v>21</v>
      </c>
      <c r="D973" s="5">
        <v>1</v>
      </c>
      <c r="E973" s="5">
        <v>1</v>
      </c>
      <c r="F973" s="10">
        <v>4243.59</v>
      </c>
      <c r="G973" s="5" t="s">
        <v>3</v>
      </c>
      <c r="H973" s="5" t="s">
        <v>7</v>
      </c>
      <c r="I973" s="5" t="s">
        <v>14</v>
      </c>
      <c r="J973" s="14"/>
      <c r="K973" s="5">
        <f t="shared" si="45"/>
        <v>12</v>
      </c>
      <c r="L973" s="12">
        <f t="shared" si="46"/>
        <v>33573</v>
      </c>
      <c r="M973" s="5">
        <f t="shared" ca="1" si="47"/>
        <v>33</v>
      </c>
    </row>
    <row r="974" spans="1:13" ht="15" customHeight="1" x14ac:dyDescent="0.25">
      <c r="A974" s="5" t="s">
        <v>484</v>
      </c>
      <c r="B974" s="5">
        <v>1991</v>
      </c>
      <c r="C974" s="12" t="s">
        <v>6</v>
      </c>
      <c r="D974" s="5">
        <v>3</v>
      </c>
      <c r="E974" s="5">
        <v>1</v>
      </c>
      <c r="F974" s="10">
        <v>4239.8900000000003</v>
      </c>
      <c r="G974" s="5" t="s">
        <v>2</v>
      </c>
      <c r="H974" s="5" t="s">
        <v>2</v>
      </c>
      <c r="I974" s="5" t="s">
        <v>14</v>
      </c>
      <c r="J974" s="14"/>
      <c r="K974" s="5">
        <f t="shared" si="45"/>
        <v>11</v>
      </c>
      <c r="L974" s="12">
        <f t="shared" si="46"/>
        <v>33545</v>
      </c>
      <c r="M974" s="5">
        <f t="shared" ca="1" si="47"/>
        <v>33</v>
      </c>
    </row>
    <row r="975" spans="1:13" ht="15" customHeight="1" x14ac:dyDescent="0.25">
      <c r="A975" s="5" t="s">
        <v>483</v>
      </c>
      <c r="B975" s="5">
        <v>1992</v>
      </c>
      <c r="C975" s="12" t="s">
        <v>9</v>
      </c>
      <c r="D975" s="5">
        <v>27</v>
      </c>
      <c r="E975" s="5">
        <v>1</v>
      </c>
      <c r="F975" s="10">
        <v>4237.13</v>
      </c>
      <c r="G975" s="5" t="s">
        <v>3</v>
      </c>
      <c r="H975" s="5" t="s">
        <v>7</v>
      </c>
      <c r="I975" s="5" t="s">
        <v>158</v>
      </c>
      <c r="J975" s="14"/>
      <c r="K975" s="5">
        <f t="shared" si="45"/>
        <v>6</v>
      </c>
      <c r="L975" s="12">
        <f t="shared" si="46"/>
        <v>33782</v>
      </c>
      <c r="M975" s="5">
        <f t="shared" ca="1" si="47"/>
        <v>32</v>
      </c>
    </row>
    <row r="976" spans="1:13" ht="15" customHeight="1" x14ac:dyDescent="0.25">
      <c r="A976" s="5" t="s">
        <v>482</v>
      </c>
      <c r="B976" s="5">
        <v>1998</v>
      </c>
      <c r="C976" s="12" t="s">
        <v>21</v>
      </c>
      <c r="D976" s="5">
        <v>14</v>
      </c>
      <c r="E976" s="5">
        <v>3</v>
      </c>
      <c r="F976" s="10">
        <v>4234.93</v>
      </c>
      <c r="G976" s="5" t="s">
        <v>2</v>
      </c>
      <c r="H976" s="5" t="s">
        <v>7</v>
      </c>
      <c r="I976" s="5" t="s">
        <v>32</v>
      </c>
      <c r="J976" s="14"/>
      <c r="K976" s="5">
        <f t="shared" si="45"/>
        <v>12</v>
      </c>
      <c r="L976" s="12">
        <f t="shared" si="46"/>
        <v>36143</v>
      </c>
      <c r="M976" s="5">
        <f t="shared" ca="1" si="47"/>
        <v>26</v>
      </c>
    </row>
    <row r="977" spans="1:13" ht="15" customHeight="1" x14ac:dyDescent="0.25">
      <c r="A977" s="5" t="s">
        <v>481</v>
      </c>
      <c r="B977" s="5">
        <v>1997</v>
      </c>
      <c r="C977" s="12" t="s">
        <v>11</v>
      </c>
      <c r="D977" s="5">
        <v>6</v>
      </c>
      <c r="E977" s="5">
        <v>2</v>
      </c>
      <c r="F977" s="10">
        <v>4189.1099999999997</v>
      </c>
      <c r="G977" s="5" t="s">
        <v>2</v>
      </c>
      <c r="H977" s="5" t="s">
        <v>2</v>
      </c>
      <c r="I977" s="5" t="s">
        <v>14</v>
      </c>
      <c r="J977" s="14"/>
      <c r="K977" s="5">
        <f t="shared" si="45"/>
        <v>9</v>
      </c>
      <c r="L977" s="12">
        <f t="shared" si="46"/>
        <v>35679</v>
      </c>
      <c r="M977" s="5">
        <f t="shared" ca="1" si="47"/>
        <v>27</v>
      </c>
    </row>
    <row r="978" spans="1:13" ht="15" customHeight="1" x14ac:dyDescent="0.25">
      <c r="A978" s="5" t="s">
        <v>480</v>
      </c>
      <c r="B978" s="5">
        <v>1995</v>
      </c>
      <c r="C978" s="12" t="s">
        <v>27</v>
      </c>
      <c r="D978" s="5">
        <v>3</v>
      </c>
      <c r="E978" s="5">
        <v>0</v>
      </c>
      <c r="F978" s="10">
        <v>4188.7299999999996</v>
      </c>
      <c r="G978" s="5" t="s">
        <v>2</v>
      </c>
      <c r="H978" s="5" t="s">
        <v>2</v>
      </c>
      <c r="I978" s="5" t="s">
        <v>190</v>
      </c>
      <c r="J978" s="14"/>
      <c r="K978" s="5">
        <f t="shared" si="45"/>
        <v>10</v>
      </c>
      <c r="L978" s="12">
        <f t="shared" si="46"/>
        <v>34975</v>
      </c>
      <c r="M978" s="5">
        <f t="shared" ca="1" si="47"/>
        <v>29</v>
      </c>
    </row>
    <row r="979" spans="1:13" ht="15" customHeight="1" x14ac:dyDescent="0.25">
      <c r="A979" s="5" t="s">
        <v>479</v>
      </c>
      <c r="B979" s="5">
        <v>1989</v>
      </c>
      <c r="C979" s="12" t="s">
        <v>9</v>
      </c>
      <c r="D979" s="5">
        <v>25</v>
      </c>
      <c r="E979" s="5">
        <v>0</v>
      </c>
      <c r="F979" s="10">
        <v>4185.1000000000004</v>
      </c>
      <c r="G979" s="5" t="s">
        <v>2</v>
      </c>
      <c r="H979" s="5" t="s">
        <v>3</v>
      </c>
      <c r="I979" s="5" t="s">
        <v>4</v>
      </c>
      <c r="J979" s="14"/>
      <c r="K979" s="5">
        <f t="shared" si="45"/>
        <v>6</v>
      </c>
      <c r="L979" s="12">
        <f t="shared" si="46"/>
        <v>32684</v>
      </c>
      <c r="M979" s="5">
        <f t="shared" ca="1" si="47"/>
        <v>35</v>
      </c>
    </row>
    <row r="980" spans="1:13" ht="15" customHeight="1" x14ac:dyDescent="0.25">
      <c r="A980" s="5" t="s">
        <v>2175</v>
      </c>
      <c r="B980" s="5">
        <v>1973</v>
      </c>
      <c r="C980" s="12" t="s">
        <v>25</v>
      </c>
      <c r="D980" s="5">
        <v>9</v>
      </c>
      <c r="E980" s="5">
        <v>0</v>
      </c>
      <c r="F980" s="10">
        <v>36541.550000000003</v>
      </c>
      <c r="G980" s="5" t="s">
        <v>2</v>
      </c>
      <c r="H980" s="5" t="s">
        <v>3</v>
      </c>
      <c r="I980" s="5" t="s">
        <v>32</v>
      </c>
      <c r="J980" s="14"/>
      <c r="K980" s="5">
        <f t="shared" si="45"/>
        <v>8</v>
      </c>
      <c r="L980" s="12">
        <f t="shared" si="46"/>
        <v>26885</v>
      </c>
      <c r="M980" s="5">
        <f t="shared" ca="1" si="47"/>
        <v>51</v>
      </c>
    </row>
    <row r="981" spans="1:13" ht="15" customHeight="1" x14ac:dyDescent="0.25">
      <c r="A981" s="5" t="s">
        <v>478</v>
      </c>
      <c r="B981" s="5">
        <v>1984</v>
      </c>
      <c r="C981" s="12" t="s">
        <v>11</v>
      </c>
      <c r="D981" s="5">
        <v>16</v>
      </c>
      <c r="E981" s="5">
        <v>3</v>
      </c>
      <c r="F981" s="10">
        <v>4163.21</v>
      </c>
      <c r="G981" s="5" t="s">
        <v>2</v>
      </c>
      <c r="H981" s="5" t="s">
        <v>2</v>
      </c>
      <c r="I981" s="5" t="s">
        <v>14</v>
      </c>
      <c r="J981" s="14"/>
      <c r="K981" s="5">
        <f t="shared" si="45"/>
        <v>9</v>
      </c>
      <c r="L981" s="12">
        <f t="shared" si="46"/>
        <v>30941</v>
      </c>
      <c r="M981" s="5">
        <f t="shared" ca="1" si="47"/>
        <v>40</v>
      </c>
    </row>
    <row r="982" spans="1:13" ht="15" customHeight="1" x14ac:dyDescent="0.25">
      <c r="A982" s="5" t="s">
        <v>477</v>
      </c>
      <c r="B982" s="5">
        <v>1998</v>
      </c>
      <c r="C982" s="12" t="s">
        <v>6</v>
      </c>
      <c r="D982" s="5">
        <v>26</v>
      </c>
      <c r="E982" s="5">
        <v>0</v>
      </c>
      <c r="F982" s="10">
        <v>4154.97</v>
      </c>
      <c r="G982" s="5" t="s">
        <v>2</v>
      </c>
      <c r="H982" s="5" t="s">
        <v>7</v>
      </c>
      <c r="I982" s="5" t="s">
        <v>14</v>
      </c>
      <c r="J982" s="14"/>
      <c r="K982" s="5">
        <f t="shared" si="45"/>
        <v>11</v>
      </c>
      <c r="L982" s="12">
        <f t="shared" si="46"/>
        <v>36125</v>
      </c>
      <c r="M982" s="5">
        <f t="shared" ca="1" si="47"/>
        <v>26</v>
      </c>
    </row>
    <row r="983" spans="1:13" ht="15" customHeight="1" x14ac:dyDescent="0.25">
      <c r="A983" s="5" t="s">
        <v>476</v>
      </c>
      <c r="B983" s="5">
        <v>1992</v>
      </c>
      <c r="C983" s="12" t="s">
        <v>25</v>
      </c>
      <c r="D983" s="5">
        <v>4</v>
      </c>
      <c r="E983" s="5">
        <v>1</v>
      </c>
      <c r="F983" s="10">
        <v>4151.03</v>
      </c>
      <c r="G983" s="5" t="s">
        <v>2</v>
      </c>
      <c r="H983" s="5" t="s">
        <v>2</v>
      </c>
      <c r="I983" s="5" t="s">
        <v>4</v>
      </c>
      <c r="J983" s="14"/>
      <c r="K983" s="5">
        <f t="shared" si="45"/>
        <v>8</v>
      </c>
      <c r="L983" s="12">
        <f t="shared" si="46"/>
        <v>33820</v>
      </c>
      <c r="M983" s="5">
        <f t="shared" ca="1" si="47"/>
        <v>32</v>
      </c>
    </row>
    <row r="984" spans="1:13" ht="15" customHeight="1" x14ac:dyDescent="0.25">
      <c r="A984" s="5" t="s">
        <v>475</v>
      </c>
      <c r="B984" s="5">
        <v>1992</v>
      </c>
      <c r="C984" s="12" t="s">
        <v>9</v>
      </c>
      <c r="D984" s="5">
        <v>28</v>
      </c>
      <c r="E984" s="5">
        <v>1</v>
      </c>
      <c r="F984" s="10">
        <v>4149.74</v>
      </c>
      <c r="G984" s="5" t="s">
        <v>2</v>
      </c>
      <c r="H984" s="5" t="s">
        <v>7</v>
      </c>
      <c r="I984" s="5" t="s">
        <v>32</v>
      </c>
      <c r="J984" s="14"/>
      <c r="K984" s="5">
        <f t="shared" si="45"/>
        <v>6</v>
      </c>
      <c r="L984" s="12">
        <f t="shared" si="46"/>
        <v>33783</v>
      </c>
      <c r="M984" s="5">
        <f t="shared" ca="1" si="47"/>
        <v>32</v>
      </c>
    </row>
    <row r="985" spans="1:13" ht="15" customHeight="1" x14ac:dyDescent="0.25">
      <c r="A985" s="5" t="s">
        <v>474</v>
      </c>
      <c r="B985" s="5">
        <v>1992</v>
      </c>
      <c r="C985" s="12" t="s">
        <v>9</v>
      </c>
      <c r="D985" s="5">
        <v>18</v>
      </c>
      <c r="E985" s="5">
        <v>0</v>
      </c>
      <c r="F985" s="10">
        <v>4137.5200000000004</v>
      </c>
      <c r="G985" s="5" t="s">
        <v>2</v>
      </c>
      <c r="H985" s="5" t="s">
        <v>3</v>
      </c>
      <c r="I985" s="5" t="s">
        <v>237</v>
      </c>
      <c r="J985" s="14"/>
      <c r="K985" s="5">
        <f t="shared" si="45"/>
        <v>6</v>
      </c>
      <c r="L985" s="12">
        <f t="shared" si="46"/>
        <v>33773</v>
      </c>
      <c r="M985" s="5">
        <f t="shared" ca="1" si="47"/>
        <v>32</v>
      </c>
    </row>
    <row r="986" spans="1:13" ht="15" customHeight="1" x14ac:dyDescent="0.25">
      <c r="A986" s="5" t="s">
        <v>473</v>
      </c>
      <c r="B986" s="5">
        <v>1991</v>
      </c>
      <c r="C986" s="12" t="s">
        <v>25</v>
      </c>
      <c r="D986" s="5">
        <v>6</v>
      </c>
      <c r="E986" s="5">
        <v>0</v>
      </c>
      <c r="F986" s="10">
        <v>4134.08</v>
      </c>
      <c r="G986" s="5" t="s">
        <v>2</v>
      </c>
      <c r="H986" s="5" t="s">
        <v>7</v>
      </c>
      <c r="I986" s="5" t="s">
        <v>14</v>
      </c>
      <c r="J986" s="14"/>
      <c r="K986" s="5">
        <f t="shared" si="45"/>
        <v>8</v>
      </c>
      <c r="L986" s="12">
        <f t="shared" si="46"/>
        <v>33456</v>
      </c>
      <c r="M986" s="5">
        <f t="shared" ca="1" si="47"/>
        <v>33</v>
      </c>
    </row>
    <row r="987" spans="1:13" ht="15" customHeight="1" x14ac:dyDescent="0.25">
      <c r="A987" s="5" t="s">
        <v>472</v>
      </c>
      <c r="B987" s="5">
        <v>1994</v>
      </c>
      <c r="C987" s="12" t="s">
        <v>25</v>
      </c>
      <c r="D987" s="5">
        <v>21</v>
      </c>
      <c r="E987" s="5">
        <v>1</v>
      </c>
      <c r="F987" s="10">
        <v>4133.6400000000003</v>
      </c>
      <c r="G987" s="5" t="s">
        <v>2</v>
      </c>
      <c r="H987" s="5" t="s">
        <v>3</v>
      </c>
      <c r="I987" s="5" t="s">
        <v>14</v>
      </c>
      <c r="J987" s="14"/>
      <c r="K987" s="5">
        <f t="shared" si="45"/>
        <v>8</v>
      </c>
      <c r="L987" s="12">
        <f t="shared" si="46"/>
        <v>34567</v>
      </c>
      <c r="M987" s="5">
        <f t="shared" ca="1" si="47"/>
        <v>30</v>
      </c>
    </row>
    <row r="988" spans="1:13" ht="15" customHeight="1" x14ac:dyDescent="0.25">
      <c r="A988" s="5" t="s">
        <v>471</v>
      </c>
      <c r="B988" s="5">
        <v>1990</v>
      </c>
      <c r="C988" s="12" t="s">
        <v>21</v>
      </c>
      <c r="D988" s="5">
        <v>14</v>
      </c>
      <c r="E988" s="5">
        <v>1</v>
      </c>
      <c r="F988" s="10">
        <v>4076.5</v>
      </c>
      <c r="G988" s="5" t="s">
        <v>2</v>
      </c>
      <c r="H988" s="5" t="s">
        <v>3</v>
      </c>
      <c r="I988" s="5" t="s">
        <v>32</v>
      </c>
      <c r="J988" s="14"/>
      <c r="K988" s="5">
        <f t="shared" si="45"/>
        <v>12</v>
      </c>
      <c r="L988" s="12">
        <f t="shared" si="46"/>
        <v>33221</v>
      </c>
      <c r="M988" s="5">
        <f t="shared" ca="1" si="47"/>
        <v>34</v>
      </c>
    </row>
    <row r="989" spans="1:13" ht="15" customHeight="1" x14ac:dyDescent="0.25">
      <c r="A989" s="5" t="s">
        <v>470</v>
      </c>
      <c r="B989" s="5">
        <v>1990</v>
      </c>
      <c r="C989" s="12" t="s">
        <v>21</v>
      </c>
      <c r="D989" s="5">
        <v>1</v>
      </c>
      <c r="E989" s="5">
        <v>1</v>
      </c>
      <c r="F989" s="10">
        <v>4074.45</v>
      </c>
      <c r="G989" s="5" t="s">
        <v>3</v>
      </c>
      <c r="H989" s="5" t="s">
        <v>2</v>
      </c>
      <c r="I989" s="5" t="s">
        <v>4</v>
      </c>
      <c r="J989" s="14"/>
      <c r="K989" s="5">
        <f t="shared" si="45"/>
        <v>12</v>
      </c>
      <c r="L989" s="12">
        <f t="shared" si="46"/>
        <v>33208</v>
      </c>
      <c r="M989" s="5">
        <f t="shared" ca="1" si="47"/>
        <v>34</v>
      </c>
    </row>
    <row r="990" spans="1:13" ht="15" customHeight="1" x14ac:dyDescent="0.25">
      <c r="A990" s="5" t="s">
        <v>469</v>
      </c>
      <c r="B990" s="5">
        <v>2002</v>
      </c>
      <c r="C990" s="12" t="s">
        <v>27</v>
      </c>
      <c r="D990" s="5">
        <v>18</v>
      </c>
      <c r="E990" s="5">
        <v>0</v>
      </c>
      <c r="F990" s="10">
        <v>4070.51</v>
      </c>
      <c r="G990" s="5" t="s">
        <v>2</v>
      </c>
      <c r="H990" s="5" t="s">
        <v>7</v>
      </c>
      <c r="I990" s="5" t="s">
        <v>14</v>
      </c>
      <c r="J990" s="14"/>
      <c r="K990" s="5">
        <f t="shared" si="45"/>
        <v>10</v>
      </c>
      <c r="L990" s="12">
        <f t="shared" si="46"/>
        <v>37547</v>
      </c>
      <c r="M990" s="5">
        <f t="shared" ca="1" si="47"/>
        <v>22</v>
      </c>
    </row>
    <row r="991" spans="1:13" ht="15" customHeight="1" x14ac:dyDescent="0.25">
      <c r="A991" s="5" t="s">
        <v>2174</v>
      </c>
      <c r="B991" s="5">
        <v>1962</v>
      </c>
      <c r="C991" s="12" t="s">
        <v>6</v>
      </c>
      <c r="D991" s="5">
        <v>19</v>
      </c>
      <c r="E991" s="5">
        <v>0</v>
      </c>
      <c r="F991" s="10">
        <v>36445.550000000003</v>
      </c>
      <c r="G991" s="5" t="s">
        <v>2</v>
      </c>
      <c r="H991" s="5" t="s">
        <v>2</v>
      </c>
      <c r="I991" s="5" t="s">
        <v>32</v>
      </c>
      <c r="J991" s="14"/>
      <c r="K991" s="5">
        <f t="shared" si="45"/>
        <v>11</v>
      </c>
      <c r="L991" s="12">
        <f t="shared" si="46"/>
        <v>22969</v>
      </c>
      <c r="M991" s="5">
        <f t="shared" ca="1" si="47"/>
        <v>62</v>
      </c>
    </row>
    <row r="992" spans="1:13" ht="15" customHeight="1" x14ac:dyDescent="0.25">
      <c r="A992" s="5" t="s">
        <v>468</v>
      </c>
      <c r="B992" s="5">
        <v>1983</v>
      </c>
      <c r="C992" s="12" t="s">
        <v>11</v>
      </c>
      <c r="D992" s="5">
        <v>16</v>
      </c>
      <c r="E992" s="5">
        <v>3</v>
      </c>
      <c r="F992" s="10">
        <v>4070.42</v>
      </c>
      <c r="G992" s="5" t="s">
        <v>2</v>
      </c>
      <c r="H992" s="5" t="s">
        <v>7</v>
      </c>
      <c r="I992" s="5" t="s">
        <v>4</v>
      </c>
      <c r="J992" s="14"/>
      <c r="K992" s="5">
        <f t="shared" si="45"/>
        <v>9</v>
      </c>
      <c r="L992" s="12">
        <f t="shared" si="46"/>
        <v>30575</v>
      </c>
      <c r="M992" s="5">
        <f t="shared" ca="1" si="47"/>
        <v>41</v>
      </c>
    </row>
    <row r="993" spans="1:13" ht="15" customHeight="1" x14ac:dyDescent="0.25">
      <c r="A993" s="5" t="s">
        <v>467</v>
      </c>
      <c r="B993" s="5">
        <v>1995</v>
      </c>
      <c r="C993" s="12" t="s">
        <v>11</v>
      </c>
      <c r="D993" s="5">
        <v>14</v>
      </c>
      <c r="E993" s="5">
        <v>2</v>
      </c>
      <c r="F993" s="10">
        <v>4058.71</v>
      </c>
      <c r="G993" s="5" t="s">
        <v>3</v>
      </c>
      <c r="H993" s="5" t="s">
        <v>3</v>
      </c>
      <c r="I993" s="5" t="s">
        <v>14</v>
      </c>
      <c r="J993" s="14"/>
      <c r="K993" s="5">
        <f t="shared" si="45"/>
        <v>9</v>
      </c>
      <c r="L993" s="12">
        <f t="shared" si="46"/>
        <v>34956</v>
      </c>
      <c r="M993" s="5">
        <f t="shared" ca="1" si="47"/>
        <v>29</v>
      </c>
    </row>
    <row r="994" spans="1:13" ht="15" customHeight="1" x14ac:dyDescent="0.25">
      <c r="A994" s="5" t="s">
        <v>466</v>
      </c>
      <c r="B994" s="5">
        <v>1993</v>
      </c>
      <c r="C994" s="12" t="s">
        <v>25</v>
      </c>
      <c r="D994" s="5">
        <v>13</v>
      </c>
      <c r="E994" s="5">
        <v>2</v>
      </c>
      <c r="F994" s="10">
        <v>4058.12</v>
      </c>
      <c r="G994" s="5" t="s">
        <v>2</v>
      </c>
      <c r="H994" s="5" t="s">
        <v>7</v>
      </c>
      <c r="I994" s="5" t="s">
        <v>4</v>
      </c>
      <c r="J994" s="14"/>
      <c r="K994" s="5">
        <f t="shared" si="45"/>
        <v>8</v>
      </c>
      <c r="L994" s="12">
        <f t="shared" si="46"/>
        <v>34194</v>
      </c>
      <c r="M994" s="5">
        <f t="shared" ca="1" si="47"/>
        <v>31</v>
      </c>
    </row>
    <row r="995" spans="1:13" ht="15" customHeight="1" x14ac:dyDescent="0.25">
      <c r="A995" s="5" t="s">
        <v>465</v>
      </c>
      <c r="B995" s="5">
        <v>1988</v>
      </c>
      <c r="C995" s="12" t="s">
        <v>6</v>
      </c>
      <c r="D995" s="5">
        <v>30</v>
      </c>
      <c r="E995" s="5">
        <v>3</v>
      </c>
      <c r="F995" s="10">
        <v>4047.94</v>
      </c>
      <c r="G995" s="5" t="s">
        <v>2</v>
      </c>
      <c r="H995" s="5" t="s">
        <v>7</v>
      </c>
      <c r="I995" s="5" t="s">
        <v>4</v>
      </c>
      <c r="J995" s="14"/>
      <c r="K995" s="5">
        <f t="shared" si="45"/>
        <v>11</v>
      </c>
      <c r="L995" s="12">
        <f t="shared" si="46"/>
        <v>32477</v>
      </c>
      <c r="M995" s="5">
        <f t="shared" ca="1" si="47"/>
        <v>36</v>
      </c>
    </row>
    <row r="996" spans="1:13" ht="15" customHeight="1" x14ac:dyDescent="0.25">
      <c r="A996" s="5" t="s">
        <v>464</v>
      </c>
      <c r="B996" s="5">
        <v>1993</v>
      </c>
      <c r="C996" s="12" t="s">
        <v>21</v>
      </c>
      <c r="D996" s="5">
        <v>26</v>
      </c>
      <c r="E996" s="5">
        <v>1</v>
      </c>
      <c r="F996" s="10">
        <v>4040.56</v>
      </c>
      <c r="G996" s="5" t="s">
        <v>3</v>
      </c>
      <c r="H996" s="5" t="s">
        <v>3</v>
      </c>
      <c r="I996" s="5" t="s">
        <v>154</v>
      </c>
      <c r="J996" s="14"/>
      <c r="K996" s="5">
        <f t="shared" si="45"/>
        <v>12</v>
      </c>
      <c r="L996" s="12">
        <f t="shared" si="46"/>
        <v>34329</v>
      </c>
      <c r="M996" s="5">
        <f t="shared" ca="1" si="47"/>
        <v>31</v>
      </c>
    </row>
    <row r="997" spans="1:13" ht="15" customHeight="1" x14ac:dyDescent="0.25">
      <c r="A997" s="5" t="s">
        <v>463</v>
      </c>
      <c r="B997" s="5">
        <v>1983</v>
      </c>
      <c r="C997" s="12" t="s">
        <v>6</v>
      </c>
      <c r="D997" s="5">
        <v>10</v>
      </c>
      <c r="E997" s="5">
        <v>3</v>
      </c>
      <c r="F997" s="10">
        <v>4039.9</v>
      </c>
      <c r="G997" s="5" t="s">
        <v>2</v>
      </c>
      <c r="H997" s="5" t="s">
        <v>7</v>
      </c>
      <c r="I997" s="5" t="s">
        <v>4</v>
      </c>
      <c r="J997" s="14"/>
      <c r="K997" s="5">
        <f t="shared" si="45"/>
        <v>11</v>
      </c>
      <c r="L997" s="12">
        <f t="shared" si="46"/>
        <v>30630</v>
      </c>
      <c r="M997" s="5">
        <f t="shared" ca="1" si="47"/>
        <v>41</v>
      </c>
    </row>
    <row r="998" spans="1:13" ht="15" customHeight="1" x14ac:dyDescent="0.25">
      <c r="A998" s="5" t="s">
        <v>462</v>
      </c>
      <c r="B998" s="5">
        <v>1984</v>
      </c>
      <c r="C998" s="12" t="s">
        <v>1</v>
      </c>
      <c r="D998" s="5">
        <v>7</v>
      </c>
      <c r="E998" s="5">
        <v>3</v>
      </c>
      <c r="F998" s="10">
        <v>4038.41</v>
      </c>
      <c r="G998" s="5" t="s">
        <v>2</v>
      </c>
      <c r="H998" s="5" t="s">
        <v>7</v>
      </c>
      <c r="I998" s="5" t="s">
        <v>4</v>
      </c>
      <c r="J998" s="14"/>
      <c r="K998" s="5">
        <f t="shared" si="45"/>
        <v>7</v>
      </c>
      <c r="L998" s="12">
        <f t="shared" si="46"/>
        <v>30870</v>
      </c>
      <c r="M998" s="5">
        <f t="shared" ca="1" si="47"/>
        <v>40</v>
      </c>
    </row>
    <row r="999" spans="1:13" ht="15" customHeight="1" x14ac:dyDescent="0.25">
      <c r="A999" s="5" t="s">
        <v>461</v>
      </c>
      <c r="B999" s="5">
        <v>1992</v>
      </c>
      <c r="C999" s="12" t="s">
        <v>27</v>
      </c>
      <c r="D999" s="5">
        <v>11</v>
      </c>
      <c r="E999" s="5">
        <v>1</v>
      </c>
      <c r="F999" s="10">
        <v>4032.24</v>
      </c>
      <c r="G999" s="5" t="s">
        <v>3</v>
      </c>
      <c r="H999" s="5" t="s">
        <v>3</v>
      </c>
      <c r="I999" s="5" t="s">
        <v>14</v>
      </c>
      <c r="J999" s="14"/>
      <c r="K999" s="5">
        <f t="shared" si="45"/>
        <v>10</v>
      </c>
      <c r="L999" s="12">
        <f t="shared" si="46"/>
        <v>33888</v>
      </c>
      <c r="M999" s="5">
        <f t="shared" ca="1" si="47"/>
        <v>32</v>
      </c>
    </row>
    <row r="1000" spans="1:13" ht="15" customHeight="1" x14ac:dyDescent="0.25">
      <c r="A1000" s="5" t="s">
        <v>460</v>
      </c>
      <c r="B1000" s="5">
        <v>2000</v>
      </c>
      <c r="C1000" s="12" t="s">
        <v>11</v>
      </c>
      <c r="D1000" s="5">
        <v>13</v>
      </c>
      <c r="E1000" s="5">
        <v>3</v>
      </c>
      <c r="F1000" s="10">
        <v>4005.42</v>
      </c>
      <c r="G1000" s="5" t="s">
        <v>2</v>
      </c>
      <c r="H1000" s="5" t="s">
        <v>7</v>
      </c>
      <c r="I1000" s="5" t="s">
        <v>154</v>
      </c>
      <c r="J1000" s="14"/>
      <c r="K1000" s="5">
        <f t="shared" si="45"/>
        <v>9</v>
      </c>
      <c r="L1000" s="12">
        <f t="shared" si="46"/>
        <v>36782</v>
      </c>
      <c r="M1000" s="5">
        <f t="shared" ca="1" si="47"/>
        <v>24</v>
      </c>
    </row>
    <row r="1001" spans="1:13" ht="15" customHeight="1" x14ac:dyDescent="0.25">
      <c r="A1001" s="5" t="s">
        <v>459</v>
      </c>
      <c r="B1001" s="5">
        <v>1989</v>
      </c>
      <c r="C1001" s="12" t="s">
        <v>1</v>
      </c>
      <c r="D1001" s="5">
        <v>10</v>
      </c>
      <c r="E1001" s="5">
        <v>3</v>
      </c>
      <c r="F1001" s="10">
        <v>4002.36</v>
      </c>
      <c r="G1001" s="5" t="s">
        <v>2</v>
      </c>
      <c r="H1001" s="5" t="s">
        <v>7</v>
      </c>
      <c r="I1001" s="5" t="s">
        <v>4</v>
      </c>
      <c r="J1001" s="14"/>
      <c r="K1001" s="5">
        <f t="shared" si="45"/>
        <v>7</v>
      </c>
      <c r="L1001" s="12">
        <f t="shared" si="46"/>
        <v>32699</v>
      </c>
      <c r="M1001" s="5">
        <f t="shared" ca="1" si="47"/>
        <v>35</v>
      </c>
    </row>
    <row r="1002" spans="1:13" ht="15" customHeight="1" x14ac:dyDescent="0.25">
      <c r="A1002" s="5" t="s">
        <v>2344</v>
      </c>
      <c r="B1002" s="5">
        <v>1964</v>
      </c>
      <c r="C1002" s="12" t="s">
        <v>6</v>
      </c>
      <c r="D1002" s="5">
        <v>7</v>
      </c>
      <c r="E1002" s="5">
        <v>2</v>
      </c>
      <c r="F1002" s="10">
        <v>47496.49</v>
      </c>
      <c r="G1002" s="5" t="s">
        <v>7</v>
      </c>
      <c r="H1002" s="5" t="s">
        <v>3</v>
      </c>
      <c r="I1002" s="5" t="s">
        <v>14</v>
      </c>
      <c r="J1002" s="14"/>
      <c r="K1002" s="5">
        <f t="shared" si="45"/>
        <v>11</v>
      </c>
      <c r="L1002" s="12">
        <f t="shared" si="46"/>
        <v>23688</v>
      </c>
      <c r="M1002" s="5">
        <f t="shared" ca="1" si="47"/>
        <v>60</v>
      </c>
    </row>
    <row r="1003" spans="1:13" ht="15" customHeight="1" x14ac:dyDescent="0.25">
      <c r="A1003" s="5" t="s">
        <v>2173</v>
      </c>
      <c r="B1003" s="5">
        <v>2003</v>
      </c>
      <c r="C1003" s="12" t="s">
        <v>21</v>
      </c>
      <c r="D1003" s="5">
        <v>9</v>
      </c>
      <c r="E1003" s="5">
        <v>2</v>
      </c>
      <c r="F1003" s="10">
        <v>36397.58</v>
      </c>
      <c r="G1003" s="5" t="s">
        <v>2</v>
      </c>
      <c r="H1003" s="5" t="s">
        <v>3</v>
      </c>
      <c r="I1003" s="5" t="s">
        <v>32</v>
      </c>
      <c r="J1003" s="14"/>
      <c r="K1003" s="5">
        <f t="shared" si="45"/>
        <v>12</v>
      </c>
      <c r="L1003" s="12">
        <f t="shared" si="46"/>
        <v>37964</v>
      </c>
      <c r="M1003" s="5">
        <f t="shared" ca="1" si="47"/>
        <v>21</v>
      </c>
    </row>
    <row r="1004" spans="1:13" ht="15" customHeight="1" x14ac:dyDescent="0.25">
      <c r="A1004" s="5" t="s">
        <v>458</v>
      </c>
      <c r="B1004" s="5">
        <v>1990</v>
      </c>
      <c r="C1004" s="12" t="s">
        <v>6</v>
      </c>
      <c r="D1004" s="5">
        <v>1</v>
      </c>
      <c r="E1004" s="5">
        <v>0</v>
      </c>
      <c r="F1004" s="10">
        <v>3994.18</v>
      </c>
      <c r="G1004" s="5" t="s">
        <v>2</v>
      </c>
      <c r="H1004" s="5" t="s">
        <v>2</v>
      </c>
      <c r="I1004" s="5" t="s">
        <v>4</v>
      </c>
      <c r="J1004" s="14"/>
      <c r="K1004" s="5">
        <f t="shared" si="45"/>
        <v>11</v>
      </c>
      <c r="L1004" s="12">
        <f t="shared" si="46"/>
        <v>33178</v>
      </c>
      <c r="M1004" s="5">
        <f t="shared" ca="1" si="47"/>
        <v>34</v>
      </c>
    </row>
    <row r="1005" spans="1:13" ht="15" customHeight="1" x14ac:dyDescent="0.25">
      <c r="A1005" s="5" t="s">
        <v>457</v>
      </c>
      <c r="B1005" s="5">
        <v>1990</v>
      </c>
      <c r="C1005" s="12" t="s">
        <v>6</v>
      </c>
      <c r="D1005" s="5">
        <v>22</v>
      </c>
      <c r="E1005" s="5">
        <v>0</v>
      </c>
      <c r="F1005" s="10">
        <v>3989.84</v>
      </c>
      <c r="G1005" s="5" t="s">
        <v>2</v>
      </c>
      <c r="H1005" s="5" t="s">
        <v>2</v>
      </c>
      <c r="I1005" s="5" t="s">
        <v>32</v>
      </c>
      <c r="J1005" s="14"/>
      <c r="K1005" s="5">
        <f t="shared" si="45"/>
        <v>11</v>
      </c>
      <c r="L1005" s="12">
        <f t="shared" si="46"/>
        <v>33199</v>
      </c>
      <c r="M1005" s="5">
        <f t="shared" ca="1" si="47"/>
        <v>34</v>
      </c>
    </row>
    <row r="1006" spans="1:13" ht="15" customHeight="1" x14ac:dyDescent="0.25">
      <c r="A1006" s="5" t="s">
        <v>456</v>
      </c>
      <c r="B1006" s="5">
        <v>1996</v>
      </c>
      <c r="C1006" s="12" t="s">
        <v>11</v>
      </c>
      <c r="D1006" s="5">
        <v>8</v>
      </c>
      <c r="E1006" s="5">
        <v>2</v>
      </c>
      <c r="F1006" s="10">
        <v>3987.93</v>
      </c>
      <c r="G1006" s="5" t="s">
        <v>2</v>
      </c>
      <c r="H1006" s="5" t="s">
        <v>2</v>
      </c>
      <c r="I1006" s="5" t="s">
        <v>32</v>
      </c>
      <c r="J1006" s="14"/>
      <c r="K1006" s="5">
        <f t="shared" si="45"/>
        <v>9</v>
      </c>
      <c r="L1006" s="12">
        <f t="shared" si="46"/>
        <v>35316</v>
      </c>
      <c r="M1006" s="5">
        <f t="shared" ca="1" si="47"/>
        <v>28</v>
      </c>
    </row>
    <row r="1007" spans="1:13" ht="15" customHeight="1" x14ac:dyDescent="0.25">
      <c r="A1007" s="5" t="s">
        <v>455</v>
      </c>
      <c r="B1007" s="5">
        <v>1996</v>
      </c>
      <c r="C1007" s="12" t="s">
        <v>25</v>
      </c>
      <c r="D1007" s="5">
        <v>17</v>
      </c>
      <c r="E1007" s="5">
        <v>2</v>
      </c>
      <c r="F1007" s="10">
        <v>3981.98</v>
      </c>
      <c r="G1007" s="5" t="s">
        <v>2</v>
      </c>
      <c r="H1007" s="5" t="s">
        <v>2</v>
      </c>
      <c r="I1007" s="5" t="s">
        <v>4</v>
      </c>
      <c r="J1007" s="14"/>
      <c r="K1007" s="5">
        <f t="shared" si="45"/>
        <v>8</v>
      </c>
      <c r="L1007" s="12">
        <f t="shared" si="46"/>
        <v>35294</v>
      </c>
      <c r="M1007" s="5">
        <f t="shared" ca="1" si="47"/>
        <v>28</v>
      </c>
    </row>
    <row r="1008" spans="1:13" ht="15" customHeight="1" x14ac:dyDescent="0.25">
      <c r="A1008" s="5" t="s">
        <v>454</v>
      </c>
      <c r="B1008" s="5">
        <v>1990</v>
      </c>
      <c r="C1008" s="12" t="s">
        <v>1</v>
      </c>
      <c r="D1008" s="5">
        <v>29</v>
      </c>
      <c r="E1008" s="5">
        <v>0</v>
      </c>
      <c r="F1008" s="10">
        <v>3972.92</v>
      </c>
      <c r="G1008" s="5" t="s">
        <v>2</v>
      </c>
      <c r="H1008" s="5" t="s">
        <v>3</v>
      </c>
      <c r="I1008" s="5" t="s">
        <v>4</v>
      </c>
      <c r="J1008" s="14"/>
      <c r="K1008" s="5">
        <f t="shared" si="45"/>
        <v>7</v>
      </c>
      <c r="L1008" s="12">
        <f t="shared" si="46"/>
        <v>33083</v>
      </c>
      <c r="M1008" s="5">
        <f t="shared" ca="1" si="47"/>
        <v>34</v>
      </c>
    </row>
    <row r="1009" spans="1:13" ht="15" customHeight="1" x14ac:dyDescent="0.25">
      <c r="A1009" s="5" t="s">
        <v>453</v>
      </c>
      <c r="B1009" s="5">
        <v>1995</v>
      </c>
      <c r="C1009" s="12" t="s">
        <v>1</v>
      </c>
      <c r="D1009" s="5">
        <v>11</v>
      </c>
      <c r="E1009" s="5">
        <v>1</v>
      </c>
      <c r="F1009" s="10">
        <v>3956.07</v>
      </c>
      <c r="G1009" s="5" t="s">
        <v>2</v>
      </c>
      <c r="H1009" s="5" t="s">
        <v>2</v>
      </c>
      <c r="I1009" s="5" t="s">
        <v>14</v>
      </c>
      <c r="J1009" s="14"/>
      <c r="K1009" s="5">
        <f t="shared" si="45"/>
        <v>7</v>
      </c>
      <c r="L1009" s="12">
        <f t="shared" si="46"/>
        <v>34891</v>
      </c>
      <c r="M1009" s="5">
        <f t="shared" ca="1" si="47"/>
        <v>29</v>
      </c>
    </row>
    <row r="1010" spans="1:13" ht="15" customHeight="1" x14ac:dyDescent="0.25">
      <c r="A1010" s="5" t="s">
        <v>452</v>
      </c>
      <c r="B1010" s="5">
        <v>1999</v>
      </c>
      <c r="C1010" s="12" t="s">
        <v>1</v>
      </c>
      <c r="D1010" s="5">
        <v>10</v>
      </c>
      <c r="E1010" s="5">
        <v>0</v>
      </c>
      <c r="F1010" s="10">
        <v>3955.98</v>
      </c>
      <c r="G1010" s="5" t="s">
        <v>2</v>
      </c>
      <c r="H1010" s="5" t="s">
        <v>3</v>
      </c>
      <c r="I1010" s="5" t="s">
        <v>290</v>
      </c>
      <c r="J1010" s="14"/>
      <c r="K1010" s="5">
        <f t="shared" si="45"/>
        <v>7</v>
      </c>
      <c r="L1010" s="12">
        <f t="shared" si="46"/>
        <v>36351</v>
      </c>
      <c r="M1010" s="5">
        <f t="shared" ca="1" si="47"/>
        <v>25</v>
      </c>
    </row>
    <row r="1011" spans="1:13" ht="15" customHeight="1" x14ac:dyDescent="0.25">
      <c r="A1011" s="5" t="s">
        <v>451</v>
      </c>
      <c r="B1011" s="5">
        <v>1993</v>
      </c>
      <c r="C1011" s="12" t="s">
        <v>6</v>
      </c>
      <c r="D1011" s="5">
        <v>11</v>
      </c>
      <c r="E1011" s="5">
        <v>1</v>
      </c>
      <c r="F1011" s="10">
        <v>3947.41</v>
      </c>
      <c r="G1011" s="5" t="s">
        <v>2</v>
      </c>
      <c r="H1011" s="5" t="s">
        <v>2</v>
      </c>
      <c r="I1011" s="5" t="s">
        <v>4</v>
      </c>
      <c r="J1011" s="14"/>
      <c r="K1011" s="5">
        <f t="shared" si="45"/>
        <v>11</v>
      </c>
      <c r="L1011" s="12">
        <f t="shared" si="46"/>
        <v>34284</v>
      </c>
      <c r="M1011" s="5">
        <f t="shared" ca="1" si="47"/>
        <v>31</v>
      </c>
    </row>
    <row r="1012" spans="1:13" ht="15" customHeight="1" x14ac:dyDescent="0.25">
      <c r="A1012" s="5" t="s">
        <v>450</v>
      </c>
      <c r="B1012" s="5">
        <v>1993</v>
      </c>
      <c r="C1012" s="12" t="s">
        <v>11</v>
      </c>
      <c r="D1012" s="5">
        <v>29</v>
      </c>
      <c r="E1012" s="5">
        <v>0</v>
      </c>
      <c r="F1012" s="10">
        <v>3943.6</v>
      </c>
      <c r="G1012" s="5" t="s">
        <v>2</v>
      </c>
      <c r="H1012" s="5" t="s">
        <v>3</v>
      </c>
      <c r="I1012" s="5" t="s">
        <v>237</v>
      </c>
      <c r="J1012" s="14"/>
      <c r="K1012" s="5">
        <f t="shared" si="45"/>
        <v>9</v>
      </c>
      <c r="L1012" s="12">
        <f t="shared" si="46"/>
        <v>34241</v>
      </c>
      <c r="M1012" s="5">
        <f t="shared" ca="1" si="47"/>
        <v>31</v>
      </c>
    </row>
    <row r="1013" spans="1:13" ht="15" customHeight="1" x14ac:dyDescent="0.25">
      <c r="A1013" s="5" t="s">
        <v>449</v>
      </c>
      <c r="B1013" s="5">
        <v>1988</v>
      </c>
      <c r="C1013" s="12" t="s">
        <v>27</v>
      </c>
      <c r="D1013" s="5">
        <v>24</v>
      </c>
      <c r="E1013" s="5">
        <v>0</v>
      </c>
      <c r="F1013" s="10">
        <v>3935.18</v>
      </c>
      <c r="G1013" s="5" t="s">
        <v>3</v>
      </c>
      <c r="H1013" s="5" t="s">
        <v>7</v>
      </c>
      <c r="I1013" s="5" t="s">
        <v>4</v>
      </c>
      <c r="J1013" s="14"/>
      <c r="K1013" s="5">
        <f t="shared" si="45"/>
        <v>10</v>
      </c>
      <c r="L1013" s="12">
        <f t="shared" si="46"/>
        <v>32440</v>
      </c>
      <c r="M1013" s="5">
        <f t="shared" ca="1" si="47"/>
        <v>36</v>
      </c>
    </row>
    <row r="1014" spans="1:13" ht="15" customHeight="1" x14ac:dyDescent="0.25">
      <c r="A1014" s="5" t="s">
        <v>2172</v>
      </c>
      <c r="B1014" s="5">
        <v>1975</v>
      </c>
      <c r="C1014" s="12" t="s">
        <v>9</v>
      </c>
      <c r="D1014" s="5">
        <v>5</v>
      </c>
      <c r="E1014" s="5">
        <v>1</v>
      </c>
      <c r="F1014" s="10">
        <v>36350.71</v>
      </c>
      <c r="G1014" s="5" t="s">
        <v>7</v>
      </c>
      <c r="H1014" s="5" t="s">
        <v>2</v>
      </c>
      <c r="I1014" s="5" t="s">
        <v>32</v>
      </c>
      <c r="J1014" s="14"/>
      <c r="K1014" s="5">
        <f t="shared" si="45"/>
        <v>6</v>
      </c>
      <c r="L1014" s="12">
        <f t="shared" si="46"/>
        <v>27550</v>
      </c>
      <c r="M1014" s="5">
        <f t="shared" ca="1" si="47"/>
        <v>49</v>
      </c>
    </row>
    <row r="1015" spans="1:13" ht="15" customHeight="1" x14ac:dyDescent="0.25">
      <c r="A1015" s="5" t="s">
        <v>448</v>
      </c>
      <c r="B1015" s="5">
        <v>2002</v>
      </c>
      <c r="C1015" s="12" t="s">
        <v>9</v>
      </c>
      <c r="D1015" s="5">
        <v>15</v>
      </c>
      <c r="E1015" s="5">
        <v>0</v>
      </c>
      <c r="F1015" s="10">
        <v>3931.51</v>
      </c>
      <c r="G1015" s="5" t="s">
        <v>2</v>
      </c>
      <c r="H1015" s="5" t="s">
        <v>3</v>
      </c>
      <c r="I1015" s="5" t="s">
        <v>32</v>
      </c>
      <c r="J1015" s="14"/>
      <c r="K1015" s="5">
        <f t="shared" si="45"/>
        <v>6</v>
      </c>
      <c r="L1015" s="12">
        <f t="shared" si="46"/>
        <v>37422</v>
      </c>
      <c r="M1015" s="5">
        <f t="shared" ca="1" si="47"/>
        <v>22</v>
      </c>
    </row>
    <row r="1016" spans="1:13" ht="15" customHeight="1" x14ac:dyDescent="0.25">
      <c r="A1016" s="5" t="s">
        <v>447</v>
      </c>
      <c r="B1016" s="5">
        <v>2000</v>
      </c>
      <c r="C1016" s="12" t="s">
        <v>1</v>
      </c>
      <c r="D1016" s="5">
        <v>10</v>
      </c>
      <c r="E1016" s="5">
        <v>2</v>
      </c>
      <c r="F1016" s="10">
        <v>3925.76</v>
      </c>
      <c r="G1016" s="5" t="s">
        <v>2</v>
      </c>
      <c r="H1016" s="5" t="s">
        <v>2</v>
      </c>
      <c r="I1016" s="5" t="s">
        <v>237</v>
      </c>
      <c r="J1016" s="14"/>
      <c r="K1016" s="5">
        <f t="shared" si="45"/>
        <v>7</v>
      </c>
      <c r="L1016" s="12">
        <f t="shared" si="46"/>
        <v>36717</v>
      </c>
      <c r="M1016" s="5">
        <f t="shared" ca="1" si="47"/>
        <v>24</v>
      </c>
    </row>
    <row r="1017" spans="1:13" ht="15" customHeight="1" x14ac:dyDescent="0.25">
      <c r="A1017" s="5" t="s">
        <v>446</v>
      </c>
      <c r="B1017" s="5">
        <v>1985</v>
      </c>
      <c r="C1017" s="12" t="s">
        <v>1</v>
      </c>
      <c r="D1017" s="5">
        <v>5</v>
      </c>
      <c r="E1017" s="5">
        <v>3</v>
      </c>
      <c r="F1017" s="10">
        <v>3910.44</v>
      </c>
      <c r="G1017" s="5" t="s">
        <v>2</v>
      </c>
      <c r="H1017" s="5" t="s">
        <v>2</v>
      </c>
      <c r="I1017" s="5" t="s">
        <v>4</v>
      </c>
      <c r="J1017" s="14"/>
      <c r="K1017" s="5">
        <f t="shared" si="45"/>
        <v>7</v>
      </c>
      <c r="L1017" s="12">
        <f t="shared" si="46"/>
        <v>31233</v>
      </c>
      <c r="M1017" s="5">
        <f t="shared" ca="1" si="47"/>
        <v>39</v>
      </c>
    </row>
    <row r="1018" spans="1:13" ht="15" customHeight="1" x14ac:dyDescent="0.25">
      <c r="A1018" s="5" t="s">
        <v>445</v>
      </c>
      <c r="B1018" s="5">
        <v>1997</v>
      </c>
      <c r="C1018" s="12" t="s">
        <v>6</v>
      </c>
      <c r="D1018" s="5">
        <v>24</v>
      </c>
      <c r="E1018" s="5">
        <v>3</v>
      </c>
      <c r="F1018" s="10">
        <v>3906.13</v>
      </c>
      <c r="G1018" s="5" t="s">
        <v>3</v>
      </c>
      <c r="H1018" s="5" t="s">
        <v>3</v>
      </c>
      <c r="I1018" s="5" t="s">
        <v>32</v>
      </c>
      <c r="J1018" s="14"/>
      <c r="K1018" s="5">
        <f t="shared" si="45"/>
        <v>11</v>
      </c>
      <c r="L1018" s="12">
        <f t="shared" si="46"/>
        <v>35758</v>
      </c>
      <c r="M1018" s="5">
        <f t="shared" ca="1" si="47"/>
        <v>27</v>
      </c>
    </row>
    <row r="1019" spans="1:13" ht="15" customHeight="1" x14ac:dyDescent="0.25">
      <c r="A1019" s="5" t="s">
        <v>444</v>
      </c>
      <c r="B1019" s="5">
        <v>1981</v>
      </c>
      <c r="C1019" s="12" t="s">
        <v>25</v>
      </c>
      <c r="D1019" s="5">
        <v>27</v>
      </c>
      <c r="E1019" s="5">
        <v>1</v>
      </c>
      <c r="F1019" s="10">
        <v>3902.07</v>
      </c>
      <c r="G1019" s="5" t="s">
        <v>2</v>
      </c>
      <c r="H1019" s="5" t="s">
        <v>2</v>
      </c>
      <c r="I1019" s="5" t="s">
        <v>4</v>
      </c>
      <c r="J1019" s="14"/>
      <c r="K1019" s="5">
        <f t="shared" si="45"/>
        <v>8</v>
      </c>
      <c r="L1019" s="12">
        <f t="shared" si="46"/>
        <v>29825</v>
      </c>
      <c r="M1019" s="5">
        <f t="shared" ca="1" si="47"/>
        <v>43</v>
      </c>
    </row>
    <row r="1020" spans="1:13" ht="15" customHeight="1" x14ac:dyDescent="0.25">
      <c r="A1020" s="5" t="s">
        <v>443</v>
      </c>
      <c r="B1020" s="5">
        <v>1993</v>
      </c>
      <c r="C1020" s="12" t="s">
        <v>11</v>
      </c>
      <c r="D1020" s="5">
        <v>14</v>
      </c>
      <c r="E1020" s="5">
        <v>0</v>
      </c>
      <c r="F1020" s="10">
        <v>3898.35</v>
      </c>
      <c r="G1020" s="5" t="s">
        <v>2</v>
      </c>
      <c r="H1020" s="5" t="s">
        <v>2</v>
      </c>
      <c r="I1020" s="5" t="s">
        <v>14</v>
      </c>
      <c r="J1020" s="14"/>
      <c r="K1020" s="5">
        <f t="shared" si="45"/>
        <v>9</v>
      </c>
      <c r="L1020" s="12">
        <f t="shared" si="46"/>
        <v>34226</v>
      </c>
      <c r="M1020" s="5">
        <f t="shared" ca="1" si="47"/>
        <v>31</v>
      </c>
    </row>
    <row r="1021" spans="1:13" ht="15" customHeight="1" x14ac:dyDescent="0.25">
      <c r="A1021" s="5" t="s">
        <v>442</v>
      </c>
      <c r="B1021" s="5">
        <v>2004</v>
      </c>
      <c r="C1021" s="12" t="s">
        <v>1</v>
      </c>
      <c r="D1021" s="5">
        <v>13</v>
      </c>
      <c r="E1021" s="5">
        <v>0</v>
      </c>
      <c r="F1021" s="10">
        <v>3889.2</v>
      </c>
      <c r="G1021" s="5" t="s">
        <v>2</v>
      </c>
      <c r="H1021" s="5" t="s">
        <v>2</v>
      </c>
      <c r="I1021" s="5" t="s">
        <v>14</v>
      </c>
      <c r="J1021" s="14"/>
      <c r="K1021" s="5">
        <f t="shared" si="45"/>
        <v>7</v>
      </c>
      <c r="L1021" s="12">
        <f t="shared" si="46"/>
        <v>38181</v>
      </c>
      <c r="M1021" s="5">
        <f t="shared" ca="1" si="47"/>
        <v>20</v>
      </c>
    </row>
    <row r="1022" spans="1:13" ht="15" customHeight="1" x14ac:dyDescent="0.25">
      <c r="A1022" s="5" t="s">
        <v>441</v>
      </c>
      <c r="B1022" s="5">
        <v>1996</v>
      </c>
      <c r="C1022" s="12" t="s">
        <v>27</v>
      </c>
      <c r="D1022" s="5">
        <v>23</v>
      </c>
      <c r="E1022" s="5">
        <v>2</v>
      </c>
      <c r="F1022" s="10">
        <v>3877.3</v>
      </c>
      <c r="G1022" s="5" t="s">
        <v>7</v>
      </c>
      <c r="H1022" s="5" t="s">
        <v>3</v>
      </c>
      <c r="I1022" s="5" t="s">
        <v>14</v>
      </c>
      <c r="J1022" s="14"/>
      <c r="K1022" s="5">
        <f t="shared" si="45"/>
        <v>10</v>
      </c>
      <c r="L1022" s="12">
        <f t="shared" si="46"/>
        <v>35361</v>
      </c>
      <c r="M1022" s="5">
        <f t="shared" ca="1" si="47"/>
        <v>28</v>
      </c>
    </row>
    <row r="1023" spans="1:13" ht="15" customHeight="1" x14ac:dyDescent="0.25">
      <c r="A1023" s="5" t="s">
        <v>440</v>
      </c>
      <c r="B1023" s="5">
        <v>1991</v>
      </c>
      <c r="C1023" s="12" t="s">
        <v>1</v>
      </c>
      <c r="D1023" s="5">
        <v>25</v>
      </c>
      <c r="E1023" s="5">
        <v>1</v>
      </c>
      <c r="F1023" s="10">
        <v>3875.73</v>
      </c>
      <c r="G1023" s="5" t="s">
        <v>2</v>
      </c>
      <c r="H1023" s="5" t="s">
        <v>3</v>
      </c>
      <c r="I1023" s="5" t="s">
        <v>4</v>
      </c>
      <c r="J1023" s="14"/>
      <c r="K1023" s="5">
        <f t="shared" si="45"/>
        <v>7</v>
      </c>
      <c r="L1023" s="12">
        <f t="shared" si="46"/>
        <v>33444</v>
      </c>
      <c r="M1023" s="5">
        <f t="shared" ca="1" si="47"/>
        <v>33</v>
      </c>
    </row>
    <row r="1024" spans="1:13" ht="15" customHeight="1" x14ac:dyDescent="0.25">
      <c r="A1024" s="5" t="s">
        <v>439</v>
      </c>
      <c r="B1024" s="5">
        <v>1990</v>
      </c>
      <c r="C1024" s="12" t="s">
        <v>9</v>
      </c>
      <c r="D1024" s="5">
        <v>24</v>
      </c>
      <c r="E1024" s="5">
        <v>0</v>
      </c>
      <c r="F1024" s="10">
        <v>3866.86</v>
      </c>
      <c r="G1024" s="5" t="s">
        <v>7</v>
      </c>
      <c r="H1024" s="5" t="s">
        <v>7</v>
      </c>
      <c r="I1024" s="5" t="s">
        <v>14</v>
      </c>
      <c r="J1024" s="14"/>
      <c r="K1024" s="5">
        <f t="shared" si="45"/>
        <v>6</v>
      </c>
      <c r="L1024" s="12">
        <f t="shared" si="46"/>
        <v>33048</v>
      </c>
      <c r="M1024" s="5">
        <f t="shared" ca="1" si="47"/>
        <v>34</v>
      </c>
    </row>
    <row r="1025" spans="1:13" ht="15" customHeight="1" x14ac:dyDescent="0.25">
      <c r="A1025" s="5" t="s">
        <v>2171</v>
      </c>
      <c r="B1025" s="5">
        <v>1967</v>
      </c>
      <c r="C1025" s="12" t="s">
        <v>27</v>
      </c>
      <c r="D1025" s="5">
        <v>18</v>
      </c>
      <c r="E1025" s="5">
        <v>0</v>
      </c>
      <c r="F1025" s="10">
        <v>36332.449999999997</v>
      </c>
      <c r="G1025" s="5" t="s">
        <v>7</v>
      </c>
      <c r="H1025" s="5" t="s">
        <v>3</v>
      </c>
      <c r="I1025" s="5" t="s">
        <v>32</v>
      </c>
      <c r="J1025" s="14"/>
      <c r="K1025" s="5">
        <f t="shared" si="45"/>
        <v>10</v>
      </c>
      <c r="L1025" s="12">
        <f t="shared" si="46"/>
        <v>24763</v>
      </c>
      <c r="M1025" s="5">
        <f t="shared" ca="1" si="47"/>
        <v>57</v>
      </c>
    </row>
    <row r="1026" spans="1:13" ht="15" customHeight="1" x14ac:dyDescent="0.25">
      <c r="A1026" s="5" t="s">
        <v>438</v>
      </c>
      <c r="B1026" s="5">
        <v>2001</v>
      </c>
      <c r="C1026" s="12" t="s">
        <v>27</v>
      </c>
      <c r="D1026" s="5">
        <v>18</v>
      </c>
      <c r="E1026" s="5">
        <v>3</v>
      </c>
      <c r="F1026" s="10">
        <v>3861.21</v>
      </c>
      <c r="G1026" s="5" t="s">
        <v>2</v>
      </c>
      <c r="H1026" s="5" t="s">
        <v>2</v>
      </c>
      <c r="I1026" s="5" t="s">
        <v>158</v>
      </c>
      <c r="J1026" s="14"/>
      <c r="K1026" s="5">
        <f t="shared" ref="K1026:K1089" si="48">MONTH(1&amp;C1026)</f>
        <v>10</v>
      </c>
      <c r="L1026" s="12">
        <f t="shared" ref="L1026:L1089" si="49">DATE(B1026,K1026,D1026)</f>
        <v>37182</v>
      </c>
      <c r="M1026" s="5">
        <f t="shared" ref="M1026:M1089" ca="1" si="50">DATEDIF(L1026,TODAY(),"Y")</f>
        <v>23</v>
      </c>
    </row>
    <row r="1027" spans="1:13" ht="15" customHeight="1" x14ac:dyDescent="0.25">
      <c r="A1027" s="5" t="s">
        <v>437</v>
      </c>
      <c r="B1027" s="5">
        <v>2001</v>
      </c>
      <c r="C1027" s="12" t="s">
        <v>9</v>
      </c>
      <c r="D1027" s="5">
        <v>6</v>
      </c>
      <c r="E1027" s="5">
        <v>0</v>
      </c>
      <c r="F1027" s="10">
        <v>3858.51</v>
      </c>
      <c r="G1027" s="5" t="s">
        <v>2</v>
      </c>
      <c r="H1027" s="5" t="s">
        <v>3</v>
      </c>
      <c r="I1027" s="5" t="s">
        <v>190</v>
      </c>
      <c r="J1027" s="14"/>
      <c r="K1027" s="5">
        <f t="shared" si="48"/>
        <v>6</v>
      </c>
      <c r="L1027" s="12">
        <f t="shared" si="49"/>
        <v>37048</v>
      </c>
      <c r="M1027" s="5">
        <f t="shared" ca="1" si="50"/>
        <v>23</v>
      </c>
    </row>
    <row r="1028" spans="1:13" ht="15" customHeight="1" x14ac:dyDescent="0.25">
      <c r="A1028" s="5" t="s">
        <v>436</v>
      </c>
      <c r="B1028" s="5">
        <v>1991</v>
      </c>
      <c r="C1028" s="12" t="s">
        <v>25</v>
      </c>
      <c r="D1028" s="5">
        <v>19</v>
      </c>
      <c r="E1028" s="5">
        <v>0</v>
      </c>
      <c r="F1028" s="10">
        <v>3857.76</v>
      </c>
      <c r="G1028" s="5" t="s">
        <v>3</v>
      </c>
      <c r="H1028" s="5" t="s">
        <v>7</v>
      </c>
      <c r="I1028" s="5" t="s">
        <v>158</v>
      </c>
      <c r="J1028" s="14"/>
      <c r="K1028" s="5">
        <f t="shared" si="48"/>
        <v>8</v>
      </c>
      <c r="L1028" s="12">
        <f t="shared" si="49"/>
        <v>33469</v>
      </c>
      <c r="M1028" s="5">
        <f t="shared" ca="1" si="50"/>
        <v>33</v>
      </c>
    </row>
    <row r="1029" spans="1:13" ht="15" customHeight="1" x14ac:dyDescent="0.25">
      <c r="A1029" s="5" t="s">
        <v>435</v>
      </c>
      <c r="B1029" s="5">
        <v>1994</v>
      </c>
      <c r="C1029" s="12" t="s">
        <v>25</v>
      </c>
      <c r="D1029" s="5">
        <v>12</v>
      </c>
      <c r="E1029" s="5">
        <v>2</v>
      </c>
      <c r="F1029" s="10">
        <v>3847.67</v>
      </c>
      <c r="G1029" s="5" t="s">
        <v>3</v>
      </c>
      <c r="H1029" s="5" t="s">
        <v>2</v>
      </c>
      <c r="I1029" s="5" t="s">
        <v>32</v>
      </c>
      <c r="J1029" s="14"/>
      <c r="K1029" s="5">
        <f t="shared" si="48"/>
        <v>8</v>
      </c>
      <c r="L1029" s="12">
        <f t="shared" si="49"/>
        <v>34558</v>
      </c>
      <c r="M1029" s="5">
        <f t="shared" ca="1" si="50"/>
        <v>30</v>
      </c>
    </row>
    <row r="1030" spans="1:13" ht="15" customHeight="1" x14ac:dyDescent="0.25">
      <c r="A1030" s="5" t="s">
        <v>434</v>
      </c>
      <c r="B1030" s="5">
        <v>1981</v>
      </c>
      <c r="C1030" s="12" t="s">
        <v>11</v>
      </c>
      <c r="D1030" s="5">
        <v>29</v>
      </c>
      <c r="E1030" s="5">
        <v>1</v>
      </c>
      <c r="F1030" s="10">
        <v>3797.2</v>
      </c>
      <c r="G1030" s="5" t="s">
        <v>2</v>
      </c>
      <c r="H1030" s="5" t="s">
        <v>3</v>
      </c>
      <c r="I1030" s="5" t="s">
        <v>14</v>
      </c>
      <c r="J1030" s="14"/>
      <c r="K1030" s="5">
        <f t="shared" si="48"/>
        <v>9</v>
      </c>
      <c r="L1030" s="12">
        <f t="shared" si="49"/>
        <v>29858</v>
      </c>
      <c r="M1030" s="5">
        <f t="shared" ca="1" si="50"/>
        <v>43</v>
      </c>
    </row>
    <row r="1031" spans="1:13" ht="15" customHeight="1" x14ac:dyDescent="0.25">
      <c r="A1031" s="5" t="s">
        <v>433</v>
      </c>
      <c r="B1031" s="5">
        <v>1999</v>
      </c>
      <c r="C1031" s="12" t="s">
        <v>9</v>
      </c>
      <c r="D1031" s="5">
        <v>24</v>
      </c>
      <c r="E1031" s="5">
        <v>0</v>
      </c>
      <c r="F1031" s="10">
        <v>3796.36</v>
      </c>
      <c r="G1031" s="5" t="s">
        <v>2</v>
      </c>
      <c r="H1031" s="5" t="s">
        <v>3</v>
      </c>
      <c r="I1031" s="5" t="s">
        <v>14</v>
      </c>
      <c r="J1031" s="14"/>
      <c r="K1031" s="5">
        <f t="shared" si="48"/>
        <v>6</v>
      </c>
      <c r="L1031" s="12">
        <f t="shared" si="49"/>
        <v>36335</v>
      </c>
      <c r="M1031" s="5">
        <f t="shared" ca="1" si="50"/>
        <v>25</v>
      </c>
    </row>
    <row r="1032" spans="1:13" ht="15" customHeight="1" x14ac:dyDescent="0.25">
      <c r="A1032" s="5" t="s">
        <v>432</v>
      </c>
      <c r="B1032" s="5">
        <v>1988</v>
      </c>
      <c r="C1032" s="12" t="s">
        <v>25</v>
      </c>
      <c r="D1032" s="5">
        <v>28</v>
      </c>
      <c r="E1032" s="5">
        <v>3</v>
      </c>
      <c r="F1032" s="10">
        <v>3793.55</v>
      </c>
      <c r="G1032" s="5" t="s">
        <v>2</v>
      </c>
      <c r="H1032" s="5" t="s">
        <v>3</v>
      </c>
      <c r="I1032" s="5" t="s">
        <v>4</v>
      </c>
      <c r="J1032" s="14"/>
      <c r="K1032" s="5">
        <f t="shared" si="48"/>
        <v>8</v>
      </c>
      <c r="L1032" s="12">
        <f t="shared" si="49"/>
        <v>32383</v>
      </c>
      <c r="M1032" s="5">
        <f t="shared" ca="1" si="50"/>
        <v>36</v>
      </c>
    </row>
    <row r="1033" spans="1:13" ht="15" customHeight="1" x14ac:dyDescent="0.25">
      <c r="A1033" s="5" t="s">
        <v>431</v>
      </c>
      <c r="B1033" s="5">
        <v>1981</v>
      </c>
      <c r="C1033" s="12" t="s">
        <v>21</v>
      </c>
      <c r="D1033" s="5">
        <v>13</v>
      </c>
      <c r="E1033" s="5">
        <v>1</v>
      </c>
      <c r="F1033" s="10">
        <v>3785.77</v>
      </c>
      <c r="G1033" s="5" t="s">
        <v>2</v>
      </c>
      <c r="H1033" s="5" t="s">
        <v>7</v>
      </c>
      <c r="I1033" s="5" t="s">
        <v>4</v>
      </c>
      <c r="J1033" s="14"/>
      <c r="K1033" s="5">
        <f t="shared" si="48"/>
        <v>12</v>
      </c>
      <c r="L1033" s="12">
        <f t="shared" si="49"/>
        <v>29933</v>
      </c>
      <c r="M1033" s="5">
        <f t="shared" ca="1" si="50"/>
        <v>43</v>
      </c>
    </row>
    <row r="1034" spans="1:13" ht="15" customHeight="1" x14ac:dyDescent="0.25">
      <c r="A1034" s="5" t="s">
        <v>430</v>
      </c>
      <c r="B1034" s="5">
        <v>1987</v>
      </c>
      <c r="C1034" s="12" t="s">
        <v>27</v>
      </c>
      <c r="D1034" s="5">
        <v>24</v>
      </c>
      <c r="E1034" s="5">
        <v>3</v>
      </c>
      <c r="F1034" s="10">
        <v>3773.23</v>
      </c>
      <c r="G1034" s="5" t="s">
        <v>2</v>
      </c>
      <c r="H1034" s="5" t="s">
        <v>3</v>
      </c>
      <c r="I1034" s="5" t="s">
        <v>4</v>
      </c>
      <c r="J1034" s="14"/>
      <c r="K1034" s="5">
        <f t="shared" si="48"/>
        <v>10</v>
      </c>
      <c r="L1034" s="12">
        <f t="shared" si="49"/>
        <v>32074</v>
      </c>
      <c r="M1034" s="5">
        <f t="shared" ca="1" si="50"/>
        <v>37</v>
      </c>
    </row>
    <row r="1035" spans="1:13" ht="15" customHeight="1" x14ac:dyDescent="0.25">
      <c r="A1035" s="5" t="s">
        <v>429</v>
      </c>
      <c r="B1035" s="5">
        <v>1994</v>
      </c>
      <c r="C1035" s="12" t="s">
        <v>6</v>
      </c>
      <c r="D1035" s="5">
        <v>21</v>
      </c>
      <c r="E1035" s="5">
        <v>1</v>
      </c>
      <c r="F1035" s="10">
        <v>3766.88</v>
      </c>
      <c r="G1035" s="5" t="s">
        <v>2</v>
      </c>
      <c r="H1035" s="5" t="s">
        <v>7</v>
      </c>
      <c r="I1035" s="5" t="s">
        <v>4</v>
      </c>
      <c r="J1035" s="14"/>
      <c r="K1035" s="5">
        <f t="shared" si="48"/>
        <v>11</v>
      </c>
      <c r="L1035" s="12">
        <f t="shared" si="49"/>
        <v>34659</v>
      </c>
      <c r="M1035" s="5">
        <f t="shared" ca="1" si="50"/>
        <v>30</v>
      </c>
    </row>
    <row r="1036" spans="1:13" ht="15" customHeight="1" x14ac:dyDescent="0.25">
      <c r="A1036" s="5" t="s">
        <v>2170</v>
      </c>
      <c r="B1036" s="5">
        <v>1992</v>
      </c>
      <c r="C1036" s="12" t="s">
        <v>9</v>
      </c>
      <c r="D1036" s="5">
        <v>16</v>
      </c>
      <c r="E1036" s="5">
        <v>0</v>
      </c>
      <c r="F1036" s="10">
        <v>36314.050000000003</v>
      </c>
      <c r="G1036" s="5" t="s">
        <v>2</v>
      </c>
      <c r="H1036" s="5" t="s">
        <v>2</v>
      </c>
      <c r="I1036" s="5" t="s">
        <v>32</v>
      </c>
      <c r="J1036" s="14"/>
      <c r="K1036" s="5">
        <f t="shared" si="48"/>
        <v>6</v>
      </c>
      <c r="L1036" s="12">
        <f t="shared" si="49"/>
        <v>33771</v>
      </c>
      <c r="M1036" s="5">
        <f t="shared" ca="1" si="50"/>
        <v>32</v>
      </c>
    </row>
    <row r="1037" spans="1:13" ht="15" customHeight="1" x14ac:dyDescent="0.25">
      <c r="A1037" s="5" t="s">
        <v>428</v>
      </c>
      <c r="B1037" s="5">
        <v>1991</v>
      </c>
      <c r="C1037" s="12" t="s">
        <v>27</v>
      </c>
      <c r="D1037" s="5">
        <v>24</v>
      </c>
      <c r="E1037" s="5">
        <v>0</v>
      </c>
      <c r="F1037" s="10">
        <v>3761.29</v>
      </c>
      <c r="G1037" s="5" t="s">
        <v>2</v>
      </c>
      <c r="H1037" s="5" t="s">
        <v>3</v>
      </c>
      <c r="I1037" s="5" t="s">
        <v>32</v>
      </c>
      <c r="J1037" s="14"/>
      <c r="K1037" s="5">
        <f t="shared" si="48"/>
        <v>10</v>
      </c>
      <c r="L1037" s="12">
        <f t="shared" si="49"/>
        <v>33535</v>
      </c>
      <c r="M1037" s="5">
        <f t="shared" ca="1" si="50"/>
        <v>33</v>
      </c>
    </row>
    <row r="1038" spans="1:13" ht="15" customHeight="1" x14ac:dyDescent="0.25">
      <c r="A1038" s="5" t="s">
        <v>427</v>
      </c>
      <c r="B1038" s="5">
        <v>1991</v>
      </c>
      <c r="C1038" s="12" t="s">
        <v>25</v>
      </c>
      <c r="D1038" s="5">
        <v>25</v>
      </c>
      <c r="E1038" s="5">
        <v>0</v>
      </c>
      <c r="F1038" s="10">
        <v>3757.84</v>
      </c>
      <c r="G1038" s="5" t="s">
        <v>2</v>
      </c>
      <c r="H1038" s="5" t="s">
        <v>7</v>
      </c>
      <c r="I1038" s="5" t="s">
        <v>4</v>
      </c>
      <c r="J1038" s="14"/>
      <c r="K1038" s="5">
        <f t="shared" si="48"/>
        <v>8</v>
      </c>
      <c r="L1038" s="12">
        <f t="shared" si="49"/>
        <v>33475</v>
      </c>
      <c r="M1038" s="5">
        <f t="shared" ca="1" si="50"/>
        <v>33</v>
      </c>
    </row>
    <row r="1039" spans="1:13" ht="15" customHeight="1" x14ac:dyDescent="0.25">
      <c r="A1039" s="5" t="s">
        <v>426</v>
      </c>
      <c r="B1039" s="5">
        <v>1991</v>
      </c>
      <c r="C1039" s="12" t="s">
        <v>27</v>
      </c>
      <c r="D1039" s="5">
        <v>28</v>
      </c>
      <c r="E1039" s="5">
        <v>0</v>
      </c>
      <c r="F1039" s="10">
        <v>3756.62</v>
      </c>
      <c r="G1039" s="5" t="s">
        <v>2</v>
      </c>
      <c r="H1039" s="5" t="s">
        <v>2</v>
      </c>
      <c r="I1039" s="5" t="s">
        <v>4</v>
      </c>
      <c r="J1039" s="14"/>
      <c r="K1039" s="5">
        <f t="shared" si="48"/>
        <v>10</v>
      </c>
      <c r="L1039" s="12">
        <f t="shared" si="49"/>
        <v>33539</v>
      </c>
      <c r="M1039" s="5">
        <f t="shared" ca="1" si="50"/>
        <v>33</v>
      </c>
    </row>
    <row r="1040" spans="1:13" ht="15" customHeight="1" x14ac:dyDescent="0.25">
      <c r="A1040" s="5" t="s">
        <v>425</v>
      </c>
      <c r="B1040" s="5">
        <v>1986</v>
      </c>
      <c r="C1040" s="12" t="s">
        <v>11</v>
      </c>
      <c r="D1040" s="5">
        <v>9</v>
      </c>
      <c r="E1040" s="5">
        <v>3</v>
      </c>
      <c r="F1040" s="10">
        <v>3748.56</v>
      </c>
      <c r="G1040" s="5" t="s">
        <v>2</v>
      </c>
      <c r="H1040" s="5" t="s">
        <v>2</v>
      </c>
      <c r="I1040" s="5" t="s">
        <v>4</v>
      </c>
      <c r="J1040" s="14"/>
      <c r="K1040" s="5">
        <f t="shared" si="48"/>
        <v>9</v>
      </c>
      <c r="L1040" s="12">
        <f t="shared" si="49"/>
        <v>31664</v>
      </c>
      <c r="M1040" s="5">
        <f t="shared" ca="1" si="50"/>
        <v>38</v>
      </c>
    </row>
    <row r="1041" spans="1:13" ht="15" customHeight="1" x14ac:dyDescent="0.25">
      <c r="A1041" s="5" t="s">
        <v>424</v>
      </c>
      <c r="B1041" s="5">
        <v>1993</v>
      </c>
      <c r="C1041" s="12" t="s">
        <v>9</v>
      </c>
      <c r="D1041" s="5">
        <v>22</v>
      </c>
      <c r="E1041" s="5">
        <v>0</v>
      </c>
      <c r="F1041" s="10">
        <v>3736.46</v>
      </c>
      <c r="G1041" s="5" t="s">
        <v>2</v>
      </c>
      <c r="H1041" s="5" t="s">
        <v>2</v>
      </c>
      <c r="I1041" s="5" t="s">
        <v>14</v>
      </c>
      <c r="J1041" s="14"/>
      <c r="K1041" s="5">
        <f t="shared" si="48"/>
        <v>6</v>
      </c>
      <c r="L1041" s="12">
        <f t="shared" si="49"/>
        <v>34142</v>
      </c>
      <c r="M1041" s="5">
        <f t="shared" ca="1" si="50"/>
        <v>31</v>
      </c>
    </row>
    <row r="1042" spans="1:13" ht="15" customHeight="1" x14ac:dyDescent="0.25">
      <c r="A1042" s="5" t="s">
        <v>423</v>
      </c>
      <c r="B1042" s="5">
        <v>1994</v>
      </c>
      <c r="C1042" s="12" t="s">
        <v>25</v>
      </c>
      <c r="D1042" s="5">
        <v>22</v>
      </c>
      <c r="E1042" s="5">
        <v>0</v>
      </c>
      <c r="F1042" s="10">
        <v>3732.63</v>
      </c>
      <c r="G1042" s="5" t="s">
        <v>2</v>
      </c>
      <c r="H1042" s="5" t="s">
        <v>3</v>
      </c>
      <c r="I1042" s="5" t="s">
        <v>237</v>
      </c>
      <c r="J1042" s="14"/>
      <c r="K1042" s="5">
        <f t="shared" si="48"/>
        <v>8</v>
      </c>
      <c r="L1042" s="12">
        <f t="shared" si="49"/>
        <v>34568</v>
      </c>
      <c r="M1042" s="5">
        <f t="shared" ca="1" si="50"/>
        <v>30</v>
      </c>
    </row>
    <row r="1043" spans="1:13" ht="15" customHeight="1" x14ac:dyDescent="0.25">
      <c r="A1043" s="5" t="s">
        <v>422</v>
      </c>
      <c r="B1043" s="5">
        <v>1986</v>
      </c>
      <c r="C1043" s="12" t="s">
        <v>21</v>
      </c>
      <c r="D1043" s="5">
        <v>1</v>
      </c>
      <c r="E1043" s="5">
        <v>3</v>
      </c>
      <c r="F1043" s="10">
        <v>3731.6</v>
      </c>
      <c r="G1043" s="5" t="s">
        <v>2</v>
      </c>
      <c r="H1043" s="5" t="s">
        <v>2</v>
      </c>
      <c r="I1043" s="5" t="s">
        <v>4</v>
      </c>
      <c r="J1043" s="14"/>
      <c r="K1043" s="5">
        <f t="shared" si="48"/>
        <v>12</v>
      </c>
      <c r="L1043" s="12">
        <f t="shared" si="49"/>
        <v>31747</v>
      </c>
      <c r="M1043" s="5">
        <f t="shared" ca="1" si="50"/>
        <v>38</v>
      </c>
    </row>
    <row r="1044" spans="1:13" ht="15" customHeight="1" x14ac:dyDescent="0.25">
      <c r="A1044" s="5" t="s">
        <v>421</v>
      </c>
      <c r="B1044" s="5">
        <v>2004</v>
      </c>
      <c r="C1044" s="12" t="s">
        <v>6</v>
      </c>
      <c r="D1044" s="5">
        <v>5</v>
      </c>
      <c r="E1044" s="5">
        <v>0</v>
      </c>
      <c r="F1044" s="10">
        <v>3722.23</v>
      </c>
      <c r="G1044" s="5" t="s">
        <v>2</v>
      </c>
      <c r="H1044" s="5" t="s">
        <v>2</v>
      </c>
      <c r="I1044" s="5" t="s">
        <v>190</v>
      </c>
      <c r="J1044" s="14"/>
      <c r="K1044" s="5">
        <f t="shared" si="48"/>
        <v>11</v>
      </c>
      <c r="L1044" s="12">
        <f t="shared" si="49"/>
        <v>38296</v>
      </c>
      <c r="M1044" s="5">
        <f t="shared" ca="1" si="50"/>
        <v>20</v>
      </c>
    </row>
    <row r="1045" spans="1:13" ht="15" customHeight="1" x14ac:dyDescent="0.25">
      <c r="A1045" s="5" t="s">
        <v>420</v>
      </c>
      <c r="B1045" s="5">
        <v>1989</v>
      </c>
      <c r="C1045" s="12" t="s">
        <v>21</v>
      </c>
      <c r="D1045" s="5">
        <v>2</v>
      </c>
      <c r="E1045" s="5">
        <v>0</v>
      </c>
      <c r="F1045" s="10">
        <v>3704.35</v>
      </c>
      <c r="G1045" s="5" t="s">
        <v>2</v>
      </c>
      <c r="H1045" s="5" t="s">
        <v>2</v>
      </c>
      <c r="I1045" s="5" t="s">
        <v>4</v>
      </c>
      <c r="J1045" s="14"/>
      <c r="K1045" s="5">
        <f t="shared" si="48"/>
        <v>12</v>
      </c>
      <c r="L1045" s="12">
        <f t="shared" si="49"/>
        <v>32844</v>
      </c>
      <c r="M1045" s="5">
        <f t="shared" ca="1" si="50"/>
        <v>35</v>
      </c>
    </row>
    <row r="1046" spans="1:13" ht="15" customHeight="1" x14ac:dyDescent="0.25">
      <c r="A1046" s="5" t="s">
        <v>419</v>
      </c>
      <c r="B1046" s="5">
        <v>1988</v>
      </c>
      <c r="C1046" s="12" t="s">
        <v>25</v>
      </c>
      <c r="D1046" s="5">
        <v>18</v>
      </c>
      <c r="E1046" s="5">
        <v>3</v>
      </c>
      <c r="F1046" s="10">
        <v>3699.54</v>
      </c>
      <c r="G1046" s="5" t="s">
        <v>2</v>
      </c>
      <c r="H1046" s="5" t="s">
        <v>3</v>
      </c>
      <c r="I1046" s="5" t="s">
        <v>4</v>
      </c>
      <c r="J1046" s="14"/>
      <c r="K1046" s="5">
        <f t="shared" si="48"/>
        <v>8</v>
      </c>
      <c r="L1046" s="12">
        <f t="shared" si="49"/>
        <v>32373</v>
      </c>
      <c r="M1046" s="5">
        <f t="shared" ca="1" si="50"/>
        <v>36</v>
      </c>
    </row>
    <row r="1047" spans="1:13" ht="15" customHeight="1" x14ac:dyDescent="0.25">
      <c r="A1047" s="5" t="s">
        <v>2169</v>
      </c>
      <c r="B1047" s="5">
        <v>2004</v>
      </c>
      <c r="C1047" s="12" t="s">
        <v>21</v>
      </c>
      <c r="D1047" s="5">
        <v>25</v>
      </c>
      <c r="E1047" s="5">
        <v>0</v>
      </c>
      <c r="F1047" s="10">
        <v>36307.800000000003</v>
      </c>
      <c r="G1047" s="5" t="s">
        <v>7</v>
      </c>
      <c r="H1047" s="5" t="s">
        <v>2</v>
      </c>
      <c r="I1047" s="5" t="s">
        <v>4</v>
      </c>
      <c r="J1047" s="14"/>
      <c r="K1047" s="5">
        <f t="shared" si="48"/>
        <v>12</v>
      </c>
      <c r="L1047" s="12">
        <f t="shared" si="49"/>
        <v>38346</v>
      </c>
      <c r="M1047" s="5">
        <f t="shared" ca="1" si="50"/>
        <v>20</v>
      </c>
    </row>
    <row r="1048" spans="1:13" ht="15" customHeight="1" x14ac:dyDescent="0.25">
      <c r="A1048" s="5" t="s">
        <v>418</v>
      </c>
      <c r="B1048" s="5">
        <v>1995</v>
      </c>
      <c r="C1048" s="12" t="s">
        <v>27</v>
      </c>
      <c r="D1048" s="5">
        <v>21</v>
      </c>
      <c r="E1048" s="5">
        <v>2</v>
      </c>
      <c r="F1048" s="10">
        <v>3693.43</v>
      </c>
      <c r="G1048" s="5" t="s">
        <v>2</v>
      </c>
      <c r="H1048" s="5" t="s">
        <v>3</v>
      </c>
      <c r="I1048" s="5" t="s">
        <v>32</v>
      </c>
      <c r="J1048" s="14"/>
      <c r="K1048" s="5">
        <f t="shared" si="48"/>
        <v>10</v>
      </c>
      <c r="L1048" s="12">
        <f t="shared" si="49"/>
        <v>34993</v>
      </c>
      <c r="M1048" s="5">
        <f t="shared" ca="1" si="50"/>
        <v>29</v>
      </c>
    </row>
    <row r="1049" spans="1:13" ht="15" customHeight="1" x14ac:dyDescent="0.25">
      <c r="A1049" s="5" t="s">
        <v>417</v>
      </c>
      <c r="B1049" s="5">
        <v>1981</v>
      </c>
      <c r="C1049" s="12" t="s">
        <v>21</v>
      </c>
      <c r="D1049" s="5">
        <v>14</v>
      </c>
      <c r="E1049" s="5">
        <v>1</v>
      </c>
      <c r="F1049" s="10">
        <v>3688.38</v>
      </c>
      <c r="G1049" s="5" t="s">
        <v>2</v>
      </c>
      <c r="H1049" s="5" t="s">
        <v>2</v>
      </c>
      <c r="I1049" s="5" t="s">
        <v>4</v>
      </c>
      <c r="J1049" s="14"/>
      <c r="K1049" s="5">
        <f t="shared" si="48"/>
        <v>12</v>
      </c>
      <c r="L1049" s="12">
        <f t="shared" si="49"/>
        <v>29934</v>
      </c>
      <c r="M1049" s="5">
        <f t="shared" ca="1" si="50"/>
        <v>43</v>
      </c>
    </row>
    <row r="1050" spans="1:13" ht="15" customHeight="1" x14ac:dyDescent="0.25">
      <c r="A1050" s="5" t="s">
        <v>416</v>
      </c>
      <c r="B1050" s="5">
        <v>2003</v>
      </c>
      <c r="C1050" s="12" t="s">
        <v>1</v>
      </c>
      <c r="D1050" s="5">
        <v>10</v>
      </c>
      <c r="E1050" s="5">
        <v>0</v>
      </c>
      <c r="F1050" s="10">
        <v>3688.35</v>
      </c>
      <c r="G1050" s="5" t="s">
        <v>2</v>
      </c>
      <c r="H1050" s="5" t="s">
        <v>2</v>
      </c>
      <c r="I1050" s="5" t="s">
        <v>290</v>
      </c>
      <c r="J1050" s="14"/>
      <c r="K1050" s="5">
        <f t="shared" si="48"/>
        <v>7</v>
      </c>
      <c r="L1050" s="12">
        <f t="shared" si="49"/>
        <v>37812</v>
      </c>
      <c r="M1050" s="5">
        <f t="shared" ca="1" si="50"/>
        <v>21</v>
      </c>
    </row>
    <row r="1051" spans="1:13" ht="15" customHeight="1" x14ac:dyDescent="0.25">
      <c r="A1051" s="5" t="s">
        <v>415</v>
      </c>
      <c r="B1051" s="5">
        <v>1984</v>
      </c>
      <c r="C1051" s="12" t="s">
        <v>1</v>
      </c>
      <c r="D1051" s="5">
        <v>6</v>
      </c>
      <c r="E1051" s="5">
        <v>3</v>
      </c>
      <c r="F1051" s="10">
        <v>3678.86</v>
      </c>
      <c r="G1051" s="5" t="s">
        <v>2</v>
      </c>
      <c r="H1051" s="5" t="s">
        <v>3</v>
      </c>
      <c r="I1051" s="5" t="s">
        <v>4</v>
      </c>
      <c r="J1051" s="14"/>
      <c r="K1051" s="5">
        <f t="shared" si="48"/>
        <v>7</v>
      </c>
      <c r="L1051" s="12">
        <f t="shared" si="49"/>
        <v>30869</v>
      </c>
      <c r="M1051" s="5">
        <f t="shared" ca="1" si="50"/>
        <v>40</v>
      </c>
    </row>
    <row r="1052" spans="1:13" ht="15" customHeight="1" x14ac:dyDescent="0.25">
      <c r="A1052" s="5" t="s">
        <v>414</v>
      </c>
      <c r="B1052" s="5">
        <v>1992</v>
      </c>
      <c r="C1052" s="12" t="s">
        <v>11</v>
      </c>
      <c r="D1052" s="5">
        <v>14</v>
      </c>
      <c r="E1052" s="5">
        <v>1</v>
      </c>
      <c r="F1052" s="10">
        <v>3659.35</v>
      </c>
      <c r="G1052" s="5" t="s">
        <v>3</v>
      </c>
      <c r="H1052" s="5" t="s">
        <v>7</v>
      </c>
      <c r="I1052" s="5" t="s">
        <v>32</v>
      </c>
      <c r="J1052" s="14"/>
      <c r="K1052" s="5">
        <f t="shared" si="48"/>
        <v>9</v>
      </c>
      <c r="L1052" s="12">
        <f t="shared" si="49"/>
        <v>33861</v>
      </c>
      <c r="M1052" s="5">
        <f t="shared" ca="1" si="50"/>
        <v>32</v>
      </c>
    </row>
    <row r="1053" spans="1:13" ht="15" customHeight="1" x14ac:dyDescent="0.25">
      <c r="A1053" s="5" t="s">
        <v>413</v>
      </c>
      <c r="B1053" s="5">
        <v>1990</v>
      </c>
      <c r="C1053" s="12" t="s">
        <v>6</v>
      </c>
      <c r="D1053" s="5">
        <v>8</v>
      </c>
      <c r="E1053" s="5">
        <v>3</v>
      </c>
      <c r="F1053" s="10">
        <v>3653.29</v>
      </c>
      <c r="G1053" s="5" t="s">
        <v>2</v>
      </c>
      <c r="H1053" s="5" t="s">
        <v>3</v>
      </c>
      <c r="I1053" s="5" t="s">
        <v>32</v>
      </c>
      <c r="J1053" s="14"/>
      <c r="K1053" s="5">
        <f t="shared" si="48"/>
        <v>11</v>
      </c>
      <c r="L1053" s="12">
        <f t="shared" si="49"/>
        <v>33185</v>
      </c>
      <c r="M1053" s="5">
        <f t="shared" ca="1" si="50"/>
        <v>34</v>
      </c>
    </row>
    <row r="1054" spans="1:13" ht="15" customHeight="1" x14ac:dyDescent="0.25">
      <c r="A1054" s="5" t="s">
        <v>412</v>
      </c>
      <c r="B1054" s="5">
        <v>1992</v>
      </c>
      <c r="C1054" s="12" t="s">
        <v>6</v>
      </c>
      <c r="D1054" s="5">
        <v>17</v>
      </c>
      <c r="E1054" s="5">
        <v>0</v>
      </c>
      <c r="F1054" s="10">
        <v>3645.09</v>
      </c>
      <c r="G1054" s="5" t="s">
        <v>7</v>
      </c>
      <c r="H1054" s="5" t="s">
        <v>2</v>
      </c>
      <c r="I1054" s="5" t="s">
        <v>266</v>
      </c>
      <c r="J1054" s="14"/>
      <c r="K1054" s="5">
        <f t="shared" si="48"/>
        <v>11</v>
      </c>
      <c r="L1054" s="12">
        <f t="shared" si="49"/>
        <v>33925</v>
      </c>
      <c r="M1054" s="5">
        <f t="shared" ca="1" si="50"/>
        <v>32</v>
      </c>
    </row>
    <row r="1055" spans="1:13" ht="15" customHeight="1" x14ac:dyDescent="0.25">
      <c r="A1055" s="5" t="s">
        <v>411</v>
      </c>
      <c r="B1055" s="5">
        <v>1985</v>
      </c>
      <c r="C1055" s="12" t="s">
        <v>9</v>
      </c>
      <c r="D1055" s="5">
        <v>14</v>
      </c>
      <c r="E1055" s="5">
        <v>3</v>
      </c>
      <c r="F1055" s="10">
        <v>3622.13</v>
      </c>
      <c r="G1055" s="5" t="s">
        <v>2</v>
      </c>
      <c r="H1055" s="5" t="s">
        <v>7</v>
      </c>
      <c r="I1055" s="5" t="s">
        <v>4</v>
      </c>
      <c r="J1055" s="14"/>
      <c r="K1055" s="5">
        <f t="shared" si="48"/>
        <v>6</v>
      </c>
      <c r="L1055" s="12">
        <f t="shared" si="49"/>
        <v>31212</v>
      </c>
      <c r="M1055" s="5">
        <f t="shared" ca="1" si="50"/>
        <v>39</v>
      </c>
    </row>
    <row r="1056" spans="1:13" ht="15" customHeight="1" x14ac:dyDescent="0.25">
      <c r="A1056" s="5" t="s">
        <v>410</v>
      </c>
      <c r="B1056" s="5">
        <v>1990</v>
      </c>
      <c r="C1056" s="12" t="s">
        <v>27</v>
      </c>
      <c r="D1056" s="5">
        <v>11</v>
      </c>
      <c r="E1056" s="5">
        <v>3</v>
      </c>
      <c r="F1056" s="10">
        <v>3606.43</v>
      </c>
      <c r="G1056" s="5" t="s">
        <v>2</v>
      </c>
      <c r="H1056" s="5" t="s">
        <v>7</v>
      </c>
      <c r="I1056" s="5" t="s">
        <v>4</v>
      </c>
      <c r="J1056" s="14"/>
      <c r="K1056" s="5">
        <f t="shared" si="48"/>
        <v>10</v>
      </c>
      <c r="L1056" s="12">
        <f t="shared" si="49"/>
        <v>33157</v>
      </c>
      <c r="M1056" s="5">
        <f t="shared" ca="1" si="50"/>
        <v>34</v>
      </c>
    </row>
    <row r="1057" spans="1:13" ht="15" customHeight="1" x14ac:dyDescent="0.25">
      <c r="A1057" s="5" t="s">
        <v>409</v>
      </c>
      <c r="B1057" s="5">
        <v>1988</v>
      </c>
      <c r="C1057" s="12" t="s">
        <v>6</v>
      </c>
      <c r="D1057" s="5">
        <v>4</v>
      </c>
      <c r="E1057" s="5">
        <v>3</v>
      </c>
      <c r="F1057" s="10">
        <v>3603.6</v>
      </c>
      <c r="G1057" s="5" t="s">
        <v>2</v>
      </c>
      <c r="H1057" s="5" t="s">
        <v>7</v>
      </c>
      <c r="I1057" s="5" t="s">
        <v>4</v>
      </c>
      <c r="J1057" s="14"/>
      <c r="K1057" s="5">
        <f t="shared" si="48"/>
        <v>11</v>
      </c>
      <c r="L1057" s="12">
        <f t="shared" si="49"/>
        <v>32451</v>
      </c>
      <c r="M1057" s="5">
        <f t="shared" ca="1" si="50"/>
        <v>36</v>
      </c>
    </row>
    <row r="1058" spans="1:13" ht="15" customHeight="1" x14ac:dyDescent="0.25">
      <c r="A1058" s="5" t="s">
        <v>2168</v>
      </c>
      <c r="B1058" s="5">
        <v>2003</v>
      </c>
      <c r="C1058" s="12" t="s">
        <v>11</v>
      </c>
      <c r="D1058" s="5">
        <v>5</v>
      </c>
      <c r="E1058" s="5">
        <v>0</v>
      </c>
      <c r="F1058" s="10">
        <v>36219.410000000003</v>
      </c>
      <c r="G1058" s="5" t="s">
        <v>7</v>
      </c>
      <c r="H1058" s="5" t="s">
        <v>7</v>
      </c>
      <c r="I1058" s="5" t="s">
        <v>14</v>
      </c>
      <c r="J1058" s="14"/>
      <c r="K1058" s="5">
        <f t="shared" si="48"/>
        <v>9</v>
      </c>
      <c r="L1058" s="12">
        <f t="shared" si="49"/>
        <v>37869</v>
      </c>
      <c r="M1058" s="5">
        <f t="shared" ca="1" si="50"/>
        <v>21</v>
      </c>
    </row>
    <row r="1059" spans="1:13" ht="15" customHeight="1" x14ac:dyDescent="0.25">
      <c r="A1059" s="5" t="s">
        <v>408</v>
      </c>
      <c r="B1059" s="5">
        <v>1999</v>
      </c>
      <c r="C1059" s="12" t="s">
        <v>25</v>
      </c>
      <c r="D1059" s="5">
        <v>12</v>
      </c>
      <c r="E1059" s="5">
        <v>3</v>
      </c>
      <c r="F1059" s="10">
        <v>3597.6</v>
      </c>
      <c r="G1059" s="5" t="s">
        <v>2</v>
      </c>
      <c r="H1059" s="5" t="s">
        <v>2</v>
      </c>
      <c r="I1059" s="5" t="s">
        <v>32</v>
      </c>
      <c r="J1059" s="14"/>
      <c r="K1059" s="5">
        <f t="shared" si="48"/>
        <v>8</v>
      </c>
      <c r="L1059" s="12">
        <f t="shared" si="49"/>
        <v>36384</v>
      </c>
      <c r="M1059" s="5">
        <f t="shared" ca="1" si="50"/>
        <v>25</v>
      </c>
    </row>
    <row r="1060" spans="1:13" ht="15" customHeight="1" x14ac:dyDescent="0.25">
      <c r="A1060" s="5" t="s">
        <v>407</v>
      </c>
      <c r="B1060" s="5">
        <v>1997</v>
      </c>
      <c r="C1060" s="12" t="s">
        <v>6</v>
      </c>
      <c r="D1060" s="5">
        <v>4</v>
      </c>
      <c r="E1060" s="5">
        <v>1</v>
      </c>
      <c r="F1060" s="10">
        <v>3594.17</v>
      </c>
      <c r="G1060" s="5" t="s">
        <v>2</v>
      </c>
      <c r="H1060" s="5" t="s">
        <v>2</v>
      </c>
      <c r="I1060" s="5" t="s">
        <v>14</v>
      </c>
      <c r="J1060" s="14"/>
      <c r="K1060" s="5">
        <f t="shared" si="48"/>
        <v>11</v>
      </c>
      <c r="L1060" s="12">
        <f t="shared" si="49"/>
        <v>35738</v>
      </c>
      <c r="M1060" s="5">
        <f t="shared" ca="1" si="50"/>
        <v>27</v>
      </c>
    </row>
    <row r="1061" spans="1:13" ht="15" customHeight="1" x14ac:dyDescent="0.25">
      <c r="A1061" s="5" t="s">
        <v>406</v>
      </c>
      <c r="B1061" s="5">
        <v>1999</v>
      </c>
      <c r="C1061" s="12" t="s">
        <v>9</v>
      </c>
      <c r="D1061" s="5">
        <v>6</v>
      </c>
      <c r="E1061" s="5">
        <v>3</v>
      </c>
      <c r="F1061" s="10">
        <v>3591.48</v>
      </c>
      <c r="G1061" s="5" t="s">
        <v>2</v>
      </c>
      <c r="H1061" s="5" t="s">
        <v>3</v>
      </c>
      <c r="I1061" s="5" t="s">
        <v>32</v>
      </c>
      <c r="J1061" s="14"/>
      <c r="K1061" s="5">
        <f t="shared" si="48"/>
        <v>6</v>
      </c>
      <c r="L1061" s="12">
        <f t="shared" si="49"/>
        <v>36317</v>
      </c>
      <c r="M1061" s="5">
        <f t="shared" ca="1" si="50"/>
        <v>25</v>
      </c>
    </row>
    <row r="1062" spans="1:13" ht="15" customHeight="1" x14ac:dyDescent="0.25">
      <c r="A1062" s="5" t="s">
        <v>405</v>
      </c>
      <c r="B1062" s="5">
        <v>1986</v>
      </c>
      <c r="C1062" s="12" t="s">
        <v>21</v>
      </c>
      <c r="D1062" s="5">
        <v>27</v>
      </c>
      <c r="E1062" s="5">
        <v>3</v>
      </c>
      <c r="F1062" s="10">
        <v>3589.14</v>
      </c>
      <c r="G1062" s="5" t="s">
        <v>2</v>
      </c>
      <c r="H1062" s="5" t="s">
        <v>2</v>
      </c>
      <c r="I1062" s="5" t="s">
        <v>4</v>
      </c>
      <c r="J1062" s="14"/>
      <c r="K1062" s="5">
        <f t="shared" si="48"/>
        <v>12</v>
      </c>
      <c r="L1062" s="12">
        <f t="shared" si="49"/>
        <v>31773</v>
      </c>
      <c r="M1062" s="5">
        <f t="shared" ca="1" si="50"/>
        <v>38</v>
      </c>
    </row>
    <row r="1063" spans="1:13" ht="15" customHeight="1" x14ac:dyDescent="0.25">
      <c r="A1063" s="5" t="s">
        <v>404</v>
      </c>
      <c r="B1063" s="5">
        <v>2001</v>
      </c>
      <c r="C1063" s="12" t="s">
        <v>6</v>
      </c>
      <c r="D1063" s="5">
        <v>11</v>
      </c>
      <c r="E1063" s="5">
        <v>2</v>
      </c>
      <c r="F1063" s="10">
        <v>3579.83</v>
      </c>
      <c r="G1063" s="5" t="s">
        <v>2</v>
      </c>
      <c r="H1063" s="5" t="s">
        <v>2</v>
      </c>
      <c r="I1063" s="5" t="s">
        <v>14</v>
      </c>
      <c r="J1063" s="14"/>
      <c r="K1063" s="5">
        <f t="shared" si="48"/>
        <v>11</v>
      </c>
      <c r="L1063" s="12">
        <f t="shared" si="49"/>
        <v>37206</v>
      </c>
      <c r="M1063" s="5">
        <f t="shared" ca="1" si="50"/>
        <v>23</v>
      </c>
    </row>
    <row r="1064" spans="1:13" ht="15" customHeight="1" x14ac:dyDescent="0.25">
      <c r="A1064" s="5" t="s">
        <v>403</v>
      </c>
      <c r="B1064" s="5">
        <v>1995</v>
      </c>
      <c r="C1064" s="12" t="s">
        <v>25</v>
      </c>
      <c r="D1064" s="5">
        <v>23</v>
      </c>
      <c r="E1064" s="5">
        <v>1</v>
      </c>
      <c r="F1064" s="10">
        <v>3578</v>
      </c>
      <c r="G1064" s="5" t="s">
        <v>2</v>
      </c>
      <c r="H1064" s="5" t="s">
        <v>3</v>
      </c>
      <c r="I1064" s="5" t="s">
        <v>32</v>
      </c>
      <c r="J1064" s="14"/>
      <c r="K1064" s="5">
        <f t="shared" si="48"/>
        <v>8</v>
      </c>
      <c r="L1064" s="12">
        <f t="shared" si="49"/>
        <v>34934</v>
      </c>
      <c r="M1064" s="5">
        <f t="shared" ca="1" si="50"/>
        <v>29</v>
      </c>
    </row>
    <row r="1065" spans="1:13" ht="15" customHeight="1" x14ac:dyDescent="0.25">
      <c r="A1065" s="5" t="s">
        <v>402</v>
      </c>
      <c r="B1065" s="5">
        <v>1988</v>
      </c>
      <c r="C1065" s="12" t="s">
        <v>25</v>
      </c>
      <c r="D1065" s="5">
        <v>18</v>
      </c>
      <c r="E1065" s="5">
        <v>3</v>
      </c>
      <c r="F1065" s="10">
        <v>3569.96</v>
      </c>
      <c r="G1065" s="5" t="s">
        <v>2</v>
      </c>
      <c r="H1065" s="5" t="s">
        <v>7</v>
      </c>
      <c r="I1065" s="5" t="s">
        <v>14</v>
      </c>
      <c r="J1065" s="14"/>
      <c r="K1065" s="5">
        <f t="shared" si="48"/>
        <v>8</v>
      </c>
      <c r="L1065" s="12">
        <f t="shared" si="49"/>
        <v>32373</v>
      </c>
      <c r="M1065" s="5">
        <f t="shared" ca="1" si="50"/>
        <v>36</v>
      </c>
    </row>
    <row r="1066" spans="1:13" ht="15" customHeight="1" x14ac:dyDescent="0.25">
      <c r="A1066" s="5" t="s">
        <v>401</v>
      </c>
      <c r="B1066" s="5">
        <v>1981</v>
      </c>
      <c r="C1066" s="12" t="s">
        <v>27</v>
      </c>
      <c r="D1066" s="5">
        <v>10</v>
      </c>
      <c r="E1066" s="5">
        <v>1</v>
      </c>
      <c r="F1066" s="10">
        <v>3562.87</v>
      </c>
      <c r="G1066" s="5" t="s">
        <v>2</v>
      </c>
      <c r="H1066" s="5" t="s">
        <v>7</v>
      </c>
      <c r="I1066" s="5" t="s">
        <v>4</v>
      </c>
      <c r="J1066" s="14"/>
      <c r="K1066" s="5">
        <f t="shared" si="48"/>
        <v>10</v>
      </c>
      <c r="L1066" s="12">
        <f t="shared" si="49"/>
        <v>29869</v>
      </c>
      <c r="M1066" s="5">
        <f t="shared" ca="1" si="50"/>
        <v>43</v>
      </c>
    </row>
    <row r="1067" spans="1:13" ht="15" customHeight="1" x14ac:dyDescent="0.25">
      <c r="A1067" s="5" t="s">
        <v>400</v>
      </c>
      <c r="B1067" s="5">
        <v>1995</v>
      </c>
      <c r="C1067" s="12" t="s">
        <v>9</v>
      </c>
      <c r="D1067" s="5">
        <v>16</v>
      </c>
      <c r="E1067" s="5">
        <v>1</v>
      </c>
      <c r="F1067" s="10">
        <v>3561.89</v>
      </c>
      <c r="G1067" s="5" t="s">
        <v>2</v>
      </c>
      <c r="H1067" s="5" t="s">
        <v>7</v>
      </c>
      <c r="I1067" s="5" t="s">
        <v>4</v>
      </c>
      <c r="J1067" s="14"/>
      <c r="K1067" s="5">
        <f t="shared" si="48"/>
        <v>6</v>
      </c>
      <c r="L1067" s="12">
        <f t="shared" si="49"/>
        <v>34866</v>
      </c>
      <c r="M1067" s="5">
        <f t="shared" ca="1" si="50"/>
        <v>29</v>
      </c>
    </row>
    <row r="1068" spans="1:13" ht="15" customHeight="1" x14ac:dyDescent="0.25">
      <c r="A1068" s="5" t="s">
        <v>399</v>
      </c>
      <c r="B1068" s="5">
        <v>1995</v>
      </c>
      <c r="C1068" s="12" t="s">
        <v>27</v>
      </c>
      <c r="D1068" s="5">
        <v>9</v>
      </c>
      <c r="E1068" s="5">
        <v>0</v>
      </c>
      <c r="F1068" s="10">
        <v>3558.62</v>
      </c>
      <c r="G1068" s="5" t="s">
        <v>2</v>
      </c>
      <c r="H1068" s="5" t="s">
        <v>3</v>
      </c>
      <c r="I1068" s="5" t="s">
        <v>237</v>
      </c>
      <c r="J1068" s="14"/>
      <c r="K1068" s="5">
        <f t="shared" si="48"/>
        <v>10</v>
      </c>
      <c r="L1068" s="12">
        <f t="shared" si="49"/>
        <v>34981</v>
      </c>
      <c r="M1068" s="5">
        <f t="shared" ca="1" si="50"/>
        <v>29</v>
      </c>
    </row>
    <row r="1069" spans="1:13" ht="15" customHeight="1" x14ac:dyDescent="0.25">
      <c r="A1069" s="5" t="s">
        <v>2167</v>
      </c>
      <c r="B1069" s="5">
        <v>1993</v>
      </c>
      <c r="C1069" s="12" t="s">
        <v>21</v>
      </c>
      <c r="D1069" s="5">
        <v>28</v>
      </c>
      <c r="E1069" s="5">
        <v>0</v>
      </c>
      <c r="F1069" s="10">
        <v>36197.699999999997</v>
      </c>
      <c r="G1069" s="5" t="s">
        <v>7</v>
      </c>
      <c r="H1069" s="5" t="s">
        <v>3</v>
      </c>
      <c r="I1069" s="5" t="s">
        <v>32</v>
      </c>
      <c r="J1069" s="14"/>
      <c r="K1069" s="5">
        <f t="shared" si="48"/>
        <v>12</v>
      </c>
      <c r="L1069" s="12">
        <f t="shared" si="49"/>
        <v>34331</v>
      </c>
      <c r="M1069" s="5">
        <f t="shared" ca="1" si="50"/>
        <v>31</v>
      </c>
    </row>
    <row r="1070" spans="1:13" ht="15" customHeight="1" x14ac:dyDescent="0.25">
      <c r="A1070" s="5" t="s">
        <v>398</v>
      </c>
      <c r="B1070" s="5">
        <v>1994</v>
      </c>
      <c r="C1070" s="12" t="s">
        <v>11</v>
      </c>
      <c r="D1070" s="5">
        <v>24</v>
      </c>
      <c r="E1070" s="5">
        <v>0</v>
      </c>
      <c r="F1070" s="10">
        <v>3556.92</v>
      </c>
      <c r="G1070" s="5" t="s">
        <v>2</v>
      </c>
      <c r="H1070" s="5" t="s">
        <v>3</v>
      </c>
      <c r="I1070" s="5" t="s">
        <v>14</v>
      </c>
      <c r="J1070" s="14"/>
      <c r="K1070" s="5">
        <f t="shared" si="48"/>
        <v>9</v>
      </c>
      <c r="L1070" s="12">
        <f t="shared" si="49"/>
        <v>34601</v>
      </c>
      <c r="M1070" s="5">
        <f t="shared" ca="1" si="50"/>
        <v>30</v>
      </c>
    </row>
    <row r="1071" spans="1:13" ht="15" customHeight="1" x14ac:dyDescent="0.25">
      <c r="A1071" s="5" t="s">
        <v>397</v>
      </c>
      <c r="B1071" s="5">
        <v>1992</v>
      </c>
      <c r="C1071" s="12" t="s">
        <v>21</v>
      </c>
      <c r="D1071" s="5">
        <v>22</v>
      </c>
      <c r="E1071" s="5">
        <v>0</v>
      </c>
      <c r="F1071" s="10">
        <v>3554.2</v>
      </c>
      <c r="G1071" s="5" t="s">
        <v>2</v>
      </c>
      <c r="H1071" s="5" t="s">
        <v>3</v>
      </c>
      <c r="I1071" s="5" t="s">
        <v>32</v>
      </c>
      <c r="J1071" s="14"/>
      <c r="K1071" s="5">
        <f t="shared" si="48"/>
        <v>12</v>
      </c>
      <c r="L1071" s="12">
        <f t="shared" si="49"/>
        <v>33960</v>
      </c>
      <c r="M1071" s="5">
        <f t="shared" ca="1" si="50"/>
        <v>32</v>
      </c>
    </row>
    <row r="1072" spans="1:13" ht="15" customHeight="1" x14ac:dyDescent="0.25">
      <c r="A1072" s="5" t="s">
        <v>396</v>
      </c>
      <c r="B1072" s="5">
        <v>1988</v>
      </c>
      <c r="C1072" s="12" t="s">
        <v>27</v>
      </c>
      <c r="D1072" s="5">
        <v>15</v>
      </c>
      <c r="E1072" s="5">
        <v>3</v>
      </c>
      <c r="F1072" s="10">
        <v>3540.12</v>
      </c>
      <c r="G1072" s="5" t="s">
        <v>2</v>
      </c>
      <c r="H1072" s="5" t="s">
        <v>7</v>
      </c>
      <c r="I1072" s="5" t="s">
        <v>4</v>
      </c>
      <c r="J1072" s="14"/>
      <c r="K1072" s="5">
        <f t="shared" si="48"/>
        <v>10</v>
      </c>
      <c r="L1072" s="12">
        <f t="shared" si="49"/>
        <v>32431</v>
      </c>
      <c r="M1072" s="5">
        <f t="shared" ca="1" si="50"/>
        <v>36</v>
      </c>
    </row>
    <row r="1073" spans="1:13" ht="15" customHeight="1" x14ac:dyDescent="0.25">
      <c r="A1073" s="5" t="s">
        <v>395</v>
      </c>
      <c r="B1073" s="5">
        <v>2003</v>
      </c>
      <c r="C1073" s="12" t="s">
        <v>25</v>
      </c>
      <c r="D1073" s="5">
        <v>24</v>
      </c>
      <c r="E1073" s="5">
        <v>0</v>
      </c>
      <c r="F1073" s="10">
        <v>3538.9</v>
      </c>
      <c r="G1073" s="5" t="s">
        <v>2</v>
      </c>
      <c r="H1073" s="5" t="s">
        <v>2</v>
      </c>
      <c r="I1073" s="5" t="s">
        <v>14</v>
      </c>
      <c r="J1073" s="14"/>
      <c r="K1073" s="5">
        <f t="shared" si="48"/>
        <v>8</v>
      </c>
      <c r="L1073" s="12">
        <f t="shared" si="49"/>
        <v>37857</v>
      </c>
      <c r="M1073" s="5">
        <f t="shared" ca="1" si="50"/>
        <v>21</v>
      </c>
    </row>
    <row r="1074" spans="1:13" ht="15" customHeight="1" x14ac:dyDescent="0.25">
      <c r="A1074" s="5" t="s">
        <v>394</v>
      </c>
      <c r="B1074" s="5">
        <v>1998</v>
      </c>
      <c r="C1074" s="12" t="s">
        <v>11</v>
      </c>
      <c r="D1074" s="5">
        <v>16</v>
      </c>
      <c r="E1074" s="5">
        <v>2</v>
      </c>
      <c r="F1074" s="10">
        <v>3537.7</v>
      </c>
      <c r="G1074" s="5" t="s">
        <v>3</v>
      </c>
      <c r="H1074" s="5" t="s">
        <v>3</v>
      </c>
      <c r="I1074" s="5" t="s">
        <v>14</v>
      </c>
      <c r="J1074" s="14"/>
      <c r="K1074" s="5">
        <f t="shared" si="48"/>
        <v>9</v>
      </c>
      <c r="L1074" s="12">
        <f t="shared" si="49"/>
        <v>36054</v>
      </c>
      <c r="M1074" s="5">
        <f t="shared" ca="1" si="50"/>
        <v>26</v>
      </c>
    </row>
    <row r="1075" spans="1:13" ht="15" customHeight="1" x14ac:dyDescent="0.25">
      <c r="A1075" s="5" t="s">
        <v>393</v>
      </c>
      <c r="B1075" s="5">
        <v>1999</v>
      </c>
      <c r="C1075" s="12" t="s">
        <v>11</v>
      </c>
      <c r="D1075" s="5">
        <v>22</v>
      </c>
      <c r="E1075" s="5">
        <v>2</v>
      </c>
      <c r="F1075" s="10">
        <v>3500.61</v>
      </c>
      <c r="G1075" s="5" t="s">
        <v>2</v>
      </c>
      <c r="H1075" s="5" t="s">
        <v>2</v>
      </c>
      <c r="I1075" s="5" t="s">
        <v>4</v>
      </c>
      <c r="J1075" s="14"/>
      <c r="K1075" s="5">
        <f t="shared" si="48"/>
        <v>9</v>
      </c>
      <c r="L1075" s="12">
        <f t="shared" si="49"/>
        <v>36425</v>
      </c>
      <c r="M1075" s="5">
        <f t="shared" ca="1" si="50"/>
        <v>25</v>
      </c>
    </row>
    <row r="1076" spans="1:13" ht="15" customHeight="1" x14ac:dyDescent="0.25">
      <c r="A1076" s="5" t="s">
        <v>392</v>
      </c>
      <c r="B1076" s="5">
        <v>1996</v>
      </c>
      <c r="C1076" s="12" t="s">
        <v>11</v>
      </c>
      <c r="D1076" s="5">
        <v>18</v>
      </c>
      <c r="E1076" s="5">
        <v>1</v>
      </c>
      <c r="F1076" s="10">
        <v>3490.55</v>
      </c>
      <c r="G1076" s="5" t="s">
        <v>7</v>
      </c>
      <c r="H1076" s="5" t="s">
        <v>2</v>
      </c>
      <c r="I1076" s="5" t="s">
        <v>154</v>
      </c>
      <c r="J1076" s="14"/>
      <c r="K1076" s="5">
        <f t="shared" si="48"/>
        <v>9</v>
      </c>
      <c r="L1076" s="12">
        <f t="shared" si="49"/>
        <v>35326</v>
      </c>
      <c r="M1076" s="5">
        <f t="shared" ca="1" si="50"/>
        <v>28</v>
      </c>
    </row>
    <row r="1077" spans="1:13" ht="15" customHeight="1" x14ac:dyDescent="0.25">
      <c r="A1077" s="5" t="s">
        <v>391</v>
      </c>
      <c r="B1077" s="5">
        <v>1996</v>
      </c>
      <c r="C1077" s="12" t="s">
        <v>11</v>
      </c>
      <c r="D1077" s="5">
        <v>19</v>
      </c>
      <c r="E1077" s="5">
        <v>2</v>
      </c>
      <c r="F1077" s="10">
        <v>3484.33</v>
      </c>
      <c r="G1077" s="5" t="s">
        <v>3</v>
      </c>
      <c r="H1077" s="5" t="s">
        <v>3</v>
      </c>
      <c r="I1077" s="5" t="s">
        <v>32</v>
      </c>
      <c r="J1077" s="14"/>
      <c r="K1077" s="5">
        <f t="shared" si="48"/>
        <v>9</v>
      </c>
      <c r="L1077" s="12">
        <f t="shared" si="49"/>
        <v>35327</v>
      </c>
      <c r="M1077" s="5">
        <f t="shared" ca="1" si="50"/>
        <v>28</v>
      </c>
    </row>
    <row r="1078" spans="1:13" ht="15" customHeight="1" x14ac:dyDescent="0.25">
      <c r="A1078" s="5" t="s">
        <v>390</v>
      </c>
      <c r="B1078" s="5">
        <v>2004</v>
      </c>
      <c r="C1078" s="12" t="s">
        <v>9</v>
      </c>
      <c r="D1078" s="5">
        <v>26</v>
      </c>
      <c r="E1078" s="5">
        <v>3</v>
      </c>
      <c r="F1078" s="10">
        <v>3481.87</v>
      </c>
      <c r="G1078" s="5" t="s">
        <v>2</v>
      </c>
      <c r="H1078" s="5" t="s">
        <v>3</v>
      </c>
      <c r="I1078" s="5" t="s">
        <v>158</v>
      </c>
      <c r="J1078" s="14"/>
      <c r="K1078" s="5">
        <f t="shared" si="48"/>
        <v>6</v>
      </c>
      <c r="L1078" s="12">
        <f t="shared" si="49"/>
        <v>38164</v>
      </c>
      <c r="M1078" s="5">
        <f t="shared" ca="1" si="50"/>
        <v>20</v>
      </c>
    </row>
    <row r="1079" spans="1:13" ht="15" customHeight="1" x14ac:dyDescent="0.25">
      <c r="A1079" s="5" t="s">
        <v>389</v>
      </c>
      <c r="B1079" s="5">
        <v>1993</v>
      </c>
      <c r="C1079" s="12" t="s">
        <v>27</v>
      </c>
      <c r="D1079" s="5">
        <v>12</v>
      </c>
      <c r="E1079" s="5">
        <v>1</v>
      </c>
      <c r="F1079" s="10">
        <v>3471.41</v>
      </c>
      <c r="G1079" s="5" t="s">
        <v>2</v>
      </c>
      <c r="H1079" s="5" t="s">
        <v>2</v>
      </c>
      <c r="I1079" s="5" t="s">
        <v>4</v>
      </c>
      <c r="J1079" s="14"/>
      <c r="K1079" s="5">
        <f t="shared" si="48"/>
        <v>10</v>
      </c>
      <c r="L1079" s="12">
        <f t="shared" si="49"/>
        <v>34254</v>
      </c>
      <c r="M1079" s="5">
        <f t="shared" ca="1" si="50"/>
        <v>31</v>
      </c>
    </row>
    <row r="1080" spans="1:13" ht="15" customHeight="1" x14ac:dyDescent="0.25">
      <c r="A1080" s="5" t="s">
        <v>2166</v>
      </c>
      <c r="B1080" s="5">
        <v>1999</v>
      </c>
      <c r="C1080" s="12" t="s">
        <v>27</v>
      </c>
      <c r="D1080" s="5">
        <v>1</v>
      </c>
      <c r="E1080" s="5">
        <v>3</v>
      </c>
      <c r="F1080" s="10">
        <v>36189.1</v>
      </c>
      <c r="G1080" s="5" t="s">
        <v>7</v>
      </c>
      <c r="H1080" s="5" t="s">
        <v>3</v>
      </c>
      <c r="I1080" s="5" t="s">
        <v>158</v>
      </c>
      <c r="J1080" s="14"/>
      <c r="K1080" s="5">
        <f t="shared" si="48"/>
        <v>10</v>
      </c>
      <c r="L1080" s="12">
        <f t="shared" si="49"/>
        <v>36434</v>
      </c>
      <c r="M1080" s="5">
        <f t="shared" ca="1" si="50"/>
        <v>25</v>
      </c>
    </row>
    <row r="1081" spans="1:13" ht="15" customHeight="1" x14ac:dyDescent="0.25">
      <c r="A1081" s="5" t="s">
        <v>388</v>
      </c>
      <c r="B1081" s="5">
        <v>2003</v>
      </c>
      <c r="C1081" s="12" t="s">
        <v>1</v>
      </c>
      <c r="D1081" s="5">
        <v>29</v>
      </c>
      <c r="E1081" s="5">
        <v>0</v>
      </c>
      <c r="F1081" s="10">
        <v>3463.51</v>
      </c>
      <c r="G1081" s="5" t="s">
        <v>2</v>
      </c>
      <c r="H1081" s="5" t="s">
        <v>7</v>
      </c>
      <c r="I1081" s="5" t="s">
        <v>190</v>
      </c>
      <c r="J1081" s="14"/>
      <c r="K1081" s="5">
        <f t="shared" si="48"/>
        <v>7</v>
      </c>
      <c r="L1081" s="12">
        <f t="shared" si="49"/>
        <v>37831</v>
      </c>
      <c r="M1081" s="5">
        <f t="shared" ca="1" si="50"/>
        <v>21</v>
      </c>
    </row>
    <row r="1082" spans="1:13" ht="15" customHeight="1" x14ac:dyDescent="0.25">
      <c r="A1082" s="5" t="s">
        <v>387</v>
      </c>
      <c r="B1082" s="5">
        <v>1987</v>
      </c>
      <c r="C1082" s="12" t="s">
        <v>11</v>
      </c>
      <c r="D1082" s="5">
        <v>14</v>
      </c>
      <c r="E1082" s="5">
        <v>3</v>
      </c>
      <c r="F1082" s="10">
        <v>3453.77</v>
      </c>
      <c r="G1082" s="5" t="s">
        <v>2</v>
      </c>
      <c r="H1082" s="5" t="s">
        <v>7</v>
      </c>
      <c r="I1082" s="5" t="s">
        <v>32</v>
      </c>
      <c r="J1082" s="14"/>
      <c r="K1082" s="5">
        <f t="shared" si="48"/>
        <v>9</v>
      </c>
      <c r="L1082" s="12">
        <f t="shared" si="49"/>
        <v>32034</v>
      </c>
      <c r="M1082" s="5">
        <f t="shared" ca="1" si="50"/>
        <v>37</v>
      </c>
    </row>
    <row r="1083" spans="1:13" ht="15" customHeight="1" x14ac:dyDescent="0.25">
      <c r="A1083" s="5" t="s">
        <v>386</v>
      </c>
      <c r="B1083" s="5">
        <v>2000</v>
      </c>
      <c r="C1083" s="12" t="s">
        <v>9</v>
      </c>
      <c r="D1083" s="5">
        <v>20</v>
      </c>
      <c r="E1083" s="5">
        <v>3</v>
      </c>
      <c r="F1083" s="10">
        <v>3443.06</v>
      </c>
      <c r="G1083" s="5" t="s">
        <v>2</v>
      </c>
      <c r="H1083" s="5" t="s">
        <v>7</v>
      </c>
      <c r="I1083" s="5" t="s">
        <v>32</v>
      </c>
      <c r="J1083" s="14"/>
      <c r="K1083" s="5">
        <f t="shared" si="48"/>
        <v>6</v>
      </c>
      <c r="L1083" s="12">
        <f t="shared" si="49"/>
        <v>36697</v>
      </c>
      <c r="M1083" s="5">
        <f t="shared" ca="1" si="50"/>
        <v>24</v>
      </c>
    </row>
    <row r="1084" spans="1:13" ht="15" customHeight="1" x14ac:dyDescent="0.25">
      <c r="A1084" s="5" t="s">
        <v>385</v>
      </c>
      <c r="B1084" s="5">
        <v>1986</v>
      </c>
      <c r="C1084" s="12" t="s">
        <v>25</v>
      </c>
      <c r="D1084" s="5">
        <v>27</v>
      </c>
      <c r="E1084" s="5">
        <v>3</v>
      </c>
      <c r="F1084" s="10">
        <v>3436.5</v>
      </c>
      <c r="G1084" s="5" t="s">
        <v>2</v>
      </c>
      <c r="H1084" s="5" t="s">
        <v>7</v>
      </c>
      <c r="I1084" s="5" t="s">
        <v>4</v>
      </c>
      <c r="J1084" s="14"/>
      <c r="K1084" s="5">
        <f t="shared" si="48"/>
        <v>8</v>
      </c>
      <c r="L1084" s="12">
        <f t="shared" si="49"/>
        <v>31651</v>
      </c>
      <c r="M1084" s="5">
        <f t="shared" ca="1" si="50"/>
        <v>38</v>
      </c>
    </row>
    <row r="1085" spans="1:13" ht="15" customHeight="1" x14ac:dyDescent="0.25">
      <c r="A1085" s="5" t="s">
        <v>384</v>
      </c>
      <c r="B1085" s="5">
        <v>2001</v>
      </c>
      <c r="C1085" s="12" t="s">
        <v>21</v>
      </c>
      <c r="D1085" s="5">
        <v>26</v>
      </c>
      <c r="E1085" s="5">
        <v>0</v>
      </c>
      <c r="F1085" s="10">
        <v>3434.38</v>
      </c>
      <c r="G1085" s="5" t="s">
        <v>2</v>
      </c>
      <c r="H1085" s="5" t="s">
        <v>2</v>
      </c>
      <c r="I1085" s="5" t="s">
        <v>32</v>
      </c>
      <c r="J1085" s="14"/>
      <c r="K1085" s="5">
        <f t="shared" si="48"/>
        <v>12</v>
      </c>
      <c r="L1085" s="12">
        <f t="shared" si="49"/>
        <v>37251</v>
      </c>
      <c r="M1085" s="5">
        <f t="shared" ca="1" si="50"/>
        <v>23</v>
      </c>
    </row>
    <row r="1086" spans="1:13" ht="15" customHeight="1" x14ac:dyDescent="0.25">
      <c r="A1086" s="5" t="s">
        <v>383</v>
      </c>
      <c r="B1086" s="5">
        <v>1996</v>
      </c>
      <c r="C1086" s="12" t="s">
        <v>21</v>
      </c>
      <c r="D1086" s="5">
        <v>19</v>
      </c>
      <c r="E1086" s="5">
        <v>1</v>
      </c>
      <c r="F1086" s="10">
        <v>3410.32</v>
      </c>
      <c r="G1086" s="5" t="s">
        <v>2</v>
      </c>
      <c r="H1086" s="5" t="s">
        <v>2</v>
      </c>
      <c r="I1086" s="5" t="s">
        <v>32</v>
      </c>
      <c r="J1086" s="14"/>
      <c r="K1086" s="5">
        <f t="shared" si="48"/>
        <v>12</v>
      </c>
      <c r="L1086" s="12">
        <f t="shared" si="49"/>
        <v>35418</v>
      </c>
      <c r="M1086" s="5">
        <f t="shared" ca="1" si="50"/>
        <v>28</v>
      </c>
    </row>
    <row r="1087" spans="1:13" ht="15" customHeight="1" x14ac:dyDescent="0.25">
      <c r="A1087" s="5" t="s">
        <v>382</v>
      </c>
      <c r="B1087" s="5">
        <v>2004</v>
      </c>
      <c r="C1087" s="12" t="s">
        <v>1</v>
      </c>
      <c r="D1087" s="5">
        <v>16</v>
      </c>
      <c r="E1087" s="5">
        <v>2</v>
      </c>
      <c r="F1087" s="10">
        <v>3393.36</v>
      </c>
      <c r="G1087" s="5" t="s">
        <v>2</v>
      </c>
      <c r="H1087" s="5" t="s">
        <v>2</v>
      </c>
      <c r="I1087" s="5" t="s">
        <v>239</v>
      </c>
      <c r="J1087" s="14"/>
      <c r="K1087" s="5">
        <f t="shared" si="48"/>
        <v>7</v>
      </c>
      <c r="L1087" s="12">
        <f t="shared" si="49"/>
        <v>38184</v>
      </c>
      <c r="M1087" s="5">
        <f t="shared" ca="1" si="50"/>
        <v>20</v>
      </c>
    </row>
    <row r="1088" spans="1:13" ht="15" customHeight="1" x14ac:dyDescent="0.25">
      <c r="A1088" s="5" t="s">
        <v>381</v>
      </c>
      <c r="B1088" s="5">
        <v>1996</v>
      </c>
      <c r="C1088" s="12" t="s">
        <v>27</v>
      </c>
      <c r="D1088" s="5">
        <v>27</v>
      </c>
      <c r="E1088" s="5">
        <v>1</v>
      </c>
      <c r="F1088" s="10">
        <v>3392.98</v>
      </c>
      <c r="G1088" s="5" t="s">
        <v>2</v>
      </c>
      <c r="H1088" s="5" t="s">
        <v>3</v>
      </c>
      <c r="I1088" s="5" t="s">
        <v>4</v>
      </c>
      <c r="J1088" s="14"/>
      <c r="K1088" s="5">
        <f t="shared" si="48"/>
        <v>10</v>
      </c>
      <c r="L1088" s="12">
        <f t="shared" si="49"/>
        <v>35365</v>
      </c>
      <c r="M1088" s="5">
        <f t="shared" ca="1" si="50"/>
        <v>28</v>
      </c>
    </row>
    <row r="1089" spans="1:13" ht="15" customHeight="1" x14ac:dyDescent="0.25">
      <c r="A1089" s="5" t="s">
        <v>380</v>
      </c>
      <c r="B1089" s="5">
        <v>1996</v>
      </c>
      <c r="C1089" s="12" t="s">
        <v>25</v>
      </c>
      <c r="D1089" s="5">
        <v>10</v>
      </c>
      <c r="E1089" s="5">
        <v>1</v>
      </c>
      <c r="F1089" s="10">
        <v>3392.37</v>
      </c>
      <c r="G1089" s="5" t="s">
        <v>2</v>
      </c>
      <c r="H1089" s="5" t="s">
        <v>3</v>
      </c>
      <c r="I1089" s="5" t="s">
        <v>4</v>
      </c>
      <c r="J1089" s="14"/>
      <c r="K1089" s="5">
        <f t="shared" si="48"/>
        <v>8</v>
      </c>
      <c r="L1089" s="12">
        <f t="shared" si="49"/>
        <v>35287</v>
      </c>
      <c r="M1089" s="5">
        <f t="shared" ca="1" si="50"/>
        <v>28</v>
      </c>
    </row>
    <row r="1090" spans="1:13" ht="15" customHeight="1" x14ac:dyDescent="0.25">
      <c r="A1090" s="5" t="s">
        <v>379</v>
      </c>
      <c r="B1090" s="5">
        <v>1996</v>
      </c>
      <c r="C1090" s="12" t="s">
        <v>6</v>
      </c>
      <c r="D1090" s="5">
        <v>13</v>
      </c>
      <c r="E1090" s="5">
        <v>0</v>
      </c>
      <c r="F1090" s="10">
        <v>3385.4</v>
      </c>
      <c r="G1090" s="5" t="s">
        <v>2</v>
      </c>
      <c r="H1090" s="5" t="s">
        <v>2</v>
      </c>
      <c r="I1090" s="5" t="s">
        <v>237</v>
      </c>
      <c r="J1090" s="14"/>
      <c r="K1090" s="5">
        <f t="shared" ref="K1090:K1153" si="51">MONTH(1&amp;C1090)</f>
        <v>11</v>
      </c>
      <c r="L1090" s="12">
        <f t="shared" ref="L1090:L1153" si="52">DATE(B1090,K1090,D1090)</f>
        <v>35382</v>
      </c>
      <c r="M1090" s="5">
        <f t="shared" ref="M1090:M1153" ca="1" si="53">DATEDIF(L1090,TODAY(),"Y")</f>
        <v>28</v>
      </c>
    </row>
    <row r="1091" spans="1:13" ht="15" customHeight="1" x14ac:dyDescent="0.25">
      <c r="A1091" s="5" t="s">
        <v>2165</v>
      </c>
      <c r="B1091" s="5">
        <v>1974</v>
      </c>
      <c r="C1091" s="12" t="s">
        <v>21</v>
      </c>
      <c r="D1091" s="5">
        <v>6</v>
      </c>
      <c r="E1091" s="5">
        <v>0</v>
      </c>
      <c r="F1091" s="10">
        <v>36182.870000000003</v>
      </c>
      <c r="G1091" s="5" t="s">
        <v>2</v>
      </c>
      <c r="H1091" s="5" t="s">
        <v>3</v>
      </c>
      <c r="I1091" s="5" t="s">
        <v>14</v>
      </c>
      <c r="J1091" s="14"/>
      <c r="K1091" s="5">
        <f t="shared" si="51"/>
        <v>12</v>
      </c>
      <c r="L1091" s="12">
        <f t="shared" si="52"/>
        <v>27369</v>
      </c>
      <c r="M1091" s="5">
        <f t="shared" ca="1" si="53"/>
        <v>50</v>
      </c>
    </row>
    <row r="1092" spans="1:13" ht="15" customHeight="1" x14ac:dyDescent="0.25">
      <c r="A1092" s="5" t="s">
        <v>378</v>
      </c>
      <c r="B1092" s="5">
        <v>1996</v>
      </c>
      <c r="C1092" s="12" t="s">
        <v>21</v>
      </c>
      <c r="D1092" s="5">
        <v>14</v>
      </c>
      <c r="E1092" s="5">
        <v>1</v>
      </c>
      <c r="F1092" s="10">
        <v>3378.91</v>
      </c>
      <c r="G1092" s="5" t="s">
        <v>2</v>
      </c>
      <c r="H1092" s="5" t="s">
        <v>7</v>
      </c>
      <c r="I1092" s="5" t="s">
        <v>32</v>
      </c>
      <c r="J1092" s="14"/>
      <c r="K1092" s="5">
        <f t="shared" si="51"/>
        <v>12</v>
      </c>
      <c r="L1092" s="12">
        <f t="shared" si="52"/>
        <v>35413</v>
      </c>
      <c r="M1092" s="5">
        <f t="shared" ca="1" si="53"/>
        <v>28</v>
      </c>
    </row>
    <row r="1093" spans="1:13" ht="15" customHeight="1" x14ac:dyDescent="0.25">
      <c r="A1093" s="5" t="s">
        <v>377</v>
      </c>
      <c r="B1093" s="5">
        <v>1993</v>
      </c>
      <c r="C1093" s="12" t="s">
        <v>27</v>
      </c>
      <c r="D1093" s="5">
        <v>7</v>
      </c>
      <c r="E1093" s="5">
        <v>0</v>
      </c>
      <c r="F1093" s="10">
        <v>3366.67</v>
      </c>
      <c r="G1093" s="5" t="s">
        <v>2</v>
      </c>
      <c r="H1093" s="5" t="s">
        <v>2</v>
      </c>
      <c r="I1093" s="5" t="s">
        <v>4</v>
      </c>
      <c r="J1093" s="14"/>
      <c r="K1093" s="5">
        <f t="shared" si="51"/>
        <v>10</v>
      </c>
      <c r="L1093" s="12">
        <f t="shared" si="52"/>
        <v>34249</v>
      </c>
      <c r="M1093" s="5">
        <f t="shared" ca="1" si="53"/>
        <v>31</v>
      </c>
    </row>
    <row r="1094" spans="1:13" ht="15" customHeight="1" x14ac:dyDescent="0.25">
      <c r="A1094" s="5" t="s">
        <v>376</v>
      </c>
      <c r="B1094" s="5">
        <v>1995</v>
      </c>
      <c r="C1094" s="12" t="s">
        <v>9</v>
      </c>
      <c r="D1094" s="5">
        <v>23</v>
      </c>
      <c r="E1094" s="5">
        <v>0</v>
      </c>
      <c r="F1094" s="10">
        <v>3353.47</v>
      </c>
      <c r="G1094" s="5" t="s">
        <v>2</v>
      </c>
      <c r="H1094" s="5" t="s">
        <v>3</v>
      </c>
      <c r="I1094" s="5" t="s">
        <v>14</v>
      </c>
      <c r="J1094" s="14"/>
      <c r="K1094" s="5">
        <f t="shared" si="51"/>
        <v>6</v>
      </c>
      <c r="L1094" s="12">
        <f t="shared" si="52"/>
        <v>34873</v>
      </c>
      <c r="M1094" s="5">
        <f t="shared" ca="1" si="53"/>
        <v>29</v>
      </c>
    </row>
    <row r="1095" spans="1:13" ht="15" customHeight="1" x14ac:dyDescent="0.25">
      <c r="A1095" s="5" t="s">
        <v>375</v>
      </c>
      <c r="B1095" s="5">
        <v>1993</v>
      </c>
      <c r="C1095" s="12" t="s">
        <v>27</v>
      </c>
      <c r="D1095" s="5">
        <v>28</v>
      </c>
      <c r="E1095" s="5">
        <v>0</v>
      </c>
      <c r="F1095" s="10">
        <v>3353.28</v>
      </c>
      <c r="G1095" s="5" t="s">
        <v>2</v>
      </c>
      <c r="H1095" s="5" t="s">
        <v>7</v>
      </c>
      <c r="I1095" s="5" t="s">
        <v>32</v>
      </c>
      <c r="J1095" s="14"/>
      <c r="K1095" s="5">
        <f t="shared" si="51"/>
        <v>10</v>
      </c>
      <c r="L1095" s="12">
        <f t="shared" si="52"/>
        <v>34270</v>
      </c>
      <c r="M1095" s="5">
        <f t="shared" ca="1" si="53"/>
        <v>31</v>
      </c>
    </row>
    <row r="1096" spans="1:13" ht="15" customHeight="1" x14ac:dyDescent="0.25">
      <c r="A1096" s="5" t="s">
        <v>374</v>
      </c>
      <c r="B1096" s="5">
        <v>1991</v>
      </c>
      <c r="C1096" s="12" t="s">
        <v>11</v>
      </c>
      <c r="D1096" s="5">
        <v>1</v>
      </c>
      <c r="E1096" s="5">
        <v>3</v>
      </c>
      <c r="F1096" s="10">
        <v>3342.79</v>
      </c>
      <c r="G1096" s="5" t="s">
        <v>2</v>
      </c>
      <c r="H1096" s="5" t="s">
        <v>7</v>
      </c>
      <c r="I1096" s="5" t="s">
        <v>4</v>
      </c>
      <c r="J1096" s="14"/>
      <c r="K1096" s="5">
        <f t="shared" si="51"/>
        <v>9</v>
      </c>
      <c r="L1096" s="12">
        <f t="shared" si="52"/>
        <v>33482</v>
      </c>
      <c r="M1096" s="5">
        <f t="shared" ca="1" si="53"/>
        <v>33</v>
      </c>
    </row>
    <row r="1097" spans="1:13" ht="15" customHeight="1" x14ac:dyDescent="0.25">
      <c r="A1097" s="5" t="s">
        <v>373</v>
      </c>
      <c r="B1097" s="5">
        <v>1997</v>
      </c>
      <c r="C1097" s="12" t="s">
        <v>9</v>
      </c>
      <c r="D1097" s="5">
        <v>20</v>
      </c>
      <c r="E1097" s="5">
        <v>1</v>
      </c>
      <c r="F1097" s="10">
        <v>3309.79</v>
      </c>
      <c r="G1097" s="5" t="s">
        <v>3</v>
      </c>
      <c r="H1097" s="5" t="s">
        <v>3</v>
      </c>
      <c r="I1097" s="5" t="s">
        <v>346</v>
      </c>
      <c r="J1097" s="14"/>
      <c r="K1097" s="5">
        <f t="shared" si="51"/>
        <v>6</v>
      </c>
      <c r="L1097" s="12">
        <f t="shared" si="52"/>
        <v>35601</v>
      </c>
      <c r="M1097" s="5">
        <f t="shared" ca="1" si="53"/>
        <v>27</v>
      </c>
    </row>
    <row r="1098" spans="1:13" ht="15" customHeight="1" x14ac:dyDescent="0.25">
      <c r="A1098" s="5" t="s">
        <v>372</v>
      </c>
      <c r="B1098" s="5">
        <v>2003</v>
      </c>
      <c r="C1098" s="12" t="s">
        <v>6</v>
      </c>
      <c r="D1098" s="5">
        <v>18</v>
      </c>
      <c r="E1098" s="5">
        <v>0</v>
      </c>
      <c r="F1098" s="10">
        <v>3308.46</v>
      </c>
      <c r="G1098" s="5" t="s">
        <v>2</v>
      </c>
      <c r="H1098" s="5" t="s">
        <v>7</v>
      </c>
      <c r="I1098" s="5" t="s">
        <v>290</v>
      </c>
      <c r="J1098" s="14"/>
      <c r="K1098" s="5">
        <f t="shared" si="51"/>
        <v>11</v>
      </c>
      <c r="L1098" s="12">
        <f t="shared" si="52"/>
        <v>37943</v>
      </c>
      <c r="M1098" s="5">
        <f t="shared" ca="1" si="53"/>
        <v>21</v>
      </c>
    </row>
    <row r="1099" spans="1:13" ht="15" customHeight="1" x14ac:dyDescent="0.25">
      <c r="A1099" s="5" t="s">
        <v>371</v>
      </c>
      <c r="B1099" s="5">
        <v>2003</v>
      </c>
      <c r="C1099" s="12" t="s">
        <v>21</v>
      </c>
      <c r="D1099" s="5">
        <v>5</v>
      </c>
      <c r="E1099" s="5">
        <v>0</v>
      </c>
      <c r="F1099" s="10">
        <v>3300.7</v>
      </c>
      <c r="G1099" s="5" t="s">
        <v>2</v>
      </c>
      <c r="H1099" s="5" t="s">
        <v>2</v>
      </c>
      <c r="I1099" s="5" t="s">
        <v>190</v>
      </c>
      <c r="J1099" s="14"/>
      <c r="K1099" s="5">
        <f t="shared" si="51"/>
        <v>12</v>
      </c>
      <c r="L1099" s="12">
        <f t="shared" si="52"/>
        <v>37960</v>
      </c>
      <c r="M1099" s="5">
        <f t="shared" ca="1" si="53"/>
        <v>21</v>
      </c>
    </row>
    <row r="1100" spans="1:13" ht="15" customHeight="1" x14ac:dyDescent="0.25">
      <c r="A1100" s="5" t="s">
        <v>370</v>
      </c>
      <c r="B1100" s="5">
        <v>1996</v>
      </c>
      <c r="C1100" s="12" t="s">
        <v>6</v>
      </c>
      <c r="D1100" s="5">
        <v>17</v>
      </c>
      <c r="E1100" s="5">
        <v>1</v>
      </c>
      <c r="F1100" s="10">
        <v>3292.53</v>
      </c>
      <c r="G1100" s="5" t="s">
        <v>2</v>
      </c>
      <c r="H1100" s="5" t="s">
        <v>2</v>
      </c>
      <c r="I1100" s="5" t="s">
        <v>14</v>
      </c>
      <c r="J1100" s="14"/>
      <c r="K1100" s="5">
        <f t="shared" si="51"/>
        <v>11</v>
      </c>
      <c r="L1100" s="12">
        <f t="shared" si="52"/>
        <v>35386</v>
      </c>
      <c r="M1100" s="5">
        <f t="shared" ca="1" si="53"/>
        <v>28</v>
      </c>
    </row>
    <row r="1101" spans="1:13" ht="15" customHeight="1" x14ac:dyDescent="0.25">
      <c r="A1101" s="5" t="s">
        <v>369</v>
      </c>
      <c r="B1101" s="5">
        <v>2003</v>
      </c>
      <c r="C1101" s="12" t="s">
        <v>1</v>
      </c>
      <c r="D1101" s="5">
        <v>3</v>
      </c>
      <c r="E1101" s="5">
        <v>0</v>
      </c>
      <c r="F1101" s="10">
        <v>3280.22</v>
      </c>
      <c r="G1101" s="5" t="s">
        <v>2</v>
      </c>
      <c r="H1101" s="5" t="s">
        <v>3</v>
      </c>
      <c r="I1101" s="5" t="s">
        <v>32</v>
      </c>
      <c r="J1101" s="14"/>
      <c r="K1101" s="5">
        <f t="shared" si="51"/>
        <v>7</v>
      </c>
      <c r="L1101" s="12">
        <f t="shared" si="52"/>
        <v>37805</v>
      </c>
      <c r="M1101" s="5">
        <f t="shared" ca="1" si="53"/>
        <v>21</v>
      </c>
    </row>
    <row r="1102" spans="1:13" ht="15" customHeight="1" x14ac:dyDescent="0.25">
      <c r="A1102" s="5" t="s">
        <v>2164</v>
      </c>
      <c r="B1102" s="5">
        <v>2004</v>
      </c>
      <c r="C1102" s="12" t="s">
        <v>25</v>
      </c>
      <c r="D1102" s="5">
        <v>30</v>
      </c>
      <c r="E1102" s="5">
        <v>0</v>
      </c>
      <c r="F1102" s="10">
        <v>36149.480000000003</v>
      </c>
      <c r="G1102" s="5" t="s">
        <v>2</v>
      </c>
      <c r="H1102" s="5" t="s">
        <v>2</v>
      </c>
      <c r="I1102" s="5" t="s">
        <v>4</v>
      </c>
      <c r="J1102" s="14"/>
      <c r="K1102" s="5">
        <f t="shared" si="51"/>
        <v>8</v>
      </c>
      <c r="L1102" s="12">
        <f t="shared" si="52"/>
        <v>38229</v>
      </c>
      <c r="M1102" s="5">
        <f t="shared" ca="1" si="53"/>
        <v>20</v>
      </c>
    </row>
    <row r="1103" spans="1:13" ht="15" customHeight="1" x14ac:dyDescent="0.25">
      <c r="A1103" s="5" t="s">
        <v>368</v>
      </c>
      <c r="B1103" s="5">
        <v>2001</v>
      </c>
      <c r="C1103" s="12" t="s">
        <v>27</v>
      </c>
      <c r="D1103" s="5">
        <v>6</v>
      </c>
      <c r="E1103" s="5">
        <v>2</v>
      </c>
      <c r="F1103" s="10">
        <v>3279.87</v>
      </c>
      <c r="G1103" s="5" t="s">
        <v>2</v>
      </c>
      <c r="H1103" s="5" t="s">
        <v>7</v>
      </c>
      <c r="I1103" s="5" t="s">
        <v>346</v>
      </c>
      <c r="J1103" s="14"/>
      <c r="K1103" s="5">
        <f t="shared" si="51"/>
        <v>10</v>
      </c>
      <c r="L1103" s="12">
        <f t="shared" si="52"/>
        <v>37170</v>
      </c>
      <c r="M1103" s="5">
        <f t="shared" ca="1" si="53"/>
        <v>23</v>
      </c>
    </row>
    <row r="1104" spans="1:13" ht="15" customHeight="1" x14ac:dyDescent="0.25">
      <c r="A1104" s="5" t="s">
        <v>367</v>
      </c>
      <c r="B1104" s="5">
        <v>1994</v>
      </c>
      <c r="C1104" s="12" t="s">
        <v>1</v>
      </c>
      <c r="D1104" s="5">
        <v>1</v>
      </c>
      <c r="E1104" s="5">
        <v>1</v>
      </c>
      <c r="F1104" s="10">
        <v>3277.16</v>
      </c>
      <c r="G1104" s="5" t="s">
        <v>2</v>
      </c>
      <c r="H1104" s="5" t="s">
        <v>3</v>
      </c>
      <c r="I1104" s="5" t="s">
        <v>32</v>
      </c>
      <c r="J1104" s="14"/>
      <c r="K1104" s="5">
        <f t="shared" si="51"/>
        <v>7</v>
      </c>
      <c r="L1104" s="12">
        <f t="shared" si="52"/>
        <v>34516</v>
      </c>
      <c r="M1104" s="5">
        <f t="shared" ca="1" si="53"/>
        <v>30</v>
      </c>
    </row>
    <row r="1105" spans="1:13" ht="15" customHeight="1" x14ac:dyDescent="0.25">
      <c r="A1105" s="5" t="s">
        <v>366</v>
      </c>
      <c r="B1105" s="5">
        <v>1994</v>
      </c>
      <c r="C1105" s="12" t="s">
        <v>21</v>
      </c>
      <c r="D1105" s="5">
        <v>2</v>
      </c>
      <c r="E1105" s="5">
        <v>0</v>
      </c>
      <c r="F1105" s="10">
        <v>3268.85</v>
      </c>
      <c r="G1105" s="5" t="s">
        <v>3</v>
      </c>
      <c r="H1105" s="5" t="s">
        <v>7</v>
      </c>
      <c r="I1105" s="5" t="s">
        <v>158</v>
      </c>
      <c r="J1105" s="14"/>
      <c r="K1105" s="5">
        <f t="shared" si="51"/>
        <v>12</v>
      </c>
      <c r="L1105" s="12">
        <f t="shared" si="52"/>
        <v>34670</v>
      </c>
      <c r="M1105" s="5">
        <f t="shared" ca="1" si="53"/>
        <v>30</v>
      </c>
    </row>
    <row r="1106" spans="1:13" ht="15" customHeight="1" x14ac:dyDescent="0.25">
      <c r="A1106" s="5" t="s">
        <v>365</v>
      </c>
      <c r="B1106" s="5">
        <v>1991</v>
      </c>
      <c r="C1106" s="12" t="s">
        <v>6</v>
      </c>
      <c r="D1106" s="5">
        <v>13</v>
      </c>
      <c r="E1106" s="5">
        <v>0</v>
      </c>
      <c r="F1106" s="10">
        <v>3260.2</v>
      </c>
      <c r="G1106" s="5" t="s">
        <v>3</v>
      </c>
      <c r="H1106" s="5" t="s">
        <v>2</v>
      </c>
      <c r="I1106" s="5" t="s">
        <v>32</v>
      </c>
      <c r="J1106" s="14"/>
      <c r="K1106" s="5">
        <f t="shared" si="51"/>
        <v>11</v>
      </c>
      <c r="L1106" s="12">
        <f t="shared" si="52"/>
        <v>33555</v>
      </c>
      <c r="M1106" s="5">
        <f t="shared" ca="1" si="53"/>
        <v>33</v>
      </c>
    </row>
    <row r="1107" spans="1:13" ht="15" customHeight="1" x14ac:dyDescent="0.25">
      <c r="A1107" s="5" t="s">
        <v>364</v>
      </c>
      <c r="B1107" s="5">
        <v>1997</v>
      </c>
      <c r="C1107" s="12" t="s">
        <v>11</v>
      </c>
      <c r="D1107" s="5">
        <v>2</v>
      </c>
      <c r="E1107" s="5">
        <v>1</v>
      </c>
      <c r="F1107" s="10">
        <v>3238.44</v>
      </c>
      <c r="G1107" s="5" t="s">
        <v>2</v>
      </c>
      <c r="H1107" s="5" t="s">
        <v>3</v>
      </c>
      <c r="I1107" s="5" t="s">
        <v>4</v>
      </c>
      <c r="J1107" s="14"/>
      <c r="K1107" s="5">
        <f t="shared" si="51"/>
        <v>9</v>
      </c>
      <c r="L1107" s="12">
        <f t="shared" si="52"/>
        <v>35675</v>
      </c>
      <c r="M1107" s="5">
        <f t="shared" ca="1" si="53"/>
        <v>27</v>
      </c>
    </row>
    <row r="1108" spans="1:13" ht="15" customHeight="1" x14ac:dyDescent="0.25">
      <c r="A1108" s="5" t="s">
        <v>363</v>
      </c>
      <c r="B1108" s="5">
        <v>1997</v>
      </c>
      <c r="C1108" s="12" t="s">
        <v>25</v>
      </c>
      <c r="D1108" s="5">
        <v>2</v>
      </c>
      <c r="E1108" s="5">
        <v>1</v>
      </c>
      <c r="F1108" s="10">
        <v>3227.12</v>
      </c>
      <c r="G1108" s="5" t="s">
        <v>2</v>
      </c>
      <c r="H1108" s="5" t="s">
        <v>3</v>
      </c>
      <c r="I1108" s="5" t="s">
        <v>4</v>
      </c>
      <c r="J1108" s="14"/>
      <c r="K1108" s="5">
        <f t="shared" si="51"/>
        <v>8</v>
      </c>
      <c r="L1108" s="12">
        <f t="shared" si="52"/>
        <v>35644</v>
      </c>
      <c r="M1108" s="5">
        <f t="shared" ca="1" si="53"/>
        <v>27</v>
      </c>
    </row>
    <row r="1109" spans="1:13" ht="15" customHeight="1" x14ac:dyDescent="0.25">
      <c r="A1109" s="5" t="s">
        <v>362</v>
      </c>
      <c r="B1109" s="5">
        <v>1997</v>
      </c>
      <c r="C1109" s="12" t="s">
        <v>1</v>
      </c>
      <c r="D1109" s="5">
        <v>6</v>
      </c>
      <c r="E1109" s="5">
        <v>0</v>
      </c>
      <c r="F1109" s="10">
        <v>3213.62</v>
      </c>
      <c r="G1109" s="5" t="s">
        <v>2</v>
      </c>
      <c r="H1109" s="5" t="s">
        <v>2</v>
      </c>
      <c r="I1109" s="5" t="s">
        <v>237</v>
      </c>
      <c r="J1109" s="14"/>
      <c r="K1109" s="5">
        <f t="shared" si="51"/>
        <v>7</v>
      </c>
      <c r="L1109" s="12">
        <f t="shared" si="52"/>
        <v>35617</v>
      </c>
      <c r="M1109" s="5">
        <f t="shared" ca="1" si="53"/>
        <v>27</v>
      </c>
    </row>
    <row r="1110" spans="1:13" ht="15" customHeight="1" x14ac:dyDescent="0.25">
      <c r="A1110" s="5" t="s">
        <v>361</v>
      </c>
      <c r="B1110" s="5">
        <v>1997</v>
      </c>
      <c r="C1110" s="12" t="s">
        <v>21</v>
      </c>
      <c r="D1110" s="5">
        <v>22</v>
      </c>
      <c r="E1110" s="5">
        <v>1</v>
      </c>
      <c r="F1110" s="10">
        <v>3208.79</v>
      </c>
      <c r="G1110" s="5" t="s">
        <v>2</v>
      </c>
      <c r="H1110" s="5" t="s">
        <v>3</v>
      </c>
      <c r="I1110" s="5" t="s">
        <v>32</v>
      </c>
      <c r="J1110" s="14"/>
      <c r="K1110" s="5">
        <f t="shared" si="51"/>
        <v>12</v>
      </c>
      <c r="L1110" s="12">
        <f t="shared" si="52"/>
        <v>35786</v>
      </c>
      <c r="M1110" s="5">
        <f t="shared" ca="1" si="53"/>
        <v>27</v>
      </c>
    </row>
    <row r="1111" spans="1:13" ht="15" customHeight="1" x14ac:dyDescent="0.25">
      <c r="A1111" s="5" t="s">
        <v>360</v>
      </c>
      <c r="B1111" s="5">
        <v>1997</v>
      </c>
      <c r="C1111" s="12" t="s">
        <v>1</v>
      </c>
      <c r="D1111" s="5">
        <v>5</v>
      </c>
      <c r="E1111" s="5">
        <v>0</v>
      </c>
      <c r="F1111" s="10">
        <v>3206.49</v>
      </c>
      <c r="G1111" s="5" t="s">
        <v>2</v>
      </c>
      <c r="H1111" s="5" t="s">
        <v>3</v>
      </c>
      <c r="I1111" s="5" t="s">
        <v>237</v>
      </c>
      <c r="J1111" s="14"/>
      <c r="K1111" s="5">
        <f t="shared" si="51"/>
        <v>7</v>
      </c>
      <c r="L1111" s="12">
        <f t="shared" si="52"/>
        <v>35616</v>
      </c>
      <c r="M1111" s="5">
        <f t="shared" ca="1" si="53"/>
        <v>27</v>
      </c>
    </row>
    <row r="1112" spans="1:13" ht="15" customHeight="1" x14ac:dyDescent="0.25">
      <c r="A1112" s="5" t="s">
        <v>359</v>
      </c>
      <c r="B1112" s="5">
        <v>1996</v>
      </c>
      <c r="C1112" s="12" t="s">
        <v>27</v>
      </c>
      <c r="D1112" s="5">
        <v>11</v>
      </c>
      <c r="E1112" s="5">
        <v>0</v>
      </c>
      <c r="F1112" s="10">
        <v>3201.25</v>
      </c>
      <c r="G1112" s="5" t="s">
        <v>2</v>
      </c>
      <c r="H1112" s="5" t="s">
        <v>3</v>
      </c>
      <c r="I1112" s="5" t="s">
        <v>14</v>
      </c>
      <c r="J1112" s="14"/>
      <c r="K1112" s="5">
        <f t="shared" si="51"/>
        <v>10</v>
      </c>
      <c r="L1112" s="12">
        <f t="shared" si="52"/>
        <v>35349</v>
      </c>
      <c r="M1112" s="5">
        <f t="shared" ca="1" si="53"/>
        <v>28</v>
      </c>
    </row>
    <row r="1113" spans="1:13" ht="15" customHeight="1" x14ac:dyDescent="0.25">
      <c r="A1113" s="5" t="s">
        <v>2361</v>
      </c>
      <c r="B1113" s="5">
        <v>1977</v>
      </c>
      <c r="C1113" s="12" t="s">
        <v>9</v>
      </c>
      <c r="D1113" s="5">
        <v>8</v>
      </c>
      <c r="E1113" s="5">
        <v>0</v>
      </c>
      <c r="F1113" s="10">
        <v>62592.87</v>
      </c>
      <c r="G1113" s="5" t="s">
        <v>2</v>
      </c>
      <c r="H1113" s="5" t="s">
        <v>3</v>
      </c>
      <c r="I1113" s="5" t="s">
        <v>4</v>
      </c>
      <c r="J1113" s="14"/>
      <c r="K1113" s="5">
        <f t="shared" si="51"/>
        <v>6</v>
      </c>
      <c r="L1113" s="12">
        <f t="shared" si="52"/>
        <v>28284</v>
      </c>
      <c r="M1113" s="5">
        <f t="shared" ca="1" si="53"/>
        <v>47</v>
      </c>
    </row>
    <row r="1114" spans="1:13" ht="15" customHeight="1" x14ac:dyDescent="0.25">
      <c r="A1114" s="5" t="s">
        <v>2343</v>
      </c>
      <c r="B1114" s="5">
        <v>1971</v>
      </c>
      <c r="C1114" s="12" t="s">
        <v>11</v>
      </c>
      <c r="D1114" s="5">
        <v>27</v>
      </c>
      <c r="E1114" s="5">
        <v>2</v>
      </c>
      <c r="F1114" s="10">
        <v>47462.89</v>
      </c>
      <c r="G1114" s="5" t="s">
        <v>7</v>
      </c>
      <c r="H1114" s="5" t="s">
        <v>2</v>
      </c>
      <c r="I1114" s="5" t="s">
        <v>4</v>
      </c>
      <c r="J1114" s="14"/>
      <c r="K1114" s="5">
        <f t="shared" si="51"/>
        <v>9</v>
      </c>
      <c r="L1114" s="12">
        <f t="shared" si="52"/>
        <v>26203</v>
      </c>
      <c r="M1114" s="5">
        <f t="shared" ca="1" si="53"/>
        <v>53</v>
      </c>
    </row>
    <row r="1115" spans="1:13" ht="15" customHeight="1" x14ac:dyDescent="0.25">
      <c r="A1115" s="5" t="s">
        <v>2163</v>
      </c>
      <c r="B1115" s="5">
        <v>1997</v>
      </c>
      <c r="C1115" s="12" t="s">
        <v>9</v>
      </c>
      <c r="D1115" s="5">
        <v>12</v>
      </c>
      <c r="E1115" s="5">
        <v>2</v>
      </c>
      <c r="F1115" s="10">
        <v>36124.57</v>
      </c>
      <c r="G1115" s="5" t="s">
        <v>7</v>
      </c>
      <c r="H1115" s="5" t="s">
        <v>3</v>
      </c>
      <c r="I1115" s="5" t="s">
        <v>4</v>
      </c>
      <c r="J1115" s="14"/>
      <c r="K1115" s="5">
        <f t="shared" si="51"/>
        <v>6</v>
      </c>
      <c r="L1115" s="12">
        <f t="shared" si="52"/>
        <v>35593</v>
      </c>
      <c r="M1115" s="5">
        <f t="shared" ca="1" si="53"/>
        <v>27</v>
      </c>
    </row>
    <row r="1116" spans="1:13" ht="15" customHeight="1" x14ac:dyDescent="0.25">
      <c r="A1116" s="5" t="s">
        <v>358</v>
      </c>
      <c r="B1116" s="5">
        <v>2001</v>
      </c>
      <c r="C1116" s="12" t="s">
        <v>11</v>
      </c>
      <c r="D1116" s="5">
        <v>2</v>
      </c>
      <c r="E1116" s="5">
        <v>2</v>
      </c>
      <c r="F1116" s="10">
        <v>3180.51</v>
      </c>
      <c r="G1116" s="5" t="s">
        <v>2</v>
      </c>
      <c r="H1116" s="5" t="s">
        <v>2</v>
      </c>
      <c r="I1116" s="5" t="s">
        <v>4</v>
      </c>
      <c r="J1116" s="14"/>
      <c r="K1116" s="5">
        <f t="shared" si="51"/>
        <v>9</v>
      </c>
      <c r="L1116" s="12">
        <f t="shared" si="52"/>
        <v>37136</v>
      </c>
      <c r="M1116" s="5">
        <f t="shared" ca="1" si="53"/>
        <v>23</v>
      </c>
    </row>
    <row r="1117" spans="1:13" ht="15" customHeight="1" x14ac:dyDescent="0.25">
      <c r="A1117" s="5" t="s">
        <v>357</v>
      </c>
      <c r="B1117" s="5">
        <v>2000</v>
      </c>
      <c r="C1117" s="12" t="s">
        <v>11</v>
      </c>
      <c r="D1117" s="5">
        <v>23</v>
      </c>
      <c r="E1117" s="5">
        <v>0</v>
      </c>
      <c r="F1117" s="10">
        <v>3179.96</v>
      </c>
      <c r="G1117" s="5" t="s">
        <v>2</v>
      </c>
      <c r="H1117" s="5" t="s">
        <v>2</v>
      </c>
      <c r="I1117" s="5" t="s">
        <v>14</v>
      </c>
      <c r="J1117" s="14"/>
      <c r="K1117" s="5">
        <f t="shared" si="51"/>
        <v>9</v>
      </c>
      <c r="L1117" s="12">
        <f t="shared" si="52"/>
        <v>36792</v>
      </c>
      <c r="M1117" s="5">
        <f t="shared" ca="1" si="53"/>
        <v>24</v>
      </c>
    </row>
    <row r="1118" spans="1:13" ht="15" customHeight="1" x14ac:dyDescent="0.25">
      <c r="A1118" s="5" t="s">
        <v>356</v>
      </c>
      <c r="B1118" s="5">
        <v>1996</v>
      </c>
      <c r="C1118" s="12" t="s">
        <v>1</v>
      </c>
      <c r="D1118" s="5">
        <v>3</v>
      </c>
      <c r="E1118" s="5">
        <v>0</v>
      </c>
      <c r="F1118" s="10">
        <v>3176.82</v>
      </c>
      <c r="G1118" s="5" t="s">
        <v>2</v>
      </c>
      <c r="H1118" s="5" t="s">
        <v>7</v>
      </c>
      <c r="I1118" s="5" t="s">
        <v>14</v>
      </c>
      <c r="J1118" s="14"/>
      <c r="K1118" s="5">
        <f t="shared" si="51"/>
        <v>7</v>
      </c>
      <c r="L1118" s="12">
        <f t="shared" si="52"/>
        <v>35249</v>
      </c>
      <c r="M1118" s="5">
        <f t="shared" ca="1" si="53"/>
        <v>28</v>
      </c>
    </row>
    <row r="1119" spans="1:13" ht="15" customHeight="1" x14ac:dyDescent="0.25">
      <c r="A1119" s="5" t="s">
        <v>355</v>
      </c>
      <c r="B1119" s="5">
        <v>1996</v>
      </c>
      <c r="C1119" s="12" t="s">
        <v>25</v>
      </c>
      <c r="D1119" s="5">
        <v>14</v>
      </c>
      <c r="E1119" s="5">
        <v>0</v>
      </c>
      <c r="F1119" s="10">
        <v>3176.29</v>
      </c>
      <c r="G1119" s="5" t="s">
        <v>2</v>
      </c>
      <c r="H1119" s="5" t="s">
        <v>2</v>
      </c>
      <c r="I1119" s="5" t="s">
        <v>14</v>
      </c>
      <c r="J1119" s="14"/>
      <c r="K1119" s="5">
        <f t="shared" si="51"/>
        <v>8</v>
      </c>
      <c r="L1119" s="12">
        <f t="shared" si="52"/>
        <v>35291</v>
      </c>
      <c r="M1119" s="5">
        <f t="shared" ca="1" si="53"/>
        <v>28</v>
      </c>
    </row>
    <row r="1120" spans="1:13" ht="15" customHeight="1" x14ac:dyDescent="0.25">
      <c r="A1120" s="5" t="s">
        <v>354</v>
      </c>
      <c r="B1120" s="5">
        <v>1994</v>
      </c>
      <c r="C1120" s="12" t="s">
        <v>1</v>
      </c>
      <c r="D1120" s="5">
        <v>6</v>
      </c>
      <c r="E1120" s="5">
        <v>0</v>
      </c>
      <c r="F1120" s="10">
        <v>3172.02</v>
      </c>
      <c r="G1120" s="5" t="s">
        <v>2</v>
      </c>
      <c r="H1120" s="5" t="s">
        <v>7</v>
      </c>
      <c r="I1120" s="5" t="s">
        <v>32</v>
      </c>
      <c r="J1120" s="14"/>
      <c r="K1120" s="5">
        <f t="shared" si="51"/>
        <v>7</v>
      </c>
      <c r="L1120" s="12">
        <f t="shared" si="52"/>
        <v>34521</v>
      </c>
      <c r="M1120" s="5">
        <f t="shared" ca="1" si="53"/>
        <v>30</v>
      </c>
    </row>
    <row r="1121" spans="1:13" ht="15" customHeight="1" x14ac:dyDescent="0.25">
      <c r="A1121" s="5" t="s">
        <v>353</v>
      </c>
      <c r="B1121" s="5">
        <v>1994</v>
      </c>
      <c r="C1121" s="12" t="s">
        <v>27</v>
      </c>
      <c r="D1121" s="5">
        <v>25</v>
      </c>
      <c r="E1121" s="5">
        <v>0</v>
      </c>
      <c r="F1121" s="10">
        <v>3171.61</v>
      </c>
      <c r="G1121" s="5" t="s">
        <v>2</v>
      </c>
      <c r="H1121" s="5" t="s">
        <v>3</v>
      </c>
      <c r="I1121" s="5" t="s">
        <v>4</v>
      </c>
      <c r="J1121" s="14"/>
      <c r="K1121" s="5">
        <f t="shared" si="51"/>
        <v>10</v>
      </c>
      <c r="L1121" s="12">
        <f t="shared" si="52"/>
        <v>34632</v>
      </c>
      <c r="M1121" s="5">
        <f t="shared" ca="1" si="53"/>
        <v>30</v>
      </c>
    </row>
    <row r="1122" spans="1:13" ht="15" customHeight="1" x14ac:dyDescent="0.25">
      <c r="A1122" s="5" t="s">
        <v>352</v>
      </c>
      <c r="B1122" s="5">
        <v>2001</v>
      </c>
      <c r="C1122" s="12" t="s">
        <v>25</v>
      </c>
      <c r="D1122" s="5">
        <v>29</v>
      </c>
      <c r="E1122" s="5">
        <v>1</v>
      </c>
      <c r="F1122" s="10">
        <v>3167.46</v>
      </c>
      <c r="G1122" s="5" t="s">
        <v>2</v>
      </c>
      <c r="H1122" s="5" t="s">
        <v>3</v>
      </c>
      <c r="I1122" s="5" t="s">
        <v>237</v>
      </c>
      <c r="J1122" s="14"/>
      <c r="K1122" s="5">
        <f t="shared" si="51"/>
        <v>8</v>
      </c>
      <c r="L1122" s="12">
        <f t="shared" si="52"/>
        <v>37132</v>
      </c>
      <c r="M1122" s="5">
        <f t="shared" ca="1" si="53"/>
        <v>23</v>
      </c>
    </row>
    <row r="1123" spans="1:13" ht="15" customHeight="1" x14ac:dyDescent="0.25">
      <c r="A1123" s="5" t="s">
        <v>351</v>
      </c>
      <c r="B1123" s="5">
        <v>1993</v>
      </c>
      <c r="C1123" s="12" t="s">
        <v>11</v>
      </c>
      <c r="D1123" s="5">
        <v>25</v>
      </c>
      <c r="E1123" s="5">
        <v>0</v>
      </c>
      <c r="F1123" s="10">
        <v>3162.02</v>
      </c>
      <c r="G1123" s="5" t="s">
        <v>2</v>
      </c>
      <c r="H1123" s="5" t="s">
        <v>3</v>
      </c>
      <c r="I1123" s="5" t="s">
        <v>4</v>
      </c>
      <c r="J1123" s="14"/>
      <c r="K1123" s="5">
        <f t="shared" si="51"/>
        <v>9</v>
      </c>
      <c r="L1123" s="12">
        <f t="shared" si="52"/>
        <v>34237</v>
      </c>
      <c r="M1123" s="5">
        <f t="shared" ca="1" si="53"/>
        <v>31</v>
      </c>
    </row>
    <row r="1124" spans="1:13" ht="15" customHeight="1" x14ac:dyDescent="0.25">
      <c r="A1124" s="5" t="s">
        <v>350</v>
      </c>
      <c r="B1124" s="5">
        <v>1994</v>
      </c>
      <c r="C1124" s="12" t="s">
        <v>1</v>
      </c>
      <c r="D1124" s="5">
        <v>10</v>
      </c>
      <c r="E1124" s="5">
        <v>0</v>
      </c>
      <c r="F1124" s="10">
        <v>3161.45</v>
      </c>
      <c r="G1124" s="5" t="s">
        <v>2</v>
      </c>
      <c r="H1124" s="5" t="s">
        <v>7</v>
      </c>
      <c r="I1124" s="5" t="s">
        <v>32</v>
      </c>
      <c r="J1124" s="14"/>
      <c r="K1124" s="5">
        <f t="shared" si="51"/>
        <v>7</v>
      </c>
      <c r="L1124" s="12">
        <f t="shared" si="52"/>
        <v>34525</v>
      </c>
      <c r="M1124" s="5">
        <f t="shared" ca="1" si="53"/>
        <v>30</v>
      </c>
    </row>
    <row r="1125" spans="1:13" ht="15" customHeight="1" x14ac:dyDescent="0.25">
      <c r="A1125" s="5" t="s">
        <v>349</v>
      </c>
      <c r="B1125" s="5">
        <v>1999</v>
      </c>
      <c r="C1125" s="12" t="s">
        <v>9</v>
      </c>
      <c r="D1125" s="5">
        <v>25</v>
      </c>
      <c r="E1125" s="5">
        <v>0</v>
      </c>
      <c r="F1125" s="10">
        <v>3128.35</v>
      </c>
      <c r="G1125" s="5" t="s">
        <v>2</v>
      </c>
      <c r="H1125" s="5" t="s">
        <v>3</v>
      </c>
      <c r="I1125" s="5" t="s">
        <v>290</v>
      </c>
      <c r="J1125" s="14"/>
      <c r="K1125" s="5">
        <f t="shared" si="51"/>
        <v>6</v>
      </c>
      <c r="L1125" s="12">
        <f t="shared" si="52"/>
        <v>36336</v>
      </c>
      <c r="M1125" s="5">
        <f t="shared" ca="1" si="53"/>
        <v>25</v>
      </c>
    </row>
    <row r="1126" spans="1:13" ht="15" customHeight="1" x14ac:dyDescent="0.25">
      <c r="A1126" s="5" t="s">
        <v>2162</v>
      </c>
      <c r="B1126" s="5">
        <v>1979</v>
      </c>
      <c r="C1126" s="12" t="s">
        <v>6</v>
      </c>
      <c r="D1126" s="5">
        <v>4</v>
      </c>
      <c r="E1126" s="5">
        <v>2</v>
      </c>
      <c r="F1126" s="10">
        <v>36090.49</v>
      </c>
      <c r="G1126" s="5" t="s">
        <v>2</v>
      </c>
      <c r="H1126" s="5" t="s">
        <v>2</v>
      </c>
      <c r="I1126" s="5" t="s">
        <v>32</v>
      </c>
      <c r="J1126" s="14"/>
      <c r="K1126" s="5">
        <f t="shared" si="51"/>
        <v>11</v>
      </c>
      <c r="L1126" s="12">
        <f t="shared" si="52"/>
        <v>29163</v>
      </c>
      <c r="M1126" s="5">
        <f t="shared" ca="1" si="53"/>
        <v>45</v>
      </c>
    </row>
    <row r="1127" spans="1:13" ht="15" customHeight="1" x14ac:dyDescent="0.25">
      <c r="A1127" s="5" t="s">
        <v>348</v>
      </c>
      <c r="B1127" s="5">
        <v>1987</v>
      </c>
      <c r="C1127" s="12" t="s">
        <v>25</v>
      </c>
      <c r="D1127" s="5">
        <v>1</v>
      </c>
      <c r="E1127" s="5">
        <v>3</v>
      </c>
      <c r="F1127" s="10">
        <v>3088.06</v>
      </c>
      <c r="G1127" s="5" t="s">
        <v>2</v>
      </c>
      <c r="H1127" s="5" t="s">
        <v>2</v>
      </c>
      <c r="I1127" s="5" t="s">
        <v>4</v>
      </c>
      <c r="J1127" s="14"/>
      <c r="K1127" s="5">
        <f t="shared" si="51"/>
        <v>8</v>
      </c>
      <c r="L1127" s="12">
        <f t="shared" si="52"/>
        <v>31990</v>
      </c>
      <c r="M1127" s="5">
        <f t="shared" ca="1" si="53"/>
        <v>37</v>
      </c>
    </row>
    <row r="1128" spans="1:13" ht="15" customHeight="1" x14ac:dyDescent="0.25">
      <c r="A1128" s="5" t="s">
        <v>347</v>
      </c>
      <c r="B1128" s="5">
        <v>2001</v>
      </c>
      <c r="C1128" s="12" t="s">
        <v>27</v>
      </c>
      <c r="D1128" s="5">
        <v>13</v>
      </c>
      <c r="E1128" s="5">
        <v>2</v>
      </c>
      <c r="F1128" s="10">
        <v>3077.1</v>
      </c>
      <c r="G1128" s="5" t="s">
        <v>2</v>
      </c>
      <c r="H1128" s="5" t="s">
        <v>7</v>
      </c>
      <c r="I1128" s="5" t="s">
        <v>14</v>
      </c>
      <c r="J1128" s="14"/>
      <c r="K1128" s="5">
        <f t="shared" si="51"/>
        <v>10</v>
      </c>
      <c r="L1128" s="12">
        <f t="shared" si="52"/>
        <v>37177</v>
      </c>
      <c r="M1128" s="5">
        <f t="shared" ca="1" si="53"/>
        <v>23</v>
      </c>
    </row>
    <row r="1129" spans="1:13" ht="15" customHeight="1" x14ac:dyDescent="0.25">
      <c r="A1129" s="5" t="s">
        <v>345</v>
      </c>
      <c r="B1129" s="5">
        <v>1995</v>
      </c>
      <c r="C1129" s="12" t="s">
        <v>11</v>
      </c>
      <c r="D1129" s="5">
        <v>10</v>
      </c>
      <c r="E1129" s="5">
        <v>0</v>
      </c>
      <c r="F1129" s="10">
        <v>3070.81</v>
      </c>
      <c r="G1129" s="5" t="s">
        <v>3</v>
      </c>
      <c r="H1129" s="5" t="s">
        <v>7</v>
      </c>
      <c r="I1129" s="5" t="s">
        <v>346</v>
      </c>
      <c r="J1129" s="14"/>
      <c r="K1129" s="5">
        <f t="shared" si="51"/>
        <v>9</v>
      </c>
      <c r="L1129" s="12">
        <f t="shared" si="52"/>
        <v>34952</v>
      </c>
      <c r="M1129" s="5">
        <f t="shared" ca="1" si="53"/>
        <v>29</v>
      </c>
    </row>
    <row r="1130" spans="1:13" ht="15" customHeight="1" x14ac:dyDescent="0.25">
      <c r="A1130" s="5" t="s">
        <v>344</v>
      </c>
      <c r="B1130" s="5">
        <v>1989</v>
      </c>
      <c r="C1130" s="12" t="s">
        <v>27</v>
      </c>
      <c r="D1130" s="5">
        <v>1</v>
      </c>
      <c r="E1130" s="5">
        <v>3</v>
      </c>
      <c r="F1130" s="10">
        <v>3065.49</v>
      </c>
      <c r="G1130" s="5" t="s">
        <v>2</v>
      </c>
      <c r="H1130" s="5" t="s">
        <v>7</v>
      </c>
      <c r="I1130" s="5" t="s">
        <v>14</v>
      </c>
      <c r="J1130" s="14"/>
      <c r="K1130" s="5">
        <f t="shared" si="51"/>
        <v>10</v>
      </c>
      <c r="L1130" s="12">
        <f t="shared" si="52"/>
        <v>32782</v>
      </c>
      <c r="M1130" s="5">
        <f t="shared" ca="1" si="53"/>
        <v>35</v>
      </c>
    </row>
    <row r="1131" spans="1:13" ht="15" customHeight="1" x14ac:dyDescent="0.25">
      <c r="A1131" s="5" t="s">
        <v>343</v>
      </c>
      <c r="B1131" s="5">
        <v>1994</v>
      </c>
      <c r="C1131" s="12" t="s">
        <v>11</v>
      </c>
      <c r="D1131" s="5">
        <v>26</v>
      </c>
      <c r="E1131" s="5">
        <v>0</v>
      </c>
      <c r="F1131" s="10">
        <v>3062.51</v>
      </c>
      <c r="G1131" s="5" t="s">
        <v>3</v>
      </c>
      <c r="H1131" s="5" t="s">
        <v>7</v>
      </c>
      <c r="I1131" s="5" t="s">
        <v>14</v>
      </c>
      <c r="J1131" s="14"/>
      <c r="K1131" s="5">
        <f t="shared" si="51"/>
        <v>9</v>
      </c>
      <c r="L1131" s="12">
        <f t="shared" si="52"/>
        <v>34603</v>
      </c>
      <c r="M1131" s="5">
        <f t="shared" ca="1" si="53"/>
        <v>30</v>
      </c>
    </row>
    <row r="1132" spans="1:13" ht="15" customHeight="1" x14ac:dyDescent="0.25">
      <c r="A1132" s="5" t="s">
        <v>342</v>
      </c>
      <c r="B1132" s="5">
        <v>2002</v>
      </c>
      <c r="C1132" s="12" t="s">
        <v>9</v>
      </c>
      <c r="D1132" s="5">
        <v>21</v>
      </c>
      <c r="E1132" s="5">
        <v>2</v>
      </c>
      <c r="F1132" s="10">
        <v>3056.39</v>
      </c>
      <c r="G1132" s="5" t="s">
        <v>2</v>
      </c>
      <c r="H1132" s="5" t="s">
        <v>3</v>
      </c>
      <c r="I1132" s="5" t="s">
        <v>4</v>
      </c>
      <c r="J1132" s="14"/>
      <c r="K1132" s="5">
        <f t="shared" si="51"/>
        <v>6</v>
      </c>
      <c r="L1132" s="12">
        <f t="shared" si="52"/>
        <v>37428</v>
      </c>
      <c r="M1132" s="5">
        <f t="shared" ca="1" si="53"/>
        <v>22</v>
      </c>
    </row>
    <row r="1133" spans="1:13" ht="15" customHeight="1" x14ac:dyDescent="0.25">
      <c r="A1133" s="5" t="s">
        <v>341</v>
      </c>
      <c r="B1133" s="5">
        <v>1997</v>
      </c>
      <c r="C1133" s="12" t="s">
        <v>21</v>
      </c>
      <c r="D1133" s="5">
        <v>22</v>
      </c>
      <c r="E1133" s="5">
        <v>0</v>
      </c>
      <c r="F1133" s="10">
        <v>3051.73</v>
      </c>
      <c r="G1133" s="5" t="s">
        <v>2</v>
      </c>
      <c r="H1133" s="5" t="s">
        <v>2</v>
      </c>
      <c r="I1133" s="5" t="s">
        <v>32</v>
      </c>
      <c r="J1133" s="14"/>
      <c r="K1133" s="5">
        <f t="shared" si="51"/>
        <v>12</v>
      </c>
      <c r="L1133" s="12">
        <f t="shared" si="52"/>
        <v>35786</v>
      </c>
      <c r="M1133" s="5">
        <f t="shared" ca="1" si="53"/>
        <v>27</v>
      </c>
    </row>
    <row r="1134" spans="1:13" ht="15" customHeight="1" x14ac:dyDescent="0.25">
      <c r="A1134" s="5" t="s">
        <v>340</v>
      </c>
      <c r="B1134" s="5">
        <v>1998</v>
      </c>
      <c r="C1134" s="12" t="s">
        <v>25</v>
      </c>
      <c r="D1134" s="5">
        <v>9</v>
      </c>
      <c r="E1134" s="5">
        <v>0</v>
      </c>
      <c r="F1134" s="10">
        <v>3046.06</v>
      </c>
      <c r="G1134" s="5" t="s">
        <v>2</v>
      </c>
      <c r="H1134" s="5" t="s">
        <v>7</v>
      </c>
      <c r="I1134" s="5" t="s">
        <v>239</v>
      </c>
      <c r="J1134" s="14"/>
      <c r="K1134" s="5">
        <f t="shared" si="51"/>
        <v>8</v>
      </c>
      <c r="L1134" s="12">
        <f t="shared" si="52"/>
        <v>36016</v>
      </c>
      <c r="M1134" s="5">
        <f t="shared" ca="1" si="53"/>
        <v>26</v>
      </c>
    </row>
    <row r="1135" spans="1:13" ht="15" customHeight="1" x14ac:dyDescent="0.25">
      <c r="A1135" s="5" t="s">
        <v>339</v>
      </c>
      <c r="B1135" s="5">
        <v>1998</v>
      </c>
      <c r="C1135" s="12" t="s">
        <v>11</v>
      </c>
      <c r="D1135" s="5">
        <v>15</v>
      </c>
      <c r="E1135" s="5">
        <v>0</v>
      </c>
      <c r="F1135" s="10">
        <v>3044.21</v>
      </c>
      <c r="G1135" s="5" t="s">
        <v>2</v>
      </c>
      <c r="H1135" s="5" t="s">
        <v>3</v>
      </c>
      <c r="I1135" s="5" t="s">
        <v>237</v>
      </c>
      <c r="J1135" s="14"/>
      <c r="K1135" s="5">
        <f t="shared" si="51"/>
        <v>9</v>
      </c>
      <c r="L1135" s="12">
        <f t="shared" si="52"/>
        <v>36053</v>
      </c>
      <c r="M1135" s="5">
        <f t="shared" ca="1" si="53"/>
        <v>26</v>
      </c>
    </row>
    <row r="1136" spans="1:13" ht="15" customHeight="1" x14ac:dyDescent="0.25">
      <c r="A1136" s="5" t="s">
        <v>338</v>
      </c>
      <c r="B1136" s="5">
        <v>1997</v>
      </c>
      <c r="C1136" s="12" t="s">
        <v>21</v>
      </c>
      <c r="D1136" s="5">
        <v>19</v>
      </c>
      <c r="E1136" s="5">
        <v>0</v>
      </c>
      <c r="F1136" s="10">
        <v>3021.81</v>
      </c>
      <c r="G1136" s="5" t="s">
        <v>2</v>
      </c>
      <c r="H1136" s="5" t="s">
        <v>3</v>
      </c>
      <c r="I1136" s="5" t="s">
        <v>14</v>
      </c>
      <c r="J1136" s="14"/>
      <c r="K1136" s="5">
        <f t="shared" si="51"/>
        <v>12</v>
      </c>
      <c r="L1136" s="12">
        <f t="shared" si="52"/>
        <v>35783</v>
      </c>
      <c r="M1136" s="5">
        <f t="shared" ca="1" si="53"/>
        <v>27</v>
      </c>
    </row>
    <row r="1137" spans="1:13" ht="15" customHeight="1" x14ac:dyDescent="0.25">
      <c r="A1137" s="5" t="s">
        <v>2161</v>
      </c>
      <c r="B1137" s="5">
        <v>1996</v>
      </c>
      <c r="C1137" s="12" t="s">
        <v>25</v>
      </c>
      <c r="D1137" s="5">
        <v>20</v>
      </c>
      <c r="E1137" s="5">
        <v>2</v>
      </c>
      <c r="F1137" s="10">
        <v>36085.22</v>
      </c>
      <c r="G1137" s="5" t="s">
        <v>7</v>
      </c>
      <c r="H1137" s="5" t="s">
        <v>7</v>
      </c>
      <c r="I1137" s="5" t="s">
        <v>32</v>
      </c>
      <c r="J1137" s="14"/>
      <c r="K1137" s="5">
        <f t="shared" si="51"/>
        <v>8</v>
      </c>
      <c r="L1137" s="12">
        <f t="shared" si="52"/>
        <v>35297</v>
      </c>
      <c r="M1137" s="5">
        <f t="shared" ca="1" si="53"/>
        <v>28</v>
      </c>
    </row>
    <row r="1138" spans="1:13" ht="15" customHeight="1" x14ac:dyDescent="0.25">
      <c r="A1138" s="5" t="s">
        <v>337</v>
      </c>
      <c r="B1138" s="5">
        <v>1988</v>
      </c>
      <c r="C1138" s="12" t="s">
        <v>11</v>
      </c>
      <c r="D1138" s="5">
        <v>28</v>
      </c>
      <c r="E1138" s="5">
        <v>3</v>
      </c>
      <c r="F1138" s="10">
        <v>3018.04</v>
      </c>
      <c r="G1138" s="5" t="s">
        <v>2</v>
      </c>
      <c r="H1138" s="5" t="s">
        <v>2</v>
      </c>
      <c r="I1138" s="5" t="s">
        <v>14</v>
      </c>
      <c r="J1138" s="14"/>
      <c r="K1138" s="5">
        <f t="shared" si="51"/>
        <v>9</v>
      </c>
      <c r="L1138" s="12">
        <f t="shared" si="52"/>
        <v>32414</v>
      </c>
      <c r="M1138" s="5">
        <f t="shared" ca="1" si="53"/>
        <v>36</v>
      </c>
    </row>
    <row r="1139" spans="1:13" ht="15" customHeight="1" x14ac:dyDescent="0.25">
      <c r="A1139" s="5" t="s">
        <v>336</v>
      </c>
      <c r="B1139" s="5">
        <v>2002</v>
      </c>
      <c r="C1139" s="12" t="s">
        <v>21</v>
      </c>
      <c r="D1139" s="5">
        <v>15</v>
      </c>
      <c r="E1139" s="5">
        <v>0</v>
      </c>
      <c r="F1139" s="10">
        <v>3012.22</v>
      </c>
      <c r="G1139" s="5" t="s">
        <v>2</v>
      </c>
      <c r="H1139" s="5" t="s">
        <v>3</v>
      </c>
      <c r="I1139" s="5" t="s">
        <v>14</v>
      </c>
      <c r="J1139" s="14"/>
      <c r="K1139" s="5">
        <f t="shared" si="51"/>
        <v>12</v>
      </c>
      <c r="L1139" s="12">
        <f t="shared" si="52"/>
        <v>37605</v>
      </c>
      <c r="M1139" s="5">
        <f t="shared" ca="1" si="53"/>
        <v>22</v>
      </c>
    </row>
    <row r="1140" spans="1:13" ht="15" customHeight="1" x14ac:dyDescent="0.25">
      <c r="A1140" s="5" t="s">
        <v>335</v>
      </c>
      <c r="B1140" s="5">
        <v>1991</v>
      </c>
      <c r="C1140" s="12" t="s">
        <v>6</v>
      </c>
      <c r="D1140" s="5">
        <v>20</v>
      </c>
      <c r="E1140" s="5">
        <v>3</v>
      </c>
      <c r="F1140" s="10">
        <v>2985.67</v>
      </c>
      <c r="G1140" s="5" t="s">
        <v>2</v>
      </c>
      <c r="H1140" s="5" t="s">
        <v>2</v>
      </c>
      <c r="I1140" s="5" t="s">
        <v>4</v>
      </c>
      <c r="J1140" s="14"/>
      <c r="K1140" s="5">
        <f t="shared" si="51"/>
        <v>11</v>
      </c>
      <c r="L1140" s="12">
        <f t="shared" si="52"/>
        <v>33562</v>
      </c>
      <c r="M1140" s="5">
        <f t="shared" ca="1" si="53"/>
        <v>33</v>
      </c>
    </row>
    <row r="1141" spans="1:13" ht="15" customHeight="1" x14ac:dyDescent="0.25">
      <c r="A1141" s="5" t="s">
        <v>334</v>
      </c>
      <c r="B1141" s="5">
        <v>1987</v>
      </c>
      <c r="C1141" s="12" t="s">
        <v>9</v>
      </c>
      <c r="D1141" s="5">
        <v>18</v>
      </c>
      <c r="E1141" s="5">
        <v>3</v>
      </c>
      <c r="F1141" s="10">
        <v>2979.52</v>
      </c>
      <c r="G1141" s="5" t="s">
        <v>2</v>
      </c>
      <c r="H1141" s="5" t="s">
        <v>3</v>
      </c>
      <c r="I1141" s="5" t="s">
        <v>4</v>
      </c>
      <c r="J1141" s="14"/>
      <c r="K1141" s="5">
        <f t="shared" si="51"/>
        <v>6</v>
      </c>
      <c r="L1141" s="12">
        <f t="shared" si="52"/>
        <v>31946</v>
      </c>
      <c r="M1141" s="5">
        <f t="shared" ca="1" si="53"/>
        <v>37</v>
      </c>
    </row>
    <row r="1142" spans="1:13" ht="15" customHeight="1" x14ac:dyDescent="0.25">
      <c r="A1142" s="5" t="s">
        <v>333</v>
      </c>
      <c r="B1142" s="5">
        <v>1995</v>
      </c>
      <c r="C1142" s="12" t="s">
        <v>11</v>
      </c>
      <c r="D1142" s="5">
        <v>24</v>
      </c>
      <c r="E1142" s="5">
        <v>0</v>
      </c>
      <c r="F1142" s="10">
        <v>2974.13</v>
      </c>
      <c r="G1142" s="5" t="s">
        <v>2</v>
      </c>
      <c r="H1142" s="5" t="s">
        <v>7</v>
      </c>
      <c r="I1142" s="5" t="s">
        <v>32</v>
      </c>
      <c r="J1142" s="14"/>
      <c r="K1142" s="5">
        <f t="shared" si="51"/>
        <v>9</v>
      </c>
      <c r="L1142" s="12">
        <f t="shared" si="52"/>
        <v>34966</v>
      </c>
      <c r="M1142" s="5">
        <f t="shared" ca="1" si="53"/>
        <v>29</v>
      </c>
    </row>
    <row r="1143" spans="1:13" ht="15" customHeight="1" x14ac:dyDescent="0.25">
      <c r="A1143" s="5" t="s">
        <v>332</v>
      </c>
      <c r="B1143" s="5">
        <v>2002</v>
      </c>
      <c r="C1143" s="12" t="s">
        <v>11</v>
      </c>
      <c r="D1143" s="5">
        <v>30</v>
      </c>
      <c r="E1143" s="5">
        <v>0</v>
      </c>
      <c r="F1143" s="10">
        <v>2943.41</v>
      </c>
      <c r="G1143" s="5" t="s">
        <v>2</v>
      </c>
      <c r="H1143" s="5" t="s">
        <v>3</v>
      </c>
      <c r="I1143" s="5" t="s">
        <v>14</v>
      </c>
      <c r="J1143" s="14"/>
      <c r="K1143" s="5">
        <f t="shared" si="51"/>
        <v>9</v>
      </c>
      <c r="L1143" s="12">
        <f t="shared" si="52"/>
        <v>37529</v>
      </c>
      <c r="M1143" s="5">
        <f t="shared" ca="1" si="53"/>
        <v>22</v>
      </c>
    </row>
    <row r="1144" spans="1:13" ht="15" customHeight="1" x14ac:dyDescent="0.25">
      <c r="A1144" s="5" t="s">
        <v>331</v>
      </c>
      <c r="B1144" s="5">
        <v>1996</v>
      </c>
      <c r="C1144" s="12" t="s">
        <v>9</v>
      </c>
      <c r="D1144" s="5">
        <v>30</v>
      </c>
      <c r="E1144" s="5">
        <v>1</v>
      </c>
      <c r="F1144" s="10">
        <v>2927.06</v>
      </c>
      <c r="G1144" s="5" t="s">
        <v>2</v>
      </c>
      <c r="H1144" s="5" t="s">
        <v>2</v>
      </c>
      <c r="I1144" s="5" t="s">
        <v>4</v>
      </c>
      <c r="J1144" s="14"/>
      <c r="K1144" s="5">
        <f t="shared" si="51"/>
        <v>6</v>
      </c>
      <c r="L1144" s="12">
        <f t="shared" si="52"/>
        <v>35246</v>
      </c>
      <c r="M1144" s="5">
        <f t="shared" ca="1" si="53"/>
        <v>28</v>
      </c>
    </row>
    <row r="1145" spans="1:13" ht="15" customHeight="1" x14ac:dyDescent="0.25">
      <c r="A1145" s="5" t="s">
        <v>330</v>
      </c>
      <c r="B1145" s="5">
        <v>2003</v>
      </c>
      <c r="C1145" s="12" t="s">
        <v>9</v>
      </c>
      <c r="D1145" s="5">
        <v>5</v>
      </c>
      <c r="E1145" s="5">
        <v>2</v>
      </c>
      <c r="F1145" s="10">
        <v>2913.57</v>
      </c>
      <c r="G1145" s="5" t="s">
        <v>2</v>
      </c>
      <c r="H1145" s="5" t="s">
        <v>2</v>
      </c>
      <c r="I1145" s="5" t="s">
        <v>32</v>
      </c>
      <c r="J1145" s="14"/>
      <c r="K1145" s="5">
        <f t="shared" si="51"/>
        <v>6</v>
      </c>
      <c r="L1145" s="12">
        <f t="shared" si="52"/>
        <v>37777</v>
      </c>
      <c r="M1145" s="5">
        <f t="shared" ca="1" si="53"/>
        <v>21</v>
      </c>
    </row>
    <row r="1146" spans="1:13" ht="15" customHeight="1" x14ac:dyDescent="0.25">
      <c r="A1146" s="5" t="s">
        <v>329</v>
      </c>
      <c r="B1146" s="5">
        <v>1996</v>
      </c>
      <c r="C1146" s="12" t="s">
        <v>9</v>
      </c>
      <c r="D1146" s="5">
        <v>13</v>
      </c>
      <c r="E1146" s="5">
        <v>1</v>
      </c>
      <c r="F1146" s="10">
        <v>2904.09</v>
      </c>
      <c r="G1146" s="5" t="s">
        <v>2</v>
      </c>
      <c r="H1146" s="5" t="s">
        <v>2</v>
      </c>
      <c r="I1146" s="5" t="s">
        <v>32</v>
      </c>
      <c r="J1146" s="14"/>
      <c r="K1146" s="5">
        <f t="shared" si="51"/>
        <v>6</v>
      </c>
      <c r="L1146" s="12">
        <f t="shared" si="52"/>
        <v>35229</v>
      </c>
      <c r="M1146" s="5">
        <f t="shared" ca="1" si="53"/>
        <v>28</v>
      </c>
    </row>
    <row r="1147" spans="1:13" ht="15" customHeight="1" x14ac:dyDescent="0.25">
      <c r="A1147" s="5" t="s">
        <v>328</v>
      </c>
      <c r="B1147" s="5">
        <v>1996</v>
      </c>
      <c r="C1147" s="12" t="s">
        <v>27</v>
      </c>
      <c r="D1147" s="5">
        <v>24</v>
      </c>
      <c r="E1147" s="5">
        <v>1</v>
      </c>
      <c r="F1147" s="10">
        <v>2902.91</v>
      </c>
      <c r="G1147" s="5" t="s">
        <v>2</v>
      </c>
      <c r="H1147" s="5" t="s">
        <v>2</v>
      </c>
      <c r="I1147" s="5" t="s">
        <v>4</v>
      </c>
      <c r="J1147" s="14"/>
      <c r="K1147" s="5">
        <f t="shared" si="51"/>
        <v>10</v>
      </c>
      <c r="L1147" s="12">
        <f t="shared" si="52"/>
        <v>35362</v>
      </c>
      <c r="M1147" s="5">
        <f t="shared" ca="1" si="53"/>
        <v>28</v>
      </c>
    </row>
    <row r="1148" spans="1:13" ht="15" customHeight="1" x14ac:dyDescent="0.25">
      <c r="A1148" s="5" t="s">
        <v>2160</v>
      </c>
      <c r="B1148" s="5">
        <v>1963</v>
      </c>
      <c r="C1148" s="12" t="s">
        <v>1</v>
      </c>
      <c r="D1148" s="5">
        <v>22</v>
      </c>
      <c r="E1148" s="5">
        <v>0</v>
      </c>
      <c r="F1148" s="10">
        <v>36074.339999999997</v>
      </c>
      <c r="G1148" s="5" t="s">
        <v>2</v>
      </c>
      <c r="H1148" s="5" t="s">
        <v>7</v>
      </c>
      <c r="I1148" s="5" t="s">
        <v>32</v>
      </c>
      <c r="J1148" s="14"/>
      <c r="K1148" s="5">
        <f t="shared" si="51"/>
        <v>7</v>
      </c>
      <c r="L1148" s="12">
        <f t="shared" si="52"/>
        <v>23214</v>
      </c>
      <c r="M1148" s="5">
        <f t="shared" ca="1" si="53"/>
        <v>61</v>
      </c>
    </row>
    <row r="1149" spans="1:13" ht="15" customHeight="1" x14ac:dyDescent="0.25">
      <c r="A1149" s="5" t="s">
        <v>327</v>
      </c>
      <c r="B1149" s="5">
        <v>1999</v>
      </c>
      <c r="C1149" s="12" t="s">
        <v>6</v>
      </c>
      <c r="D1149" s="5">
        <v>1</v>
      </c>
      <c r="E1149" s="5">
        <v>0</v>
      </c>
      <c r="F1149" s="10">
        <v>2899.49</v>
      </c>
      <c r="G1149" s="5" t="s">
        <v>2</v>
      </c>
      <c r="H1149" s="5" t="s">
        <v>2</v>
      </c>
      <c r="I1149" s="5" t="s">
        <v>237</v>
      </c>
      <c r="J1149" s="14"/>
      <c r="K1149" s="5">
        <f t="shared" si="51"/>
        <v>11</v>
      </c>
      <c r="L1149" s="12">
        <f t="shared" si="52"/>
        <v>36465</v>
      </c>
      <c r="M1149" s="5">
        <f t="shared" ca="1" si="53"/>
        <v>25</v>
      </c>
    </row>
    <row r="1150" spans="1:13" ht="15" customHeight="1" x14ac:dyDescent="0.25">
      <c r="A1150" s="5" t="s">
        <v>326</v>
      </c>
      <c r="B1150" s="5">
        <v>2000</v>
      </c>
      <c r="C1150" s="12" t="s">
        <v>1</v>
      </c>
      <c r="D1150" s="5">
        <v>14</v>
      </c>
      <c r="E1150" s="5">
        <v>0</v>
      </c>
      <c r="F1150" s="10">
        <v>2897.46</v>
      </c>
      <c r="G1150" s="5" t="s">
        <v>2</v>
      </c>
      <c r="H1150" s="5" t="s">
        <v>7</v>
      </c>
      <c r="I1150" s="5" t="s">
        <v>14</v>
      </c>
      <c r="J1150" s="14"/>
      <c r="K1150" s="5">
        <f t="shared" si="51"/>
        <v>7</v>
      </c>
      <c r="L1150" s="12">
        <f t="shared" si="52"/>
        <v>36721</v>
      </c>
      <c r="M1150" s="5">
        <f t="shared" ca="1" si="53"/>
        <v>24</v>
      </c>
    </row>
    <row r="1151" spans="1:13" ht="15" customHeight="1" x14ac:dyDescent="0.25">
      <c r="A1151" s="5" t="s">
        <v>325</v>
      </c>
      <c r="B1151" s="5">
        <v>1996</v>
      </c>
      <c r="C1151" s="12" t="s">
        <v>9</v>
      </c>
      <c r="D1151" s="5">
        <v>21</v>
      </c>
      <c r="E1151" s="5">
        <v>0</v>
      </c>
      <c r="F1151" s="10">
        <v>2897.32</v>
      </c>
      <c r="G1151" s="5" t="s">
        <v>3</v>
      </c>
      <c r="H1151" s="5" t="s">
        <v>3</v>
      </c>
      <c r="I1151" s="5" t="s">
        <v>158</v>
      </c>
      <c r="J1151" s="14"/>
      <c r="K1151" s="5">
        <f t="shared" si="51"/>
        <v>6</v>
      </c>
      <c r="L1151" s="12">
        <f t="shared" si="52"/>
        <v>35237</v>
      </c>
      <c r="M1151" s="5">
        <f t="shared" ca="1" si="53"/>
        <v>28</v>
      </c>
    </row>
    <row r="1152" spans="1:13" ht="15" customHeight="1" x14ac:dyDescent="0.25">
      <c r="A1152" s="5" t="s">
        <v>324</v>
      </c>
      <c r="B1152" s="5">
        <v>1993</v>
      </c>
      <c r="C1152" s="12" t="s">
        <v>25</v>
      </c>
      <c r="D1152" s="5">
        <v>12</v>
      </c>
      <c r="E1152" s="5">
        <v>0</v>
      </c>
      <c r="F1152" s="10">
        <v>2867.12</v>
      </c>
      <c r="G1152" s="5" t="s">
        <v>7</v>
      </c>
      <c r="H1152" s="5" t="s">
        <v>3</v>
      </c>
      <c r="I1152" s="5" t="s">
        <v>4</v>
      </c>
      <c r="J1152" s="14"/>
      <c r="K1152" s="5">
        <f t="shared" si="51"/>
        <v>8</v>
      </c>
      <c r="L1152" s="12">
        <f t="shared" si="52"/>
        <v>34193</v>
      </c>
      <c r="M1152" s="5">
        <f t="shared" ca="1" si="53"/>
        <v>31</v>
      </c>
    </row>
    <row r="1153" spans="1:13" ht="15" customHeight="1" x14ac:dyDescent="0.25">
      <c r="A1153" s="5" t="s">
        <v>323</v>
      </c>
      <c r="B1153" s="5">
        <v>1993</v>
      </c>
      <c r="C1153" s="12" t="s">
        <v>6</v>
      </c>
      <c r="D1153" s="5">
        <v>1</v>
      </c>
      <c r="E1153" s="5">
        <v>0</v>
      </c>
      <c r="F1153" s="10">
        <v>2866.09</v>
      </c>
      <c r="G1153" s="5" t="s">
        <v>3</v>
      </c>
      <c r="H1153" s="5" t="s">
        <v>3</v>
      </c>
      <c r="I1153" s="5" t="s">
        <v>32</v>
      </c>
      <c r="J1153" s="14"/>
      <c r="K1153" s="5">
        <f t="shared" si="51"/>
        <v>11</v>
      </c>
      <c r="L1153" s="12">
        <f t="shared" si="52"/>
        <v>34274</v>
      </c>
      <c r="M1153" s="5">
        <f t="shared" ca="1" si="53"/>
        <v>31</v>
      </c>
    </row>
    <row r="1154" spans="1:13" ht="15" customHeight="1" x14ac:dyDescent="0.25">
      <c r="A1154" s="5" t="s">
        <v>322</v>
      </c>
      <c r="B1154" s="5">
        <v>1998</v>
      </c>
      <c r="C1154" s="12" t="s">
        <v>11</v>
      </c>
      <c r="D1154" s="5">
        <v>4</v>
      </c>
      <c r="E1154" s="5">
        <v>0</v>
      </c>
      <c r="F1154" s="10">
        <v>2855.44</v>
      </c>
      <c r="G1154" s="5" t="s">
        <v>2</v>
      </c>
      <c r="H1154" s="5" t="s">
        <v>3</v>
      </c>
      <c r="I1154" s="5" t="s">
        <v>14</v>
      </c>
      <c r="J1154" s="14"/>
      <c r="K1154" s="5">
        <f t="shared" ref="K1154:K1217" si="54">MONTH(1&amp;C1154)</f>
        <v>9</v>
      </c>
      <c r="L1154" s="12">
        <f t="shared" ref="L1154:L1217" si="55">DATE(B1154,K1154,D1154)</f>
        <v>36042</v>
      </c>
      <c r="M1154" s="5">
        <f t="shared" ref="M1154:M1217" ca="1" si="56">DATEDIF(L1154,TODAY(),"Y")</f>
        <v>26</v>
      </c>
    </row>
    <row r="1155" spans="1:13" ht="15" customHeight="1" x14ac:dyDescent="0.25">
      <c r="A1155" s="5" t="s">
        <v>321</v>
      </c>
      <c r="B1155" s="5">
        <v>1998</v>
      </c>
      <c r="C1155" s="12" t="s">
        <v>9</v>
      </c>
      <c r="D1155" s="5">
        <v>17</v>
      </c>
      <c r="E1155" s="5">
        <v>0</v>
      </c>
      <c r="F1155" s="10">
        <v>2850.68</v>
      </c>
      <c r="G1155" s="5" t="s">
        <v>2</v>
      </c>
      <c r="H1155" s="5" t="s">
        <v>3</v>
      </c>
      <c r="I1155" s="5" t="s">
        <v>14</v>
      </c>
      <c r="J1155" s="14"/>
      <c r="K1155" s="5">
        <f t="shared" si="54"/>
        <v>6</v>
      </c>
      <c r="L1155" s="12">
        <f t="shared" si="55"/>
        <v>35963</v>
      </c>
      <c r="M1155" s="5">
        <f t="shared" ca="1" si="56"/>
        <v>26</v>
      </c>
    </row>
    <row r="1156" spans="1:13" ht="15" customHeight="1" x14ac:dyDescent="0.25">
      <c r="A1156" s="5" t="s">
        <v>320</v>
      </c>
      <c r="B1156" s="5">
        <v>1998</v>
      </c>
      <c r="C1156" s="12" t="s">
        <v>6</v>
      </c>
      <c r="D1156" s="5">
        <v>15</v>
      </c>
      <c r="E1156" s="5">
        <v>0</v>
      </c>
      <c r="F1156" s="10">
        <v>2842.76</v>
      </c>
      <c r="G1156" s="5" t="s">
        <v>2</v>
      </c>
      <c r="H1156" s="5" t="s">
        <v>3</v>
      </c>
      <c r="I1156" s="5" t="s">
        <v>14</v>
      </c>
      <c r="J1156" s="14"/>
      <c r="K1156" s="5">
        <f t="shared" si="54"/>
        <v>11</v>
      </c>
      <c r="L1156" s="12">
        <f t="shared" si="55"/>
        <v>36114</v>
      </c>
      <c r="M1156" s="5">
        <f t="shared" ca="1" si="56"/>
        <v>26</v>
      </c>
    </row>
    <row r="1157" spans="1:13" ht="15" customHeight="1" x14ac:dyDescent="0.25">
      <c r="A1157" s="5" t="s">
        <v>319</v>
      </c>
      <c r="B1157" s="5">
        <v>2000</v>
      </c>
      <c r="C1157" s="12" t="s">
        <v>27</v>
      </c>
      <c r="D1157" s="5">
        <v>1</v>
      </c>
      <c r="E1157" s="5">
        <v>0</v>
      </c>
      <c r="F1157" s="10">
        <v>2819.51</v>
      </c>
      <c r="G1157" s="5" t="s">
        <v>2</v>
      </c>
      <c r="H1157" s="5" t="s">
        <v>3</v>
      </c>
      <c r="I1157" s="5" t="s">
        <v>32</v>
      </c>
      <c r="J1157" s="14"/>
      <c r="K1157" s="5">
        <f t="shared" si="54"/>
        <v>10</v>
      </c>
      <c r="L1157" s="12">
        <f t="shared" si="55"/>
        <v>36800</v>
      </c>
      <c r="M1157" s="5">
        <f t="shared" ca="1" si="56"/>
        <v>24</v>
      </c>
    </row>
    <row r="1158" spans="1:13" ht="15" customHeight="1" x14ac:dyDescent="0.25">
      <c r="A1158" s="5" t="s">
        <v>318</v>
      </c>
      <c r="B1158" s="5">
        <v>2003</v>
      </c>
      <c r="C1158" s="12" t="s">
        <v>11</v>
      </c>
      <c r="D1158" s="5">
        <v>23</v>
      </c>
      <c r="E1158" s="5">
        <v>2</v>
      </c>
      <c r="F1158" s="10">
        <v>2803.7</v>
      </c>
      <c r="G1158" s="5" t="s">
        <v>2</v>
      </c>
      <c r="H1158" s="5" t="s">
        <v>7</v>
      </c>
      <c r="I1158" s="5" t="s">
        <v>14</v>
      </c>
      <c r="J1158" s="14"/>
      <c r="K1158" s="5">
        <f t="shared" si="54"/>
        <v>9</v>
      </c>
      <c r="L1158" s="12">
        <f t="shared" si="55"/>
        <v>37887</v>
      </c>
      <c r="M1158" s="5">
        <f t="shared" ca="1" si="56"/>
        <v>21</v>
      </c>
    </row>
    <row r="1159" spans="1:13" ht="15" customHeight="1" x14ac:dyDescent="0.25">
      <c r="A1159" s="5" t="s">
        <v>2159</v>
      </c>
      <c r="B1159" s="5">
        <v>1999</v>
      </c>
      <c r="C1159" s="12" t="s">
        <v>11</v>
      </c>
      <c r="D1159" s="5">
        <v>4</v>
      </c>
      <c r="E1159" s="5">
        <v>2</v>
      </c>
      <c r="F1159" s="10">
        <v>36021.01</v>
      </c>
      <c r="G1159" s="5" t="s">
        <v>2</v>
      </c>
      <c r="H1159" s="5" t="s">
        <v>3</v>
      </c>
      <c r="I1159" s="5" t="s">
        <v>4</v>
      </c>
      <c r="J1159" s="14"/>
      <c r="K1159" s="5">
        <f t="shared" si="54"/>
        <v>9</v>
      </c>
      <c r="L1159" s="12">
        <f t="shared" si="55"/>
        <v>36407</v>
      </c>
      <c r="M1159" s="5">
        <f t="shared" ca="1" si="56"/>
        <v>25</v>
      </c>
    </row>
    <row r="1160" spans="1:13" ht="15" customHeight="1" x14ac:dyDescent="0.25">
      <c r="A1160" s="5" t="s">
        <v>317</v>
      </c>
      <c r="B1160" s="5">
        <v>2004</v>
      </c>
      <c r="C1160" s="12" t="s">
        <v>25</v>
      </c>
      <c r="D1160" s="5">
        <v>4</v>
      </c>
      <c r="E1160" s="5">
        <v>2</v>
      </c>
      <c r="F1160" s="10">
        <v>2801.26</v>
      </c>
      <c r="G1160" s="5" t="s">
        <v>2</v>
      </c>
      <c r="H1160" s="5" t="s">
        <v>3</v>
      </c>
      <c r="I1160" s="5" t="s">
        <v>4</v>
      </c>
      <c r="J1160" s="14"/>
      <c r="K1160" s="5">
        <f t="shared" si="54"/>
        <v>8</v>
      </c>
      <c r="L1160" s="12">
        <f t="shared" si="55"/>
        <v>38203</v>
      </c>
      <c r="M1160" s="5">
        <f t="shared" ca="1" si="56"/>
        <v>20</v>
      </c>
    </row>
    <row r="1161" spans="1:13" ht="15" customHeight="1" x14ac:dyDescent="0.25">
      <c r="A1161" s="5" t="s">
        <v>316</v>
      </c>
      <c r="B1161" s="5">
        <v>1999</v>
      </c>
      <c r="C1161" s="12" t="s">
        <v>21</v>
      </c>
      <c r="D1161" s="5">
        <v>24</v>
      </c>
      <c r="E1161" s="5">
        <v>1</v>
      </c>
      <c r="F1161" s="10">
        <v>2789.06</v>
      </c>
      <c r="G1161" s="5" t="s">
        <v>2</v>
      </c>
      <c r="H1161" s="5" t="s">
        <v>3</v>
      </c>
      <c r="I1161" s="5" t="s">
        <v>14</v>
      </c>
      <c r="J1161" s="14"/>
      <c r="K1161" s="5">
        <f t="shared" si="54"/>
        <v>12</v>
      </c>
      <c r="L1161" s="12">
        <f t="shared" si="55"/>
        <v>36518</v>
      </c>
      <c r="M1161" s="5">
        <f t="shared" ca="1" si="56"/>
        <v>25</v>
      </c>
    </row>
    <row r="1162" spans="1:13" ht="15" customHeight="1" x14ac:dyDescent="0.25">
      <c r="A1162" s="5" t="s">
        <v>315</v>
      </c>
      <c r="B1162" s="5">
        <v>1999</v>
      </c>
      <c r="C1162" s="12" t="s">
        <v>25</v>
      </c>
      <c r="D1162" s="5">
        <v>29</v>
      </c>
      <c r="E1162" s="5">
        <v>1</v>
      </c>
      <c r="F1162" s="10">
        <v>2775.19</v>
      </c>
      <c r="G1162" s="5" t="s">
        <v>2</v>
      </c>
      <c r="H1162" s="5" t="s">
        <v>7</v>
      </c>
      <c r="I1162" s="5" t="s">
        <v>14</v>
      </c>
      <c r="J1162" s="14"/>
      <c r="K1162" s="5">
        <f t="shared" si="54"/>
        <v>8</v>
      </c>
      <c r="L1162" s="12">
        <f t="shared" si="55"/>
        <v>36401</v>
      </c>
      <c r="M1162" s="5">
        <f t="shared" ca="1" si="56"/>
        <v>25</v>
      </c>
    </row>
    <row r="1163" spans="1:13" ht="15" customHeight="1" x14ac:dyDescent="0.25">
      <c r="A1163" s="5" t="s">
        <v>314</v>
      </c>
      <c r="B1163" s="5">
        <v>2004</v>
      </c>
      <c r="C1163" s="12" t="s">
        <v>6</v>
      </c>
      <c r="D1163" s="5">
        <v>14</v>
      </c>
      <c r="E1163" s="5">
        <v>0</v>
      </c>
      <c r="F1163" s="10">
        <v>2773.46</v>
      </c>
      <c r="G1163" s="5" t="s">
        <v>2</v>
      </c>
      <c r="H1163" s="5" t="s">
        <v>7</v>
      </c>
      <c r="I1163" s="5" t="s">
        <v>290</v>
      </c>
      <c r="J1163" s="14"/>
      <c r="K1163" s="5">
        <f t="shared" si="54"/>
        <v>11</v>
      </c>
      <c r="L1163" s="12">
        <f t="shared" si="55"/>
        <v>38305</v>
      </c>
      <c r="M1163" s="5">
        <f t="shared" ca="1" si="56"/>
        <v>20</v>
      </c>
    </row>
    <row r="1164" spans="1:13" ht="15" customHeight="1" x14ac:dyDescent="0.25">
      <c r="A1164" s="5" t="s">
        <v>313</v>
      </c>
      <c r="B1164" s="5">
        <v>1997</v>
      </c>
      <c r="C1164" s="12" t="s">
        <v>25</v>
      </c>
      <c r="D1164" s="5">
        <v>10</v>
      </c>
      <c r="E1164" s="5">
        <v>0</v>
      </c>
      <c r="F1164" s="10">
        <v>2758.99</v>
      </c>
      <c r="G1164" s="5" t="s">
        <v>2</v>
      </c>
      <c r="H1164" s="5" t="s">
        <v>7</v>
      </c>
      <c r="I1164" s="5" t="s">
        <v>14</v>
      </c>
      <c r="J1164" s="14"/>
      <c r="K1164" s="5">
        <f t="shared" si="54"/>
        <v>8</v>
      </c>
      <c r="L1164" s="12">
        <f t="shared" si="55"/>
        <v>35652</v>
      </c>
      <c r="M1164" s="5">
        <f t="shared" ca="1" si="56"/>
        <v>27</v>
      </c>
    </row>
    <row r="1165" spans="1:13" ht="15" customHeight="1" x14ac:dyDescent="0.25">
      <c r="A1165" s="5" t="s">
        <v>312</v>
      </c>
      <c r="B1165" s="5">
        <v>2000</v>
      </c>
      <c r="C1165" s="12" t="s">
        <v>27</v>
      </c>
      <c r="D1165" s="5">
        <v>11</v>
      </c>
      <c r="E1165" s="5">
        <v>0</v>
      </c>
      <c r="F1165" s="10">
        <v>2755.02</v>
      </c>
      <c r="G1165" s="5" t="s">
        <v>2</v>
      </c>
      <c r="H1165" s="5" t="s">
        <v>7</v>
      </c>
      <c r="I1165" s="5" t="s">
        <v>237</v>
      </c>
      <c r="J1165" s="14"/>
      <c r="K1165" s="5">
        <f t="shared" si="54"/>
        <v>10</v>
      </c>
      <c r="L1165" s="12">
        <f t="shared" si="55"/>
        <v>36810</v>
      </c>
      <c r="M1165" s="5">
        <f t="shared" ca="1" si="56"/>
        <v>24</v>
      </c>
    </row>
    <row r="1166" spans="1:13" ht="15" customHeight="1" x14ac:dyDescent="0.25">
      <c r="A1166" s="5" t="s">
        <v>311</v>
      </c>
      <c r="B1166" s="5">
        <v>2000</v>
      </c>
      <c r="C1166" s="12" t="s">
        <v>27</v>
      </c>
      <c r="D1166" s="5">
        <v>3</v>
      </c>
      <c r="E1166" s="5">
        <v>0</v>
      </c>
      <c r="F1166" s="10">
        <v>2741.95</v>
      </c>
      <c r="G1166" s="5" t="s">
        <v>2</v>
      </c>
      <c r="H1166" s="5" t="s">
        <v>3</v>
      </c>
      <c r="I1166" s="5" t="s">
        <v>237</v>
      </c>
      <c r="J1166" s="14"/>
      <c r="K1166" s="5">
        <f t="shared" si="54"/>
        <v>10</v>
      </c>
      <c r="L1166" s="12">
        <f t="shared" si="55"/>
        <v>36802</v>
      </c>
      <c r="M1166" s="5">
        <f t="shared" ca="1" si="56"/>
        <v>24</v>
      </c>
    </row>
    <row r="1167" spans="1:13" ht="15" customHeight="1" x14ac:dyDescent="0.25">
      <c r="A1167" s="5" t="s">
        <v>310</v>
      </c>
      <c r="B1167" s="5">
        <v>2000</v>
      </c>
      <c r="C1167" s="12" t="s">
        <v>21</v>
      </c>
      <c r="D1167" s="5">
        <v>17</v>
      </c>
      <c r="E1167" s="5">
        <v>0</v>
      </c>
      <c r="F1167" s="10">
        <v>2731.91</v>
      </c>
      <c r="G1167" s="5" t="s">
        <v>2</v>
      </c>
      <c r="H1167" s="5" t="s">
        <v>3</v>
      </c>
      <c r="I1167" s="5" t="s">
        <v>237</v>
      </c>
      <c r="J1167" s="14"/>
      <c r="K1167" s="5">
        <f t="shared" si="54"/>
        <v>12</v>
      </c>
      <c r="L1167" s="12">
        <f t="shared" si="55"/>
        <v>36877</v>
      </c>
      <c r="M1167" s="5">
        <f t="shared" ca="1" si="56"/>
        <v>24</v>
      </c>
    </row>
    <row r="1168" spans="1:13" ht="15" customHeight="1" x14ac:dyDescent="0.25">
      <c r="A1168" s="5" t="s">
        <v>309</v>
      </c>
      <c r="B1168" s="5">
        <v>2003</v>
      </c>
      <c r="C1168" s="12" t="s">
        <v>21</v>
      </c>
      <c r="D1168" s="5">
        <v>3</v>
      </c>
      <c r="E1168" s="5">
        <v>1</v>
      </c>
      <c r="F1168" s="10">
        <v>2730.11</v>
      </c>
      <c r="G1168" s="5" t="s">
        <v>2</v>
      </c>
      <c r="H1168" s="5" t="s">
        <v>3</v>
      </c>
      <c r="I1168" s="5" t="s">
        <v>14</v>
      </c>
      <c r="J1168" s="14"/>
      <c r="K1168" s="5">
        <f t="shared" si="54"/>
        <v>12</v>
      </c>
      <c r="L1168" s="12">
        <f t="shared" si="55"/>
        <v>37958</v>
      </c>
      <c r="M1168" s="5">
        <f t="shared" ca="1" si="56"/>
        <v>21</v>
      </c>
    </row>
    <row r="1169" spans="1:13" ht="15" customHeight="1" x14ac:dyDescent="0.25">
      <c r="A1169" s="5" t="s">
        <v>308</v>
      </c>
      <c r="B1169" s="5">
        <v>1997</v>
      </c>
      <c r="C1169" s="12" t="s">
        <v>27</v>
      </c>
      <c r="D1169" s="5">
        <v>6</v>
      </c>
      <c r="E1169" s="5">
        <v>0</v>
      </c>
      <c r="F1169" s="10">
        <v>2727.4</v>
      </c>
      <c r="G1169" s="5" t="s">
        <v>3</v>
      </c>
      <c r="H1169" s="5" t="s">
        <v>3</v>
      </c>
      <c r="I1169" s="5" t="s">
        <v>158</v>
      </c>
      <c r="J1169" s="14"/>
      <c r="K1169" s="5">
        <f t="shared" si="54"/>
        <v>10</v>
      </c>
      <c r="L1169" s="12">
        <f t="shared" si="55"/>
        <v>35709</v>
      </c>
      <c r="M1169" s="5">
        <f t="shared" ca="1" si="56"/>
        <v>27</v>
      </c>
    </row>
    <row r="1170" spans="1:13" ht="15" customHeight="1" x14ac:dyDescent="0.25">
      <c r="A1170" s="5" t="s">
        <v>2158</v>
      </c>
      <c r="B1170" s="5">
        <v>1981</v>
      </c>
      <c r="C1170" s="12" t="s">
        <v>6</v>
      </c>
      <c r="D1170" s="5">
        <v>22</v>
      </c>
      <c r="E1170" s="5">
        <v>1</v>
      </c>
      <c r="F1170" s="10">
        <v>35952.65</v>
      </c>
      <c r="G1170" s="5" t="s">
        <v>7</v>
      </c>
      <c r="H1170" s="5" t="s">
        <v>3</v>
      </c>
      <c r="I1170" s="5" t="s">
        <v>32</v>
      </c>
      <c r="J1170" s="14"/>
      <c r="K1170" s="5">
        <f t="shared" si="54"/>
        <v>11</v>
      </c>
      <c r="L1170" s="12">
        <f t="shared" si="55"/>
        <v>29912</v>
      </c>
      <c r="M1170" s="5">
        <f t="shared" ca="1" si="56"/>
        <v>43</v>
      </c>
    </row>
    <row r="1171" spans="1:13" ht="15" customHeight="1" x14ac:dyDescent="0.25">
      <c r="A1171" s="5" t="s">
        <v>307</v>
      </c>
      <c r="B1171" s="5">
        <v>1988</v>
      </c>
      <c r="C1171" s="12" t="s">
        <v>25</v>
      </c>
      <c r="D1171" s="5">
        <v>20</v>
      </c>
      <c r="E1171" s="5">
        <v>3</v>
      </c>
      <c r="F1171" s="10">
        <v>2726.06</v>
      </c>
      <c r="G1171" s="5" t="s">
        <v>2</v>
      </c>
      <c r="H1171" s="5" t="s">
        <v>2</v>
      </c>
      <c r="I1171" s="5" t="s">
        <v>4</v>
      </c>
      <c r="J1171" s="14"/>
      <c r="K1171" s="5">
        <f t="shared" si="54"/>
        <v>8</v>
      </c>
      <c r="L1171" s="12">
        <f t="shared" si="55"/>
        <v>32375</v>
      </c>
      <c r="M1171" s="5">
        <f t="shared" ca="1" si="56"/>
        <v>36</v>
      </c>
    </row>
    <row r="1172" spans="1:13" ht="15" customHeight="1" x14ac:dyDescent="0.25">
      <c r="A1172" s="5" t="s">
        <v>306</v>
      </c>
      <c r="B1172" s="5">
        <v>1997</v>
      </c>
      <c r="C1172" s="12" t="s">
        <v>27</v>
      </c>
      <c r="D1172" s="5">
        <v>30</v>
      </c>
      <c r="E1172" s="5">
        <v>0</v>
      </c>
      <c r="F1172" s="10">
        <v>2721.32</v>
      </c>
      <c r="G1172" s="5" t="s">
        <v>7</v>
      </c>
      <c r="H1172" s="5" t="s">
        <v>3</v>
      </c>
      <c r="I1172" s="5" t="s">
        <v>266</v>
      </c>
      <c r="J1172" s="14"/>
      <c r="K1172" s="5">
        <f t="shared" si="54"/>
        <v>10</v>
      </c>
      <c r="L1172" s="12">
        <f t="shared" si="55"/>
        <v>35733</v>
      </c>
      <c r="M1172" s="5">
        <f t="shared" ca="1" si="56"/>
        <v>27</v>
      </c>
    </row>
    <row r="1173" spans="1:13" ht="15" customHeight="1" x14ac:dyDescent="0.25">
      <c r="A1173" s="5" t="s">
        <v>305</v>
      </c>
      <c r="B1173" s="5">
        <v>2003</v>
      </c>
      <c r="C1173" s="12" t="s">
        <v>25</v>
      </c>
      <c r="D1173" s="5">
        <v>6</v>
      </c>
      <c r="E1173" s="5">
        <v>1</v>
      </c>
      <c r="F1173" s="10">
        <v>2719.28</v>
      </c>
      <c r="G1173" s="5" t="s">
        <v>2</v>
      </c>
      <c r="H1173" s="5" t="s">
        <v>2</v>
      </c>
      <c r="I1173" s="5" t="s">
        <v>14</v>
      </c>
      <c r="J1173" s="14"/>
      <c r="K1173" s="5">
        <f t="shared" si="54"/>
        <v>8</v>
      </c>
      <c r="L1173" s="12">
        <f t="shared" si="55"/>
        <v>37839</v>
      </c>
      <c r="M1173" s="5">
        <f t="shared" ca="1" si="56"/>
        <v>21</v>
      </c>
    </row>
    <row r="1174" spans="1:13" ht="15" customHeight="1" x14ac:dyDescent="0.25">
      <c r="A1174" s="5" t="s">
        <v>304</v>
      </c>
      <c r="B1174" s="5">
        <v>2003</v>
      </c>
      <c r="C1174" s="12" t="s">
        <v>21</v>
      </c>
      <c r="D1174" s="5">
        <v>1</v>
      </c>
      <c r="E1174" s="5">
        <v>1</v>
      </c>
      <c r="F1174" s="10">
        <v>2710.83</v>
      </c>
      <c r="G1174" s="5" t="s">
        <v>2</v>
      </c>
      <c r="H1174" s="5" t="s">
        <v>3</v>
      </c>
      <c r="I1174" s="5" t="s">
        <v>14</v>
      </c>
      <c r="J1174" s="14"/>
      <c r="K1174" s="5">
        <f t="shared" si="54"/>
        <v>12</v>
      </c>
      <c r="L1174" s="12">
        <f t="shared" si="55"/>
        <v>37956</v>
      </c>
      <c r="M1174" s="5">
        <f t="shared" ca="1" si="56"/>
        <v>21</v>
      </c>
    </row>
    <row r="1175" spans="1:13" ht="15" customHeight="1" x14ac:dyDescent="0.25">
      <c r="A1175" s="5" t="s">
        <v>303</v>
      </c>
      <c r="B1175" s="5">
        <v>2003</v>
      </c>
      <c r="C1175" s="12" t="s">
        <v>6</v>
      </c>
      <c r="D1175" s="5">
        <v>21</v>
      </c>
      <c r="E1175" s="5">
        <v>1</v>
      </c>
      <c r="F1175" s="10">
        <v>2709.24</v>
      </c>
      <c r="G1175" s="5" t="s">
        <v>2</v>
      </c>
      <c r="H1175" s="5" t="s">
        <v>2</v>
      </c>
      <c r="I1175" s="5" t="s">
        <v>14</v>
      </c>
      <c r="J1175" s="14"/>
      <c r="K1175" s="5">
        <f t="shared" si="54"/>
        <v>11</v>
      </c>
      <c r="L1175" s="12">
        <f t="shared" si="55"/>
        <v>37946</v>
      </c>
      <c r="M1175" s="5">
        <f t="shared" ca="1" si="56"/>
        <v>21</v>
      </c>
    </row>
    <row r="1176" spans="1:13" ht="15" customHeight="1" x14ac:dyDescent="0.25">
      <c r="A1176" s="5" t="s">
        <v>302</v>
      </c>
      <c r="B1176" s="5">
        <v>2003</v>
      </c>
      <c r="C1176" s="12" t="s">
        <v>1</v>
      </c>
      <c r="D1176" s="5">
        <v>17</v>
      </c>
      <c r="E1176" s="5">
        <v>1</v>
      </c>
      <c r="F1176" s="10">
        <v>2709.11</v>
      </c>
      <c r="G1176" s="5" t="s">
        <v>2</v>
      </c>
      <c r="H1176" s="5" t="s">
        <v>2</v>
      </c>
      <c r="I1176" s="5" t="s">
        <v>14</v>
      </c>
      <c r="J1176" s="14"/>
      <c r="K1176" s="5">
        <f t="shared" si="54"/>
        <v>7</v>
      </c>
      <c r="L1176" s="12">
        <f t="shared" si="55"/>
        <v>37819</v>
      </c>
      <c r="M1176" s="5">
        <f t="shared" ca="1" si="56"/>
        <v>21</v>
      </c>
    </row>
    <row r="1177" spans="1:13" ht="15" customHeight="1" x14ac:dyDescent="0.25">
      <c r="A1177" s="5" t="s">
        <v>301</v>
      </c>
      <c r="B1177" s="5">
        <v>1996</v>
      </c>
      <c r="C1177" s="12" t="s">
        <v>9</v>
      </c>
      <c r="D1177" s="5">
        <v>13</v>
      </c>
      <c r="E1177" s="5">
        <v>0</v>
      </c>
      <c r="F1177" s="10">
        <v>2699.57</v>
      </c>
      <c r="G1177" s="5" t="s">
        <v>2</v>
      </c>
      <c r="H1177" s="5" t="s">
        <v>7</v>
      </c>
      <c r="I1177" s="5" t="s">
        <v>14</v>
      </c>
      <c r="J1177" s="14"/>
      <c r="K1177" s="5">
        <f t="shared" si="54"/>
        <v>6</v>
      </c>
      <c r="L1177" s="12">
        <f t="shared" si="55"/>
        <v>35229</v>
      </c>
      <c r="M1177" s="5">
        <f t="shared" ca="1" si="56"/>
        <v>28</v>
      </c>
    </row>
    <row r="1178" spans="1:13" ht="15" customHeight="1" x14ac:dyDescent="0.25">
      <c r="A1178" s="5" t="s">
        <v>300</v>
      </c>
      <c r="B1178" s="5">
        <v>1999</v>
      </c>
      <c r="C1178" s="12" t="s">
        <v>9</v>
      </c>
      <c r="D1178" s="5">
        <v>11</v>
      </c>
      <c r="E1178" s="5">
        <v>0</v>
      </c>
      <c r="F1178" s="10">
        <v>2690.11</v>
      </c>
      <c r="G1178" s="5" t="s">
        <v>2</v>
      </c>
      <c r="H1178" s="5" t="s">
        <v>2</v>
      </c>
      <c r="I1178" s="5" t="s">
        <v>14</v>
      </c>
      <c r="J1178" s="14"/>
      <c r="K1178" s="5">
        <f t="shared" si="54"/>
        <v>6</v>
      </c>
      <c r="L1178" s="12">
        <f t="shared" si="55"/>
        <v>36322</v>
      </c>
      <c r="M1178" s="5">
        <f t="shared" ca="1" si="56"/>
        <v>25</v>
      </c>
    </row>
    <row r="1179" spans="1:13" ht="15" customHeight="1" x14ac:dyDescent="0.25">
      <c r="A1179" s="5" t="s">
        <v>299</v>
      </c>
      <c r="B1179" s="5">
        <v>1994</v>
      </c>
      <c r="C1179" s="12" t="s">
        <v>27</v>
      </c>
      <c r="D1179" s="5">
        <v>2</v>
      </c>
      <c r="E1179" s="5">
        <v>0</v>
      </c>
      <c r="F1179" s="10">
        <v>2689.5</v>
      </c>
      <c r="G1179" s="5" t="s">
        <v>3</v>
      </c>
      <c r="H1179" s="5" t="s">
        <v>2</v>
      </c>
      <c r="I1179" s="5" t="s">
        <v>4</v>
      </c>
      <c r="J1179" s="14"/>
      <c r="K1179" s="5">
        <f t="shared" si="54"/>
        <v>10</v>
      </c>
      <c r="L1179" s="12">
        <f t="shared" si="55"/>
        <v>34609</v>
      </c>
      <c r="M1179" s="5">
        <f t="shared" ca="1" si="56"/>
        <v>30</v>
      </c>
    </row>
    <row r="1180" spans="1:13" ht="15" customHeight="1" x14ac:dyDescent="0.25">
      <c r="A1180" s="5" t="s">
        <v>298</v>
      </c>
      <c r="B1180" s="5">
        <v>1994</v>
      </c>
      <c r="C1180" s="12" t="s">
        <v>11</v>
      </c>
      <c r="D1180" s="5">
        <v>17</v>
      </c>
      <c r="E1180" s="5">
        <v>0</v>
      </c>
      <c r="F1180" s="10">
        <v>2684.69</v>
      </c>
      <c r="G1180" s="5" t="s">
        <v>2</v>
      </c>
      <c r="H1180" s="5" t="s">
        <v>2</v>
      </c>
      <c r="I1180" s="5" t="s">
        <v>4</v>
      </c>
      <c r="J1180" s="14"/>
      <c r="K1180" s="5">
        <f t="shared" si="54"/>
        <v>9</v>
      </c>
      <c r="L1180" s="12">
        <f t="shared" si="55"/>
        <v>34594</v>
      </c>
      <c r="M1180" s="5">
        <f t="shared" ca="1" si="56"/>
        <v>30</v>
      </c>
    </row>
    <row r="1181" spans="1:13" ht="15" customHeight="1" x14ac:dyDescent="0.25">
      <c r="A1181" s="5" t="s">
        <v>2157</v>
      </c>
      <c r="B1181" s="5">
        <v>1992</v>
      </c>
      <c r="C1181" s="12" t="s">
        <v>9</v>
      </c>
      <c r="D1181" s="5">
        <v>18</v>
      </c>
      <c r="E1181" s="5">
        <v>0</v>
      </c>
      <c r="F1181" s="10">
        <v>35883.269999999997</v>
      </c>
      <c r="G1181" s="5" t="s">
        <v>2</v>
      </c>
      <c r="H1181" s="5" t="s">
        <v>7</v>
      </c>
      <c r="I1181" s="5" t="s">
        <v>32</v>
      </c>
      <c r="J1181" s="14"/>
      <c r="K1181" s="5">
        <f t="shared" si="54"/>
        <v>6</v>
      </c>
      <c r="L1181" s="12">
        <f t="shared" si="55"/>
        <v>33773</v>
      </c>
      <c r="M1181" s="5">
        <f t="shared" ca="1" si="56"/>
        <v>32</v>
      </c>
    </row>
    <row r="1182" spans="1:13" ht="15" customHeight="1" x14ac:dyDescent="0.25">
      <c r="A1182" s="5" t="s">
        <v>297</v>
      </c>
      <c r="B1182" s="5">
        <v>1996</v>
      </c>
      <c r="C1182" s="12" t="s">
        <v>25</v>
      </c>
      <c r="D1182" s="5">
        <v>5</v>
      </c>
      <c r="E1182" s="5">
        <v>0</v>
      </c>
      <c r="F1182" s="10">
        <v>2680.95</v>
      </c>
      <c r="G1182" s="5" t="s">
        <v>3</v>
      </c>
      <c r="H1182" s="5" t="s">
        <v>2</v>
      </c>
      <c r="I1182" s="5" t="s">
        <v>14</v>
      </c>
      <c r="J1182" s="14"/>
      <c r="K1182" s="5">
        <f t="shared" si="54"/>
        <v>8</v>
      </c>
      <c r="L1182" s="12">
        <f t="shared" si="55"/>
        <v>35282</v>
      </c>
      <c r="M1182" s="5">
        <f t="shared" ca="1" si="56"/>
        <v>28</v>
      </c>
    </row>
    <row r="1183" spans="1:13" ht="15" customHeight="1" x14ac:dyDescent="0.25">
      <c r="A1183" s="5" t="s">
        <v>296</v>
      </c>
      <c r="B1183" s="5">
        <v>2000</v>
      </c>
      <c r="C1183" s="12" t="s">
        <v>21</v>
      </c>
      <c r="D1183" s="5">
        <v>9</v>
      </c>
      <c r="E1183" s="5">
        <v>1</v>
      </c>
      <c r="F1183" s="10">
        <v>2643.27</v>
      </c>
      <c r="G1183" s="5" t="s">
        <v>2</v>
      </c>
      <c r="H1183" s="5" t="s">
        <v>7</v>
      </c>
      <c r="I1183" s="5" t="s">
        <v>14</v>
      </c>
      <c r="J1183" s="14"/>
      <c r="K1183" s="5">
        <f t="shared" si="54"/>
        <v>12</v>
      </c>
      <c r="L1183" s="12">
        <f t="shared" si="55"/>
        <v>36869</v>
      </c>
      <c r="M1183" s="5">
        <f t="shared" ca="1" si="56"/>
        <v>24</v>
      </c>
    </row>
    <row r="1184" spans="1:13" ht="15" customHeight="1" x14ac:dyDescent="0.25">
      <c r="A1184" s="5" t="s">
        <v>295</v>
      </c>
      <c r="B1184" s="5">
        <v>2000</v>
      </c>
      <c r="C1184" s="12" t="s">
        <v>9</v>
      </c>
      <c r="D1184" s="5">
        <v>24</v>
      </c>
      <c r="E1184" s="5">
        <v>1</v>
      </c>
      <c r="F1184" s="10">
        <v>2639.04</v>
      </c>
      <c r="G1184" s="5" t="s">
        <v>2</v>
      </c>
      <c r="H1184" s="5" t="s">
        <v>2</v>
      </c>
      <c r="I1184" s="5" t="s">
        <v>14</v>
      </c>
      <c r="J1184" s="14"/>
      <c r="K1184" s="5">
        <f t="shared" si="54"/>
        <v>6</v>
      </c>
      <c r="L1184" s="12">
        <f t="shared" si="55"/>
        <v>36701</v>
      </c>
      <c r="M1184" s="5">
        <f t="shared" ca="1" si="56"/>
        <v>24</v>
      </c>
    </row>
    <row r="1185" spans="1:13" ht="15" customHeight="1" x14ac:dyDescent="0.25">
      <c r="A1185" s="5" t="s">
        <v>294</v>
      </c>
      <c r="B1185" s="5">
        <v>1997</v>
      </c>
      <c r="C1185" s="12" t="s">
        <v>25</v>
      </c>
      <c r="D1185" s="5">
        <v>26</v>
      </c>
      <c r="E1185" s="5">
        <v>0</v>
      </c>
      <c r="F1185" s="10">
        <v>2632.99</v>
      </c>
      <c r="G1185" s="5" t="s">
        <v>2</v>
      </c>
      <c r="H1185" s="5" t="s">
        <v>7</v>
      </c>
      <c r="I1185" s="5" t="s">
        <v>32</v>
      </c>
      <c r="J1185" s="14"/>
      <c r="K1185" s="5">
        <f t="shared" si="54"/>
        <v>8</v>
      </c>
      <c r="L1185" s="12">
        <f t="shared" si="55"/>
        <v>35668</v>
      </c>
      <c r="M1185" s="5">
        <f t="shared" ca="1" si="56"/>
        <v>27</v>
      </c>
    </row>
    <row r="1186" spans="1:13" ht="15" customHeight="1" x14ac:dyDescent="0.25">
      <c r="A1186" s="5" t="s">
        <v>293</v>
      </c>
      <c r="B1186" s="5">
        <v>2001</v>
      </c>
      <c r="C1186" s="12" t="s">
        <v>25</v>
      </c>
      <c r="D1186" s="5">
        <v>26</v>
      </c>
      <c r="E1186" s="5">
        <v>1</v>
      </c>
      <c r="F1186" s="10">
        <v>2597.7800000000002</v>
      </c>
      <c r="G1186" s="5" t="s">
        <v>2</v>
      </c>
      <c r="H1186" s="5" t="s">
        <v>7</v>
      </c>
      <c r="I1186" s="5" t="s">
        <v>32</v>
      </c>
      <c r="J1186" s="14"/>
      <c r="K1186" s="5">
        <f t="shared" si="54"/>
        <v>8</v>
      </c>
      <c r="L1186" s="12">
        <f t="shared" si="55"/>
        <v>37129</v>
      </c>
      <c r="M1186" s="5">
        <f t="shared" ca="1" si="56"/>
        <v>23</v>
      </c>
    </row>
    <row r="1187" spans="1:13" ht="15" customHeight="1" x14ac:dyDescent="0.25">
      <c r="A1187" s="5" t="s">
        <v>292</v>
      </c>
      <c r="B1187" s="5">
        <v>2001</v>
      </c>
      <c r="C1187" s="12" t="s">
        <v>1</v>
      </c>
      <c r="D1187" s="5">
        <v>28</v>
      </c>
      <c r="E1187" s="5">
        <v>0</v>
      </c>
      <c r="F1187" s="10">
        <v>2585.85</v>
      </c>
      <c r="G1187" s="5" t="s">
        <v>2</v>
      </c>
      <c r="H1187" s="5" t="s">
        <v>2</v>
      </c>
      <c r="I1187" s="5" t="s">
        <v>237</v>
      </c>
      <c r="J1187" s="14"/>
      <c r="K1187" s="5">
        <f t="shared" si="54"/>
        <v>7</v>
      </c>
      <c r="L1187" s="12">
        <f t="shared" si="55"/>
        <v>37100</v>
      </c>
      <c r="M1187" s="5">
        <f t="shared" ca="1" si="56"/>
        <v>23</v>
      </c>
    </row>
    <row r="1188" spans="1:13" ht="15" customHeight="1" x14ac:dyDescent="0.25">
      <c r="A1188" s="5" t="s">
        <v>291</v>
      </c>
      <c r="B1188" s="5">
        <v>2001</v>
      </c>
      <c r="C1188" s="12" t="s">
        <v>27</v>
      </c>
      <c r="D1188" s="5">
        <v>15</v>
      </c>
      <c r="E1188" s="5">
        <v>1</v>
      </c>
      <c r="F1188" s="10">
        <v>2585.27</v>
      </c>
      <c r="G1188" s="5" t="s">
        <v>2</v>
      </c>
      <c r="H1188" s="5" t="s">
        <v>3</v>
      </c>
      <c r="I1188" s="5" t="s">
        <v>32</v>
      </c>
      <c r="J1188" s="14"/>
      <c r="K1188" s="5">
        <f t="shared" si="54"/>
        <v>10</v>
      </c>
      <c r="L1188" s="12">
        <f t="shared" si="55"/>
        <v>37179</v>
      </c>
      <c r="M1188" s="5">
        <f t="shared" ca="1" si="56"/>
        <v>23</v>
      </c>
    </row>
    <row r="1189" spans="1:13" ht="15" customHeight="1" x14ac:dyDescent="0.25">
      <c r="A1189" s="5" t="s">
        <v>289</v>
      </c>
      <c r="B1189" s="5">
        <v>2002</v>
      </c>
      <c r="C1189" s="12" t="s">
        <v>1</v>
      </c>
      <c r="D1189" s="5">
        <v>20</v>
      </c>
      <c r="E1189" s="5">
        <v>0</v>
      </c>
      <c r="F1189" s="10">
        <v>2585.04</v>
      </c>
      <c r="G1189" s="5" t="s">
        <v>2</v>
      </c>
      <c r="H1189" s="5" t="s">
        <v>2</v>
      </c>
      <c r="I1189" s="5" t="s">
        <v>290</v>
      </c>
      <c r="J1189" s="14"/>
      <c r="K1189" s="5">
        <f t="shared" si="54"/>
        <v>7</v>
      </c>
      <c r="L1189" s="12">
        <f t="shared" si="55"/>
        <v>37457</v>
      </c>
      <c r="M1189" s="5">
        <f t="shared" ca="1" si="56"/>
        <v>22</v>
      </c>
    </row>
    <row r="1190" spans="1:13" ht="15" customHeight="1" x14ac:dyDescent="0.25">
      <c r="A1190" s="5" t="s">
        <v>288</v>
      </c>
      <c r="B1190" s="5">
        <v>2002</v>
      </c>
      <c r="C1190" s="12" t="s">
        <v>27</v>
      </c>
      <c r="D1190" s="5">
        <v>11</v>
      </c>
      <c r="E1190" s="5">
        <v>2</v>
      </c>
      <c r="F1190" s="10">
        <v>2566.4699999999998</v>
      </c>
      <c r="G1190" s="5" t="s">
        <v>2</v>
      </c>
      <c r="H1190" s="5" t="s">
        <v>3</v>
      </c>
      <c r="I1190" s="5" t="s">
        <v>4</v>
      </c>
      <c r="J1190" s="14"/>
      <c r="K1190" s="5">
        <f t="shared" si="54"/>
        <v>10</v>
      </c>
      <c r="L1190" s="12">
        <f t="shared" si="55"/>
        <v>37540</v>
      </c>
      <c r="M1190" s="5">
        <f t="shared" ca="1" si="56"/>
        <v>22</v>
      </c>
    </row>
    <row r="1191" spans="1:13" ht="15" customHeight="1" x14ac:dyDescent="0.25">
      <c r="A1191" s="5" t="s">
        <v>287</v>
      </c>
      <c r="B1191" s="5">
        <v>1991</v>
      </c>
      <c r="C1191" s="12" t="s">
        <v>6</v>
      </c>
      <c r="D1191" s="5">
        <v>17</v>
      </c>
      <c r="E1191" s="5">
        <v>3</v>
      </c>
      <c r="F1191" s="10">
        <v>2545.6799999999998</v>
      </c>
      <c r="G1191" s="5" t="s">
        <v>2</v>
      </c>
      <c r="H1191" s="5" t="s">
        <v>7</v>
      </c>
      <c r="I1191" s="5" t="s">
        <v>4</v>
      </c>
      <c r="J1191" s="14"/>
      <c r="K1191" s="5">
        <f t="shared" si="54"/>
        <v>11</v>
      </c>
      <c r="L1191" s="12">
        <f t="shared" si="55"/>
        <v>33559</v>
      </c>
      <c r="M1191" s="5">
        <f t="shared" ca="1" si="56"/>
        <v>33</v>
      </c>
    </row>
    <row r="1192" spans="1:13" ht="15" customHeight="1" x14ac:dyDescent="0.25">
      <c r="A1192" s="5" t="s">
        <v>2156</v>
      </c>
      <c r="B1192" s="5">
        <v>1976</v>
      </c>
      <c r="C1192" s="12" t="s">
        <v>27</v>
      </c>
      <c r="D1192" s="5">
        <v>4</v>
      </c>
      <c r="E1192" s="5">
        <v>2</v>
      </c>
      <c r="F1192" s="10">
        <v>35733.96</v>
      </c>
      <c r="G1192" s="5" t="s">
        <v>2</v>
      </c>
      <c r="H1192" s="5" t="s">
        <v>2</v>
      </c>
      <c r="I1192" s="5" t="s">
        <v>32</v>
      </c>
      <c r="J1192" s="14"/>
      <c r="K1192" s="5">
        <f t="shared" si="54"/>
        <v>10</v>
      </c>
      <c r="L1192" s="12">
        <f t="shared" si="55"/>
        <v>28037</v>
      </c>
      <c r="M1192" s="5">
        <f t="shared" ca="1" si="56"/>
        <v>48</v>
      </c>
    </row>
    <row r="1193" spans="1:13" ht="15" customHeight="1" x14ac:dyDescent="0.25">
      <c r="A1193" s="5" t="s">
        <v>286</v>
      </c>
      <c r="B1193" s="5">
        <v>1990</v>
      </c>
      <c r="C1193" s="12" t="s">
        <v>27</v>
      </c>
      <c r="D1193" s="5">
        <v>1</v>
      </c>
      <c r="E1193" s="5">
        <v>3</v>
      </c>
      <c r="F1193" s="10">
        <v>2540.39</v>
      </c>
      <c r="G1193" s="5" t="s">
        <v>2</v>
      </c>
      <c r="H1193" s="5" t="s">
        <v>2</v>
      </c>
      <c r="I1193" s="5" t="s">
        <v>4</v>
      </c>
      <c r="J1193" s="14"/>
      <c r="K1193" s="5">
        <f t="shared" si="54"/>
        <v>10</v>
      </c>
      <c r="L1193" s="12">
        <f t="shared" si="55"/>
        <v>33147</v>
      </c>
      <c r="M1193" s="5">
        <f t="shared" ca="1" si="56"/>
        <v>34</v>
      </c>
    </row>
    <row r="1194" spans="1:13" ht="15" customHeight="1" x14ac:dyDescent="0.25">
      <c r="A1194" s="5" t="s">
        <v>285</v>
      </c>
      <c r="B1194" s="5">
        <v>1997</v>
      </c>
      <c r="C1194" s="12" t="s">
        <v>1</v>
      </c>
      <c r="D1194" s="5">
        <v>28</v>
      </c>
      <c r="E1194" s="5">
        <v>0</v>
      </c>
      <c r="F1194" s="10">
        <v>2534.39</v>
      </c>
      <c r="G1194" s="5" t="s">
        <v>3</v>
      </c>
      <c r="H1194" s="5" t="s">
        <v>3</v>
      </c>
      <c r="I1194" s="5" t="s">
        <v>14</v>
      </c>
      <c r="J1194" s="14"/>
      <c r="K1194" s="5">
        <f t="shared" si="54"/>
        <v>7</v>
      </c>
      <c r="L1194" s="12">
        <f t="shared" si="55"/>
        <v>35639</v>
      </c>
      <c r="M1194" s="5">
        <f t="shared" ca="1" si="56"/>
        <v>27</v>
      </c>
    </row>
    <row r="1195" spans="1:13" ht="15" customHeight="1" x14ac:dyDescent="0.25">
      <c r="A1195" s="5" t="s">
        <v>284</v>
      </c>
      <c r="B1195" s="5">
        <v>2000</v>
      </c>
      <c r="C1195" s="12" t="s">
        <v>25</v>
      </c>
      <c r="D1195" s="5">
        <v>25</v>
      </c>
      <c r="E1195" s="5">
        <v>0</v>
      </c>
      <c r="F1195" s="10">
        <v>2527.8200000000002</v>
      </c>
      <c r="G1195" s="5" t="s">
        <v>2</v>
      </c>
      <c r="H1195" s="5" t="s">
        <v>3</v>
      </c>
      <c r="I1195" s="5" t="s">
        <v>14</v>
      </c>
      <c r="J1195" s="14"/>
      <c r="K1195" s="5">
        <f t="shared" si="54"/>
        <v>8</v>
      </c>
      <c r="L1195" s="12">
        <f t="shared" si="55"/>
        <v>36763</v>
      </c>
      <c r="M1195" s="5">
        <f t="shared" ca="1" si="56"/>
        <v>24</v>
      </c>
    </row>
    <row r="1196" spans="1:13" ht="15" customHeight="1" x14ac:dyDescent="0.25">
      <c r="A1196" s="5" t="s">
        <v>283</v>
      </c>
      <c r="B1196" s="5">
        <v>1997</v>
      </c>
      <c r="C1196" s="12" t="s">
        <v>6</v>
      </c>
      <c r="D1196" s="5">
        <v>2</v>
      </c>
      <c r="E1196" s="5">
        <v>0</v>
      </c>
      <c r="F1196" s="10">
        <v>2523.17</v>
      </c>
      <c r="G1196" s="5" t="s">
        <v>3</v>
      </c>
      <c r="H1196" s="5" t="s">
        <v>7</v>
      </c>
      <c r="I1196" s="5" t="s">
        <v>14</v>
      </c>
      <c r="J1196" s="14"/>
      <c r="K1196" s="5">
        <f t="shared" si="54"/>
        <v>11</v>
      </c>
      <c r="L1196" s="12">
        <f t="shared" si="55"/>
        <v>35736</v>
      </c>
      <c r="M1196" s="5">
        <f t="shared" ca="1" si="56"/>
        <v>27</v>
      </c>
    </row>
    <row r="1197" spans="1:13" ht="15" customHeight="1" x14ac:dyDescent="0.25">
      <c r="A1197" s="5" t="s">
        <v>282</v>
      </c>
      <c r="B1197" s="5">
        <v>1991</v>
      </c>
      <c r="C1197" s="12" t="s">
        <v>25</v>
      </c>
      <c r="D1197" s="5">
        <v>5</v>
      </c>
      <c r="E1197" s="5">
        <v>3</v>
      </c>
      <c r="F1197" s="10">
        <v>2510.79</v>
      </c>
      <c r="G1197" s="5" t="s">
        <v>2</v>
      </c>
      <c r="H1197" s="5" t="s">
        <v>7</v>
      </c>
      <c r="I1197" s="5" t="s">
        <v>4</v>
      </c>
      <c r="J1197" s="14"/>
      <c r="K1197" s="5">
        <f t="shared" si="54"/>
        <v>8</v>
      </c>
      <c r="L1197" s="12">
        <f t="shared" si="55"/>
        <v>33455</v>
      </c>
      <c r="M1197" s="5">
        <f t="shared" ca="1" si="56"/>
        <v>33</v>
      </c>
    </row>
    <row r="1198" spans="1:13" ht="15" customHeight="1" x14ac:dyDescent="0.25">
      <c r="A1198" s="5" t="s">
        <v>281</v>
      </c>
      <c r="B1198" s="5">
        <v>2004</v>
      </c>
      <c r="C1198" s="12" t="s">
        <v>11</v>
      </c>
      <c r="D1198" s="5">
        <v>6</v>
      </c>
      <c r="E1198" s="5">
        <v>0</v>
      </c>
      <c r="F1198" s="10">
        <v>2500.9299999999998</v>
      </c>
      <c r="G1198" s="5" t="s">
        <v>2</v>
      </c>
      <c r="H1198" s="5" t="s">
        <v>2</v>
      </c>
      <c r="I1198" s="5" t="s">
        <v>14</v>
      </c>
      <c r="J1198" s="14"/>
      <c r="K1198" s="5">
        <f t="shared" si="54"/>
        <v>9</v>
      </c>
      <c r="L1198" s="12">
        <f t="shared" si="55"/>
        <v>38236</v>
      </c>
      <c r="M1198" s="5">
        <f t="shared" ca="1" si="56"/>
        <v>20</v>
      </c>
    </row>
    <row r="1199" spans="1:13" ht="15" customHeight="1" x14ac:dyDescent="0.25">
      <c r="A1199" s="5" t="s">
        <v>280</v>
      </c>
      <c r="B1199" s="5">
        <v>1995</v>
      </c>
      <c r="C1199" s="12" t="s">
        <v>27</v>
      </c>
      <c r="D1199" s="5">
        <v>15</v>
      </c>
      <c r="E1199" s="5">
        <v>0</v>
      </c>
      <c r="F1199" s="10">
        <v>2498.41</v>
      </c>
      <c r="G1199" s="5" t="s">
        <v>3</v>
      </c>
      <c r="H1199" s="5" t="s">
        <v>3</v>
      </c>
      <c r="I1199" s="5" t="s">
        <v>4</v>
      </c>
      <c r="J1199" s="14"/>
      <c r="K1199" s="5">
        <f t="shared" si="54"/>
        <v>10</v>
      </c>
      <c r="L1199" s="12">
        <f t="shared" si="55"/>
        <v>34987</v>
      </c>
      <c r="M1199" s="5">
        <f t="shared" ca="1" si="56"/>
        <v>29</v>
      </c>
    </row>
    <row r="1200" spans="1:13" ht="15" customHeight="1" x14ac:dyDescent="0.25">
      <c r="A1200" s="5" t="s">
        <v>279</v>
      </c>
      <c r="B1200" s="5">
        <v>1995</v>
      </c>
      <c r="C1200" s="12" t="s">
        <v>1</v>
      </c>
      <c r="D1200" s="5">
        <v>9</v>
      </c>
      <c r="E1200" s="5">
        <v>0</v>
      </c>
      <c r="F1200" s="10">
        <v>2497.04</v>
      </c>
      <c r="G1200" s="5" t="s">
        <v>3</v>
      </c>
      <c r="H1200" s="5" t="s">
        <v>3</v>
      </c>
      <c r="I1200" s="5" t="s">
        <v>4</v>
      </c>
      <c r="J1200" s="14"/>
      <c r="K1200" s="5">
        <f t="shared" si="54"/>
        <v>7</v>
      </c>
      <c r="L1200" s="12">
        <f t="shared" si="55"/>
        <v>34889</v>
      </c>
      <c r="M1200" s="5">
        <f t="shared" ca="1" si="56"/>
        <v>29</v>
      </c>
    </row>
    <row r="1201" spans="1:13" ht="15" customHeight="1" x14ac:dyDescent="0.25">
      <c r="A1201" s="5" t="s">
        <v>278</v>
      </c>
      <c r="B1201" s="5">
        <v>1995</v>
      </c>
      <c r="C1201" s="12" t="s">
        <v>27</v>
      </c>
      <c r="D1201" s="5">
        <v>14</v>
      </c>
      <c r="E1201" s="5">
        <v>0</v>
      </c>
      <c r="F1201" s="10">
        <v>2494.02</v>
      </c>
      <c r="G1201" s="5" t="s">
        <v>3</v>
      </c>
      <c r="H1201" s="5" t="s">
        <v>7</v>
      </c>
      <c r="I1201" s="5" t="s">
        <v>32</v>
      </c>
      <c r="J1201" s="14"/>
      <c r="K1201" s="5">
        <f t="shared" si="54"/>
        <v>10</v>
      </c>
      <c r="L1201" s="12">
        <f t="shared" si="55"/>
        <v>34986</v>
      </c>
      <c r="M1201" s="5">
        <f t="shared" ca="1" si="56"/>
        <v>29</v>
      </c>
    </row>
    <row r="1202" spans="1:13" ht="15" customHeight="1" x14ac:dyDescent="0.25">
      <c r="A1202" s="5" t="s">
        <v>277</v>
      </c>
      <c r="B1202" s="5">
        <v>1995</v>
      </c>
      <c r="C1202" s="12" t="s">
        <v>6</v>
      </c>
      <c r="D1202" s="5">
        <v>6</v>
      </c>
      <c r="E1202" s="5">
        <v>0</v>
      </c>
      <c r="F1202" s="10">
        <v>2483.7399999999998</v>
      </c>
      <c r="G1202" s="5" t="s">
        <v>3</v>
      </c>
      <c r="H1202" s="5" t="s">
        <v>2</v>
      </c>
      <c r="I1202" s="5" t="s">
        <v>4</v>
      </c>
      <c r="J1202" s="14"/>
      <c r="K1202" s="5">
        <f t="shared" si="54"/>
        <v>11</v>
      </c>
      <c r="L1202" s="12">
        <f t="shared" si="55"/>
        <v>35009</v>
      </c>
      <c r="M1202" s="5">
        <f t="shared" ca="1" si="56"/>
        <v>29</v>
      </c>
    </row>
    <row r="1203" spans="1:13" ht="15" customHeight="1" x14ac:dyDescent="0.25">
      <c r="A1203" s="5" t="s">
        <v>2155</v>
      </c>
      <c r="B1203" s="5">
        <v>1974</v>
      </c>
      <c r="C1203" s="12" t="s">
        <v>1</v>
      </c>
      <c r="D1203" s="5">
        <v>15</v>
      </c>
      <c r="E1203" s="5">
        <v>0</v>
      </c>
      <c r="F1203" s="10">
        <v>35711.39</v>
      </c>
      <c r="G1203" s="5" t="s">
        <v>2</v>
      </c>
      <c r="H1203" s="5" t="s">
        <v>3</v>
      </c>
      <c r="I1203" s="5" t="s">
        <v>14</v>
      </c>
      <c r="J1203" s="14"/>
      <c r="K1203" s="5">
        <f t="shared" si="54"/>
        <v>7</v>
      </c>
      <c r="L1203" s="12">
        <f t="shared" si="55"/>
        <v>27225</v>
      </c>
      <c r="M1203" s="5">
        <f t="shared" ca="1" si="56"/>
        <v>50</v>
      </c>
    </row>
    <row r="1204" spans="1:13" ht="15" customHeight="1" x14ac:dyDescent="0.25">
      <c r="A1204" s="5" t="s">
        <v>276</v>
      </c>
      <c r="B1204" s="5">
        <v>1998</v>
      </c>
      <c r="C1204" s="12" t="s">
        <v>9</v>
      </c>
      <c r="D1204" s="5">
        <v>20</v>
      </c>
      <c r="E1204" s="5">
        <v>0</v>
      </c>
      <c r="F1204" s="10">
        <v>2480.98</v>
      </c>
      <c r="G1204" s="5" t="s">
        <v>2</v>
      </c>
      <c r="H1204" s="5" t="s">
        <v>2</v>
      </c>
      <c r="I1204" s="5" t="s">
        <v>4</v>
      </c>
      <c r="J1204" s="14"/>
      <c r="K1204" s="5">
        <f t="shared" si="54"/>
        <v>6</v>
      </c>
      <c r="L1204" s="12">
        <f t="shared" si="55"/>
        <v>35966</v>
      </c>
      <c r="M1204" s="5">
        <f t="shared" ca="1" si="56"/>
        <v>26</v>
      </c>
    </row>
    <row r="1205" spans="1:13" ht="15" customHeight="1" x14ac:dyDescent="0.25">
      <c r="A1205" s="5" t="s">
        <v>275</v>
      </c>
      <c r="B1205" s="5">
        <v>1998</v>
      </c>
      <c r="C1205" s="12" t="s">
        <v>1</v>
      </c>
      <c r="D1205" s="5">
        <v>2</v>
      </c>
      <c r="E1205" s="5">
        <v>0</v>
      </c>
      <c r="F1205" s="10">
        <v>2473.33</v>
      </c>
      <c r="G1205" s="5" t="s">
        <v>2</v>
      </c>
      <c r="H1205" s="5" t="s">
        <v>3</v>
      </c>
      <c r="I1205" s="5" t="s">
        <v>4</v>
      </c>
      <c r="J1205" s="14"/>
      <c r="K1205" s="5">
        <f t="shared" si="54"/>
        <v>7</v>
      </c>
      <c r="L1205" s="12">
        <f t="shared" si="55"/>
        <v>35978</v>
      </c>
      <c r="M1205" s="5">
        <f t="shared" ca="1" si="56"/>
        <v>26</v>
      </c>
    </row>
    <row r="1206" spans="1:13" ht="15" customHeight="1" x14ac:dyDescent="0.25">
      <c r="A1206" s="5" t="s">
        <v>274</v>
      </c>
      <c r="B1206" s="5">
        <v>1998</v>
      </c>
      <c r="C1206" s="12" t="s">
        <v>25</v>
      </c>
      <c r="D1206" s="5">
        <v>17</v>
      </c>
      <c r="E1206" s="5">
        <v>0</v>
      </c>
      <c r="F1206" s="10">
        <v>2464.62</v>
      </c>
      <c r="G1206" s="5" t="s">
        <v>2</v>
      </c>
      <c r="H1206" s="5" t="s">
        <v>3</v>
      </c>
      <c r="I1206" s="5" t="s">
        <v>4</v>
      </c>
      <c r="J1206" s="14"/>
      <c r="K1206" s="5">
        <f t="shared" si="54"/>
        <v>8</v>
      </c>
      <c r="L1206" s="12">
        <f t="shared" si="55"/>
        <v>36024</v>
      </c>
      <c r="M1206" s="5">
        <f t="shared" ca="1" si="56"/>
        <v>26</v>
      </c>
    </row>
    <row r="1207" spans="1:13" ht="15" customHeight="1" x14ac:dyDescent="0.25">
      <c r="A1207" s="5" t="s">
        <v>273</v>
      </c>
      <c r="B1207" s="5">
        <v>2002</v>
      </c>
      <c r="C1207" s="12" t="s">
        <v>1</v>
      </c>
      <c r="D1207" s="5">
        <v>11</v>
      </c>
      <c r="E1207" s="5">
        <v>0</v>
      </c>
      <c r="F1207" s="10">
        <v>2459.7199999999998</v>
      </c>
      <c r="G1207" s="5" t="s">
        <v>2</v>
      </c>
      <c r="H1207" s="5" t="s">
        <v>2</v>
      </c>
      <c r="I1207" s="5" t="s">
        <v>237</v>
      </c>
      <c r="J1207" s="14"/>
      <c r="K1207" s="5">
        <f t="shared" si="54"/>
        <v>7</v>
      </c>
      <c r="L1207" s="12">
        <f t="shared" si="55"/>
        <v>37448</v>
      </c>
      <c r="M1207" s="5">
        <f t="shared" ca="1" si="56"/>
        <v>22</v>
      </c>
    </row>
    <row r="1208" spans="1:13" ht="15" customHeight="1" x14ac:dyDescent="0.25">
      <c r="A1208" s="5" t="s">
        <v>272</v>
      </c>
      <c r="B1208" s="5">
        <v>1998</v>
      </c>
      <c r="C1208" s="12" t="s">
        <v>6</v>
      </c>
      <c r="D1208" s="5">
        <v>19</v>
      </c>
      <c r="E1208" s="5">
        <v>0</v>
      </c>
      <c r="F1208" s="10">
        <v>2457.5</v>
      </c>
      <c r="G1208" s="5" t="s">
        <v>2</v>
      </c>
      <c r="H1208" s="5" t="s">
        <v>7</v>
      </c>
      <c r="I1208" s="5" t="s">
        <v>32</v>
      </c>
      <c r="J1208" s="14"/>
      <c r="K1208" s="5">
        <f t="shared" si="54"/>
        <v>11</v>
      </c>
      <c r="L1208" s="12">
        <f t="shared" si="55"/>
        <v>36118</v>
      </c>
      <c r="M1208" s="5">
        <f t="shared" ca="1" si="56"/>
        <v>26</v>
      </c>
    </row>
    <row r="1209" spans="1:13" ht="15" customHeight="1" x14ac:dyDescent="0.25">
      <c r="A1209" s="5" t="s">
        <v>271</v>
      </c>
      <c r="B1209" s="5">
        <v>2002</v>
      </c>
      <c r="C1209" s="12" t="s">
        <v>1</v>
      </c>
      <c r="D1209" s="5">
        <v>29</v>
      </c>
      <c r="E1209" s="5">
        <v>0</v>
      </c>
      <c r="F1209" s="10">
        <v>2457.21</v>
      </c>
      <c r="G1209" s="5" t="s">
        <v>2</v>
      </c>
      <c r="H1209" s="5" t="s">
        <v>7</v>
      </c>
      <c r="I1209" s="5" t="s">
        <v>237</v>
      </c>
      <c r="J1209" s="14"/>
      <c r="K1209" s="5">
        <f t="shared" si="54"/>
        <v>7</v>
      </c>
      <c r="L1209" s="12">
        <f t="shared" si="55"/>
        <v>37466</v>
      </c>
      <c r="M1209" s="5">
        <f t="shared" ca="1" si="56"/>
        <v>22</v>
      </c>
    </row>
    <row r="1210" spans="1:13" ht="15" customHeight="1" x14ac:dyDescent="0.25">
      <c r="A1210" s="5" t="s">
        <v>270</v>
      </c>
      <c r="B1210" s="5">
        <v>1999</v>
      </c>
      <c r="C1210" s="12" t="s">
        <v>6</v>
      </c>
      <c r="D1210" s="5">
        <v>21</v>
      </c>
      <c r="E1210" s="5">
        <v>1</v>
      </c>
      <c r="F1210" s="10">
        <v>2438.06</v>
      </c>
      <c r="G1210" s="5" t="s">
        <v>2</v>
      </c>
      <c r="H1210" s="5" t="s">
        <v>2</v>
      </c>
      <c r="I1210" s="5" t="s">
        <v>4</v>
      </c>
      <c r="J1210" s="14"/>
      <c r="K1210" s="5">
        <f t="shared" si="54"/>
        <v>11</v>
      </c>
      <c r="L1210" s="12">
        <f t="shared" si="55"/>
        <v>36485</v>
      </c>
      <c r="M1210" s="5">
        <f t="shared" ca="1" si="56"/>
        <v>25</v>
      </c>
    </row>
    <row r="1211" spans="1:13" ht="15" customHeight="1" x14ac:dyDescent="0.25">
      <c r="A1211" s="5" t="s">
        <v>269</v>
      </c>
      <c r="B1211" s="5">
        <v>1999</v>
      </c>
      <c r="C1211" s="12" t="s">
        <v>6</v>
      </c>
      <c r="D1211" s="5">
        <v>12</v>
      </c>
      <c r="E1211" s="5">
        <v>1</v>
      </c>
      <c r="F1211" s="10">
        <v>2416.96</v>
      </c>
      <c r="G1211" s="5" t="s">
        <v>2</v>
      </c>
      <c r="H1211" s="5" t="s">
        <v>2</v>
      </c>
      <c r="I1211" s="5" t="s">
        <v>32</v>
      </c>
      <c r="J1211" s="14"/>
      <c r="K1211" s="5">
        <f t="shared" si="54"/>
        <v>11</v>
      </c>
      <c r="L1211" s="12">
        <f t="shared" si="55"/>
        <v>36476</v>
      </c>
      <c r="M1211" s="5">
        <f t="shared" ca="1" si="56"/>
        <v>25</v>
      </c>
    </row>
    <row r="1212" spans="1:13" ht="15" customHeight="1" x14ac:dyDescent="0.25">
      <c r="A1212" s="5" t="s">
        <v>268</v>
      </c>
      <c r="B1212" s="5">
        <v>2001</v>
      </c>
      <c r="C1212" s="12" t="s">
        <v>9</v>
      </c>
      <c r="D1212" s="5">
        <v>3</v>
      </c>
      <c r="E1212" s="5">
        <v>0</v>
      </c>
      <c r="F1212" s="10">
        <v>2404.73</v>
      </c>
      <c r="G1212" s="5" t="s">
        <v>2</v>
      </c>
      <c r="H1212" s="5" t="s">
        <v>3</v>
      </c>
      <c r="I1212" s="5" t="s">
        <v>14</v>
      </c>
      <c r="J1212" s="14"/>
      <c r="K1212" s="5">
        <f t="shared" si="54"/>
        <v>6</v>
      </c>
      <c r="L1212" s="12">
        <f t="shared" si="55"/>
        <v>37045</v>
      </c>
      <c r="M1212" s="5">
        <f t="shared" ca="1" si="56"/>
        <v>23</v>
      </c>
    </row>
    <row r="1213" spans="1:13" ht="15" customHeight="1" x14ac:dyDescent="0.25">
      <c r="A1213" s="5" t="s">
        <v>267</v>
      </c>
      <c r="B1213" s="5">
        <v>1999</v>
      </c>
      <c r="C1213" s="12" t="s">
        <v>25</v>
      </c>
      <c r="D1213" s="5">
        <v>10</v>
      </c>
      <c r="E1213" s="5">
        <v>0</v>
      </c>
      <c r="F1213" s="10">
        <v>2396.1</v>
      </c>
      <c r="G1213" s="5" t="s">
        <v>2</v>
      </c>
      <c r="H1213" s="5" t="s">
        <v>7</v>
      </c>
      <c r="I1213" s="5" t="s">
        <v>156</v>
      </c>
      <c r="J1213" s="14"/>
      <c r="K1213" s="5">
        <f t="shared" si="54"/>
        <v>8</v>
      </c>
      <c r="L1213" s="12">
        <f t="shared" si="55"/>
        <v>36382</v>
      </c>
      <c r="M1213" s="5">
        <f t="shared" ca="1" si="56"/>
        <v>25</v>
      </c>
    </row>
    <row r="1214" spans="1:13" ht="15" customHeight="1" x14ac:dyDescent="0.25">
      <c r="A1214" s="5" t="s">
        <v>2154</v>
      </c>
      <c r="B1214" s="5">
        <v>1978</v>
      </c>
      <c r="C1214" s="12" t="s">
        <v>21</v>
      </c>
      <c r="D1214" s="5">
        <v>19</v>
      </c>
      <c r="E1214" s="5">
        <v>2</v>
      </c>
      <c r="F1214" s="10">
        <v>35701.9</v>
      </c>
      <c r="G1214" s="5" t="s">
        <v>2</v>
      </c>
      <c r="H1214" s="5" t="s">
        <v>7</v>
      </c>
      <c r="I1214" s="5" t="s">
        <v>32</v>
      </c>
      <c r="J1214" s="14"/>
      <c r="K1214" s="5">
        <f t="shared" si="54"/>
        <v>12</v>
      </c>
      <c r="L1214" s="12">
        <f t="shared" si="55"/>
        <v>28843</v>
      </c>
      <c r="M1214" s="5">
        <f t="shared" ca="1" si="56"/>
        <v>46</v>
      </c>
    </row>
    <row r="1215" spans="1:13" ht="15" customHeight="1" x14ac:dyDescent="0.25">
      <c r="A1215" s="5" t="s">
        <v>265</v>
      </c>
      <c r="B1215" s="5">
        <v>1999</v>
      </c>
      <c r="C1215" s="12" t="s">
        <v>21</v>
      </c>
      <c r="D1215" s="5">
        <v>17</v>
      </c>
      <c r="E1215" s="5">
        <v>0</v>
      </c>
      <c r="F1215" s="10">
        <v>2395.17</v>
      </c>
      <c r="G1215" s="5" t="s">
        <v>2</v>
      </c>
      <c r="H1215" s="5" t="s">
        <v>7</v>
      </c>
      <c r="I1215" s="5" t="s">
        <v>266</v>
      </c>
      <c r="J1215" s="14"/>
      <c r="K1215" s="5">
        <f t="shared" si="54"/>
        <v>12</v>
      </c>
      <c r="L1215" s="12">
        <f t="shared" si="55"/>
        <v>36511</v>
      </c>
      <c r="M1215" s="5">
        <f t="shared" ca="1" si="56"/>
        <v>25</v>
      </c>
    </row>
    <row r="1216" spans="1:13" ht="15" customHeight="1" x14ac:dyDescent="0.25">
      <c r="A1216" s="5" t="s">
        <v>264</v>
      </c>
      <c r="B1216" s="5">
        <v>1988</v>
      </c>
      <c r="C1216" s="12" t="s">
        <v>21</v>
      </c>
      <c r="D1216" s="5">
        <v>12</v>
      </c>
      <c r="E1216" s="5">
        <v>3</v>
      </c>
      <c r="F1216" s="10">
        <v>2373.3000000000002</v>
      </c>
      <c r="G1216" s="5" t="s">
        <v>2</v>
      </c>
      <c r="H1216" s="5" t="s">
        <v>2</v>
      </c>
      <c r="I1216" s="5" t="s">
        <v>4</v>
      </c>
      <c r="J1216" s="14"/>
      <c r="K1216" s="5">
        <f t="shared" si="54"/>
        <v>12</v>
      </c>
      <c r="L1216" s="12">
        <f t="shared" si="55"/>
        <v>32489</v>
      </c>
      <c r="M1216" s="5">
        <f t="shared" ca="1" si="56"/>
        <v>36</v>
      </c>
    </row>
    <row r="1217" spans="1:13" ht="15" customHeight="1" x14ac:dyDescent="0.25">
      <c r="A1217" s="5" t="s">
        <v>263</v>
      </c>
      <c r="B1217" s="5">
        <v>2002</v>
      </c>
      <c r="C1217" s="12" t="s">
        <v>6</v>
      </c>
      <c r="D1217" s="5">
        <v>5</v>
      </c>
      <c r="E1217" s="5">
        <v>1</v>
      </c>
      <c r="F1217" s="10">
        <v>2362.23</v>
      </c>
      <c r="G1217" s="5" t="s">
        <v>2</v>
      </c>
      <c r="H1217" s="5" t="s">
        <v>7</v>
      </c>
      <c r="I1217" s="5" t="s">
        <v>14</v>
      </c>
      <c r="J1217" s="14"/>
      <c r="K1217" s="5">
        <f t="shared" si="54"/>
        <v>11</v>
      </c>
      <c r="L1217" s="12">
        <f t="shared" si="55"/>
        <v>37565</v>
      </c>
      <c r="M1217" s="5">
        <f t="shared" ca="1" si="56"/>
        <v>22</v>
      </c>
    </row>
    <row r="1218" spans="1:13" ht="15" customHeight="1" x14ac:dyDescent="0.25">
      <c r="A1218" s="5" t="s">
        <v>262</v>
      </c>
      <c r="B1218" s="5">
        <v>1998</v>
      </c>
      <c r="C1218" s="12" t="s">
        <v>27</v>
      </c>
      <c r="D1218" s="5">
        <v>21</v>
      </c>
      <c r="E1218" s="5">
        <v>0</v>
      </c>
      <c r="F1218" s="10">
        <v>2352.9699999999998</v>
      </c>
      <c r="G1218" s="5" t="s">
        <v>3</v>
      </c>
      <c r="H1218" s="5" t="s">
        <v>3</v>
      </c>
      <c r="I1218" s="5" t="s">
        <v>14</v>
      </c>
      <c r="J1218" s="14"/>
      <c r="K1218" s="5">
        <f t="shared" ref="K1218:K1281" si="57">MONTH(1&amp;C1218)</f>
        <v>10</v>
      </c>
      <c r="L1218" s="12">
        <f t="shared" ref="L1218:L1281" si="58">DATE(B1218,K1218,D1218)</f>
        <v>36089</v>
      </c>
      <c r="M1218" s="5">
        <f t="shared" ref="M1218:M1281" ca="1" si="59">DATEDIF(L1218,TODAY(),"Y")</f>
        <v>26</v>
      </c>
    </row>
    <row r="1219" spans="1:13" ht="15" customHeight="1" x14ac:dyDescent="0.25">
      <c r="A1219" s="5" t="s">
        <v>261</v>
      </c>
      <c r="B1219" s="5">
        <v>2003</v>
      </c>
      <c r="C1219" s="12" t="s">
        <v>6</v>
      </c>
      <c r="D1219" s="5">
        <v>18</v>
      </c>
      <c r="E1219" s="5">
        <v>1</v>
      </c>
      <c r="F1219" s="10">
        <v>2331.52</v>
      </c>
      <c r="G1219" s="5" t="s">
        <v>2</v>
      </c>
      <c r="H1219" s="5" t="s">
        <v>3</v>
      </c>
      <c r="I1219" s="5" t="s">
        <v>32</v>
      </c>
      <c r="J1219" s="14"/>
      <c r="K1219" s="5">
        <f t="shared" si="57"/>
        <v>11</v>
      </c>
      <c r="L1219" s="12">
        <f t="shared" si="58"/>
        <v>37943</v>
      </c>
      <c r="M1219" s="5">
        <f t="shared" ca="1" si="59"/>
        <v>21</v>
      </c>
    </row>
    <row r="1220" spans="1:13" ht="15" customHeight="1" x14ac:dyDescent="0.25">
      <c r="A1220" s="5" t="s">
        <v>260</v>
      </c>
      <c r="B1220" s="5">
        <v>1996</v>
      </c>
      <c r="C1220" s="12" t="s">
        <v>21</v>
      </c>
      <c r="D1220" s="5">
        <v>17</v>
      </c>
      <c r="E1220" s="5">
        <v>0</v>
      </c>
      <c r="F1220" s="10">
        <v>2322.62</v>
      </c>
      <c r="G1220" s="5" t="s">
        <v>2</v>
      </c>
      <c r="H1220" s="5" t="s">
        <v>7</v>
      </c>
      <c r="I1220" s="5" t="s">
        <v>4</v>
      </c>
      <c r="J1220" s="14"/>
      <c r="K1220" s="5">
        <f t="shared" si="57"/>
        <v>12</v>
      </c>
      <c r="L1220" s="12">
        <f t="shared" si="58"/>
        <v>35416</v>
      </c>
      <c r="M1220" s="5">
        <f t="shared" ca="1" si="59"/>
        <v>28</v>
      </c>
    </row>
    <row r="1221" spans="1:13" ht="15" customHeight="1" x14ac:dyDescent="0.25">
      <c r="A1221" s="5" t="s">
        <v>259</v>
      </c>
      <c r="B1221" s="5">
        <v>2004</v>
      </c>
      <c r="C1221" s="12" t="s">
        <v>11</v>
      </c>
      <c r="D1221" s="5">
        <v>6</v>
      </c>
      <c r="E1221" s="5">
        <v>2</v>
      </c>
      <c r="F1221" s="10">
        <v>2304</v>
      </c>
      <c r="G1221" s="5" t="s">
        <v>2</v>
      </c>
      <c r="H1221" s="5" t="s">
        <v>3</v>
      </c>
      <c r="I1221" s="5" t="s">
        <v>4</v>
      </c>
      <c r="J1221" s="14"/>
      <c r="K1221" s="5">
        <f t="shared" si="57"/>
        <v>9</v>
      </c>
      <c r="L1221" s="12">
        <f t="shared" si="58"/>
        <v>38236</v>
      </c>
      <c r="M1221" s="5">
        <f t="shared" ca="1" si="59"/>
        <v>20</v>
      </c>
    </row>
    <row r="1222" spans="1:13" ht="15" customHeight="1" x14ac:dyDescent="0.25">
      <c r="A1222" s="5" t="s">
        <v>258</v>
      </c>
      <c r="B1222" s="5">
        <v>1996</v>
      </c>
      <c r="C1222" s="12" t="s">
        <v>6</v>
      </c>
      <c r="D1222" s="5">
        <v>28</v>
      </c>
      <c r="E1222" s="5">
        <v>0</v>
      </c>
      <c r="F1222" s="10">
        <v>2302.3000000000002</v>
      </c>
      <c r="G1222" s="5" t="s">
        <v>7</v>
      </c>
      <c r="H1222" s="5" t="s">
        <v>2</v>
      </c>
      <c r="I1222" s="5" t="s">
        <v>32</v>
      </c>
      <c r="J1222" s="14"/>
      <c r="K1222" s="5">
        <f t="shared" si="57"/>
        <v>11</v>
      </c>
      <c r="L1222" s="12">
        <f t="shared" si="58"/>
        <v>35397</v>
      </c>
      <c r="M1222" s="5">
        <f t="shared" ca="1" si="59"/>
        <v>28</v>
      </c>
    </row>
    <row r="1223" spans="1:13" ht="15" customHeight="1" x14ac:dyDescent="0.25">
      <c r="A1223" s="5" t="s">
        <v>257</v>
      </c>
      <c r="B1223" s="5">
        <v>1989</v>
      </c>
      <c r="C1223" s="12" t="s">
        <v>27</v>
      </c>
      <c r="D1223" s="5">
        <v>5</v>
      </c>
      <c r="E1223" s="5">
        <v>3</v>
      </c>
      <c r="F1223" s="10">
        <v>2295.2399999999998</v>
      </c>
      <c r="G1223" s="5" t="s">
        <v>2</v>
      </c>
      <c r="H1223" s="5" t="s">
        <v>7</v>
      </c>
      <c r="I1223" s="5" t="s">
        <v>4</v>
      </c>
      <c r="J1223" s="14"/>
      <c r="K1223" s="5">
        <f t="shared" si="57"/>
        <v>10</v>
      </c>
      <c r="L1223" s="12">
        <f t="shared" si="58"/>
        <v>32786</v>
      </c>
      <c r="M1223" s="5">
        <f t="shared" ca="1" si="59"/>
        <v>35</v>
      </c>
    </row>
    <row r="1224" spans="1:13" ht="15" customHeight="1" x14ac:dyDescent="0.25">
      <c r="A1224" s="5" t="s">
        <v>256</v>
      </c>
      <c r="B1224" s="5">
        <v>1991</v>
      </c>
      <c r="C1224" s="12" t="s">
        <v>9</v>
      </c>
      <c r="D1224" s="5">
        <v>16</v>
      </c>
      <c r="E1224" s="5">
        <v>3</v>
      </c>
      <c r="F1224" s="10">
        <v>2277.7199999999998</v>
      </c>
      <c r="G1224" s="5" t="s">
        <v>2</v>
      </c>
      <c r="H1224" s="5" t="s">
        <v>7</v>
      </c>
      <c r="I1224" s="5" t="s">
        <v>4</v>
      </c>
      <c r="J1224" s="14"/>
      <c r="K1224" s="5">
        <f t="shared" si="57"/>
        <v>6</v>
      </c>
      <c r="L1224" s="12">
        <f t="shared" si="58"/>
        <v>33405</v>
      </c>
      <c r="M1224" s="5">
        <f t="shared" ca="1" si="59"/>
        <v>33</v>
      </c>
    </row>
    <row r="1225" spans="1:13" ht="15" customHeight="1" x14ac:dyDescent="0.25">
      <c r="A1225" s="5" t="s">
        <v>2342</v>
      </c>
      <c r="B1225" s="5">
        <v>1961</v>
      </c>
      <c r="C1225" s="12" t="s">
        <v>9</v>
      </c>
      <c r="D1225" s="5">
        <v>13</v>
      </c>
      <c r="E1225" s="5">
        <v>1</v>
      </c>
      <c r="F1225" s="10">
        <v>47403.88</v>
      </c>
      <c r="G1225" s="5" t="s">
        <v>7</v>
      </c>
      <c r="H1225" s="5" t="s">
        <v>3</v>
      </c>
      <c r="I1225" s="5" t="s">
        <v>32</v>
      </c>
      <c r="J1225" s="14"/>
      <c r="K1225" s="5">
        <f t="shared" si="57"/>
        <v>6</v>
      </c>
      <c r="L1225" s="12">
        <f t="shared" si="58"/>
        <v>22445</v>
      </c>
      <c r="M1225" s="5">
        <f t="shared" ca="1" si="59"/>
        <v>63</v>
      </c>
    </row>
    <row r="1226" spans="1:13" ht="15" customHeight="1" x14ac:dyDescent="0.25">
      <c r="A1226" s="5" t="s">
        <v>2153</v>
      </c>
      <c r="B1226" s="5">
        <v>2000</v>
      </c>
      <c r="C1226" s="12" t="s">
        <v>21</v>
      </c>
      <c r="D1226" s="5">
        <v>17</v>
      </c>
      <c r="E1226" s="5">
        <v>3</v>
      </c>
      <c r="F1226" s="10">
        <v>35595.589999999997</v>
      </c>
      <c r="G1226" s="5" t="s">
        <v>2</v>
      </c>
      <c r="H1226" s="5" t="s">
        <v>3</v>
      </c>
      <c r="I1226" s="5" t="s">
        <v>4</v>
      </c>
      <c r="J1226" s="14"/>
      <c r="K1226" s="5">
        <f t="shared" si="57"/>
        <v>12</v>
      </c>
      <c r="L1226" s="12">
        <f t="shared" si="58"/>
        <v>36877</v>
      </c>
      <c r="M1226" s="5">
        <f t="shared" ca="1" si="59"/>
        <v>24</v>
      </c>
    </row>
    <row r="1227" spans="1:13" ht="15" customHeight="1" x14ac:dyDescent="0.25">
      <c r="A1227" s="5" t="s">
        <v>255</v>
      </c>
      <c r="B1227" s="5">
        <v>2002</v>
      </c>
      <c r="C1227" s="12" t="s">
        <v>6</v>
      </c>
      <c r="D1227" s="5">
        <v>12</v>
      </c>
      <c r="E1227" s="5">
        <v>0</v>
      </c>
      <c r="F1227" s="10">
        <v>2261.5700000000002</v>
      </c>
      <c r="G1227" s="5" t="s">
        <v>2</v>
      </c>
      <c r="H1227" s="5" t="s">
        <v>7</v>
      </c>
      <c r="I1227" s="5" t="s">
        <v>14</v>
      </c>
      <c r="J1227" s="14"/>
      <c r="K1227" s="5">
        <f t="shared" si="57"/>
        <v>11</v>
      </c>
      <c r="L1227" s="12">
        <f t="shared" si="58"/>
        <v>37572</v>
      </c>
      <c r="M1227" s="5">
        <f t="shared" ca="1" si="59"/>
        <v>22</v>
      </c>
    </row>
    <row r="1228" spans="1:13" ht="15" customHeight="1" x14ac:dyDescent="0.25">
      <c r="A1228" s="5" t="s">
        <v>254</v>
      </c>
      <c r="B1228" s="5">
        <v>2002</v>
      </c>
      <c r="C1228" s="12" t="s">
        <v>1</v>
      </c>
      <c r="D1228" s="5">
        <v>15</v>
      </c>
      <c r="E1228" s="5">
        <v>0</v>
      </c>
      <c r="F1228" s="10">
        <v>2257.48</v>
      </c>
      <c r="G1228" s="5" t="s">
        <v>2</v>
      </c>
      <c r="H1228" s="5" t="s">
        <v>7</v>
      </c>
      <c r="I1228" s="5" t="s">
        <v>14</v>
      </c>
      <c r="J1228" s="14"/>
      <c r="K1228" s="5">
        <f t="shared" si="57"/>
        <v>7</v>
      </c>
      <c r="L1228" s="12">
        <f t="shared" si="58"/>
        <v>37452</v>
      </c>
      <c r="M1228" s="5">
        <f t="shared" ca="1" si="59"/>
        <v>22</v>
      </c>
    </row>
    <row r="1229" spans="1:13" ht="15" customHeight="1" x14ac:dyDescent="0.25">
      <c r="A1229" s="5" t="s">
        <v>253</v>
      </c>
      <c r="B1229" s="5">
        <v>2000</v>
      </c>
      <c r="C1229" s="12" t="s">
        <v>21</v>
      </c>
      <c r="D1229" s="5">
        <v>11</v>
      </c>
      <c r="E1229" s="5">
        <v>0</v>
      </c>
      <c r="F1229" s="10">
        <v>2254.8000000000002</v>
      </c>
      <c r="G1229" s="5" t="s">
        <v>2</v>
      </c>
      <c r="H1229" s="5" t="s">
        <v>3</v>
      </c>
      <c r="I1229" s="5" t="s">
        <v>158</v>
      </c>
      <c r="J1229" s="14"/>
      <c r="K1229" s="5">
        <f t="shared" si="57"/>
        <v>12</v>
      </c>
      <c r="L1229" s="12">
        <f t="shared" si="58"/>
        <v>36871</v>
      </c>
      <c r="M1229" s="5">
        <f t="shared" ca="1" si="59"/>
        <v>24</v>
      </c>
    </row>
    <row r="1230" spans="1:13" ht="15" customHeight="1" x14ac:dyDescent="0.25">
      <c r="A1230" s="5" t="s">
        <v>252</v>
      </c>
      <c r="B1230" s="5">
        <v>2000</v>
      </c>
      <c r="C1230" s="12" t="s">
        <v>9</v>
      </c>
      <c r="D1230" s="5">
        <v>30</v>
      </c>
      <c r="E1230" s="5">
        <v>0</v>
      </c>
      <c r="F1230" s="10">
        <v>2250.84</v>
      </c>
      <c r="G1230" s="5" t="s">
        <v>2</v>
      </c>
      <c r="H1230" s="5" t="s">
        <v>2</v>
      </c>
      <c r="I1230" s="5" t="s">
        <v>160</v>
      </c>
      <c r="J1230" s="14"/>
      <c r="K1230" s="5">
        <f t="shared" si="57"/>
        <v>6</v>
      </c>
      <c r="L1230" s="12">
        <f t="shared" si="58"/>
        <v>36707</v>
      </c>
      <c r="M1230" s="5">
        <f t="shared" ca="1" si="59"/>
        <v>24</v>
      </c>
    </row>
    <row r="1231" spans="1:13" ht="15" customHeight="1" x14ac:dyDescent="0.25">
      <c r="A1231" s="5" t="s">
        <v>251</v>
      </c>
      <c r="B1231" s="5">
        <v>2003</v>
      </c>
      <c r="C1231" s="12" t="s">
        <v>21</v>
      </c>
      <c r="D1231" s="5">
        <v>10</v>
      </c>
      <c r="E1231" s="5">
        <v>1</v>
      </c>
      <c r="F1231" s="10">
        <v>2221.56</v>
      </c>
      <c r="G1231" s="5" t="s">
        <v>2</v>
      </c>
      <c r="H1231" s="5" t="s">
        <v>3</v>
      </c>
      <c r="I1231" s="5" t="s">
        <v>14</v>
      </c>
      <c r="J1231" s="14"/>
      <c r="K1231" s="5">
        <f t="shared" si="57"/>
        <v>12</v>
      </c>
      <c r="L1231" s="12">
        <f t="shared" si="58"/>
        <v>37965</v>
      </c>
      <c r="M1231" s="5">
        <f t="shared" ca="1" si="59"/>
        <v>21</v>
      </c>
    </row>
    <row r="1232" spans="1:13" ht="15" customHeight="1" x14ac:dyDescent="0.25">
      <c r="A1232" s="5" t="s">
        <v>250</v>
      </c>
      <c r="B1232" s="5">
        <v>2004</v>
      </c>
      <c r="C1232" s="12" t="s">
        <v>21</v>
      </c>
      <c r="D1232" s="5">
        <v>12</v>
      </c>
      <c r="E1232" s="5">
        <v>1</v>
      </c>
      <c r="F1232" s="10">
        <v>2219.4499999999998</v>
      </c>
      <c r="G1232" s="5" t="s">
        <v>2</v>
      </c>
      <c r="H1232" s="5" t="s">
        <v>7</v>
      </c>
      <c r="I1232" s="5" t="s">
        <v>4</v>
      </c>
      <c r="J1232" s="14"/>
      <c r="K1232" s="5">
        <f t="shared" si="57"/>
        <v>12</v>
      </c>
      <c r="L1232" s="12">
        <f t="shared" si="58"/>
        <v>38333</v>
      </c>
      <c r="M1232" s="5">
        <f t="shared" ca="1" si="59"/>
        <v>20</v>
      </c>
    </row>
    <row r="1233" spans="1:13" ht="15" customHeight="1" x14ac:dyDescent="0.25">
      <c r="A1233" s="5" t="s">
        <v>249</v>
      </c>
      <c r="B1233" s="5">
        <v>2004</v>
      </c>
      <c r="C1233" s="12" t="s">
        <v>11</v>
      </c>
      <c r="D1233" s="5">
        <v>25</v>
      </c>
      <c r="E1233" s="5">
        <v>0</v>
      </c>
      <c r="F1233" s="10">
        <v>2217.6</v>
      </c>
      <c r="G1233" s="5" t="s">
        <v>2</v>
      </c>
      <c r="H1233" s="5" t="s">
        <v>7</v>
      </c>
      <c r="I1233" s="5" t="s">
        <v>237</v>
      </c>
      <c r="J1233" s="14"/>
      <c r="K1233" s="5">
        <f t="shared" si="57"/>
        <v>9</v>
      </c>
      <c r="L1233" s="12">
        <f t="shared" si="58"/>
        <v>38255</v>
      </c>
      <c r="M1233" s="5">
        <f t="shared" ca="1" si="59"/>
        <v>20</v>
      </c>
    </row>
    <row r="1234" spans="1:13" ht="15" customHeight="1" x14ac:dyDescent="0.25">
      <c r="A1234" s="5" t="s">
        <v>248</v>
      </c>
      <c r="B1234" s="5">
        <v>2004</v>
      </c>
      <c r="C1234" s="12" t="s">
        <v>9</v>
      </c>
      <c r="D1234" s="5">
        <v>13</v>
      </c>
      <c r="E1234" s="5">
        <v>0</v>
      </c>
      <c r="F1234" s="10">
        <v>2217.4699999999998</v>
      </c>
      <c r="G1234" s="5" t="s">
        <v>2</v>
      </c>
      <c r="H1234" s="5" t="s">
        <v>7</v>
      </c>
      <c r="I1234" s="5" t="s">
        <v>237</v>
      </c>
      <c r="J1234" s="14"/>
      <c r="K1234" s="5">
        <f t="shared" si="57"/>
        <v>6</v>
      </c>
      <c r="L1234" s="12">
        <f t="shared" si="58"/>
        <v>38151</v>
      </c>
      <c r="M1234" s="5">
        <f t="shared" ca="1" si="59"/>
        <v>20</v>
      </c>
    </row>
    <row r="1235" spans="1:13" ht="15" customHeight="1" x14ac:dyDescent="0.25">
      <c r="A1235" s="5" t="s">
        <v>247</v>
      </c>
      <c r="B1235" s="5">
        <v>1994</v>
      </c>
      <c r="C1235" s="12" t="s">
        <v>6</v>
      </c>
      <c r="D1235" s="5">
        <v>17</v>
      </c>
      <c r="E1235" s="5">
        <v>0</v>
      </c>
      <c r="F1235" s="10">
        <v>2213.21</v>
      </c>
      <c r="G1235" s="5" t="s">
        <v>2</v>
      </c>
      <c r="H1235" s="5" t="s">
        <v>2</v>
      </c>
      <c r="I1235" s="5" t="s">
        <v>4</v>
      </c>
      <c r="J1235" s="14"/>
      <c r="K1235" s="5">
        <f t="shared" si="57"/>
        <v>11</v>
      </c>
      <c r="L1235" s="12">
        <f t="shared" si="58"/>
        <v>34655</v>
      </c>
      <c r="M1235" s="5">
        <f t="shared" ca="1" si="59"/>
        <v>30</v>
      </c>
    </row>
    <row r="1236" spans="1:13" ht="15" customHeight="1" x14ac:dyDescent="0.25">
      <c r="A1236" s="5" t="s">
        <v>246</v>
      </c>
      <c r="B1236" s="5">
        <v>2004</v>
      </c>
      <c r="C1236" s="12" t="s">
        <v>1</v>
      </c>
      <c r="D1236" s="5">
        <v>27</v>
      </c>
      <c r="E1236" s="5">
        <v>0</v>
      </c>
      <c r="F1236" s="10">
        <v>2211.13</v>
      </c>
      <c r="G1236" s="5" t="s">
        <v>2</v>
      </c>
      <c r="H1236" s="5" t="s">
        <v>2</v>
      </c>
      <c r="I1236" s="5" t="s">
        <v>237</v>
      </c>
      <c r="J1236" s="14"/>
      <c r="K1236" s="5">
        <f t="shared" si="57"/>
        <v>7</v>
      </c>
      <c r="L1236" s="12">
        <f t="shared" si="58"/>
        <v>38195</v>
      </c>
      <c r="M1236" s="5">
        <f t="shared" ca="1" si="59"/>
        <v>20</v>
      </c>
    </row>
    <row r="1237" spans="1:13" ht="15" customHeight="1" x14ac:dyDescent="0.25">
      <c r="A1237" s="5" t="s">
        <v>2152</v>
      </c>
      <c r="B1237" s="5">
        <v>2000</v>
      </c>
      <c r="C1237" s="12" t="s">
        <v>6</v>
      </c>
      <c r="D1237" s="5">
        <v>19</v>
      </c>
      <c r="E1237" s="5">
        <v>0</v>
      </c>
      <c r="F1237" s="10">
        <v>35585.58</v>
      </c>
      <c r="G1237" s="5" t="s">
        <v>2</v>
      </c>
      <c r="H1237" s="5" t="s">
        <v>3</v>
      </c>
      <c r="I1237" s="5" t="s">
        <v>32</v>
      </c>
      <c r="J1237" s="14"/>
      <c r="K1237" s="5">
        <f t="shared" si="57"/>
        <v>11</v>
      </c>
      <c r="L1237" s="12">
        <f t="shared" si="58"/>
        <v>36849</v>
      </c>
      <c r="M1237" s="5">
        <f t="shared" ca="1" si="59"/>
        <v>24</v>
      </c>
    </row>
    <row r="1238" spans="1:13" ht="15" customHeight="1" x14ac:dyDescent="0.25">
      <c r="A1238" s="5" t="s">
        <v>245</v>
      </c>
      <c r="B1238" s="5">
        <v>2004</v>
      </c>
      <c r="C1238" s="12" t="s">
        <v>25</v>
      </c>
      <c r="D1238" s="5">
        <v>6</v>
      </c>
      <c r="E1238" s="5">
        <v>0</v>
      </c>
      <c r="F1238" s="10">
        <v>2207.6999999999998</v>
      </c>
      <c r="G1238" s="5" t="s">
        <v>2</v>
      </c>
      <c r="H1238" s="5" t="s">
        <v>2</v>
      </c>
      <c r="I1238" s="5" t="s">
        <v>237</v>
      </c>
      <c r="J1238" s="14"/>
      <c r="K1238" s="5">
        <f t="shared" si="57"/>
        <v>8</v>
      </c>
      <c r="L1238" s="12">
        <f t="shared" si="58"/>
        <v>38205</v>
      </c>
      <c r="M1238" s="5">
        <f t="shared" ca="1" si="59"/>
        <v>20</v>
      </c>
    </row>
    <row r="1239" spans="1:13" ht="15" customHeight="1" x14ac:dyDescent="0.25">
      <c r="A1239" s="5" t="s">
        <v>244</v>
      </c>
      <c r="B1239" s="5">
        <v>2004</v>
      </c>
      <c r="C1239" s="12" t="s">
        <v>6</v>
      </c>
      <c r="D1239" s="5">
        <v>13</v>
      </c>
      <c r="E1239" s="5">
        <v>0</v>
      </c>
      <c r="F1239" s="10">
        <v>2205.98</v>
      </c>
      <c r="G1239" s="5" t="s">
        <v>2</v>
      </c>
      <c r="H1239" s="5" t="s">
        <v>3</v>
      </c>
      <c r="I1239" s="5" t="s">
        <v>237</v>
      </c>
      <c r="J1239" s="14"/>
      <c r="K1239" s="5">
        <f t="shared" si="57"/>
        <v>11</v>
      </c>
      <c r="L1239" s="12">
        <f t="shared" si="58"/>
        <v>38304</v>
      </c>
      <c r="M1239" s="5">
        <f t="shared" ca="1" si="59"/>
        <v>20</v>
      </c>
    </row>
    <row r="1240" spans="1:13" ht="15" customHeight="1" x14ac:dyDescent="0.25">
      <c r="A1240" s="5" t="s">
        <v>243</v>
      </c>
      <c r="B1240" s="5">
        <v>2004</v>
      </c>
      <c r="C1240" s="12" t="s">
        <v>27</v>
      </c>
      <c r="D1240" s="5">
        <v>28</v>
      </c>
      <c r="E1240" s="5">
        <v>0</v>
      </c>
      <c r="F1240" s="10">
        <v>2203.7399999999998</v>
      </c>
      <c r="G1240" s="5" t="s">
        <v>2</v>
      </c>
      <c r="H1240" s="5" t="s">
        <v>2</v>
      </c>
      <c r="I1240" s="5" t="s">
        <v>237</v>
      </c>
      <c r="J1240" s="14"/>
      <c r="K1240" s="5">
        <f t="shared" si="57"/>
        <v>10</v>
      </c>
      <c r="L1240" s="12">
        <f t="shared" si="58"/>
        <v>38288</v>
      </c>
      <c r="M1240" s="5">
        <f t="shared" ca="1" si="59"/>
        <v>20</v>
      </c>
    </row>
    <row r="1241" spans="1:13" ht="15" customHeight="1" x14ac:dyDescent="0.25">
      <c r="A1241" s="5" t="s">
        <v>242</v>
      </c>
      <c r="B1241" s="5">
        <v>2004</v>
      </c>
      <c r="C1241" s="12" t="s">
        <v>25</v>
      </c>
      <c r="D1241" s="5">
        <v>6</v>
      </c>
      <c r="E1241" s="5">
        <v>0</v>
      </c>
      <c r="F1241" s="10">
        <v>2203.4699999999998</v>
      </c>
      <c r="G1241" s="5" t="s">
        <v>2</v>
      </c>
      <c r="H1241" s="5" t="s">
        <v>2</v>
      </c>
      <c r="I1241" s="5" t="s">
        <v>237</v>
      </c>
      <c r="J1241" s="14"/>
      <c r="K1241" s="5">
        <f t="shared" si="57"/>
        <v>8</v>
      </c>
      <c r="L1241" s="12">
        <f t="shared" si="58"/>
        <v>38205</v>
      </c>
      <c r="M1241" s="5">
        <f t="shared" ca="1" si="59"/>
        <v>20</v>
      </c>
    </row>
    <row r="1242" spans="1:13" ht="15" customHeight="1" x14ac:dyDescent="0.25">
      <c r="A1242" s="5" t="s">
        <v>241</v>
      </c>
      <c r="B1242" s="5">
        <v>2004</v>
      </c>
      <c r="C1242" s="12" t="s">
        <v>1</v>
      </c>
      <c r="D1242" s="5">
        <v>27</v>
      </c>
      <c r="E1242" s="5">
        <v>1</v>
      </c>
      <c r="F1242" s="10">
        <v>2201.1</v>
      </c>
      <c r="G1242" s="5" t="s">
        <v>2</v>
      </c>
      <c r="H1242" s="5" t="s">
        <v>3</v>
      </c>
      <c r="I1242" s="5" t="s">
        <v>4</v>
      </c>
      <c r="J1242" s="14"/>
      <c r="K1242" s="5">
        <f t="shared" si="57"/>
        <v>7</v>
      </c>
      <c r="L1242" s="12">
        <f t="shared" si="58"/>
        <v>38195</v>
      </c>
      <c r="M1242" s="5">
        <f t="shared" ca="1" si="59"/>
        <v>20</v>
      </c>
    </row>
    <row r="1243" spans="1:13" ht="15" customHeight="1" x14ac:dyDescent="0.25">
      <c r="A1243" s="5" t="s">
        <v>240</v>
      </c>
      <c r="B1243" s="5">
        <v>2004</v>
      </c>
      <c r="C1243" s="12" t="s">
        <v>11</v>
      </c>
      <c r="D1243" s="5">
        <v>12</v>
      </c>
      <c r="E1243" s="5">
        <v>0</v>
      </c>
      <c r="F1243" s="10">
        <v>2200.83</v>
      </c>
      <c r="G1243" s="5" t="s">
        <v>2</v>
      </c>
      <c r="H1243" s="5" t="s">
        <v>2</v>
      </c>
      <c r="I1243" s="5" t="s">
        <v>237</v>
      </c>
      <c r="J1243" s="14"/>
      <c r="K1243" s="5">
        <f t="shared" si="57"/>
        <v>9</v>
      </c>
      <c r="L1243" s="12">
        <f t="shared" si="58"/>
        <v>38242</v>
      </c>
      <c r="M1243" s="5">
        <f t="shared" ca="1" si="59"/>
        <v>20</v>
      </c>
    </row>
    <row r="1244" spans="1:13" ht="15" customHeight="1" x14ac:dyDescent="0.25">
      <c r="A1244" s="5" t="s">
        <v>238</v>
      </c>
      <c r="B1244" s="5">
        <v>2004</v>
      </c>
      <c r="C1244" s="12" t="s">
        <v>11</v>
      </c>
      <c r="D1244" s="5">
        <v>3</v>
      </c>
      <c r="E1244" s="5">
        <v>0</v>
      </c>
      <c r="F1244" s="10">
        <v>2198.19</v>
      </c>
      <c r="G1244" s="5" t="s">
        <v>2</v>
      </c>
      <c r="H1244" s="5" t="s">
        <v>7</v>
      </c>
      <c r="I1244" s="5" t="s">
        <v>239</v>
      </c>
      <c r="J1244" s="14"/>
      <c r="K1244" s="5">
        <f t="shared" si="57"/>
        <v>9</v>
      </c>
      <c r="L1244" s="12">
        <f t="shared" si="58"/>
        <v>38233</v>
      </c>
      <c r="M1244" s="5">
        <f t="shared" ca="1" si="59"/>
        <v>20</v>
      </c>
    </row>
    <row r="1245" spans="1:13" ht="15" customHeight="1" x14ac:dyDescent="0.25">
      <c r="A1245" s="5" t="s">
        <v>236</v>
      </c>
      <c r="B1245" s="5">
        <v>2004</v>
      </c>
      <c r="C1245" s="12" t="s">
        <v>21</v>
      </c>
      <c r="D1245" s="5">
        <v>7</v>
      </c>
      <c r="E1245" s="5">
        <v>0</v>
      </c>
      <c r="F1245" s="10">
        <v>2196.4699999999998</v>
      </c>
      <c r="G1245" s="5" t="s">
        <v>2</v>
      </c>
      <c r="H1245" s="5" t="s">
        <v>3</v>
      </c>
      <c r="I1245" s="5" t="s">
        <v>237</v>
      </c>
      <c r="J1245" s="14"/>
      <c r="K1245" s="5">
        <f t="shared" si="57"/>
        <v>12</v>
      </c>
      <c r="L1245" s="12">
        <f t="shared" si="58"/>
        <v>38328</v>
      </c>
      <c r="M1245" s="5">
        <f t="shared" ca="1" si="59"/>
        <v>20</v>
      </c>
    </row>
    <row r="1246" spans="1:13" ht="15" customHeight="1" x14ac:dyDescent="0.25">
      <c r="A1246" s="5" t="s">
        <v>235</v>
      </c>
      <c r="B1246" s="5">
        <v>1991</v>
      </c>
      <c r="C1246" s="12" t="s">
        <v>21</v>
      </c>
      <c r="D1246" s="5">
        <v>16</v>
      </c>
      <c r="E1246" s="5">
        <v>3</v>
      </c>
      <c r="F1246" s="10">
        <v>2193.1999999999998</v>
      </c>
      <c r="G1246" s="5" t="s">
        <v>2</v>
      </c>
      <c r="H1246" s="5" t="s">
        <v>2</v>
      </c>
      <c r="I1246" s="5" t="s">
        <v>14</v>
      </c>
      <c r="J1246" s="14"/>
      <c r="K1246" s="5">
        <f t="shared" si="57"/>
        <v>12</v>
      </c>
      <c r="L1246" s="12">
        <f t="shared" si="58"/>
        <v>33588</v>
      </c>
      <c r="M1246" s="5">
        <f t="shared" ca="1" si="59"/>
        <v>33</v>
      </c>
    </row>
    <row r="1247" spans="1:13" ht="15" customHeight="1" x14ac:dyDescent="0.25">
      <c r="A1247" s="5" t="s">
        <v>234</v>
      </c>
      <c r="B1247" s="5">
        <v>1994</v>
      </c>
      <c r="C1247" s="12" t="s">
        <v>11</v>
      </c>
      <c r="D1247" s="5">
        <v>27</v>
      </c>
      <c r="E1247" s="5">
        <v>0</v>
      </c>
      <c r="F1247" s="10">
        <v>2170.08</v>
      </c>
      <c r="G1247" s="5" t="s">
        <v>2</v>
      </c>
      <c r="H1247" s="5" t="s">
        <v>2</v>
      </c>
      <c r="I1247" s="5" t="s">
        <v>4</v>
      </c>
      <c r="J1247" s="14"/>
      <c r="K1247" s="5">
        <f t="shared" si="57"/>
        <v>9</v>
      </c>
      <c r="L1247" s="12">
        <f t="shared" si="58"/>
        <v>34604</v>
      </c>
      <c r="M1247" s="5">
        <f t="shared" ca="1" si="59"/>
        <v>30</v>
      </c>
    </row>
    <row r="1248" spans="1:13" ht="15" customHeight="1" x14ac:dyDescent="0.25">
      <c r="A1248" s="5" t="s">
        <v>2151</v>
      </c>
      <c r="B1248" s="5">
        <v>1971</v>
      </c>
      <c r="C1248" s="12" t="s">
        <v>25</v>
      </c>
      <c r="D1248" s="5">
        <v>10</v>
      </c>
      <c r="E1248" s="5">
        <v>0</v>
      </c>
      <c r="F1248" s="10">
        <v>35583.17</v>
      </c>
      <c r="G1248" s="5" t="s">
        <v>7</v>
      </c>
      <c r="H1248" s="5" t="s">
        <v>3</v>
      </c>
      <c r="I1248" s="5" t="s">
        <v>32</v>
      </c>
      <c r="J1248" s="14"/>
      <c r="K1248" s="5">
        <f t="shared" si="57"/>
        <v>8</v>
      </c>
      <c r="L1248" s="12">
        <f t="shared" si="58"/>
        <v>26155</v>
      </c>
      <c r="M1248" s="5">
        <f t="shared" ca="1" si="59"/>
        <v>53</v>
      </c>
    </row>
    <row r="1249" spans="1:13" ht="15" customHeight="1" x14ac:dyDescent="0.25">
      <c r="A1249" s="5" t="s">
        <v>233</v>
      </c>
      <c r="B1249" s="5">
        <v>2000</v>
      </c>
      <c r="C1249" s="12" t="s">
        <v>25</v>
      </c>
      <c r="D1249" s="5">
        <v>23</v>
      </c>
      <c r="E1249" s="5">
        <v>0</v>
      </c>
      <c r="F1249" s="10">
        <v>2166.73</v>
      </c>
      <c r="G1249" s="5" t="s">
        <v>2</v>
      </c>
      <c r="H1249" s="5" t="s">
        <v>2</v>
      </c>
      <c r="I1249" s="5" t="s">
        <v>32</v>
      </c>
      <c r="J1249" s="14"/>
      <c r="K1249" s="5">
        <f t="shared" si="57"/>
        <v>8</v>
      </c>
      <c r="L1249" s="12">
        <f t="shared" si="58"/>
        <v>36761</v>
      </c>
      <c r="M1249" s="5">
        <f t="shared" ca="1" si="59"/>
        <v>24</v>
      </c>
    </row>
    <row r="1250" spans="1:13" ht="15" customHeight="1" x14ac:dyDescent="0.25">
      <c r="A1250" s="5" t="s">
        <v>232</v>
      </c>
      <c r="B1250" s="5">
        <v>2000</v>
      </c>
      <c r="C1250" s="12" t="s">
        <v>21</v>
      </c>
      <c r="D1250" s="5">
        <v>10</v>
      </c>
      <c r="E1250" s="5">
        <v>0</v>
      </c>
      <c r="F1250" s="10">
        <v>2156.75</v>
      </c>
      <c r="G1250" s="5" t="s">
        <v>2</v>
      </c>
      <c r="H1250" s="5" t="s">
        <v>2</v>
      </c>
      <c r="I1250" s="5" t="s">
        <v>4</v>
      </c>
      <c r="J1250" s="14"/>
      <c r="K1250" s="5">
        <f t="shared" si="57"/>
        <v>12</v>
      </c>
      <c r="L1250" s="12">
        <f t="shared" si="58"/>
        <v>36870</v>
      </c>
      <c r="M1250" s="5">
        <f t="shared" ca="1" si="59"/>
        <v>24</v>
      </c>
    </row>
    <row r="1251" spans="1:13" ht="15" customHeight="1" x14ac:dyDescent="0.25">
      <c r="A1251" s="5" t="s">
        <v>231</v>
      </c>
      <c r="B1251" s="5">
        <v>2000</v>
      </c>
      <c r="C1251" s="12" t="s">
        <v>6</v>
      </c>
      <c r="D1251" s="5">
        <v>29</v>
      </c>
      <c r="E1251" s="5">
        <v>0</v>
      </c>
      <c r="F1251" s="10">
        <v>2155.6799999999998</v>
      </c>
      <c r="G1251" s="5" t="s">
        <v>2</v>
      </c>
      <c r="H1251" s="5" t="s">
        <v>3</v>
      </c>
      <c r="I1251" s="5" t="s">
        <v>4</v>
      </c>
      <c r="J1251" s="14"/>
      <c r="K1251" s="5">
        <f t="shared" si="57"/>
        <v>11</v>
      </c>
      <c r="L1251" s="12">
        <f t="shared" si="58"/>
        <v>36859</v>
      </c>
      <c r="M1251" s="5">
        <f t="shared" ca="1" si="59"/>
        <v>24</v>
      </c>
    </row>
    <row r="1252" spans="1:13" ht="15" customHeight="1" x14ac:dyDescent="0.25">
      <c r="A1252" s="5" t="s">
        <v>230</v>
      </c>
      <c r="B1252" s="5">
        <v>2000</v>
      </c>
      <c r="C1252" s="12" t="s">
        <v>27</v>
      </c>
      <c r="D1252" s="5">
        <v>22</v>
      </c>
      <c r="E1252" s="5">
        <v>0</v>
      </c>
      <c r="F1252" s="10">
        <v>2154.36</v>
      </c>
      <c r="G1252" s="5" t="s">
        <v>2</v>
      </c>
      <c r="H1252" s="5" t="s">
        <v>2</v>
      </c>
      <c r="I1252" s="5" t="s">
        <v>32</v>
      </c>
      <c r="J1252" s="14"/>
      <c r="K1252" s="5">
        <f t="shared" si="57"/>
        <v>10</v>
      </c>
      <c r="L1252" s="12">
        <f t="shared" si="58"/>
        <v>36821</v>
      </c>
      <c r="M1252" s="5">
        <f t="shared" ca="1" si="59"/>
        <v>24</v>
      </c>
    </row>
    <row r="1253" spans="1:13" ht="15" customHeight="1" x14ac:dyDescent="0.25">
      <c r="A1253" s="5" t="s">
        <v>229</v>
      </c>
      <c r="B1253" s="5">
        <v>2000</v>
      </c>
      <c r="C1253" s="12" t="s">
        <v>21</v>
      </c>
      <c r="D1253" s="5">
        <v>27</v>
      </c>
      <c r="E1253" s="5">
        <v>0</v>
      </c>
      <c r="F1253" s="10">
        <v>2150.4699999999998</v>
      </c>
      <c r="G1253" s="5" t="s">
        <v>2</v>
      </c>
      <c r="H1253" s="5" t="s">
        <v>3</v>
      </c>
      <c r="I1253" s="5" t="s">
        <v>32</v>
      </c>
      <c r="J1253" s="14"/>
      <c r="K1253" s="5">
        <f t="shared" si="57"/>
        <v>12</v>
      </c>
      <c r="L1253" s="12">
        <f t="shared" si="58"/>
        <v>36887</v>
      </c>
      <c r="M1253" s="5">
        <f t="shared" ca="1" si="59"/>
        <v>24</v>
      </c>
    </row>
    <row r="1254" spans="1:13" ht="15" customHeight="1" x14ac:dyDescent="0.25">
      <c r="A1254" s="5" t="s">
        <v>228</v>
      </c>
      <c r="B1254" s="5">
        <v>2004</v>
      </c>
      <c r="C1254" s="12" t="s">
        <v>27</v>
      </c>
      <c r="D1254" s="5">
        <v>4</v>
      </c>
      <c r="E1254" s="5">
        <v>0</v>
      </c>
      <c r="F1254" s="10">
        <v>2144.85</v>
      </c>
      <c r="G1254" s="5" t="s">
        <v>2</v>
      </c>
      <c r="H1254" s="5" t="s">
        <v>7</v>
      </c>
      <c r="I1254" s="5" t="s">
        <v>32</v>
      </c>
      <c r="J1254" s="14"/>
      <c r="K1254" s="5">
        <f t="shared" si="57"/>
        <v>10</v>
      </c>
      <c r="L1254" s="12">
        <f t="shared" si="58"/>
        <v>38264</v>
      </c>
      <c r="M1254" s="5">
        <f t="shared" ca="1" si="59"/>
        <v>20</v>
      </c>
    </row>
    <row r="1255" spans="1:13" ht="15" customHeight="1" x14ac:dyDescent="0.25">
      <c r="A1255" s="5" t="s">
        <v>227</v>
      </c>
      <c r="B1255" s="5">
        <v>2003</v>
      </c>
      <c r="C1255" s="12" t="s">
        <v>25</v>
      </c>
      <c r="D1255" s="5">
        <v>19</v>
      </c>
      <c r="E1255" s="5">
        <v>0</v>
      </c>
      <c r="F1255" s="10">
        <v>2138.0700000000002</v>
      </c>
      <c r="G1255" s="5" t="s">
        <v>2</v>
      </c>
      <c r="H1255" s="5" t="s">
        <v>7</v>
      </c>
      <c r="I1255" s="5" t="s">
        <v>14</v>
      </c>
      <c r="J1255" s="14"/>
      <c r="K1255" s="5">
        <f t="shared" si="57"/>
        <v>8</v>
      </c>
      <c r="L1255" s="12">
        <f t="shared" si="58"/>
        <v>37852</v>
      </c>
      <c r="M1255" s="5">
        <f t="shared" ca="1" si="59"/>
        <v>21</v>
      </c>
    </row>
    <row r="1256" spans="1:13" ht="15" customHeight="1" x14ac:dyDescent="0.25">
      <c r="A1256" s="5" t="s">
        <v>226</v>
      </c>
      <c r="B1256" s="5">
        <v>1997</v>
      </c>
      <c r="C1256" s="12" t="s">
        <v>11</v>
      </c>
      <c r="D1256" s="5">
        <v>3</v>
      </c>
      <c r="E1256" s="5">
        <v>0</v>
      </c>
      <c r="F1256" s="10">
        <v>2137.65</v>
      </c>
      <c r="G1256" s="5" t="s">
        <v>3</v>
      </c>
      <c r="H1256" s="5" t="s">
        <v>7</v>
      </c>
      <c r="I1256" s="5" t="s">
        <v>4</v>
      </c>
      <c r="J1256" s="14"/>
      <c r="K1256" s="5">
        <f t="shared" si="57"/>
        <v>9</v>
      </c>
      <c r="L1256" s="12">
        <f t="shared" si="58"/>
        <v>35676</v>
      </c>
      <c r="M1256" s="5">
        <f t="shared" ca="1" si="59"/>
        <v>27</v>
      </c>
    </row>
    <row r="1257" spans="1:13" ht="15" customHeight="1" x14ac:dyDescent="0.25">
      <c r="A1257" s="5" t="s">
        <v>225</v>
      </c>
      <c r="B1257" s="5">
        <v>2003</v>
      </c>
      <c r="C1257" s="12" t="s">
        <v>11</v>
      </c>
      <c r="D1257" s="5">
        <v>26</v>
      </c>
      <c r="E1257" s="5">
        <v>0</v>
      </c>
      <c r="F1257" s="10">
        <v>2136.88</v>
      </c>
      <c r="G1257" s="5" t="s">
        <v>2</v>
      </c>
      <c r="H1257" s="5" t="s">
        <v>2</v>
      </c>
      <c r="I1257" s="5" t="s">
        <v>14</v>
      </c>
      <c r="J1257" s="14"/>
      <c r="K1257" s="5">
        <f t="shared" si="57"/>
        <v>9</v>
      </c>
      <c r="L1257" s="12">
        <f t="shared" si="58"/>
        <v>37890</v>
      </c>
      <c r="M1257" s="5">
        <f t="shared" ca="1" si="59"/>
        <v>21</v>
      </c>
    </row>
    <row r="1258" spans="1:13" ht="15" customHeight="1" x14ac:dyDescent="0.25">
      <c r="A1258" s="5" t="s">
        <v>224</v>
      </c>
      <c r="B1258" s="5">
        <v>2003</v>
      </c>
      <c r="C1258" s="12" t="s">
        <v>11</v>
      </c>
      <c r="D1258" s="5">
        <v>1</v>
      </c>
      <c r="E1258" s="5">
        <v>0</v>
      </c>
      <c r="F1258" s="10">
        <v>2134.9</v>
      </c>
      <c r="G1258" s="5" t="s">
        <v>2</v>
      </c>
      <c r="H1258" s="5" t="s">
        <v>3</v>
      </c>
      <c r="I1258" s="5" t="s">
        <v>14</v>
      </c>
      <c r="J1258" s="14"/>
      <c r="K1258" s="5">
        <f t="shared" si="57"/>
        <v>9</v>
      </c>
      <c r="L1258" s="12">
        <f t="shared" si="58"/>
        <v>37865</v>
      </c>
      <c r="M1258" s="5">
        <f t="shared" ca="1" si="59"/>
        <v>21</v>
      </c>
    </row>
    <row r="1259" spans="1:13" ht="15" customHeight="1" x14ac:dyDescent="0.25">
      <c r="A1259" s="5" t="s">
        <v>2150</v>
      </c>
      <c r="B1259" s="5">
        <v>1964</v>
      </c>
      <c r="C1259" s="12" t="s">
        <v>25</v>
      </c>
      <c r="D1259" s="5">
        <v>29</v>
      </c>
      <c r="E1259" s="5">
        <v>0</v>
      </c>
      <c r="F1259" s="10">
        <v>35573.26</v>
      </c>
      <c r="G1259" s="5" t="s">
        <v>2</v>
      </c>
      <c r="H1259" s="5" t="s">
        <v>7</v>
      </c>
      <c r="I1259" s="5" t="s">
        <v>32</v>
      </c>
      <c r="J1259" s="14"/>
      <c r="K1259" s="5">
        <f t="shared" si="57"/>
        <v>8</v>
      </c>
      <c r="L1259" s="12">
        <f t="shared" si="58"/>
        <v>23618</v>
      </c>
      <c r="M1259" s="5">
        <f t="shared" ca="1" si="59"/>
        <v>60</v>
      </c>
    </row>
    <row r="1260" spans="1:13" ht="15" customHeight="1" x14ac:dyDescent="0.25">
      <c r="A1260" s="5" t="s">
        <v>223</v>
      </c>
      <c r="B1260" s="5">
        <v>2003</v>
      </c>
      <c r="C1260" s="12" t="s">
        <v>21</v>
      </c>
      <c r="D1260" s="5">
        <v>22</v>
      </c>
      <c r="E1260" s="5">
        <v>0</v>
      </c>
      <c r="F1260" s="10">
        <v>2130.6799999999998</v>
      </c>
      <c r="G1260" s="5" t="s">
        <v>2</v>
      </c>
      <c r="H1260" s="5" t="s">
        <v>3</v>
      </c>
      <c r="I1260" s="5" t="s">
        <v>14</v>
      </c>
      <c r="J1260" s="14"/>
      <c r="K1260" s="5">
        <f t="shared" si="57"/>
        <v>12</v>
      </c>
      <c r="L1260" s="12">
        <f t="shared" si="58"/>
        <v>37977</v>
      </c>
      <c r="M1260" s="5">
        <f t="shared" ca="1" si="59"/>
        <v>21</v>
      </c>
    </row>
    <row r="1261" spans="1:13" ht="15" customHeight="1" x14ac:dyDescent="0.25">
      <c r="A1261" s="5" t="s">
        <v>222</v>
      </c>
      <c r="B1261" s="5">
        <v>2003</v>
      </c>
      <c r="C1261" s="12" t="s">
        <v>25</v>
      </c>
      <c r="D1261" s="5">
        <v>30</v>
      </c>
      <c r="E1261" s="5">
        <v>0</v>
      </c>
      <c r="F1261" s="10">
        <v>2128.4299999999998</v>
      </c>
      <c r="G1261" s="5" t="s">
        <v>2</v>
      </c>
      <c r="H1261" s="5" t="s">
        <v>7</v>
      </c>
      <c r="I1261" s="5" t="s">
        <v>14</v>
      </c>
      <c r="J1261" s="14"/>
      <c r="K1261" s="5">
        <f t="shared" si="57"/>
        <v>8</v>
      </c>
      <c r="L1261" s="12">
        <f t="shared" si="58"/>
        <v>37863</v>
      </c>
      <c r="M1261" s="5">
        <f t="shared" ca="1" si="59"/>
        <v>21</v>
      </c>
    </row>
    <row r="1262" spans="1:13" ht="15" customHeight="1" x14ac:dyDescent="0.25">
      <c r="A1262" s="5" t="s">
        <v>221</v>
      </c>
      <c r="B1262" s="5">
        <v>2004</v>
      </c>
      <c r="C1262" s="12" t="s">
        <v>6</v>
      </c>
      <c r="D1262" s="5">
        <v>4</v>
      </c>
      <c r="E1262" s="5">
        <v>0</v>
      </c>
      <c r="F1262" s="10">
        <v>2118.61</v>
      </c>
      <c r="G1262" s="5" t="s">
        <v>2</v>
      </c>
      <c r="H1262" s="5" t="s">
        <v>7</v>
      </c>
      <c r="I1262" s="5" t="s">
        <v>14</v>
      </c>
      <c r="J1262" s="14"/>
      <c r="K1262" s="5">
        <f t="shared" si="57"/>
        <v>11</v>
      </c>
      <c r="L1262" s="12">
        <f t="shared" si="58"/>
        <v>38295</v>
      </c>
      <c r="M1262" s="5">
        <f t="shared" ca="1" si="59"/>
        <v>20</v>
      </c>
    </row>
    <row r="1263" spans="1:13" ht="15" customHeight="1" x14ac:dyDescent="0.25">
      <c r="A1263" s="5" t="s">
        <v>220</v>
      </c>
      <c r="B1263" s="5">
        <v>2003</v>
      </c>
      <c r="C1263" s="12" t="s">
        <v>11</v>
      </c>
      <c r="D1263" s="5">
        <v>30</v>
      </c>
      <c r="E1263" s="5">
        <v>0</v>
      </c>
      <c r="F1263" s="10">
        <v>2117.34</v>
      </c>
      <c r="G1263" s="5" t="s">
        <v>2</v>
      </c>
      <c r="H1263" s="5" t="s">
        <v>3</v>
      </c>
      <c r="I1263" s="5" t="s">
        <v>14</v>
      </c>
      <c r="J1263" s="14"/>
      <c r="K1263" s="5">
        <f t="shared" si="57"/>
        <v>9</v>
      </c>
      <c r="L1263" s="12">
        <f t="shared" si="58"/>
        <v>37894</v>
      </c>
      <c r="M1263" s="5">
        <f t="shared" ca="1" si="59"/>
        <v>21</v>
      </c>
    </row>
    <row r="1264" spans="1:13" ht="15" customHeight="1" x14ac:dyDescent="0.25">
      <c r="A1264" s="5" t="s">
        <v>219</v>
      </c>
      <c r="B1264" s="5">
        <v>1989</v>
      </c>
      <c r="C1264" s="12" t="s">
        <v>1</v>
      </c>
      <c r="D1264" s="5">
        <v>21</v>
      </c>
      <c r="E1264" s="5">
        <v>3</v>
      </c>
      <c r="F1264" s="10">
        <v>2106.2600000000002</v>
      </c>
      <c r="G1264" s="5" t="s">
        <v>2</v>
      </c>
      <c r="H1264" s="5" t="s">
        <v>2</v>
      </c>
      <c r="I1264" s="5" t="s">
        <v>4</v>
      </c>
      <c r="J1264" s="14"/>
      <c r="K1264" s="5">
        <f t="shared" si="57"/>
        <v>7</v>
      </c>
      <c r="L1264" s="12">
        <f t="shared" si="58"/>
        <v>32710</v>
      </c>
      <c r="M1264" s="5">
        <f t="shared" ca="1" si="59"/>
        <v>35</v>
      </c>
    </row>
    <row r="1265" spans="1:13" ht="15" customHeight="1" x14ac:dyDescent="0.25">
      <c r="A1265" s="5" t="s">
        <v>218</v>
      </c>
      <c r="B1265" s="5">
        <v>2001</v>
      </c>
      <c r="C1265" s="12" t="s">
        <v>6</v>
      </c>
      <c r="D1265" s="5">
        <v>28</v>
      </c>
      <c r="E1265" s="5">
        <v>0</v>
      </c>
      <c r="F1265" s="10">
        <v>2104.11</v>
      </c>
      <c r="G1265" s="5" t="s">
        <v>2</v>
      </c>
      <c r="H1265" s="5" t="s">
        <v>7</v>
      </c>
      <c r="I1265" s="5" t="s">
        <v>158</v>
      </c>
      <c r="J1265" s="14"/>
      <c r="K1265" s="5">
        <f t="shared" si="57"/>
        <v>11</v>
      </c>
      <c r="L1265" s="12">
        <f t="shared" si="58"/>
        <v>37223</v>
      </c>
      <c r="M1265" s="5">
        <f t="shared" ca="1" si="59"/>
        <v>23</v>
      </c>
    </row>
    <row r="1266" spans="1:13" ht="15" customHeight="1" x14ac:dyDescent="0.25">
      <c r="A1266" s="5" t="s">
        <v>217</v>
      </c>
      <c r="B1266" s="5">
        <v>2001</v>
      </c>
      <c r="C1266" s="12" t="s">
        <v>9</v>
      </c>
      <c r="D1266" s="5">
        <v>22</v>
      </c>
      <c r="E1266" s="5">
        <v>1</v>
      </c>
      <c r="F1266" s="10">
        <v>2103.08</v>
      </c>
      <c r="G1266" s="5" t="s">
        <v>3</v>
      </c>
      <c r="H1266" s="5" t="s">
        <v>2</v>
      </c>
      <c r="I1266" s="5" t="s">
        <v>32</v>
      </c>
      <c r="J1266" s="14"/>
      <c r="K1266" s="5">
        <f t="shared" si="57"/>
        <v>6</v>
      </c>
      <c r="L1266" s="12">
        <f t="shared" si="58"/>
        <v>37064</v>
      </c>
      <c r="M1266" s="5">
        <f t="shared" ca="1" si="59"/>
        <v>23</v>
      </c>
    </row>
    <row r="1267" spans="1:13" ht="15" customHeight="1" x14ac:dyDescent="0.25">
      <c r="A1267" s="5" t="s">
        <v>216</v>
      </c>
      <c r="B1267" s="5">
        <v>2001</v>
      </c>
      <c r="C1267" s="12" t="s">
        <v>25</v>
      </c>
      <c r="D1267" s="5">
        <v>14</v>
      </c>
      <c r="E1267" s="5">
        <v>0</v>
      </c>
      <c r="F1267" s="10">
        <v>2102.2600000000002</v>
      </c>
      <c r="G1267" s="5" t="s">
        <v>3</v>
      </c>
      <c r="H1267" s="5" t="s">
        <v>2</v>
      </c>
      <c r="I1267" s="5" t="s">
        <v>156</v>
      </c>
      <c r="J1267" s="14"/>
      <c r="K1267" s="5">
        <f t="shared" si="57"/>
        <v>8</v>
      </c>
      <c r="L1267" s="12">
        <f t="shared" si="58"/>
        <v>37117</v>
      </c>
      <c r="M1267" s="5">
        <f t="shared" ca="1" si="59"/>
        <v>23</v>
      </c>
    </row>
    <row r="1268" spans="1:13" ht="15" customHeight="1" x14ac:dyDescent="0.25">
      <c r="A1268" s="5" t="s">
        <v>215</v>
      </c>
      <c r="B1268" s="5">
        <v>2004</v>
      </c>
      <c r="C1268" s="12" t="s">
        <v>9</v>
      </c>
      <c r="D1268" s="5">
        <v>12</v>
      </c>
      <c r="E1268" s="5">
        <v>0</v>
      </c>
      <c r="F1268" s="10">
        <v>2094.1</v>
      </c>
      <c r="G1268" s="5" t="s">
        <v>3</v>
      </c>
      <c r="H1268" s="5" t="s">
        <v>2</v>
      </c>
      <c r="I1268" s="5" t="s">
        <v>190</v>
      </c>
      <c r="J1268" s="14"/>
      <c r="K1268" s="5">
        <f t="shared" si="57"/>
        <v>6</v>
      </c>
      <c r="L1268" s="12">
        <f t="shared" si="58"/>
        <v>38150</v>
      </c>
      <c r="M1268" s="5">
        <f t="shared" ca="1" si="59"/>
        <v>20</v>
      </c>
    </row>
    <row r="1269" spans="1:13" ht="15" customHeight="1" x14ac:dyDescent="0.25">
      <c r="A1269" s="5" t="s">
        <v>214</v>
      </c>
      <c r="B1269" s="5">
        <v>2000</v>
      </c>
      <c r="C1269" s="12" t="s">
        <v>1</v>
      </c>
      <c r="D1269" s="5">
        <v>26</v>
      </c>
      <c r="E1269" s="5">
        <v>0</v>
      </c>
      <c r="F1269" s="10">
        <v>2055.3200000000002</v>
      </c>
      <c r="G1269" s="5" t="s">
        <v>3</v>
      </c>
      <c r="H1269" s="5" t="s">
        <v>3</v>
      </c>
      <c r="I1269" s="5" t="s">
        <v>14</v>
      </c>
      <c r="J1269" s="14"/>
      <c r="K1269" s="5">
        <f t="shared" si="57"/>
        <v>7</v>
      </c>
      <c r="L1269" s="12">
        <f t="shared" si="58"/>
        <v>36733</v>
      </c>
      <c r="M1269" s="5">
        <f t="shared" ca="1" si="59"/>
        <v>24</v>
      </c>
    </row>
    <row r="1270" spans="1:13" ht="15" customHeight="1" x14ac:dyDescent="0.25">
      <c r="A1270" s="5" t="s">
        <v>2149</v>
      </c>
      <c r="B1270" s="5">
        <v>1973</v>
      </c>
      <c r="C1270" s="12" t="s">
        <v>27</v>
      </c>
      <c r="D1270" s="5">
        <v>27</v>
      </c>
      <c r="E1270" s="5">
        <v>0</v>
      </c>
      <c r="F1270" s="10">
        <v>35547.72</v>
      </c>
      <c r="G1270" s="5" t="s">
        <v>7</v>
      </c>
      <c r="H1270" s="5" t="s">
        <v>7</v>
      </c>
      <c r="I1270" s="5" t="s">
        <v>32</v>
      </c>
      <c r="J1270" s="14"/>
      <c r="K1270" s="5">
        <f t="shared" si="57"/>
        <v>10</v>
      </c>
      <c r="L1270" s="12">
        <f t="shared" si="58"/>
        <v>26964</v>
      </c>
      <c r="M1270" s="5">
        <f t="shared" ca="1" si="59"/>
        <v>51</v>
      </c>
    </row>
    <row r="1271" spans="1:13" ht="15" customHeight="1" x14ac:dyDescent="0.25">
      <c r="A1271" s="5" t="s">
        <v>213</v>
      </c>
      <c r="B1271" s="5">
        <v>2000</v>
      </c>
      <c r="C1271" s="12" t="s">
        <v>11</v>
      </c>
      <c r="D1271" s="5">
        <v>2</v>
      </c>
      <c r="E1271" s="5">
        <v>0</v>
      </c>
      <c r="F1271" s="10">
        <v>2045.69</v>
      </c>
      <c r="G1271" s="5" t="s">
        <v>3</v>
      </c>
      <c r="H1271" s="5" t="s">
        <v>3</v>
      </c>
      <c r="I1271" s="5" t="s">
        <v>14</v>
      </c>
      <c r="J1271" s="14"/>
      <c r="K1271" s="5">
        <f t="shared" si="57"/>
        <v>9</v>
      </c>
      <c r="L1271" s="12">
        <f t="shared" si="58"/>
        <v>36771</v>
      </c>
      <c r="M1271" s="5">
        <f t="shared" ca="1" si="59"/>
        <v>24</v>
      </c>
    </row>
    <row r="1272" spans="1:13" ht="15" customHeight="1" x14ac:dyDescent="0.25">
      <c r="A1272" s="5" t="s">
        <v>212</v>
      </c>
      <c r="B1272" s="5">
        <v>2001</v>
      </c>
      <c r="C1272" s="12" t="s">
        <v>25</v>
      </c>
      <c r="D1272" s="5">
        <v>4</v>
      </c>
      <c r="E1272" s="5">
        <v>0</v>
      </c>
      <c r="F1272" s="10">
        <v>2026.97</v>
      </c>
      <c r="G1272" s="5" t="s">
        <v>3</v>
      </c>
      <c r="H1272" s="5" t="s">
        <v>2</v>
      </c>
      <c r="I1272" s="5" t="s">
        <v>4</v>
      </c>
      <c r="J1272" s="14"/>
      <c r="K1272" s="5">
        <f t="shared" si="57"/>
        <v>8</v>
      </c>
      <c r="L1272" s="12">
        <f t="shared" si="58"/>
        <v>37107</v>
      </c>
      <c r="M1272" s="5">
        <f t="shared" ca="1" si="59"/>
        <v>23</v>
      </c>
    </row>
    <row r="1273" spans="1:13" ht="15" customHeight="1" x14ac:dyDescent="0.25">
      <c r="A1273" s="5" t="s">
        <v>211</v>
      </c>
      <c r="B1273" s="5">
        <v>2001</v>
      </c>
      <c r="C1273" s="12" t="s">
        <v>11</v>
      </c>
      <c r="D1273" s="5">
        <v>6</v>
      </c>
      <c r="E1273" s="5">
        <v>0</v>
      </c>
      <c r="F1273" s="10">
        <v>2020.55</v>
      </c>
      <c r="G1273" s="5" t="s">
        <v>3</v>
      </c>
      <c r="H1273" s="5" t="s">
        <v>2</v>
      </c>
      <c r="I1273" s="5" t="s">
        <v>4</v>
      </c>
      <c r="J1273" s="14"/>
      <c r="K1273" s="5">
        <f t="shared" si="57"/>
        <v>9</v>
      </c>
      <c r="L1273" s="12">
        <f t="shared" si="58"/>
        <v>37140</v>
      </c>
      <c r="M1273" s="5">
        <f t="shared" ca="1" si="59"/>
        <v>23</v>
      </c>
    </row>
    <row r="1274" spans="1:13" ht="15" customHeight="1" x14ac:dyDescent="0.25">
      <c r="A1274" s="5" t="s">
        <v>210</v>
      </c>
      <c r="B1274" s="5">
        <v>2001</v>
      </c>
      <c r="C1274" s="12" t="s">
        <v>1</v>
      </c>
      <c r="D1274" s="5">
        <v>1</v>
      </c>
      <c r="E1274" s="5">
        <v>0</v>
      </c>
      <c r="F1274" s="10">
        <v>2020.18</v>
      </c>
      <c r="G1274" s="5" t="s">
        <v>3</v>
      </c>
      <c r="H1274" s="5" t="s">
        <v>7</v>
      </c>
      <c r="I1274" s="5" t="s">
        <v>32</v>
      </c>
      <c r="J1274" s="14"/>
      <c r="K1274" s="5">
        <f t="shared" si="57"/>
        <v>7</v>
      </c>
      <c r="L1274" s="12">
        <f t="shared" si="58"/>
        <v>37073</v>
      </c>
      <c r="M1274" s="5">
        <f t="shared" ca="1" si="59"/>
        <v>23</v>
      </c>
    </row>
    <row r="1275" spans="1:13" ht="15" customHeight="1" x14ac:dyDescent="0.25">
      <c r="A1275" s="5" t="s">
        <v>209</v>
      </c>
      <c r="B1275" s="5">
        <v>2001</v>
      </c>
      <c r="C1275" s="12" t="s">
        <v>25</v>
      </c>
      <c r="D1275" s="5">
        <v>14</v>
      </c>
      <c r="E1275" s="5">
        <v>0</v>
      </c>
      <c r="F1275" s="10">
        <v>2007.95</v>
      </c>
      <c r="G1275" s="5" t="s">
        <v>3</v>
      </c>
      <c r="H1275" s="5" t="s">
        <v>2</v>
      </c>
      <c r="I1275" s="5" t="s">
        <v>32</v>
      </c>
      <c r="J1275" s="14"/>
      <c r="K1275" s="5">
        <f t="shared" si="57"/>
        <v>8</v>
      </c>
      <c r="L1275" s="12">
        <f t="shared" si="58"/>
        <v>37117</v>
      </c>
      <c r="M1275" s="5">
        <f t="shared" ca="1" si="59"/>
        <v>23</v>
      </c>
    </row>
    <row r="1276" spans="1:13" ht="15" customHeight="1" x14ac:dyDescent="0.25">
      <c r="A1276" s="5" t="s">
        <v>208</v>
      </c>
      <c r="B1276" s="5">
        <v>1998</v>
      </c>
      <c r="C1276" s="12" t="s">
        <v>11</v>
      </c>
      <c r="D1276" s="5">
        <v>14</v>
      </c>
      <c r="E1276" s="5">
        <v>0</v>
      </c>
      <c r="F1276" s="10">
        <v>1986.93</v>
      </c>
      <c r="G1276" s="5" t="s">
        <v>3</v>
      </c>
      <c r="H1276" s="5" t="s">
        <v>2</v>
      </c>
      <c r="I1276" s="5" t="s">
        <v>4</v>
      </c>
      <c r="J1276" s="14"/>
      <c r="K1276" s="5">
        <f t="shared" si="57"/>
        <v>9</v>
      </c>
      <c r="L1276" s="12">
        <f t="shared" si="58"/>
        <v>36052</v>
      </c>
      <c r="M1276" s="5">
        <f t="shared" ca="1" si="59"/>
        <v>26</v>
      </c>
    </row>
    <row r="1277" spans="1:13" ht="15" customHeight="1" x14ac:dyDescent="0.25">
      <c r="A1277" s="5" t="s">
        <v>207</v>
      </c>
      <c r="B1277" s="5">
        <v>2002</v>
      </c>
      <c r="C1277" s="12" t="s">
        <v>11</v>
      </c>
      <c r="D1277" s="5">
        <v>29</v>
      </c>
      <c r="E1277" s="5">
        <v>0</v>
      </c>
      <c r="F1277" s="10">
        <v>1984.45</v>
      </c>
      <c r="G1277" s="5" t="s">
        <v>3</v>
      </c>
      <c r="H1277" s="5" t="s">
        <v>3</v>
      </c>
      <c r="I1277" s="5" t="s">
        <v>158</v>
      </c>
      <c r="J1277" s="14"/>
      <c r="K1277" s="5">
        <f t="shared" si="57"/>
        <v>9</v>
      </c>
      <c r="L1277" s="12">
        <f t="shared" si="58"/>
        <v>37528</v>
      </c>
      <c r="M1277" s="5">
        <f t="shared" ca="1" si="59"/>
        <v>22</v>
      </c>
    </row>
    <row r="1278" spans="1:13" ht="15" customHeight="1" x14ac:dyDescent="0.25">
      <c r="A1278" s="5" t="s">
        <v>206</v>
      </c>
      <c r="B1278" s="5">
        <v>1998</v>
      </c>
      <c r="C1278" s="12" t="s">
        <v>21</v>
      </c>
      <c r="D1278" s="5">
        <v>29</v>
      </c>
      <c r="E1278" s="5">
        <v>0</v>
      </c>
      <c r="F1278" s="10">
        <v>1981.58</v>
      </c>
      <c r="G1278" s="5" t="s">
        <v>3</v>
      </c>
      <c r="H1278" s="5" t="s">
        <v>7</v>
      </c>
      <c r="I1278" s="5" t="s">
        <v>4</v>
      </c>
      <c r="J1278" s="14"/>
      <c r="K1278" s="5">
        <f t="shared" si="57"/>
        <v>12</v>
      </c>
      <c r="L1278" s="12">
        <f t="shared" si="58"/>
        <v>36158</v>
      </c>
      <c r="M1278" s="5">
        <f t="shared" ca="1" si="59"/>
        <v>26</v>
      </c>
    </row>
    <row r="1279" spans="1:13" ht="15" customHeight="1" x14ac:dyDescent="0.25">
      <c r="A1279" s="5" t="s">
        <v>205</v>
      </c>
      <c r="B1279" s="5">
        <v>2002</v>
      </c>
      <c r="C1279" s="12" t="s">
        <v>1</v>
      </c>
      <c r="D1279" s="5">
        <v>16</v>
      </c>
      <c r="E1279" s="5">
        <v>1</v>
      </c>
      <c r="F1279" s="10">
        <v>1980.07</v>
      </c>
      <c r="G1279" s="5" t="s">
        <v>3</v>
      </c>
      <c r="H1279" s="5" t="s">
        <v>3</v>
      </c>
      <c r="I1279" s="5" t="s">
        <v>32</v>
      </c>
      <c r="J1279" s="14"/>
      <c r="K1279" s="5">
        <f t="shared" si="57"/>
        <v>7</v>
      </c>
      <c r="L1279" s="12">
        <f t="shared" si="58"/>
        <v>37453</v>
      </c>
      <c r="M1279" s="5">
        <f t="shared" ca="1" si="59"/>
        <v>22</v>
      </c>
    </row>
    <row r="1280" spans="1:13" ht="15" customHeight="1" x14ac:dyDescent="0.25">
      <c r="A1280" s="5" t="s">
        <v>204</v>
      </c>
      <c r="B1280" s="5">
        <v>1998</v>
      </c>
      <c r="C1280" s="12" t="s">
        <v>11</v>
      </c>
      <c r="D1280" s="5">
        <v>29</v>
      </c>
      <c r="E1280" s="5">
        <v>0</v>
      </c>
      <c r="F1280" s="10">
        <v>1977.82</v>
      </c>
      <c r="G1280" s="5" t="s">
        <v>3</v>
      </c>
      <c r="H1280" s="5" t="s">
        <v>7</v>
      </c>
      <c r="I1280" s="5" t="s">
        <v>32</v>
      </c>
      <c r="J1280" s="14"/>
      <c r="K1280" s="5">
        <f t="shared" si="57"/>
        <v>9</v>
      </c>
      <c r="L1280" s="12">
        <f t="shared" si="58"/>
        <v>36067</v>
      </c>
      <c r="M1280" s="5">
        <f t="shared" ca="1" si="59"/>
        <v>26</v>
      </c>
    </row>
    <row r="1281" spans="1:13" ht="15" customHeight="1" x14ac:dyDescent="0.25">
      <c r="A1281" s="5" t="s">
        <v>2148</v>
      </c>
      <c r="B1281" s="5">
        <v>1992</v>
      </c>
      <c r="C1281" s="12" t="s">
        <v>11</v>
      </c>
      <c r="D1281" s="5">
        <v>13</v>
      </c>
      <c r="E1281" s="5">
        <v>0</v>
      </c>
      <c r="F1281" s="10">
        <v>35547.47</v>
      </c>
      <c r="G1281" s="5" t="s">
        <v>2</v>
      </c>
      <c r="H1281" s="5" t="s">
        <v>3</v>
      </c>
      <c r="I1281" s="5" t="s">
        <v>32</v>
      </c>
      <c r="J1281" s="14"/>
      <c r="K1281" s="5">
        <f t="shared" si="57"/>
        <v>9</v>
      </c>
      <c r="L1281" s="12">
        <f t="shared" si="58"/>
        <v>33860</v>
      </c>
      <c r="M1281" s="5">
        <f t="shared" ca="1" si="59"/>
        <v>32</v>
      </c>
    </row>
    <row r="1282" spans="1:13" ht="15" customHeight="1" x14ac:dyDescent="0.25">
      <c r="A1282" s="5" t="s">
        <v>203</v>
      </c>
      <c r="B1282" s="5">
        <v>1998</v>
      </c>
      <c r="C1282" s="12" t="s">
        <v>27</v>
      </c>
      <c r="D1282" s="5">
        <v>5</v>
      </c>
      <c r="E1282" s="5">
        <v>0</v>
      </c>
      <c r="F1282" s="10">
        <v>1972.95</v>
      </c>
      <c r="G1282" s="5" t="s">
        <v>3</v>
      </c>
      <c r="H1282" s="5" t="s">
        <v>7</v>
      </c>
      <c r="I1282" s="5" t="s">
        <v>32</v>
      </c>
      <c r="J1282" s="14"/>
      <c r="K1282" s="5">
        <f t="shared" ref="K1282:K1345" si="60">MONTH(1&amp;C1282)</f>
        <v>10</v>
      </c>
      <c r="L1282" s="12">
        <f t="shared" ref="L1282:L1345" si="61">DATE(B1282,K1282,D1282)</f>
        <v>36073</v>
      </c>
      <c r="M1282" s="5">
        <f t="shared" ref="M1282:M1345" ca="1" si="62">DATEDIF(L1282,TODAY(),"Y")</f>
        <v>26</v>
      </c>
    </row>
    <row r="1283" spans="1:13" ht="15" customHeight="1" x14ac:dyDescent="0.25">
      <c r="A1283" s="5" t="s">
        <v>202</v>
      </c>
      <c r="B1283" s="5">
        <v>1998</v>
      </c>
      <c r="C1283" s="12" t="s">
        <v>11</v>
      </c>
      <c r="D1283" s="5">
        <v>28</v>
      </c>
      <c r="E1283" s="5">
        <v>0</v>
      </c>
      <c r="F1283" s="10">
        <v>1969.61</v>
      </c>
      <c r="G1283" s="5" t="s">
        <v>3</v>
      </c>
      <c r="H1283" s="5" t="s">
        <v>3</v>
      </c>
      <c r="I1283" s="5" t="s">
        <v>32</v>
      </c>
      <c r="J1283" s="14"/>
      <c r="K1283" s="5">
        <f t="shared" si="60"/>
        <v>9</v>
      </c>
      <c r="L1283" s="12">
        <f t="shared" si="61"/>
        <v>36066</v>
      </c>
      <c r="M1283" s="5">
        <f t="shared" ca="1" si="62"/>
        <v>26</v>
      </c>
    </row>
    <row r="1284" spans="1:13" ht="15" customHeight="1" x14ac:dyDescent="0.25">
      <c r="A1284" s="5" t="s">
        <v>201</v>
      </c>
      <c r="B1284" s="5">
        <v>2002</v>
      </c>
      <c r="C1284" s="12" t="s">
        <v>1</v>
      </c>
      <c r="D1284" s="5">
        <v>29</v>
      </c>
      <c r="E1284" s="5">
        <v>0</v>
      </c>
      <c r="F1284" s="10">
        <v>1967.02</v>
      </c>
      <c r="G1284" s="5" t="s">
        <v>3</v>
      </c>
      <c r="H1284" s="5" t="s">
        <v>2</v>
      </c>
      <c r="I1284" s="5" t="s">
        <v>158</v>
      </c>
      <c r="J1284" s="14"/>
      <c r="K1284" s="5">
        <f t="shared" si="60"/>
        <v>7</v>
      </c>
      <c r="L1284" s="12">
        <f t="shared" si="61"/>
        <v>37466</v>
      </c>
      <c r="M1284" s="5">
        <f t="shared" ca="1" si="62"/>
        <v>22</v>
      </c>
    </row>
    <row r="1285" spans="1:13" ht="15" customHeight="1" x14ac:dyDescent="0.25">
      <c r="A1285" s="5" t="s">
        <v>200</v>
      </c>
      <c r="B1285" s="5">
        <v>2002</v>
      </c>
      <c r="C1285" s="12" t="s">
        <v>11</v>
      </c>
      <c r="D1285" s="5">
        <v>7</v>
      </c>
      <c r="E1285" s="5">
        <v>1</v>
      </c>
      <c r="F1285" s="10">
        <v>1964.78</v>
      </c>
      <c r="G1285" s="5" t="s">
        <v>3</v>
      </c>
      <c r="H1285" s="5" t="s">
        <v>7</v>
      </c>
      <c r="I1285" s="5" t="s">
        <v>32</v>
      </c>
      <c r="J1285" s="14"/>
      <c r="K1285" s="5">
        <f t="shared" si="60"/>
        <v>9</v>
      </c>
      <c r="L1285" s="12">
        <f t="shared" si="61"/>
        <v>37506</v>
      </c>
      <c r="M1285" s="5">
        <f t="shared" ca="1" si="62"/>
        <v>22</v>
      </c>
    </row>
    <row r="1286" spans="1:13" ht="15" customHeight="1" x14ac:dyDescent="0.25">
      <c r="A1286" s="5" t="s">
        <v>199</v>
      </c>
      <c r="B1286" s="5">
        <v>2001</v>
      </c>
      <c r="C1286" s="12" t="s">
        <v>21</v>
      </c>
      <c r="D1286" s="5">
        <v>9</v>
      </c>
      <c r="E1286" s="5">
        <v>0</v>
      </c>
      <c r="F1286" s="10">
        <v>1917.32</v>
      </c>
      <c r="G1286" s="5" t="s">
        <v>3</v>
      </c>
      <c r="H1286" s="5" t="s">
        <v>2</v>
      </c>
      <c r="I1286" s="5" t="s">
        <v>14</v>
      </c>
      <c r="J1286" s="14"/>
      <c r="K1286" s="5">
        <f t="shared" si="60"/>
        <v>12</v>
      </c>
      <c r="L1286" s="12">
        <f t="shared" si="61"/>
        <v>37234</v>
      </c>
      <c r="M1286" s="5">
        <f t="shared" ca="1" si="62"/>
        <v>23</v>
      </c>
    </row>
    <row r="1287" spans="1:13" ht="15" customHeight="1" x14ac:dyDescent="0.25">
      <c r="A1287" s="5" t="s">
        <v>198</v>
      </c>
      <c r="B1287" s="5">
        <v>2001</v>
      </c>
      <c r="C1287" s="12" t="s">
        <v>25</v>
      </c>
      <c r="D1287" s="5">
        <v>3</v>
      </c>
      <c r="E1287" s="5">
        <v>0</v>
      </c>
      <c r="F1287" s="10">
        <v>1909.53</v>
      </c>
      <c r="G1287" s="5" t="s">
        <v>3</v>
      </c>
      <c r="H1287" s="5" t="s">
        <v>3</v>
      </c>
      <c r="I1287" s="5" t="s">
        <v>14</v>
      </c>
      <c r="J1287" s="14"/>
      <c r="K1287" s="5">
        <f t="shared" si="60"/>
        <v>8</v>
      </c>
      <c r="L1287" s="12">
        <f t="shared" si="61"/>
        <v>37106</v>
      </c>
      <c r="M1287" s="5">
        <f t="shared" ca="1" si="62"/>
        <v>23</v>
      </c>
    </row>
    <row r="1288" spans="1:13" ht="15" customHeight="1" x14ac:dyDescent="0.25">
      <c r="A1288" s="5" t="s">
        <v>197</v>
      </c>
      <c r="B1288" s="5">
        <v>1994</v>
      </c>
      <c r="C1288" s="12" t="s">
        <v>27</v>
      </c>
      <c r="D1288" s="5">
        <v>6</v>
      </c>
      <c r="E1288" s="5">
        <v>0</v>
      </c>
      <c r="F1288" s="10">
        <v>1908.9</v>
      </c>
      <c r="G1288" s="5" t="s">
        <v>3</v>
      </c>
      <c r="H1288" s="5" t="s">
        <v>3</v>
      </c>
      <c r="I1288" s="5" t="s">
        <v>4</v>
      </c>
      <c r="J1288" s="14"/>
      <c r="K1288" s="5">
        <f t="shared" si="60"/>
        <v>10</v>
      </c>
      <c r="L1288" s="12">
        <f t="shared" si="61"/>
        <v>34613</v>
      </c>
      <c r="M1288" s="5">
        <f t="shared" ca="1" si="62"/>
        <v>30</v>
      </c>
    </row>
    <row r="1289" spans="1:13" ht="15" customHeight="1" x14ac:dyDescent="0.25">
      <c r="A1289" s="5" t="s">
        <v>196</v>
      </c>
      <c r="B1289" s="5">
        <v>2001</v>
      </c>
      <c r="C1289" s="12" t="s">
        <v>25</v>
      </c>
      <c r="D1289" s="5">
        <v>10</v>
      </c>
      <c r="E1289" s="5">
        <v>0</v>
      </c>
      <c r="F1289" s="10">
        <v>1906.36</v>
      </c>
      <c r="G1289" s="5" t="s">
        <v>3</v>
      </c>
      <c r="H1289" s="5" t="s">
        <v>7</v>
      </c>
      <c r="I1289" s="5" t="s">
        <v>14</v>
      </c>
      <c r="J1289" s="14"/>
      <c r="K1289" s="5">
        <f t="shared" si="60"/>
        <v>8</v>
      </c>
      <c r="L1289" s="12">
        <f t="shared" si="61"/>
        <v>37113</v>
      </c>
      <c r="M1289" s="5">
        <f t="shared" ca="1" si="62"/>
        <v>23</v>
      </c>
    </row>
    <row r="1290" spans="1:13" ht="15" customHeight="1" x14ac:dyDescent="0.25">
      <c r="A1290" s="5" t="s">
        <v>195</v>
      </c>
      <c r="B1290" s="5">
        <v>2002</v>
      </c>
      <c r="C1290" s="12" t="s">
        <v>25</v>
      </c>
      <c r="D1290" s="5">
        <v>21</v>
      </c>
      <c r="E1290" s="5">
        <v>0</v>
      </c>
      <c r="F1290" s="10">
        <v>1880.49</v>
      </c>
      <c r="G1290" s="5" t="s">
        <v>3</v>
      </c>
      <c r="H1290" s="5" t="s">
        <v>7</v>
      </c>
      <c r="I1290" s="5" t="s">
        <v>32</v>
      </c>
      <c r="J1290" s="14"/>
      <c r="K1290" s="5">
        <f t="shared" si="60"/>
        <v>8</v>
      </c>
      <c r="L1290" s="12">
        <f t="shared" si="61"/>
        <v>37489</v>
      </c>
      <c r="M1290" s="5">
        <f t="shared" ca="1" si="62"/>
        <v>22</v>
      </c>
    </row>
    <row r="1291" spans="1:13" ht="15" customHeight="1" x14ac:dyDescent="0.25">
      <c r="A1291" s="5" t="s">
        <v>194</v>
      </c>
      <c r="B1291" s="5">
        <v>2002</v>
      </c>
      <c r="C1291" s="12" t="s">
        <v>25</v>
      </c>
      <c r="D1291" s="5">
        <v>29</v>
      </c>
      <c r="E1291" s="5">
        <v>0</v>
      </c>
      <c r="F1291" s="10">
        <v>1880.07</v>
      </c>
      <c r="G1291" s="5" t="s">
        <v>3</v>
      </c>
      <c r="H1291" s="5" t="s">
        <v>2</v>
      </c>
      <c r="I1291" s="5" t="s">
        <v>4</v>
      </c>
      <c r="J1291" s="14"/>
      <c r="K1291" s="5">
        <f t="shared" si="60"/>
        <v>8</v>
      </c>
      <c r="L1291" s="12">
        <f t="shared" si="61"/>
        <v>37497</v>
      </c>
      <c r="M1291" s="5">
        <f t="shared" ca="1" si="62"/>
        <v>22</v>
      </c>
    </row>
    <row r="1292" spans="1:13" ht="15" customHeight="1" x14ac:dyDescent="0.25">
      <c r="A1292" s="5" t="s">
        <v>2147</v>
      </c>
      <c r="B1292" s="5">
        <v>1973</v>
      </c>
      <c r="C1292" s="12" t="s">
        <v>21</v>
      </c>
      <c r="D1292" s="5">
        <v>16</v>
      </c>
      <c r="E1292" s="5">
        <v>0</v>
      </c>
      <c r="F1292" s="10">
        <v>35517.19</v>
      </c>
      <c r="G1292" s="5" t="s">
        <v>2</v>
      </c>
      <c r="H1292" s="5" t="s">
        <v>2</v>
      </c>
      <c r="I1292" s="5" t="s">
        <v>32</v>
      </c>
      <c r="J1292" s="14"/>
      <c r="K1292" s="5">
        <f t="shared" si="60"/>
        <v>12</v>
      </c>
      <c r="L1292" s="12">
        <f t="shared" si="61"/>
        <v>27014</v>
      </c>
      <c r="M1292" s="5">
        <f t="shared" ca="1" si="62"/>
        <v>51</v>
      </c>
    </row>
    <row r="1293" spans="1:13" ht="15" customHeight="1" x14ac:dyDescent="0.25">
      <c r="A1293" s="5" t="s">
        <v>193</v>
      </c>
      <c r="B1293" s="5">
        <v>2002</v>
      </c>
      <c r="C1293" s="12" t="s">
        <v>27</v>
      </c>
      <c r="D1293" s="5">
        <v>29</v>
      </c>
      <c r="E1293" s="5">
        <v>0</v>
      </c>
      <c r="F1293" s="10">
        <v>1877.93</v>
      </c>
      <c r="G1293" s="5" t="s">
        <v>3</v>
      </c>
      <c r="H1293" s="5" t="s">
        <v>7</v>
      </c>
      <c r="I1293" s="5" t="s">
        <v>4</v>
      </c>
      <c r="J1293" s="14"/>
      <c r="K1293" s="5">
        <f t="shared" si="60"/>
        <v>10</v>
      </c>
      <c r="L1293" s="12">
        <f t="shared" si="61"/>
        <v>37558</v>
      </c>
      <c r="M1293" s="5">
        <f t="shared" ca="1" si="62"/>
        <v>22</v>
      </c>
    </row>
    <row r="1294" spans="1:13" ht="15" customHeight="1" x14ac:dyDescent="0.25">
      <c r="A1294" s="5" t="s">
        <v>192</v>
      </c>
      <c r="B1294" s="5">
        <v>2002</v>
      </c>
      <c r="C1294" s="12" t="s">
        <v>11</v>
      </c>
      <c r="D1294" s="5">
        <v>22</v>
      </c>
      <c r="E1294" s="5">
        <v>0</v>
      </c>
      <c r="F1294" s="10">
        <v>1875.34</v>
      </c>
      <c r="G1294" s="5" t="s">
        <v>3</v>
      </c>
      <c r="H1294" s="5" t="s">
        <v>2</v>
      </c>
      <c r="I1294" s="5" t="s">
        <v>32</v>
      </c>
      <c r="J1294" s="14"/>
      <c r="K1294" s="5">
        <f t="shared" si="60"/>
        <v>9</v>
      </c>
      <c r="L1294" s="12">
        <f t="shared" si="61"/>
        <v>37521</v>
      </c>
      <c r="M1294" s="5">
        <f t="shared" ca="1" si="62"/>
        <v>22</v>
      </c>
    </row>
    <row r="1295" spans="1:13" ht="15" customHeight="1" x14ac:dyDescent="0.25">
      <c r="A1295" s="5" t="s">
        <v>191</v>
      </c>
      <c r="B1295" s="5">
        <v>1996</v>
      </c>
      <c r="C1295" s="12" t="s">
        <v>1</v>
      </c>
      <c r="D1295" s="5">
        <v>2</v>
      </c>
      <c r="E1295" s="5">
        <v>0</v>
      </c>
      <c r="F1295" s="10">
        <v>1865.98</v>
      </c>
      <c r="G1295" s="5" t="s">
        <v>3</v>
      </c>
      <c r="H1295" s="5" t="s">
        <v>3</v>
      </c>
      <c r="I1295" s="5" t="s">
        <v>14</v>
      </c>
      <c r="J1295" s="14"/>
      <c r="K1295" s="5">
        <f t="shared" si="60"/>
        <v>7</v>
      </c>
      <c r="L1295" s="12">
        <f t="shared" si="61"/>
        <v>35248</v>
      </c>
      <c r="M1295" s="5">
        <f t="shared" ca="1" si="62"/>
        <v>28</v>
      </c>
    </row>
    <row r="1296" spans="1:13" ht="15" customHeight="1" x14ac:dyDescent="0.25">
      <c r="A1296" s="5" t="s">
        <v>189</v>
      </c>
      <c r="B1296" s="5">
        <v>2004</v>
      </c>
      <c r="C1296" s="12" t="s">
        <v>21</v>
      </c>
      <c r="D1296" s="5">
        <v>27</v>
      </c>
      <c r="E1296" s="5">
        <v>0</v>
      </c>
      <c r="F1296" s="10">
        <v>1863.45</v>
      </c>
      <c r="G1296" s="5" t="s">
        <v>3</v>
      </c>
      <c r="H1296" s="5" t="s">
        <v>7</v>
      </c>
      <c r="I1296" s="5" t="s">
        <v>190</v>
      </c>
      <c r="J1296" s="14"/>
      <c r="K1296" s="5">
        <f t="shared" si="60"/>
        <v>12</v>
      </c>
      <c r="L1296" s="12">
        <f t="shared" si="61"/>
        <v>38348</v>
      </c>
      <c r="M1296" s="5">
        <f t="shared" ca="1" si="62"/>
        <v>20</v>
      </c>
    </row>
    <row r="1297" spans="1:13" ht="15" customHeight="1" x14ac:dyDescent="0.25">
      <c r="A1297" s="5" t="s">
        <v>188</v>
      </c>
      <c r="B1297" s="5">
        <v>1994</v>
      </c>
      <c r="C1297" s="12" t="s">
        <v>21</v>
      </c>
      <c r="D1297" s="5">
        <v>6</v>
      </c>
      <c r="E1297" s="5">
        <v>0</v>
      </c>
      <c r="F1297" s="10">
        <v>1850.55</v>
      </c>
      <c r="G1297" s="5" t="s">
        <v>3</v>
      </c>
      <c r="H1297" s="5" t="s">
        <v>2</v>
      </c>
      <c r="I1297" s="5" t="s">
        <v>14</v>
      </c>
      <c r="J1297" s="14"/>
      <c r="K1297" s="5">
        <f t="shared" si="60"/>
        <v>12</v>
      </c>
      <c r="L1297" s="12">
        <f t="shared" si="61"/>
        <v>34674</v>
      </c>
      <c r="M1297" s="5">
        <f t="shared" ca="1" si="62"/>
        <v>30</v>
      </c>
    </row>
    <row r="1298" spans="1:13" ht="15" customHeight="1" x14ac:dyDescent="0.25">
      <c r="A1298" s="5" t="s">
        <v>187</v>
      </c>
      <c r="B1298" s="5">
        <v>2003</v>
      </c>
      <c r="C1298" s="12" t="s">
        <v>1</v>
      </c>
      <c r="D1298" s="5">
        <v>20</v>
      </c>
      <c r="E1298" s="5">
        <v>1</v>
      </c>
      <c r="F1298" s="10">
        <v>1842.52</v>
      </c>
      <c r="G1298" s="5" t="s">
        <v>3</v>
      </c>
      <c r="H1298" s="5" t="s">
        <v>2</v>
      </c>
      <c r="I1298" s="5" t="s">
        <v>32</v>
      </c>
      <c r="J1298" s="14"/>
      <c r="K1298" s="5">
        <f t="shared" si="60"/>
        <v>7</v>
      </c>
      <c r="L1298" s="12">
        <f t="shared" si="61"/>
        <v>37822</v>
      </c>
      <c r="M1298" s="5">
        <f t="shared" ca="1" si="62"/>
        <v>21</v>
      </c>
    </row>
    <row r="1299" spans="1:13" ht="15" customHeight="1" x14ac:dyDescent="0.25">
      <c r="A1299" s="5" t="s">
        <v>186</v>
      </c>
      <c r="B1299" s="5">
        <v>1999</v>
      </c>
      <c r="C1299" s="12" t="s">
        <v>21</v>
      </c>
      <c r="D1299" s="5">
        <v>12</v>
      </c>
      <c r="E1299" s="5">
        <v>0</v>
      </c>
      <c r="F1299" s="10">
        <v>1837.28</v>
      </c>
      <c r="G1299" s="5" t="s">
        <v>3</v>
      </c>
      <c r="H1299" s="5" t="s">
        <v>2</v>
      </c>
      <c r="I1299" s="5" t="s">
        <v>4</v>
      </c>
      <c r="J1299" s="14"/>
      <c r="K1299" s="5">
        <f t="shared" si="60"/>
        <v>12</v>
      </c>
      <c r="L1299" s="12">
        <f t="shared" si="61"/>
        <v>36506</v>
      </c>
      <c r="M1299" s="5">
        <f t="shared" ca="1" si="62"/>
        <v>25</v>
      </c>
    </row>
    <row r="1300" spans="1:13" ht="15" customHeight="1" x14ac:dyDescent="0.25">
      <c r="A1300" s="5" t="s">
        <v>185</v>
      </c>
      <c r="B1300" s="5">
        <v>2003</v>
      </c>
      <c r="C1300" s="12" t="s">
        <v>25</v>
      </c>
      <c r="D1300" s="5">
        <v>4</v>
      </c>
      <c r="E1300" s="5">
        <v>1</v>
      </c>
      <c r="F1300" s="10">
        <v>1837.24</v>
      </c>
      <c r="G1300" s="5" t="s">
        <v>3</v>
      </c>
      <c r="H1300" s="5" t="s">
        <v>2</v>
      </c>
      <c r="I1300" s="5" t="s">
        <v>32</v>
      </c>
      <c r="J1300" s="14"/>
      <c r="K1300" s="5">
        <f t="shared" si="60"/>
        <v>8</v>
      </c>
      <c r="L1300" s="12">
        <f t="shared" si="61"/>
        <v>37837</v>
      </c>
      <c r="M1300" s="5">
        <f t="shared" ca="1" si="62"/>
        <v>21</v>
      </c>
    </row>
    <row r="1301" spans="1:13" ht="15" customHeight="1" x14ac:dyDescent="0.25">
      <c r="A1301" s="5" t="s">
        <v>184</v>
      </c>
      <c r="B1301" s="5">
        <v>2003</v>
      </c>
      <c r="C1301" s="12" t="s">
        <v>25</v>
      </c>
      <c r="D1301" s="5">
        <v>11</v>
      </c>
      <c r="E1301" s="5">
        <v>1</v>
      </c>
      <c r="F1301" s="10">
        <v>1832.09</v>
      </c>
      <c r="G1301" s="5" t="s">
        <v>3</v>
      </c>
      <c r="H1301" s="5" t="s">
        <v>3</v>
      </c>
      <c r="I1301" s="5" t="s">
        <v>32</v>
      </c>
      <c r="J1301" s="14"/>
      <c r="K1301" s="5">
        <f t="shared" si="60"/>
        <v>8</v>
      </c>
      <c r="L1301" s="12">
        <f t="shared" si="61"/>
        <v>37844</v>
      </c>
      <c r="M1301" s="5">
        <f t="shared" ca="1" si="62"/>
        <v>21</v>
      </c>
    </row>
    <row r="1302" spans="1:13" ht="15" customHeight="1" x14ac:dyDescent="0.25">
      <c r="A1302" s="5" t="s">
        <v>183</v>
      </c>
      <c r="B1302" s="5">
        <v>1999</v>
      </c>
      <c r="C1302" s="12" t="s">
        <v>27</v>
      </c>
      <c r="D1302" s="5">
        <v>1</v>
      </c>
      <c r="E1302" s="5">
        <v>0</v>
      </c>
      <c r="F1302" s="10">
        <v>1826.84</v>
      </c>
      <c r="G1302" s="5" t="s">
        <v>3</v>
      </c>
      <c r="H1302" s="5" t="s">
        <v>2</v>
      </c>
      <c r="I1302" s="5" t="s">
        <v>32</v>
      </c>
      <c r="J1302" s="14"/>
      <c r="K1302" s="5">
        <f t="shared" si="60"/>
        <v>10</v>
      </c>
      <c r="L1302" s="12">
        <f t="shared" si="61"/>
        <v>36434</v>
      </c>
      <c r="M1302" s="5">
        <f t="shared" ca="1" si="62"/>
        <v>25</v>
      </c>
    </row>
    <row r="1303" spans="1:13" ht="15" customHeight="1" x14ac:dyDescent="0.25">
      <c r="A1303" s="5" t="s">
        <v>2146</v>
      </c>
      <c r="B1303" s="5">
        <v>1988</v>
      </c>
      <c r="C1303" s="12" t="s">
        <v>6</v>
      </c>
      <c r="D1303" s="5">
        <v>20</v>
      </c>
      <c r="E1303" s="5">
        <v>0</v>
      </c>
      <c r="F1303" s="10">
        <v>35491.64</v>
      </c>
      <c r="G1303" s="5" t="s">
        <v>7</v>
      </c>
      <c r="H1303" s="5" t="s">
        <v>2</v>
      </c>
      <c r="I1303" s="5" t="s">
        <v>32</v>
      </c>
      <c r="J1303" s="14"/>
      <c r="K1303" s="5">
        <f t="shared" si="60"/>
        <v>11</v>
      </c>
      <c r="L1303" s="12">
        <f t="shared" si="61"/>
        <v>32467</v>
      </c>
      <c r="M1303" s="5">
        <f t="shared" ca="1" si="62"/>
        <v>36</v>
      </c>
    </row>
    <row r="1304" spans="1:13" ht="15" customHeight="1" x14ac:dyDescent="0.25">
      <c r="A1304" s="5" t="s">
        <v>182</v>
      </c>
      <c r="B1304" s="5">
        <v>1999</v>
      </c>
      <c r="C1304" s="12" t="s">
        <v>6</v>
      </c>
      <c r="D1304" s="5">
        <v>17</v>
      </c>
      <c r="E1304" s="5">
        <v>0</v>
      </c>
      <c r="F1304" s="10">
        <v>1824.29</v>
      </c>
      <c r="G1304" s="5" t="s">
        <v>3</v>
      </c>
      <c r="H1304" s="5" t="s">
        <v>3</v>
      </c>
      <c r="I1304" s="5" t="s">
        <v>4</v>
      </c>
      <c r="J1304" s="14"/>
      <c r="K1304" s="5">
        <f t="shared" si="60"/>
        <v>11</v>
      </c>
      <c r="L1304" s="12">
        <f t="shared" si="61"/>
        <v>36481</v>
      </c>
      <c r="M1304" s="5">
        <f t="shared" ca="1" si="62"/>
        <v>25</v>
      </c>
    </row>
    <row r="1305" spans="1:13" ht="15" customHeight="1" x14ac:dyDescent="0.25">
      <c r="A1305" s="5" t="s">
        <v>181</v>
      </c>
      <c r="B1305" s="5">
        <v>2004</v>
      </c>
      <c r="C1305" s="12" t="s">
        <v>25</v>
      </c>
      <c r="D1305" s="5">
        <v>19</v>
      </c>
      <c r="E1305" s="5">
        <v>0</v>
      </c>
      <c r="F1305" s="10">
        <v>1822.54</v>
      </c>
      <c r="G1305" s="5" t="s">
        <v>3</v>
      </c>
      <c r="H1305" s="5" t="s">
        <v>7</v>
      </c>
      <c r="I1305" s="5" t="s">
        <v>14</v>
      </c>
      <c r="J1305" s="14"/>
      <c r="K1305" s="5">
        <f t="shared" si="60"/>
        <v>8</v>
      </c>
      <c r="L1305" s="12">
        <f t="shared" si="61"/>
        <v>38218</v>
      </c>
      <c r="M1305" s="5">
        <f t="shared" ca="1" si="62"/>
        <v>20</v>
      </c>
    </row>
    <row r="1306" spans="1:13" ht="15" customHeight="1" x14ac:dyDescent="0.25">
      <c r="A1306" s="5" t="s">
        <v>180</v>
      </c>
      <c r="B1306" s="5">
        <v>1999</v>
      </c>
      <c r="C1306" s="12" t="s">
        <v>11</v>
      </c>
      <c r="D1306" s="5">
        <v>25</v>
      </c>
      <c r="E1306" s="5">
        <v>0</v>
      </c>
      <c r="F1306" s="10">
        <v>1815.88</v>
      </c>
      <c r="G1306" s="5" t="s">
        <v>3</v>
      </c>
      <c r="H1306" s="5" t="s">
        <v>3</v>
      </c>
      <c r="I1306" s="5" t="s">
        <v>4</v>
      </c>
      <c r="J1306" s="14"/>
      <c r="K1306" s="5">
        <f t="shared" si="60"/>
        <v>9</v>
      </c>
      <c r="L1306" s="12">
        <f t="shared" si="61"/>
        <v>36428</v>
      </c>
      <c r="M1306" s="5">
        <f t="shared" ca="1" si="62"/>
        <v>25</v>
      </c>
    </row>
    <row r="1307" spans="1:13" ht="15" customHeight="1" x14ac:dyDescent="0.25">
      <c r="A1307" s="5" t="s">
        <v>179</v>
      </c>
      <c r="B1307" s="5">
        <v>2002</v>
      </c>
      <c r="C1307" s="12" t="s">
        <v>21</v>
      </c>
      <c r="D1307" s="5">
        <v>13</v>
      </c>
      <c r="E1307" s="5">
        <v>0</v>
      </c>
      <c r="F1307" s="10">
        <v>1769.53</v>
      </c>
      <c r="G1307" s="5" t="s">
        <v>3</v>
      </c>
      <c r="H1307" s="5" t="s">
        <v>3</v>
      </c>
      <c r="I1307" s="5" t="s">
        <v>14</v>
      </c>
      <c r="J1307" s="14"/>
      <c r="K1307" s="5">
        <f t="shared" si="60"/>
        <v>12</v>
      </c>
      <c r="L1307" s="12">
        <f t="shared" si="61"/>
        <v>37603</v>
      </c>
      <c r="M1307" s="5">
        <f t="shared" ca="1" si="62"/>
        <v>22</v>
      </c>
    </row>
    <row r="1308" spans="1:13" ht="15" customHeight="1" x14ac:dyDescent="0.25">
      <c r="A1308" s="5" t="s">
        <v>178</v>
      </c>
      <c r="B1308" s="5">
        <v>2003</v>
      </c>
      <c r="C1308" s="12" t="s">
        <v>6</v>
      </c>
      <c r="D1308" s="5">
        <v>19</v>
      </c>
      <c r="E1308" s="5">
        <v>0</v>
      </c>
      <c r="F1308" s="10">
        <v>1759.34</v>
      </c>
      <c r="G1308" s="5" t="s">
        <v>3</v>
      </c>
      <c r="H1308" s="5" t="s">
        <v>7</v>
      </c>
      <c r="I1308" s="5" t="s">
        <v>32</v>
      </c>
      <c r="J1308" s="14"/>
      <c r="K1308" s="5">
        <f t="shared" si="60"/>
        <v>11</v>
      </c>
      <c r="L1308" s="12">
        <f t="shared" si="61"/>
        <v>37944</v>
      </c>
      <c r="M1308" s="5">
        <f t="shared" ca="1" si="62"/>
        <v>21</v>
      </c>
    </row>
    <row r="1309" spans="1:13" ht="15" customHeight="1" x14ac:dyDescent="0.25">
      <c r="A1309" s="5" t="s">
        <v>177</v>
      </c>
      <c r="B1309" s="5">
        <v>1998</v>
      </c>
      <c r="C1309" s="12" t="s">
        <v>27</v>
      </c>
      <c r="D1309" s="5">
        <v>7</v>
      </c>
      <c r="E1309" s="5">
        <v>0</v>
      </c>
      <c r="F1309" s="10">
        <v>1756.6</v>
      </c>
      <c r="G1309" s="5" t="s">
        <v>3</v>
      </c>
      <c r="H1309" s="5" t="s">
        <v>3</v>
      </c>
      <c r="I1309" s="5" t="s">
        <v>4</v>
      </c>
      <c r="J1309" s="14"/>
      <c r="K1309" s="5">
        <f t="shared" si="60"/>
        <v>10</v>
      </c>
      <c r="L1309" s="12">
        <f t="shared" si="61"/>
        <v>36075</v>
      </c>
      <c r="M1309" s="5">
        <f t="shared" ca="1" si="62"/>
        <v>26</v>
      </c>
    </row>
    <row r="1310" spans="1:13" ht="15" customHeight="1" x14ac:dyDescent="0.25">
      <c r="A1310" s="5" t="s">
        <v>176</v>
      </c>
      <c r="B1310" s="5">
        <v>2003</v>
      </c>
      <c r="C1310" s="12" t="s">
        <v>11</v>
      </c>
      <c r="D1310" s="5">
        <v>26</v>
      </c>
      <c r="E1310" s="5">
        <v>0</v>
      </c>
      <c r="F1310" s="10">
        <v>1748.77</v>
      </c>
      <c r="G1310" s="5" t="s">
        <v>3</v>
      </c>
      <c r="H1310" s="5" t="s">
        <v>7</v>
      </c>
      <c r="I1310" s="5" t="s">
        <v>32</v>
      </c>
      <c r="J1310" s="14"/>
      <c r="K1310" s="5">
        <f t="shared" si="60"/>
        <v>9</v>
      </c>
      <c r="L1310" s="12">
        <f t="shared" si="61"/>
        <v>37890</v>
      </c>
      <c r="M1310" s="5">
        <f t="shared" ca="1" si="62"/>
        <v>21</v>
      </c>
    </row>
    <row r="1311" spans="1:13" ht="15" customHeight="1" x14ac:dyDescent="0.25">
      <c r="A1311" s="5" t="s">
        <v>175</v>
      </c>
      <c r="B1311" s="5">
        <v>2003</v>
      </c>
      <c r="C1311" s="12" t="s">
        <v>1</v>
      </c>
      <c r="D1311" s="5">
        <v>28</v>
      </c>
      <c r="E1311" s="5">
        <v>0</v>
      </c>
      <c r="F1311" s="10">
        <v>1744.47</v>
      </c>
      <c r="G1311" s="5" t="s">
        <v>3</v>
      </c>
      <c r="H1311" s="5" t="s">
        <v>7</v>
      </c>
      <c r="I1311" s="5" t="s">
        <v>32</v>
      </c>
      <c r="J1311" s="14"/>
      <c r="K1311" s="5">
        <f t="shared" si="60"/>
        <v>7</v>
      </c>
      <c r="L1311" s="12">
        <f t="shared" si="61"/>
        <v>37830</v>
      </c>
      <c r="M1311" s="5">
        <f t="shared" ca="1" si="62"/>
        <v>21</v>
      </c>
    </row>
    <row r="1312" spans="1:13" ht="15" customHeight="1" x14ac:dyDescent="0.25">
      <c r="A1312" s="5" t="s">
        <v>174</v>
      </c>
      <c r="B1312" s="5">
        <v>2003</v>
      </c>
      <c r="C1312" s="12" t="s">
        <v>1</v>
      </c>
      <c r="D1312" s="5">
        <v>25</v>
      </c>
      <c r="E1312" s="5">
        <v>0</v>
      </c>
      <c r="F1312" s="10">
        <v>1743.21</v>
      </c>
      <c r="G1312" s="5" t="s">
        <v>3</v>
      </c>
      <c r="H1312" s="5" t="s">
        <v>7</v>
      </c>
      <c r="I1312" s="5" t="s">
        <v>32</v>
      </c>
      <c r="J1312" s="14"/>
      <c r="K1312" s="5">
        <f t="shared" si="60"/>
        <v>7</v>
      </c>
      <c r="L1312" s="12">
        <f t="shared" si="61"/>
        <v>37827</v>
      </c>
      <c r="M1312" s="5">
        <f t="shared" ca="1" si="62"/>
        <v>21</v>
      </c>
    </row>
    <row r="1313" spans="1:13" ht="15" customHeight="1" x14ac:dyDescent="0.25">
      <c r="A1313" s="5" t="s">
        <v>173</v>
      </c>
      <c r="B1313" s="5">
        <v>2003</v>
      </c>
      <c r="C1313" s="12" t="s">
        <v>6</v>
      </c>
      <c r="D1313" s="5">
        <v>14</v>
      </c>
      <c r="E1313" s="5">
        <v>0</v>
      </c>
      <c r="F1313" s="10">
        <v>1737.38</v>
      </c>
      <c r="G1313" s="5" t="s">
        <v>3</v>
      </c>
      <c r="H1313" s="5" t="s">
        <v>2</v>
      </c>
      <c r="I1313" s="5" t="s">
        <v>32</v>
      </c>
      <c r="J1313" s="14"/>
      <c r="K1313" s="5">
        <f t="shared" si="60"/>
        <v>11</v>
      </c>
      <c r="L1313" s="12">
        <f t="shared" si="61"/>
        <v>37939</v>
      </c>
      <c r="M1313" s="5">
        <f t="shared" ca="1" si="62"/>
        <v>21</v>
      </c>
    </row>
    <row r="1314" spans="1:13" ht="15" customHeight="1" x14ac:dyDescent="0.25">
      <c r="A1314" s="5" t="s">
        <v>2145</v>
      </c>
      <c r="B1314" s="5">
        <v>1971</v>
      </c>
      <c r="C1314" s="12" t="s">
        <v>11</v>
      </c>
      <c r="D1314" s="5">
        <v>22</v>
      </c>
      <c r="E1314" s="5">
        <v>0</v>
      </c>
      <c r="F1314" s="10">
        <v>35345.730000000003</v>
      </c>
      <c r="G1314" s="5" t="s">
        <v>2</v>
      </c>
      <c r="H1314" s="5" t="s">
        <v>3</v>
      </c>
      <c r="I1314" s="5" t="s">
        <v>32</v>
      </c>
      <c r="J1314" s="14"/>
      <c r="K1314" s="5">
        <f t="shared" si="60"/>
        <v>9</v>
      </c>
      <c r="L1314" s="12">
        <f t="shared" si="61"/>
        <v>26198</v>
      </c>
      <c r="M1314" s="5">
        <f t="shared" ca="1" si="62"/>
        <v>53</v>
      </c>
    </row>
    <row r="1315" spans="1:13" ht="15" customHeight="1" x14ac:dyDescent="0.25">
      <c r="A1315" s="5" t="s">
        <v>172</v>
      </c>
      <c r="B1315" s="5">
        <v>2003</v>
      </c>
      <c r="C1315" s="12" t="s">
        <v>6</v>
      </c>
      <c r="D1315" s="5">
        <v>9</v>
      </c>
      <c r="E1315" s="5">
        <v>0</v>
      </c>
      <c r="F1315" s="10">
        <v>1731.68</v>
      </c>
      <c r="G1315" s="5" t="s">
        <v>3</v>
      </c>
      <c r="H1315" s="5" t="s">
        <v>2</v>
      </c>
      <c r="I1315" s="5" t="s">
        <v>32</v>
      </c>
      <c r="J1315" s="14"/>
      <c r="K1315" s="5">
        <f t="shared" si="60"/>
        <v>11</v>
      </c>
      <c r="L1315" s="12">
        <f t="shared" si="61"/>
        <v>37934</v>
      </c>
      <c r="M1315" s="5">
        <f t="shared" ca="1" si="62"/>
        <v>21</v>
      </c>
    </row>
    <row r="1316" spans="1:13" ht="15" customHeight="1" x14ac:dyDescent="0.25">
      <c r="A1316" s="5" t="s">
        <v>171</v>
      </c>
      <c r="B1316" s="5">
        <v>2003</v>
      </c>
      <c r="C1316" s="12" t="s">
        <v>11</v>
      </c>
      <c r="D1316" s="5">
        <v>1</v>
      </c>
      <c r="E1316" s="5">
        <v>0</v>
      </c>
      <c r="F1316" s="10">
        <v>1728.9</v>
      </c>
      <c r="G1316" s="5" t="s">
        <v>3</v>
      </c>
      <c r="H1316" s="5" t="s">
        <v>2</v>
      </c>
      <c r="I1316" s="5" t="s">
        <v>32</v>
      </c>
      <c r="J1316" s="14"/>
      <c r="K1316" s="5">
        <f t="shared" si="60"/>
        <v>9</v>
      </c>
      <c r="L1316" s="12">
        <f t="shared" si="61"/>
        <v>37865</v>
      </c>
      <c r="M1316" s="5">
        <f t="shared" ca="1" si="62"/>
        <v>21</v>
      </c>
    </row>
    <row r="1317" spans="1:13" ht="15" customHeight="1" x14ac:dyDescent="0.25">
      <c r="A1317" s="5" t="s">
        <v>170</v>
      </c>
      <c r="B1317" s="5">
        <v>2003</v>
      </c>
      <c r="C1317" s="12" t="s">
        <v>6</v>
      </c>
      <c r="D1317" s="5">
        <v>21</v>
      </c>
      <c r="E1317" s="5">
        <v>0</v>
      </c>
      <c r="F1317" s="10">
        <v>1727.79</v>
      </c>
      <c r="G1317" s="5" t="s">
        <v>3</v>
      </c>
      <c r="H1317" s="5" t="s">
        <v>3</v>
      </c>
      <c r="I1317" s="5" t="s">
        <v>32</v>
      </c>
      <c r="J1317" s="14"/>
      <c r="K1317" s="5">
        <f t="shared" si="60"/>
        <v>11</v>
      </c>
      <c r="L1317" s="12">
        <f t="shared" si="61"/>
        <v>37946</v>
      </c>
      <c r="M1317" s="5">
        <f t="shared" ca="1" si="62"/>
        <v>21</v>
      </c>
    </row>
    <row r="1318" spans="1:13" ht="15" customHeight="1" x14ac:dyDescent="0.25">
      <c r="A1318" s="5" t="s">
        <v>169</v>
      </c>
      <c r="B1318" s="5">
        <v>2004</v>
      </c>
      <c r="C1318" s="12" t="s">
        <v>11</v>
      </c>
      <c r="D1318" s="5">
        <v>9</v>
      </c>
      <c r="E1318" s="5">
        <v>1</v>
      </c>
      <c r="F1318" s="10">
        <v>1727.54</v>
      </c>
      <c r="G1318" s="5" t="s">
        <v>3</v>
      </c>
      <c r="H1318" s="5" t="s">
        <v>7</v>
      </c>
      <c r="I1318" s="5" t="s">
        <v>4</v>
      </c>
      <c r="J1318" s="14"/>
      <c r="K1318" s="5">
        <f t="shared" si="60"/>
        <v>9</v>
      </c>
      <c r="L1318" s="12">
        <f t="shared" si="61"/>
        <v>38239</v>
      </c>
      <c r="M1318" s="5">
        <f t="shared" ca="1" si="62"/>
        <v>20</v>
      </c>
    </row>
    <row r="1319" spans="1:13" ht="15" customHeight="1" x14ac:dyDescent="0.25">
      <c r="A1319" s="5" t="s">
        <v>168</v>
      </c>
      <c r="B1319" s="5">
        <v>2004</v>
      </c>
      <c r="C1319" s="12" t="s">
        <v>27</v>
      </c>
      <c r="D1319" s="5">
        <v>21</v>
      </c>
      <c r="E1319" s="5">
        <v>1</v>
      </c>
      <c r="F1319" s="10">
        <v>1725.55</v>
      </c>
      <c r="G1319" s="5" t="s">
        <v>3</v>
      </c>
      <c r="H1319" s="5" t="s">
        <v>2</v>
      </c>
      <c r="I1319" s="5" t="s">
        <v>4</v>
      </c>
      <c r="J1319" s="14"/>
      <c r="K1319" s="5">
        <f t="shared" si="60"/>
        <v>10</v>
      </c>
      <c r="L1319" s="12">
        <f t="shared" si="61"/>
        <v>38281</v>
      </c>
      <c r="M1319" s="5">
        <f t="shared" ca="1" si="62"/>
        <v>20</v>
      </c>
    </row>
    <row r="1320" spans="1:13" ht="15" customHeight="1" x14ac:dyDescent="0.25">
      <c r="A1320" s="5" t="s">
        <v>167</v>
      </c>
      <c r="B1320" s="5">
        <v>2004</v>
      </c>
      <c r="C1320" s="12" t="s">
        <v>11</v>
      </c>
      <c r="D1320" s="5">
        <v>11</v>
      </c>
      <c r="E1320" s="5">
        <v>1</v>
      </c>
      <c r="F1320" s="10">
        <v>1720.35</v>
      </c>
      <c r="G1320" s="5" t="s">
        <v>3</v>
      </c>
      <c r="H1320" s="5" t="s">
        <v>3</v>
      </c>
      <c r="I1320" s="5" t="s">
        <v>4</v>
      </c>
      <c r="J1320" s="14"/>
      <c r="K1320" s="5">
        <f t="shared" si="60"/>
        <v>9</v>
      </c>
      <c r="L1320" s="12">
        <f t="shared" si="61"/>
        <v>38241</v>
      </c>
      <c r="M1320" s="5">
        <f t="shared" ca="1" si="62"/>
        <v>20</v>
      </c>
    </row>
    <row r="1321" spans="1:13" ht="15" customHeight="1" x14ac:dyDescent="0.25">
      <c r="A1321" s="5" t="s">
        <v>166</v>
      </c>
      <c r="B1321" s="5">
        <v>2004</v>
      </c>
      <c r="C1321" s="12" t="s">
        <v>9</v>
      </c>
      <c r="D1321" s="5">
        <v>10</v>
      </c>
      <c r="E1321" s="5">
        <v>1</v>
      </c>
      <c r="F1321" s="10">
        <v>1719.44</v>
      </c>
      <c r="G1321" s="5" t="s">
        <v>3</v>
      </c>
      <c r="H1321" s="5" t="s">
        <v>3</v>
      </c>
      <c r="I1321" s="5" t="s">
        <v>4</v>
      </c>
      <c r="J1321" s="14"/>
      <c r="K1321" s="5">
        <f t="shared" si="60"/>
        <v>6</v>
      </c>
      <c r="L1321" s="12">
        <f t="shared" si="61"/>
        <v>38148</v>
      </c>
      <c r="M1321" s="5">
        <f t="shared" ca="1" si="62"/>
        <v>20</v>
      </c>
    </row>
    <row r="1322" spans="1:13" ht="15" customHeight="1" x14ac:dyDescent="0.25">
      <c r="A1322" s="5" t="s">
        <v>165</v>
      </c>
      <c r="B1322" s="5">
        <v>2004</v>
      </c>
      <c r="C1322" s="12" t="s">
        <v>11</v>
      </c>
      <c r="D1322" s="5">
        <v>21</v>
      </c>
      <c r="E1322" s="5">
        <v>0</v>
      </c>
      <c r="F1322" s="10">
        <v>1712.23</v>
      </c>
      <c r="G1322" s="5" t="s">
        <v>3</v>
      </c>
      <c r="H1322" s="5" t="s">
        <v>7</v>
      </c>
      <c r="I1322" s="5" t="s">
        <v>158</v>
      </c>
      <c r="J1322" s="14"/>
      <c r="K1322" s="5">
        <f t="shared" si="60"/>
        <v>9</v>
      </c>
      <c r="L1322" s="12">
        <f t="shared" si="61"/>
        <v>38251</v>
      </c>
      <c r="M1322" s="5">
        <f t="shared" ca="1" si="62"/>
        <v>20</v>
      </c>
    </row>
    <row r="1323" spans="1:13" ht="15" customHeight="1" x14ac:dyDescent="0.25">
      <c r="A1323" s="5" t="s">
        <v>164</v>
      </c>
      <c r="B1323" s="5">
        <v>2004</v>
      </c>
      <c r="C1323" s="12" t="s">
        <v>11</v>
      </c>
      <c r="D1323" s="5">
        <v>19</v>
      </c>
      <c r="E1323" s="5">
        <v>1</v>
      </c>
      <c r="F1323" s="10">
        <v>1711.03</v>
      </c>
      <c r="G1323" s="5" t="s">
        <v>3</v>
      </c>
      <c r="H1323" s="5" t="s">
        <v>3</v>
      </c>
      <c r="I1323" s="5" t="s">
        <v>4</v>
      </c>
      <c r="J1323" s="14"/>
      <c r="K1323" s="5">
        <f t="shared" si="60"/>
        <v>9</v>
      </c>
      <c r="L1323" s="12">
        <f t="shared" si="61"/>
        <v>38249</v>
      </c>
      <c r="M1323" s="5">
        <f t="shared" ca="1" si="62"/>
        <v>20</v>
      </c>
    </row>
    <row r="1324" spans="1:13" ht="15" customHeight="1" x14ac:dyDescent="0.25">
      <c r="A1324" s="5" t="s">
        <v>163</v>
      </c>
      <c r="B1324" s="5">
        <v>2004</v>
      </c>
      <c r="C1324" s="12" t="s">
        <v>21</v>
      </c>
      <c r="D1324" s="5">
        <v>12</v>
      </c>
      <c r="E1324" s="5">
        <v>0</v>
      </c>
      <c r="F1324" s="10">
        <v>1708.93</v>
      </c>
      <c r="G1324" s="5" t="s">
        <v>3</v>
      </c>
      <c r="H1324" s="5" t="s">
        <v>7</v>
      </c>
      <c r="I1324" s="5" t="s">
        <v>156</v>
      </c>
      <c r="J1324" s="14"/>
      <c r="K1324" s="5">
        <f t="shared" si="60"/>
        <v>12</v>
      </c>
      <c r="L1324" s="12">
        <f t="shared" si="61"/>
        <v>38333</v>
      </c>
      <c r="M1324" s="5">
        <f t="shared" ca="1" si="62"/>
        <v>20</v>
      </c>
    </row>
    <row r="1325" spans="1:13" ht="15" customHeight="1" x14ac:dyDescent="0.25">
      <c r="A1325" s="5" t="s">
        <v>2144</v>
      </c>
      <c r="B1325" s="5">
        <v>1988</v>
      </c>
      <c r="C1325" s="12" t="s">
        <v>11</v>
      </c>
      <c r="D1325" s="5">
        <v>19</v>
      </c>
      <c r="E1325" s="5">
        <v>3</v>
      </c>
      <c r="F1325" s="10">
        <v>35315.96</v>
      </c>
      <c r="G1325" s="5" t="s">
        <v>2</v>
      </c>
      <c r="H1325" s="5" t="s">
        <v>7</v>
      </c>
      <c r="I1325" s="5" t="s">
        <v>32</v>
      </c>
      <c r="J1325" s="14"/>
      <c r="K1325" s="5">
        <f t="shared" si="60"/>
        <v>9</v>
      </c>
      <c r="L1325" s="12">
        <f t="shared" si="61"/>
        <v>32405</v>
      </c>
      <c r="M1325" s="5">
        <f t="shared" ca="1" si="62"/>
        <v>36</v>
      </c>
    </row>
    <row r="1326" spans="1:13" ht="15" customHeight="1" x14ac:dyDescent="0.25">
      <c r="A1326" s="5" t="s">
        <v>162</v>
      </c>
      <c r="B1326" s="5">
        <v>2004</v>
      </c>
      <c r="C1326" s="12" t="s">
        <v>27</v>
      </c>
      <c r="D1326" s="5">
        <v>17</v>
      </c>
      <c r="E1326" s="5">
        <v>0</v>
      </c>
      <c r="F1326" s="10">
        <v>1708</v>
      </c>
      <c r="G1326" s="5" t="s">
        <v>3</v>
      </c>
      <c r="H1326" s="5" t="s">
        <v>2</v>
      </c>
      <c r="I1326" s="5" t="s">
        <v>158</v>
      </c>
      <c r="J1326" s="14"/>
      <c r="K1326" s="5">
        <f t="shared" si="60"/>
        <v>10</v>
      </c>
      <c r="L1326" s="12">
        <f t="shared" si="61"/>
        <v>38277</v>
      </c>
      <c r="M1326" s="5">
        <f t="shared" ca="1" si="62"/>
        <v>20</v>
      </c>
    </row>
    <row r="1327" spans="1:13" ht="15" customHeight="1" x14ac:dyDescent="0.25">
      <c r="A1327" s="5" t="s">
        <v>161</v>
      </c>
      <c r="B1327" s="5">
        <v>2004</v>
      </c>
      <c r="C1327" s="12" t="s">
        <v>21</v>
      </c>
      <c r="D1327" s="5">
        <v>6</v>
      </c>
      <c r="E1327" s="5">
        <v>0</v>
      </c>
      <c r="F1327" s="10">
        <v>1705.62</v>
      </c>
      <c r="G1327" s="5" t="s">
        <v>2</v>
      </c>
      <c r="H1327" s="5" t="s">
        <v>2</v>
      </c>
      <c r="I1327" s="5" t="s">
        <v>154</v>
      </c>
      <c r="J1327" s="14"/>
      <c r="K1327" s="5">
        <f t="shared" si="60"/>
        <v>12</v>
      </c>
      <c r="L1327" s="12">
        <f t="shared" si="61"/>
        <v>38327</v>
      </c>
      <c r="M1327" s="5">
        <f t="shared" ca="1" si="62"/>
        <v>20</v>
      </c>
    </row>
    <row r="1328" spans="1:13" ht="15" customHeight="1" x14ac:dyDescent="0.25">
      <c r="A1328" s="5" t="s">
        <v>159</v>
      </c>
      <c r="B1328" s="5">
        <v>2004</v>
      </c>
      <c r="C1328" s="12" t="s">
        <v>21</v>
      </c>
      <c r="D1328" s="5">
        <v>14</v>
      </c>
      <c r="E1328" s="5">
        <v>0</v>
      </c>
      <c r="F1328" s="10">
        <v>1704.7</v>
      </c>
      <c r="G1328" s="5" t="s">
        <v>2</v>
      </c>
      <c r="H1328" s="5" t="s">
        <v>3</v>
      </c>
      <c r="I1328" s="5" t="s">
        <v>160</v>
      </c>
      <c r="J1328" s="14"/>
      <c r="K1328" s="5">
        <f t="shared" si="60"/>
        <v>12</v>
      </c>
      <c r="L1328" s="12">
        <f t="shared" si="61"/>
        <v>38335</v>
      </c>
      <c r="M1328" s="5">
        <f t="shared" ca="1" si="62"/>
        <v>20</v>
      </c>
    </row>
    <row r="1329" spans="1:13" ht="15" customHeight="1" x14ac:dyDescent="0.25">
      <c r="A1329" s="5" t="s">
        <v>157</v>
      </c>
      <c r="B1329" s="5">
        <v>2004</v>
      </c>
      <c r="C1329" s="12" t="s">
        <v>6</v>
      </c>
      <c r="D1329" s="5">
        <v>7</v>
      </c>
      <c r="E1329" s="5">
        <v>0</v>
      </c>
      <c r="F1329" s="10">
        <v>1704.57</v>
      </c>
      <c r="G1329" s="5" t="s">
        <v>2</v>
      </c>
      <c r="H1329" s="5" t="s">
        <v>7</v>
      </c>
      <c r="I1329" s="5" t="s">
        <v>158</v>
      </c>
      <c r="J1329" s="14"/>
      <c r="K1329" s="5">
        <f t="shared" si="60"/>
        <v>11</v>
      </c>
      <c r="L1329" s="12">
        <f t="shared" si="61"/>
        <v>38298</v>
      </c>
      <c r="M1329" s="5">
        <f t="shared" ca="1" si="62"/>
        <v>20</v>
      </c>
    </row>
    <row r="1330" spans="1:13" ht="15" customHeight="1" x14ac:dyDescent="0.25">
      <c r="A1330" s="5" t="s">
        <v>155</v>
      </c>
      <c r="B1330" s="5">
        <v>2004</v>
      </c>
      <c r="C1330" s="12" t="s">
        <v>21</v>
      </c>
      <c r="D1330" s="5">
        <v>10</v>
      </c>
      <c r="E1330" s="5">
        <v>0</v>
      </c>
      <c r="F1330" s="10">
        <v>1702.46</v>
      </c>
      <c r="G1330" s="5" t="s">
        <v>2</v>
      </c>
      <c r="H1330" s="5" t="s">
        <v>3</v>
      </c>
      <c r="I1330" s="5" t="s">
        <v>156</v>
      </c>
      <c r="J1330" s="14"/>
      <c r="K1330" s="5">
        <f t="shared" si="60"/>
        <v>12</v>
      </c>
      <c r="L1330" s="12">
        <f t="shared" si="61"/>
        <v>38331</v>
      </c>
      <c r="M1330" s="5">
        <f t="shared" ca="1" si="62"/>
        <v>20</v>
      </c>
    </row>
    <row r="1331" spans="1:13" ht="15" customHeight="1" x14ac:dyDescent="0.25">
      <c r="A1331" s="5" t="s">
        <v>153</v>
      </c>
      <c r="B1331" s="5">
        <v>2004</v>
      </c>
      <c r="C1331" s="12" t="s">
        <v>6</v>
      </c>
      <c r="D1331" s="5">
        <v>17</v>
      </c>
      <c r="E1331" s="5">
        <v>0</v>
      </c>
      <c r="F1331" s="10">
        <v>1694.8</v>
      </c>
      <c r="G1331" s="5" t="s">
        <v>2</v>
      </c>
      <c r="H1331" s="5" t="s">
        <v>2</v>
      </c>
      <c r="I1331" s="5" t="s">
        <v>154</v>
      </c>
      <c r="J1331" s="14"/>
      <c r="K1331" s="5">
        <f t="shared" si="60"/>
        <v>11</v>
      </c>
      <c r="L1331" s="12">
        <f t="shared" si="61"/>
        <v>38308</v>
      </c>
      <c r="M1331" s="5">
        <f t="shared" ca="1" si="62"/>
        <v>20</v>
      </c>
    </row>
    <row r="1332" spans="1:13" ht="15" customHeight="1" x14ac:dyDescent="0.25">
      <c r="A1332" s="5" t="s">
        <v>152</v>
      </c>
      <c r="B1332" s="5">
        <v>2000</v>
      </c>
      <c r="C1332" s="12" t="s">
        <v>27</v>
      </c>
      <c r="D1332" s="5">
        <v>21</v>
      </c>
      <c r="E1332" s="5">
        <v>0</v>
      </c>
      <c r="F1332" s="10">
        <v>1682.6</v>
      </c>
      <c r="G1332" s="5" t="s">
        <v>2</v>
      </c>
      <c r="H1332" s="5" t="s">
        <v>2</v>
      </c>
      <c r="I1332" s="5" t="s">
        <v>32</v>
      </c>
      <c r="J1332" s="14"/>
      <c r="K1332" s="5">
        <f t="shared" si="60"/>
        <v>10</v>
      </c>
      <c r="L1332" s="12">
        <f t="shared" si="61"/>
        <v>36820</v>
      </c>
      <c r="M1332" s="5">
        <f t="shared" ca="1" si="62"/>
        <v>24</v>
      </c>
    </row>
    <row r="1333" spans="1:13" ht="15" customHeight="1" x14ac:dyDescent="0.25">
      <c r="A1333" s="5" t="s">
        <v>151</v>
      </c>
      <c r="B1333" s="5">
        <v>2000</v>
      </c>
      <c r="C1333" s="12" t="s">
        <v>9</v>
      </c>
      <c r="D1333" s="5">
        <v>10</v>
      </c>
      <c r="E1333" s="5">
        <v>0</v>
      </c>
      <c r="F1333" s="10">
        <v>1674.63</v>
      </c>
      <c r="G1333" s="5" t="s">
        <v>2</v>
      </c>
      <c r="H1333" s="5" t="s">
        <v>2</v>
      </c>
      <c r="I1333" s="5" t="s">
        <v>4</v>
      </c>
      <c r="J1333" s="14"/>
      <c r="K1333" s="5">
        <f t="shared" si="60"/>
        <v>6</v>
      </c>
      <c r="L1333" s="12">
        <f t="shared" si="61"/>
        <v>36687</v>
      </c>
      <c r="M1333" s="5">
        <f t="shared" ca="1" si="62"/>
        <v>24</v>
      </c>
    </row>
    <row r="1334" spans="1:13" ht="15" customHeight="1" x14ac:dyDescent="0.25">
      <c r="A1334" s="5" t="s">
        <v>150</v>
      </c>
      <c r="B1334" s="5">
        <v>2000</v>
      </c>
      <c r="C1334" s="12" t="s">
        <v>27</v>
      </c>
      <c r="D1334" s="5">
        <v>23</v>
      </c>
      <c r="E1334" s="5">
        <v>0</v>
      </c>
      <c r="F1334" s="10">
        <v>1665</v>
      </c>
      <c r="G1334" s="5" t="s">
        <v>2</v>
      </c>
      <c r="H1334" s="5" t="s">
        <v>2</v>
      </c>
      <c r="I1334" s="5" t="s">
        <v>4</v>
      </c>
      <c r="J1334" s="14"/>
      <c r="K1334" s="5">
        <f t="shared" si="60"/>
        <v>10</v>
      </c>
      <c r="L1334" s="12">
        <f t="shared" si="61"/>
        <v>36822</v>
      </c>
      <c r="M1334" s="5">
        <f t="shared" ca="1" si="62"/>
        <v>24</v>
      </c>
    </row>
    <row r="1335" spans="1:13" ht="15" customHeight="1" x14ac:dyDescent="0.25">
      <c r="A1335" s="5" t="s">
        <v>149</v>
      </c>
      <c r="B1335" s="5">
        <v>2003</v>
      </c>
      <c r="C1335" s="12" t="s">
        <v>21</v>
      </c>
      <c r="D1335" s="5">
        <v>30</v>
      </c>
      <c r="E1335" s="5">
        <v>0</v>
      </c>
      <c r="F1335" s="10">
        <v>1646.43</v>
      </c>
      <c r="G1335" s="5" t="s">
        <v>2</v>
      </c>
      <c r="H1335" s="5" t="s">
        <v>7</v>
      </c>
      <c r="I1335" s="5" t="s">
        <v>14</v>
      </c>
      <c r="J1335" s="14"/>
      <c r="K1335" s="5">
        <f t="shared" si="60"/>
        <v>12</v>
      </c>
      <c r="L1335" s="12">
        <f t="shared" si="61"/>
        <v>37985</v>
      </c>
      <c r="M1335" s="5">
        <f t="shared" ca="1" si="62"/>
        <v>21</v>
      </c>
    </row>
    <row r="1336" spans="1:13" ht="15" customHeight="1" x14ac:dyDescent="0.25">
      <c r="A1336" s="5" t="s">
        <v>2341</v>
      </c>
      <c r="B1336" s="5">
        <v>1959</v>
      </c>
      <c r="C1336" s="12" t="s">
        <v>27</v>
      </c>
      <c r="D1336" s="5">
        <v>4</v>
      </c>
      <c r="E1336" s="5">
        <v>2</v>
      </c>
      <c r="F1336" s="10">
        <v>47305.31</v>
      </c>
      <c r="G1336" s="5" t="s">
        <v>2</v>
      </c>
      <c r="H1336" s="5" t="s">
        <v>7</v>
      </c>
      <c r="I1336" s="5" t="s">
        <v>32</v>
      </c>
      <c r="J1336" s="14"/>
      <c r="K1336" s="5">
        <f t="shared" si="60"/>
        <v>10</v>
      </c>
      <c r="L1336" s="12">
        <f t="shared" si="61"/>
        <v>21827</v>
      </c>
      <c r="M1336" s="5">
        <f t="shared" ca="1" si="62"/>
        <v>65</v>
      </c>
    </row>
    <row r="1337" spans="1:13" ht="15" customHeight="1" x14ac:dyDescent="0.25">
      <c r="A1337" s="5" t="s">
        <v>2143</v>
      </c>
      <c r="B1337" s="5">
        <v>1997</v>
      </c>
      <c r="C1337" s="12" t="s">
        <v>1</v>
      </c>
      <c r="D1337" s="5">
        <v>9</v>
      </c>
      <c r="E1337" s="5">
        <v>0</v>
      </c>
      <c r="F1337" s="10">
        <v>35302.089999999997</v>
      </c>
      <c r="G1337" s="5" t="s">
        <v>7</v>
      </c>
      <c r="H1337" s="5" t="s">
        <v>2</v>
      </c>
      <c r="I1337" s="5" t="s">
        <v>32</v>
      </c>
      <c r="J1337" s="14"/>
      <c r="K1337" s="5">
        <f t="shared" si="60"/>
        <v>7</v>
      </c>
      <c r="L1337" s="12">
        <f t="shared" si="61"/>
        <v>35620</v>
      </c>
      <c r="M1337" s="5">
        <f t="shared" ca="1" si="62"/>
        <v>27</v>
      </c>
    </row>
    <row r="1338" spans="1:13" ht="15" customHeight="1" x14ac:dyDescent="0.25">
      <c r="A1338" s="5" t="s">
        <v>148</v>
      </c>
      <c r="B1338" s="5">
        <v>2003</v>
      </c>
      <c r="C1338" s="12" t="s">
        <v>25</v>
      </c>
      <c r="D1338" s="5">
        <v>21</v>
      </c>
      <c r="E1338" s="5">
        <v>0</v>
      </c>
      <c r="F1338" s="10">
        <v>1639.56</v>
      </c>
      <c r="G1338" s="5" t="s">
        <v>2</v>
      </c>
      <c r="H1338" s="5" t="s">
        <v>2</v>
      </c>
      <c r="I1338" s="5" t="s">
        <v>14</v>
      </c>
      <c r="J1338" s="14"/>
      <c r="K1338" s="5">
        <f t="shared" si="60"/>
        <v>8</v>
      </c>
      <c r="L1338" s="12">
        <f t="shared" si="61"/>
        <v>37854</v>
      </c>
      <c r="M1338" s="5">
        <f t="shared" ca="1" si="62"/>
        <v>21</v>
      </c>
    </row>
    <row r="1339" spans="1:13" ht="15" customHeight="1" x14ac:dyDescent="0.25">
      <c r="A1339" s="5" t="s">
        <v>147</v>
      </c>
      <c r="B1339" s="5">
        <v>2003</v>
      </c>
      <c r="C1339" s="12" t="s">
        <v>11</v>
      </c>
      <c r="D1339" s="5">
        <v>16</v>
      </c>
      <c r="E1339" s="5">
        <v>0</v>
      </c>
      <c r="F1339" s="10">
        <v>1639.56</v>
      </c>
      <c r="G1339" s="5" t="s">
        <v>2</v>
      </c>
      <c r="H1339" s="5" t="s">
        <v>2</v>
      </c>
      <c r="I1339" s="5" t="s">
        <v>14</v>
      </c>
      <c r="J1339" s="14"/>
      <c r="K1339" s="5">
        <f t="shared" si="60"/>
        <v>9</v>
      </c>
      <c r="L1339" s="12">
        <f t="shared" si="61"/>
        <v>37880</v>
      </c>
      <c r="M1339" s="5">
        <f t="shared" ca="1" si="62"/>
        <v>21</v>
      </c>
    </row>
    <row r="1340" spans="1:13" ht="15" customHeight="1" x14ac:dyDescent="0.25">
      <c r="A1340" s="5" t="s">
        <v>146</v>
      </c>
      <c r="B1340" s="5">
        <v>2003</v>
      </c>
      <c r="C1340" s="12" t="s">
        <v>21</v>
      </c>
      <c r="D1340" s="5">
        <v>30</v>
      </c>
      <c r="E1340" s="5">
        <v>0</v>
      </c>
      <c r="F1340" s="10">
        <v>1635.73</v>
      </c>
      <c r="G1340" s="5" t="s">
        <v>2</v>
      </c>
      <c r="H1340" s="5" t="s">
        <v>3</v>
      </c>
      <c r="I1340" s="5" t="s">
        <v>14</v>
      </c>
      <c r="J1340" s="14"/>
      <c r="K1340" s="5">
        <f t="shared" si="60"/>
        <v>12</v>
      </c>
      <c r="L1340" s="12">
        <f t="shared" si="61"/>
        <v>37985</v>
      </c>
      <c r="M1340" s="5">
        <f t="shared" ca="1" si="62"/>
        <v>21</v>
      </c>
    </row>
    <row r="1341" spans="1:13" ht="15" customHeight="1" x14ac:dyDescent="0.25">
      <c r="A1341" s="5" t="s">
        <v>145</v>
      </c>
      <c r="B1341" s="5">
        <v>2004</v>
      </c>
      <c r="C1341" s="12" t="s">
        <v>9</v>
      </c>
      <c r="D1341" s="5">
        <v>13</v>
      </c>
      <c r="E1341" s="5">
        <v>0</v>
      </c>
      <c r="F1341" s="10">
        <v>1634.57</v>
      </c>
      <c r="G1341" s="5" t="s">
        <v>2</v>
      </c>
      <c r="H1341" s="5" t="s">
        <v>2</v>
      </c>
      <c r="I1341" s="5" t="s">
        <v>4</v>
      </c>
      <c r="J1341" s="14"/>
      <c r="K1341" s="5">
        <f t="shared" si="60"/>
        <v>6</v>
      </c>
      <c r="L1341" s="12">
        <f t="shared" si="61"/>
        <v>38151</v>
      </c>
      <c r="M1341" s="5">
        <f t="shared" ca="1" si="62"/>
        <v>20</v>
      </c>
    </row>
    <row r="1342" spans="1:13" ht="15" customHeight="1" x14ac:dyDescent="0.25">
      <c r="A1342" s="5" t="s">
        <v>144</v>
      </c>
      <c r="B1342" s="5">
        <v>2004</v>
      </c>
      <c r="C1342" s="12" t="s">
        <v>25</v>
      </c>
      <c r="D1342" s="5">
        <v>8</v>
      </c>
      <c r="E1342" s="5">
        <v>0</v>
      </c>
      <c r="F1342" s="10">
        <v>1633.96</v>
      </c>
      <c r="G1342" s="5" t="s">
        <v>2</v>
      </c>
      <c r="H1342" s="5" t="s">
        <v>7</v>
      </c>
      <c r="I1342" s="5" t="s">
        <v>4</v>
      </c>
      <c r="J1342" s="14"/>
      <c r="K1342" s="5">
        <f t="shared" si="60"/>
        <v>8</v>
      </c>
      <c r="L1342" s="12">
        <f t="shared" si="61"/>
        <v>38207</v>
      </c>
      <c r="M1342" s="5">
        <f t="shared" ca="1" si="62"/>
        <v>20</v>
      </c>
    </row>
    <row r="1343" spans="1:13" ht="15" customHeight="1" x14ac:dyDescent="0.25">
      <c r="A1343" s="5" t="s">
        <v>143</v>
      </c>
      <c r="B1343" s="5">
        <v>2004</v>
      </c>
      <c r="C1343" s="12" t="s">
        <v>21</v>
      </c>
      <c r="D1343" s="5">
        <v>13</v>
      </c>
      <c r="E1343" s="5">
        <v>0</v>
      </c>
      <c r="F1343" s="10">
        <v>1633.04</v>
      </c>
      <c r="G1343" s="5" t="s">
        <v>2</v>
      </c>
      <c r="H1343" s="5" t="s">
        <v>2</v>
      </c>
      <c r="I1343" s="5" t="s">
        <v>4</v>
      </c>
      <c r="J1343" s="14"/>
      <c r="K1343" s="5">
        <f t="shared" si="60"/>
        <v>12</v>
      </c>
      <c r="L1343" s="12">
        <f t="shared" si="61"/>
        <v>38334</v>
      </c>
      <c r="M1343" s="5">
        <f t="shared" ca="1" si="62"/>
        <v>20</v>
      </c>
    </row>
    <row r="1344" spans="1:13" ht="15" customHeight="1" x14ac:dyDescent="0.25">
      <c r="A1344" s="5" t="s">
        <v>142</v>
      </c>
      <c r="B1344" s="5">
        <v>2003</v>
      </c>
      <c r="C1344" s="12" t="s">
        <v>11</v>
      </c>
      <c r="D1344" s="5">
        <v>16</v>
      </c>
      <c r="E1344" s="5">
        <v>0</v>
      </c>
      <c r="F1344" s="10">
        <v>1632.56</v>
      </c>
      <c r="G1344" s="5" t="s">
        <v>2</v>
      </c>
      <c r="H1344" s="5" t="s">
        <v>2</v>
      </c>
      <c r="I1344" s="5" t="s">
        <v>14</v>
      </c>
      <c r="J1344" s="14"/>
      <c r="K1344" s="5">
        <f t="shared" si="60"/>
        <v>9</v>
      </c>
      <c r="L1344" s="12">
        <f t="shared" si="61"/>
        <v>37880</v>
      </c>
      <c r="M1344" s="5">
        <f t="shared" ca="1" si="62"/>
        <v>21</v>
      </c>
    </row>
    <row r="1345" spans="1:13" ht="15" customHeight="1" x14ac:dyDescent="0.25">
      <c r="A1345" s="5" t="s">
        <v>141</v>
      </c>
      <c r="B1345" s="5">
        <v>2003</v>
      </c>
      <c r="C1345" s="12" t="s">
        <v>27</v>
      </c>
      <c r="D1345" s="5">
        <v>3</v>
      </c>
      <c r="E1345" s="5">
        <v>0</v>
      </c>
      <c r="F1345" s="10">
        <v>1632.04</v>
      </c>
      <c r="G1345" s="5" t="s">
        <v>2</v>
      </c>
      <c r="H1345" s="5" t="s">
        <v>2</v>
      </c>
      <c r="I1345" s="5" t="s">
        <v>14</v>
      </c>
      <c r="J1345" s="14"/>
      <c r="K1345" s="5">
        <f t="shared" si="60"/>
        <v>10</v>
      </c>
      <c r="L1345" s="12">
        <f t="shared" si="61"/>
        <v>37897</v>
      </c>
      <c r="M1345" s="5">
        <f t="shared" ca="1" si="62"/>
        <v>21</v>
      </c>
    </row>
    <row r="1346" spans="1:13" ht="15" customHeight="1" x14ac:dyDescent="0.25">
      <c r="A1346" s="5" t="s">
        <v>140</v>
      </c>
      <c r="B1346" s="5">
        <v>2004</v>
      </c>
      <c r="C1346" s="12" t="s">
        <v>1</v>
      </c>
      <c r="D1346" s="5">
        <v>9</v>
      </c>
      <c r="E1346" s="5">
        <v>0</v>
      </c>
      <c r="F1346" s="10">
        <v>1631.82</v>
      </c>
      <c r="G1346" s="5" t="s">
        <v>2</v>
      </c>
      <c r="H1346" s="5" t="s">
        <v>7</v>
      </c>
      <c r="I1346" s="5" t="s">
        <v>4</v>
      </c>
      <c r="J1346" s="14"/>
      <c r="K1346" s="5">
        <f t="shared" ref="K1346:K1409" si="63">MONTH(1&amp;C1346)</f>
        <v>7</v>
      </c>
      <c r="L1346" s="12">
        <f t="shared" ref="L1346:L1409" si="64">DATE(B1346,K1346,D1346)</f>
        <v>38177</v>
      </c>
      <c r="M1346" s="5">
        <f t="shared" ref="M1346:M1409" ca="1" si="65">DATEDIF(L1346,TODAY(),"Y")</f>
        <v>20</v>
      </c>
    </row>
    <row r="1347" spans="1:13" ht="15" customHeight="1" x14ac:dyDescent="0.25">
      <c r="A1347" s="5" t="s">
        <v>139</v>
      </c>
      <c r="B1347" s="5">
        <v>2004</v>
      </c>
      <c r="C1347" s="12" t="s">
        <v>21</v>
      </c>
      <c r="D1347" s="5">
        <v>5</v>
      </c>
      <c r="E1347" s="5">
        <v>0</v>
      </c>
      <c r="F1347" s="10">
        <v>1631.67</v>
      </c>
      <c r="G1347" s="5" t="s">
        <v>2</v>
      </c>
      <c r="H1347" s="5" t="s">
        <v>3</v>
      </c>
      <c r="I1347" s="5" t="s">
        <v>4</v>
      </c>
      <c r="J1347" s="14"/>
      <c r="K1347" s="5">
        <f t="shared" si="63"/>
        <v>12</v>
      </c>
      <c r="L1347" s="12">
        <f t="shared" si="64"/>
        <v>38326</v>
      </c>
      <c r="M1347" s="5">
        <f t="shared" ca="1" si="65"/>
        <v>20</v>
      </c>
    </row>
    <row r="1348" spans="1:13" ht="15" customHeight="1" x14ac:dyDescent="0.25">
      <c r="A1348" s="5" t="s">
        <v>2142</v>
      </c>
      <c r="B1348" s="5">
        <v>1967</v>
      </c>
      <c r="C1348" s="12" t="s">
        <v>21</v>
      </c>
      <c r="D1348" s="5">
        <v>30</v>
      </c>
      <c r="E1348" s="5">
        <v>1</v>
      </c>
      <c r="F1348" s="10">
        <v>35160.129999999997</v>
      </c>
      <c r="G1348" s="5" t="s">
        <v>2</v>
      </c>
      <c r="H1348" s="5" t="s">
        <v>2</v>
      </c>
      <c r="I1348" s="5" t="s">
        <v>32</v>
      </c>
      <c r="J1348" s="14"/>
      <c r="K1348" s="5">
        <f t="shared" si="63"/>
        <v>12</v>
      </c>
      <c r="L1348" s="12">
        <f t="shared" si="64"/>
        <v>24836</v>
      </c>
      <c r="M1348" s="5">
        <f t="shared" ca="1" si="65"/>
        <v>57</v>
      </c>
    </row>
    <row r="1349" spans="1:13" ht="15" customHeight="1" x14ac:dyDescent="0.25">
      <c r="A1349" s="5" t="s">
        <v>138</v>
      </c>
      <c r="B1349" s="5">
        <v>2004</v>
      </c>
      <c r="C1349" s="12" t="s">
        <v>27</v>
      </c>
      <c r="D1349" s="5">
        <v>4</v>
      </c>
      <c r="E1349" s="5">
        <v>0</v>
      </c>
      <c r="F1349" s="10">
        <v>1629.83</v>
      </c>
      <c r="G1349" s="5" t="s">
        <v>2</v>
      </c>
      <c r="H1349" s="5" t="s">
        <v>2</v>
      </c>
      <c r="I1349" s="5" t="s">
        <v>4</v>
      </c>
      <c r="J1349" s="14"/>
      <c r="K1349" s="5">
        <f t="shared" si="63"/>
        <v>10</v>
      </c>
      <c r="L1349" s="12">
        <f t="shared" si="64"/>
        <v>38264</v>
      </c>
      <c r="M1349" s="5">
        <f t="shared" ca="1" si="65"/>
        <v>20</v>
      </c>
    </row>
    <row r="1350" spans="1:13" ht="15" customHeight="1" x14ac:dyDescent="0.25">
      <c r="A1350" s="5" t="s">
        <v>137</v>
      </c>
      <c r="B1350" s="5">
        <v>2003</v>
      </c>
      <c r="C1350" s="12" t="s">
        <v>1</v>
      </c>
      <c r="D1350" s="5">
        <v>17</v>
      </c>
      <c r="E1350" s="5">
        <v>0</v>
      </c>
      <c r="F1350" s="10">
        <v>1628.47</v>
      </c>
      <c r="G1350" s="5" t="s">
        <v>2</v>
      </c>
      <c r="H1350" s="5" t="s">
        <v>7</v>
      </c>
      <c r="I1350" s="5" t="s">
        <v>14</v>
      </c>
      <c r="J1350" s="14"/>
      <c r="K1350" s="5">
        <f t="shared" si="63"/>
        <v>7</v>
      </c>
      <c r="L1350" s="12">
        <f t="shared" si="64"/>
        <v>37819</v>
      </c>
      <c r="M1350" s="5">
        <f t="shared" ca="1" si="65"/>
        <v>21</v>
      </c>
    </row>
    <row r="1351" spans="1:13" ht="15" customHeight="1" x14ac:dyDescent="0.25">
      <c r="A1351" s="5" t="s">
        <v>136</v>
      </c>
      <c r="B1351" s="5">
        <v>2003</v>
      </c>
      <c r="C1351" s="12" t="s">
        <v>21</v>
      </c>
      <c r="D1351" s="5">
        <v>4</v>
      </c>
      <c r="E1351" s="5">
        <v>0</v>
      </c>
      <c r="F1351" s="10">
        <v>1627.28</v>
      </c>
      <c r="G1351" s="5" t="s">
        <v>2</v>
      </c>
      <c r="H1351" s="5" t="s">
        <v>2</v>
      </c>
      <c r="I1351" s="5" t="s">
        <v>14</v>
      </c>
      <c r="J1351" s="14"/>
      <c r="K1351" s="5">
        <f t="shared" si="63"/>
        <v>12</v>
      </c>
      <c r="L1351" s="12">
        <f t="shared" si="64"/>
        <v>37959</v>
      </c>
      <c r="M1351" s="5">
        <f t="shared" ca="1" si="65"/>
        <v>21</v>
      </c>
    </row>
    <row r="1352" spans="1:13" ht="15" customHeight="1" x14ac:dyDescent="0.25">
      <c r="A1352" s="5" t="s">
        <v>135</v>
      </c>
      <c r="B1352" s="5">
        <v>2003</v>
      </c>
      <c r="C1352" s="12" t="s">
        <v>11</v>
      </c>
      <c r="D1352" s="5">
        <v>9</v>
      </c>
      <c r="E1352" s="5">
        <v>0</v>
      </c>
      <c r="F1352" s="10">
        <v>1625.43</v>
      </c>
      <c r="G1352" s="5" t="s">
        <v>2</v>
      </c>
      <c r="H1352" s="5" t="s">
        <v>3</v>
      </c>
      <c r="I1352" s="5" t="s">
        <v>14</v>
      </c>
      <c r="J1352" s="14"/>
      <c r="K1352" s="5">
        <f t="shared" si="63"/>
        <v>9</v>
      </c>
      <c r="L1352" s="12">
        <f t="shared" si="64"/>
        <v>37873</v>
      </c>
      <c r="M1352" s="5">
        <f t="shared" ca="1" si="65"/>
        <v>21</v>
      </c>
    </row>
    <row r="1353" spans="1:13" ht="15" customHeight="1" x14ac:dyDescent="0.25">
      <c r="A1353" s="5" t="s">
        <v>134</v>
      </c>
      <c r="B1353" s="5">
        <v>2004</v>
      </c>
      <c r="C1353" s="12" t="s">
        <v>1</v>
      </c>
      <c r="D1353" s="5">
        <v>25</v>
      </c>
      <c r="E1353" s="5">
        <v>0</v>
      </c>
      <c r="F1353" s="10">
        <v>1622.19</v>
      </c>
      <c r="G1353" s="5" t="s">
        <v>2</v>
      </c>
      <c r="H1353" s="5" t="s">
        <v>7</v>
      </c>
      <c r="I1353" s="5" t="s">
        <v>4</v>
      </c>
      <c r="J1353" s="14"/>
      <c r="K1353" s="5">
        <f t="shared" si="63"/>
        <v>7</v>
      </c>
      <c r="L1353" s="12">
        <f t="shared" si="64"/>
        <v>38193</v>
      </c>
      <c r="M1353" s="5">
        <f t="shared" ca="1" si="65"/>
        <v>20</v>
      </c>
    </row>
    <row r="1354" spans="1:13" ht="15" customHeight="1" x14ac:dyDescent="0.25">
      <c r="A1354" s="5" t="s">
        <v>133</v>
      </c>
      <c r="B1354" s="5">
        <v>2004</v>
      </c>
      <c r="C1354" s="12" t="s">
        <v>25</v>
      </c>
      <c r="D1354" s="5">
        <v>21</v>
      </c>
      <c r="E1354" s="5">
        <v>0</v>
      </c>
      <c r="F1354" s="10">
        <v>1621.88</v>
      </c>
      <c r="G1354" s="5" t="s">
        <v>2</v>
      </c>
      <c r="H1354" s="5" t="s">
        <v>2</v>
      </c>
      <c r="I1354" s="5" t="s">
        <v>4</v>
      </c>
      <c r="J1354" s="14"/>
      <c r="K1354" s="5">
        <f t="shared" si="63"/>
        <v>8</v>
      </c>
      <c r="L1354" s="12">
        <f t="shared" si="64"/>
        <v>38220</v>
      </c>
      <c r="M1354" s="5">
        <f t="shared" ca="1" si="65"/>
        <v>20</v>
      </c>
    </row>
    <row r="1355" spans="1:13" ht="15" customHeight="1" x14ac:dyDescent="0.25">
      <c r="A1355" s="5" t="s">
        <v>132</v>
      </c>
      <c r="B1355" s="5">
        <v>2003</v>
      </c>
      <c r="C1355" s="12" t="s">
        <v>11</v>
      </c>
      <c r="D1355" s="5">
        <v>14</v>
      </c>
      <c r="E1355" s="5">
        <v>0</v>
      </c>
      <c r="F1355" s="10">
        <v>1621.34</v>
      </c>
      <c r="G1355" s="5" t="s">
        <v>2</v>
      </c>
      <c r="H1355" s="5" t="s">
        <v>2</v>
      </c>
      <c r="I1355" s="5" t="s">
        <v>14</v>
      </c>
      <c r="J1355" s="14"/>
      <c r="K1355" s="5">
        <f t="shared" si="63"/>
        <v>9</v>
      </c>
      <c r="L1355" s="12">
        <f t="shared" si="64"/>
        <v>37878</v>
      </c>
      <c r="M1355" s="5">
        <f t="shared" ca="1" si="65"/>
        <v>21</v>
      </c>
    </row>
    <row r="1356" spans="1:13" ht="15" customHeight="1" x14ac:dyDescent="0.25">
      <c r="A1356" s="5" t="s">
        <v>131</v>
      </c>
      <c r="B1356" s="5">
        <v>1995</v>
      </c>
      <c r="C1356" s="12" t="s">
        <v>25</v>
      </c>
      <c r="D1356" s="5">
        <v>5</v>
      </c>
      <c r="E1356" s="5">
        <v>0</v>
      </c>
      <c r="F1356" s="10">
        <v>1617.16</v>
      </c>
      <c r="G1356" s="5" t="s">
        <v>2</v>
      </c>
      <c r="H1356" s="5" t="s">
        <v>7</v>
      </c>
      <c r="I1356" s="5" t="s">
        <v>4</v>
      </c>
      <c r="J1356" s="14"/>
      <c r="K1356" s="5">
        <f t="shared" si="63"/>
        <v>8</v>
      </c>
      <c r="L1356" s="12">
        <f t="shared" si="64"/>
        <v>34916</v>
      </c>
      <c r="M1356" s="5">
        <f t="shared" ca="1" si="65"/>
        <v>29</v>
      </c>
    </row>
    <row r="1357" spans="1:13" ht="15" customHeight="1" x14ac:dyDescent="0.25">
      <c r="A1357" s="5" t="s">
        <v>130</v>
      </c>
      <c r="B1357" s="5">
        <v>2004</v>
      </c>
      <c r="C1357" s="12" t="s">
        <v>1</v>
      </c>
      <c r="D1357" s="5">
        <v>22</v>
      </c>
      <c r="E1357" s="5">
        <v>0</v>
      </c>
      <c r="F1357" s="10">
        <v>1615.77</v>
      </c>
      <c r="G1357" s="5" t="s">
        <v>2</v>
      </c>
      <c r="H1357" s="5" t="s">
        <v>7</v>
      </c>
      <c r="I1357" s="5" t="s">
        <v>4</v>
      </c>
      <c r="J1357" s="14"/>
      <c r="K1357" s="5">
        <f t="shared" si="63"/>
        <v>7</v>
      </c>
      <c r="L1357" s="12">
        <f t="shared" si="64"/>
        <v>38190</v>
      </c>
      <c r="M1357" s="5">
        <f t="shared" ca="1" si="65"/>
        <v>20</v>
      </c>
    </row>
    <row r="1358" spans="1:13" ht="15" customHeight="1" x14ac:dyDescent="0.25">
      <c r="A1358" s="5" t="s">
        <v>129</v>
      </c>
      <c r="B1358" s="5">
        <v>2004</v>
      </c>
      <c r="C1358" s="12" t="s">
        <v>6</v>
      </c>
      <c r="D1358" s="5">
        <v>19</v>
      </c>
      <c r="E1358" s="5">
        <v>0</v>
      </c>
      <c r="F1358" s="10">
        <v>1607.51</v>
      </c>
      <c r="G1358" s="5" t="s">
        <v>2</v>
      </c>
      <c r="H1358" s="5" t="s">
        <v>3</v>
      </c>
      <c r="I1358" s="5" t="s">
        <v>4</v>
      </c>
      <c r="J1358" s="14"/>
      <c r="K1358" s="5">
        <f t="shared" si="63"/>
        <v>11</v>
      </c>
      <c r="L1358" s="12">
        <f t="shared" si="64"/>
        <v>38310</v>
      </c>
      <c r="M1358" s="5">
        <f t="shared" ca="1" si="65"/>
        <v>20</v>
      </c>
    </row>
    <row r="1359" spans="1:13" ht="15" customHeight="1" x14ac:dyDescent="0.25">
      <c r="A1359" s="5" t="s">
        <v>2141</v>
      </c>
      <c r="B1359" s="5">
        <v>1998</v>
      </c>
      <c r="C1359" s="12" t="s">
        <v>21</v>
      </c>
      <c r="D1359" s="5">
        <v>22</v>
      </c>
      <c r="E1359" s="5">
        <v>0</v>
      </c>
      <c r="F1359" s="10">
        <v>35147.53</v>
      </c>
      <c r="G1359" s="5" t="s">
        <v>7</v>
      </c>
      <c r="H1359" s="5" t="s">
        <v>7</v>
      </c>
      <c r="I1359" s="5" t="s">
        <v>158</v>
      </c>
      <c r="J1359" s="14"/>
      <c r="K1359" s="5">
        <f t="shared" si="63"/>
        <v>12</v>
      </c>
      <c r="L1359" s="12">
        <f t="shared" si="64"/>
        <v>36151</v>
      </c>
      <c r="M1359" s="5">
        <f t="shared" ca="1" si="65"/>
        <v>26</v>
      </c>
    </row>
    <row r="1360" spans="1:13" ht="15" customHeight="1" x14ac:dyDescent="0.25">
      <c r="A1360" s="5" t="s">
        <v>128</v>
      </c>
      <c r="B1360" s="5">
        <v>1992</v>
      </c>
      <c r="C1360" s="12" t="s">
        <v>11</v>
      </c>
      <c r="D1360" s="5">
        <v>22</v>
      </c>
      <c r="E1360" s="5">
        <v>0</v>
      </c>
      <c r="F1360" s="10">
        <v>1566.88</v>
      </c>
      <c r="G1360" s="5" t="s">
        <v>2</v>
      </c>
      <c r="H1360" s="5" t="s">
        <v>7</v>
      </c>
      <c r="I1360" s="5" t="s">
        <v>4</v>
      </c>
      <c r="J1360" s="14"/>
      <c r="K1360" s="5">
        <f t="shared" si="63"/>
        <v>9</v>
      </c>
      <c r="L1360" s="12">
        <f t="shared" si="64"/>
        <v>33869</v>
      </c>
      <c r="M1360" s="5">
        <f t="shared" ca="1" si="65"/>
        <v>32</v>
      </c>
    </row>
    <row r="1361" spans="1:13" ht="15" customHeight="1" x14ac:dyDescent="0.25">
      <c r="A1361" s="5" t="s">
        <v>127</v>
      </c>
      <c r="B1361" s="5">
        <v>2001</v>
      </c>
      <c r="C1361" s="12" t="s">
        <v>21</v>
      </c>
      <c r="D1361" s="5">
        <v>5</v>
      </c>
      <c r="E1361" s="5">
        <v>0</v>
      </c>
      <c r="F1361" s="10">
        <v>1534.3</v>
      </c>
      <c r="G1361" s="5" t="s">
        <v>2</v>
      </c>
      <c r="H1361" s="5" t="s">
        <v>2</v>
      </c>
      <c r="I1361" s="5" t="s">
        <v>4</v>
      </c>
      <c r="J1361" s="14"/>
      <c r="K1361" s="5">
        <f t="shared" si="63"/>
        <v>12</v>
      </c>
      <c r="L1361" s="12">
        <f t="shared" si="64"/>
        <v>37230</v>
      </c>
      <c r="M1361" s="5">
        <f t="shared" ca="1" si="65"/>
        <v>23</v>
      </c>
    </row>
    <row r="1362" spans="1:13" ht="15" customHeight="1" x14ac:dyDescent="0.25">
      <c r="A1362" s="5" t="s">
        <v>126</v>
      </c>
      <c r="B1362" s="5">
        <v>2001</v>
      </c>
      <c r="C1362" s="12" t="s">
        <v>9</v>
      </c>
      <c r="D1362" s="5">
        <v>2</v>
      </c>
      <c r="E1362" s="5">
        <v>0</v>
      </c>
      <c r="F1362" s="10">
        <v>1532.47</v>
      </c>
      <c r="G1362" s="5" t="s">
        <v>2</v>
      </c>
      <c r="H1362" s="5" t="s">
        <v>2</v>
      </c>
      <c r="I1362" s="5" t="s">
        <v>4</v>
      </c>
      <c r="J1362" s="14"/>
      <c r="K1362" s="5">
        <f t="shared" si="63"/>
        <v>6</v>
      </c>
      <c r="L1362" s="12">
        <f t="shared" si="64"/>
        <v>37044</v>
      </c>
      <c r="M1362" s="5">
        <f t="shared" ca="1" si="65"/>
        <v>23</v>
      </c>
    </row>
    <row r="1363" spans="1:13" ht="15" customHeight="1" x14ac:dyDescent="0.25">
      <c r="A1363" s="5" t="s">
        <v>125</v>
      </c>
      <c r="B1363" s="5">
        <v>2001</v>
      </c>
      <c r="C1363" s="12" t="s">
        <v>1</v>
      </c>
      <c r="D1363" s="5">
        <v>7</v>
      </c>
      <c r="E1363" s="5">
        <v>0</v>
      </c>
      <c r="F1363" s="10">
        <v>1526.31</v>
      </c>
      <c r="G1363" s="5" t="s">
        <v>2</v>
      </c>
      <c r="H1363" s="5" t="s">
        <v>3</v>
      </c>
      <c r="I1363" s="5" t="s">
        <v>32</v>
      </c>
      <c r="J1363" s="14"/>
      <c r="K1363" s="5">
        <f t="shared" si="63"/>
        <v>7</v>
      </c>
      <c r="L1363" s="12">
        <f t="shared" si="64"/>
        <v>37079</v>
      </c>
      <c r="M1363" s="5">
        <f t="shared" ca="1" si="65"/>
        <v>23</v>
      </c>
    </row>
    <row r="1364" spans="1:13" ht="15" customHeight="1" x14ac:dyDescent="0.25">
      <c r="A1364" s="5" t="s">
        <v>124</v>
      </c>
      <c r="B1364" s="5">
        <v>2001</v>
      </c>
      <c r="C1364" s="12" t="s">
        <v>25</v>
      </c>
      <c r="D1364" s="5">
        <v>25</v>
      </c>
      <c r="E1364" s="5">
        <v>0</v>
      </c>
      <c r="F1364" s="10">
        <v>1515.34</v>
      </c>
      <c r="G1364" s="5" t="s">
        <v>2</v>
      </c>
      <c r="H1364" s="5" t="s">
        <v>3</v>
      </c>
      <c r="I1364" s="5" t="s">
        <v>4</v>
      </c>
      <c r="J1364" s="14"/>
      <c r="K1364" s="5">
        <f t="shared" si="63"/>
        <v>8</v>
      </c>
      <c r="L1364" s="12">
        <f t="shared" si="64"/>
        <v>37128</v>
      </c>
      <c r="M1364" s="5">
        <f t="shared" ca="1" si="65"/>
        <v>23</v>
      </c>
    </row>
    <row r="1365" spans="1:13" ht="15" customHeight="1" x14ac:dyDescent="0.25">
      <c r="A1365" s="5" t="s">
        <v>123</v>
      </c>
      <c r="B1365" s="5">
        <v>1998</v>
      </c>
      <c r="C1365" s="12" t="s">
        <v>9</v>
      </c>
      <c r="D1365" s="5">
        <v>19</v>
      </c>
      <c r="E1365" s="5">
        <v>0</v>
      </c>
      <c r="F1365" s="10">
        <v>1497</v>
      </c>
      <c r="G1365" s="5" t="s">
        <v>2</v>
      </c>
      <c r="H1365" s="5" t="s">
        <v>2</v>
      </c>
      <c r="I1365" s="5" t="s">
        <v>4</v>
      </c>
      <c r="J1365" s="14"/>
      <c r="K1365" s="5">
        <f t="shared" si="63"/>
        <v>6</v>
      </c>
      <c r="L1365" s="12">
        <f t="shared" si="64"/>
        <v>35965</v>
      </c>
      <c r="M1365" s="5">
        <f t="shared" ca="1" si="65"/>
        <v>26</v>
      </c>
    </row>
    <row r="1366" spans="1:13" ht="15" customHeight="1" x14ac:dyDescent="0.25">
      <c r="A1366" s="5" t="s">
        <v>122</v>
      </c>
      <c r="B1366" s="5">
        <v>1995</v>
      </c>
      <c r="C1366" s="12" t="s">
        <v>27</v>
      </c>
      <c r="D1366" s="5">
        <v>7</v>
      </c>
      <c r="E1366" s="5">
        <v>0</v>
      </c>
      <c r="F1366" s="10">
        <v>1493</v>
      </c>
      <c r="G1366" s="5" t="s">
        <v>2</v>
      </c>
      <c r="H1366" s="5" t="s">
        <v>3</v>
      </c>
      <c r="I1366" s="5" t="s">
        <v>4</v>
      </c>
      <c r="J1366" s="14"/>
      <c r="K1366" s="5">
        <f t="shared" si="63"/>
        <v>10</v>
      </c>
      <c r="L1366" s="12">
        <f t="shared" si="64"/>
        <v>34979</v>
      </c>
      <c r="M1366" s="5">
        <f t="shared" ca="1" si="65"/>
        <v>29</v>
      </c>
    </row>
    <row r="1367" spans="1:13" ht="15" customHeight="1" x14ac:dyDescent="0.25">
      <c r="A1367" s="5" t="s">
        <v>121</v>
      </c>
      <c r="B1367" s="5">
        <v>1997</v>
      </c>
      <c r="C1367" s="12" t="s">
        <v>9</v>
      </c>
      <c r="D1367" s="5">
        <v>9</v>
      </c>
      <c r="E1367" s="5">
        <v>0</v>
      </c>
      <c r="F1367" s="10">
        <v>1481</v>
      </c>
      <c r="G1367" s="5" t="s">
        <v>2</v>
      </c>
      <c r="H1367" s="5" t="s">
        <v>7</v>
      </c>
      <c r="I1367" s="5" t="s">
        <v>14</v>
      </c>
      <c r="J1367" s="14"/>
      <c r="K1367" s="5">
        <f t="shared" si="63"/>
        <v>6</v>
      </c>
      <c r="L1367" s="12">
        <f t="shared" si="64"/>
        <v>35590</v>
      </c>
      <c r="M1367" s="5">
        <f t="shared" ca="1" si="65"/>
        <v>27</v>
      </c>
    </row>
    <row r="1368" spans="1:13" ht="15" customHeight="1" x14ac:dyDescent="0.25">
      <c r="A1368" s="5" t="s">
        <v>120</v>
      </c>
      <c r="B1368" s="5">
        <v>1998</v>
      </c>
      <c r="C1368" s="12" t="s">
        <v>21</v>
      </c>
      <c r="D1368" s="5">
        <v>7</v>
      </c>
      <c r="E1368" s="5">
        <v>0</v>
      </c>
      <c r="F1368" s="10">
        <v>1477</v>
      </c>
      <c r="G1368" s="5" t="s">
        <v>2</v>
      </c>
      <c r="H1368" s="5" t="s">
        <v>7</v>
      </c>
      <c r="I1368" s="5" t="s">
        <v>4</v>
      </c>
      <c r="J1368" s="14"/>
      <c r="K1368" s="5">
        <f t="shared" si="63"/>
        <v>12</v>
      </c>
      <c r="L1368" s="12">
        <f t="shared" si="64"/>
        <v>36136</v>
      </c>
      <c r="M1368" s="5">
        <f t="shared" ca="1" si="65"/>
        <v>26</v>
      </c>
    </row>
    <row r="1369" spans="1:13" ht="15" customHeight="1" x14ac:dyDescent="0.25">
      <c r="A1369" s="5" t="s">
        <v>119</v>
      </c>
      <c r="B1369" s="5">
        <v>2003</v>
      </c>
      <c r="C1369" s="12" t="s">
        <v>9</v>
      </c>
      <c r="D1369" s="5">
        <v>20</v>
      </c>
      <c r="E1369" s="5">
        <v>0</v>
      </c>
      <c r="F1369" s="10">
        <v>1467</v>
      </c>
      <c r="G1369" s="5" t="s">
        <v>2</v>
      </c>
      <c r="H1369" s="5" t="s">
        <v>2</v>
      </c>
      <c r="I1369" s="5" t="s">
        <v>4</v>
      </c>
      <c r="J1369" s="14"/>
      <c r="K1369" s="5">
        <f t="shared" si="63"/>
        <v>6</v>
      </c>
      <c r="L1369" s="12">
        <f t="shared" si="64"/>
        <v>37792</v>
      </c>
      <c r="M1369" s="5">
        <f t="shared" ca="1" si="65"/>
        <v>21</v>
      </c>
    </row>
    <row r="1370" spans="1:13" ht="15" customHeight="1" x14ac:dyDescent="0.25">
      <c r="A1370" s="5" t="s">
        <v>2140</v>
      </c>
      <c r="B1370" s="5">
        <v>1977</v>
      </c>
      <c r="C1370" s="12" t="s">
        <v>9</v>
      </c>
      <c r="D1370" s="5">
        <v>29</v>
      </c>
      <c r="E1370" s="5">
        <v>0</v>
      </c>
      <c r="F1370" s="10">
        <v>35069.370000000003</v>
      </c>
      <c r="G1370" s="5" t="s">
        <v>7</v>
      </c>
      <c r="H1370" s="5" t="s">
        <v>7</v>
      </c>
      <c r="I1370" s="5" t="s">
        <v>346</v>
      </c>
      <c r="J1370" s="14"/>
      <c r="K1370" s="5">
        <f t="shared" si="63"/>
        <v>6</v>
      </c>
      <c r="L1370" s="12">
        <f t="shared" si="64"/>
        <v>28305</v>
      </c>
      <c r="M1370" s="5">
        <f t="shared" ca="1" si="65"/>
        <v>47</v>
      </c>
    </row>
    <row r="1371" spans="1:13" ht="15" customHeight="1" x14ac:dyDescent="0.25">
      <c r="A1371" s="5" t="s">
        <v>118</v>
      </c>
      <c r="B1371" s="5">
        <v>1997</v>
      </c>
      <c r="C1371" s="12" t="s">
        <v>9</v>
      </c>
      <c r="D1371" s="5">
        <v>19</v>
      </c>
      <c r="E1371" s="5">
        <v>0</v>
      </c>
      <c r="F1371" s="10">
        <v>1445</v>
      </c>
      <c r="G1371" s="5" t="s">
        <v>2</v>
      </c>
      <c r="H1371" s="5" t="s">
        <v>7</v>
      </c>
      <c r="I1371" s="5" t="s">
        <v>4</v>
      </c>
      <c r="J1371" s="14"/>
      <c r="K1371" s="5">
        <f t="shared" si="63"/>
        <v>6</v>
      </c>
      <c r="L1371" s="12">
        <f t="shared" si="64"/>
        <v>35600</v>
      </c>
      <c r="M1371" s="5">
        <f t="shared" ca="1" si="65"/>
        <v>27</v>
      </c>
    </row>
    <row r="1372" spans="1:13" ht="15" customHeight="1" x14ac:dyDescent="0.25">
      <c r="A1372" s="5" t="s">
        <v>117</v>
      </c>
      <c r="B1372" s="5">
        <v>2000</v>
      </c>
      <c r="C1372" s="12" t="s">
        <v>11</v>
      </c>
      <c r="D1372" s="5">
        <v>1</v>
      </c>
      <c r="E1372" s="5">
        <v>0</v>
      </c>
      <c r="F1372" s="10">
        <v>1438</v>
      </c>
      <c r="G1372" s="5" t="s">
        <v>2</v>
      </c>
      <c r="H1372" s="5" t="s">
        <v>2</v>
      </c>
      <c r="I1372" s="5" t="s">
        <v>4</v>
      </c>
      <c r="J1372" s="14"/>
      <c r="K1372" s="5">
        <f t="shared" si="63"/>
        <v>9</v>
      </c>
      <c r="L1372" s="12">
        <f t="shared" si="64"/>
        <v>36770</v>
      </c>
      <c r="M1372" s="5">
        <f t="shared" ca="1" si="65"/>
        <v>24</v>
      </c>
    </row>
    <row r="1373" spans="1:13" ht="15" customHeight="1" x14ac:dyDescent="0.25">
      <c r="A1373" s="5" t="s">
        <v>116</v>
      </c>
      <c r="B1373" s="5">
        <v>1997</v>
      </c>
      <c r="C1373" s="12" t="s">
        <v>21</v>
      </c>
      <c r="D1373" s="5">
        <v>5</v>
      </c>
      <c r="E1373" s="5">
        <v>0</v>
      </c>
      <c r="F1373" s="10">
        <v>1422</v>
      </c>
      <c r="G1373" s="5" t="s">
        <v>2</v>
      </c>
      <c r="H1373" s="5" t="s">
        <v>2</v>
      </c>
      <c r="I1373" s="5" t="s">
        <v>4</v>
      </c>
      <c r="J1373" s="14"/>
      <c r="K1373" s="5">
        <f t="shared" si="63"/>
        <v>12</v>
      </c>
      <c r="L1373" s="12">
        <f t="shared" si="64"/>
        <v>35769</v>
      </c>
      <c r="M1373" s="5">
        <f t="shared" ca="1" si="65"/>
        <v>27</v>
      </c>
    </row>
    <row r="1374" spans="1:13" ht="15" customHeight="1" x14ac:dyDescent="0.25">
      <c r="A1374" s="5" t="s">
        <v>115</v>
      </c>
      <c r="B1374" s="5">
        <v>2001</v>
      </c>
      <c r="C1374" s="12" t="s">
        <v>25</v>
      </c>
      <c r="D1374" s="5">
        <v>23</v>
      </c>
      <c r="E1374" s="5">
        <v>0</v>
      </c>
      <c r="F1374" s="10">
        <v>1421</v>
      </c>
      <c r="G1374" s="5" t="s">
        <v>2</v>
      </c>
      <c r="H1374" s="5" t="s">
        <v>2</v>
      </c>
      <c r="I1374" s="5" t="s">
        <v>4</v>
      </c>
      <c r="J1374" s="14"/>
      <c r="K1374" s="5">
        <f t="shared" si="63"/>
        <v>8</v>
      </c>
      <c r="L1374" s="12">
        <f t="shared" si="64"/>
        <v>37126</v>
      </c>
      <c r="M1374" s="5">
        <f t="shared" ca="1" si="65"/>
        <v>23</v>
      </c>
    </row>
    <row r="1375" spans="1:13" ht="15" customHeight="1" x14ac:dyDescent="0.25">
      <c r="A1375" s="5" t="s">
        <v>114</v>
      </c>
      <c r="B1375" s="5">
        <v>1996</v>
      </c>
      <c r="C1375" s="12" t="s">
        <v>9</v>
      </c>
      <c r="D1375" s="5">
        <v>23</v>
      </c>
      <c r="E1375" s="5">
        <v>0</v>
      </c>
      <c r="F1375" s="10">
        <v>1417</v>
      </c>
      <c r="G1375" s="5" t="s">
        <v>2</v>
      </c>
      <c r="H1375" s="5" t="s">
        <v>3</v>
      </c>
      <c r="I1375" s="5" t="s">
        <v>4</v>
      </c>
      <c r="J1375" s="14"/>
      <c r="K1375" s="5">
        <f t="shared" si="63"/>
        <v>6</v>
      </c>
      <c r="L1375" s="12">
        <f t="shared" si="64"/>
        <v>35239</v>
      </c>
      <c r="M1375" s="5">
        <f t="shared" ca="1" si="65"/>
        <v>28</v>
      </c>
    </row>
    <row r="1376" spans="1:13" ht="15" customHeight="1" x14ac:dyDescent="0.25">
      <c r="A1376" s="5" t="s">
        <v>113</v>
      </c>
      <c r="B1376" s="5">
        <v>1997</v>
      </c>
      <c r="C1376" s="12" t="s">
        <v>27</v>
      </c>
      <c r="D1376" s="5">
        <v>27</v>
      </c>
      <c r="E1376" s="5">
        <v>0</v>
      </c>
      <c r="F1376" s="10">
        <v>1402</v>
      </c>
      <c r="G1376" s="5" t="s">
        <v>2</v>
      </c>
      <c r="H1376" s="5" t="s">
        <v>3</v>
      </c>
      <c r="I1376" s="5" t="s">
        <v>32</v>
      </c>
      <c r="J1376" s="14"/>
      <c r="K1376" s="5">
        <f t="shared" si="63"/>
        <v>10</v>
      </c>
      <c r="L1376" s="12">
        <f t="shared" si="64"/>
        <v>35730</v>
      </c>
      <c r="M1376" s="5">
        <f t="shared" ca="1" si="65"/>
        <v>27</v>
      </c>
    </row>
    <row r="1377" spans="1:13" ht="15" customHeight="1" x14ac:dyDescent="0.25">
      <c r="A1377" s="5" t="s">
        <v>112</v>
      </c>
      <c r="B1377" s="5">
        <v>1998</v>
      </c>
      <c r="C1377" s="12" t="s">
        <v>11</v>
      </c>
      <c r="D1377" s="5">
        <v>5</v>
      </c>
      <c r="E1377" s="5">
        <v>0</v>
      </c>
      <c r="F1377" s="10">
        <v>1400.44</v>
      </c>
      <c r="G1377" s="5" t="s">
        <v>2</v>
      </c>
      <c r="H1377" s="5" t="s">
        <v>2</v>
      </c>
      <c r="I1377" s="5" t="s">
        <v>4</v>
      </c>
      <c r="J1377" s="14"/>
      <c r="K1377" s="5">
        <f t="shared" si="63"/>
        <v>9</v>
      </c>
      <c r="L1377" s="12">
        <f t="shared" si="64"/>
        <v>36043</v>
      </c>
      <c r="M1377" s="5">
        <f t="shared" ca="1" si="65"/>
        <v>26</v>
      </c>
    </row>
    <row r="1378" spans="1:13" ht="15" customHeight="1" x14ac:dyDescent="0.25">
      <c r="A1378" s="5" t="s">
        <v>111</v>
      </c>
      <c r="B1378" s="5">
        <v>2002</v>
      </c>
      <c r="C1378" s="12" t="s">
        <v>21</v>
      </c>
      <c r="D1378" s="5">
        <v>22</v>
      </c>
      <c r="E1378" s="5">
        <v>0</v>
      </c>
      <c r="F1378" s="10">
        <v>1391.53</v>
      </c>
      <c r="G1378" s="5" t="s">
        <v>2</v>
      </c>
      <c r="H1378" s="5" t="s">
        <v>7</v>
      </c>
      <c r="I1378" s="5" t="s">
        <v>4</v>
      </c>
      <c r="J1378" s="14"/>
      <c r="K1378" s="5">
        <f t="shared" si="63"/>
        <v>12</v>
      </c>
      <c r="L1378" s="12">
        <f t="shared" si="64"/>
        <v>37612</v>
      </c>
      <c r="M1378" s="5">
        <f t="shared" ca="1" si="65"/>
        <v>22</v>
      </c>
    </row>
    <row r="1379" spans="1:13" ht="15" customHeight="1" x14ac:dyDescent="0.25">
      <c r="A1379" s="5" t="s">
        <v>110</v>
      </c>
      <c r="B1379" s="5">
        <v>2002</v>
      </c>
      <c r="C1379" s="12" t="s">
        <v>6</v>
      </c>
      <c r="D1379" s="5">
        <v>14</v>
      </c>
      <c r="E1379" s="5">
        <v>0</v>
      </c>
      <c r="F1379" s="10">
        <v>1390</v>
      </c>
      <c r="G1379" s="5" t="s">
        <v>2</v>
      </c>
      <c r="H1379" s="5" t="s">
        <v>2</v>
      </c>
      <c r="I1379" s="5" t="s">
        <v>4</v>
      </c>
      <c r="J1379" s="14"/>
      <c r="K1379" s="5">
        <f t="shared" si="63"/>
        <v>11</v>
      </c>
      <c r="L1379" s="12">
        <f t="shared" si="64"/>
        <v>37574</v>
      </c>
      <c r="M1379" s="5">
        <f t="shared" ca="1" si="65"/>
        <v>22</v>
      </c>
    </row>
    <row r="1380" spans="1:13" ht="15" customHeight="1" x14ac:dyDescent="0.25">
      <c r="A1380" s="5" t="s">
        <v>109</v>
      </c>
      <c r="B1380" s="5">
        <v>1999</v>
      </c>
      <c r="C1380" s="12" t="s">
        <v>1</v>
      </c>
      <c r="D1380" s="5">
        <v>6</v>
      </c>
      <c r="E1380" s="5">
        <v>0</v>
      </c>
      <c r="F1380" s="10">
        <v>1389</v>
      </c>
      <c r="G1380" s="5" t="s">
        <v>2</v>
      </c>
      <c r="H1380" s="5" t="s">
        <v>2</v>
      </c>
      <c r="I1380" s="5" t="s">
        <v>4</v>
      </c>
      <c r="J1380" s="14"/>
      <c r="K1380" s="5">
        <f t="shared" si="63"/>
        <v>7</v>
      </c>
      <c r="L1380" s="12">
        <f t="shared" si="64"/>
        <v>36347</v>
      </c>
      <c r="M1380" s="5">
        <f t="shared" ca="1" si="65"/>
        <v>25</v>
      </c>
    </row>
    <row r="1381" spans="1:13" ht="15" customHeight="1" x14ac:dyDescent="0.25">
      <c r="A1381" s="5" t="s">
        <v>2139</v>
      </c>
      <c r="B1381" s="5">
        <v>1975</v>
      </c>
      <c r="C1381" s="12" t="s">
        <v>25</v>
      </c>
      <c r="D1381" s="5">
        <v>29</v>
      </c>
      <c r="E1381" s="5">
        <v>1</v>
      </c>
      <c r="F1381" s="10">
        <v>35050.620000000003</v>
      </c>
      <c r="G1381" s="5" t="s">
        <v>2</v>
      </c>
      <c r="H1381" s="5" t="s">
        <v>7</v>
      </c>
      <c r="I1381" s="5" t="s">
        <v>32</v>
      </c>
      <c r="J1381" s="14"/>
      <c r="K1381" s="5">
        <f t="shared" si="63"/>
        <v>8</v>
      </c>
      <c r="L1381" s="12">
        <f t="shared" si="64"/>
        <v>27635</v>
      </c>
      <c r="M1381" s="5">
        <f t="shared" ca="1" si="65"/>
        <v>49</v>
      </c>
    </row>
    <row r="1382" spans="1:13" ht="15" customHeight="1" x14ac:dyDescent="0.25">
      <c r="A1382" s="5" t="s">
        <v>108</v>
      </c>
      <c r="B1382" s="5">
        <v>2002</v>
      </c>
      <c r="C1382" s="12" t="s">
        <v>25</v>
      </c>
      <c r="D1382" s="5">
        <v>15</v>
      </c>
      <c r="E1382" s="5">
        <v>0</v>
      </c>
      <c r="F1382" s="10">
        <v>1382</v>
      </c>
      <c r="G1382" s="5" t="s">
        <v>2</v>
      </c>
      <c r="H1382" s="5" t="s">
        <v>7</v>
      </c>
      <c r="I1382" s="5" t="s">
        <v>4</v>
      </c>
      <c r="J1382" s="14"/>
      <c r="K1382" s="5">
        <f t="shared" si="63"/>
        <v>8</v>
      </c>
      <c r="L1382" s="12">
        <f t="shared" si="64"/>
        <v>37483</v>
      </c>
      <c r="M1382" s="5">
        <f t="shared" ca="1" si="65"/>
        <v>22</v>
      </c>
    </row>
    <row r="1383" spans="1:13" ht="15" customHeight="1" x14ac:dyDescent="0.25">
      <c r="A1383" s="5" t="s">
        <v>107</v>
      </c>
      <c r="B1383" s="5">
        <v>1998</v>
      </c>
      <c r="C1383" s="12" t="s">
        <v>21</v>
      </c>
      <c r="D1383" s="5">
        <v>3</v>
      </c>
      <c r="E1383" s="5">
        <v>0</v>
      </c>
      <c r="F1383" s="10">
        <v>1359</v>
      </c>
      <c r="G1383" s="5" t="s">
        <v>2</v>
      </c>
      <c r="H1383" s="5" t="s">
        <v>7</v>
      </c>
      <c r="I1383" s="5" t="s">
        <v>4</v>
      </c>
      <c r="J1383" s="14"/>
      <c r="K1383" s="5">
        <f t="shared" si="63"/>
        <v>12</v>
      </c>
      <c r="L1383" s="12">
        <f t="shared" si="64"/>
        <v>36132</v>
      </c>
      <c r="M1383" s="5">
        <f t="shared" ca="1" si="65"/>
        <v>26</v>
      </c>
    </row>
    <row r="1384" spans="1:13" ht="15" customHeight="1" x14ac:dyDescent="0.25">
      <c r="A1384" s="5" t="s">
        <v>106</v>
      </c>
      <c r="B1384" s="5">
        <v>1997</v>
      </c>
      <c r="C1384" s="12" t="s">
        <v>6</v>
      </c>
      <c r="D1384" s="5">
        <v>7</v>
      </c>
      <c r="E1384" s="5">
        <v>0</v>
      </c>
      <c r="F1384" s="10">
        <v>1341.16</v>
      </c>
      <c r="G1384" s="5" t="s">
        <v>2</v>
      </c>
      <c r="H1384" s="5" t="s">
        <v>2</v>
      </c>
      <c r="I1384" s="5" t="s">
        <v>14</v>
      </c>
      <c r="J1384" s="14"/>
      <c r="K1384" s="5">
        <f t="shared" si="63"/>
        <v>11</v>
      </c>
      <c r="L1384" s="12">
        <f t="shared" si="64"/>
        <v>35741</v>
      </c>
      <c r="M1384" s="5">
        <f t="shared" ca="1" si="65"/>
        <v>27</v>
      </c>
    </row>
    <row r="1385" spans="1:13" ht="15" customHeight="1" x14ac:dyDescent="0.25">
      <c r="A1385" s="5" t="s">
        <v>105</v>
      </c>
      <c r="B1385" s="5">
        <v>1995</v>
      </c>
      <c r="C1385" s="12" t="s">
        <v>1</v>
      </c>
      <c r="D1385" s="5">
        <v>30</v>
      </c>
      <c r="E1385" s="5">
        <v>0</v>
      </c>
      <c r="F1385" s="10">
        <v>1338</v>
      </c>
      <c r="G1385" s="5" t="s">
        <v>2</v>
      </c>
      <c r="H1385" s="5" t="s">
        <v>3</v>
      </c>
      <c r="I1385" s="5" t="s">
        <v>14</v>
      </c>
      <c r="J1385" s="14"/>
      <c r="K1385" s="5">
        <f t="shared" si="63"/>
        <v>7</v>
      </c>
      <c r="L1385" s="12">
        <f t="shared" si="64"/>
        <v>34910</v>
      </c>
      <c r="M1385" s="5">
        <f t="shared" ca="1" si="65"/>
        <v>29</v>
      </c>
    </row>
    <row r="1386" spans="1:13" ht="15" customHeight="1" x14ac:dyDescent="0.25">
      <c r="A1386" s="5" t="s">
        <v>104</v>
      </c>
      <c r="B1386" s="5">
        <v>1998</v>
      </c>
      <c r="C1386" s="12" t="s">
        <v>1</v>
      </c>
      <c r="D1386" s="5">
        <v>12</v>
      </c>
      <c r="E1386" s="5">
        <v>0</v>
      </c>
      <c r="F1386" s="10">
        <v>1332.61</v>
      </c>
      <c r="G1386" s="5" t="s">
        <v>2</v>
      </c>
      <c r="H1386" s="5" t="s">
        <v>3</v>
      </c>
      <c r="I1386" s="5" t="s">
        <v>4</v>
      </c>
      <c r="J1386" s="14"/>
      <c r="K1386" s="5">
        <f t="shared" si="63"/>
        <v>7</v>
      </c>
      <c r="L1386" s="12">
        <f t="shared" si="64"/>
        <v>35988</v>
      </c>
      <c r="M1386" s="5">
        <f t="shared" ca="1" si="65"/>
        <v>26</v>
      </c>
    </row>
    <row r="1387" spans="1:13" ht="15" customHeight="1" x14ac:dyDescent="0.25">
      <c r="A1387" s="5" t="s">
        <v>103</v>
      </c>
      <c r="B1387" s="5">
        <v>1999</v>
      </c>
      <c r="C1387" s="12" t="s">
        <v>27</v>
      </c>
      <c r="D1387" s="5">
        <v>14</v>
      </c>
      <c r="E1387" s="5">
        <v>0</v>
      </c>
      <c r="F1387" s="10">
        <v>1329.17</v>
      </c>
      <c r="G1387" s="5" t="s">
        <v>2</v>
      </c>
      <c r="H1387" s="5" t="s">
        <v>3</v>
      </c>
      <c r="I1387" s="5" t="s">
        <v>4</v>
      </c>
      <c r="J1387" s="14"/>
      <c r="K1387" s="5">
        <f t="shared" si="63"/>
        <v>10</v>
      </c>
      <c r="L1387" s="12">
        <f t="shared" si="64"/>
        <v>36447</v>
      </c>
      <c r="M1387" s="5">
        <f t="shared" ca="1" si="65"/>
        <v>25</v>
      </c>
    </row>
    <row r="1388" spans="1:13" ht="15" customHeight="1" x14ac:dyDescent="0.25">
      <c r="A1388" s="5" t="s">
        <v>102</v>
      </c>
      <c r="B1388" s="5">
        <v>2002</v>
      </c>
      <c r="C1388" s="12" t="s">
        <v>27</v>
      </c>
      <c r="D1388" s="5">
        <v>13</v>
      </c>
      <c r="E1388" s="5">
        <v>0</v>
      </c>
      <c r="F1388" s="10">
        <v>1315</v>
      </c>
      <c r="G1388" s="5" t="s">
        <v>2</v>
      </c>
      <c r="H1388" s="5" t="s">
        <v>2</v>
      </c>
      <c r="I1388" s="5" t="s">
        <v>4</v>
      </c>
      <c r="J1388" s="14"/>
      <c r="K1388" s="5">
        <f t="shared" si="63"/>
        <v>10</v>
      </c>
      <c r="L1388" s="12">
        <f t="shared" si="64"/>
        <v>37542</v>
      </c>
      <c r="M1388" s="5">
        <f t="shared" ca="1" si="65"/>
        <v>22</v>
      </c>
    </row>
    <row r="1389" spans="1:13" ht="15" customHeight="1" x14ac:dyDescent="0.25">
      <c r="A1389" s="5" t="s">
        <v>101</v>
      </c>
      <c r="B1389" s="5">
        <v>1999</v>
      </c>
      <c r="C1389" s="12" t="s">
        <v>21</v>
      </c>
      <c r="D1389" s="5">
        <v>2</v>
      </c>
      <c r="E1389" s="5">
        <v>0</v>
      </c>
      <c r="F1389" s="10">
        <v>1304</v>
      </c>
      <c r="G1389" s="5" t="s">
        <v>2</v>
      </c>
      <c r="H1389" s="5" t="s">
        <v>2</v>
      </c>
      <c r="I1389" s="5" t="s">
        <v>4</v>
      </c>
      <c r="J1389" s="14"/>
      <c r="K1389" s="5">
        <f t="shared" si="63"/>
        <v>12</v>
      </c>
      <c r="L1389" s="12">
        <f t="shared" si="64"/>
        <v>36496</v>
      </c>
      <c r="M1389" s="5">
        <f t="shared" ca="1" si="65"/>
        <v>25</v>
      </c>
    </row>
    <row r="1390" spans="1:13" ht="15" customHeight="1" x14ac:dyDescent="0.25">
      <c r="A1390" s="5" t="s">
        <v>100</v>
      </c>
      <c r="B1390" s="5">
        <v>2002</v>
      </c>
      <c r="C1390" s="12" t="s">
        <v>21</v>
      </c>
      <c r="D1390" s="5">
        <v>10</v>
      </c>
      <c r="E1390" s="5">
        <v>0</v>
      </c>
      <c r="F1390" s="10">
        <v>1304</v>
      </c>
      <c r="G1390" s="5" t="s">
        <v>2</v>
      </c>
      <c r="H1390" s="5" t="s">
        <v>2</v>
      </c>
      <c r="I1390" s="5" t="s">
        <v>14</v>
      </c>
      <c r="J1390" s="14"/>
      <c r="K1390" s="5">
        <f t="shared" si="63"/>
        <v>12</v>
      </c>
      <c r="L1390" s="12">
        <f t="shared" si="64"/>
        <v>37600</v>
      </c>
      <c r="M1390" s="5">
        <f t="shared" ca="1" si="65"/>
        <v>22</v>
      </c>
    </row>
    <row r="1391" spans="1:13" ht="15" customHeight="1" x14ac:dyDescent="0.25">
      <c r="A1391" s="5" t="s">
        <v>99</v>
      </c>
      <c r="B1391" s="5">
        <v>2001</v>
      </c>
      <c r="C1391" s="12" t="s">
        <v>6</v>
      </c>
      <c r="D1391" s="5">
        <v>29</v>
      </c>
      <c r="E1391" s="5">
        <v>0</v>
      </c>
      <c r="F1391" s="10">
        <v>1293</v>
      </c>
      <c r="G1391" s="5" t="s">
        <v>2</v>
      </c>
      <c r="H1391" s="5" t="s">
        <v>3</v>
      </c>
      <c r="I1391" s="5" t="s">
        <v>14</v>
      </c>
      <c r="J1391" s="14"/>
      <c r="K1391" s="5">
        <f t="shared" si="63"/>
        <v>11</v>
      </c>
      <c r="L1391" s="12">
        <f t="shared" si="64"/>
        <v>37224</v>
      </c>
      <c r="M1391" s="5">
        <f t="shared" ca="1" si="65"/>
        <v>23</v>
      </c>
    </row>
    <row r="1392" spans="1:13" ht="15" customHeight="1" x14ac:dyDescent="0.25">
      <c r="A1392" s="5" t="s">
        <v>2138</v>
      </c>
      <c r="B1392" s="5">
        <v>1982</v>
      </c>
      <c r="C1392" s="12" t="s">
        <v>1</v>
      </c>
      <c r="D1392" s="5">
        <v>5</v>
      </c>
      <c r="E1392" s="5">
        <v>3</v>
      </c>
      <c r="F1392" s="10">
        <v>35000.730000000003</v>
      </c>
      <c r="G1392" s="5" t="s">
        <v>2</v>
      </c>
      <c r="H1392" s="5" t="s">
        <v>3</v>
      </c>
      <c r="I1392" s="5" t="s">
        <v>32</v>
      </c>
      <c r="J1392" s="14"/>
      <c r="K1392" s="5">
        <f t="shared" si="63"/>
        <v>7</v>
      </c>
      <c r="L1392" s="12">
        <f t="shared" si="64"/>
        <v>30137</v>
      </c>
      <c r="M1392" s="5">
        <f t="shared" ca="1" si="65"/>
        <v>42</v>
      </c>
    </row>
    <row r="1393" spans="1:13" ht="15" customHeight="1" x14ac:dyDescent="0.25">
      <c r="A1393" s="5" t="s">
        <v>98</v>
      </c>
      <c r="B1393" s="5">
        <v>1998</v>
      </c>
      <c r="C1393" s="12" t="s">
        <v>9</v>
      </c>
      <c r="D1393" s="5">
        <v>4</v>
      </c>
      <c r="E1393" s="5">
        <v>0</v>
      </c>
      <c r="F1393" s="10">
        <v>1290.93</v>
      </c>
      <c r="G1393" s="5" t="s">
        <v>2</v>
      </c>
      <c r="H1393" s="5" t="s">
        <v>2</v>
      </c>
      <c r="I1393" s="5" t="s">
        <v>4</v>
      </c>
      <c r="J1393" s="14"/>
      <c r="K1393" s="5">
        <f t="shared" si="63"/>
        <v>6</v>
      </c>
      <c r="L1393" s="12">
        <f t="shared" si="64"/>
        <v>35950</v>
      </c>
      <c r="M1393" s="5">
        <f t="shared" ca="1" si="65"/>
        <v>26</v>
      </c>
    </row>
    <row r="1394" spans="1:13" ht="15" customHeight="1" x14ac:dyDescent="0.25">
      <c r="A1394" s="5" t="s">
        <v>97</v>
      </c>
      <c r="B1394" s="5">
        <v>2000</v>
      </c>
      <c r="C1394" s="12" t="s">
        <v>9</v>
      </c>
      <c r="D1394" s="5">
        <v>26</v>
      </c>
      <c r="E1394" s="5">
        <v>0</v>
      </c>
      <c r="F1394" s="10">
        <v>1286</v>
      </c>
      <c r="G1394" s="5" t="s">
        <v>2</v>
      </c>
      <c r="H1394" s="5" t="s">
        <v>2</v>
      </c>
      <c r="I1394" s="5" t="s">
        <v>4</v>
      </c>
      <c r="J1394" s="14"/>
      <c r="K1394" s="5">
        <f t="shared" si="63"/>
        <v>6</v>
      </c>
      <c r="L1394" s="12">
        <f t="shared" si="64"/>
        <v>36703</v>
      </c>
      <c r="M1394" s="5">
        <f t="shared" ca="1" si="65"/>
        <v>24</v>
      </c>
    </row>
    <row r="1395" spans="1:13" ht="15" customHeight="1" x14ac:dyDescent="0.25">
      <c r="A1395" s="5" t="s">
        <v>96</v>
      </c>
      <c r="B1395" s="5">
        <v>2004</v>
      </c>
      <c r="C1395" s="12" t="s">
        <v>1</v>
      </c>
      <c r="D1395" s="5">
        <v>28</v>
      </c>
      <c r="E1395" s="5">
        <v>0</v>
      </c>
      <c r="F1395" s="10">
        <v>1285</v>
      </c>
      <c r="G1395" s="5" t="s">
        <v>2</v>
      </c>
      <c r="H1395" s="5" t="s">
        <v>3</v>
      </c>
      <c r="I1395" s="5" t="s">
        <v>4</v>
      </c>
      <c r="J1395" s="14"/>
      <c r="K1395" s="5">
        <f t="shared" si="63"/>
        <v>7</v>
      </c>
      <c r="L1395" s="12">
        <f t="shared" si="64"/>
        <v>38196</v>
      </c>
      <c r="M1395" s="5">
        <f t="shared" ca="1" si="65"/>
        <v>20</v>
      </c>
    </row>
    <row r="1396" spans="1:13" ht="15" customHeight="1" x14ac:dyDescent="0.25">
      <c r="A1396" s="5" t="s">
        <v>95</v>
      </c>
      <c r="B1396" s="5">
        <v>2004</v>
      </c>
      <c r="C1396" s="12" t="s">
        <v>11</v>
      </c>
      <c r="D1396" s="5">
        <v>30</v>
      </c>
      <c r="E1396" s="5">
        <v>0</v>
      </c>
      <c r="F1396" s="10">
        <v>1283</v>
      </c>
      <c r="G1396" s="5" t="s">
        <v>2</v>
      </c>
      <c r="H1396" s="5" t="s">
        <v>7</v>
      </c>
      <c r="I1396" s="5" t="s">
        <v>4</v>
      </c>
      <c r="J1396" s="14"/>
      <c r="K1396" s="5">
        <f t="shared" si="63"/>
        <v>9</v>
      </c>
      <c r="L1396" s="12">
        <f t="shared" si="64"/>
        <v>38260</v>
      </c>
      <c r="M1396" s="5">
        <f t="shared" ca="1" si="65"/>
        <v>20</v>
      </c>
    </row>
    <row r="1397" spans="1:13" ht="15" customHeight="1" x14ac:dyDescent="0.25">
      <c r="A1397" s="5" t="s">
        <v>94</v>
      </c>
      <c r="B1397" s="5">
        <v>1997</v>
      </c>
      <c r="C1397" s="12" t="s">
        <v>27</v>
      </c>
      <c r="D1397" s="5">
        <v>26</v>
      </c>
      <c r="E1397" s="5">
        <v>0</v>
      </c>
      <c r="F1397" s="10">
        <v>1276</v>
      </c>
      <c r="G1397" s="5" t="s">
        <v>2</v>
      </c>
      <c r="H1397" s="5" t="s">
        <v>2</v>
      </c>
      <c r="I1397" s="5" t="s">
        <v>14</v>
      </c>
      <c r="J1397" s="14"/>
      <c r="K1397" s="5">
        <f t="shared" si="63"/>
        <v>10</v>
      </c>
      <c r="L1397" s="12">
        <f t="shared" si="64"/>
        <v>35729</v>
      </c>
      <c r="M1397" s="5">
        <f t="shared" ca="1" si="65"/>
        <v>27</v>
      </c>
    </row>
    <row r="1398" spans="1:13" ht="15" customHeight="1" x14ac:dyDescent="0.25">
      <c r="A1398" s="5" t="s">
        <v>93</v>
      </c>
      <c r="B1398" s="5">
        <v>2002</v>
      </c>
      <c r="C1398" s="12" t="s">
        <v>21</v>
      </c>
      <c r="D1398" s="5">
        <v>4</v>
      </c>
      <c r="E1398" s="5">
        <v>0</v>
      </c>
      <c r="F1398" s="10">
        <v>1267</v>
      </c>
      <c r="G1398" s="5" t="s">
        <v>2</v>
      </c>
      <c r="H1398" s="5" t="s">
        <v>7</v>
      </c>
      <c r="I1398" s="5" t="s">
        <v>4</v>
      </c>
      <c r="J1398" s="14"/>
      <c r="K1398" s="5">
        <f t="shared" si="63"/>
        <v>12</v>
      </c>
      <c r="L1398" s="12">
        <f t="shared" si="64"/>
        <v>37594</v>
      </c>
      <c r="M1398" s="5">
        <f t="shared" ca="1" si="65"/>
        <v>22</v>
      </c>
    </row>
    <row r="1399" spans="1:13" ht="15" customHeight="1" x14ac:dyDescent="0.25">
      <c r="A1399" s="5" t="s">
        <v>92</v>
      </c>
      <c r="B1399" s="5">
        <v>2003</v>
      </c>
      <c r="C1399" s="12" t="s">
        <v>6</v>
      </c>
      <c r="D1399" s="5">
        <v>21</v>
      </c>
      <c r="E1399" s="5">
        <v>0</v>
      </c>
      <c r="F1399" s="10">
        <v>1263.25</v>
      </c>
      <c r="G1399" s="5" t="s">
        <v>2</v>
      </c>
      <c r="H1399" s="5" t="s">
        <v>3</v>
      </c>
      <c r="I1399" s="5" t="s">
        <v>32</v>
      </c>
      <c r="J1399" s="14"/>
      <c r="K1399" s="5">
        <f t="shared" si="63"/>
        <v>11</v>
      </c>
      <c r="L1399" s="12">
        <f t="shared" si="64"/>
        <v>37946</v>
      </c>
      <c r="M1399" s="5">
        <f t="shared" ca="1" si="65"/>
        <v>21</v>
      </c>
    </row>
    <row r="1400" spans="1:13" ht="15" customHeight="1" x14ac:dyDescent="0.25">
      <c r="A1400" s="5" t="s">
        <v>91</v>
      </c>
      <c r="B1400" s="5">
        <v>2003</v>
      </c>
      <c r="C1400" s="12" t="s">
        <v>25</v>
      </c>
      <c r="D1400" s="5">
        <v>15</v>
      </c>
      <c r="E1400" s="5">
        <v>0</v>
      </c>
      <c r="F1400" s="10">
        <v>1261.8599999999999</v>
      </c>
      <c r="G1400" s="5" t="s">
        <v>2</v>
      </c>
      <c r="H1400" s="5" t="s">
        <v>3</v>
      </c>
      <c r="I1400" s="5" t="s">
        <v>32</v>
      </c>
      <c r="J1400" s="14"/>
      <c r="K1400" s="5">
        <f t="shared" si="63"/>
        <v>8</v>
      </c>
      <c r="L1400" s="12">
        <f t="shared" si="64"/>
        <v>37848</v>
      </c>
      <c r="M1400" s="5">
        <f t="shared" ca="1" si="65"/>
        <v>21</v>
      </c>
    </row>
    <row r="1401" spans="1:13" ht="15" customHeight="1" x14ac:dyDescent="0.25">
      <c r="A1401" s="5" t="s">
        <v>90</v>
      </c>
      <c r="B1401" s="5">
        <v>2003</v>
      </c>
      <c r="C1401" s="12" t="s">
        <v>27</v>
      </c>
      <c r="D1401" s="5">
        <v>30</v>
      </c>
      <c r="E1401" s="5">
        <v>0</v>
      </c>
      <c r="F1401" s="10">
        <v>1261.44</v>
      </c>
      <c r="G1401" s="5" t="s">
        <v>2</v>
      </c>
      <c r="H1401" s="5" t="s">
        <v>3</v>
      </c>
      <c r="I1401" s="5" t="s">
        <v>32</v>
      </c>
      <c r="J1401" s="14"/>
      <c r="K1401" s="5">
        <f t="shared" si="63"/>
        <v>10</v>
      </c>
      <c r="L1401" s="12">
        <f t="shared" si="64"/>
        <v>37924</v>
      </c>
      <c r="M1401" s="5">
        <f t="shared" ca="1" si="65"/>
        <v>21</v>
      </c>
    </row>
    <row r="1402" spans="1:13" ht="15" customHeight="1" x14ac:dyDescent="0.25">
      <c r="A1402" s="5" t="s">
        <v>89</v>
      </c>
      <c r="B1402" s="5">
        <v>2003</v>
      </c>
      <c r="C1402" s="12" t="s">
        <v>27</v>
      </c>
      <c r="D1402" s="5">
        <v>13</v>
      </c>
      <c r="E1402" s="5">
        <v>0</v>
      </c>
      <c r="F1402" s="10">
        <v>1256.3</v>
      </c>
      <c r="G1402" s="5" t="s">
        <v>2</v>
      </c>
      <c r="H1402" s="5" t="s">
        <v>3</v>
      </c>
      <c r="I1402" s="5" t="s">
        <v>32</v>
      </c>
      <c r="J1402" s="14"/>
      <c r="K1402" s="5">
        <f t="shared" si="63"/>
        <v>10</v>
      </c>
      <c r="L1402" s="12">
        <f t="shared" si="64"/>
        <v>37907</v>
      </c>
      <c r="M1402" s="5">
        <f t="shared" ca="1" si="65"/>
        <v>21</v>
      </c>
    </row>
    <row r="1403" spans="1:13" ht="15" customHeight="1" x14ac:dyDescent="0.25">
      <c r="A1403" s="5" t="s">
        <v>2137</v>
      </c>
      <c r="B1403" s="5">
        <v>1997</v>
      </c>
      <c r="C1403" s="12" t="s">
        <v>25</v>
      </c>
      <c r="D1403" s="5">
        <v>22</v>
      </c>
      <c r="E1403" s="5">
        <v>0</v>
      </c>
      <c r="F1403" s="10">
        <v>34979.86</v>
      </c>
      <c r="G1403" s="5" t="s">
        <v>2</v>
      </c>
      <c r="H1403" s="5" t="s">
        <v>2</v>
      </c>
      <c r="I1403" s="5" t="s">
        <v>32</v>
      </c>
      <c r="J1403" s="14"/>
      <c r="K1403" s="5">
        <f t="shared" si="63"/>
        <v>8</v>
      </c>
      <c r="L1403" s="12">
        <f t="shared" si="64"/>
        <v>35664</v>
      </c>
      <c r="M1403" s="5">
        <f t="shared" ca="1" si="65"/>
        <v>27</v>
      </c>
    </row>
    <row r="1404" spans="1:13" ht="15" customHeight="1" x14ac:dyDescent="0.25">
      <c r="A1404" s="5" t="s">
        <v>88</v>
      </c>
      <c r="B1404" s="5">
        <v>2003</v>
      </c>
      <c r="C1404" s="12" t="s">
        <v>21</v>
      </c>
      <c r="D1404" s="5">
        <v>10</v>
      </c>
      <c r="E1404" s="5">
        <v>0</v>
      </c>
      <c r="F1404" s="10">
        <v>1253.94</v>
      </c>
      <c r="G1404" s="5" t="s">
        <v>2</v>
      </c>
      <c r="H1404" s="5" t="s">
        <v>2</v>
      </c>
      <c r="I1404" s="5" t="s">
        <v>32</v>
      </c>
      <c r="J1404" s="14"/>
      <c r="K1404" s="5">
        <f t="shared" si="63"/>
        <v>12</v>
      </c>
      <c r="L1404" s="12">
        <f t="shared" si="64"/>
        <v>37965</v>
      </c>
      <c r="M1404" s="5">
        <f t="shared" ca="1" si="65"/>
        <v>21</v>
      </c>
    </row>
    <row r="1405" spans="1:13" ht="15" customHeight="1" x14ac:dyDescent="0.25">
      <c r="A1405" s="5" t="s">
        <v>87</v>
      </c>
      <c r="B1405" s="5">
        <v>1997</v>
      </c>
      <c r="C1405" s="12" t="s">
        <v>6</v>
      </c>
      <c r="D1405" s="5">
        <v>4</v>
      </c>
      <c r="E1405" s="5">
        <v>0</v>
      </c>
      <c r="F1405" s="10">
        <v>1253</v>
      </c>
      <c r="G1405" s="5" t="s">
        <v>2</v>
      </c>
      <c r="H1405" s="5" t="s">
        <v>2</v>
      </c>
      <c r="I1405" s="5" t="s">
        <v>4</v>
      </c>
      <c r="J1405" s="14"/>
      <c r="K1405" s="5">
        <f t="shared" si="63"/>
        <v>11</v>
      </c>
      <c r="L1405" s="12">
        <f t="shared" si="64"/>
        <v>35738</v>
      </c>
      <c r="M1405" s="5">
        <f t="shared" ca="1" si="65"/>
        <v>27</v>
      </c>
    </row>
    <row r="1406" spans="1:13" ht="15" customHeight="1" x14ac:dyDescent="0.25">
      <c r="A1406" s="5" t="s">
        <v>86</v>
      </c>
      <c r="B1406" s="5">
        <v>2003</v>
      </c>
      <c r="C1406" s="12" t="s">
        <v>11</v>
      </c>
      <c r="D1406" s="5">
        <v>15</v>
      </c>
      <c r="E1406" s="5">
        <v>0</v>
      </c>
      <c r="F1406" s="10">
        <v>1252.4100000000001</v>
      </c>
      <c r="G1406" s="5" t="s">
        <v>2</v>
      </c>
      <c r="H1406" s="5" t="s">
        <v>3</v>
      </c>
      <c r="I1406" s="5" t="s">
        <v>32</v>
      </c>
      <c r="J1406" s="14"/>
      <c r="K1406" s="5">
        <f t="shared" si="63"/>
        <v>9</v>
      </c>
      <c r="L1406" s="12">
        <f t="shared" si="64"/>
        <v>37879</v>
      </c>
      <c r="M1406" s="5">
        <f t="shared" ca="1" si="65"/>
        <v>21</v>
      </c>
    </row>
    <row r="1407" spans="1:13" ht="15" customHeight="1" x14ac:dyDescent="0.25">
      <c r="A1407" s="5" t="s">
        <v>85</v>
      </c>
      <c r="B1407" s="5">
        <v>2003</v>
      </c>
      <c r="C1407" s="12" t="s">
        <v>11</v>
      </c>
      <c r="D1407" s="5">
        <v>8</v>
      </c>
      <c r="E1407" s="5">
        <v>0</v>
      </c>
      <c r="F1407" s="10">
        <v>1242.82</v>
      </c>
      <c r="G1407" s="5" t="s">
        <v>2</v>
      </c>
      <c r="H1407" s="5" t="s">
        <v>7</v>
      </c>
      <c r="I1407" s="5" t="s">
        <v>32</v>
      </c>
      <c r="J1407" s="14"/>
      <c r="K1407" s="5">
        <f t="shared" si="63"/>
        <v>9</v>
      </c>
      <c r="L1407" s="12">
        <f t="shared" si="64"/>
        <v>37872</v>
      </c>
      <c r="M1407" s="5">
        <f t="shared" ca="1" si="65"/>
        <v>21</v>
      </c>
    </row>
    <row r="1408" spans="1:13" ht="15" customHeight="1" x14ac:dyDescent="0.25">
      <c r="A1408" s="5" t="s">
        <v>84</v>
      </c>
      <c r="B1408" s="5">
        <v>2003</v>
      </c>
      <c r="C1408" s="12" t="s">
        <v>11</v>
      </c>
      <c r="D1408" s="5">
        <v>15</v>
      </c>
      <c r="E1408" s="5">
        <v>0</v>
      </c>
      <c r="F1408" s="10">
        <v>1242.26</v>
      </c>
      <c r="G1408" s="5" t="s">
        <v>2</v>
      </c>
      <c r="H1408" s="5" t="s">
        <v>7</v>
      </c>
      <c r="I1408" s="5" t="s">
        <v>32</v>
      </c>
      <c r="J1408" s="14"/>
      <c r="K1408" s="5">
        <f t="shared" si="63"/>
        <v>9</v>
      </c>
      <c r="L1408" s="12">
        <f t="shared" si="64"/>
        <v>37879</v>
      </c>
      <c r="M1408" s="5">
        <f t="shared" ca="1" si="65"/>
        <v>21</v>
      </c>
    </row>
    <row r="1409" spans="1:13" ht="15" customHeight="1" x14ac:dyDescent="0.25">
      <c r="A1409" s="5" t="s">
        <v>83</v>
      </c>
      <c r="B1409" s="5">
        <v>2003</v>
      </c>
      <c r="C1409" s="12" t="s">
        <v>25</v>
      </c>
      <c r="D1409" s="5">
        <v>2</v>
      </c>
      <c r="E1409" s="5">
        <v>0</v>
      </c>
      <c r="F1409" s="10">
        <v>1241.57</v>
      </c>
      <c r="G1409" s="5" t="s">
        <v>2</v>
      </c>
      <c r="H1409" s="5" t="s">
        <v>2</v>
      </c>
      <c r="I1409" s="5" t="s">
        <v>32</v>
      </c>
      <c r="J1409" s="14"/>
      <c r="K1409" s="5">
        <f t="shared" si="63"/>
        <v>8</v>
      </c>
      <c r="L1409" s="12">
        <f t="shared" si="64"/>
        <v>37835</v>
      </c>
      <c r="M1409" s="5">
        <f t="shared" ca="1" si="65"/>
        <v>21</v>
      </c>
    </row>
    <row r="1410" spans="1:13" ht="15" customHeight="1" x14ac:dyDescent="0.25">
      <c r="A1410" s="5" t="s">
        <v>82</v>
      </c>
      <c r="B1410" s="5">
        <v>2002</v>
      </c>
      <c r="C1410" s="12" t="s">
        <v>1</v>
      </c>
      <c r="D1410" s="5">
        <v>1</v>
      </c>
      <c r="E1410" s="5">
        <v>0</v>
      </c>
      <c r="F1410" s="10">
        <v>1241</v>
      </c>
      <c r="G1410" s="5" t="s">
        <v>2</v>
      </c>
      <c r="H1410" s="5" t="s">
        <v>2</v>
      </c>
      <c r="I1410" s="5" t="s">
        <v>4</v>
      </c>
      <c r="J1410" s="14"/>
      <c r="K1410" s="5">
        <f t="shared" ref="K1410:K1473" si="66">MONTH(1&amp;C1410)</f>
        <v>7</v>
      </c>
      <c r="L1410" s="12">
        <f t="shared" ref="L1410:L1473" si="67">DATE(B1410,K1410,D1410)</f>
        <v>37438</v>
      </c>
      <c r="M1410" s="5">
        <f t="shared" ref="M1410:M1473" ca="1" si="68">DATEDIF(L1410,TODAY(),"Y")</f>
        <v>22</v>
      </c>
    </row>
    <row r="1411" spans="1:13" ht="15" customHeight="1" x14ac:dyDescent="0.25">
      <c r="A1411" s="5" t="s">
        <v>81</v>
      </c>
      <c r="B1411" s="5">
        <v>1998</v>
      </c>
      <c r="C1411" s="12" t="s">
        <v>27</v>
      </c>
      <c r="D1411" s="5">
        <v>11</v>
      </c>
      <c r="E1411" s="5">
        <v>0</v>
      </c>
      <c r="F1411" s="10">
        <v>1240</v>
      </c>
      <c r="G1411" s="5" t="s">
        <v>2</v>
      </c>
      <c r="H1411" s="5" t="s">
        <v>7</v>
      </c>
      <c r="I1411" s="5" t="s">
        <v>14</v>
      </c>
      <c r="J1411" s="14"/>
      <c r="K1411" s="5">
        <f t="shared" si="66"/>
        <v>10</v>
      </c>
      <c r="L1411" s="12">
        <f t="shared" si="67"/>
        <v>36079</v>
      </c>
      <c r="M1411" s="5">
        <f t="shared" ca="1" si="68"/>
        <v>26</v>
      </c>
    </row>
    <row r="1412" spans="1:13" ht="15" customHeight="1" x14ac:dyDescent="0.25">
      <c r="A1412" s="5" t="s">
        <v>80</v>
      </c>
      <c r="B1412" s="5">
        <v>2002</v>
      </c>
      <c r="C1412" s="12" t="s">
        <v>21</v>
      </c>
      <c r="D1412" s="5">
        <v>12</v>
      </c>
      <c r="E1412" s="5">
        <v>0</v>
      </c>
      <c r="F1412" s="10">
        <v>1237</v>
      </c>
      <c r="G1412" s="5" t="s">
        <v>2</v>
      </c>
      <c r="H1412" s="5" t="s">
        <v>2</v>
      </c>
      <c r="I1412" s="5" t="s">
        <v>4</v>
      </c>
      <c r="J1412" s="14"/>
      <c r="K1412" s="5">
        <f t="shared" si="66"/>
        <v>12</v>
      </c>
      <c r="L1412" s="12">
        <f t="shared" si="67"/>
        <v>37602</v>
      </c>
      <c r="M1412" s="5">
        <f t="shared" ca="1" si="68"/>
        <v>22</v>
      </c>
    </row>
    <row r="1413" spans="1:13" ht="15" customHeight="1" x14ac:dyDescent="0.25">
      <c r="A1413" s="5" t="s">
        <v>79</v>
      </c>
      <c r="B1413" s="5">
        <v>1998</v>
      </c>
      <c r="C1413" s="12" t="s">
        <v>1</v>
      </c>
      <c r="D1413" s="5">
        <v>13</v>
      </c>
      <c r="E1413" s="5">
        <v>0</v>
      </c>
      <c r="F1413" s="10">
        <v>1234</v>
      </c>
      <c r="G1413" s="5" t="s">
        <v>2</v>
      </c>
      <c r="H1413" s="5" t="s">
        <v>7</v>
      </c>
      <c r="I1413" s="5" t="s">
        <v>4</v>
      </c>
      <c r="J1413" s="14"/>
      <c r="K1413" s="5">
        <f t="shared" si="66"/>
        <v>7</v>
      </c>
      <c r="L1413" s="12">
        <f t="shared" si="67"/>
        <v>35989</v>
      </c>
      <c r="M1413" s="5">
        <f t="shared" ca="1" si="68"/>
        <v>26</v>
      </c>
    </row>
    <row r="1414" spans="1:13" ht="15" customHeight="1" x14ac:dyDescent="0.25">
      <c r="A1414" s="5" t="s">
        <v>2136</v>
      </c>
      <c r="B1414" s="5">
        <v>1998</v>
      </c>
      <c r="C1414" s="12" t="s">
        <v>25</v>
      </c>
      <c r="D1414" s="5">
        <v>22</v>
      </c>
      <c r="E1414" s="5">
        <v>0</v>
      </c>
      <c r="F1414" s="10">
        <v>34976.42</v>
      </c>
      <c r="G1414" s="5" t="s">
        <v>2</v>
      </c>
      <c r="H1414" s="5" t="s">
        <v>7</v>
      </c>
      <c r="I1414" s="5" t="s">
        <v>32</v>
      </c>
      <c r="J1414" s="14"/>
      <c r="K1414" s="5">
        <f t="shared" si="66"/>
        <v>8</v>
      </c>
      <c r="L1414" s="12">
        <f t="shared" si="67"/>
        <v>36029</v>
      </c>
      <c r="M1414" s="5">
        <f t="shared" ca="1" si="68"/>
        <v>26</v>
      </c>
    </row>
    <row r="1415" spans="1:13" ht="15" customHeight="1" x14ac:dyDescent="0.25">
      <c r="A1415" s="5" t="s">
        <v>78</v>
      </c>
      <c r="B1415" s="5">
        <v>2004</v>
      </c>
      <c r="C1415" s="12" t="s">
        <v>27</v>
      </c>
      <c r="D1415" s="5">
        <v>16</v>
      </c>
      <c r="E1415" s="5">
        <v>0</v>
      </c>
      <c r="F1415" s="10">
        <v>1228</v>
      </c>
      <c r="G1415" s="5" t="s">
        <v>2</v>
      </c>
      <c r="H1415" s="5" t="s">
        <v>7</v>
      </c>
      <c r="I1415" s="5" t="s">
        <v>14</v>
      </c>
      <c r="J1415" s="14"/>
      <c r="K1415" s="5">
        <f t="shared" si="66"/>
        <v>10</v>
      </c>
      <c r="L1415" s="12">
        <f t="shared" si="67"/>
        <v>38276</v>
      </c>
      <c r="M1415" s="5">
        <f t="shared" ca="1" si="68"/>
        <v>20</v>
      </c>
    </row>
    <row r="1416" spans="1:13" ht="15" customHeight="1" x14ac:dyDescent="0.25">
      <c r="A1416" s="5" t="s">
        <v>77</v>
      </c>
      <c r="B1416" s="5">
        <v>2004</v>
      </c>
      <c r="C1416" s="12" t="s">
        <v>1</v>
      </c>
      <c r="D1416" s="5">
        <v>9</v>
      </c>
      <c r="E1416" s="5">
        <v>0</v>
      </c>
      <c r="F1416" s="10">
        <v>1224</v>
      </c>
      <c r="G1416" s="5" t="s">
        <v>2</v>
      </c>
      <c r="H1416" s="5" t="s">
        <v>7</v>
      </c>
      <c r="I1416" s="5" t="s">
        <v>4</v>
      </c>
      <c r="J1416" s="14"/>
      <c r="K1416" s="5">
        <f t="shared" si="66"/>
        <v>7</v>
      </c>
      <c r="L1416" s="12">
        <f t="shared" si="67"/>
        <v>38177</v>
      </c>
      <c r="M1416" s="5">
        <f t="shared" ca="1" si="68"/>
        <v>20</v>
      </c>
    </row>
    <row r="1417" spans="1:13" ht="15" customHeight="1" x14ac:dyDescent="0.25">
      <c r="A1417" s="5" t="s">
        <v>76</v>
      </c>
      <c r="B1417" s="5">
        <v>1996</v>
      </c>
      <c r="C1417" s="12" t="s">
        <v>6</v>
      </c>
      <c r="D1417" s="5">
        <v>4</v>
      </c>
      <c r="E1417" s="5">
        <v>0</v>
      </c>
      <c r="F1417" s="10">
        <v>1220</v>
      </c>
      <c r="G1417" s="5" t="s">
        <v>2</v>
      </c>
      <c r="H1417" s="5" t="s">
        <v>3</v>
      </c>
      <c r="I1417" s="5" t="s">
        <v>14</v>
      </c>
      <c r="J1417" s="14"/>
      <c r="K1417" s="5">
        <f t="shared" si="66"/>
        <v>11</v>
      </c>
      <c r="L1417" s="12">
        <f t="shared" si="67"/>
        <v>35373</v>
      </c>
      <c r="M1417" s="5">
        <f t="shared" ca="1" si="68"/>
        <v>28</v>
      </c>
    </row>
    <row r="1418" spans="1:13" ht="15" customHeight="1" x14ac:dyDescent="0.25">
      <c r="A1418" s="5" t="s">
        <v>75</v>
      </c>
      <c r="B1418" s="5">
        <v>2004</v>
      </c>
      <c r="C1418" s="12" t="s">
        <v>9</v>
      </c>
      <c r="D1418" s="5">
        <v>2</v>
      </c>
      <c r="E1418" s="5">
        <v>0</v>
      </c>
      <c r="F1418" s="10">
        <v>1210</v>
      </c>
      <c r="G1418" s="5" t="s">
        <v>2</v>
      </c>
      <c r="H1418" s="5" t="s">
        <v>7</v>
      </c>
      <c r="I1418" s="5" t="s">
        <v>4</v>
      </c>
      <c r="J1418" s="14"/>
      <c r="K1418" s="5">
        <f t="shared" si="66"/>
        <v>6</v>
      </c>
      <c r="L1418" s="12">
        <f t="shared" si="67"/>
        <v>38140</v>
      </c>
      <c r="M1418" s="5">
        <f t="shared" ca="1" si="68"/>
        <v>20</v>
      </c>
    </row>
    <row r="1419" spans="1:13" ht="15" customHeight="1" x14ac:dyDescent="0.25">
      <c r="A1419" s="5" t="s">
        <v>74</v>
      </c>
      <c r="B1419" s="5">
        <v>1992</v>
      </c>
      <c r="C1419" s="12" t="s">
        <v>27</v>
      </c>
      <c r="D1419" s="5">
        <v>6</v>
      </c>
      <c r="E1419" s="5">
        <v>0</v>
      </c>
      <c r="F1419" s="10">
        <v>1200.55</v>
      </c>
      <c r="G1419" s="5" t="s">
        <v>2</v>
      </c>
      <c r="H1419" s="5" t="s">
        <v>3</v>
      </c>
      <c r="I1419" s="5" t="s">
        <v>4</v>
      </c>
      <c r="J1419" s="14"/>
      <c r="K1419" s="5">
        <f t="shared" si="66"/>
        <v>10</v>
      </c>
      <c r="L1419" s="12">
        <f t="shared" si="67"/>
        <v>33883</v>
      </c>
      <c r="M1419" s="5">
        <f t="shared" ca="1" si="68"/>
        <v>32</v>
      </c>
    </row>
    <row r="1420" spans="1:13" ht="15" customHeight="1" x14ac:dyDescent="0.25">
      <c r="A1420" s="5" t="s">
        <v>73</v>
      </c>
      <c r="B1420" s="5">
        <v>1999</v>
      </c>
      <c r="C1420" s="12" t="s">
        <v>9</v>
      </c>
      <c r="D1420" s="5">
        <v>28</v>
      </c>
      <c r="E1420" s="5">
        <v>0</v>
      </c>
      <c r="F1420" s="10">
        <v>1200</v>
      </c>
      <c r="G1420" s="5" t="s">
        <v>2</v>
      </c>
      <c r="H1420" s="5" t="s">
        <v>3</v>
      </c>
      <c r="I1420" s="5" t="s">
        <v>14</v>
      </c>
      <c r="J1420" s="14"/>
      <c r="K1420" s="5">
        <f t="shared" si="66"/>
        <v>6</v>
      </c>
      <c r="L1420" s="12">
        <f t="shared" si="67"/>
        <v>36339</v>
      </c>
      <c r="M1420" s="5">
        <f t="shared" ca="1" si="68"/>
        <v>25</v>
      </c>
    </row>
    <row r="1421" spans="1:13" ht="15" customHeight="1" x14ac:dyDescent="0.25">
      <c r="A1421" s="5" t="s">
        <v>72</v>
      </c>
      <c r="B1421" s="5">
        <v>2002</v>
      </c>
      <c r="C1421" s="12" t="s">
        <v>25</v>
      </c>
      <c r="D1421" s="5">
        <v>26</v>
      </c>
      <c r="E1421" s="5">
        <v>0</v>
      </c>
      <c r="F1421" s="10">
        <v>1191</v>
      </c>
      <c r="G1421" s="5" t="s">
        <v>2</v>
      </c>
      <c r="H1421" s="5" t="s">
        <v>7</v>
      </c>
      <c r="I1421" s="5" t="s">
        <v>4</v>
      </c>
      <c r="J1421" s="14"/>
      <c r="K1421" s="5">
        <f t="shared" si="66"/>
        <v>8</v>
      </c>
      <c r="L1421" s="12">
        <f t="shared" si="67"/>
        <v>37494</v>
      </c>
      <c r="M1421" s="5">
        <f t="shared" ca="1" si="68"/>
        <v>22</v>
      </c>
    </row>
    <row r="1422" spans="1:13" ht="15" customHeight="1" x14ac:dyDescent="0.25">
      <c r="A1422" s="5" t="s">
        <v>71</v>
      </c>
      <c r="B1422" s="5">
        <v>1997</v>
      </c>
      <c r="C1422" s="12" t="s">
        <v>9</v>
      </c>
      <c r="D1422" s="5">
        <v>28</v>
      </c>
      <c r="E1422" s="5">
        <v>0</v>
      </c>
      <c r="F1422" s="10">
        <v>1178.07</v>
      </c>
      <c r="G1422" s="5" t="s">
        <v>2</v>
      </c>
      <c r="H1422" s="5" t="s">
        <v>2</v>
      </c>
      <c r="I1422" s="5" t="s">
        <v>4</v>
      </c>
      <c r="J1422" s="14"/>
      <c r="K1422" s="5">
        <f t="shared" si="66"/>
        <v>6</v>
      </c>
      <c r="L1422" s="12">
        <f t="shared" si="67"/>
        <v>35609</v>
      </c>
      <c r="M1422" s="5">
        <f t="shared" ca="1" si="68"/>
        <v>27</v>
      </c>
    </row>
    <row r="1423" spans="1:13" ht="15" customHeight="1" x14ac:dyDescent="0.25">
      <c r="A1423" s="5" t="s">
        <v>70</v>
      </c>
      <c r="B1423" s="5">
        <v>1996</v>
      </c>
      <c r="C1423" s="12" t="s">
        <v>25</v>
      </c>
      <c r="D1423" s="5">
        <v>11</v>
      </c>
      <c r="E1423" s="5">
        <v>0</v>
      </c>
      <c r="F1423" s="10">
        <v>1178</v>
      </c>
      <c r="G1423" s="5" t="s">
        <v>2</v>
      </c>
      <c r="H1423" s="5" t="s">
        <v>3</v>
      </c>
      <c r="I1423" s="5" t="s">
        <v>4</v>
      </c>
      <c r="J1423" s="14"/>
      <c r="K1423" s="5">
        <f t="shared" si="66"/>
        <v>8</v>
      </c>
      <c r="L1423" s="12">
        <f t="shared" si="67"/>
        <v>35288</v>
      </c>
      <c r="M1423" s="5">
        <f t="shared" ca="1" si="68"/>
        <v>28</v>
      </c>
    </row>
    <row r="1424" spans="1:13" ht="15" customHeight="1" x14ac:dyDescent="0.25">
      <c r="A1424" s="5" t="s">
        <v>69</v>
      </c>
      <c r="B1424" s="5">
        <v>2001</v>
      </c>
      <c r="C1424" s="12" t="s">
        <v>6</v>
      </c>
      <c r="D1424" s="5">
        <v>12</v>
      </c>
      <c r="E1424" s="5">
        <v>0</v>
      </c>
      <c r="F1424" s="10">
        <v>1167</v>
      </c>
      <c r="G1424" s="5" t="s">
        <v>2</v>
      </c>
      <c r="H1424" s="5" t="s">
        <v>7</v>
      </c>
      <c r="I1424" s="5" t="s">
        <v>4</v>
      </c>
      <c r="J1424" s="14"/>
      <c r="K1424" s="5">
        <f t="shared" si="66"/>
        <v>11</v>
      </c>
      <c r="L1424" s="12">
        <f t="shared" si="67"/>
        <v>37207</v>
      </c>
      <c r="M1424" s="5">
        <f t="shared" ca="1" si="68"/>
        <v>23</v>
      </c>
    </row>
    <row r="1425" spans="1:13" ht="15" customHeight="1" x14ac:dyDescent="0.25">
      <c r="A1425" s="5" t="s">
        <v>2135</v>
      </c>
      <c r="B1425" s="5">
        <v>1967</v>
      </c>
      <c r="C1425" s="12" t="s">
        <v>27</v>
      </c>
      <c r="D1425" s="5">
        <v>7</v>
      </c>
      <c r="E1425" s="5">
        <v>0</v>
      </c>
      <c r="F1425" s="10">
        <v>34975.68</v>
      </c>
      <c r="G1425" s="5" t="s">
        <v>2</v>
      </c>
      <c r="H1425" s="5" t="s">
        <v>2</v>
      </c>
      <c r="I1425" s="5" t="s">
        <v>32</v>
      </c>
      <c r="J1425" s="14"/>
      <c r="K1425" s="5">
        <f t="shared" si="66"/>
        <v>10</v>
      </c>
      <c r="L1425" s="12">
        <f t="shared" si="67"/>
        <v>24752</v>
      </c>
      <c r="M1425" s="5">
        <f t="shared" ca="1" si="68"/>
        <v>57</v>
      </c>
    </row>
    <row r="1426" spans="1:13" ht="15" customHeight="1" x14ac:dyDescent="0.25">
      <c r="A1426" s="5" t="s">
        <v>68</v>
      </c>
      <c r="B1426" s="5">
        <v>2002</v>
      </c>
      <c r="C1426" s="12" t="s">
        <v>9</v>
      </c>
      <c r="D1426" s="5">
        <v>11</v>
      </c>
      <c r="E1426" s="5">
        <v>0</v>
      </c>
      <c r="F1426" s="10">
        <v>1165</v>
      </c>
      <c r="G1426" s="5" t="s">
        <v>2</v>
      </c>
      <c r="H1426" s="5" t="s">
        <v>3</v>
      </c>
      <c r="I1426" s="5" t="s">
        <v>14</v>
      </c>
      <c r="J1426" s="14"/>
      <c r="K1426" s="5">
        <f t="shared" si="66"/>
        <v>6</v>
      </c>
      <c r="L1426" s="12">
        <f t="shared" si="67"/>
        <v>37418</v>
      </c>
      <c r="M1426" s="5">
        <f t="shared" ca="1" si="68"/>
        <v>22</v>
      </c>
    </row>
    <row r="1427" spans="1:13" ht="15" customHeight="1" x14ac:dyDescent="0.25">
      <c r="A1427" s="5" t="s">
        <v>67</v>
      </c>
      <c r="B1427" s="5">
        <v>2004</v>
      </c>
      <c r="C1427" s="12" t="s">
        <v>6</v>
      </c>
      <c r="D1427" s="5">
        <v>11</v>
      </c>
      <c r="E1427" s="5">
        <v>0</v>
      </c>
      <c r="F1427" s="10">
        <v>1163.46</v>
      </c>
      <c r="G1427" s="5" t="s">
        <v>2</v>
      </c>
      <c r="H1427" s="5" t="s">
        <v>3</v>
      </c>
      <c r="I1427" s="5" t="s">
        <v>4</v>
      </c>
      <c r="J1427" s="14"/>
      <c r="K1427" s="5">
        <f t="shared" si="66"/>
        <v>11</v>
      </c>
      <c r="L1427" s="12">
        <f t="shared" si="67"/>
        <v>38302</v>
      </c>
      <c r="M1427" s="5">
        <f t="shared" ca="1" si="68"/>
        <v>20</v>
      </c>
    </row>
    <row r="1428" spans="1:13" ht="15" customHeight="1" x14ac:dyDescent="0.25">
      <c r="A1428" s="5" t="s">
        <v>66</v>
      </c>
      <c r="B1428" s="5">
        <v>1994</v>
      </c>
      <c r="C1428" s="12" t="s">
        <v>1</v>
      </c>
      <c r="D1428" s="5">
        <v>26</v>
      </c>
      <c r="E1428" s="5">
        <v>0</v>
      </c>
      <c r="F1428" s="10">
        <v>1158.32</v>
      </c>
      <c r="G1428" s="5" t="s">
        <v>2</v>
      </c>
      <c r="H1428" s="5" t="s">
        <v>7</v>
      </c>
      <c r="I1428" s="5" t="s">
        <v>4</v>
      </c>
      <c r="J1428" s="14"/>
      <c r="K1428" s="5">
        <f t="shared" si="66"/>
        <v>7</v>
      </c>
      <c r="L1428" s="12">
        <f t="shared" si="67"/>
        <v>34541</v>
      </c>
      <c r="M1428" s="5">
        <f t="shared" ca="1" si="68"/>
        <v>30</v>
      </c>
    </row>
    <row r="1429" spans="1:13" ht="15" customHeight="1" x14ac:dyDescent="0.25">
      <c r="A1429" s="5" t="s">
        <v>65</v>
      </c>
      <c r="B1429" s="5">
        <v>2004</v>
      </c>
      <c r="C1429" s="12" t="s">
        <v>1</v>
      </c>
      <c r="D1429" s="5">
        <v>18</v>
      </c>
      <c r="E1429" s="5">
        <v>0</v>
      </c>
      <c r="F1429" s="10">
        <v>1149.4000000000001</v>
      </c>
      <c r="G1429" s="5" t="s">
        <v>2</v>
      </c>
      <c r="H1429" s="5" t="s">
        <v>2</v>
      </c>
      <c r="I1429" s="5" t="s">
        <v>4</v>
      </c>
      <c r="J1429" s="14"/>
      <c r="K1429" s="5">
        <f t="shared" si="66"/>
        <v>7</v>
      </c>
      <c r="L1429" s="12">
        <f t="shared" si="67"/>
        <v>38186</v>
      </c>
      <c r="M1429" s="5">
        <f t="shared" ca="1" si="68"/>
        <v>20</v>
      </c>
    </row>
    <row r="1430" spans="1:13" ht="15" customHeight="1" x14ac:dyDescent="0.25">
      <c r="A1430" s="5" t="s">
        <v>64</v>
      </c>
      <c r="B1430" s="5">
        <v>2003</v>
      </c>
      <c r="C1430" s="12" t="s">
        <v>9</v>
      </c>
      <c r="D1430" s="5">
        <v>12</v>
      </c>
      <c r="E1430" s="5">
        <v>0</v>
      </c>
      <c r="F1430" s="10">
        <v>1149</v>
      </c>
      <c r="G1430" s="5" t="s">
        <v>2</v>
      </c>
      <c r="H1430" s="5" t="s">
        <v>7</v>
      </c>
      <c r="I1430" s="5" t="s">
        <v>14</v>
      </c>
      <c r="J1430" s="14"/>
      <c r="K1430" s="5">
        <f t="shared" si="66"/>
        <v>6</v>
      </c>
      <c r="L1430" s="12">
        <f t="shared" si="67"/>
        <v>37784</v>
      </c>
      <c r="M1430" s="5">
        <f t="shared" ca="1" si="68"/>
        <v>21</v>
      </c>
    </row>
    <row r="1431" spans="1:13" ht="15" customHeight="1" x14ac:dyDescent="0.25">
      <c r="A1431" s="5" t="s">
        <v>63</v>
      </c>
      <c r="B1431" s="5">
        <v>2004</v>
      </c>
      <c r="C1431" s="12" t="s">
        <v>9</v>
      </c>
      <c r="D1431" s="5">
        <v>10</v>
      </c>
      <c r="E1431" s="5">
        <v>0</v>
      </c>
      <c r="F1431" s="10">
        <v>1146.8</v>
      </c>
      <c r="G1431" s="5" t="s">
        <v>2</v>
      </c>
      <c r="H1431" s="5" t="s">
        <v>2</v>
      </c>
      <c r="I1431" s="5" t="s">
        <v>4</v>
      </c>
      <c r="J1431" s="14"/>
      <c r="K1431" s="5">
        <f t="shared" si="66"/>
        <v>6</v>
      </c>
      <c r="L1431" s="12">
        <f t="shared" si="67"/>
        <v>38148</v>
      </c>
      <c r="M1431" s="5">
        <f t="shared" ca="1" si="68"/>
        <v>20</v>
      </c>
    </row>
    <row r="1432" spans="1:13" ht="15" customHeight="1" x14ac:dyDescent="0.25">
      <c r="A1432" s="5" t="s">
        <v>62</v>
      </c>
      <c r="B1432" s="5">
        <v>2002</v>
      </c>
      <c r="C1432" s="12" t="s">
        <v>27</v>
      </c>
      <c r="D1432" s="5">
        <v>1</v>
      </c>
      <c r="E1432" s="5">
        <v>0</v>
      </c>
      <c r="F1432" s="10">
        <v>1142</v>
      </c>
      <c r="G1432" s="5" t="s">
        <v>3</v>
      </c>
      <c r="H1432" s="5" t="s">
        <v>2</v>
      </c>
      <c r="I1432" s="5" t="s">
        <v>32</v>
      </c>
      <c r="J1432" s="14"/>
      <c r="K1432" s="5">
        <f t="shared" si="66"/>
        <v>10</v>
      </c>
      <c r="L1432" s="12">
        <f t="shared" si="67"/>
        <v>37530</v>
      </c>
      <c r="M1432" s="5">
        <f t="shared" ca="1" si="68"/>
        <v>22</v>
      </c>
    </row>
    <row r="1433" spans="1:13" ht="15" customHeight="1" x14ac:dyDescent="0.25">
      <c r="A1433" s="5" t="s">
        <v>61</v>
      </c>
      <c r="B1433" s="5">
        <v>2004</v>
      </c>
      <c r="C1433" s="12" t="s">
        <v>11</v>
      </c>
      <c r="D1433" s="5">
        <v>12</v>
      </c>
      <c r="E1433" s="5">
        <v>0</v>
      </c>
      <c r="F1433" s="10">
        <v>1141.45</v>
      </c>
      <c r="G1433" s="5" t="s">
        <v>3</v>
      </c>
      <c r="H1433" s="5" t="s">
        <v>3</v>
      </c>
      <c r="I1433" s="5" t="s">
        <v>4</v>
      </c>
      <c r="J1433" s="14"/>
      <c r="K1433" s="5">
        <f t="shared" si="66"/>
        <v>9</v>
      </c>
      <c r="L1433" s="12">
        <f t="shared" si="67"/>
        <v>38242</v>
      </c>
      <c r="M1433" s="5">
        <f t="shared" ca="1" si="68"/>
        <v>20</v>
      </c>
    </row>
    <row r="1434" spans="1:13" ht="15" customHeight="1" x14ac:dyDescent="0.25">
      <c r="A1434" s="5" t="s">
        <v>60</v>
      </c>
      <c r="B1434" s="5">
        <v>2001</v>
      </c>
      <c r="C1434" s="12" t="s">
        <v>27</v>
      </c>
      <c r="D1434" s="5">
        <v>25</v>
      </c>
      <c r="E1434" s="5">
        <v>0</v>
      </c>
      <c r="F1434" s="10">
        <v>1141</v>
      </c>
      <c r="G1434" s="5" t="s">
        <v>3</v>
      </c>
      <c r="H1434" s="5" t="s">
        <v>7</v>
      </c>
      <c r="I1434" s="5" t="s">
        <v>4</v>
      </c>
      <c r="J1434" s="14"/>
      <c r="K1434" s="5">
        <f t="shared" si="66"/>
        <v>10</v>
      </c>
      <c r="L1434" s="12">
        <f t="shared" si="67"/>
        <v>37189</v>
      </c>
      <c r="M1434" s="5">
        <f t="shared" ca="1" si="68"/>
        <v>23</v>
      </c>
    </row>
    <row r="1435" spans="1:13" ht="15" customHeight="1" x14ac:dyDescent="0.25">
      <c r="A1435" s="5" t="s">
        <v>59</v>
      </c>
      <c r="B1435" s="5">
        <v>2004</v>
      </c>
      <c r="C1435" s="12" t="s">
        <v>6</v>
      </c>
      <c r="D1435" s="5">
        <v>27</v>
      </c>
      <c r="E1435" s="5">
        <v>0</v>
      </c>
      <c r="F1435" s="10">
        <v>1137.47</v>
      </c>
      <c r="G1435" s="5" t="s">
        <v>3</v>
      </c>
      <c r="H1435" s="5" t="s">
        <v>2</v>
      </c>
      <c r="I1435" s="5" t="s">
        <v>4</v>
      </c>
      <c r="J1435" s="14"/>
      <c r="K1435" s="5">
        <f t="shared" si="66"/>
        <v>11</v>
      </c>
      <c r="L1435" s="12">
        <f t="shared" si="67"/>
        <v>38318</v>
      </c>
      <c r="M1435" s="5">
        <f t="shared" ca="1" si="68"/>
        <v>20</v>
      </c>
    </row>
    <row r="1436" spans="1:13" ht="15" customHeight="1" x14ac:dyDescent="0.25">
      <c r="A1436" s="5" t="s">
        <v>2134</v>
      </c>
      <c r="B1436" s="5">
        <v>1983</v>
      </c>
      <c r="C1436" s="12" t="s">
        <v>1</v>
      </c>
      <c r="D1436" s="5">
        <v>29</v>
      </c>
      <c r="E1436" s="5">
        <v>3</v>
      </c>
      <c r="F1436" s="10">
        <v>34940.61</v>
      </c>
      <c r="G1436" s="5" t="s">
        <v>2</v>
      </c>
      <c r="H1436" s="5" t="s">
        <v>3</v>
      </c>
      <c r="I1436" s="5" t="s">
        <v>32</v>
      </c>
      <c r="J1436" s="14"/>
      <c r="K1436" s="5">
        <f t="shared" si="66"/>
        <v>7</v>
      </c>
      <c r="L1436" s="12">
        <f t="shared" si="67"/>
        <v>30526</v>
      </c>
      <c r="M1436" s="5">
        <f t="shared" ca="1" si="68"/>
        <v>41</v>
      </c>
    </row>
    <row r="1437" spans="1:13" ht="15" customHeight="1" x14ac:dyDescent="0.25">
      <c r="A1437" s="5" t="s">
        <v>58</v>
      </c>
      <c r="B1437" s="5">
        <v>2004</v>
      </c>
      <c r="C1437" s="12" t="s">
        <v>27</v>
      </c>
      <c r="D1437" s="5">
        <v>15</v>
      </c>
      <c r="E1437" s="5">
        <v>0</v>
      </c>
      <c r="F1437" s="10">
        <v>1137.01</v>
      </c>
      <c r="G1437" s="5" t="s">
        <v>3</v>
      </c>
      <c r="H1437" s="5" t="s">
        <v>7</v>
      </c>
      <c r="I1437" s="5" t="s">
        <v>4</v>
      </c>
      <c r="J1437" s="14"/>
      <c r="K1437" s="5">
        <f t="shared" si="66"/>
        <v>10</v>
      </c>
      <c r="L1437" s="12">
        <f t="shared" si="67"/>
        <v>38275</v>
      </c>
      <c r="M1437" s="5">
        <f t="shared" ca="1" si="68"/>
        <v>20</v>
      </c>
    </row>
    <row r="1438" spans="1:13" ht="15" customHeight="1" x14ac:dyDescent="0.25">
      <c r="A1438" s="5" t="s">
        <v>57</v>
      </c>
      <c r="B1438" s="5">
        <v>2002</v>
      </c>
      <c r="C1438" s="12" t="s">
        <v>25</v>
      </c>
      <c r="D1438" s="5">
        <v>11</v>
      </c>
      <c r="E1438" s="5">
        <v>0</v>
      </c>
      <c r="F1438" s="10">
        <v>1137</v>
      </c>
      <c r="G1438" s="5" t="s">
        <v>3</v>
      </c>
      <c r="H1438" s="5" t="s">
        <v>7</v>
      </c>
      <c r="I1438" s="5" t="s">
        <v>4</v>
      </c>
      <c r="J1438" s="14"/>
      <c r="K1438" s="5">
        <f t="shared" si="66"/>
        <v>8</v>
      </c>
      <c r="L1438" s="12">
        <f t="shared" si="67"/>
        <v>37479</v>
      </c>
      <c r="M1438" s="5">
        <f t="shared" ca="1" si="68"/>
        <v>22</v>
      </c>
    </row>
    <row r="1439" spans="1:13" ht="15" customHeight="1" x14ac:dyDescent="0.25">
      <c r="A1439" s="5" t="s">
        <v>56</v>
      </c>
      <c r="B1439" s="5">
        <v>2004</v>
      </c>
      <c r="C1439" s="12" t="s">
        <v>6</v>
      </c>
      <c r="D1439" s="5">
        <v>28</v>
      </c>
      <c r="E1439" s="5">
        <v>0</v>
      </c>
      <c r="F1439" s="10">
        <v>1136.4000000000001</v>
      </c>
      <c r="G1439" s="5" t="s">
        <v>3</v>
      </c>
      <c r="H1439" s="5" t="s">
        <v>3</v>
      </c>
      <c r="I1439" s="5" t="s">
        <v>4</v>
      </c>
      <c r="J1439" s="14"/>
      <c r="K1439" s="5">
        <f t="shared" si="66"/>
        <v>11</v>
      </c>
      <c r="L1439" s="12">
        <f t="shared" si="67"/>
        <v>38319</v>
      </c>
      <c r="M1439" s="5">
        <f t="shared" ca="1" si="68"/>
        <v>20</v>
      </c>
    </row>
    <row r="1440" spans="1:13" ht="15" customHeight="1" x14ac:dyDescent="0.25">
      <c r="A1440" s="5" t="s">
        <v>55</v>
      </c>
      <c r="B1440" s="5">
        <v>2004</v>
      </c>
      <c r="C1440" s="12" t="s">
        <v>9</v>
      </c>
      <c r="D1440" s="5">
        <v>11</v>
      </c>
      <c r="E1440" s="5">
        <v>0</v>
      </c>
      <c r="F1440" s="10">
        <v>1135.94</v>
      </c>
      <c r="G1440" s="5" t="s">
        <v>3</v>
      </c>
      <c r="H1440" s="5" t="s">
        <v>3</v>
      </c>
      <c r="I1440" s="5" t="s">
        <v>4</v>
      </c>
      <c r="J1440" s="14"/>
      <c r="K1440" s="5">
        <f t="shared" si="66"/>
        <v>6</v>
      </c>
      <c r="L1440" s="12">
        <f t="shared" si="67"/>
        <v>38149</v>
      </c>
      <c r="M1440" s="5">
        <f t="shared" ca="1" si="68"/>
        <v>20</v>
      </c>
    </row>
    <row r="1441" spans="1:13" ht="15" customHeight="1" x14ac:dyDescent="0.25">
      <c r="A1441" s="5" t="s">
        <v>54</v>
      </c>
      <c r="B1441" s="5">
        <v>2004</v>
      </c>
      <c r="C1441" s="12" t="s">
        <v>27</v>
      </c>
      <c r="D1441" s="5">
        <v>6</v>
      </c>
      <c r="E1441" s="5">
        <v>0</v>
      </c>
      <c r="F1441" s="10">
        <v>1135</v>
      </c>
      <c r="G1441" s="5" t="s">
        <v>3</v>
      </c>
      <c r="H1441" s="5" t="s">
        <v>3</v>
      </c>
      <c r="I1441" s="5" t="s">
        <v>4</v>
      </c>
      <c r="J1441" s="14"/>
      <c r="K1441" s="5">
        <f t="shared" si="66"/>
        <v>10</v>
      </c>
      <c r="L1441" s="12">
        <f t="shared" si="67"/>
        <v>38266</v>
      </c>
      <c r="M1441" s="5">
        <f t="shared" ca="1" si="68"/>
        <v>20</v>
      </c>
    </row>
    <row r="1442" spans="1:13" ht="15" customHeight="1" x14ac:dyDescent="0.25">
      <c r="A1442" s="5" t="s">
        <v>53</v>
      </c>
      <c r="B1442" s="5">
        <v>2002</v>
      </c>
      <c r="C1442" s="12" t="s">
        <v>1</v>
      </c>
      <c r="D1442" s="5">
        <v>19</v>
      </c>
      <c r="E1442" s="5">
        <v>0</v>
      </c>
      <c r="F1442" s="10">
        <v>1132</v>
      </c>
      <c r="G1442" s="5" t="s">
        <v>3</v>
      </c>
      <c r="H1442" s="5" t="s">
        <v>7</v>
      </c>
      <c r="I1442" s="5" t="s">
        <v>4</v>
      </c>
      <c r="J1442" s="14"/>
      <c r="K1442" s="5">
        <f t="shared" si="66"/>
        <v>7</v>
      </c>
      <c r="L1442" s="12">
        <f t="shared" si="67"/>
        <v>37456</v>
      </c>
      <c r="M1442" s="5">
        <f t="shared" ca="1" si="68"/>
        <v>22</v>
      </c>
    </row>
    <row r="1443" spans="1:13" ht="15" customHeight="1" x14ac:dyDescent="0.25">
      <c r="A1443" s="5" t="s">
        <v>52</v>
      </c>
      <c r="B1443" s="5">
        <v>2004</v>
      </c>
      <c r="C1443" s="12" t="s">
        <v>9</v>
      </c>
      <c r="D1443" s="5">
        <v>14</v>
      </c>
      <c r="E1443" s="5">
        <v>0</v>
      </c>
      <c r="F1443" s="10">
        <v>1131.51</v>
      </c>
      <c r="G1443" s="5" t="s">
        <v>3</v>
      </c>
      <c r="H1443" s="5" t="s">
        <v>7</v>
      </c>
      <c r="I1443" s="5" t="s">
        <v>4</v>
      </c>
      <c r="J1443" s="14"/>
      <c r="K1443" s="5">
        <f t="shared" si="66"/>
        <v>6</v>
      </c>
      <c r="L1443" s="12">
        <f t="shared" si="67"/>
        <v>38152</v>
      </c>
      <c r="M1443" s="5">
        <f t="shared" ca="1" si="68"/>
        <v>20</v>
      </c>
    </row>
    <row r="1444" spans="1:13" ht="15" customHeight="1" x14ac:dyDescent="0.25">
      <c r="A1444" s="5" t="s">
        <v>51</v>
      </c>
      <c r="B1444" s="5">
        <v>2004</v>
      </c>
      <c r="C1444" s="12" t="s">
        <v>6</v>
      </c>
      <c r="D1444" s="5">
        <v>12</v>
      </c>
      <c r="E1444" s="5">
        <v>0</v>
      </c>
      <c r="F1444" s="10">
        <v>1121.8699999999999</v>
      </c>
      <c r="G1444" s="5" t="s">
        <v>3</v>
      </c>
      <c r="H1444" s="5" t="s">
        <v>7</v>
      </c>
      <c r="I1444" s="5" t="s">
        <v>4</v>
      </c>
      <c r="J1444" s="14"/>
      <c r="K1444" s="5">
        <f t="shared" si="66"/>
        <v>11</v>
      </c>
      <c r="L1444" s="12">
        <f t="shared" si="67"/>
        <v>38303</v>
      </c>
      <c r="M1444" s="5">
        <f t="shared" ca="1" si="68"/>
        <v>20</v>
      </c>
    </row>
    <row r="1445" spans="1:13" ht="15" customHeight="1" x14ac:dyDescent="0.25">
      <c r="A1445" s="5" t="s">
        <v>50</v>
      </c>
      <c r="B1445" s="5">
        <v>2002</v>
      </c>
      <c r="C1445" s="12" t="s">
        <v>25</v>
      </c>
      <c r="D1445" s="5">
        <v>13</v>
      </c>
      <c r="E1445" s="5">
        <v>0</v>
      </c>
      <c r="F1445" s="10">
        <v>1086</v>
      </c>
      <c r="G1445" s="5" t="s">
        <v>3</v>
      </c>
      <c r="H1445" s="5" t="s">
        <v>3</v>
      </c>
      <c r="I1445" s="5" t="s">
        <v>4</v>
      </c>
      <c r="J1445" s="14"/>
      <c r="K1445" s="5">
        <f t="shared" si="66"/>
        <v>8</v>
      </c>
      <c r="L1445" s="12">
        <f t="shared" si="67"/>
        <v>37481</v>
      </c>
      <c r="M1445" s="5">
        <f t="shared" ca="1" si="68"/>
        <v>22</v>
      </c>
    </row>
    <row r="1446" spans="1:13" ht="15" customHeight="1" x14ac:dyDescent="0.25">
      <c r="A1446" s="5" t="s">
        <v>49</v>
      </c>
      <c r="B1446" s="5">
        <v>1998</v>
      </c>
      <c r="C1446" s="12" t="s">
        <v>21</v>
      </c>
      <c r="D1446" s="5">
        <v>26</v>
      </c>
      <c r="E1446" s="5">
        <v>0</v>
      </c>
      <c r="F1446" s="10">
        <v>1082</v>
      </c>
      <c r="G1446" s="5" t="s">
        <v>3</v>
      </c>
      <c r="H1446" s="5" t="s">
        <v>2</v>
      </c>
      <c r="I1446" s="5" t="s">
        <v>4</v>
      </c>
      <c r="J1446" s="14"/>
      <c r="K1446" s="5">
        <f t="shared" si="66"/>
        <v>12</v>
      </c>
      <c r="L1446" s="12">
        <f t="shared" si="67"/>
        <v>36155</v>
      </c>
      <c r="M1446" s="5">
        <f t="shared" ca="1" si="68"/>
        <v>26</v>
      </c>
    </row>
    <row r="1447" spans="1:13" ht="15" customHeight="1" x14ac:dyDescent="0.25">
      <c r="A1447" s="5" t="s">
        <v>2340</v>
      </c>
      <c r="B1447" s="5">
        <v>1958</v>
      </c>
      <c r="C1447" s="12" t="s">
        <v>11</v>
      </c>
      <c r="D1447" s="5">
        <v>3</v>
      </c>
      <c r="E1447" s="5">
        <v>2</v>
      </c>
      <c r="F1447" s="10">
        <v>47291.06</v>
      </c>
      <c r="G1447" s="5" t="s">
        <v>2</v>
      </c>
      <c r="H1447" s="5" t="s">
        <v>7</v>
      </c>
      <c r="I1447" s="5" t="s">
        <v>32</v>
      </c>
      <c r="J1447" s="14"/>
      <c r="K1447" s="5">
        <f t="shared" si="66"/>
        <v>9</v>
      </c>
      <c r="L1447" s="12">
        <f t="shared" si="67"/>
        <v>21431</v>
      </c>
      <c r="M1447" s="5">
        <f t="shared" ca="1" si="68"/>
        <v>66</v>
      </c>
    </row>
    <row r="1448" spans="1:13" ht="15" customHeight="1" x14ac:dyDescent="0.25">
      <c r="A1448" s="5" t="s">
        <v>2133</v>
      </c>
      <c r="B1448" s="5">
        <v>1995</v>
      </c>
      <c r="C1448" s="12" t="s">
        <v>27</v>
      </c>
      <c r="D1448" s="5">
        <v>17</v>
      </c>
      <c r="E1448" s="5">
        <v>0</v>
      </c>
      <c r="F1448" s="10">
        <v>34838.870000000003</v>
      </c>
      <c r="G1448" s="5" t="s">
        <v>2</v>
      </c>
      <c r="H1448" s="5" t="s">
        <v>3</v>
      </c>
      <c r="I1448" s="5" t="s">
        <v>32</v>
      </c>
      <c r="J1448" s="14"/>
      <c r="K1448" s="5">
        <f t="shared" si="66"/>
        <v>10</v>
      </c>
      <c r="L1448" s="12">
        <f t="shared" si="67"/>
        <v>34989</v>
      </c>
      <c r="M1448" s="5">
        <f t="shared" ca="1" si="68"/>
        <v>29</v>
      </c>
    </row>
    <row r="1449" spans="1:13" ht="15" customHeight="1" x14ac:dyDescent="0.25">
      <c r="A1449" s="5" t="s">
        <v>48</v>
      </c>
      <c r="B1449" s="5">
        <v>1997</v>
      </c>
      <c r="C1449" s="12" t="s">
        <v>25</v>
      </c>
      <c r="D1449" s="5">
        <v>13</v>
      </c>
      <c r="E1449" s="5">
        <v>0</v>
      </c>
      <c r="F1449" s="10">
        <v>1071</v>
      </c>
      <c r="G1449" s="5" t="s">
        <v>3</v>
      </c>
      <c r="H1449" s="5" t="s">
        <v>3</v>
      </c>
      <c r="I1449" s="5" t="s">
        <v>4</v>
      </c>
      <c r="J1449" s="14"/>
      <c r="K1449" s="5">
        <f t="shared" si="66"/>
        <v>8</v>
      </c>
      <c r="L1449" s="12">
        <f t="shared" si="67"/>
        <v>35655</v>
      </c>
      <c r="M1449" s="5">
        <f t="shared" ca="1" si="68"/>
        <v>27</v>
      </c>
    </row>
    <row r="1450" spans="1:13" ht="15" customHeight="1" x14ac:dyDescent="0.25">
      <c r="A1450" s="5" t="s">
        <v>47</v>
      </c>
      <c r="B1450" s="5">
        <v>2004</v>
      </c>
      <c r="C1450" s="12" t="s">
        <v>25</v>
      </c>
      <c r="D1450" s="5">
        <v>24</v>
      </c>
      <c r="E1450" s="5">
        <v>0</v>
      </c>
      <c r="F1450" s="10">
        <v>1070</v>
      </c>
      <c r="G1450" s="5" t="s">
        <v>3</v>
      </c>
      <c r="H1450" s="5" t="s">
        <v>3</v>
      </c>
      <c r="I1450" s="5" t="s">
        <v>4</v>
      </c>
      <c r="J1450" s="14"/>
      <c r="K1450" s="5">
        <f t="shared" si="66"/>
        <v>8</v>
      </c>
      <c r="L1450" s="12">
        <f t="shared" si="67"/>
        <v>38223</v>
      </c>
      <c r="M1450" s="5">
        <f t="shared" ca="1" si="68"/>
        <v>20</v>
      </c>
    </row>
    <row r="1451" spans="1:13" ht="15" customHeight="1" x14ac:dyDescent="0.25">
      <c r="A1451" s="5" t="s">
        <v>46</v>
      </c>
      <c r="B1451" s="5">
        <v>1993</v>
      </c>
      <c r="C1451" s="12" t="s">
        <v>11</v>
      </c>
      <c r="D1451" s="5">
        <v>28</v>
      </c>
      <c r="E1451" s="5">
        <v>0</v>
      </c>
      <c r="F1451" s="10">
        <v>1068</v>
      </c>
      <c r="G1451" s="5" t="s">
        <v>3</v>
      </c>
      <c r="H1451" s="5" t="s">
        <v>7</v>
      </c>
      <c r="I1451" s="5" t="s">
        <v>4</v>
      </c>
      <c r="J1451" s="14"/>
      <c r="K1451" s="5">
        <f t="shared" si="66"/>
        <v>9</v>
      </c>
      <c r="L1451" s="12">
        <f t="shared" si="67"/>
        <v>34240</v>
      </c>
      <c r="M1451" s="5">
        <f t="shared" ca="1" si="68"/>
        <v>31</v>
      </c>
    </row>
    <row r="1452" spans="1:13" ht="15" customHeight="1" x14ac:dyDescent="0.25">
      <c r="A1452" s="5" t="s">
        <v>45</v>
      </c>
      <c r="B1452" s="5">
        <v>1995</v>
      </c>
      <c r="C1452" s="12" t="s">
        <v>9</v>
      </c>
      <c r="D1452" s="5">
        <v>1</v>
      </c>
      <c r="E1452" s="5">
        <v>0</v>
      </c>
      <c r="F1452" s="10">
        <v>1056</v>
      </c>
      <c r="G1452" s="5" t="s">
        <v>3</v>
      </c>
      <c r="H1452" s="5" t="s">
        <v>2</v>
      </c>
      <c r="I1452" s="5" t="s">
        <v>4</v>
      </c>
      <c r="J1452" s="14"/>
      <c r="K1452" s="5">
        <f t="shared" si="66"/>
        <v>6</v>
      </c>
      <c r="L1452" s="12">
        <f t="shared" si="67"/>
        <v>34851</v>
      </c>
      <c r="M1452" s="5">
        <f t="shared" ca="1" si="68"/>
        <v>29</v>
      </c>
    </row>
    <row r="1453" spans="1:13" ht="15" customHeight="1" x14ac:dyDescent="0.25">
      <c r="A1453" s="5" t="s">
        <v>44</v>
      </c>
      <c r="B1453" s="5">
        <v>2002</v>
      </c>
      <c r="C1453" s="12" t="s">
        <v>1</v>
      </c>
      <c r="D1453" s="5">
        <v>1</v>
      </c>
      <c r="E1453" s="5">
        <v>0</v>
      </c>
      <c r="F1453" s="10">
        <v>1049</v>
      </c>
      <c r="G1453" s="5" t="s">
        <v>3</v>
      </c>
      <c r="H1453" s="5" t="s">
        <v>2</v>
      </c>
      <c r="I1453" s="5" t="s">
        <v>14</v>
      </c>
      <c r="J1453" s="14"/>
      <c r="K1453" s="5">
        <f t="shared" si="66"/>
        <v>7</v>
      </c>
      <c r="L1453" s="12">
        <f t="shared" si="67"/>
        <v>37438</v>
      </c>
      <c r="M1453" s="5">
        <f t="shared" ca="1" si="68"/>
        <v>22</v>
      </c>
    </row>
    <row r="1454" spans="1:13" ht="15" customHeight="1" x14ac:dyDescent="0.25">
      <c r="A1454" s="5" t="s">
        <v>43</v>
      </c>
      <c r="B1454" s="5">
        <v>2002</v>
      </c>
      <c r="C1454" s="12" t="s">
        <v>1</v>
      </c>
      <c r="D1454" s="5">
        <v>20</v>
      </c>
      <c r="E1454" s="5">
        <v>0</v>
      </c>
      <c r="F1454" s="10">
        <v>1047</v>
      </c>
      <c r="G1454" s="5" t="s">
        <v>3</v>
      </c>
      <c r="H1454" s="5" t="s">
        <v>7</v>
      </c>
      <c r="I1454" s="5" t="s">
        <v>4</v>
      </c>
      <c r="J1454" s="14"/>
      <c r="K1454" s="5">
        <f t="shared" si="66"/>
        <v>7</v>
      </c>
      <c r="L1454" s="12">
        <f t="shared" si="67"/>
        <v>37457</v>
      </c>
      <c r="M1454" s="5">
        <f t="shared" ca="1" si="68"/>
        <v>22</v>
      </c>
    </row>
    <row r="1455" spans="1:13" ht="15" customHeight="1" x14ac:dyDescent="0.25">
      <c r="A1455" s="5" t="s">
        <v>42</v>
      </c>
      <c r="B1455" s="5">
        <v>1994</v>
      </c>
      <c r="C1455" s="12" t="s">
        <v>6</v>
      </c>
      <c r="D1455" s="5">
        <v>17</v>
      </c>
      <c r="E1455" s="5">
        <v>0</v>
      </c>
      <c r="F1455" s="10">
        <v>1044</v>
      </c>
      <c r="G1455" s="5" t="s">
        <v>3</v>
      </c>
      <c r="H1455" s="5" t="s">
        <v>2</v>
      </c>
      <c r="I1455" s="5" t="s">
        <v>4</v>
      </c>
      <c r="J1455" s="14"/>
      <c r="K1455" s="5">
        <f t="shared" si="66"/>
        <v>11</v>
      </c>
      <c r="L1455" s="12">
        <f t="shared" si="67"/>
        <v>34655</v>
      </c>
      <c r="M1455" s="5">
        <f t="shared" ca="1" si="68"/>
        <v>30</v>
      </c>
    </row>
    <row r="1456" spans="1:13" ht="15" customHeight="1" x14ac:dyDescent="0.25">
      <c r="A1456" s="5" t="s">
        <v>41</v>
      </c>
      <c r="B1456" s="5">
        <v>1995</v>
      </c>
      <c r="C1456" s="12" t="s">
        <v>27</v>
      </c>
      <c r="D1456" s="5">
        <v>5</v>
      </c>
      <c r="E1456" s="5">
        <v>0</v>
      </c>
      <c r="F1456" s="10">
        <v>1033.74</v>
      </c>
      <c r="G1456" s="5" t="s">
        <v>3</v>
      </c>
      <c r="H1456" s="5" t="s">
        <v>7</v>
      </c>
      <c r="I1456" s="5" t="s">
        <v>4</v>
      </c>
      <c r="J1456" s="14"/>
      <c r="K1456" s="5">
        <f t="shared" si="66"/>
        <v>10</v>
      </c>
      <c r="L1456" s="12">
        <f t="shared" si="67"/>
        <v>34977</v>
      </c>
      <c r="M1456" s="5">
        <f t="shared" ca="1" si="68"/>
        <v>29</v>
      </c>
    </row>
    <row r="1457" spans="1:13" ht="15" customHeight="1" x14ac:dyDescent="0.25">
      <c r="A1457" s="5" t="s">
        <v>40</v>
      </c>
      <c r="B1457" s="5">
        <v>1999</v>
      </c>
      <c r="C1457" s="12" t="s">
        <v>25</v>
      </c>
      <c r="D1457" s="5">
        <v>5</v>
      </c>
      <c r="E1457" s="5">
        <v>0</v>
      </c>
      <c r="F1457" s="10">
        <v>1019</v>
      </c>
      <c r="G1457" s="5" t="s">
        <v>3</v>
      </c>
      <c r="H1457" s="5" t="s">
        <v>2</v>
      </c>
      <c r="I1457" s="5" t="s">
        <v>4</v>
      </c>
      <c r="J1457" s="14"/>
      <c r="K1457" s="5">
        <f t="shared" si="66"/>
        <v>8</v>
      </c>
      <c r="L1457" s="12">
        <f t="shared" si="67"/>
        <v>36377</v>
      </c>
      <c r="M1457" s="5">
        <f t="shared" ca="1" si="68"/>
        <v>25</v>
      </c>
    </row>
    <row r="1458" spans="1:13" ht="15" customHeight="1" x14ac:dyDescent="0.25">
      <c r="A1458" s="5" t="s">
        <v>39</v>
      </c>
      <c r="B1458" s="5">
        <v>2000</v>
      </c>
      <c r="C1458" s="12" t="s">
        <v>27</v>
      </c>
      <c r="D1458" s="5">
        <v>9</v>
      </c>
      <c r="E1458" s="5">
        <v>0</v>
      </c>
      <c r="F1458" s="10">
        <v>1012</v>
      </c>
      <c r="G1458" s="5" t="s">
        <v>3</v>
      </c>
      <c r="H1458" s="5" t="s">
        <v>2</v>
      </c>
      <c r="I1458" s="5" t="s">
        <v>4</v>
      </c>
      <c r="J1458" s="14"/>
      <c r="K1458" s="5">
        <f t="shared" si="66"/>
        <v>10</v>
      </c>
      <c r="L1458" s="12">
        <f t="shared" si="67"/>
        <v>36808</v>
      </c>
      <c r="M1458" s="5">
        <f t="shared" ca="1" si="68"/>
        <v>24</v>
      </c>
    </row>
    <row r="1459" spans="1:13" ht="15" customHeight="1" x14ac:dyDescent="0.25">
      <c r="A1459" s="5" t="s">
        <v>2132</v>
      </c>
      <c r="B1459" s="5">
        <v>2003</v>
      </c>
      <c r="C1459" s="12" t="s">
        <v>11</v>
      </c>
      <c r="D1459" s="5">
        <v>17</v>
      </c>
      <c r="E1459" s="5">
        <v>0</v>
      </c>
      <c r="F1459" s="10">
        <v>34828.65</v>
      </c>
      <c r="G1459" s="5" t="s">
        <v>7</v>
      </c>
      <c r="H1459" s="5" t="s">
        <v>3</v>
      </c>
      <c r="I1459" s="5" t="s">
        <v>32</v>
      </c>
      <c r="J1459" s="14"/>
      <c r="K1459" s="5">
        <f t="shared" si="66"/>
        <v>9</v>
      </c>
      <c r="L1459" s="12">
        <f t="shared" si="67"/>
        <v>37881</v>
      </c>
      <c r="M1459" s="5">
        <f t="shared" ca="1" si="68"/>
        <v>21</v>
      </c>
    </row>
    <row r="1460" spans="1:13" ht="15" customHeight="1" x14ac:dyDescent="0.25">
      <c r="A1460" s="5" t="s">
        <v>38</v>
      </c>
      <c r="B1460" s="5">
        <v>1994</v>
      </c>
      <c r="C1460" s="12" t="s">
        <v>6</v>
      </c>
      <c r="D1460" s="5">
        <v>22</v>
      </c>
      <c r="E1460" s="5">
        <v>0</v>
      </c>
      <c r="F1460" s="10">
        <v>1006.65</v>
      </c>
      <c r="G1460" s="5" t="s">
        <v>3</v>
      </c>
      <c r="H1460" s="5" t="s">
        <v>2</v>
      </c>
      <c r="I1460" s="5" t="s">
        <v>4</v>
      </c>
      <c r="J1460" s="14"/>
      <c r="K1460" s="5">
        <f t="shared" si="66"/>
        <v>11</v>
      </c>
      <c r="L1460" s="12">
        <f t="shared" si="67"/>
        <v>34660</v>
      </c>
      <c r="M1460" s="5">
        <f t="shared" ca="1" si="68"/>
        <v>30</v>
      </c>
    </row>
    <row r="1461" spans="1:13" ht="15" customHeight="1" x14ac:dyDescent="0.25">
      <c r="A1461" s="5" t="s">
        <v>37</v>
      </c>
      <c r="B1461" s="5">
        <v>2001</v>
      </c>
      <c r="C1461" s="12" t="s">
        <v>25</v>
      </c>
      <c r="D1461" s="5">
        <v>19</v>
      </c>
      <c r="E1461" s="5">
        <v>0</v>
      </c>
      <c r="F1461" s="10">
        <v>964.71</v>
      </c>
      <c r="G1461" s="5" t="s">
        <v>3</v>
      </c>
      <c r="H1461" s="5" t="s">
        <v>2</v>
      </c>
      <c r="I1461" s="5" t="s">
        <v>4</v>
      </c>
      <c r="J1461" s="14"/>
      <c r="K1461" s="5">
        <f t="shared" si="66"/>
        <v>8</v>
      </c>
      <c r="L1461" s="12">
        <f t="shared" si="67"/>
        <v>37122</v>
      </c>
      <c r="M1461" s="5">
        <f t="shared" ca="1" si="68"/>
        <v>23</v>
      </c>
    </row>
    <row r="1462" spans="1:13" ht="15" customHeight="1" x14ac:dyDescent="0.25">
      <c r="A1462" s="5" t="s">
        <v>36</v>
      </c>
      <c r="B1462" s="5">
        <v>1995</v>
      </c>
      <c r="C1462" s="12" t="s">
        <v>27</v>
      </c>
      <c r="D1462" s="5">
        <v>28</v>
      </c>
      <c r="E1462" s="5">
        <v>0</v>
      </c>
      <c r="F1462" s="10">
        <v>928.59</v>
      </c>
      <c r="G1462" s="5" t="s">
        <v>3</v>
      </c>
      <c r="H1462" s="5" t="s">
        <v>7</v>
      </c>
      <c r="I1462" s="5" t="s">
        <v>4</v>
      </c>
      <c r="J1462" s="14"/>
      <c r="K1462" s="5">
        <f t="shared" si="66"/>
        <v>10</v>
      </c>
      <c r="L1462" s="12">
        <f t="shared" si="67"/>
        <v>35000</v>
      </c>
      <c r="M1462" s="5">
        <f t="shared" ca="1" si="68"/>
        <v>29</v>
      </c>
    </row>
    <row r="1463" spans="1:13" ht="15" customHeight="1" x14ac:dyDescent="0.25">
      <c r="A1463" s="5" t="s">
        <v>35</v>
      </c>
      <c r="B1463" s="5">
        <v>1994</v>
      </c>
      <c r="C1463" s="12" t="s">
        <v>27</v>
      </c>
      <c r="D1463" s="5">
        <v>30</v>
      </c>
      <c r="E1463" s="5">
        <v>0</v>
      </c>
      <c r="F1463" s="10">
        <v>915.07</v>
      </c>
      <c r="G1463" s="5" t="s">
        <v>3</v>
      </c>
      <c r="H1463" s="5" t="s">
        <v>7</v>
      </c>
      <c r="I1463" s="5" t="s">
        <v>4</v>
      </c>
      <c r="J1463" s="14"/>
      <c r="K1463" s="5">
        <f t="shared" si="66"/>
        <v>10</v>
      </c>
      <c r="L1463" s="12">
        <f t="shared" si="67"/>
        <v>34637</v>
      </c>
      <c r="M1463" s="5">
        <f t="shared" ca="1" si="68"/>
        <v>30</v>
      </c>
    </row>
    <row r="1464" spans="1:13" ht="15" customHeight="1" x14ac:dyDescent="0.25">
      <c r="A1464" s="5" t="s">
        <v>34</v>
      </c>
      <c r="B1464" s="5">
        <v>1993</v>
      </c>
      <c r="C1464" s="12" t="s">
        <v>6</v>
      </c>
      <c r="D1464" s="5">
        <v>27</v>
      </c>
      <c r="E1464" s="5">
        <v>0</v>
      </c>
      <c r="F1464" s="10">
        <v>896.21</v>
      </c>
      <c r="G1464" s="5" t="s">
        <v>3</v>
      </c>
      <c r="H1464" s="5" t="s">
        <v>7</v>
      </c>
      <c r="I1464" s="5" t="s">
        <v>4</v>
      </c>
      <c r="J1464" s="14"/>
      <c r="K1464" s="5">
        <f t="shared" si="66"/>
        <v>11</v>
      </c>
      <c r="L1464" s="12">
        <f t="shared" si="67"/>
        <v>34300</v>
      </c>
      <c r="M1464" s="5">
        <f t="shared" ca="1" si="68"/>
        <v>31</v>
      </c>
    </row>
    <row r="1465" spans="1:13" ht="15" customHeight="1" x14ac:dyDescent="0.25">
      <c r="A1465" s="5" t="s">
        <v>33</v>
      </c>
      <c r="B1465" s="5">
        <v>2000</v>
      </c>
      <c r="C1465" s="12" t="s">
        <v>6</v>
      </c>
      <c r="D1465" s="5">
        <v>18</v>
      </c>
      <c r="E1465" s="5">
        <v>0</v>
      </c>
      <c r="F1465" s="10">
        <v>865.41</v>
      </c>
      <c r="G1465" s="5" t="s">
        <v>3</v>
      </c>
      <c r="H1465" s="5" t="s">
        <v>7</v>
      </c>
      <c r="I1465" s="5" t="s">
        <v>4</v>
      </c>
      <c r="J1465" s="14"/>
      <c r="K1465" s="5">
        <f t="shared" si="66"/>
        <v>11</v>
      </c>
      <c r="L1465" s="12">
        <f t="shared" si="67"/>
        <v>36848</v>
      </c>
      <c r="M1465" s="5">
        <f t="shared" ca="1" si="68"/>
        <v>24</v>
      </c>
    </row>
    <row r="1466" spans="1:13" ht="15" customHeight="1" x14ac:dyDescent="0.25">
      <c r="A1466" s="5" t="s">
        <v>31</v>
      </c>
      <c r="B1466" s="5">
        <v>2004</v>
      </c>
      <c r="C1466" s="12" t="s">
        <v>27</v>
      </c>
      <c r="D1466" s="5">
        <v>7</v>
      </c>
      <c r="E1466" s="5">
        <v>0</v>
      </c>
      <c r="F1466" s="10">
        <v>830.52</v>
      </c>
      <c r="G1466" s="5" t="s">
        <v>3</v>
      </c>
      <c r="H1466" s="5" t="s">
        <v>2</v>
      </c>
      <c r="I1466" s="5" t="s">
        <v>32</v>
      </c>
      <c r="J1466" s="14"/>
      <c r="K1466" s="5">
        <f t="shared" si="66"/>
        <v>10</v>
      </c>
      <c r="L1466" s="12">
        <f t="shared" si="67"/>
        <v>38267</v>
      </c>
      <c r="M1466" s="5">
        <f t="shared" ca="1" si="68"/>
        <v>20</v>
      </c>
    </row>
    <row r="1467" spans="1:13" ht="15" customHeight="1" x14ac:dyDescent="0.25">
      <c r="A1467" s="5" t="s">
        <v>30</v>
      </c>
      <c r="B1467" s="5">
        <v>1995</v>
      </c>
      <c r="C1467" s="12" t="s">
        <v>21</v>
      </c>
      <c r="D1467" s="5">
        <v>7</v>
      </c>
      <c r="E1467" s="5">
        <v>0</v>
      </c>
      <c r="F1467" s="10">
        <v>773.54</v>
      </c>
      <c r="G1467" s="5" t="s">
        <v>3</v>
      </c>
      <c r="H1467" s="5" t="s">
        <v>2</v>
      </c>
      <c r="I1467" s="5" t="s">
        <v>4</v>
      </c>
      <c r="J1467" s="14"/>
      <c r="K1467" s="5">
        <f t="shared" si="66"/>
        <v>12</v>
      </c>
      <c r="L1467" s="12">
        <f t="shared" si="67"/>
        <v>35040</v>
      </c>
      <c r="M1467" s="5">
        <f t="shared" ca="1" si="68"/>
        <v>29</v>
      </c>
    </row>
    <row r="1468" spans="1:13" ht="15" customHeight="1" x14ac:dyDescent="0.25">
      <c r="A1468" s="5" t="s">
        <v>29</v>
      </c>
      <c r="B1468" s="5">
        <v>1996</v>
      </c>
      <c r="C1468" s="12" t="s">
        <v>2381</v>
      </c>
      <c r="D1468" s="5">
        <v>18</v>
      </c>
      <c r="E1468" s="5">
        <v>0</v>
      </c>
      <c r="F1468" s="10">
        <v>770.38</v>
      </c>
      <c r="G1468" s="5" t="s">
        <v>3</v>
      </c>
      <c r="H1468" s="5"/>
      <c r="I1468" s="5" t="s">
        <v>14</v>
      </c>
      <c r="J1468" s="14"/>
      <c r="K1468" s="5">
        <f t="shared" si="66"/>
        <v>9</v>
      </c>
      <c r="L1468" s="12">
        <f t="shared" si="67"/>
        <v>35326</v>
      </c>
      <c r="M1468" s="5">
        <f t="shared" ca="1" si="68"/>
        <v>28</v>
      </c>
    </row>
    <row r="1469" spans="1:13" ht="15" customHeight="1" x14ac:dyDescent="0.25">
      <c r="A1469" s="5" t="s">
        <v>28</v>
      </c>
      <c r="B1469" s="5">
        <v>1993</v>
      </c>
      <c r="C1469" s="12" t="s">
        <v>9</v>
      </c>
      <c r="D1469" s="5">
        <v>28</v>
      </c>
      <c r="E1469" s="5">
        <v>0</v>
      </c>
      <c r="F1469" s="10">
        <v>770</v>
      </c>
      <c r="G1469" s="5" t="s">
        <v>3</v>
      </c>
      <c r="H1469" s="5" t="s">
        <v>3</v>
      </c>
      <c r="I1469" s="5" t="s">
        <v>4</v>
      </c>
      <c r="J1469" s="14"/>
      <c r="K1469" s="5">
        <f t="shared" si="66"/>
        <v>6</v>
      </c>
      <c r="L1469" s="12">
        <f t="shared" si="67"/>
        <v>34148</v>
      </c>
      <c r="M1469" s="5">
        <f t="shared" ca="1" si="68"/>
        <v>31</v>
      </c>
    </row>
    <row r="1470" spans="1:13" ht="15" customHeight="1" x14ac:dyDescent="0.25">
      <c r="A1470" s="5" t="s">
        <v>2131</v>
      </c>
      <c r="B1470" s="5">
        <v>1995</v>
      </c>
      <c r="C1470" s="12" t="s">
        <v>21</v>
      </c>
      <c r="D1470" s="5">
        <v>27</v>
      </c>
      <c r="E1470" s="5">
        <v>1</v>
      </c>
      <c r="F1470" s="10">
        <v>34806.47</v>
      </c>
      <c r="G1470" s="5" t="s">
        <v>7</v>
      </c>
      <c r="H1470" s="5" t="s">
        <v>2</v>
      </c>
      <c r="I1470" s="5" t="s">
        <v>4</v>
      </c>
      <c r="J1470" s="14"/>
      <c r="K1470" s="5">
        <f t="shared" si="66"/>
        <v>12</v>
      </c>
      <c r="L1470" s="12">
        <f t="shared" si="67"/>
        <v>35060</v>
      </c>
      <c r="M1470" s="5">
        <f t="shared" ca="1" si="68"/>
        <v>29</v>
      </c>
    </row>
    <row r="1471" spans="1:13" ht="15" customHeight="1" x14ac:dyDescent="0.25">
      <c r="A1471" s="5" t="s">
        <v>26</v>
      </c>
      <c r="B1471" s="5">
        <v>1996</v>
      </c>
      <c r="C1471" s="12" t="s">
        <v>27</v>
      </c>
      <c r="D1471" s="5">
        <v>22</v>
      </c>
      <c r="E1471" s="5">
        <v>0</v>
      </c>
      <c r="F1471" s="10">
        <v>760</v>
      </c>
      <c r="G1471" s="5" t="s">
        <v>3</v>
      </c>
      <c r="H1471" s="5" t="s">
        <v>3</v>
      </c>
      <c r="I1471" s="5" t="s">
        <v>4</v>
      </c>
      <c r="J1471" s="14"/>
      <c r="K1471" s="5">
        <f t="shared" si="66"/>
        <v>10</v>
      </c>
      <c r="L1471" s="12">
        <f t="shared" si="67"/>
        <v>35360</v>
      </c>
      <c r="M1471" s="5">
        <f t="shared" ca="1" si="68"/>
        <v>28</v>
      </c>
    </row>
    <row r="1472" spans="1:13" ht="15" customHeight="1" x14ac:dyDescent="0.25">
      <c r="A1472" s="5" t="s">
        <v>24</v>
      </c>
      <c r="B1472" s="5">
        <v>1993</v>
      </c>
      <c r="C1472" s="12" t="s">
        <v>25</v>
      </c>
      <c r="D1472" s="5">
        <v>9</v>
      </c>
      <c r="E1472" s="5">
        <v>0</v>
      </c>
      <c r="F1472" s="10">
        <v>760</v>
      </c>
      <c r="G1472" s="5" t="s">
        <v>3</v>
      </c>
      <c r="H1472" s="5" t="s">
        <v>7</v>
      </c>
      <c r="I1472" s="5" t="s">
        <v>4</v>
      </c>
      <c r="J1472" s="14"/>
      <c r="K1472" s="5">
        <f t="shared" si="66"/>
        <v>8</v>
      </c>
      <c r="L1472" s="12">
        <f t="shared" si="67"/>
        <v>34190</v>
      </c>
      <c r="M1472" s="5">
        <f t="shared" ca="1" si="68"/>
        <v>31</v>
      </c>
    </row>
    <row r="1473" spans="1:13" ht="15" customHeight="1" x14ac:dyDescent="0.25">
      <c r="A1473" s="5" t="s">
        <v>23</v>
      </c>
      <c r="B1473" s="5">
        <v>2002</v>
      </c>
      <c r="C1473" s="12" t="s">
        <v>2381</v>
      </c>
      <c r="D1473" s="5">
        <v>19</v>
      </c>
      <c r="E1473" s="5">
        <v>0</v>
      </c>
      <c r="F1473" s="10">
        <v>750</v>
      </c>
      <c r="G1473" s="5" t="s">
        <v>3</v>
      </c>
      <c r="H1473" s="5" t="s">
        <v>7</v>
      </c>
      <c r="I1473" s="5" t="s">
        <v>14</v>
      </c>
      <c r="J1473" s="14"/>
      <c r="K1473" s="5">
        <f t="shared" si="66"/>
        <v>9</v>
      </c>
      <c r="L1473" s="12">
        <f t="shared" si="67"/>
        <v>37518</v>
      </c>
      <c r="M1473" s="5">
        <f t="shared" ca="1" si="68"/>
        <v>22</v>
      </c>
    </row>
    <row r="1474" spans="1:13" ht="15" customHeight="1" x14ac:dyDescent="0.25">
      <c r="A1474" s="5" t="s">
        <v>22</v>
      </c>
      <c r="B1474" s="5">
        <v>1999</v>
      </c>
      <c r="C1474" s="12" t="s">
        <v>21</v>
      </c>
      <c r="D1474" s="5">
        <v>14</v>
      </c>
      <c r="E1474" s="5">
        <v>0</v>
      </c>
      <c r="F1474" s="10">
        <v>722.99</v>
      </c>
      <c r="G1474" s="5" t="s">
        <v>3</v>
      </c>
      <c r="H1474" s="5" t="s">
        <v>7</v>
      </c>
      <c r="I1474" s="5" t="s">
        <v>4</v>
      </c>
      <c r="J1474" s="14"/>
      <c r="K1474" s="5">
        <f t="shared" ref="K1474:K1537" si="69">MONTH(1&amp;C1474)</f>
        <v>12</v>
      </c>
      <c r="L1474" s="12">
        <f t="shared" ref="L1474:L1537" si="70">DATE(B1474,K1474,D1474)</f>
        <v>36508</v>
      </c>
      <c r="M1474" s="5">
        <f t="shared" ref="M1474:M1537" ca="1" si="71">DATEDIF(L1474,TODAY(),"Y")</f>
        <v>25</v>
      </c>
    </row>
    <row r="1475" spans="1:13" ht="15" customHeight="1" x14ac:dyDescent="0.25">
      <c r="A1475" s="5" t="s">
        <v>20</v>
      </c>
      <c r="B1475" s="5">
        <v>1999</v>
      </c>
      <c r="C1475" s="12" t="s">
        <v>21</v>
      </c>
      <c r="D1475" s="5">
        <v>26</v>
      </c>
      <c r="E1475" s="5">
        <v>0</v>
      </c>
      <c r="F1475" s="10">
        <v>700</v>
      </c>
      <c r="G1475" s="5"/>
      <c r="H1475" s="5" t="s">
        <v>3</v>
      </c>
      <c r="I1475" s="5" t="s">
        <v>4</v>
      </c>
      <c r="J1475" s="14"/>
      <c r="K1475" s="5">
        <f t="shared" si="69"/>
        <v>12</v>
      </c>
      <c r="L1475" s="12">
        <f t="shared" si="70"/>
        <v>36520</v>
      </c>
      <c r="M1475" s="5">
        <f t="shared" ca="1" si="71"/>
        <v>25</v>
      </c>
    </row>
    <row r="1476" spans="1:13" ht="15" customHeight="1" x14ac:dyDescent="0.25">
      <c r="A1476" s="5" t="s">
        <v>19</v>
      </c>
      <c r="B1476" s="5">
        <v>2001</v>
      </c>
      <c r="C1476" s="12" t="s">
        <v>11</v>
      </c>
      <c r="D1476" s="5">
        <v>12</v>
      </c>
      <c r="E1476" s="5">
        <v>0</v>
      </c>
      <c r="F1476" s="10">
        <v>687.54</v>
      </c>
      <c r="G1476" s="5" t="s">
        <v>3</v>
      </c>
      <c r="H1476" s="5" t="s">
        <v>2</v>
      </c>
      <c r="I1476" s="5" t="s">
        <v>4</v>
      </c>
      <c r="J1476" s="14"/>
      <c r="K1476" s="5">
        <f t="shared" si="69"/>
        <v>9</v>
      </c>
      <c r="L1476" s="12">
        <f t="shared" si="70"/>
        <v>37146</v>
      </c>
      <c r="M1476" s="5">
        <f t="shared" ca="1" si="71"/>
        <v>23</v>
      </c>
    </row>
    <row r="1477" spans="1:13" ht="15" customHeight="1" x14ac:dyDescent="0.25">
      <c r="A1477" s="5" t="s">
        <v>18</v>
      </c>
      <c r="B1477" s="5">
        <v>1997</v>
      </c>
      <c r="C1477" s="12" t="s">
        <v>6</v>
      </c>
      <c r="D1477" s="5">
        <v>9</v>
      </c>
      <c r="E1477" s="5">
        <v>0</v>
      </c>
      <c r="F1477" s="10">
        <v>670</v>
      </c>
      <c r="G1477" s="5" t="s">
        <v>3</v>
      </c>
      <c r="H1477" s="5" t="s">
        <v>3</v>
      </c>
      <c r="I1477" s="5" t="s">
        <v>4</v>
      </c>
      <c r="J1477" s="14"/>
      <c r="K1477" s="5">
        <f t="shared" si="69"/>
        <v>11</v>
      </c>
      <c r="L1477" s="12">
        <f t="shared" si="70"/>
        <v>35743</v>
      </c>
      <c r="M1477" s="5">
        <f t="shared" ca="1" si="71"/>
        <v>27</v>
      </c>
    </row>
    <row r="1478" spans="1:13" ht="15" customHeight="1" x14ac:dyDescent="0.25">
      <c r="A1478" s="5" t="s">
        <v>17</v>
      </c>
      <c r="B1478" s="5">
        <v>2002</v>
      </c>
      <c r="C1478" s="12" t="s">
        <v>6</v>
      </c>
      <c r="D1478" s="5">
        <v>29</v>
      </c>
      <c r="E1478" s="5">
        <v>0</v>
      </c>
      <c r="F1478" s="10">
        <v>668</v>
      </c>
      <c r="G1478" s="5" t="s">
        <v>3</v>
      </c>
      <c r="H1478" s="5" t="s">
        <v>2</v>
      </c>
      <c r="I1478" s="5" t="s">
        <v>14</v>
      </c>
      <c r="J1478" s="14"/>
      <c r="K1478" s="5">
        <f t="shared" si="69"/>
        <v>11</v>
      </c>
      <c r="L1478" s="12">
        <f t="shared" si="70"/>
        <v>37589</v>
      </c>
      <c r="M1478" s="5">
        <f t="shared" ca="1" si="71"/>
        <v>22</v>
      </c>
    </row>
    <row r="1479" spans="1:13" ht="15" customHeight="1" x14ac:dyDescent="0.25">
      <c r="A1479" s="5" t="s">
        <v>16</v>
      </c>
      <c r="B1479" s="5">
        <v>1995</v>
      </c>
      <c r="C1479" s="12" t="s">
        <v>1</v>
      </c>
      <c r="D1479" s="5">
        <v>4</v>
      </c>
      <c r="E1479" s="5">
        <v>0</v>
      </c>
      <c r="F1479" s="10">
        <v>650</v>
      </c>
      <c r="G1479" s="5" t="s">
        <v>3</v>
      </c>
      <c r="H1479" s="5" t="s">
        <v>3</v>
      </c>
      <c r="I1479" s="5" t="s">
        <v>4</v>
      </c>
      <c r="J1479" s="14"/>
      <c r="K1479" s="5">
        <f t="shared" si="69"/>
        <v>7</v>
      </c>
      <c r="L1479" s="12">
        <f t="shared" si="70"/>
        <v>34884</v>
      </c>
      <c r="M1479" s="5">
        <f t="shared" ca="1" si="71"/>
        <v>29</v>
      </c>
    </row>
    <row r="1480" spans="1:13" ht="15" customHeight="1" x14ac:dyDescent="0.25">
      <c r="A1480" s="5" t="s">
        <v>15</v>
      </c>
      <c r="B1480" s="5">
        <v>1993</v>
      </c>
      <c r="C1480" s="12" t="s">
        <v>9</v>
      </c>
      <c r="D1480" s="5">
        <v>1</v>
      </c>
      <c r="E1480" s="5">
        <v>0</v>
      </c>
      <c r="F1480" s="10">
        <v>650</v>
      </c>
      <c r="G1480" s="5" t="s">
        <v>3</v>
      </c>
      <c r="H1480" s="5" t="s">
        <v>3</v>
      </c>
      <c r="I1480" s="5" t="s">
        <v>4</v>
      </c>
      <c r="J1480" s="14"/>
      <c r="K1480" s="5">
        <f t="shared" si="69"/>
        <v>6</v>
      </c>
      <c r="L1480" s="12">
        <f t="shared" si="70"/>
        <v>34121</v>
      </c>
      <c r="M1480" s="5">
        <f t="shared" ca="1" si="71"/>
        <v>31</v>
      </c>
    </row>
    <row r="1481" spans="1:13" ht="15" customHeight="1" x14ac:dyDescent="0.25">
      <c r="A1481" s="5" t="s">
        <v>2130</v>
      </c>
      <c r="B1481" s="5">
        <v>2003</v>
      </c>
      <c r="C1481" s="12" t="s">
        <v>1</v>
      </c>
      <c r="D1481" s="5">
        <v>3</v>
      </c>
      <c r="E1481" s="5">
        <v>0</v>
      </c>
      <c r="F1481" s="10">
        <v>34779.620000000003</v>
      </c>
      <c r="G1481" s="5" t="s">
        <v>7</v>
      </c>
      <c r="H1481" s="5" t="s">
        <v>2</v>
      </c>
      <c r="I1481" s="5" t="s">
        <v>32</v>
      </c>
      <c r="J1481" s="14"/>
      <c r="K1481" s="5">
        <f t="shared" si="69"/>
        <v>7</v>
      </c>
      <c r="L1481" s="12">
        <f t="shared" si="70"/>
        <v>37805</v>
      </c>
      <c r="M1481" s="5">
        <f t="shared" ca="1" si="71"/>
        <v>21</v>
      </c>
    </row>
    <row r="1482" spans="1:13" ht="15" customHeight="1" x14ac:dyDescent="0.25">
      <c r="A1482" s="5" t="s">
        <v>13</v>
      </c>
      <c r="B1482" s="5">
        <v>2001</v>
      </c>
      <c r="C1482" s="12" t="s">
        <v>6</v>
      </c>
      <c r="D1482" s="5">
        <v>20</v>
      </c>
      <c r="E1482" s="5">
        <v>0</v>
      </c>
      <c r="F1482" s="10">
        <v>646.14</v>
      </c>
      <c r="G1482" s="5" t="s">
        <v>3</v>
      </c>
      <c r="H1482" s="5" t="s">
        <v>3</v>
      </c>
      <c r="I1482" s="5" t="s">
        <v>14</v>
      </c>
      <c r="J1482" s="14"/>
      <c r="K1482" s="5">
        <f t="shared" si="69"/>
        <v>11</v>
      </c>
      <c r="L1482" s="12">
        <f t="shared" si="70"/>
        <v>37215</v>
      </c>
      <c r="M1482" s="5">
        <f t="shared" ca="1" si="71"/>
        <v>23</v>
      </c>
    </row>
    <row r="1483" spans="1:13" ht="15" customHeight="1" x14ac:dyDescent="0.25">
      <c r="A1483" s="5" t="s">
        <v>12</v>
      </c>
      <c r="B1483" s="5">
        <v>1998</v>
      </c>
      <c r="C1483" s="12" t="s">
        <v>1</v>
      </c>
      <c r="D1483" s="5">
        <v>27</v>
      </c>
      <c r="E1483" s="5">
        <v>0</v>
      </c>
      <c r="F1483" s="10">
        <v>637.26</v>
      </c>
      <c r="G1483" s="5" t="s">
        <v>3</v>
      </c>
      <c r="H1483" s="5" t="s">
        <v>3</v>
      </c>
      <c r="I1483" s="5" t="s">
        <v>4</v>
      </c>
      <c r="J1483" s="14"/>
      <c r="K1483" s="5">
        <f t="shared" si="69"/>
        <v>7</v>
      </c>
      <c r="L1483" s="12">
        <f t="shared" si="70"/>
        <v>36003</v>
      </c>
      <c r="M1483" s="5">
        <f t="shared" ca="1" si="71"/>
        <v>26</v>
      </c>
    </row>
    <row r="1484" spans="1:13" ht="15" customHeight="1" x14ac:dyDescent="0.25">
      <c r="A1484" s="5" t="s">
        <v>10</v>
      </c>
      <c r="B1484" s="5">
        <v>1992</v>
      </c>
      <c r="C1484" s="12" t="s">
        <v>11</v>
      </c>
      <c r="D1484" s="5">
        <v>13</v>
      </c>
      <c r="E1484" s="5">
        <v>0</v>
      </c>
      <c r="F1484" s="10">
        <v>604.54</v>
      </c>
      <c r="G1484" s="5" t="s">
        <v>3</v>
      </c>
      <c r="H1484" s="5" t="s">
        <v>3</v>
      </c>
      <c r="I1484" s="5" t="s">
        <v>4</v>
      </c>
      <c r="J1484" s="14"/>
      <c r="K1484" s="5">
        <f t="shared" si="69"/>
        <v>9</v>
      </c>
      <c r="L1484" s="12">
        <f t="shared" si="70"/>
        <v>33860</v>
      </c>
      <c r="M1484" s="5">
        <f t="shared" ca="1" si="71"/>
        <v>32</v>
      </c>
    </row>
    <row r="1485" spans="1:13" ht="15" customHeight="1" x14ac:dyDescent="0.25">
      <c r="A1485" s="5" t="s">
        <v>8</v>
      </c>
      <c r="B1485" s="5">
        <v>1993</v>
      </c>
      <c r="C1485" s="12" t="s">
        <v>9</v>
      </c>
      <c r="D1485" s="5">
        <v>30</v>
      </c>
      <c r="E1485" s="5">
        <v>0</v>
      </c>
      <c r="F1485" s="10">
        <v>600</v>
      </c>
      <c r="G1485" s="5" t="s">
        <v>2</v>
      </c>
      <c r="H1485" s="5" t="s">
        <v>7</v>
      </c>
      <c r="I1485" s="5" t="s">
        <v>4</v>
      </c>
      <c r="J1485" s="14"/>
      <c r="K1485" s="5">
        <f t="shared" si="69"/>
        <v>6</v>
      </c>
      <c r="L1485" s="12">
        <f t="shared" si="70"/>
        <v>34150</v>
      </c>
      <c r="M1485" s="5">
        <f t="shared" ca="1" si="71"/>
        <v>31</v>
      </c>
    </row>
    <row r="1486" spans="1:13" ht="15" customHeight="1" x14ac:dyDescent="0.25">
      <c r="A1486" s="5" t="s">
        <v>5</v>
      </c>
      <c r="B1486" s="5">
        <v>1992</v>
      </c>
      <c r="C1486" s="12" t="s">
        <v>6</v>
      </c>
      <c r="D1486" s="5">
        <v>30</v>
      </c>
      <c r="E1486" s="5">
        <v>0</v>
      </c>
      <c r="F1486" s="10">
        <v>570.62</v>
      </c>
      <c r="G1486" s="5" t="s">
        <v>2</v>
      </c>
      <c r="H1486" s="5" t="s">
        <v>7</v>
      </c>
      <c r="I1486" s="5" t="s">
        <v>4</v>
      </c>
      <c r="J1486" s="14"/>
      <c r="K1486" s="5">
        <f t="shared" si="69"/>
        <v>11</v>
      </c>
      <c r="L1486" s="12">
        <f t="shared" si="70"/>
        <v>33938</v>
      </c>
      <c r="M1486" s="5">
        <f t="shared" ca="1" si="71"/>
        <v>32</v>
      </c>
    </row>
    <row r="1487" spans="1:13" ht="15" customHeight="1" x14ac:dyDescent="0.25">
      <c r="A1487" s="5" t="s">
        <v>0</v>
      </c>
      <c r="B1487" s="5">
        <v>1992</v>
      </c>
      <c r="C1487" s="12" t="s">
        <v>2382</v>
      </c>
      <c r="D1487" s="5">
        <v>9</v>
      </c>
      <c r="E1487" s="5">
        <v>0</v>
      </c>
      <c r="F1487" s="10">
        <v>563.84</v>
      </c>
      <c r="G1487" s="5" t="s">
        <v>2</v>
      </c>
      <c r="H1487" s="5" t="s">
        <v>3</v>
      </c>
      <c r="I1487" s="5" t="s">
        <v>4</v>
      </c>
      <c r="J1487" s="14"/>
      <c r="K1487" s="5">
        <f t="shared" si="69"/>
        <v>7</v>
      </c>
      <c r="L1487" s="12">
        <f t="shared" si="70"/>
        <v>33794</v>
      </c>
      <c r="M1487" s="5">
        <f t="shared" ca="1" si="71"/>
        <v>32</v>
      </c>
    </row>
    <row r="1488" spans="1:13" ht="15" customHeight="1" x14ac:dyDescent="0.25">
      <c r="A1488" s="5" t="s">
        <v>2129</v>
      </c>
      <c r="B1488" s="5">
        <v>1994</v>
      </c>
      <c r="C1488" s="12" t="s">
        <v>1</v>
      </c>
      <c r="D1488" s="5">
        <v>7</v>
      </c>
      <c r="E1488" s="5">
        <v>0</v>
      </c>
      <c r="F1488" s="10">
        <v>34672.15</v>
      </c>
      <c r="G1488" s="5" t="s">
        <v>7</v>
      </c>
      <c r="H1488" s="5" t="s">
        <v>3</v>
      </c>
      <c r="I1488" s="5" t="s">
        <v>4</v>
      </c>
      <c r="J1488" s="14"/>
      <c r="K1488" s="5">
        <f t="shared" si="69"/>
        <v>7</v>
      </c>
      <c r="L1488" s="12">
        <f t="shared" si="70"/>
        <v>34522</v>
      </c>
      <c r="M1488" s="5">
        <f t="shared" ca="1" si="71"/>
        <v>30</v>
      </c>
    </row>
    <row r="1489" spans="1:13" ht="15" customHeight="1" x14ac:dyDescent="0.25">
      <c r="A1489" s="5" t="s">
        <v>2128</v>
      </c>
      <c r="B1489" s="5">
        <v>2004</v>
      </c>
      <c r="C1489" s="12" t="s">
        <v>27</v>
      </c>
      <c r="D1489" s="5">
        <v>9</v>
      </c>
      <c r="E1489" s="5">
        <v>0</v>
      </c>
      <c r="F1489" s="10">
        <v>34617.839999999997</v>
      </c>
      <c r="G1489" s="5" t="s">
        <v>7</v>
      </c>
      <c r="H1489" s="5" t="s">
        <v>3</v>
      </c>
      <c r="I1489" s="5" t="s">
        <v>158</v>
      </c>
      <c r="J1489" s="14"/>
      <c r="K1489" s="5">
        <f t="shared" si="69"/>
        <v>10</v>
      </c>
      <c r="L1489" s="12">
        <f t="shared" si="70"/>
        <v>38269</v>
      </c>
      <c r="M1489" s="5">
        <f t="shared" ca="1" si="71"/>
        <v>20</v>
      </c>
    </row>
    <row r="1490" spans="1:13" ht="15" customHeight="1" x14ac:dyDescent="0.25">
      <c r="A1490" s="5" t="s">
        <v>2127</v>
      </c>
      <c r="B1490" s="5">
        <v>1976</v>
      </c>
      <c r="C1490" s="12" t="s">
        <v>6</v>
      </c>
      <c r="D1490" s="5">
        <v>25</v>
      </c>
      <c r="E1490" s="5">
        <v>2</v>
      </c>
      <c r="F1490" s="10">
        <v>34543.39</v>
      </c>
      <c r="G1490" s="5" t="s">
        <v>2</v>
      </c>
      <c r="H1490" s="5" t="s">
        <v>3</v>
      </c>
      <c r="I1490" s="5" t="s">
        <v>32</v>
      </c>
      <c r="J1490" s="14"/>
      <c r="K1490" s="5">
        <f t="shared" si="69"/>
        <v>11</v>
      </c>
      <c r="L1490" s="12">
        <f t="shared" si="70"/>
        <v>28089</v>
      </c>
      <c r="M1490" s="5">
        <f t="shared" ca="1" si="71"/>
        <v>48</v>
      </c>
    </row>
    <row r="1491" spans="1:13" ht="15" customHeight="1" x14ac:dyDescent="0.25">
      <c r="A1491" s="5" t="s">
        <v>2126</v>
      </c>
      <c r="B1491" s="5">
        <v>1998</v>
      </c>
      <c r="C1491" s="12" t="s">
        <v>9</v>
      </c>
      <c r="D1491" s="5">
        <v>24</v>
      </c>
      <c r="E1491" s="5">
        <v>0</v>
      </c>
      <c r="F1491" s="10">
        <v>34472.839999999997</v>
      </c>
      <c r="G1491" s="5" t="s">
        <v>7</v>
      </c>
      <c r="H1491" s="5" t="s">
        <v>3</v>
      </c>
      <c r="I1491" s="5" t="s">
        <v>32</v>
      </c>
      <c r="J1491" s="14"/>
      <c r="K1491" s="5">
        <f t="shared" si="69"/>
        <v>6</v>
      </c>
      <c r="L1491" s="12">
        <f t="shared" si="70"/>
        <v>35970</v>
      </c>
      <c r="M1491" s="5">
        <f t="shared" ca="1" si="71"/>
        <v>26</v>
      </c>
    </row>
    <row r="1492" spans="1:13" ht="15" customHeight="1" x14ac:dyDescent="0.25">
      <c r="A1492" s="5" t="s">
        <v>2125</v>
      </c>
      <c r="B1492" s="5">
        <v>1990</v>
      </c>
      <c r="C1492" s="12" t="s">
        <v>11</v>
      </c>
      <c r="D1492" s="5">
        <v>24</v>
      </c>
      <c r="E1492" s="5">
        <v>3</v>
      </c>
      <c r="F1492" s="10">
        <v>34456.269999999997</v>
      </c>
      <c r="G1492" s="5" t="s">
        <v>7</v>
      </c>
      <c r="H1492" s="5" t="s">
        <v>2</v>
      </c>
      <c r="I1492" s="5" t="s">
        <v>32</v>
      </c>
      <c r="J1492" s="14"/>
      <c r="K1492" s="5">
        <f t="shared" si="69"/>
        <v>9</v>
      </c>
      <c r="L1492" s="12">
        <f t="shared" si="70"/>
        <v>33140</v>
      </c>
      <c r="M1492" s="5">
        <f t="shared" ca="1" si="71"/>
        <v>34</v>
      </c>
    </row>
    <row r="1493" spans="1:13" ht="15" customHeight="1" x14ac:dyDescent="0.25">
      <c r="A1493" s="5" t="s">
        <v>2124</v>
      </c>
      <c r="B1493" s="5">
        <v>2003</v>
      </c>
      <c r="C1493" s="12" t="s">
        <v>27</v>
      </c>
      <c r="D1493" s="5">
        <v>5</v>
      </c>
      <c r="E1493" s="5">
        <v>0</v>
      </c>
      <c r="F1493" s="10">
        <v>34439.86</v>
      </c>
      <c r="G1493" s="5" t="s">
        <v>2</v>
      </c>
      <c r="H1493" s="5" t="s">
        <v>7</v>
      </c>
      <c r="I1493" s="5" t="s">
        <v>4</v>
      </c>
      <c r="J1493" s="14"/>
      <c r="K1493" s="5">
        <f t="shared" si="69"/>
        <v>10</v>
      </c>
      <c r="L1493" s="12">
        <f t="shared" si="70"/>
        <v>37899</v>
      </c>
      <c r="M1493" s="5">
        <f t="shared" ca="1" si="71"/>
        <v>21</v>
      </c>
    </row>
    <row r="1494" spans="1:13" ht="15" customHeight="1" x14ac:dyDescent="0.25">
      <c r="A1494" s="5" t="s">
        <v>2339</v>
      </c>
      <c r="B1494" s="5">
        <v>1970</v>
      </c>
      <c r="C1494" s="12" t="s">
        <v>21</v>
      </c>
      <c r="D1494" s="5">
        <v>28</v>
      </c>
      <c r="E1494" s="5">
        <v>2</v>
      </c>
      <c r="F1494" s="10">
        <v>47269.85</v>
      </c>
      <c r="G1494" s="5" t="s">
        <v>7</v>
      </c>
      <c r="H1494" s="5" t="s">
        <v>2</v>
      </c>
      <c r="I1494" s="5" t="s">
        <v>4</v>
      </c>
      <c r="J1494" s="14"/>
      <c r="K1494" s="5">
        <f t="shared" si="69"/>
        <v>12</v>
      </c>
      <c r="L1494" s="12">
        <f t="shared" si="70"/>
        <v>25930</v>
      </c>
      <c r="M1494" s="5">
        <f t="shared" ca="1" si="71"/>
        <v>54</v>
      </c>
    </row>
    <row r="1495" spans="1:13" ht="15" customHeight="1" x14ac:dyDescent="0.25">
      <c r="A1495" s="5" t="s">
        <v>2123</v>
      </c>
      <c r="B1495" s="5">
        <v>1984</v>
      </c>
      <c r="C1495" s="12" t="s">
        <v>27</v>
      </c>
      <c r="D1495" s="5">
        <v>1</v>
      </c>
      <c r="E1495" s="5">
        <v>3</v>
      </c>
      <c r="F1495" s="10">
        <v>34402.22</v>
      </c>
      <c r="G1495" s="5" t="s">
        <v>2</v>
      </c>
      <c r="H1495" s="5" t="s">
        <v>3</v>
      </c>
      <c r="I1495" s="5" t="s">
        <v>32</v>
      </c>
      <c r="J1495" s="14"/>
      <c r="K1495" s="5">
        <f t="shared" si="69"/>
        <v>10</v>
      </c>
      <c r="L1495" s="12">
        <f t="shared" si="70"/>
        <v>30956</v>
      </c>
      <c r="M1495" s="5">
        <f t="shared" ca="1" si="71"/>
        <v>40</v>
      </c>
    </row>
    <row r="1496" spans="1:13" ht="15" customHeight="1" x14ac:dyDescent="0.25">
      <c r="A1496" s="5" t="s">
        <v>2122</v>
      </c>
      <c r="B1496" s="5">
        <v>1983</v>
      </c>
      <c r="C1496" s="12" t="s">
        <v>27</v>
      </c>
      <c r="D1496" s="5">
        <v>2</v>
      </c>
      <c r="E1496" s="5">
        <v>3</v>
      </c>
      <c r="F1496" s="10">
        <v>34307.22</v>
      </c>
      <c r="G1496" s="5" t="s">
        <v>2</v>
      </c>
      <c r="H1496" s="5" t="s">
        <v>2</v>
      </c>
      <c r="I1496" s="5" t="s">
        <v>14</v>
      </c>
      <c r="J1496" s="14"/>
      <c r="K1496" s="5">
        <f t="shared" si="69"/>
        <v>10</v>
      </c>
      <c r="L1496" s="12">
        <f t="shared" si="70"/>
        <v>30591</v>
      </c>
      <c r="M1496" s="5">
        <f t="shared" ca="1" si="71"/>
        <v>41</v>
      </c>
    </row>
    <row r="1497" spans="1:13" ht="15" customHeight="1" x14ac:dyDescent="0.25">
      <c r="A1497" s="5" t="s">
        <v>2120</v>
      </c>
      <c r="B1497" s="5">
        <v>1986</v>
      </c>
      <c r="C1497" s="12" t="s">
        <v>27</v>
      </c>
      <c r="D1497" s="5">
        <v>11</v>
      </c>
      <c r="E1497" s="5">
        <v>3</v>
      </c>
      <c r="F1497" s="10">
        <v>34293.120000000003</v>
      </c>
      <c r="G1497" s="5" t="s">
        <v>7</v>
      </c>
      <c r="H1497" s="5" t="s">
        <v>2</v>
      </c>
      <c r="I1497" s="5" t="s">
        <v>32</v>
      </c>
      <c r="J1497" s="14"/>
      <c r="K1497" s="5">
        <f t="shared" si="69"/>
        <v>10</v>
      </c>
      <c r="L1497" s="12">
        <f t="shared" si="70"/>
        <v>31696</v>
      </c>
      <c r="M1497" s="5">
        <f t="shared" ca="1" si="71"/>
        <v>38</v>
      </c>
    </row>
    <row r="1498" spans="1:13" ht="15" customHeight="1" x14ac:dyDescent="0.25">
      <c r="A1498" s="5" t="s">
        <v>2119</v>
      </c>
      <c r="B1498" s="5">
        <v>1995</v>
      </c>
      <c r="C1498" s="12" t="s">
        <v>27</v>
      </c>
      <c r="D1498" s="5">
        <v>30</v>
      </c>
      <c r="E1498" s="5">
        <v>0</v>
      </c>
      <c r="F1498" s="10">
        <v>34289.43</v>
      </c>
      <c r="G1498" s="5" t="s">
        <v>7</v>
      </c>
      <c r="H1498" s="5" t="s">
        <v>7</v>
      </c>
      <c r="I1498" s="5" t="s">
        <v>32</v>
      </c>
      <c r="J1498" s="14"/>
      <c r="K1498" s="5">
        <f t="shared" si="69"/>
        <v>10</v>
      </c>
      <c r="L1498" s="12">
        <f t="shared" si="70"/>
        <v>35002</v>
      </c>
      <c r="M1498" s="5">
        <f t="shared" ca="1" si="71"/>
        <v>29</v>
      </c>
    </row>
    <row r="1499" spans="1:13" ht="15" customHeight="1" x14ac:dyDescent="0.25">
      <c r="A1499" s="5" t="s">
        <v>2118</v>
      </c>
      <c r="B1499" s="5">
        <v>1998</v>
      </c>
      <c r="C1499" s="12" t="s">
        <v>9</v>
      </c>
      <c r="D1499" s="5">
        <v>11</v>
      </c>
      <c r="E1499" s="5">
        <v>0</v>
      </c>
      <c r="F1499" s="10">
        <v>34254.050000000003</v>
      </c>
      <c r="G1499" s="5" t="s">
        <v>7</v>
      </c>
      <c r="H1499" s="5" t="s">
        <v>3</v>
      </c>
      <c r="I1499" s="5" t="s">
        <v>156</v>
      </c>
      <c r="J1499" s="14"/>
      <c r="K1499" s="5">
        <f t="shared" si="69"/>
        <v>6</v>
      </c>
      <c r="L1499" s="12">
        <f t="shared" si="70"/>
        <v>35957</v>
      </c>
      <c r="M1499" s="5">
        <f t="shared" ca="1" si="71"/>
        <v>26</v>
      </c>
    </row>
    <row r="1500" spans="1:13" ht="15" customHeight="1" x14ac:dyDescent="0.25">
      <c r="A1500" s="5" t="s">
        <v>1886</v>
      </c>
      <c r="B1500" s="5">
        <v>1987</v>
      </c>
      <c r="C1500" s="12" t="s">
        <v>6</v>
      </c>
      <c r="D1500" s="5">
        <v>27</v>
      </c>
      <c r="E1500" s="5">
        <v>2</v>
      </c>
      <c r="F1500" s="10">
        <v>20984.09</v>
      </c>
      <c r="G1500" s="5" t="s">
        <v>2</v>
      </c>
      <c r="H1500" s="5" t="s">
        <v>2</v>
      </c>
      <c r="I1500" s="5" t="s">
        <v>154</v>
      </c>
      <c r="J1500" s="14"/>
      <c r="K1500" s="5">
        <f t="shared" si="69"/>
        <v>11</v>
      </c>
      <c r="L1500" s="12">
        <f t="shared" si="70"/>
        <v>32108</v>
      </c>
      <c r="M1500" s="5">
        <f t="shared" ca="1" si="71"/>
        <v>37</v>
      </c>
    </row>
    <row r="1501" spans="1:13" ht="15" customHeight="1" x14ac:dyDescent="0.25">
      <c r="A1501" s="5" t="s">
        <v>2117</v>
      </c>
      <c r="B1501" s="5">
        <v>1962</v>
      </c>
      <c r="C1501" s="12" t="s">
        <v>1</v>
      </c>
      <c r="D1501" s="5">
        <v>5</v>
      </c>
      <c r="E1501" s="5">
        <v>0</v>
      </c>
      <c r="F1501" s="10">
        <v>34218.019999999997</v>
      </c>
      <c r="G1501" s="5" t="s">
        <v>7</v>
      </c>
      <c r="H1501" s="5" t="s">
        <v>7</v>
      </c>
      <c r="I1501" s="5" t="s">
        <v>32</v>
      </c>
      <c r="J1501" s="14"/>
      <c r="K1501" s="5">
        <f t="shared" si="69"/>
        <v>7</v>
      </c>
      <c r="L1501" s="12">
        <f t="shared" si="70"/>
        <v>22832</v>
      </c>
      <c r="M1501" s="5">
        <f t="shared" ca="1" si="71"/>
        <v>62</v>
      </c>
    </row>
    <row r="1502" spans="1:13" ht="15" customHeight="1" x14ac:dyDescent="0.25">
      <c r="A1502" s="5" t="s">
        <v>2116</v>
      </c>
      <c r="B1502" s="5">
        <v>1975</v>
      </c>
      <c r="C1502" s="12" t="s">
        <v>1</v>
      </c>
      <c r="D1502" s="5">
        <v>21</v>
      </c>
      <c r="E1502" s="5">
        <v>1</v>
      </c>
      <c r="F1502" s="10">
        <v>34210.33</v>
      </c>
      <c r="G1502" s="5" t="s">
        <v>2</v>
      </c>
      <c r="H1502" s="5" t="s">
        <v>7</v>
      </c>
      <c r="I1502" s="5" t="s">
        <v>14</v>
      </c>
      <c r="J1502" s="14"/>
      <c r="K1502" s="5">
        <f t="shared" si="69"/>
        <v>7</v>
      </c>
      <c r="L1502" s="12">
        <f t="shared" si="70"/>
        <v>27596</v>
      </c>
      <c r="M1502" s="5">
        <f t="shared" ca="1" si="71"/>
        <v>49</v>
      </c>
    </row>
    <row r="1503" spans="1:13" ht="15" customHeight="1" x14ac:dyDescent="0.25">
      <c r="A1503" s="5" t="s">
        <v>2115</v>
      </c>
      <c r="B1503" s="5">
        <v>1971</v>
      </c>
      <c r="C1503" s="12" t="s">
        <v>25</v>
      </c>
      <c r="D1503" s="5">
        <v>25</v>
      </c>
      <c r="E1503" s="5">
        <v>0</v>
      </c>
      <c r="F1503" s="10">
        <v>34205.07</v>
      </c>
      <c r="G1503" s="5" t="s">
        <v>2</v>
      </c>
      <c r="H1503" s="5" t="s">
        <v>2</v>
      </c>
      <c r="I1503" s="5" t="s">
        <v>32</v>
      </c>
      <c r="J1503" s="14"/>
      <c r="K1503" s="5">
        <f t="shared" si="69"/>
        <v>8</v>
      </c>
      <c r="L1503" s="12">
        <f t="shared" si="70"/>
        <v>26170</v>
      </c>
      <c r="M1503" s="5">
        <f t="shared" ca="1" si="71"/>
        <v>53</v>
      </c>
    </row>
    <row r="1504" spans="1:13" ht="15" customHeight="1" x14ac:dyDescent="0.25">
      <c r="A1504" s="5" t="s">
        <v>2114</v>
      </c>
      <c r="B1504" s="5">
        <v>1999</v>
      </c>
      <c r="C1504" s="12" t="s">
        <v>6</v>
      </c>
      <c r="D1504" s="5">
        <v>6</v>
      </c>
      <c r="E1504" s="5">
        <v>0</v>
      </c>
      <c r="F1504" s="10">
        <v>34166.269999999997</v>
      </c>
      <c r="G1504" s="5" t="s">
        <v>2</v>
      </c>
      <c r="H1504" s="5" t="s">
        <v>3</v>
      </c>
      <c r="I1504" s="5" t="s">
        <v>32</v>
      </c>
      <c r="J1504" s="14"/>
      <c r="K1504" s="5">
        <f t="shared" si="69"/>
        <v>11</v>
      </c>
      <c r="L1504" s="12">
        <f t="shared" si="70"/>
        <v>36470</v>
      </c>
      <c r="M1504" s="5">
        <f t="shared" ca="1" si="71"/>
        <v>25</v>
      </c>
    </row>
    <row r="1505" spans="1:13" ht="15" customHeight="1" x14ac:dyDescent="0.25">
      <c r="A1505" s="5" t="s">
        <v>2113</v>
      </c>
      <c r="B1505" s="5">
        <v>2002</v>
      </c>
      <c r="C1505" s="12" t="s">
        <v>21</v>
      </c>
      <c r="D1505" s="5">
        <v>26</v>
      </c>
      <c r="E1505" s="5">
        <v>0</v>
      </c>
      <c r="F1505" s="10">
        <v>34084.68</v>
      </c>
      <c r="G1505" s="5" t="s">
        <v>2</v>
      </c>
      <c r="H1505" s="5" t="s">
        <v>3</v>
      </c>
      <c r="I1505" s="5" t="s">
        <v>32</v>
      </c>
      <c r="J1505" s="14"/>
      <c r="K1505" s="5">
        <f t="shared" si="69"/>
        <v>12</v>
      </c>
      <c r="L1505" s="12">
        <f t="shared" si="70"/>
        <v>37616</v>
      </c>
      <c r="M1505" s="5">
        <f t="shared" ca="1" si="71"/>
        <v>22</v>
      </c>
    </row>
    <row r="1506" spans="1:13" ht="15" customHeight="1" x14ac:dyDescent="0.25">
      <c r="A1506" s="5" t="s">
        <v>2338</v>
      </c>
      <c r="B1506" s="5">
        <v>1959</v>
      </c>
      <c r="C1506" s="12" t="s">
        <v>1</v>
      </c>
      <c r="D1506" s="5">
        <v>14</v>
      </c>
      <c r="E1506" s="5">
        <v>0</v>
      </c>
      <c r="F1506" s="10">
        <v>47055.53</v>
      </c>
      <c r="G1506" s="5" t="s">
        <v>2</v>
      </c>
      <c r="H1506" s="5" t="s">
        <v>7</v>
      </c>
      <c r="I1506" s="5" t="s">
        <v>4</v>
      </c>
      <c r="J1506" s="14"/>
      <c r="K1506" s="5">
        <f t="shared" si="69"/>
        <v>7</v>
      </c>
      <c r="L1506" s="12">
        <f t="shared" si="70"/>
        <v>21745</v>
      </c>
      <c r="M1506" s="5">
        <f t="shared" ca="1" si="71"/>
        <v>65</v>
      </c>
    </row>
    <row r="1507" spans="1:13" ht="15" customHeight="1" x14ac:dyDescent="0.25">
      <c r="A1507" s="5" t="s">
        <v>2112</v>
      </c>
      <c r="B1507" s="5">
        <v>1972</v>
      </c>
      <c r="C1507" s="12" t="s">
        <v>1</v>
      </c>
      <c r="D1507" s="5">
        <v>26</v>
      </c>
      <c r="E1507" s="5">
        <v>0</v>
      </c>
      <c r="F1507" s="10">
        <v>34053.360000000001</v>
      </c>
      <c r="G1507" s="5" t="s">
        <v>2</v>
      </c>
      <c r="H1507" s="5" t="s">
        <v>2</v>
      </c>
      <c r="I1507" s="5" t="s">
        <v>32</v>
      </c>
      <c r="J1507" s="14"/>
      <c r="K1507" s="5">
        <f t="shared" si="69"/>
        <v>7</v>
      </c>
      <c r="L1507" s="12">
        <f t="shared" si="70"/>
        <v>26506</v>
      </c>
      <c r="M1507" s="5">
        <f t="shared" ca="1" si="71"/>
        <v>52</v>
      </c>
    </row>
    <row r="1508" spans="1:13" ht="15" customHeight="1" x14ac:dyDescent="0.25">
      <c r="A1508" s="5" t="s">
        <v>2111</v>
      </c>
      <c r="B1508" s="5">
        <v>1994</v>
      </c>
      <c r="C1508" s="12" t="s">
        <v>11</v>
      </c>
      <c r="D1508" s="5">
        <v>25</v>
      </c>
      <c r="E1508" s="5">
        <v>0</v>
      </c>
      <c r="F1508" s="10">
        <v>33975.47</v>
      </c>
      <c r="G1508" s="5" t="s">
        <v>2</v>
      </c>
      <c r="H1508" s="5" t="s">
        <v>2</v>
      </c>
      <c r="I1508" s="5" t="s">
        <v>32</v>
      </c>
      <c r="J1508" s="14"/>
      <c r="K1508" s="5">
        <f t="shared" si="69"/>
        <v>9</v>
      </c>
      <c r="L1508" s="12">
        <f t="shared" si="70"/>
        <v>34602</v>
      </c>
      <c r="M1508" s="5">
        <f t="shared" ca="1" si="71"/>
        <v>30</v>
      </c>
    </row>
    <row r="1509" spans="1:13" ht="15" customHeight="1" x14ac:dyDescent="0.25">
      <c r="A1509" s="5" t="s">
        <v>2110</v>
      </c>
      <c r="B1509" s="5">
        <v>2000</v>
      </c>
      <c r="C1509" s="12" t="s">
        <v>21</v>
      </c>
      <c r="D1509" s="5">
        <v>27</v>
      </c>
      <c r="E1509" s="5">
        <v>0</v>
      </c>
      <c r="F1509" s="10">
        <v>33907.550000000003</v>
      </c>
      <c r="G1509" s="5" t="s">
        <v>2</v>
      </c>
      <c r="H1509" s="5" t="s">
        <v>2</v>
      </c>
      <c r="I1509" s="5" t="s">
        <v>14</v>
      </c>
      <c r="J1509" s="14"/>
      <c r="K1509" s="5">
        <f t="shared" si="69"/>
        <v>12</v>
      </c>
      <c r="L1509" s="12">
        <f t="shared" si="70"/>
        <v>36887</v>
      </c>
      <c r="M1509" s="5">
        <f t="shared" ca="1" si="71"/>
        <v>24</v>
      </c>
    </row>
    <row r="1510" spans="1:13" ht="15" customHeight="1" x14ac:dyDescent="0.25">
      <c r="A1510" s="5" t="s">
        <v>2109</v>
      </c>
      <c r="B1510" s="5">
        <v>1997</v>
      </c>
      <c r="C1510" s="12" t="s">
        <v>25</v>
      </c>
      <c r="D1510" s="5">
        <v>9</v>
      </c>
      <c r="E1510" s="5">
        <v>0</v>
      </c>
      <c r="F1510" s="10">
        <v>33900.65</v>
      </c>
      <c r="G1510" s="5" t="s">
        <v>2</v>
      </c>
      <c r="H1510" s="5" t="s">
        <v>3</v>
      </c>
      <c r="I1510" s="5" t="s">
        <v>32</v>
      </c>
      <c r="J1510" s="14"/>
      <c r="K1510" s="5">
        <f t="shared" si="69"/>
        <v>8</v>
      </c>
      <c r="L1510" s="12">
        <f t="shared" si="70"/>
        <v>35651</v>
      </c>
      <c r="M1510" s="5">
        <f t="shared" ca="1" si="71"/>
        <v>27</v>
      </c>
    </row>
    <row r="1511" spans="1:13" ht="15" customHeight="1" x14ac:dyDescent="0.25">
      <c r="A1511" s="5" t="s">
        <v>2108</v>
      </c>
      <c r="B1511" s="5">
        <v>2000</v>
      </c>
      <c r="C1511" s="12" t="s">
        <v>27</v>
      </c>
      <c r="D1511" s="5">
        <v>26</v>
      </c>
      <c r="E1511" s="5">
        <v>0</v>
      </c>
      <c r="F1511" s="10">
        <v>33829.39</v>
      </c>
      <c r="G1511" s="5" t="s">
        <v>2</v>
      </c>
      <c r="H1511" s="5" t="s">
        <v>3</v>
      </c>
      <c r="I1511" s="5" t="s">
        <v>32</v>
      </c>
      <c r="J1511" s="14"/>
      <c r="K1511" s="5">
        <f t="shared" si="69"/>
        <v>10</v>
      </c>
      <c r="L1511" s="12">
        <f t="shared" si="70"/>
        <v>36825</v>
      </c>
      <c r="M1511" s="5">
        <f t="shared" ca="1" si="71"/>
        <v>24</v>
      </c>
    </row>
    <row r="1512" spans="1:13" ht="15" customHeight="1" x14ac:dyDescent="0.25">
      <c r="A1512" s="5" t="s">
        <v>2107</v>
      </c>
      <c r="B1512" s="5">
        <v>1962</v>
      </c>
      <c r="C1512" s="12" t="s">
        <v>21</v>
      </c>
      <c r="D1512" s="5">
        <v>11</v>
      </c>
      <c r="E1512" s="5">
        <v>0</v>
      </c>
      <c r="F1512" s="10">
        <v>33753.32</v>
      </c>
      <c r="G1512" s="5" t="s">
        <v>7</v>
      </c>
      <c r="H1512" s="5" t="s">
        <v>3</v>
      </c>
      <c r="I1512" s="5" t="s">
        <v>32</v>
      </c>
      <c r="J1512" s="14"/>
      <c r="K1512" s="5">
        <f t="shared" si="69"/>
        <v>12</v>
      </c>
      <c r="L1512" s="12">
        <f t="shared" si="70"/>
        <v>22991</v>
      </c>
      <c r="M1512" s="5">
        <f t="shared" ca="1" si="71"/>
        <v>62</v>
      </c>
    </row>
    <row r="1513" spans="1:13" ht="15" customHeight="1" x14ac:dyDescent="0.25">
      <c r="A1513" s="5" t="s">
        <v>2106</v>
      </c>
      <c r="B1513" s="5">
        <v>2003</v>
      </c>
      <c r="C1513" s="12" t="s">
        <v>11</v>
      </c>
      <c r="D1513" s="5">
        <v>12</v>
      </c>
      <c r="E1513" s="5">
        <v>0</v>
      </c>
      <c r="F1513" s="10">
        <v>33750.29</v>
      </c>
      <c r="G1513" s="5" t="s">
        <v>7</v>
      </c>
      <c r="H1513" s="5" t="s">
        <v>3</v>
      </c>
      <c r="I1513" s="5" t="s">
        <v>14</v>
      </c>
      <c r="J1513" s="14"/>
      <c r="K1513" s="5">
        <f t="shared" si="69"/>
        <v>9</v>
      </c>
      <c r="L1513" s="12">
        <f t="shared" si="70"/>
        <v>37876</v>
      </c>
      <c r="M1513" s="5">
        <f t="shared" ca="1" si="71"/>
        <v>21</v>
      </c>
    </row>
    <row r="1514" spans="1:13" ht="15" customHeight="1" x14ac:dyDescent="0.25">
      <c r="A1514" s="5" t="s">
        <v>2105</v>
      </c>
      <c r="B1514" s="5">
        <v>2004</v>
      </c>
      <c r="C1514" s="12" t="s">
        <v>6</v>
      </c>
      <c r="D1514" s="5">
        <v>1</v>
      </c>
      <c r="E1514" s="5">
        <v>0</v>
      </c>
      <c r="F1514" s="10">
        <v>33732.69</v>
      </c>
      <c r="G1514" s="5" t="s">
        <v>7</v>
      </c>
      <c r="H1514" s="5" t="s">
        <v>7</v>
      </c>
      <c r="I1514" s="5" t="s">
        <v>346</v>
      </c>
      <c r="J1514" s="14"/>
      <c r="K1514" s="5">
        <f t="shared" si="69"/>
        <v>11</v>
      </c>
      <c r="L1514" s="12">
        <f t="shared" si="70"/>
        <v>38292</v>
      </c>
      <c r="M1514" s="5">
        <f t="shared" ca="1" si="71"/>
        <v>20</v>
      </c>
    </row>
    <row r="1515" spans="1:13" ht="15" customHeight="1" x14ac:dyDescent="0.25">
      <c r="A1515" s="5" t="s">
        <v>2104</v>
      </c>
      <c r="B1515" s="5">
        <v>1993</v>
      </c>
      <c r="C1515" s="12" t="s">
        <v>6</v>
      </c>
      <c r="D1515" s="5">
        <v>28</v>
      </c>
      <c r="E1515" s="5">
        <v>0</v>
      </c>
      <c r="F1515" s="10">
        <v>33707.550000000003</v>
      </c>
      <c r="G1515" s="5" t="s">
        <v>2</v>
      </c>
      <c r="H1515" s="5" t="s">
        <v>2</v>
      </c>
      <c r="I1515" s="5" t="s">
        <v>32</v>
      </c>
      <c r="J1515" s="14"/>
      <c r="K1515" s="5">
        <f t="shared" si="69"/>
        <v>11</v>
      </c>
      <c r="L1515" s="12">
        <f t="shared" si="70"/>
        <v>34301</v>
      </c>
      <c r="M1515" s="5">
        <f t="shared" ca="1" si="71"/>
        <v>31</v>
      </c>
    </row>
    <row r="1516" spans="1:13" ht="15" customHeight="1" x14ac:dyDescent="0.25">
      <c r="A1516" s="5" t="s">
        <v>2103</v>
      </c>
      <c r="B1516" s="5">
        <v>2003</v>
      </c>
      <c r="C1516" s="12" t="s">
        <v>11</v>
      </c>
      <c r="D1516" s="5">
        <v>9</v>
      </c>
      <c r="E1516" s="5">
        <v>0</v>
      </c>
      <c r="F1516" s="10">
        <v>33611.71</v>
      </c>
      <c r="G1516" s="5" t="s">
        <v>7</v>
      </c>
      <c r="H1516" s="5" t="s">
        <v>2</v>
      </c>
      <c r="I1516" s="5" t="s">
        <v>32</v>
      </c>
      <c r="J1516" s="14"/>
      <c r="K1516" s="5">
        <f t="shared" si="69"/>
        <v>9</v>
      </c>
      <c r="L1516" s="12">
        <f t="shared" si="70"/>
        <v>37873</v>
      </c>
      <c r="M1516" s="5">
        <f t="shared" ca="1" si="71"/>
        <v>21</v>
      </c>
    </row>
    <row r="1517" spans="1:13" ht="15" customHeight="1" x14ac:dyDescent="0.25">
      <c r="A1517" s="5" t="s">
        <v>2337</v>
      </c>
      <c r="B1517" s="5">
        <v>1958</v>
      </c>
      <c r="C1517" s="12" t="s">
        <v>11</v>
      </c>
      <c r="D1517" s="5">
        <v>15</v>
      </c>
      <c r="E1517" s="5">
        <v>0</v>
      </c>
      <c r="F1517" s="10">
        <v>46889.26</v>
      </c>
      <c r="G1517" s="5" t="s">
        <v>2</v>
      </c>
      <c r="H1517" s="5" t="s">
        <v>3</v>
      </c>
      <c r="I1517" s="5" t="s">
        <v>4</v>
      </c>
      <c r="J1517" s="14"/>
      <c r="K1517" s="5">
        <f t="shared" si="69"/>
        <v>9</v>
      </c>
      <c r="L1517" s="12">
        <f t="shared" si="70"/>
        <v>21443</v>
      </c>
      <c r="M1517" s="5">
        <f t="shared" ca="1" si="71"/>
        <v>66</v>
      </c>
    </row>
    <row r="1518" spans="1:13" ht="15" customHeight="1" x14ac:dyDescent="0.25">
      <c r="A1518" s="5" t="s">
        <v>2102</v>
      </c>
      <c r="B1518" s="5">
        <v>1984</v>
      </c>
      <c r="C1518" s="12" t="s">
        <v>1</v>
      </c>
      <c r="D1518" s="5">
        <v>22</v>
      </c>
      <c r="E1518" s="5">
        <v>3</v>
      </c>
      <c r="F1518" s="10">
        <v>33527.1</v>
      </c>
      <c r="G1518" s="5" t="s">
        <v>2</v>
      </c>
      <c r="H1518" s="5" t="s">
        <v>3</v>
      </c>
      <c r="I1518" s="5" t="s">
        <v>32</v>
      </c>
      <c r="J1518" s="14"/>
      <c r="K1518" s="5">
        <f t="shared" si="69"/>
        <v>7</v>
      </c>
      <c r="L1518" s="12">
        <f t="shared" si="70"/>
        <v>30885</v>
      </c>
      <c r="M1518" s="5">
        <f t="shared" ca="1" si="71"/>
        <v>40</v>
      </c>
    </row>
    <row r="1519" spans="1:13" ht="15" customHeight="1" x14ac:dyDescent="0.25">
      <c r="A1519" s="5" t="s">
        <v>2101</v>
      </c>
      <c r="B1519" s="5">
        <v>2002</v>
      </c>
      <c r="C1519" s="12" t="s">
        <v>25</v>
      </c>
      <c r="D1519" s="5">
        <v>25</v>
      </c>
      <c r="E1519" s="5">
        <v>0</v>
      </c>
      <c r="F1519" s="10">
        <v>33475.82</v>
      </c>
      <c r="G1519" s="5" t="s">
        <v>7</v>
      </c>
      <c r="H1519" s="5" t="s">
        <v>7</v>
      </c>
      <c r="I1519" s="5" t="s">
        <v>160</v>
      </c>
      <c r="J1519" s="14"/>
      <c r="K1519" s="5">
        <f t="shared" si="69"/>
        <v>8</v>
      </c>
      <c r="L1519" s="12">
        <f t="shared" si="70"/>
        <v>37493</v>
      </c>
      <c r="M1519" s="5">
        <f t="shared" ca="1" si="71"/>
        <v>22</v>
      </c>
    </row>
    <row r="1520" spans="1:13" ht="15" customHeight="1" x14ac:dyDescent="0.25">
      <c r="A1520" s="5" t="s">
        <v>2100</v>
      </c>
      <c r="B1520" s="5">
        <v>1970</v>
      </c>
      <c r="C1520" s="12" t="s">
        <v>9</v>
      </c>
      <c r="D1520" s="5">
        <v>18</v>
      </c>
      <c r="E1520" s="5">
        <v>2</v>
      </c>
      <c r="F1520" s="10">
        <v>33471.97</v>
      </c>
      <c r="G1520" s="5" t="s">
        <v>2</v>
      </c>
      <c r="H1520" s="5" t="s">
        <v>2</v>
      </c>
      <c r="I1520" s="5" t="s">
        <v>14</v>
      </c>
      <c r="J1520" s="14"/>
      <c r="K1520" s="5">
        <f t="shared" si="69"/>
        <v>6</v>
      </c>
      <c r="L1520" s="12">
        <f t="shared" si="70"/>
        <v>25737</v>
      </c>
      <c r="M1520" s="5">
        <f t="shared" ca="1" si="71"/>
        <v>54</v>
      </c>
    </row>
    <row r="1521" spans="1:13" ht="15" customHeight="1" x14ac:dyDescent="0.25">
      <c r="A1521" s="5" t="s">
        <v>2099</v>
      </c>
      <c r="B1521" s="5">
        <v>1985</v>
      </c>
      <c r="C1521" s="12" t="s">
        <v>21</v>
      </c>
      <c r="D1521" s="5">
        <v>7</v>
      </c>
      <c r="E1521" s="5">
        <v>3</v>
      </c>
      <c r="F1521" s="10">
        <v>33450.99</v>
      </c>
      <c r="G1521" s="5" t="s">
        <v>2</v>
      </c>
      <c r="H1521" s="5" t="s">
        <v>2</v>
      </c>
      <c r="I1521" s="5" t="s">
        <v>32</v>
      </c>
      <c r="J1521" s="14"/>
      <c r="K1521" s="5">
        <f t="shared" si="69"/>
        <v>12</v>
      </c>
      <c r="L1521" s="12">
        <f t="shared" si="70"/>
        <v>31388</v>
      </c>
      <c r="M1521" s="5">
        <f t="shared" ca="1" si="71"/>
        <v>39</v>
      </c>
    </row>
    <row r="1522" spans="1:13" ht="15" customHeight="1" x14ac:dyDescent="0.25">
      <c r="A1522" s="5" t="s">
        <v>2098</v>
      </c>
      <c r="B1522" s="5">
        <v>1972</v>
      </c>
      <c r="C1522" s="12" t="s">
        <v>11</v>
      </c>
      <c r="D1522" s="5">
        <v>5</v>
      </c>
      <c r="E1522" s="5">
        <v>0</v>
      </c>
      <c r="F1522" s="10">
        <v>33344.449999999997</v>
      </c>
      <c r="G1522" s="5" t="s">
        <v>2</v>
      </c>
      <c r="H1522" s="5" t="s">
        <v>3</v>
      </c>
      <c r="I1522" s="5" t="s">
        <v>32</v>
      </c>
      <c r="J1522" s="14"/>
      <c r="K1522" s="5">
        <f t="shared" si="69"/>
        <v>9</v>
      </c>
      <c r="L1522" s="12">
        <f t="shared" si="70"/>
        <v>26547</v>
      </c>
      <c r="M1522" s="5">
        <f t="shared" ca="1" si="71"/>
        <v>52</v>
      </c>
    </row>
    <row r="1523" spans="1:13" ht="15" customHeight="1" x14ac:dyDescent="0.25">
      <c r="A1523" s="5" t="s">
        <v>2097</v>
      </c>
      <c r="B1523" s="5">
        <v>2003</v>
      </c>
      <c r="C1523" s="12" t="s">
        <v>6</v>
      </c>
      <c r="D1523" s="5">
        <v>28</v>
      </c>
      <c r="E1523" s="5">
        <v>0</v>
      </c>
      <c r="F1523" s="10">
        <v>33307.550000000003</v>
      </c>
      <c r="G1523" s="5" t="s">
        <v>2</v>
      </c>
      <c r="H1523" s="5" t="s">
        <v>3</v>
      </c>
      <c r="I1523" s="5" t="s">
        <v>14</v>
      </c>
      <c r="J1523" s="14"/>
      <c r="K1523" s="5">
        <f t="shared" si="69"/>
        <v>11</v>
      </c>
      <c r="L1523" s="12">
        <f t="shared" si="70"/>
        <v>37953</v>
      </c>
      <c r="M1523" s="5">
        <f t="shared" ca="1" si="71"/>
        <v>21</v>
      </c>
    </row>
    <row r="1524" spans="1:13" ht="15" customHeight="1" x14ac:dyDescent="0.25">
      <c r="A1524" s="5" t="s">
        <v>2096</v>
      </c>
      <c r="B1524" s="5">
        <v>1990</v>
      </c>
      <c r="C1524" s="12" t="s">
        <v>27</v>
      </c>
      <c r="D1524" s="5">
        <v>12</v>
      </c>
      <c r="E1524" s="5">
        <v>3</v>
      </c>
      <c r="F1524" s="10">
        <v>33292.83</v>
      </c>
      <c r="G1524" s="5" t="s">
        <v>2</v>
      </c>
      <c r="H1524" s="5" t="s">
        <v>7</v>
      </c>
      <c r="I1524" s="5" t="s">
        <v>32</v>
      </c>
      <c r="J1524" s="14"/>
      <c r="K1524" s="5">
        <f t="shared" si="69"/>
        <v>10</v>
      </c>
      <c r="L1524" s="12">
        <f t="shared" si="70"/>
        <v>33158</v>
      </c>
      <c r="M1524" s="5">
        <f t="shared" ca="1" si="71"/>
        <v>34</v>
      </c>
    </row>
    <row r="1525" spans="1:13" ht="15" customHeight="1" x14ac:dyDescent="0.25">
      <c r="A1525" s="5" t="s">
        <v>2095</v>
      </c>
      <c r="B1525" s="5">
        <v>1985</v>
      </c>
      <c r="C1525" s="12" t="s">
        <v>1</v>
      </c>
      <c r="D1525" s="5">
        <v>15</v>
      </c>
      <c r="E1525" s="5">
        <v>3</v>
      </c>
      <c r="F1525" s="10">
        <v>33121</v>
      </c>
      <c r="G1525" s="5" t="s">
        <v>2</v>
      </c>
      <c r="H1525" s="5" t="s">
        <v>7</v>
      </c>
      <c r="I1525" s="5" t="s">
        <v>32</v>
      </c>
      <c r="J1525" s="14"/>
      <c r="K1525" s="5">
        <f t="shared" si="69"/>
        <v>7</v>
      </c>
      <c r="L1525" s="12">
        <f t="shared" si="70"/>
        <v>31243</v>
      </c>
      <c r="M1525" s="5">
        <f t="shared" ca="1" si="71"/>
        <v>39</v>
      </c>
    </row>
    <row r="1526" spans="1:13" ht="15" customHeight="1" x14ac:dyDescent="0.25">
      <c r="A1526" s="5" t="s">
        <v>2094</v>
      </c>
      <c r="B1526" s="5">
        <v>1969</v>
      </c>
      <c r="C1526" s="12" t="s">
        <v>27</v>
      </c>
      <c r="D1526" s="5">
        <v>30</v>
      </c>
      <c r="E1526" s="5">
        <v>0</v>
      </c>
      <c r="F1526" s="10">
        <v>33090.660000000003</v>
      </c>
      <c r="G1526" s="5" t="s">
        <v>2</v>
      </c>
      <c r="H1526" s="5" t="s">
        <v>2</v>
      </c>
      <c r="I1526" s="5" t="s">
        <v>32</v>
      </c>
      <c r="J1526" s="14"/>
      <c r="K1526" s="5">
        <f t="shared" si="69"/>
        <v>10</v>
      </c>
      <c r="L1526" s="12">
        <f t="shared" si="70"/>
        <v>25506</v>
      </c>
      <c r="M1526" s="5">
        <f t="shared" ca="1" si="71"/>
        <v>55</v>
      </c>
    </row>
    <row r="1527" spans="1:13" ht="15" customHeight="1" x14ac:dyDescent="0.25">
      <c r="A1527" s="5" t="s">
        <v>2093</v>
      </c>
      <c r="B1527" s="5">
        <v>1962</v>
      </c>
      <c r="C1527" s="12" t="s">
        <v>1</v>
      </c>
      <c r="D1527" s="5">
        <v>1</v>
      </c>
      <c r="E1527" s="5">
        <v>0</v>
      </c>
      <c r="F1527" s="10">
        <v>33074.94</v>
      </c>
      <c r="G1527" s="5" t="s">
        <v>7</v>
      </c>
      <c r="H1527" s="5" t="s">
        <v>2</v>
      </c>
      <c r="I1527" s="5" t="s">
        <v>32</v>
      </c>
      <c r="J1527" s="14"/>
      <c r="K1527" s="5">
        <f t="shared" si="69"/>
        <v>7</v>
      </c>
      <c r="L1527" s="12">
        <f t="shared" si="70"/>
        <v>22828</v>
      </c>
      <c r="M1527" s="5">
        <f t="shared" ca="1" si="71"/>
        <v>62</v>
      </c>
    </row>
    <row r="1528" spans="1:13" ht="15" customHeight="1" x14ac:dyDescent="0.25">
      <c r="A1528" s="5" t="s">
        <v>2336</v>
      </c>
      <c r="B1528" s="5">
        <v>1960</v>
      </c>
      <c r="C1528" s="12" t="s">
        <v>6</v>
      </c>
      <c r="D1528" s="5">
        <v>17</v>
      </c>
      <c r="E1528" s="5">
        <v>3</v>
      </c>
      <c r="F1528" s="10">
        <v>46718.16</v>
      </c>
      <c r="G1528" s="5" t="s">
        <v>7</v>
      </c>
      <c r="H1528" s="5" t="s">
        <v>7</v>
      </c>
      <c r="I1528" s="5" t="s">
        <v>14</v>
      </c>
      <c r="J1528" s="14"/>
      <c r="K1528" s="5">
        <f t="shared" si="69"/>
        <v>11</v>
      </c>
      <c r="L1528" s="12">
        <f t="shared" si="70"/>
        <v>22237</v>
      </c>
      <c r="M1528" s="5">
        <f t="shared" ca="1" si="71"/>
        <v>64</v>
      </c>
    </row>
    <row r="1529" spans="1:13" ht="15" customHeight="1" x14ac:dyDescent="0.25">
      <c r="A1529" s="5" t="s">
        <v>2092</v>
      </c>
      <c r="B1529" s="5">
        <v>1994</v>
      </c>
      <c r="C1529" s="12" t="s">
        <v>1</v>
      </c>
      <c r="D1529" s="5">
        <v>28</v>
      </c>
      <c r="E1529" s="5">
        <v>0</v>
      </c>
      <c r="F1529" s="10">
        <v>33057.230000000003</v>
      </c>
      <c r="G1529" s="5" t="s">
        <v>7</v>
      </c>
      <c r="H1529" s="5" t="s">
        <v>2</v>
      </c>
      <c r="I1529" s="5" t="s">
        <v>32</v>
      </c>
      <c r="J1529" s="14"/>
      <c r="K1529" s="5">
        <f t="shared" si="69"/>
        <v>7</v>
      </c>
      <c r="L1529" s="12">
        <f t="shared" si="70"/>
        <v>34543</v>
      </c>
      <c r="M1529" s="5">
        <f t="shared" ca="1" si="71"/>
        <v>30</v>
      </c>
    </row>
    <row r="1530" spans="1:13" ht="15" customHeight="1" x14ac:dyDescent="0.25">
      <c r="A1530" s="5" t="s">
        <v>2091</v>
      </c>
      <c r="B1530" s="5">
        <v>1967</v>
      </c>
      <c r="C1530" s="12" t="s">
        <v>1</v>
      </c>
      <c r="D1530" s="5">
        <v>10</v>
      </c>
      <c r="E1530" s="5">
        <v>0</v>
      </c>
      <c r="F1530" s="10">
        <v>33025.32</v>
      </c>
      <c r="G1530" s="5" t="s">
        <v>2</v>
      </c>
      <c r="H1530" s="5" t="s">
        <v>3</v>
      </c>
      <c r="I1530" s="5" t="s">
        <v>32</v>
      </c>
      <c r="J1530" s="14"/>
      <c r="K1530" s="5">
        <f t="shared" si="69"/>
        <v>7</v>
      </c>
      <c r="L1530" s="12">
        <f t="shared" si="70"/>
        <v>24663</v>
      </c>
      <c r="M1530" s="5">
        <f t="shared" ca="1" si="71"/>
        <v>57</v>
      </c>
    </row>
    <row r="1531" spans="1:13" ht="15" customHeight="1" x14ac:dyDescent="0.25">
      <c r="A1531" s="5" t="s">
        <v>2090</v>
      </c>
      <c r="B1531" s="5">
        <v>1995</v>
      </c>
      <c r="C1531" s="12" t="s">
        <v>1</v>
      </c>
      <c r="D1531" s="5">
        <v>8</v>
      </c>
      <c r="E1531" s="5">
        <v>0</v>
      </c>
      <c r="F1531" s="10">
        <v>33017.46</v>
      </c>
      <c r="G1531" s="5" t="s">
        <v>7</v>
      </c>
      <c r="H1531" s="5" t="s">
        <v>7</v>
      </c>
      <c r="I1531" s="5" t="s">
        <v>32</v>
      </c>
      <c r="J1531" s="14"/>
      <c r="K1531" s="5">
        <f t="shared" si="69"/>
        <v>7</v>
      </c>
      <c r="L1531" s="12">
        <f t="shared" si="70"/>
        <v>34888</v>
      </c>
      <c r="M1531" s="5">
        <f t="shared" ca="1" si="71"/>
        <v>29</v>
      </c>
    </row>
    <row r="1532" spans="1:13" ht="15" customHeight="1" x14ac:dyDescent="0.25">
      <c r="A1532" s="5" t="s">
        <v>2089</v>
      </c>
      <c r="B1532" s="5">
        <v>1971</v>
      </c>
      <c r="C1532" s="12" t="s">
        <v>25</v>
      </c>
      <c r="D1532" s="5">
        <v>24</v>
      </c>
      <c r="E1532" s="5">
        <v>0</v>
      </c>
      <c r="F1532" s="10">
        <v>32947.629999999997</v>
      </c>
      <c r="G1532" s="5" t="s">
        <v>2</v>
      </c>
      <c r="H1532" s="5" t="s">
        <v>7</v>
      </c>
      <c r="I1532" s="5" t="s">
        <v>32</v>
      </c>
      <c r="J1532" s="14"/>
      <c r="K1532" s="5">
        <f t="shared" si="69"/>
        <v>8</v>
      </c>
      <c r="L1532" s="12">
        <f t="shared" si="70"/>
        <v>26169</v>
      </c>
      <c r="M1532" s="5">
        <f t="shared" ca="1" si="71"/>
        <v>53</v>
      </c>
    </row>
    <row r="1533" spans="1:13" ht="15" customHeight="1" x14ac:dyDescent="0.25">
      <c r="A1533" s="5" t="s">
        <v>2088</v>
      </c>
      <c r="B1533" s="5">
        <v>1981</v>
      </c>
      <c r="C1533" s="12" t="s">
        <v>6</v>
      </c>
      <c r="D1533" s="5">
        <v>17</v>
      </c>
      <c r="E1533" s="5">
        <v>1</v>
      </c>
      <c r="F1533" s="10">
        <v>32906.69</v>
      </c>
      <c r="G1533" s="5" t="s">
        <v>2</v>
      </c>
      <c r="H1533" s="5" t="s">
        <v>3</v>
      </c>
      <c r="I1533" s="5" t="s">
        <v>32</v>
      </c>
      <c r="J1533" s="14"/>
      <c r="K1533" s="5">
        <f t="shared" si="69"/>
        <v>11</v>
      </c>
      <c r="L1533" s="12">
        <f t="shared" si="70"/>
        <v>29907</v>
      </c>
      <c r="M1533" s="5">
        <f t="shared" ca="1" si="71"/>
        <v>43</v>
      </c>
    </row>
    <row r="1534" spans="1:13" ht="15" customHeight="1" x14ac:dyDescent="0.25">
      <c r="A1534" s="5" t="s">
        <v>2087</v>
      </c>
      <c r="B1534" s="5">
        <v>1995</v>
      </c>
      <c r="C1534" s="12" t="s">
        <v>21</v>
      </c>
      <c r="D1534" s="5">
        <v>4</v>
      </c>
      <c r="E1534" s="5">
        <v>0</v>
      </c>
      <c r="F1534" s="10">
        <v>32827.51</v>
      </c>
      <c r="G1534" s="5" t="s">
        <v>7</v>
      </c>
      <c r="H1534" s="5" t="s">
        <v>2</v>
      </c>
      <c r="I1534" s="5" t="s">
        <v>32</v>
      </c>
      <c r="J1534" s="14"/>
      <c r="K1534" s="5">
        <f t="shared" si="69"/>
        <v>12</v>
      </c>
      <c r="L1534" s="12">
        <f t="shared" si="70"/>
        <v>35037</v>
      </c>
      <c r="M1534" s="5">
        <f t="shared" ca="1" si="71"/>
        <v>29</v>
      </c>
    </row>
    <row r="1535" spans="1:13" ht="15" customHeight="1" x14ac:dyDescent="0.25">
      <c r="A1535" s="5" t="s">
        <v>2086</v>
      </c>
      <c r="B1535" s="5">
        <v>1980</v>
      </c>
      <c r="C1535" s="12" t="s">
        <v>21</v>
      </c>
      <c r="D1535" s="5">
        <v>12</v>
      </c>
      <c r="E1535" s="5">
        <v>3</v>
      </c>
      <c r="F1535" s="10">
        <v>32787.46</v>
      </c>
      <c r="G1535" s="5" t="s">
        <v>7</v>
      </c>
      <c r="H1535" s="5" t="s">
        <v>3</v>
      </c>
      <c r="I1535" s="5" t="s">
        <v>14</v>
      </c>
      <c r="J1535" s="14"/>
      <c r="K1535" s="5">
        <f t="shared" si="69"/>
        <v>12</v>
      </c>
      <c r="L1535" s="12">
        <f t="shared" si="70"/>
        <v>29567</v>
      </c>
      <c r="M1535" s="5">
        <f t="shared" ca="1" si="71"/>
        <v>44</v>
      </c>
    </row>
    <row r="1536" spans="1:13" ht="15" customHeight="1" x14ac:dyDescent="0.25">
      <c r="A1536" s="5" t="s">
        <v>2085</v>
      </c>
      <c r="B1536" s="5">
        <v>1972</v>
      </c>
      <c r="C1536" s="12" t="s">
        <v>6</v>
      </c>
      <c r="D1536" s="5">
        <v>7</v>
      </c>
      <c r="E1536" s="5">
        <v>0</v>
      </c>
      <c r="F1536" s="10">
        <v>32765.33</v>
      </c>
      <c r="G1536" s="5" t="s">
        <v>2</v>
      </c>
      <c r="H1536" s="5" t="s">
        <v>2</v>
      </c>
      <c r="I1536" s="5" t="s">
        <v>14</v>
      </c>
      <c r="J1536" s="14"/>
      <c r="K1536" s="5">
        <f t="shared" si="69"/>
        <v>11</v>
      </c>
      <c r="L1536" s="12">
        <f t="shared" si="70"/>
        <v>26610</v>
      </c>
      <c r="M1536" s="5">
        <f t="shared" ca="1" si="71"/>
        <v>52</v>
      </c>
    </row>
    <row r="1537" spans="1:13" ht="15" customHeight="1" x14ac:dyDescent="0.25">
      <c r="A1537" s="5" t="s">
        <v>2084</v>
      </c>
      <c r="B1537" s="5">
        <v>1974</v>
      </c>
      <c r="C1537" s="12" t="s">
        <v>21</v>
      </c>
      <c r="D1537" s="5">
        <v>6</v>
      </c>
      <c r="E1537" s="5">
        <v>0</v>
      </c>
      <c r="F1537" s="10">
        <v>32760.48</v>
      </c>
      <c r="G1537" s="5" t="s">
        <v>7</v>
      </c>
      <c r="H1537" s="5" t="s">
        <v>7</v>
      </c>
      <c r="I1537" s="5" t="s">
        <v>32</v>
      </c>
      <c r="J1537" s="14"/>
      <c r="K1537" s="5">
        <f t="shared" si="69"/>
        <v>12</v>
      </c>
      <c r="L1537" s="12">
        <f t="shared" si="70"/>
        <v>27369</v>
      </c>
      <c r="M1537" s="5">
        <f t="shared" ca="1" si="71"/>
        <v>50</v>
      </c>
    </row>
    <row r="1538" spans="1:13" ht="15" customHeight="1" x14ac:dyDescent="0.25">
      <c r="A1538" s="5" t="s">
        <v>2083</v>
      </c>
      <c r="B1538" s="5">
        <v>1990</v>
      </c>
      <c r="C1538" s="12" t="s">
        <v>1</v>
      </c>
      <c r="D1538" s="5">
        <v>9</v>
      </c>
      <c r="E1538" s="5">
        <v>2</v>
      </c>
      <c r="F1538" s="10">
        <v>32734.19</v>
      </c>
      <c r="G1538" s="5" t="s">
        <v>2</v>
      </c>
      <c r="H1538" s="5" t="s">
        <v>7</v>
      </c>
      <c r="I1538" s="5" t="s">
        <v>14</v>
      </c>
      <c r="J1538" s="14"/>
      <c r="K1538" s="5">
        <f t="shared" ref="K1538:K1601" si="72">MONTH(1&amp;C1538)</f>
        <v>7</v>
      </c>
      <c r="L1538" s="12">
        <f t="shared" ref="L1538:L1601" si="73">DATE(B1538,K1538,D1538)</f>
        <v>33063</v>
      </c>
      <c r="M1538" s="5">
        <f t="shared" ref="M1538:M1601" ca="1" si="74">DATEDIF(L1538,TODAY(),"Y")</f>
        <v>34</v>
      </c>
    </row>
    <row r="1539" spans="1:13" ht="15" customHeight="1" x14ac:dyDescent="0.25">
      <c r="A1539" s="5" t="s">
        <v>2335</v>
      </c>
      <c r="B1539" s="5">
        <v>1969</v>
      </c>
      <c r="C1539" s="12" t="s">
        <v>9</v>
      </c>
      <c r="D1539" s="5">
        <v>23</v>
      </c>
      <c r="E1539" s="5">
        <v>3</v>
      </c>
      <c r="F1539" s="10">
        <v>46661.440000000002</v>
      </c>
      <c r="G1539" s="5" t="s">
        <v>7</v>
      </c>
      <c r="H1539" s="5" t="s">
        <v>3</v>
      </c>
      <c r="I1539" s="5" t="s">
        <v>14</v>
      </c>
      <c r="J1539" s="14"/>
      <c r="K1539" s="5">
        <f t="shared" si="72"/>
        <v>6</v>
      </c>
      <c r="L1539" s="12">
        <f t="shared" si="73"/>
        <v>25377</v>
      </c>
      <c r="M1539" s="5">
        <f t="shared" ca="1" si="74"/>
        <v>55</v>
      </c>
    </row>
    <row r="1540" spans="1:13" ht="15" customHeight="1" x14ac:dyDescent="0.25">
      <c r="A1540" s="5" t="s">
        <v>2082</v>
      </c>
      <c r="B1540" s="5">
        <v>1990</v>
      </c>
      <c r="C1540" s="12" t="s">
        <v>11</v>
      </c>
      <c r="D1540" s="5">
        <v>30</v>
      </c>
      <c r="E1540" s="5">
        <v>3</v>
      </c>
      <c r="F1540" s="10">
        <v>32716.2</v>
      </c>
      <c r="G1540" s="5" t="s">
        <v>7</v>
      </c>
      <c r="H1540" s="5" t="s">
        <v>2</v>
      </c>
      <c r="I1540" s="5" t="s">
        <v>32</v>
      </c>
      <c r="J1540" s="14"/>
      <c r="K1540" s="5">
        <f t="shared" si="72"/>
        <v>9</v>
      </c>
      <c r="L1540" s="12">
        <f t="shared" si="73"/>
        <v>33146</v>
      </c>
      <c r="M1540" s="5">
        <f t="shared" ca="1" si="74"/>
        <v>34</v>
      </c>
    </row>
    <row r="1541" spans="1:13" ht="15" customHeight="1" x14ac:dyDescent="0.25">
      <c r="A1541" s="5" t="s">
        <v>2081</v>
      </c>
      <c r="B1541" s="5">
        <v>1968</v>
      </c>
      <c r="C1541" s="12" t="s">
        <v>6</v>
      </c>
      <c r="D1541" s="5">
        <v>1</v>
      </c>
      <c r="E1541" s="5">
        <v>0</v>
      </c>
      <c r="F1541" s="10">
        <v>32686.080000000002</v>
      </c>
      <c r="G1541" s="5" t="s">
        <v>2</v>
      </c>
      <c r="H1541" s="5" t="s">
        <v>3</v>
      </c>
      <c r="I1541" s="5" t="s">
        <v>32</v>
      </c>
      <c r="J1541" s="14"/>
      <c r="K1541" s="5">
        <f t="shared" si="72"/>
        <v>11</v>
      </c>
      <c r="L1541" s="12">
        <f t="shared" si="73"/>
        <v>25143</v>
      </c>
      <c r="M1541" s="5">
        <f t="shared" ca="1" si="74"/>
        <v>56</v>
      </c>
    </row>
    <row r="1542" spans="1:13" ht="15" customHeight="1" x14ac:dyDescent="0.25">
      <c r="A1542" s="5" t="s">
        <v>2080</v>
      </c>
      <c r="B1542" s="5">
        <v>1990</v>
      </c>
      <c r="C1542" s="12" t="s">
        <v>1</v>
      </c>
      <c r="D1542" s="5">
        <v>13</v>
      </c>
      <c r="E1542" s="5">
        <v>3</v>
      </c>
      <c r="F1542" s="10">
        <v>32672.11</v>
      </c>
      <c r="G1542" s="5" t="s">
        <v>7</v>
      </c>
      <c r="H1542" s="5" t="s">
        <v>7</v>
      </c>
      <c r="I1542" s="5" t="s">
        <v>32</v>
      </c>
      <c r="J1542" s="14"/>
      <c r="K1542" s="5">
        <f t="shared" si="72"/>
        <v>7</v>
      </c>
      <c r="L1542" s="12">
        <f t="shared" si="73"/>
        <v>33067</v>
      </c>
      <c r="M1542" s="5">
        <f t="shared" ca="1" si="74"/>
        <v>34</v>
      </c>
    </row>
    <row r="1543" spans="1:13" ht="15" customHeight="1" x14ac:dyDescent="0.25">
      <c r="A1543" s="5" t="s">
        <v>2079</v>
      </c>
      <c r="B1543" s="5">
        <v>2003</v>
      </c>
      <c r="C1543" s="12" t="s">
        <v>27</v>
      </c>
      <c r="D1543" s="5">
        <v>8</v>
      </c>
      <c r="E1543" s="5">
        <v>0</v>
      </c>
      <c r="F1543" s="10">
        <v>32548.34</v>
      </c>
      <c r="G1543" s="5" t="s">
        <v>7</v>
      </c>
      <c r="H1543" s="5" t="s">
        <v>2</v>
      </c>
      <c r="I1543" s="5" t="s">
        <v>4</v>
      </c>
      <c r="J1543" s="14"/>
      <c r="K1543" s="5">
        <f t="shared" si="72"/>
        <v>10</v>
      </c>
      <c r="L1543" s="12">
        <f t="shared" si="73"/>
        <v>37902</v>
      </c>
      <c r="M1543" s="5">
        <f t="shared" ca="1" si="74"/>
        <v>21</v>
      </c>
    </row>
    <row r="1544" spans="1:13" ht="15" customHeight="1" x14ac:dyDescent="0.25">
      <c r="A1544" s="5" t="s">
        <v>2078</v>
      </c>
      <c r="B1544" s="5">
        <v>1976</v>
      </c>
      <c r="C1544" s="12" t="s">
        <v>11</v>
      </c>
      <c r="D1544" s="5">
        <v>19</v>
      </c>
      <c r="E1544" s="5">
        <v>2</v>
      </c>
      <c r="F1544" s="10">
        <v>32485.46</v>
      </c>
      <c r="G1544" s="5" t="s">
        <v>2</v>
      </c>
      <c r="H1544" s="5" t="s">
        <v>7</v>
      </c>
      <c r="I1544" s="5" t="s">
        <v>32</v>
      </c>
      <c r="J1544" s="14"/>
      <c r="K1544" s="5">
        <f t="shared" si="72"/>
        <v>9</v>
      </c>
      <c r="L1544" s="12">
        <f t="shared" si="73"/>
        <v>28022</v>
      </c>
      <c r="M1544" s="5">
        <f t="shared" ca="1" si="74"/>
        <v>48</v>
      </c>
    </row>
    <row r="1545" spans="1:13" ht="15" customHeight="1" x14ac:dyDescent="0.25">
      <c r="A1545" s="5" t="s">
        <v>2077</v>
      </c>
      <c r="B1545" s="5">
        <v>1981</v>
      </c>
      <c r="C1545" s="12" t="s">
        <v>11</v>
      </c>
      <c r="D1545" s="5">
        <v>27</v>
      </c>
      <c r="E1545" s="5">
        <v>1</v>
      </c>
      <c r="F1545" s="10">
        <v>32462.35</v>
      </c>
      <c r="G1545" s="5" t="s">
        <v>2</v>
      </c>
      <c r="H1545" s="5" t="s">
        <v>2</v>
      </c>
      <c r="I1545" s="5" t="s">
        <v>32</v>
      </c>
      <c r="J1545" s="14"/>
      <c r="K1545" s="5">
        <f t="shared" si="72"/>
        <v>9</v>
      </c>
      <c r="L1545" s="12">
        <f t="shared" si="73"/>
        <v>29856</v>
      </c>
      <c r="M1545" s="5">
        <f t="shared" ca="1" si="74"/>
        <v>43</v>
      </c>
    </row>
    <row r="1546" spans="1:13" ht="15" customHeight="1" x14ac:dyDescent="0.25">
      <c r="A1546" s="5" t="s">
        <v>2076</v>
      </c>
      <c r="B1546" s="5">
        <v>1976</v>
      </c>
      <c r="C1546" s="12" t="s">
        <v>25</v>
      </c>
      <c r="D1546" s="5">
        <v>9</v>
      </c>
      <c r="E1546" s="5">
        <v>2</v>
      </c>
      <c r="F1546" s="10">
        <v>32430.22</v>
      </c>
      <c r="G1546" s="5" t="s">
        <v>2</v>
      </c>
      <c r="H1546" s="5" t="s">
        <v>3</v>
      </c>
      <c r="I1546" s="5" t="s">
        <v>32</v>
      </c>
      <c r="J1546" s="14"/>
      <c r="K1546" s="5">
        <f t="shared" si="72"/>
        <v>8</v>
      </c>
      <c r="L1546" s="12">
        <f t="shared" si="73"/>
        <v>27981</v>
      </c>
      <c r="M1546" s="5">
        <f t="shared" ca="1" si="74"/>
        <v>48</v>
      </c>
    </row>
    <row r="1547" spans="1:13" ht="15" customHeight="1" x14ac:dyDescent="0.25">
      <c r="A1547" s="5" t="s">
        <v>2075</v>
      </c>
      <c r="B1547" s="5">
        <v>1972</v>
      </c>
      <c r="C1547" s="12" t="s">
        <v>27</v>
      </c>
      <c r="D1547" s="5">
        <v>19</v>
      </c>
      <c r="E1547" s="5">
        <v>0</v>
      </c>
      <c r="F1547" s="10">
        <v>32428.63</v>
      </c>
      <c r="G1547" s="5" t="s">
        <v>2</v>
      </c>
      <c r="H1547" s="5" t="s">
        <v>2</v>
      </c>
      <c r="I1547" s="5" t="s">
        <v>32</v>
      </c>
      <c r="J1547" s="14"/>
      <c r="K1547" s="5">
        <f t="shared" si="72"/>
        <v>10</v>
      </c>
      <c r="L1547" s="12">
        <f t="shared" si="73"/>
        <v>26591</v>
      </c>
      <c r="M1547" s="5">
        <f t="shared" ca="1" si="74"/>
        <v>52</v>
      </c>
    </row>
    <row r="1548" spans="1:13" ht="15" customHeight="1" x14ac:dyDescent="0.25">
      <c r="A1548" s="5" t="s">
        <v>2074</v>
      </c>
      <c r="B1548" s="5">
        <v>1986</v>
      </c>
      <c r="C1548" s="12" t="s">
        <v>21</v>
      </c>
      <c r="D1548" s="5">
        <v>2</v>
      </c>
      <c r="E1548" s="5">
        <v>3</v>
      </c>
      <c r="F1548" s="10">
        <v>32288.49</v>
      </c>
      <c r="G1548" s="5" t="s">
        <v>2</v>
      </c>
      <c r="H1548" s="5" t="s">
        <v>2</v>
      </c>
      <c r="I1548" s="5" t="s">
        <v>32</v>
      </c>
      <c r="J1548" s="14"/>
      <c r="K1548" s="5">
        <f t="shared" si="72"/>
        <v>12</v>
      </c>
      <c r="L1548" s="12">
        <f t="shared" si="73"/>
        <v>31748</v>
      </c>
      <c r="M1548" s="5">
        <f t="shared" ca="1" si="74"/>
        <v>38</v>
      </c>
    </row>
    <row r="1549" spans="1:13" ht="15" customHeight="1" x14ac:dyDescent="0.25">
      <c r="A1549" s="5" t="s">
        <v>2073</v>
      </c>
      <c r="B1549" s="5">
        <v>1975</v>
      </c>
      <c r="C1549" s="12" t="s">
        <v>21</v>
      </c>
      <c r="D1549" s="5">
        <v>17</v>
      </c>
      <c r="E1549" s="5">
        <v>1</v>
      </c>
      <c r="F1549" s="10">
        <v>32259.96</v>
      </c>
      <c r="G1549" s="5" t="s">
        <v>2</v>
      </c>
      <c r="H1549" s="5" t="s">
        <v>3</v>
      </c>
      <c r="I1549" s="5" t="s">
        <v>14</v>
      </c>
      <c r="J1549" s="14"/>
      <c r="K1549" s="5">
        <f t="shared" si="72"/>
        <v>12</v>
      </c>
      <c r="L1549" s="12">
        <f t="shared" si="73"/>
        <v>27745</v>
      </c>
      <c r="M1549" s="5">
        <f t="shared" ca="1" si="74"/>
        <v>49</v>
      </c>
    </row>
    <row r="1550" spans="1:13" ht="15" customHeight="1" x14ac:dyDescent="0.25">
      <c r="A1550" s="5" t="s">
        <v>2334</v>
      </c>
      <c r="B1550" s="5">
        <v>1961</v>
      </c>
      <c r="C1550" s="12" t="s">
        <v>25</v>
      </c>
      <c r="D1550" s="5">
        <v>8</v>
      </c>
      <c r="E1550" s="5">
        <v>0</v>
      </c>
      <c r="F1550" s="10">
        <v>46599.11</v>
      </c>
      <c r="G1550" s="5" t="s">
        <v>7</v>
      </c>
      <c r="H1550" s="5" t="s">
        <v>7</v>
      </c>
      <c r="I1550" s="5" t="s">
        <v>4</v>
      </c>
      <c r="J1550" s="14"/>
      <c r="K1550" s="5">
        <f t="shared" si="72"/>
        <v>8</v>
      </c>
      <c r="L1550" s="12">
        <f t="shared" si="73"/>
        <v>22501</v>
      </c>
      <c r="M1550" s="5">
        <f t="shared" ca="1" si="74"/>
        <v>63</v>
      </c>
    </row>
    <row r="1551" spans="1:13" ht="15" customHeight="1" x14ac:dyDescent="0.25">
      <c r="A1551" s="5" t="s">
        <v>2072</v>
      </c>
      <c r="B1551" s="5">
        <v>1994</v>
      </c>
      <c r="C1551" s="12" t="s">
        <v>11</v>
      </c>
      <c r="D1551" s="5">
        <v>8</v>
      </c>
      <c r="E1551" s="5">
        <v>0</v>
      </c>
      <c r="F1551" s="10">
        <v>32222.81</v>
      </c>
      <c r="G1551" s="5" t="s">
        <v>2</v>
      </c>
      <c r="H1551" s="5" t="s">
        <v>7</v>
      </c>
      <c r="I1551" s="5" t="s">
        <v>32</v>
      </c>
      <c r="J1551" s="14"/>
      <c r="K1551" s="5">
        <f t="shared" si="72"/>
        <v>9</v>
      </c>
      <c r="L1551" s="12">
        <f t="shared" si="73"/>
        <v>34585</v>
      </c>
      <c r="M1551" s="5">
        <f t="shared" ca="1" si="74"/>
        <v>30</v>
      </c>
    </row>
    <row r="1552" spans="1:13" ht="15" customHeight="1" x14ac:dyDescent="0.25">
      <c r="A1552" s="5" t="s">
        <v>2071</v>
      </c>
      <c r="B1552" s="5">
        <v>1969</v>
      </c>
      <c r="C1552" s="12" t="s">
        <v>11</v>
      </c>
      <c r="D1552" s="5">
        <v>11</v>
      </c>
      <c r="E1552" s="5">
        <v>0</v>
      </c>
      <c r="F1552" s="10">
        <v>32192.76</v>
      </c>
      <c r="G1552" s="5" t="s">
        <v>7</v>
      </c>
      <c r="H1552" s="5" t="s">
        <v>2</v>
      </c>
      <c r="I1552" s="5" t="s">
        <v>32</v>
      </c>
      <c r="J1552" s="14"/>
      <c r="K1552" s="5">
        <f t="shared" si="72"/>
        <v>9</v>
      </c>
      <c r="L1552" s="12">
        <f t="shared" si="73"/>
        <v>25457</v>
      </c>
      <c r="M1552" s="5">
        <f t="shared" ca="1" si="74"/>
        <v>55</v>
      </c>
    </row>
    <row r="1553" spans="1:13" ht="15" customHeight="1" x14ac:dyDescent="0.25">
      <c r="A1553" s="5" t="s">
        <v>2070</v>
      </c>
      <c r="B1553" s="5">
        <v>1978</v>
      </c>
      <c r="C1553" s="12" t="s">
        <v>6</v>
      </c>
      <c r="D1553" s="5">
        <v>10</v>
      </c>
      <c r="E1553" s="5">
        <v>2</v>
      </c>
      <c r="F1553" s="10">
        <v>32108.66</v>
      </c>
      <c r="G1553" s="5" t="s">
        <v>7</v>
      </c>
      <c r="H1553" s="5" t="s">
        <v>3</v>
      </c>
      <c r="I1553" s="5" t="s">
        <v>346</v>
      </c>
      <c r="J1553" s="14"/>
      <c r="K1553" s="5">
        <f t="shared" si="72"/>
        <v>11</v>
      </c>
      <c r="L1553" s="12">
        <f t="shared" si="73"/>
        <v>28804</v>
      </c>
      <c r="M1553" s="5">
        <f t="shared" ca="1" si="74"/>
        <v>46</v>
      </c>
    </row>
    <row r="1554" spans="1:13" ht="15" customHeight="1" x14ac:dyDescent="0.25">
      <c r="A1554" s="5" t="s">
        <v>2069</v>
      </c>
      <c r="B1554" s="5">
        <v>1993</v>
      </c>
      <c r="C1554" s="12" t="s">
        <v>11</v>
      </c>
      <c r="D1554" s="5">
        <v>13</v>
      </c>
      <c r="E1554" s="5">
        <v>0</v>
      </c>
      <c r="F1554" s="10">
        <v>32086.21</v>
      </c>
      <c r="G1554" s="5" t="s">
        <v>7</v>
      </c>
      <c r="H1554" s="5" t="s">
        <v>3</v>
      </c>
      <c r="I1554" s="5" t="s">
        <v>32</v>
      </c>
      <c r="J1554" s="14"/>
      <c r="K1554" s="5">
        <f t="shared" si="72"/>
        <v>9</v>
      </c>
      <c r="L1554" s="12">
        <f t="shared" si="73"/>
        <v>34225</v>
      </c>
      <c r="M1554" s="5">
        <f t="shared" ca="1" si="74"/>
        <v>31</v>
      </c>
    </row>
    <row r="1555" spans="1:13" ht="15" customHeight="1" x14ac:dyDescent="0.25">
      <c r="A1555" s="5" t="s">
        <v>2068</v>
      </c>
      <c r="B1555" s="5">
        <v>1972</v>
      </c>
      <c r="C1555" s="12" t="s">
        <v>11</v>
      </c>
      <c r="D1555" s="5">
        <v>21</v>
      </c>
      <c r="E1555" s="5">
        <v>0</v>
      </c>
      <c r="F1555" s="10">
        <v>31980.89</v>
      </c>
      <c r="G1555" s="5" t="s">
        <v>2</v>
      </c>
      <c r="H1555" s="5" t="s">
        <v>7</v>
      </c>
      <c r="I1555" s="5" t="s">
        <v>32</v>
      </c>
      <c r="J1555" s="14"/>
      <c r="K1555" s="5">
        <f t="shared" si="72"/>
        <v>9</v>
      </c>
      <c r="L1555" s="12">
        <f t="shared" si="73"/>
        <v>26563</v>
      </c>
      <c r="M1555" s="5">
        <f t="shared" ca="1" si="74"/>
        <v>52</v>
      </c>
    </row>
    <row r="1556" spans="1:13" ht="15" customHeight="1" x14ac:dyDescent="0.25">
      <c r="A1556" s="5" t="s">
        <v>2067</v>
      </c>
      <c r="B1556" s="5">
        <v>1975</v>
      </c>
      <c r="C1556" s="12" t="s">
        <v>11</v>
      </c>
      <c r="D1556" s="5">
        <v>25</v>
      </c>
      <c r="E1556" s="5">
        <v>1</v>
      </c>
      <c r="F1556" s="10">
        <v>31897.1</v>
      </c>
      <c r="G1556" s="5" t="s">
        <v>2</v>
      </c>
      <c r="H1556" s="5" t="s">
        <v>3</v>
      </c>
      <c r="I1556" s="5" t="s">
        <v>32</v>
      </c>
      <c r="J1556" s="14"/>
      <c r="K1556" s="5">
        <f t="shared" si="72"/>
        <v>9</v>
      </c>
      <c r="L1556" s="12">
        <f t="shared" si="73"/>
        <v>27662</v>
      </c>
      <c r="M1556" s="5">
        <f t="shared" ca="1" si="74"/>
        <v>49</v>
      </c>
    </row>
    <row r="1557" spans="1:13" ht="15" customHeight="1" x14ac:dyDescent="0.25">
      <c r="A1557" s="5" t="s">
        <v>2066</v>
      </c>
      <c r="B1557" s="5">
        <v>1984</v>
      </c>
      <c r="C1557" s="12" t="s">
        <v>11</v>
      </c>
      <c r="D1557" s="5">
        <v>10</v>
      </c>
      <c r="E1557" s="5">
        <v>3</v>
      </c>
      <c r="F1557" s="10">
        <v>31743.919999999998</v>
      </c>
      <c r="G1557" s="5" t="s">
        <v>2</v>
      </c>
      <c r="H1557" s="5" t="s">
        <v>7</v>
      </c>
      <c r="I1557" s="5" t="s">
        <v>32</v>
      </c>
      <c r="J1557" s="14"/>
      <c r="K1557" s="5">
        <f t="shared" si="72"/>
        <v>9</v>
      </c>
      <c r="L1557" s="12">
        <f t="shared" si="73"/>
        <v>30935</v>
      </c>
      <c r="M1557" s="5">
        <f t="shared" ca="1" si="74"/>
        <v>40</v>
      </c>
    </row>
    <row r="1558" spans="1:13" ht="15" customHeight="1" x14ac:dyDescent="0.25">
      <c r="A1558" s="5" t="s">
        <v>2065</v>
      </c>
      <c r="B1558" s="5">
        <v>1977</v>
      </c>
      <c r="C1558" s="12" t="s">
        <v>27</v>
      </c>
      <c r="D1558" s="5">
        <v>14</v>
      </c>
      <c r="E1558" s="5">
        <v>2</v>
      </c>
      <c r="F1558" s="10">
        <v>31736.7</v>
      </c>
      <c r="G1558" s="5" t="s">
        <v>2</v>
      </c>
      <c r="H1558" s="5" t="s">
        <v>2</v>
      </c>
      <c r="I1558" s="5" t="s">
        <v>14</v>
      </c>
      <c r="J1558" s="14"/>
      <c r="K1558" s="5">
        <f t="shared" si="72"/>
        <v>10</v>
      </c>
      <c r="L1558" s="12">
        <f t="shared" si="73"/>
        <v>28412</v>
      </c>
      <c r="M1558" s="5">
        <f t="shared" ca="1" si="74"/>
        <v>47</v>
      </c>
    </row>
    <row r="1559" spans="1:13" ht="15" customHeight="1" x14ac:dyDescent="0.25">
      <c r="A1559" s="5" t="s">
        <v>2064</v>
      </c>
      <c r="B1559" s="5">
        <v>1960</v>
      </c>
      <c r="C1559" s="12" t="s">
        <v>21</v>
      </c>
      <c r="D1559" s="5">
        <v>13</v>
      </c>
      <c r="E1559" s="5">
        <v>1</v>
      </c>
      <c r="F1559" s="10">
        <v>31620</v>
      </c>
      <c r="G1559" s="5" t="s">
        <v>2</v>
      </c>
      <c r="H1559" s="5" t="s">
        <v>7</v>
      </c>
      <c r="I1559" s="5" t="s">
        <v>237</v>
      </c>
      <c r="J1559" s="14"/>
      <c r="K1559" s="5">
        <f t="shared" si="72"/>
        <v>12</v>
      </c>
      <c r="L1559" s="12">
        <f t="shared" si="73"/>
        <v>22263</v>
      </c>
      <c r="M1559" s="5">
        <f t="shared" ca="1" si="74"/>
        <v>64</v>
      </c>
    </row>
    <row r="1560" spans="1:13" ht="15" customHeight="1" x14ac:dyDescent="0.25">
      <c r="A1560" s="5" t="s">
        <v>2063</v>
      </c>
      <c r="B1560" s="5">
        <v>1975</v>
      </c>
      <c r="C1560" s="12" t="s">
        <v>27</v>
      </c>
      <c r="D1560" s="5">
        <v>29</v>
      </c>
      <c r="E1560" s="5">
        <v>1</v>
      </c>
      <c r="F1560" s="10">
        <v>31591.82</v>
      </c>
      <c r="G1560" s="5" t="s">
        <v>2</v>
      </c>
      <c r="H1560" s="5" t="s">
        <v>7</v>
      </c>
      <c r="I1560" s="5" t="s">
        <v>32</v>
      </c>
      <c r="J1560" s="14"/>
      <c r="K1560" s="5">
        <f t="shared" si="72"/>
        <v>10</v>
      </c>
      <c r="L1560" s="12">
        <f t="shared" si="73"/>
        <v>27696</v>
      </c>
      <c r="M1560" s="5">
        <f t="shared" ca="1" si="74"/>
        <v>49</v>
      </c>
    </row>
    <row r="1561" spans="1:13" ht="15" customHeight="1" x14ac:dyDescent="0.25">
      <c r="A1561" s="5" t="s">
        <v>2360</v>
      </c>
      <c r="B1561" s="5">
        <v>1970</v>
      </c>
      <c r="C1561" s="12" t="s">
        <v>2383</v>
      </c>
      <c r="D1561" s="5">
        <v>11</v>
      </c>
      <c r="E1561" s="5">
        <v>3</v>
      </c>
      <c r="F1561" s="10">
        <v>60021.4</v>
      </c>
      <c r="G1561" s="5" t="s">
        <v>7</v>
      </c>
      <c r="H1561" s="5" t="s">
        <v>7</v>
      </c>
      <c r="I1561" s="5" t="s">
        <v>14</v>
      </c>
      <c r="J1561" s="14"/>
      <c r="K1561" s="5">
        <f t="shared" si="72"/>
        <v>9</v>
      </c>
      <c r="L1561" s="12">
        <f t="shared" si="73"/>
        <v>25822</v>
      </c>
      <c r="M1561" s="5">
        <f t="shared" ca="1" si="74"/>
        <v>54</v>
      </c>
    </row>
    <row r="1562" spans="1:13" ht="15" customHeight="1" x14ac:dyDescent="0.25">
      <c r="A1562" s="5" t="s">
        <v>2333</v>
      </c>
      <c r="B1562" s="5">
        <v>1971</v>
      </c>
      <c r="C1562" s="12" t="s">
        <v>21</v>
      </c>
      <c r="D1562" s="5">
        <v>6</v>
      </c>
      <c r="E1562" s="5">
        <v>3</v>
      </c>
      <c r="F1562" s="10">
        <v>46255.11</v>
      </c>
      <c r="G1562" s="5" t="s">
        <v>7</v>
      </c>
      <c r="H1562" s="5" t="s">
        <v>3</v>
      </c>
      <c r="I1562" s="5" t="s">
        <v>237</v>
      </c>
      <c r="J1562" s="14"/>
      <c r="K1562" s="5">
        <f t="shared" si="72"/>
        <v>12</v>
      </c>
      <c r="L1562" s="12">
        <f t="shared" si="73"/>
        <v>26273</v>
      </c>
      <c r="M1562" s="5">
        <f t="shared" ca="1" si="74"/>
        <v>53</v>
      </c>
    </row>
    <row r="1563" spans="1:13" ht="15" customHeight="1" x14ac:dyDescent="0.25">
      <c r="A1563" s="5" t="s">
        <v>2062</v>
      </c>
      <c r="B1563" s="5">
        <v>1974</v>
      </c>
      <c r="C1563" s="12" t="s">
        <v>27</v>
      </c>
      <c r="D1563" s="5">
        <v>8</v>
      </c>
      <c r="E1563" s="5">
        <v>0</v>
      </c>
      <c r="F1563" s="10">
        <v>31368.81</v>
      </c>
      <c r="G1563" s="5" t="s">
        <v>2</v>
      </c>
      <c r="H1563" s="5" t="s">
        <v>3</v>
      </c>
      <c r="I1563" s="5" t="s">
        <v>32</v>
      </c>
      <c r="J1563" s="14"/>
      <c r="K1563" s="5">
        <f t="shared" si="72"/>
        <v>10</v>
      </c>
      <c r="L1563" s="12">
        <f t="shared" si="73"/>
        <v>27310</v>
      </c>
      <c r="M1563" s="5">
        <f t="shared" ca="1" si="74"/>
        <v>50</v>
      </c>
    </row>
    <row r="1564" spans="1:13" ht="15" customHeight="1" x14ac:dyDescent="0.25">
      <c r="A1564" s="5" t="s">
        <v>2061</v>
      </c>
      <c r="B1564" s="5">
        <v>1995</v>
      </c>
      <c r="C1564" s="12" t="s">
        <v>11</v>
      </c>
      <c r="D1564" s="5">
        <v>27</v>
      </c>
      <c r="E1564" s="5">
        <v>0</v>
      </c>
      <c r="F1564" s="10">
        <v>31328.27</v>
      </c>
      <c r="G1564" s="5" t="s">
        <v>2</v>
      </c>
      <c r="H1564" s="5" t="s">
        <v>2</v>
      </c>
      <c r="I1564" s="5" t="s">
        <v>32</v>
      </c>
      <c r="J1564" s="14"/>
      <c r="K1564" s="5">
        <f t="shared" si="72"/>
        <v>9</v>
      </c>
      <c r="L1564" s="12">
        <f t="shared" si="73"/>
        <v>34969</v>
      </c>
      <c r="M1564" s="5">
        <f t="shared" ca="1" si="74"/>
        <v>29</v>
      </c>
    </row>
    <row r="1565" spans="1:13" ht="15" customHeight="1" x14ac:dyDescent="0.25">
      <c r="A1565" s="5" t="s">
        <v>2060</v>
      </c>
      <c r="B1565" s="5">
        <v>1968</v>
      </c>
      <c r="C1565" s="12" t="s">
        <v>1</v>
      </c>
      <c r="D1565" s="5">
        <v>9</v>
      </c>
      <c r="E1565" s="5">
        <v>0</v>
      </c>
      <c r="F1565" s="10">
        <v>31322.53</v>
      </c>
      <c r="G1565" s="5" t="s">
        <v>2</v>
      </c>
      <c r="H1565" s="5" t="s">
        <v>7</v>
      </c>
      <c r="I1565" s="5" t="s">
        <v>32</v>
      </c>
      <c r="J1565" s="14"/>
      <c r="K1565" s="5">
        <f t="shared" si="72"/>
        <v>7</v>
      </c>
      <c r="L1565" s="12">
        <f t="shared" si="73"/>
        <v>25028</v>
      </c>
      <c r="M1565" s="5">
        <f t="shared" ca="1" si="74"/>
        <v>56</v>
      </c>
    </row>
    <row r="1566" spans="1:13" ht="15" customHeight="1" x14ac:dyDescent="0.25">
      <c r="A1566" s="5" t="s">
        <v>2059</v>
      </c>
      <c r="B1566" s="5">
        <v>2000</v>
      </c>
      <c r="C1566" s="12" t="s">
        <v>1</v>
      </c>
      <c r="D1566" s="5">
        <v>22</v>
      </c>
      <c r="E1566" s="5">
        <v>0</v>
      </c>
      <c r="F1566" s="10">
        <v>31234.560000000001</v>
      </c>
      <c r="G1566" s="5" t="s">
        <v>7</v>
      </c>
      <c r="H1566" s="5" t="s">
        <v>7</v>
      </c>
      <c r="I1566" s="5" t="s">
        <v>32</v>
      </c>
      <c r="J1566" s="14"/>
      <c r="K1566" s="5">
        <f t="shared" si="72"/>
        <v>7</v>
      </c>
      <c r="L1566" s="12">
        <f t="shared" si="73"/>
        <v>36729</v>
      </c>
      <c r="M1566" s="5">
        <f t="shared" ca="1" si="74"/>
        <v>24</v>
      </c>
    </row>
    <row r="1567" spans="1:13" ht="15" customHeight="1" x14ac:dyDescent="0.25">
      <c r="A1567" s="5" t="s">
        <v>2058</v>
      </c>
      <c r="B1567" s="5">
        <v>2004</v>
      </c>
      <c r="C1567" s="12" t="s">
        <v>6</v>
      </c>
      <c r="D1567" s="5">
        <v>9</v>
      </c>
      <c r="E1567" s="5">
        <v>0</v>
      </c>
      <c r="F1567" s="10">
        <v>31196.61</v>
      </c>
      <c r="G1567" s="5" t="s">
        <v>2</v>
      </c>
      <c r="H1567" s="5" t="s">
        <v>7</v>
      </c>
      <c r="I1567" s="5" t="s">
        <v>32</v>
      </c>
      <c r="J1567" s="14"/>
      <c r="K1567" s="5">
        <f t="shared" si="72"/>
        <v>11</v>
      </c>
      <c r="L1567" s="12">
        <f t="shared" si="73"/>
        <v>38300</v>
      </c>
      <c r="M1567" s="5">
        <f t="shared" ca="1" si="74"/>
        <v>20</v>
      </c>
    </row>
    <row r="1568" spans="1:13" ht="15" customHeight="1" x14ac:dyDescent="0.25">
      <c r="A1568" s="5" t="s">
        <v>2057</v>
      </c>
      <c r="B1568" s="5">
        <v>1961</v>
      </c>
      <c r="C1568" s="12" t="s">
        <v>11</v>
      </c>
      <c r="D1568" s="5">
        <v>9</v>
      </c>
      <c r="E1568" s="5">
        <v>3</v>
      </c>
      <c r="F1568" s="10">
        <v>30942.19</v>
      </c>
      <c r="G1568" s="5" t="s">
        <v>2</v>
      </c>
      <c r="H1568" s="5" t="s">
        <v>2</v>
      </c>
      <c r="I1568" s="5" t="s">
        <v>4</v>
      </c>
      <c r="J1568" s="14"/>
      <c r="K1568" s="5">
        <f t="shared" si="72"/>
        <v>9</v>
      </c>
      <c r="L1568" s="12">
        <f t="shared" si="73"/>
        <v>22533</v>
      </c>
      <c r="M1568" s="5">
        <f t="shared" ca="1" si="74"/>
        <v>63</v>
      </c>
    </row>
    <row r="1569" spans="1:13" ht="15" customHeight="1" x14ac:dyDescent="0.25">
      <c r="A1569" s="5" t="s">
        <v>2056</v>
      </c>
      <c r="B1569" s="5">
        <v>1988</v>
      </c>
      <c r="C1569" s="12" t="s">
        <v>11</v>
      </c>
      <c r="D1569" s="5">
        <v>5</v>
      </c>
      <c r="E1569" s="5">
        <v>3</v>
      </c>
      <c r="F1569" s="10">
        <v>30763.01</v>
      </c>
      <c r="G1569" s="5" t="s">
        <v>2</v>
      </c>
      <c r="H1569" s="5" t="s">
        <v>7</v>
      </c>
      <c r="I1569" s="5" t="s">
        <v>32</v>
      </c>
      <c r="J1569" s="14"/>
      <c r="K1569" s="5">
        <f t="shared" si="72"/>
        <v>9</v>
      </c>
      <c r="L1569" s="12">
        <f t="shared" si="73"/>
        <v>32391</v>
      </c>
      <c r="M1569" s="5">
        <f t="shared" ca="1" si="74"/>
        <v>36</v>
      </c>
    </row>
    <row r="1570" spans="1:13" ht="15" customHeight="1" x14ac:dyDescent="0.25">
      <c r="A1570" s="5" t="s">
        <v>2055</v>
      </c>
      <c r="B1570" s="5">
        <v>1983</v>
      </c>
      <c r="C1570" s="12" t="s">
        <v>21</v>
      </c>
      <c r="D1570" s="5">
        <v>21</v>
      </c>
      <c r="E1570" s="5">
        <v>3</v>
      </c>
      <c r="F1570" s="10">
        <v>30724.44</v>
      </c>
      <c r="G1570" s="5" t="s">
        <v>2</v>
      </c>
      <c r="H1570" s="5" t="s">
        <v>3</v>
      </c>
      <c r="I1570" s="5" t="s">
        <v>32</v>
      </c>
      <c r="J1570" s="14"/>
      <c r="K1570" s="5">
        <f t="shared" si="72"/>
        <v>12</v>
      </c>
      <c r="L1570" s="12">
        <f t="shared" si="73"/>
        <v>30671</v>
      </c>
      <c r="M1570" s="5">
        <f t="shared" ca="1" si="74"/>
        <v>41</v>
      </c>
    </row>
    <row r="1571" spans="1:13" ht="15" customHeight="1" x14ac:dyDescent="0.25">
      <c r="A1571" s="5" t="s">
        <v>2054</v>
      </c>
      <c r="B1571" s="5">
        <v>1999</v>
      </c>
      <c r="C1571" s="12" t="s">
        <v>11</v>
      </c>
      <c r="D1571" s="5">
        <v>21</v>
      </c>
      <c r="E1571" s="5">
        <v>0</v>
      </c>
      <c r="F1571" s="10">
        <v>30697.71</v>
      </c>
      <c r="G1571" s="5" t="s">
        <v>7</v>
      </c>
      <c r="H1571" s="5" t="s">
        <v>2</v>
      </c>
      <c r="I1571" s="5" t="s">
        <v>32</v>
      </c>
      <c r="J1571" s="14"/>
      <c r="K1571" s="5">
        <f t="shared" si="72"/>
        <v>9</v>
      </c>
      <c r="L1571" s="12">
        <f t="shared" si="73"/>
        <v>36424</v>
      </c>
      <c r="M1571" s="5">
        <f t="shared" ca="1" si="74"/>
        <v>25</v>
      </c>
    </row>
    <row r="1572" spans="1:13" ht="15" customHeight="1" x14ac:dyDescent="0.25">
      <c r="A1572" s="5" t="s">
        <v>2053</v>
      </c>
      <c r="B1572" s="5">
        <v>1970</v>
      </c>
      <c r="C1572" s="12" t="s">
        <v>6</v>
      </c>
      <c r="D1572" s="5">
        <v>11</v>
      </c>
      <c r="E1572" s="5">
        <v>0</v>
      </c>
      <c r="F1572" s="10">
        <v>30625.65</v>
      </c>
      <c r="G1572" s="5" t="s">
        <v>2</v>
      </c>
      <c r="H1572" s="5" t="s">
        <v>3</v>
      </c>
      <c r="I1572" s="5" t="s">
        <v>32</v>
      </c>
      <c r="J1572" s="14"/>
      <c r="K1572" s="5">
        <f t="shared" si="72"/>
        <v>11</v>
      </c>
      <c r="L1572" s="12">
        <f t="shared" si="73"/>
        <v>25883</v>
      </c>
      <c r="M1572" s="5">
        <f t="shared" ca="1" si="74"/>
        <v>54</v>
      </c>
    </row>
    <row r="1573" spans="1:13" ht="15" customHeight="1" x14ac:dyDescent="0.25">
      <c r="A1573" s="5" t="s">
        <v>2332</v>
      </c>
      <c r="B1573" s="5">
        <v>1978</v>
      </c>
      <c r="C1573" s="12" t="s">
        <v>25</v>
      </c>
      <c r="D1573" s="5">
        <v>17</v>
      </c>
      <c r="E1573" s="5">
        <v>2</v>
      </c>
      <c r="F1573" s="10">
        <v>46200.99</v>
      </c>
      <c r="G1573" s="5" t="s">
        <v>7</v>
      </c>
      <c r="H1573" s="5" t="s">
        <v>7</v>
      </c>
      <c r="I1573" s="5" t="s">
        <v>4</v>
      </c>
      <c r="J1573" s="14"/>
      <c r="K1573" s="5">
        <f t="shared" si="72"/>
        <v>8</v>
      </c>
      <c r="L1573" s="12">
        <f t="shared" si="73"/>
        <v>28719</v>
      </c>
      <c r="M1573" s="5">
        <f t="shared" ca="1" si="74"/>
        <v>46</v>
      </c>
    </row>
    <row r="1574" spans="1:13" ht="15" customHeight="1" x14ac:dyDescent="0.25">
      <c r="A1574" s="5" t="s">
        <v>2052</v>
      </c>
      <c r="B1574" s="5">
        <v>1986</v>
      </c>
      <c r="C1574" s="12" t="s">
        <v>25</v>
      </c>
      <c r="D1574" s="5">
        <v>10</v>
      </c>
      <c r="E1574" s="5">
        <v>3</v>
      </c>
      <c r="F1574" s="10">
        <v>30530.5</v>
      </c>
      <c r="G1574" s="5" t="s">
        <v>2</v>
      </c>
      <c r="H1574" s="5" t="s">
        <v>7</v>
      </c>
      <c r="I1574" s="5" t="s">
        <v>32</v>
      </c>
      <c r="J1574" s="14"/>
      <c r="K1574" s="5">
        <f t="shared" si="72"/>
        <v>8</v>
      </c>
      <c r="L1574" s="12">
        <f t="shared" si="73"/>
        <v>31634</v>
      </c>
      <c r="M1574" s="5">
        <f t="shared" ca="1" si="74"/>
        <v>38</v>
      </c>
    </row>
    <row r="1575" spans="1:13" ht="15" customHeight="1" x14ac:dyDescent="0.25">
      <c r="A1575" s="5" t="s">
        <v>2051</v>
      </c>
      <c r="B1575" s="5">
        <v>1983</v>
      </c>
      <c r="C1575" s="12" t="s">
        <v>11</v>
      </c>
      <c r="D1575" s="5">
        <v>3</v>
      </c>
      <c r="E1575" s="5">
        <v>3</v>
      </c>
      <c r="F1575" s="10">
        <v>30457.37</v>
      </c>
      <c r="G1575" s="5" t="s">
        <v>2</v>
      </c>
      <c r="H1575" s="5" t="s">
        <v>7</v>
      </c>
      <c r="I1575" s="5" t="s">
        <v>14</v>
      </c>
      <c r="J1575" s="14"/>
      <c r="K1575" s="5">
        <f t="shared" si="72"/>
        <v>9</v>
      </c>
      <c r="L1575" s="12">
        <f t="shared" si="73"/>
        <v>30562</v>
      </c>
      <c r="M1575" s="5">
        <f t="shared" ca="1" si="74"/>
        <v>41</v>
      </c>
    </row>
    <row r="1576" spans="1:13" ht="15" customHeight="1" x14ac:dyDescent="0.25">
      <c r="A1576" s="5" t="s">
        <v>2050</v>
      </c>
      <c r="B1576" s="5">
        <v>1998</v>
      </c>
      <c r="C1576" s="12" t="s">
        <v>27</v>
      </c>
      <c r="D1576" s="5">
        <v>28</v>
      </c>
      <c r="E1576" s="5">
        <v>0</v>
      </c>
      <c r="F1576" s="10">
        <v>30422.03</v>
      </c>
      <c r="G1576" s="5" t="s">
        <v>2</v>
      </c>
      <c r="H1576" s="5" t="s">
        <v>3</v>
      </c>
      <c r="I1576" s="5" t="s">
        <v>32</v>
      </c>
      <c r="J1576" s="14"/>
      <c r="K1576" s="5">
        <f t="shared" si="72"/>
        <v>10</v>
      </c>
      <c r="L1576" s="12">
        <f t="shared" si="73"/>
        <v>36096</v>
      </c>
      <c r="M1576" s="5">
        <f t="shared" ca="1" si="74"/>
        <v>26</v>
      </c>
    </row>
    <row r="1577" spans="1:13" ht="15" customHeight="1" x14ac:dyDescent="0.25">
      <c r="A1577" s="5" t="s">
        <v>2049</v>
      </c>
      <c r="B1577" s="5">
        <v>1976</v>
      </c>
      <c r="C1577" s="12" t="s">
        <v>11</v>
      </c>
      <c r="D1577" s="5">
        <v>3</v>
      </c>
      <c r="E1577" s="5">
        <v>2</v>
      </c>
      <c r="F1577" s="10">
        <v>30409.53</v>
      </c>
      <c r="G1577" s="5" t="s">
        <v>2</v>
      </c>
      <c r="H1577" s="5" t="s">
        <v>3</v>
      </c>
      <c r="I1577" s="5" t="s">
        <v>14</v>
      </c>
      <c r="J1577" s="14"/>
      <c r="K1577" s="5">
        <f t="shared" si="72"/>
        <v>9</v>
      </c>
      <c r="L1577" s="12">
        <f t="shared" si="73"/>
        <v>28006</v>
      </c>
      <c r="M1577" s="5">
        <f t="shared" ca="1" si="74"/>
        <v>48</v>
      </c>
    </row>
    <row r="1578" spans="1:13" ht="15" customHeight="1" x14ac:dyDescent="0.25">
      <c r="A1578" s="5" t="s">
        <v>2048</v>
      </c>
      <c r="B1578" s="5">
        <v>1969</v>
      </c>
      <c r="C1578" s="12" t="s">
        <v>1</v>
      </c>
      <c r="D1578" s="5">
        <v>30</v>
      </c>
      <c r="E1578" s="5">
        <v>0</v>
      </c>
      <c r="F1578" s="10">
        <v>30366.93</v>
      </c>
      <c r="G1578" s="5" t="s">
        <v>2</v>
      </c>
      <c r="H1578" s="5" t="s">
        <v>2</v>
      </c>
      <c r="I1578" s="5" t="s">
        <v>32</v>
      </c>
      <c r="J1578" s="14"/>
      <c r="K1578" s="5">
        <f t="shared" si="72"/>
        <v>7</v>
      </c>
      <c r="L1578" s="12">
        <f t="shared" si="73"/>
        <v>25414</v>
      </c>
      <c r="M1578" s="5">
        <f t="shared" ca="1" si="74"/>
        <v>55</v>
      </c>
    </row>
    <row r="1579" spans="1:13" ht="15" customHeight="1" x14ac:dyDescent="0.25">
      <c r="A1579" s="5" t="s">
        <v>2047</v>
      </c>
      <c r="B1579" s="5">
        <v>2004</v>
      </c>
      <c r="C1579" s="12" t="s">
        <v>9</v>
      </c>
      <c r="D1579" s="5">
        <v>1</v>
      </c>
      <c r="E1579" s="5">
        <v>0</v>
      </c>
      <c r="F1579" s="10">
        <v>30328.27</v>
      </c>
      <c r="G1579" s="5" t="s">
        <v>2</v>
      </c>
      <c r="H1579" s="5" t="s">
        <v>2</v>
      </c>
      <c r="I1579" s="5" t="s">
        <v>32</v>
      </c>
      <c r="J1579" s="14"/>
      <c r="K1579" s="5">
        <f t="shared" si="72"/>
        <v>6</v>
      </c>
      <c r="L1579" s="12">
        <f t="shared" si="73"/>
        <v>38139</v>
      </c>
      <c r="M1579" s="5">
        <f t="shared" ca="1" si="74"/>
        <v>20</v>
      </c>
    </row>
    <row r="1580" spans="1:13" ht="15" customHeight="1" x14ac:dyDescent="0.25">
      <c r="A1580" s="5" t="s">
        <v>2046</v>
      </c>
      <c r="B1580" s="5">
        <v>1972</v>
      </c>
      <c r="C1580" s="12" t="s">
        <v>1</v>
      </c>
      <c r="D1580" s="5">
        <v>24</v>
      </c>
      <c r="E1580" s="5">
        <v>2</v>
      </c>
      <c r="F1580" s="10">
        <v>30284.639999999999</v>
      </c>
      <c r="G1580" s="5" t="s">
        <v>7</v>
      </c>
      <c r="H1580" s="5" t="s">
        <v>7</v>
      </c>
      <c r="I1580" s="5" t="s">
        <v>14</v>
      </c>
      <c r="J1580" s="14"/>
      <c r="K1580" s="5">
        <f t="shared" si="72"/>
        <v>7</v>
      </c>
      <c r="L1580" s="12">
        <f t="shared" si="73"/>
        <v>26504</v>
      </c>
      <c r="M1580" s="5">
        <f t="shared" ca="1" si="74"/>
        <v>52</v>
      </c>
    </row>
    <row r="1581" spans="1:13" ht="15" customHeight="1" x14ac:dyDescent="0.25">
      <c r="A1581" s="5" t="s">
        <v>2045</v>
      </c>
      <c r="B1581" s="5">
        <v>1962</v>
      </c>
      <c r="C1581" s="12" t="s">
        <v>11</v>
      </c>
      <c r="D1581" s="5">
        <v>15</v>
      </c>
      <c r="E1581" s="5">
        <v>0</v>
      </c>
      <c r="F1581" s="10">
        <v>30260</v>
      </c>
      <c r="G1581" s="5" t="s">
        <v>7</v>
      </c>
      <c r="H1581" s="5" t="s">
        <v>7</v>
      </c>
      <c r="I1581" s="5" t="s">
        <v>266</v>
      </c>
      <c r="J1581" s="14"/>
      <c r="K1581" s="5">
        <f t="shared" si="72"/>
        <v>9</v>
      </c>
      <c r="L1581" s="12">
        <f t="shared" si="73"/>
        <v>22904</v>
      </c>
      <c r="M1581" s="5">
        <f t="shared" ca="1" si="74"/>
        <v>62</v>
      </c>
    </row>
    <row r="1582" spans="1:13" ht="15" customHeight="1" x14ac:dyDescent="0.25">
      <c r="A1582" s="5" t="s">
        <v>2044</v>
      </c>
      <c r="B1582" s="5">
        <v>1963</v>
      </c>
      <c r="C1582" s="12" t="s">
        <v>11</v>
      </c>
      <c r="D1582" s="5">
        <v>13</v>
      </c>
      <c r="E1582" s="5">
        <v>3</v>
      </c>
      <c r="F1582" s="10">
        <v>30184.94</v>
      </c>
      <c r="G1582" s="5" t="s">
        <v>7</v>
      </c>
      <c r="H1582" s="5" t="s">
        <v>7</v>
      </c>
      <c r="I1582" s="5" t="s">
        <v>266</v>
      </c>
      <c r="J1582" s="14"/>
      <c r="K1582" s="5">
        <f t="shared" si="72"/>
        <v>9</v>
      </c>
      <c r="L1582" s="12">
        <f t="shared" si="73"/>
        <v>23267</v>
      </c>
      <c r="M1582" s="5">
        <f t="shared" ca="1" si="74"/>
        <v>61</v>
      </c>
    </row>
    <row r="1583" spans="1:13" ht="15" customHeight="1" x14ac:dyDescent="0.25">
      <c r="A1583" s="5" t="s">
        <v>2043</v>
      </c>
      <c r="B1583" s="5">
        <v>1958</v>
      </c>
      <c r="C1583" s="12" t="s">
        <v>25</v>
      </c>
      <c r="D1583" s="5">
        <v>11</v>
      </c>
      <c r="E1583" s="5">
        <v>1</v>
      </c>
      <c r="F1583" s="10">
        <v>30166.62</v>
      </c>
      <c r="G1583" s="5" t="s">
        <v>7</v>
      </c>
      <c r="H1583" s="5" t="s">
        <v>3</v>
      </c>
      <c r="I1583" s="5" t="s">
        <v>14</v>
      </c>
      <c r="J1583" s="14"/>
      <c r="K1583" s="5">
        <f t="shared" si="72"/>
        <v>8</v>
      </c>
      <c r="L1583" s="12">
        <f t="shared" si="73"/>
        <v>21408</v>
      </c>
      <c r="M1583" s="5">
        <f t="shared" ca="1" si="74"/>
        <v>66</v>
      </c>
    </row>
    <row r="1584" spans="1:13" ht="15" customHeight="1" x14ac:dyDescent="0.25">
      <c r="A1584" s="5" t="s">
        <v>2331</v>
      </c>
      <c r="B1584" s="5">
        <v>1976</v>
      </c>
      <c r="C1584" s="12" t="s">
        <v>21</v>
      </c>
      <c r="D1584" s="5">
        <v>2</v>
      </c>
      <c r="E1584" s="5">
        <v>3</v>
      </c>
      <c r="F1584" s="10">
        <v>46151.12</v>
      </c>
      <c r="G1584" s="5" t="s">
        <v>7</v>
      </c>
      <c r="H1584" s="5" t="s">
        <v>3</v>
      </c>
      <c r="I1584" s="5" t="s">
        <v>4</v>
      </c>
      <c r="J1584" s="14"/>
      <c r="K1584" s="5">
        <f t="shared" si="72"/>
        <v>12</v>
      </c>
      <c r="L1584" s="12">
        <f t="shared" si="73"/>
        <v>28096</v>
      </c>
      <c r="M1584" s="5">
        <f t="shared" ca="1" si="74"/>
        <v>48</v>
      </c>
    </row>
    <row r="1585" spans="1:13" ht="15" customHeight="1" x14ac:dyDescent="0.25">
      <c r="A1585" s="5" t="s">
        <v>2042</v>
      </c>
      <c r="B1585" s="5">
        <v>1971</v>
      </c>
      <c r="C1585" s="12" t="s">
        <v>21</v>
      </c>
      <c r="D1585" s="5">
        <v>25</v>
      </c>
      <c r="E1585" s="5">
        <v>0</v>
      </c>
      <c r="F1585" s="10">
        <v>30134.75</v>
      </c>
      <c r="G1585" s="5" t="s">
        <v>2</v>
      </c>
      <c r="H1585" s="5" t="s">
        <v>3</v>
      </c>
      <c r="I1585" s="5" t="s">
        <v>32</v>
      </c>
      <c r="J1585" s="14"/>
      <c r="K1585" s="5">
        <f t="shared" si="72"/>
        <v>12</v>
      </c>
      <c r="L1585" s="12">
        <f t="shared" si="73"/>
        <v>26292</v>
      </c>
      <c r="M1585" s="5">
        <f t="shared" ca="1" si="74"/>
        <v>53</v>
      </c>
    </row>
    <row r="1586" spans="1:13" ht="15" customHeight="1" x14ac:dyDescent="0.25">
      <c r="A1586" s="5" t="s">
        <v>2041</v>
      </c>
      <c r="B1586" s="5">
        <v>1979</v>
      </c>
      <c r="C1586" s="12" t="s">
        <v>11</v>
      </c>
      <c r="D1586" s="5">
        <v>2</v>
      </c>
      <c r="E1586" s="5">
        <v>2</v>
      </c>
      <c r="F1586" s="10">
        <v>30095.97</v>
      </c>
      <c r="G1586" s="5" t="s">
        <v>2</v>
      </c>
      <c r="H1586" s="5" t="s">
        <v>3</v>
      </c>
      <c r="I1586" s="5" t="s">
        <v>32</v>
      </c>
      <c r="J1586" s="14"/>
      <c r="K1586" s="5">
        <f t="shared" si="72"/>
        <v>9</v>
      </c>
      <c r="L1586" s="12">
        <f t="shared" si="73"/>
        <v>29100</v>
      </c>
      <c r="M1586" s="5">
        <f t="shared" ca="1" si="74"/>
        <v>45</v>
      </c>
    </row>
    <row r="1587" spans="1:13" ht="15" customHeight="1" x14ac:dyDescent="0.25">
      <c r="A1587" s="5" t="s">
        <v>2040</v>
      </c>
      <c r="B1587" s="5">
        <v>1967</v>
      </c>
      <c r="C1587" s="12" t="s">
        <v>9</v>
      </c>
      <c r="D1587" s="5">
        <v>16</v>
      </c>
      <c r="E1587" s="5">
        <v>3</v>
      </c>
      <c r="F1587" s="10">
        <v>30063.58</v>
      </c>
      <c r="G1587" s="5" t="s">
        <v>7</v>
      </c>
      <c r="H1587" s="5" t="s">
        <v>7</v>
      </c>
      <c r="I1587" s="5" t="s">
        <v>14</v>
      </c>
      <c r="J1587" s="14"/>
      <c r="K1587" s="5">
        <f t="shared" si="72"/>
        <v>6</v>
      </c>
      <c r="L1587" s="12">
        <f t="shared" si="73"/>
        <v>24639</v>
      </c>
      <c r="M1587" s="5">
        <f t="shared" ca="1" si="74"/>
        <v>57</v>
      </c>
    </row>
    <row r="1588" spans="1:13" ht="15" customHeight="1" x14ac:dyDescent="0.25">
      <c r="A1588" s="5" t="s">
        <v>2039</v>
      </c>
      <c r="B1588" s="5">
        <v>1981</v>
      </c>
      <c r="C1588" s="12" t="s">
        <v>25</v>
      </c>
      <c r="D1588" s="5">
        <v>4</v>
      </c>
      <c r="E1588" s="5">
        <v>1</v>
      </c>
      <c r="F1588" s="10">
        <v>30026.87</v>
      </c>
      <c r="G1588" s="5" t="s">
        <v>2</v>
      </c>
      <c r="H1588" s="5" t="s">
        <v>3</v>
      </c>
      <c r="I1588" s="5" t="s">
        <v>14</v>
      </c>
      <c r="J1588" s="14"/>
      <c r="K1588" s="5">
        <f t="shared" si="72"/>
        <v>8</v>
      </c>
      <c r="L1588" s="12">
        <f t="shared" si="73"/>
        <v>29802</v>
      </c>
      <c r="M1588" s="5">
        <f t="shared" ca="1" si="74"/>
        <v>43</v>
      </c>
    </row>
    <row r="1589" spans="1:13" ht="15" customHeight="1" x14ac:dyDescent="0.25">
      <c r="A1589" s="5" t="s">
        <v>2038</v>
      </c>
      <c r="B1589" s="5">
        <v>1991</v>
      </c>
      <c r="C1589" s="12" t="s">
        <v>27</v>
      </c>
      <c r="D1589" s="5">
        <v>5</v>
      </c>
      <c r="E1589" s="5">
        <v>3</v>
      </c>
      <c r="F1589" s="10">
        <v>29969.67</v>
      </c>
      <c r="G1589" s="5" t="s">
        <v>7</v>
      </c>
      <c r="H1589" s="5" t="s">
        <v>7</v>
      </c>
      <c r="I1589" s="5" t="s">
        <v>32</v>
      </c>
      <c r="J1589" s="14"/>
      <c r="K1589" s="5">
        <f t="shared" si="72"/>
        <v>10</v>
      </c>
      <c r="L1589" s="12">
        <f t="shared" si="73"/>
        <v>33516</v>
      </c>
      <c r="M1589" s="5">
        <f t="shared" ca="1" si="74"/>
        <v>33</v>
      </c>
    </row>
    <row r="1590" spans="1:13" ht="15" customHeight="1" x14ac:dyDescent="0.25">
      <c r="A1590" s="5" t="s">
        <v>2037</v>
      </c>
      <c r="B1590" s="5">
        <v>1976</v>
      </c>
      <c r="C1590" s="12" t="s">
        <v>9</v>
      </c>
      <c r="D1590" s="5">
        <v>12</v>
      </c>
      <c r="E1590" s="5">
        <v>2</v>
      </c>
      <c r="F1590" s="10">
        <v>29933.75</v>
      </c>
      <c r="G1590" s="5" t="s">
        <v>7</v>
      </c>
      <c r="H1590" s="5" t="s">
        <v>7</v>
      </c>
      <c r="I1590" s="5" t="s">
        <v>32</v>
      </c>
      <c r="J1590" s="14"/>
      <c r="K1590" s="5">
        <f t="shared" si="72"/>
        <v>6</v>
      </c>
      <c r="L1590" s="12">
        <f t="shared" si="73"/>
        <v>27923</v>
      </c>
      <c r="M1590" s="5">
        <f t="shared" ca="1" si="74"/>
        <v>48</v>
      </c>
    </row>
    <row r="1591" spans="1:13" ht="15" customHeight="1" x14ac:dyDescent="0.25">
      <c r="A1591" s="5" t="s">
        <v>2036</v>
      </c>
      <c r="B1591" s="5">
        <v>1988</v>
      </c>
      <c r="C1591" s="12" t="s">
        <v>21</v>
      </c>
      <c r="D1591" s="5">
        <v>30</v>
      </c>
      <c r="E1591" s="5">
        <v>3</v>
      </c>
      <c r="F1591" s="10">
        <v>29929.56</v>
      </c>
      <c r="G1591" s="5" t="s">
        <v>7</v>
      </c>
      <c r="H1591" s="5" t="s">
        <v>7</v>
      </c>
      <c r="I1591" s="5" t="s">
        <v>32</v>
      </c>
      <c r="J1591" s="14"/>
      <c r="K1591" s="5">
        <f t="shared" si="72"/>
        <v>12</v>
      </c>
      <c r="L1591" s="12">
        <f t="shared" si="73"/>
        <v>32507</v>
      </c>
      <c r="M1591" s="5">
        <f t="shared" ca="1" si="74"/>
        <v>36</v>
      </c>
    </row>
    <row r="1592" spans="1:13" ht="15" customHeight="1" x14ac:dyDescent="0.25">
      <c r="A1592" s="5" t="s">
        <v>2035</v>
      </c>
      <c r="B1592" s="5">
        <v>1975</v>
      </c>
      <c r="C1592" s="12" t="s">
        <v>25</v>
      </c>
      <c r="D1592" s="5">
        <v>19</v>
      </c>
      <c r="E1592" s="5">
        <v>1</v>
      </c>
      <c r="F1592" s="10">
        <v>29899.25</v>
      </c>
      <c r="G1592" s="5" t="s">
        <v>7</v>
      </c>
      <c r="H1592" s="5" t="s">
        <v>3</v>
      </c>
      <c r="I1592" s="5" t="s">
        <v>32</v>
      </c>
      <c r="J1592" s="14"/>
      <c r="K1592" s="5">
        <f t="shared" si="72"/>
        <v>8</v>
      </c>
      <c r="L1592" s="12">
        <f t="shared" si="73"/>
        <v>27625</v>
      </c>
      <c r="M1592" s="5">
        <f t="shared" ca="1" si="74"/>
        <v>49</v>
      </c>
    </row>
    <row r="1593" spans="1:13" ht="15" customHeight="1" x14ac:dyDescent="0.25">
      <c r="A1593" s="5" t="s">
        <v>2034</v>
      </c>
      <c r="B1593" s="5">
        <v>1989</v>
      </c>
      <c r="C1593" s="12" t="s">
        <v>21</v>
      </c>
      <c r="D1593" s="5">
        <v>30</v>
      </c>
      <c r="E1593" s="5">
        <v>3</v>
      </c>
      <c r="F1593" s="10">
        <v>29852.48</v>
      </c>
      <c r="G1593" s="5" t="s">
        <v>7</v>
      </c>
      <c r="H1593" s="5" t="s">
        <v>3</v>
      </c>
      <c r="I1593" s="5" t="s">
        <v>32</v>
      </c>
      <c r="J1593" s="14"/>
      <c r="K1593" s="5">
        <f t="shared" si="72"/>
        <v>12</v>
      </c>
      <c r="L1593" s="12">
        <f t="shared" si="73"/>
        <v>32872</v>
      </c>
      <c r="M1593" s="5">
        <f t="shared" ca="1" si="74"/>
        <v>35</v>
      </c>
    </row>
    <row r="1594" spans="1:13" ht="15" customHeight="1" x14ac:dyDescent="0.25">
      <c r="A1594" s="5" t="s">
        <v>2033</v>
      </c>
      <c r="B1594" s="5">
        <v>1982</v>
      </c>
      <c r="C1594" s="12" t="s">
        <v>27</v>
      </c>
      <c r="D1594" s="5">
        <v>29</v>
      </c>
      <c r="E1594" s="5">
        <v>3</v>
      </c>
      <c r="F1594" s="10">
        <v>29818.76</v>
      </c>
      <c r="G1594" s="5" t="s">
        <v>7</v>
      </c>
      <c r="H1594" s="5" t="s">
        <v>7</v>
      </c>
      <c r="I1594" s="5" t="s">
        <v>14</v>
      </c>
      <c r="J1594" s="14"/>
      <c r="K1594" s="5">
        <f t="shared" si="72"/>
        <v>10</v>
      </c>
      <c r="L1594" s="12">
        <f t="shared" si="73"/>
        <v>30253</v>
      </c>
      <c r="M1594" s="5">
        <f t="shared" ca="1" si="74"/>
        <v>42</v>
      </c>
    </row>
    <row r="1595" spans="1:13" ht="15" customHeight="1" x14ac:dyDescent="0.25">
      <c r="A1595" s="5" t="s">
        <v>2330</v>
      </c>
      <c r="B1595" s="5">
        <v>1962</v>
      </c>
      <c r="C1595" s="12" t="s">
        <v>21</v>
      </c>
      <c r="D1595" s="5">
        <v>4</v>
      </c>
      <c r="E1595" s="5">
        <v>3</v>
      </c>
      <c r="F1595" s="10">
        <v>46130.53</v>
      </c>
      <c r="G1595" s="5" t="s">
        <v>7</v>
      </c>
      <c r="H1595" s="5" t="s">
        <v>7</v>
      </c>
      <c r="I1595" s="5" t="s">
        <v>14</v>
      </c>
      <c r="J1595" s="14"/>
      <c r="K1595" s="5">
        <f t="shared" si="72"/>
        <v>12</v>
      </c>
      <c r="L1595" s="12">
        <f t="shared" si="73"/>
        <v>22984</v>
      </c>
      <c r="M1595" s="5">
        <f t="shared" ca="1" si="74"/>
        <v>62</v>
      </c>
    </row>
    <row r="1596" spans="1:13" ht="15" customHeight="1" x14ac:dyDescent="0.25">
      <c r="A1596" s="5" t="s">
        <v>2032</v>
      </c>
      <c r="B1596" s="5">
        <v>1981</v>
      </c>
      <c r="C1596" s="12" t="s">
        <v>25</v>
      </c>
      <c r="D1596" s="5">
        <v>13</v>
      </c>
      <c r="E1596" s="5">
        <v>1</v>
      </c>
      <c r="F1596" s="10">
        <v>29816.639999999999</v>
      </c>
      <c r="G1596" s="5" t="s">
        <v>7</v>
      </c>
      <c r="H1596" s="5" t="s">
        <v>2</v>
      </c>
      <c r="I1596" s="5" t="s">
        <v>32</v>
      </c>
      <c r="J1596" s="14"/>
      <c r="K1596" s="5">
        <f t="shared" si="72"/>
        <v>8</v>
      </c>
      <c r="L1596" s="12">
        <f t="shared" si="73"/>
        <v>29811</v>
      </c>
      <c r="M1596" s="5">
        <f t="shared" ca="1" si="74"/>
        <v>43</v>
      </c>
    </row>
    <row r="1597" spans="1:13" ht="15" customHeight="1" x14ac:dyDescent="0.25">
      <c r="A1597" s="5" t="s">
        <v>2031</v>
      </c>
      <c r="B1597" s="5">
        <v>1998</v>
      </c>
      <c r="C1597" s="12" t="s">
        <v>9</v>
      </c>
      <c r="D1597" s="5">
        <v>20</v>
      </c>
      <c r="E1597" s="5">
        <v>0</v>
      </c>
      <c r="F1597" s="10">
        <v>29760.6</v>
      </c>
      <c r="G1597" s="5" t="s">
        <v>7</v>
      </c>
      <c r="H1597" s="5" t="s">
        <v>2</v>
      </c>
      <c r="I1597" s="5" t="s">
        <v>32</v>
      </c>
      <c r="J1597" s="14"/>
      <c r="K1597" s="5">
        <f t="shared" si="72"/>
        <v>6</v>
      </c>
      <c r="L1597" s="12">
        <f t="shared" si="73"/>
        <v>35966</v>
      </c>
      <c r="M1597" s="5">
        <f t="shared" ca="1" si="74"/>
        <v>26</v>
      </c>
    </row>
    <row r="1598" spans="1:13" ht="15" customHeight="1" x14ac:dyDescent="0.25">
      <c r="A1598" s="5" t="s">
        <v>2030</v>
      </c>
      <c r="B1598" s="5">
        <v>1973</v>
      </c>
      <c r="C1598" s="12" t="s">
        <v>25</v>
      </c>
      <c r="D1598" s="5">
        <v>23</v>
      </c>
      <c r="E1598" s="5">
        <v>0</v>
      </c>
      <c r="F1598" s="10">
        <v>29757.69</v>
      </c>
      <c r="G1598" s="5" t="s">
        <v>7</v>
      </c>
      <c r="H1598" s="5" t="s">
        <v>3</v>
      </c>
      <c r="I1598" s="5" t="s">
        <v>32</v>
      </c>
      <c r="J1598" s="14"/>
      <c r="K1598" s="5">
        <f t="shared" si="72"/>
        <v>8</v>
      </c>
      <c r="L1598" s="12">
        <f t="shared" si="73"/>
        <v>26899</v>
      </c>
      <c r="M1598" s="5">
        <f t="shared" ca="1" si="74"/>
        <v>51</v>
      </c>
    </row>
    <row r="1599" spans="1:13" ht="15" customHeight="1" x14ac:dyDescent="0.25">
      <c r="A1599" s="5" t="s">
        <v>2029</v>
      </c>
      <c r="B1599" s="5">
        <v>1993</v>
      </c>
      <c r="C1599" s="12" t="s">
        <v>1</v>
      </c>
      <c r="D1599" s="5">
        <v>27</v>
      </c>
      <c r="E1599" s="5">
        <v>0</v>
      </c>
      <c r="F1599" s="10">
        <v>29622.69</v>
      </c>
      <c r="G1599" s="5" t="s">
        <v>7</v>
      </c>
      <c r="H1599" s="5" t="s">
        <v>7</v>
      </c>
      <c r="I1599" s="5" t="s">
        <v>32</v>
      </c>
      <c r="J1599" s="14"/>
      <c r="K1599" s="5">
        <f t="shared" si="72"/>
        <v>7</v>
      </c>
      <c r="L1599" s="12">
        <f t="shared" si="73"/>
        <v>34177</v>
      </c>
      <c r="M1599" s="5">
        <f t="shared" ca="1" si="74"/>
        <v>31</v>
      </c>
    </row>
    <row r="1600" spans="1:13" ht="15" customHeight="1" x14ac:dyDescent="0.25">
      <c r="A1600" s="5" t="s">
        <v>2028</v>
      </c>
      <c r="B1600" s="5">
        <v>1975</v>
      </c>
      <c r="C1600" s="12" t="s">
        <v>6</v>
      </c>
      <c r="D1600" s="5">
        <v>3</v>
      </c>
      <c r="E1600" s="5">
        <v>1</v>
      </c>
      <c r="F1600" s="10">
        <v>29583.8</v>
      </c>
      <c r="G1600" s="5" t="s">
        <v>7</v>
      </c>
      <c r="H1600" s="5" t="s">
        <v>7</v>
      </c>
      <c r="I1600" s="5" t="s">
        <v>32</v>
      </c>
      <c r="J1600" s="14"/>
      <c r="K1600" s="5">
        <f t="shared" si="72"/>
        <v>11</v>
      </c>
      <c r="L1600" s="12">
        <f t="shared" si="73"/>
        <v>27701</v>
      </c>
      <c r="M1600" s="5">
        <f t="shared" ca="1" si="74"/>
        <v>49</v>
      </c>
    </row>
    <row r="1601" spans="1:13" ht="15" customHeight="1" x14ac:dyDescent="0.25">
      <c r="A1601" s="5" t="s">
        <v>2027</v>
      </c>
      <c r="B1601" s="5">
        <v>1959</v>
      </c>
      <c r="C1601" s="12" t="s">
        <v>27</v>
      </c>
      <c r="D1601" s="5">
        <v>20</v>
      </c>
      <c r="E1601" s="5">
        <v>0</v>
      </c>
      <c r="F1601" s="10">
        <v>29523.17</v>
      </c>
      <c r="G1601" s="5" t="s">
        <v>7</v>
      </c>
      <c r="H1601" s="5" t="s">
        <v>2</v>
      </c>
      <c r="I1601" s="5" t="s">
        <v>237</v>
      </c>
      <c r="J1601" s="14"/>
      <c r="K1601" s="5">
        <f t="shared" si="72"/>
        <v>10</v>
      </c>
      <c r="L1601" s="12">
        <f t="shared" si="73"/>
        <v>21843</v>
      </c>
      <c r="M1601" s="5">
        <f t="shared" ca="1" si="74"/>
        <v>65</v>
      </c>
    </row>
    <row r="1602" spans="1:13" ht="15" customHeight="1" x14ac:dyDescent="0.25">
      <c r="A1602" s="5" t="s">
        <v>2026</v>
      </c>
      <c r="B1602" s="5">
        <v>1987</v>
      </c>
      <c r="C1602" s="12" t="s">
        <v>1</v>
      </c>
      <c r="D1602" s="5">
        <v>16</v>
      </c>
      <c r="E1602" s="5">
        <v>3</v>
      </c>
      <c r="F1602" s="10">
        <v>29443.59</v>
      </c>
      <c r="G1602" s="5" t="s">
        <v>7</v>
      </c>
      <c r="H1602" s="5" t="s">
        <v>7</v>
      </c>
      <c r="I1602" s="5" t="s">
        <v>32</v>
      </c>
      <c r="J1602" s="14"/>
      <c r="K1602" s="5">
        <f t="shared" ref="K1602:K1665" si="75">MONTH(1&amp;C1602)</f>
        <v>7</v>
      </c>
      <c r="L1602" s="12">
        <f t="shared" ref="L1602:L1665" si="76">DATE(B1602,K1602,D1602)</f>
        <v>31974</v>
      </c>
      <c r="M1602" s="5">
        <f t="shared" ref="M1602:M1665" ca="1" si="77">DATEDIF(L1602,TODAY(),"Y")</f>
        <v>37</v>
      </c>
    </row>
    <row r="1603" spans="1:13" ht="15" customHeight="1" x14ac:dyDescent="0.25">
      <c r="A1603" s="5" t="s">
        <v>2025</v>
      </c>
      <c r="B1603" s="5">
        <v>1985</v>
      </c>
      <c r="C1603" s="12" t="s">
        <v>6</v>
      </c>
      <c r="D1603" s="5">
        <v>7</v>
      </c>
      <c r="E1603" s="5">
        <v>3</v>
      </c>
      <c r="F1603" s="10">
        <v>29352.560000000001</v>
      </c>
      <c r="G1603" s="5" t="s">
        <v>7</v>
      </c>
      <c r="H1603" s="5" t="s">
        <v>7</v>
      </c>
      <c r="I1603" s="5" t="s">
        <v>32</v>
      </c>
      <c r="J1603" s="14"/>
      <c r="K1603" s="5">
        <f t="shared" si="75"/>
        <v>11</v>
      </c>
      <c r="L1603" s="12">
        <f t="shared" si="76"/>
        <v>31358</v>
      </c>
      <c r="M1603" s="5">
        <f t="shared" ca="1" si="77"/>
        <v>39</v>
      </c>
    </row>
    <row r="1604" spans="1:13" ht="15" customHeight="1" x14ac:dyDescent="0.25">
      <c r="A1604" s="5" t="s">
        <v>2024</v>
      </c>
      <c r="B1604" s="5">
        <v>1958</v>
      </c>
      <c r="C1604" s="12" t="s">
        <v>9</v>
      </c>
      <c r="D1604" s="5">
        <v>5</v>
      </c>
      <c r="E1604" s="5">
        <v>0</v>
      </c>
      <c r="F1604" s="10">
        <v>29330.98</v>
      </c>
      <c r="G1604" s="5" t="s">
        <v>7</v>
      </c>
      <c r="H1604" s="5" t="s">
        <v>2</v>
      </c>
      <c r="I1604" s="5" t="s">
        <v>14</v>
      </c>
      <c r="J1604" s="14"/>
      <c r="K1604" s="5">
        <f t="shared" si="75"/>
        <v>6</v>
      </c>
      <c r="L1604" s="12">
        <f t="shared" si="76"/>
        <v>21341</v>
      </c>
      <c r="M1604" s="5">
        <f t="shared" ca="1" si="77"/>
        <v>66</v>
      </c>
    </row>
    <row r="1605" spans="1:13" ht="15" customHeight="1" x14ac:dyDescent="0.25">
      <c r="A1605" s="5" t="s">
        <v>2023</v>
      </c>
      <c r="B1605" s="5">
        <v>1978</v>
      </c>
      <c r="C1605" s="12" t="s">
        <v>1</v>
      </c>
      <c r="D1605" s="5">
        <v>21</v>
      </c>
      <c r="E1605" s="5">
        <v>2</v>
      </c>
      <c r="F1605" s="10">
        <v>29227.599999999999</v>
      </c>
      <c r="G1605" s="5" t="s">
        <v>7</v>
      </c>
      <c r="H1605" s="5" t="s">
        <v>3</v>
      </c>
      <c r="I1605" s="5" t="s">
        <v>14</v>
      </c>
      <c r="J1605" s="14"/>
      <c r="K1605" s="5">
        <f t="shared" si="75"/>
        <v>7</v>
      </c>
      <c r="L1605" s="12">
        <f t="shared" si="76"/>
        <v>28692</v>
      </c>
      <c r="M1605" s="5">
        <f t="shared" ca="1" si="77"/>
        <v>46</v>
      </c>
    </row>
    <row r="1606" spans="1:13" ht="15" customHeight="1" x14ac:dyDescent="0.25">
      <c r="A1606" s="5" t="s">
        <v>2329</v>
      </c>
      <c r="B1606" s="5">
        <v>1985</v>
      </c>
      <c r="C1606" s="12" t="s">
        <v>11</v>
      </c>
      <c r="D1606" s="5">
        <v>30</v>
      </c>
      <c r="E1606" s="5">
        <v>2</v>
      </c>
      <c r="F1606" s="10">
        <v>46113.51</v>
      </c>
      <c r="G1606" s="5" t="s">
        <v>2</v>
      </c>
      <c r="H1606" s="5" t="s">
        <v>3</v>
      </c>
      <c r="I1606" s="5" t="s">
        <v>32</v>
      </c>
      <c r="J1606" s="14"/>
      <c r="K1606" s="5">
        <f t="shared" si="75"/>
        <v>9</v>
      </c>
      <c r="L1606" s="12">
        <f t="shared" si="76"/>
        <v>31320</v>
      </c>
      <c r="M1606" s="5">
        <f t="shared" ca="1" si="77"/>
        <v>39</v>
      </c>
    </row>
    <row r="1607" spans="1:13" ht="15" customHeight="1" x14ac:dyDescent="0.25">
      <c r="A1607" s="5" t="s">
        <v>2022</v>
      </c>
      <c r="B1607" s="5">
        <v>1969</v>
      </c>
      <c r="C1607" s="12" t="s">
        <v>1</v>
      </c>
      <c r="D1607" s="5">
        <v>9</v>
      </c>
      <c r="E1607" s="5">
        <v>2</v>
      </c>
      <c r="F1607" s="10">
        <v>29186.48</v>
      </c>
      <c r="G1607" s="5" t="s">
        <v>7</v>
      </c>
      <c r="H1607" s="5" t="s">
        <v>3</v>
      </c>
      <c r="I1607" s="5" t="s">
        <v>237</v>
      </c>
      <c r="J1607" s="14"/>
      <c r="K1607" s="5">
        <f t="shared" si="75"/>
        <v>7</v>
      </c>
      <c r="L1607" s="12">
        <f t="shared" si="76"/>
        <v>25393</v>
      </c>
      <c r="M1607" s="5">
        <f t="shared" ca="1" si="77"/>
        <v>55</v>
      </c>
    </row>
    <row r="1608" spans="1:13" ht="15" customHeight="1" x14ac:dyDescent="0.25">
      <c r="A1608" s="5" t="s">
        <v>2021</v>
      </c>
      <c r="B1608" s="5">
        <v>1976</v>
      </c>
      <c r="C1608" s="12" t="s">
        <v>6</v>
      </c>
      <c r="D1608" s="5">
        <v>8</v>
      </c>
      <c r="E1608" s="5">
        <v>2</v>
      </c>
      <c r="F1608" s="10">
        <v>29160.39</v>
      </c>
      <c r="G1608" s="5" t="s">
        <v>7</v>
      </c>
      <c r="H1608" s="5" t="s">
        <v>2</v>
      </c>
      <c r="I1608" s="5" t="s">
        <v>32</v>
      </c>
      <c r="J1608" s="14"/>
      <c r="K1608" s="5">
        <f t="shared" si="75"/>
        <v>11</v>
      </c>
      <c r="L1608" s="12">
        <f t="shared" si="76"/>
        <v>28072</v>
      </c>
      <c r="M1608" s="5">
        <f t="shared" ca="1" si="77"/>
        <v>48</v>
      </c>
    </row>
    <row r="1609" spans="1:13" ht="15" customHeight="1" x14ac:dyDescent="0.25">
      <c r="A1609" s="5" t="s">
        <v>2020</v>
      </c>
      <c r="B1609" s="5">
        <v>1961</v>
      </c>
      <c r="C1609" s="12" t="s">
        <v>21</v>
      </c>
      <c r="D1609" s="5">
        <v>24</v>
      </c>
      <c r="E1609" s="5">
        <v>0</v>
      </c>
      <c r="F1609" s="10">
        <v>29141.360000000001</v>
      </c>
      <c r="G1609" s="5" t="s">
        <v>7</v>
      </c>
      <c r="H1609" s="5" t="s">
        <v>3</v>
      </c>
      <c r="I1609" s="5" t="s">
        <v>14</v>
      </c>
      <c r="J1609" s="14"/>
      <c r="K1609" s="5">
        <f t="shared" si="75"/>
        <v>12</v>
      </c>
      <c r="L1609" s="12">
        <f t="shared" si="76"/>
        <v>22639</v>
      </c>
      <c r="M1609" s="5">
        <f t="shared" ca="1" si="77"/>
        <v>63</v>
      </c>
    </row>
    <row r="1610" spans="1:13" ht="15" customHeight="1" x14ac:dyDescent="0.25">
      <c r="A1610" s="5" t="s">
        <v>2019</v>
      </c>
      <c r="B1610" s="5">
        <v>1978</v>
      </c>
      <c r="C1610" s="12" t="s">
        <v>6</v>
      </c>
      <c r="D1610" s="5">
        <v>29</v>
      </c>
      <c r="E1610" s="5">
        <v>2</v>
      </c>
      <c r="F1610" s="10">
        <v>29114.77</v>
      </c>
      <c r="G1610" s="5" t="s">
        <v>7</v>
      </c>
      <c r="H1610" s="5" t="s">
        <v>7</v>
      </c>
      <c r="I1610" s="5" t="s">
        <v>32</v>
      </c>
      <c r="J1610" s="14"/>
      <c r="K1610" s="5">
        <f t="shared" si="75"/>
        <v>11</v>
      </c>
      <c r="L1610" s="12">
        <f t="shared" si="76"/>
        <v>28823</v>
      </c>
      <c r="M1610" s="5">
        <f t="shared" ca="1" si="77"/>
        <v>46</v>
      </c>
    </row>
    <row r="1611" spans="1:13" ht="15" customHeight="1" x14ac:dyDescent="0.25">
      <c r="A1611" s="5" t="s">
        <v>2018</v>
      </c>
      <c r="B1611" s="5">
        <v>1980</v>
      </c>
      <c r="C1611" s="12" t="s">
        <v>1</v>
      </c>
      <c r="D1611" s="5">
        <v>14</v>
      </c>
      <c r="E1611" s="5">
        <v>2</v>
      </c>
      <c r="F1611" s="10">
        <v>29114.21</v>
      </c>
      <c r="G1611" s="5" t="s">
        <v>7</v>
      </c>
      <c r="H1611" s="5" t="s">
        <v>3</v>
      </c>
      <c r="I1611" s="5" t="s">
        <v>32</v>
      </c>
      <c r="J1611" s="14"/>
      <c r="K1611" s="5">
        <f t="shared" si="75"/>
        <v>7</v>
      </c>
      <c r="L1611" s="12">
        <f t="shared" si="76"/>
        <v>29416</v>
      </c>
      <c r="M1611" s="5">
        <f t="shared" ca="1" si="77"/>
        <v>44</v>
      </c>
    </row>
    <row r="1612" spans="1:13" ht="15" customHeight="1" x14ac:dyDescent="0.25">
      <c r="A1612" s="5" t="s">
        <v>2121</v>
      </c>
      <c r="B1612" s="5">
        <v>2004</v>
      </c>
      <c r="C1612" s="12" t="s">
        <v>6</v>
      </c>
      <c r="D1612" s="5">
        <v>1</v>
      </c>
      <c r="E1612" s="5">
        <v>2</v>
      </c>
      <c r="F1612" s="10">
        <v>34303.17</v>
      </c>
      <c r="G1612" s="5" t="s">
        <v>7</v>
      </c>
      <c r="H1612" s="5" t="s">
        <v>3</v>
      </c>
      <c r="I1612" s="5" t="s">
        <v>4</v>
      </c>
      <c r="J1612" s="14"/>
      <c r="K1612" s="5">
        <f t="shared" si="75"/>
        <v>11</v>
      </c>
      <c r="L1612" s="12">
        <f t="shared" si="76"/>
        <v>38292</v>
      </c>
      <c r="M1612" s="5">
        <f t="shared" ca="1" si="77"/>
        <v>20</v>
      </c>
    </row>
    <row r="1613" spans="1:13" ht="15" customHeight="1" x14ac:dyDescent="0.25">
      <c r="A1613" s="5" t="s">
        <v>2017</v>
      </c>
      <c r="B1613" s="5">
        <v>1992</v>
      </c>
      <c r="C1613" s="12" t="s">
        <v>1</v>
      </c>
      <c r="D1613" s="5">
        <v>7</v>
      </c>
      <c r="E1613" s="5">
        <v>0</v>
      </c>
      <c r="F1613" s="10">
        <v>29007.82</v>
      </c>
      <c r="G1613" s="5" t="s">
        <v>7</v>
      </c>
      <c r="H1613" s="5" t="s">
        <v>3</v>
      </c>
      <c r="I1613" s="5" t="s">
        <v>32</v>
      </c>
      <c r="J1613" s="14"/>
      <c r="K1613" s="5">
        <f t="shared" si="75"/>
        <v>7</v>
      </c>
      <c r="L1613" s="12">
        <f t="shared" si="76"/>
        <v>33792</v>
      </c>
      <c r="M1613" s="5">
        <f t="shared" ca="1" si="77"/>
        <v>32</v>
      </c>
    </row>
    <row r="1614" spans="1:13" ht="15" customHeight="1" x14ac:dyDescent="0.25">
      <c r="A1614" s="5" t="s">
        <v>2016</v>
      </c>
      <c r="B1614" s="5">
        <v>2003</v>
      </c>
      <c r="C1614" s="12" t="s">
        <v>11</v>
      </c>
      <c r="D1614" s="5">
        <v>1</v>
      </c>
      <c r="E1614" s="5">
        <v>0</v>
      </c>
      <c r="F1614" s="10">
        <v>28998.68</v>
      </c>
      <c r="G1614" s="5" t="s">
        <v>7</v>
      </c>
      <c r="H1614" s="5" t="s">
        <v>3</v>
      </c>
      <c r="I1614" s="5" t="s">
        <v>32</v>
      </c>
      <c r="J1614" s="14"/>
      <c r="K1614" s="5">
        <f t="shared" si="75"/>
        <v>9</v>
      </c>
      <c r="L1614" s="12">
        <f t="shared" si="76"/>
        <v>37865</v>
      </c>
      <c r="M1614" s="5">
        <f t="shared" ca="1" si="77"/>
        <v>21</v>
      </c>
    </row>
    <row r="1615" spans="1:13" ht="15" customHeight="1" x14ac:dyDescent="0.25">
      <c r="A1615" s="5" t="s">
        <v>2015</v>
      </c>
      <c r="B1615" s="5">
        <v>1959</v>
      </c>
      <c r="C1615" s="12" t="s">
        <v>21</v>
      </c>
      <c r="D1615" s="5">
        <v>5</v>
      </c>
      <c r="E1615" s="5">
        <v>0</v>
      </c>
      <c r="F1615" s="10">
        <v>28950.47</v>
      </c>
      <c r="G1615" s="5" t="s">
        <v>7</v>
      </c>
      <c r="H1615" s="5" t="s">
        <v>7</v>
      </c>
      <c r="I1615" s="5" t="s">
        <v>14</v>
      </c>
      <c r="J1615" s="14"/>
      <c r="K1615" s="5">
        <f t="shared" si="75"/>
        <v>12</v>
      </c>
      <c r="L1615" s="12">
        <f t="shared" si="76"/>
        <v>21889</v>
      </c>
      <c r="M1615" s="5">
        <f t="shared" ca="1" si="77"/>
        <v>65</v>
      </c>
    </row>
    <row r="1616" spans="1:13" ht="15" customHeight="1" x14ac:dyDescent="0.25">
      <c r="A1616" s="5" t="s">
        <v>2014</v>
      </c>
      <c r="B1616" s="5">
        <v>1962</v>
      </c>
      <c r="C1616" s="12" t="s">
        <v>1</v>
      </c>
      <c r="D1616" s="5">
        <v>25</v>
      </c>
      <c r="E1616" s="5">
        <v>0</v>
      </c>
      <c r="F1616" s="10">
        <v>28923.14</v>
      </c>
      <c r="G1616" s="5" t="s">
        <v>7</v>
      </c>
      <c r="H1616" s="5" t="s">
        <v>7</v>
      </c>
      <c r="I1616" s="5" t="s">
        <v>14</v>
      </c>
      <c r="J1616" s="14"/>
      <c r="K1616" s="5">
        <f t="shared" si="75"/>
        <v>7</v>
      </c>
      <c r="L1616" s="12">
        <f t="shared" si="76"/>
        <v>22852</v>
      </c>
      <c r="M1616" s="5">
        <f t="shared" ca="1" si="77"/>
        <v>62</v>
      </c>
    </row>
    <row r="1617" spans="1:13" ht="15" customHeight="1" x14ac:dyDescent="0.25">
      <c r="A1617" s="5" t="s">
        <v>2013</v>
      </c>
      <c r="B1617" s="5">
        <v>1961</v>
      </c>
      <c r="C1617" s="12" t="s">
        <v>25</v>
      </c>
      <c r="D1617" s="5">
        <v>3</v>
      </c>
      <c r="E1617" s="5">
        <v>1</v>
      </c>
      <c r="F1617" s="10">
        <v>28868.66</v>
      </c>
      <c r="G1617" s="5" t="s">
        <v>7</v>
      </c>
      <c r="H1617" s="5" t="s">
        <v>2</v>
      </c>
      <c r="I1617" s="5" t="s">
        <v>14</v>
      </c>
      <c r="J1617" s="14"/>
      <c r="K1617" s="5">
        <f t="shared" si="75"/>
        <v>8</v>
      </c>
      <c r="L1617" s="12">
        <f t="shared" si="76"/>
        <v>22496</v>
      </c>
      <c r="M1617" s="5">
        <f t="shared" ca="1" si="77"/>
        <v>63</v>
      </c>
    </row>
    <row r="1618" spans="1:13" ht="15" customHeight="1" x14ac:dyDescent="0.25">
      <c r="A1618" s="5" t="s">
        <v>2328</v>
      </c>
      <c r="B1618" s="5">
        <v>1979</v>
      </c>
      <c r="C1618" s="12" t="s">
        <v>25</v>
      </c>
      <c r="D1618" s="5">
        <v>12</v>
      </c>
      <c r="E1618" s="5">
        <v>0</v>
      </c>
      <c r="F1618" s="10">
        <v>45863.21</v>
      </c>
      <c r="G1618" s="5" t="s">
        <v>2</v>
      </c>
      <c r="H1618" s="5" t="s">
        <v>7</v>
      </c>
      <c r="I1618" s="5" t="s">
        <v>4</v>
      </c>
      <c r="J1618" s="14"/>
      <c r="K1618" s="5">
        <f t="shared" si="75"/>
        <v>8</v>
      </c>
      <c r="L1618" s="12">
        <f t="shared" si="76"/>
        <v>29079</v>
      </c>
      <c r="M1618" s="5">
        <f t="shared" ca="1" si="77"/>
        <v>45</v>
      </c>
    </row>
    <row r="1619" spans="1:13" ht="15" customHeight="1" x14ac:dyDescent="0.25">
      <c r="A1619" s="5" t="s">
        <v>2012</v>
      </c>
      <c r="B1619" s="5">
        <v>1990</v>
      </c>
      <c r="C1619" s="12" t="s">
        <v>21</v>
      </c>
      <c r="D1619" s="5">
        <v>5</v>
      </c>
      <c r="E1619" s="5">
        <v>3</v>
      </c>
      <c r="F1619" s="10">
        <v>28716.14</v>
      </c>
      <c r="G1619" s="5" t="s">
        <v>7</v>
      </c>
      <c r="H1619" s="5" t="s">
        <v>3</v>
      </c>
      <c r="I1619" s="5" t="s">
        <v>32</v>
      </c>
      <c r="J1619" s="14"/>
      <c r="K1619" s="5">
        <f t="shared" si="75"/>
        <v>12</v>
      </c>
      <c r="L1619" s="12">
        <f t="shared" si="76"/>
        <v>33212</v>
      </c>
      <c r="M1619" s="5">
        <f t="shared" ca="1" si="77"/>
        <v>34</v>
      </c>
    </row>
    <row r="1620" spans="1:13" ht="15" customHeight="1" x14ac:dyDescent="0.25">
      <c r="A1620" s="5" t="s">
        <v>2011</v>
      </c>
      <c r="B1620" s="5">
        <v>1985</v>
      </c>
      <c r="C1620" s="12" t="s">
        <v>11</v>
      </c>
      <c r="D1620" s="5">
        <v>27</v>
      </c>
      <c r="E1620" s="5">
        <v>3</v>
      </c>
      <c r="F1620" s="10">
        <v>28542.86</v>
      </c>
      <c r="G1620" s="5" t="s">
        <v>7</v>
      </c>
      <c r="H1620" s="5" t="s">
        <v>3</v>
      </c>
      <c r="I1620" s="5" t="s">
        <v>32</v>
      </c>
      <c r="J1620" s="14"/>
      <c r="K1620" s="5">
        <f t="shared" si="75"/>
        <v>9</v>
      </c>
      <c r="L1620" s="12">
        <f t="shared" si="76"/>
        <v>31317</v>
      </c>
      <c r="M1620" s="5">
        <f t="shared" ca="1" si="77"/>
        <v>39</v>
      </c>
    </row>
    <row r="1621" spans="1:13" ht="15" customHeight="1" x14ac:dyDescent="0.25">
      <c r="A1621" s="5" t="s">
        <v>2010</v>
      </c>
      <c r="B1621" s="5">
        <v>1982</v>
      </c>
      <c r="C1621" s="12" t="s">
        <v>21</v>
      </c>
      <c r="D1621" s="5">
        <v>11</v>
      </c>
      <c r="E1621" s="5">
        <v>1</v>
      </c>
      <c r="F1621" s="10">
        <v>28476.73</v>
      </c>
      <c r="G1621" s="5" t="s">
        <v>7</v>
      </c>
      <c r="H1621" s="5" t="s">
        <v>2</v>
      </c>
      <c r="I1621" s="5" t="s">
        <v>14</v>
      </c>
      <c r="J1621" s="14"/>
      <c r="K1621" s="5">
        <f t="shared" si="75"/>
        <v>12</v>
      </c>
      <c r="L1621" s="12">
        <f t="shared" si="76"/>
        <v>30296</v>
      </c>
      <c r="M1621" s="5">
        <f t="shared" ca="1" si="77"/>
        <v>42</v>
      </c>
    </row>
    <row r="1622" spans="1:13" ht="15" customHeight="1" x14ac:dyDescent="0.25">
      <c r="A1622" s="5" t="s">
        <v>2009</v>
      </c>
      <c r="B1622" s="5">
        <v>1974</v>
      </c>
      <c r="C1622" s="12" t="s">
        <v>11</v>
      </c>
      <c r="D1622" s="5">
        <v>16</v>
      </c>
      <c r="E1622" s="5">
        <v>1</v>
      </c>
      <c r="F1622" s="10">
        <v>28468.92</v>
      </c>
      <c r="G1622" s="5" t="s">
        <v>7</v>
      </c>
      <c r="H1622" s="5" t="s">
        <v>7</v>
      </c>
      <c r="I1622" s="5" t="s">
        <v>14</v>
      </c>
      <c r="J1622" s="14"/>
      <c r="K1622" s="5">
        <f t="shared" si="75"/>
        <v>9</v>
      </c>
      <c r="L1622" s="12">
        <f t="shared" si="76"/>
        <v>27288</v>
      </c>
      <c r="M1622" s="5">
        <f t="shared" ca="1" si="77"/>
        <v>50</v>
      </c>
    </row>
    <row r="1623" spans="1:13" ht="15" customHeight="1" x14ac:dyDescent="0.25">
      <c r="A1623" s="5" t="s">
        <v>2008</v>
      </c>
      <c r="B1623" s="5">
        <v>1977</v>
      </c>
      <c r="C1623" s="12" t="s">
        <v>21</v>
      </c>
      <c r="D1623" s="5">
        <v>2</v>
      </c>
      <c r="E1623" s="5">
        <v>1</v>
      </c>
      <c r="F1623" s="10">
        <v>28340.19</v>
      </c>
      <c r="G1623" s="5" t="s">
        <v>7</v>
      </c>
      <c r="H1623" s="5" t="s">
        <v>2</v>
      </c>
      <c r="I1623" s="5" t="s">
        <v>14</v>
      </c>
      <c r="J1623" s="14"/>
      <c r="K1623" s="5">
        <f t="shared" si="75"/>
        <v>12</v>
      </c>
      <c r="L1623" s="12">
        <f t="shared" si="76"/>
        <v>28461</v>
      </c>
      <c r="M1623" s="5">
        <f t="shared" ca="1" si="77"/>
        <v>47</v>
      </c>
    </row>
    <row r="1624" spans="1:13" ht="15" customHeight="1" x14ac:dyDescent="0.25">
      <c r="A1624" s="5" t="s">
        <v>2007</v>
      </c>
      <c r="B1624" s="5">
        <v>1990</v>
      </c>
      <c r="C1624" s="12" t="s">
        <v>21</v>
      </c>
      <c r="D1624" s="5">
        <v>24</v>
      </c>
      <c r="E1624" s="5">
        <v>3</v>
      </c>
      <c r="F1624" s="10">
        <v>28302.33</v>
      </c>
      <c r="G1624" s="5" t="s">
        <v>7</v>
      </c>
      <c r="H1624" s="5" t="s">
        <v>2</v>
      </c>
      <c r="I1624" s="5" t="s">
        <v>32</v>
      </c>
      <c r="J1624" s="14"/>
      <c r="K1624" s="5">
        <f t="shared" si="75"/>
        <v>12</v>
      </c>
      <c r="L1624" s="12">
        <f t="shared" si="76"/>
        <v>33231</v>
      </c>
      <c r="M1624" s="5">
        <f t="shared" ca="1" si="77"/>
        <v>34</v>
      </c>
    </row>
    <row r="1625" spans="1:13" ht="15" customHeight="1" x14ac:dyDescent="0.25">
      <c r="A1625" s="5" t="s">
        <v>2006</v>
      </c>
      <c r="B1625" s="5">
        <v>1963</v>
      </c>
      <c r="C1625" s="12" t="s">
        <v>6</v>
      </c>
      <c r="D1625" s="5">
        <v>25</v>
      </c>
      <c r="E1625" s="5">
        <v>1</v>
      </c>
      <c r="F1625" s="10">
        <v>28287.9</v>
      </c>
      <c r="G1625" s="5" t="s">
        <v>7</v>
      </c>
      <c r="H1625" s="5" t="s">
        <v>7</v>
      </c>
      <c r="I1625" s="5" t="s">
        <v>4</v>
      </c>
      <c r="J1625" s="14"/>
      <c r="K1625" s="5">
        <f t="shared" si="75"/>
        <v>11</v>
      </c>
      <c r="L1625" s="12">
        <f t="shared" si="76"/>
        <v>23340</v>
      </c>
      <c r="M1625" s="5">
        <f t="shared" ca="1" si="77"/>
        <v>61</v>
      </c>
    </row>
    <row r="1626" spans="1:13" ht="15" customHeight="1" x14ac:dyDescent="0.25">
      <c r="A1626" s="5" t="s">
        <v>2005</v>
      </c>
      <c r="B1626" s="5">
        <v>1999</v>
      </c>
      <c r="C1626" s="12" t="s">
        <v>11</v>
      </c>
      <c r="D1626" s="5">
        <v>6</v>
      </c>
      <c r="E1626" s="5">
        <v>0</v>
      </c>
      <c r="F1626" s="10">
        <v>28245.34</v>
      </c>
      <c r="G1626" s="5" t="s">
        <v>7</v>
      </c>
      <c r="H1626" s="5" t="s">
        <v>3</v>
      </c>
      <c r="I1626" s="5" t="s">
        <v>32</v>
      </c>
      <c r="J1626" s="14"/>
      <c r="K1626" s="5">
        <f t="shared" si="75"/>
        <v>9</v>
      </c>
      <c r="L1626" s="12">
        <f t="shared" si="76"/>
        <v>36409</v>
      </c>
      <c r="M1626" s="5">
        <f t="shared" ca="1" si="77"/>
        <v>25</v>
      </c>
    </row>
    <row r="1627" spans="1:13" ht="15" customHeight="1" x14ac:dyDescent="0.25">
      <c r="A1627" s="5" t="s">
        <v>2004</v>
      </c>
      <c r="B1627" s="5">
        <v>1960</v>
      </c>
      <c r="C1627" s="12" t="s">
        <v>6</v>
      </c>
      <c r="D1627" s="5">
        <v>22</v>
      </c>
      <c r="E1627" s="5">
        <v>0</v>
      </c>
      <c r="F1627" s="10">
        <v>28101.33</v>
      </c>
      <c r="G1627" s="5" t="s">
        <v>7</v>
      </c>
      <c r="H1627" s="5" t="s">
        <v>2</v>
      </c>
      <c r="I1627" s="5" t="s">
        <v>156</v>
      </c>
      <c r="J1627" s="14"/>
      <c r="K1627" s="5">
        <f t="shared" si="75"/>
        <v>11</v>
      </c>
      <c r="L1627" s="12">
        <f t="shared" si="76"/>
        <v>22242</v>
      </c>
      <c r="M1627" s="5">
        <f t="shared" ca="1" si="77"/>
        <v>64</v>
      </c>
    </row>
    <row r="1628" spans="1:13" ht="15" customHeight="1" x14ac:dyDescent="0.25">
      <c r="A1628" s="5" t="s">
        <v>2003</v>
      </c>
      <c r="B1628" s="5">
        <v>1985</v>
      </c>
      <c r="C1628" s="12" t="s">
        <v>6</v>
      </c>
      <c r="D1628" s="5">
        <v>29</v>
      </c>
      <c r="E1628" s="5">
        <v>3</v>
      </c>
      <c r="F1628" s="10">
        <v>28006.94</v>
      </c>
      <c r="G1628" s="5" t="s">
        <v>7</v>
      </c>
      <c r="H1628" s="5" t="s">
        <v>2</v>
      </c>
      <c r="I1628" s="5" t="s">
        <v>32</v>
      </c>
      <c r="J1628" s="14"/>
      <c r="K1628" s="5">
        <f t="shared" si="75"/>
        <v>11</v>
      </c>
      <c r="L1628" s="12">
        <f t="shared" si="76"/>
        <v>31380</v>
      </c>
      <c r="M1628" s="5">
        <f t="shared" ca="1" si="77"/>
        <v>39</v>
      </c>
    </row>
    <row r="1629" spans="1:13" ht="15" customHeight="1" x14ac:dyDescent="0.25">
      <c r="A1629" s="5" t="s">
        <v>2327</v>
      </c>
      <c r="B1629" s="5">
        <v>1960</v>
      </c>
      <c r="C1629" s="12" t="s">
        <v>21</v>
      </c>
      <c r="D1629" s="5">
        <v>21</v>
      </c>
      <c r="E1629" s="5">
        <v>0</v>
      </c>
      <c r="F1629" s="10">
        <v>45710.21</v>
      </c>
      <c r="G1629" s="5" t="s">
        <v>2</v>
      </c>
      <c r="H1629" s="5" t="s">
        <v>2</v>
      </c>
      <c r="I1629" s="5" t="s">
        <v>158</v>
      </c>
      <c r="J1629" s="14"/>
      <c r="K1629" s="5">
        <f t="shared" si="75"/>
        <v>12</v>
      </c>
      <c r="L1629" s="12">
        <f t="shared" si="76"/>
        <v>22271</v>
      </c>
      <c r="M1629" s="5">
        <f t="shared" ca="1" si="77"/>
        <v>64</v>
      </c>
    </row>
    <row r="1630" spans="1:13" ht="15" customHeight="1" x14ac:dyDescent="0.25">
      <c r="A1630" s="5" t="s">
        <v>2002</v>
      </c>
      <c r="B1630" s="5">
        <v>1999</v>
      </c>
      <c r="C1630" s="12" t="s">
        <v>21</v>
      </c>
      <c r="D1630" s="5">
        <v>21</v>
      </c>
      <c r="E1630" s="5">
        <v>0</v>
      </c>
      <c r="F1630" s="10">
        <v>27980.77</v>
      </c>
      <c r="G1630" s="5" t="s">
        <v>7</v>
      </c>
      <c r="H1630" s="5" t="s">
        <v>7</v>
      </c>
      <c r="I1630" s="5" t="s">
        <v>32</v>
      </c>
      <c r="J1630" s="14"/>
      <c r="K1630" s="5">
        <f t="shared" si="75"/>
        <v>12</v>
      </c>
      <c r="L1630" s="12">
        <f t="shared" si="76"/>
        <v>36515</v>
      </c>
      <c r="M1630" s="5">
        <f t="shared" ca="1" si="77"/>
        <v>25</v>
      </c>
    </row>
    <row r="1631" spans="1:13" ht="15" customHeight="1" x14ac:dyDescent="0.25">
      <c r="A1631" s="5" t="s">
        <v>2001</v>
      </c>
      <c r="B1631" s="5">
        <v>1961</v>
      </c>
      <c r="C1631" s="12" t="s">
        <v>1</v>
      </c>
      <c r="D1631" s="5">
        <v>28</v>
      </c>
      <c r="E1631" s="5">
        <v>3</v>
      </c>
      <c r="F1631" s="10">
        <v>27941.29</v>
      </c>
      <c r="G1631" s="5" t="s">
        <v>7</v>
      </c>
      <c r="H1631" s="5" t="s">
        <v>3</v>
      </c>
      <c r="I1631" s="5" t="s">
        <v>32</v>
      </c>
      <c r="J1631" s="14"/>
      <c r="K1631" s="5">
        <f t="shared" si="75"/>
        <v>7</v>
      </c>
      <c r="L1631" s="12">
        <f t="shared" si="76"/>
        <v>22490</v>
      </c>
      <c r="M1631" s="5">
        <f t="shared" ca="1" si="77"/>
        <v>63</v>
      </c>
    </row>
    <row r="1632" spans="1:13" ht="15" customHeight="1" x14ac:dyDescent="0.25">
      <c r="A1632" s="5" t="s">
        <v>2000</v>
      </c>
      <c r="B1632" s="5">
        <v>1991</v>
      </c>
      <c r="C1632" s="12" t="s">
        <v>9</v>
      </c>
      <c r="D1632" s="5">
        <v>4</v>
      </c>
      <c r="E1632" s="5">
        <v>3</v>
      </c>
      <c r="F1632" s="10">
        <v>27931.11</v>
      </c>
      <c r="G1632" s="5" t="s">
        <v>7</v>
      </c>
      <c r="H1632" s="5" t="s">
        <v>3</v>
      </c>
      <c r="I1632" s="5" t="s">
        <v>32</v>
      </c>
      <c r="J1632" s="14"/>
      <c r="K1632" s="5">
        <f t="shared" si="75"/>
        <v>6</v>
      </c>
      <c r="L1632" s="12">
        <f t="shared" si="76"/>
        <v>33393</v>
      </c>
      <c r="M1632" s="5">
        <f t="shared" ca="1" si="77"/>
        <v>33</v>
      </c>
    </row>
    <row r="1633" spans="1:13" ht="15" customHeight="1" x14ac:dyDescent="0.25">
      <c r="A1633" s="5" t="s">
        <v>1999</v>
      </c>
      <c r="B1633" s="5">
        <v>1989</v>
      </c>
      <c r="C1633" s="12" t="s">
        <v>6</v>
      </c>
      <c r="D1633" s="5">
        <v>21</v>
      </c>
      <c r="E1633" s="5">
        <v>3</v>
      </c>
      <c r="F1633" s="10">
        <v>27925.86</v>
      </c>
      <c r="G1633" s="5" t="s">
        <v>7</v>
      </c>
      <c r="H1633" s="5" t="s">
        <v>2</v>
      </c>
      <c r="I1633" s="5" t="s">
        <v>32</v>
      </c>
      <c r="J1633" s="14"/>
      <c r="K1633" s="5">
        <f t="shared" si="75"/>
        <v>11</v>
      </c>
      <c r="L1633" s="12">
        <f t="shared" si="76"/>
        <v>32833</v>
      </c>
      <c r="M1633" s="5">
        <f t="shared" ca="1" si="77"/>
        <v>35</v>
      </c>
    </row>
    <row r="1634" spans="1:13" ht="15" customHeight="1" x14ac:dyDescent="0.25">
      <c r="A1634" s="5" t="s">
        <v>1998</v>
      </c>
      <c r="B1634" s="5">
        <v>1985</v>
      </c>
      <c r="C1634" s="12" t="s">
        <v>21</v>
      </c>
      <c r="D1634" s="5">
        <v>4</v>
      </c>
      <c r="E1634" s="5">
        <v>3</v>
      </c>
      <c r="F1634" s="10">
        <v>27849.94</v>
      </c>
      <c r="G1634" s="5" t="s">
        <v>7</v>
      </c>
      <c r="H1634" s="5" t="s">
        <v>7</v>
      </c>
      <c r="I1634" s="5" t="s">
        <v>32</v>
      </c>
      <c r="J1634" s="14"/>
      <c r="K1634" s="5">
        <f t="shared" si="75"/>
        <v>12</v>
      </c>
      <c r="L1634" s="12">
        <f t="shared" si="76"/>
        <v>31385</v>
      </c>
      <c r="M1634" s="5">
        <f t="shared" ca="1" si="77"/>
        <v>39</v>
      </c>
    </row>
    <row r="1635" spans="1:13" ht="15" customHeight="1" x14ac:dyDescent="0.25">
      <c r="A1635" s="5" t="s">
        <v>1997</v>
      </c>
      <c r="B1635" s="5">
        <v>1960</v>
      </c>
      <c r="C1635" s="12" t="s">
        <v>1</v>
      </c>
      <c r="D1635" s="5">
        <v>6</v>
      </c>
      <c r="E1635" s="5">
        <v>0</v>
      </c>
      <c r="F1635" s="10">
        <v>27808.73</v>
      </c>
      <c r="G1635" s="5" t="s">
        <v>7</v>
      </c>
      <c r="H1635" s="5" t="s">
        <v>7</v>
      </c>
      <c r="I1635" s="5" t="s">
        <v>4</v>
      </c>
      <c r="J1635" s="14"/>
      <c r="K1635" s="5">
        <f t="shared" si="75"/>
        <v>7</v>
      </c>
      <c r="L1635" s="12">
        <f t="shared" si="76"/>
        <v>22103</v>
      </c>
      <c r="M1635" s="5">
        <f t="shared" ca="1" si="77"/>
        <v>64</v>
      </c>
    </row>
    <row r="1636" spans="1:13" ht="15" customHeight="1" x14ac:dyDescent="0.25">
      <c r="A1636" s="5" t="s">
        <v>1996</v>
      </c>
      <c r="B1636" s="5">
        <v>2002</v>
      </c>
      <c r="C1636" s="12" t="s">
        <v>21</v>
      </c>
      <c r="D1636" s="5">
        <v>6</v>
      </c>
      <c r="E1636" s="5">
        <v>1</v>
      </c>
      <c r="F1636" s="10">
        <v>27724.29</v>
      </c>
      <c r="G1636" s="5" t="s">
        <v>7</v>
      </c>
      <c r="H1636" s="5" t="s">
        <v>3</v>
      </c>
      <c r="I1636" s="5" t="s">
        <v>4</v>
      </c>
      <c r="J1636" s="14"/>
      <c r="K1636" s="5">
        <f t="shared" si="75"/>
        <v>12</v>
      </c>
      <c r="L1636" s="12">
        <f t="shared" si="76"/>
        <v>37596</v>
      </c>
      <c r="M1636" s="5">
        <f t="shared" ca="1" si="77"/>
        <v>22</v>
      </c>
    </row>
    <row r="1637" spans="1:13" ht="15" customHeight="1" x14ac:dyDescent="0.25">
      <c r="A1637" s="5" t="s">
        <v>1995</v>
      </c>
      <c r="B1637" s="5">
        <v>1992</v>
      </c>
      <c r="C1637" s="12" t="s">
        <v>1</v>
      </c>
      <c r="D1637" s="5">
        <v>3</v>
      </c>
      <c r="E1637" s="5">
        <v>0</v>
      </c>
      <c r="F1637" s="10">
        <v>27696.11</v>
      </c>
      <c r="G1637" s="5" t="s">
        <v>7</v>
      </c>
      <c r="H1637" s="5" t="s">
        <v>2</v>
      </c>
      <c r="I1637" s="5" t="s">
        <v>32</v>
      </c>
      <c r="J1637" s="14"/>
      <c r="K1637" s="5">
        <f t="shared" si="75"/>
        <v>7</v>
      </c>
      <c r="L1637" s="12">
        <f t="shared" si="76"/>
        <v>33788</v>
      </c>
      <c r="M1637" s="5">
        <f t="shared" ca="1" si="77"/>
        <v>32</v>
      </c>
    </row>
    <row r="1638" spans="1:13" ht="15" customHeight="1" x14ac:dyDescent="0.25">
      <c r="A1638" s="5" t="s">
        <v>1994</v>
      </c>
      <c r="B1638" s="5">
        <v>1997</v>
      </c>
      <c r="C1638" s="12" t="s">
        <v>27</v>
      </c>
      <c r="D1638" s="5">
        <v>7</v>
      </c>
      <c r="E1638" s="5">
        <v>0</v>
      </c>
      <c r="F1638" s="10">
        <v>27625.17</v>
      </c>
      <c r="G1638" s="5" t="s">
        <v>7</v>
      </c>
      <c r="H1638" s="5" t="s">
        <v>7</v>
      </c>
      <c r="I1638" s="5" t="s">
        <v>32</v>
      </c>
      <c r="J1638" s="14"/>
      <c r="K1638" s="5">
        <f t="shared" si="75"/>
        <v>10</v>
      </c>
      <c r="L1638" s="12">
        <f t="shared" si="76"/>
        <v>35710</v>
      </c>
      <c r="M1638" s="5">
        <f t="shared" ca="1" si="77"/>
        <v>27</v>
      </c>
    </row>
    <row r="1639" spans="1:13" ht="15" customHeight="1" x14ac:dyDescent="0.25">
      <c r="A1639" s="5" t="s">
        <v>1993</v>
      </c>
      <c r="B1639" s="5">
        <v>1997</v>
      </c>
      <c r="C1639" s="12" t="s">
        <v>11</v>
      </c>
      <c r="D1639" s="5">
        <v>9</v>
      </c>
      <c r="E1639" s="5">
        <v>0</v>
      </c>
      <c r="F1639" s="10">
        <v>27619.360000000001</v>
      </c>
      <c r="G1639" s="5" t="s">
        <v>2</v>
      </c>
      <c r="H1639" s="5" t="s">
        <v>3</v>
      </c>
      <c r="I1639" s="5" t="s">
        <v>32</v>
      </c>
      <c r="J1639" s="14"/>
      <c r="K1639" s="5">
        <f t="shared" si="75"/>
        <v>9</v>
      </c>
      <c r="L1639" s="12">
        <f t="shared" si="76"/>
        <v>35682</v>
      </c>
      <c r="M1639" s="5">
        <f t="shared" ca="1" si="77"/>
        <v>27</v>
      </c>
    </row>
    <row r="1640" spans="1:13" ht="15" customHeight="1" x14ac:dyDescent="0.25">
      <c r="A1640" s="5" t="s">
        <v>2326</v>
      </c>
      <c r="B1640" s="5">
        <v>1974</v>
      </c>
      <c r="C1640" s="12" t="s">
        <v>25</v>
      </c>
      <c r="D1640" s="5">
        <v>9</v>
      </c>
      <c r="E1640" s="5">
        <v>2</v>
      </c>
      <c r="F1640" s="10">
        <v>45702.02</v>
      </c>
      <c r="G1640" s="5" t="s">
        <v>2</v>
      </c>
      <c r="H1640" s="5" t="s">
        <v>2</v>
      </c>
      <c r="I1640" s="5" t="s">
        <v>14</v>
      </c>
      <c r="J1640" s="14"/>
      <c r="K1640" s="5">
        <f t="shared" si="75"/>
        <v>8</v>
      </c>
      <c r="L1640" s="12">
        <f t="shared" si="76"/>
        <v>27250</v>
      </c>
      <c r="M1640" s="5">
        <f t="shared" ca="1" si="77"/>
        <v>50</v>
      </c>
    </row>
    <row r="1641" spans="1:13" ht="15" customHeight="1" x14ac:dyDescent="0.25">
      <c r="A1641" s="5" t="s">
        <v>1992</v>
      </c>
      <c r="B1641" s="5">
        <v>1992</v>
      </c>
      <c r="C1641" s="12" t="s">
        <v>9</v>
      </c>
      <c r="D1641" s="5">
        <v>11</v>
      </c>
      <c r="E1641" s="5">
        <v>0</v>
      </c>
      <c r="F1641" s="10">
        <v>27614.71</v>
      </c>
      <c r="G1641" s="5" t="s">
        <v>2</v>
      </c>
      <c r="H1641" s="5" t="s">
        <v>3</v>
      </c>
      <c r="I1641" s="5" t="s">
        <v>32</v>
      </c>
      <c r="J1641" s="14"/>
      <c r="K1641" s="5">
        <f t="shared" si="75"/>
        <v>6</v>
      </c>
      <c r="L1641" s="12">
        <f t="shared" si="76"/>
        <v>33766</v>
      </c>
      <c r="M1641" s="5">
        <f t="shared" ca="1" si="77"/>
        <v>32</v>
      </c>
    </row>
    <row r="1642" spans="1:13" ht="15" customHeight="1" x14ac:dyDescent="0.25">
      <c r="A1642" s="5" t="s">
        <v>1991</v>
      </c>
      <c r="B1642" s="5">
        <v>1985</v>
      </c>
      <c r="C1642" s="12" t="s">
        <v>6</v>
      </c>
      <c r="D1642" s="5">
        <v>6</v>
      </c>
      <c r="E1642" s="5">
        <v>3</v>
      </c>
      <c r="F1642" s="10">
        <v>27598.93</v>
      </c>
      <c r="G1642" s="5" t="s">
        <v>2</v>
      </c>
      <c r="H1642" s="5" t="s">
        <v>7</v>
      </c>
      <c r="I1642" s="5" t="s">
        <v>32</v>
      </c>
      <c r="J1642" s="14"/>
      <c r="K1642" s="5">
        <f t="shared" si="75"/>
        <v>11</v>
      </c>
      <c r="L1642" s="12">
        <f t="shared" si="76"/>
        <v>31357</v>
      </c>
      <c r="M1642" s="5">
        <f t="shared" ca="1" si="77"/>
        <v>39</v>
      </c>
    </row>
    <row r="1643" spans="1:13" ht="15" customHeight="1" x14ac:dyDescent="0.25">
      <c r="A1643" s="5" t="s">
        <v>1990</v>
      </c>
      <c r="B1643" s="5">
        <v>1984</v>
      </c>
      <c r="C1643" s="12" t="s">
        <v>1</v>
      </c>
      <c r="D1643" s="5">
        <v>22</v>
      </c>
      <c r="E1643" s="5">
        <v>3</v>
      </c>
      <c r="F1643" s="10">
        <v>27534.53</v>
      </c>
      <c r="G1643" s="5" t="s">
        <v>2</v>
      </c>
      <c r="H1643" s="5" t="s">
        <v>2</v>
      </c>
      <c r="I1643" s="5" t="s">
        <v>32</v>
      </c>
      <c r="J1643" s="14"/>
      <c r="K1643" s="5">
        <f t="shared" si="75"/>
        <v>7</v>
      </c>
      <c r="L1643" s="12">
        <f t="shared" si="76"/>
        <v>30885</v>
      </c>
      <c r="M1643" s="5">
        <f t="shared" ca="1" si="77"/>
        <v>40</v>
      </c>
    </row>
    <row r="1644" spans="1:13" ht="15" customHeight="1" x14ac:dyDescent="0.25">
      <c r="A1644" s="5" t="s">
        <v>1989</v>
      </c>
      <c r="B1644" s="5">
        <v>1965</v>
      </c>
      <c r="C1644" s="12" t="s">
        <v>27</v>
      </c>
      <c r="D1644" s="5">
        <v>19</v>
      </c>
      <c r="E1644" s="5">
        <v>0</v>
      </c>
      <c r="F1644" s="10">
        <v>27533.91</v>
      </c>
      <c r="G1644" s="5" t="s">
        <v>2</v>
      </c>
      <c r="H1644" s="5" t="s">
        <v>3</v>
      </c>
      <c r="I1644" s="5" t="s">
        <v>4</v>
      </c>
      <c r="J1644" s="14"/>
      <c r="K1644" s="5">
        <f t="shared" si="75"/>
        <v>10</v>
      </c>
      <c r="L1644" s="12">
        <f t="shared" si="76"/>
        <v>24034</v>
      </c>
      <c r="M1644" s="5">
        <f t="shared" ca="1" si="77"/>
        <v>59</v>
      </c>
    </row>
    <row r="1645" spans="1:13" ht="15" customHeight="1" x14ac:dyDescent="0.25">
      <c r="A1645" s="5" t="s">
        <v>1988</v>
      </c>
      <c r="B1645" s="5">
        <v>1981</v>
      </c>
      <c r="C1645" s="12" t="s">
        <v>27</v>
      </c>
      <c r="D1645" s="5">
        <v>3</v>
      </c>
      <c r="E1645" s="5">
        <v>1</v>
      </c>
      <c r="F1645" s="10">
        <v>27495.59</v>
      </c>
      <c r="G1645" s="5" t="s">
        <v>2</v>
      </c>
      <c r="H1645" s="5" t="s">
        <v>7</v>
      </c>
      <c r="I1645" s="5" t="s">
        <v>32</v>
      </c>
      <c r="J1645" s="14"/>
      <c r="K1645" s="5">
        <f t="shared" si="75"/>
        <v>10</v>
      </c>
      <c r="L1645" s="12">
        <f t="shared" si="76"/>
        <v>29862</v>
      </c>
      <c r="M1645" s="5">
        <f t="shared" ca="1" si="77"/>
        <v>43</v>
      </c>
    </row>
    <row r="1646" spans="1:13" ht="15" customHeight="1" x14ac:dyDescent="0.25">
      <c r="A1646" s="5" t="s">
        <v>1987</v>
      </c>
      <c r="B1646" s="5">
        <v>1985</v>
      </c>
      <c r="C1646" s="12" t="s">
        <v>21</v>
      </c>
      <c r="D1646" s="5">
        <v>5</v>
      </c>
      <c r="E1646" s="5">
        <v>3</v>
      </c>
      <c r="F1646" s="10">
        <v>27432.73</v>
      </c>
      <c r="G1646" s="5" t="s">
        <v>2</v>
      </c>
      <c r="H1646" s="5" t="s">
        <v>7</v>
      </c>
      <c r="I1646" s="5" t="s">
        <v>32</v>
      </c>
      <c r="J1646" s="14"/>
      <c r="K1646" s="5">
        <f t="shared" si="75"/>
        <v>12</v>
      </c>
      <c r="L1646" s="12">
        <f t="shared" si="76"/>
        <v>31386</v>
      </c>
      <c r="M1646" s="5">
        <f t="shared" ca="1" si="77"/>
        <v>39</v>
      </c>
    </row>
    <row r="1647" spans="1:13" ht="15" customHeight="1" x14ac:dyDescent="0.25">
      <c r="A1647" s="5" t="s">
        <v>1986</v>
      </c>
      <c r="B1647" s="5">
        <v>1988</v>
      </c>
      <c r="C1647" s="12" t="s">
        <v>11</v>
      </c>
      <c r="D1647" s="5">
        <v>15</v>
      </c>
      <c r="E1647" s="5">
        <v>2</v>
      </c>
      <c r="F1647" s="10">
        <v>27375.9</v>
      </c>
      <c r="G1647" s="5" t="s">
        <v>2</v>
      </c>
      <c r="H1647" s="5" t="s">
        <v>3</v>
      </c>
      <c r="I1647" s="5" t="s">
        <v>154</v>
      </c>
      <c r="J1647" s="14"/>
      <c r="K1647" s="5">
        <f t="shared" si="75"/>
        <v>9</v>
      </c>
      <c r="L1647" s="12">
        <f t="shared" si="76"/>
        <v>32401</v>
      </c>
      <c r="M1647" s="5">
        <f t="shared" ca="1" si="77"/>
        <v>36</v>
      </c>
    </row>
    <row r="1648" spans="1:13" ht="15" customHeight="1" x14ac:dyDescent="0.25">
      <c r="A1648" s="5" t="s">
        <v>1985</v>
      </c>
      <c r="B1648" s="5">
        <v>1969</v>
      </c>
      <c r="C1648" s="12" t="s">
        <v>27</v>
      </c>
      <c r="D1648" s="5">
        <v>16</v>
      </c>
      <c r="E1648" s="5">
        <v>0</v>
      </c>
      <c r="F1648" s="10">
        <v>27346.04</v>
      </c>
      <c r="G1648" s="5" t="s">
        <v>2</v>
      </c>
      <c r="H1648" s="5" t="s">
        <v>2</v>
      </c>
      <c r="I1648" s="5" t="s">
        <v>4</v>
      </c>
      <c r="J1648" s="14"/>
      <c r="K1648" s="5">
        <f t="shared" si="75"/>
        <v>10</v>
      </c>
      <c r="L1648" s="12">
        <f t="shared" si="76"/>
        <v>25492</v>
      </c>
      <c r="M1648" s="5">
        <f t="shared" ca="1" si="77"/>
        <v>55</v>
      </c>
    </row>
    <row r="1649" spans="1:13" ht="15" customHeight="1" x14ac:dyDescent="0.25">
      <c r="A1649" s="5" t="s">
        <v>1984</v>
      </c>
      <c r="B1649" s="5">
        <v>1968</v>
      </c>
      <c r="C1649" s="12" t="s">
        <v>9</v>
      </c>
      <c r="D1649" s="5">
        <v>6</v>
      </c>
      <c r="E1649" s="5">
        <v>3</v>
      </c>
      <c r="F1649" s="10">
        <v>27322.73</v>
      </c>
      <c r="G1649" s="5" t="s">
        <v>2</v>
      </c>
      <c r="H1649" s="5" t="s">
        <v>2</v>
      </c>
      <c r="I1649" s="5" t="s">
        <v>4</v>
      </c>
      <c r="J1649" s="14"/>
      <c r="K1649" s="5">
        <f t="shared" si="75"/>
        <v>6</v>
      </c>
      <c r="L1649" s="12">
        <f t="shared" si="76"/>
        <v>24995</v>
      </c>
      <c r="M1649" s="5">
        <f t="shared" ca="1" si="77"/>
        <v>56</v>
      </c>
    </row>
    <row r="1650" spans="1:13" ht="15" customHeight="1" x14ac:dyDescent="0.25">
      <c r="A1650" s="5" t="s">
        <v>1983</v>
      </c>
      <c r="B1650" s="5">
        <v>1999</v>
      </c>
      <c r="C1650" s="12" t="s">
        <v>21</v>
      </c>
      <c r="D1650" s="5">
        <v>2</v>
      </c>
      <c r="E1650" s="5">
        <v>0</v>
      </c>
      <c r="F1650" s="10">
        <v>27236.959999999999</v>
      </c>
      <c r="G1650" s="5" t="s">
        <v>2</v>
      </c>
      <c r="H1650" s="5" t="s">
        <v>7</v>
      </c>
      <c r="I1650" s="5" t="s">
        <v>32</v>
      </c>
      <c r="J1650" s="14"/>
      <c r="K1650" s="5">
        <f t="shared" si="75"/>
        <v>12</v>
      </c>
      <c r="L1650" s="12">
        <f t="shared" si="76"/>
        <v>36496</v>
      </c>
      <c r="M1650" s="5">
        <f t="shared" ca="1" si="77"/>
        <v>25</v>
      </c>
    </row>
    <row r="1651" spans="1:13" ht="15" customHeight="1" x14ac:dyDescent="0.25">
      <c r="A1651" s="5" t="s">
        <v>2325</v>
      </c>
      <c r="B1651" s="5">
        <v>1962</v>
      </c>
      <c r="C1651" s="12" t="s">
        <v>21</v>
      </c>
      <c r="D1651" s="5">
        <v>17</v>
      </c>
      <c r="E1651" s="5">
        <v>0</v>
      </c>
      <c r="F1651" s="10">
        <v>45008.959999999999</v>
      </c>
      <c r="G1651" s="5" t="s">
        <v>2</v>
      </c>
      <c r="H1651" s="5" t="s">
        <v>2</v>
      </c>
      <c r="I1651" s="5" t="s">
        <v>4</v>
      </c>
      <c r="J1651" s="14"/>
      <c r="K1651" s="5">
        <f t="shared" si="75"/>
        <v>12</v>
      </c>
      <c r="L1651" s="12">
        <f t="shared" si="76"/>
        <v>22997</v>
      </c>
      <c r="M1651" s="5">
        <f t="shared" ca="1" si="77"/>
        <v>62</v>
      </c>
    </row>
    <row r="1652" spans="1:13" ht="15" customHeight="1" x14ac:dyDescent="0.25">
      <c r="A1652" s="5" t="s">
        <v>1982</v>
      </c>
      <c r="B1652" s="5">
        <v>1965</v>
      </c>
      <c r="C1652" s="12" t="s">
        <v>21</v>
      </c>
      <c r="D1652" s="5">
        <v>21</v>
      </c>
      <c r="E1652" s="5">
        <v>0</v>
      </c>
      <c r="F1652" s="10">
        <v>27218.44</v>
      </c>
      <c r="G1652" s="5" t="s">
        <v>2</v>
      </c>
      <c r="H1652" s="5" t="s">
        <v>7</v>
      </c>
      <c r="I1652" s="5" t="s">
        <v>346</v>
      </c>
      <c r="J1652" s="14"/>
      <c r="K1652" s="5">
        <f t="shared" si="75"/>
        <v>12</v>
      </c>
      <c r="L1652" s="12">
        <f t="shared" si="76"/>
        <v>24097</v>
      </c>
      <c r="M1652" s="5">
        <f t="shared" ca="1" si="77"/>
        <v>59</v>
      </c>
    </row>
    <row r="1653" spans="1:13" ht="15" customHeight="1" x14ac:dyDescent="0.25">
      <c r="A1653" s="5" t="s">
        <v>1981</v>
      </c>
      <c r="B1653" s="5">
        <v>1970</v>
      </c>
      <c r="C1653" s="12" t="s">
        <v>27</v>
      </c>
      <c r="D1653" s="5">
        <v>2</v>
      </c>
      <c r="E1653" s="5">
        <v>0</v>
      </c>
      <c r="F1653" s="10">
        <v>27117.99</v>
      </c>
      <c r="G1653" s="5" t="s">
        <v>2</v>
      </c>
      <c r="H1653" s="5" t="s">
        <v>2</v>
      </c>
      <c r="I1653" s="5" t="s">
        <v>4</v>
      </c>
      <c r="J1653" s="14"/>
      <c r="K1653" s="5">
        <f t="shared" si="75"/>
        <v>10</v>
      </c>
      <c r="L1653" s="12">
        <f t="shared" si="76"/>
        <v>25843</v>
      </c>
      <c r="M1653" s="5">
        <f t="shared" ca="1" si="77"/>
        <v>54</v>
      </c>
    </row>
    <row r="1654" spans="1:13" ht="15" customHeight="1" x14ac:dyDescent="0.25">
      <c r="A1654" s="5" t="s">
        <v>1980</v>
      </c>
      <c r="B1654" s="5">
        <v>1990</v>
      </c>
      <c r="C1654" s="12" t="s">
        <v>21</v>
      </c>
      <c r="D1654" s="5">
        <v>13</v>
      </c>
      <c r="E1654" s="5">
        <v>3</v>
      </c>
      <c r="F1654" s="10">
        <v>27092.38</v>
      </c>
      <c r="G1654" s="5" t="s">
        <v>2</v>
      </c>
      <c r="H1654" s="5" t="s">
        <v>3</v>
      </c>
      <c r="I1654" s="5" t="s">
        <v>32</v>
      </c>
      <c r="J1654" s="14"/>
      <c r="K1654" s="5">
        <f t="shared" si="75"/>
        <v>12</v>
      </c>
      <c r="L1654" s="12">
        <f t="shared" si="76"/>
        <v>33220</v>
      </c>
      <c r="M1654" s="5">
        <f t="shared" ca="1" si="77"/>
        <v>34</v>
      </c>
    </row>
    <row r="1655" spans="1:13" ht="15" customHeight="1" x14ac:dyDescent="0.25">
      <c r="A1655" s="5" t="s">
        <v>1979</v>
      </c>
      <c r="B1655" s="5">
        <v>1994</v>
      </c>
      <c r="C1655" s="12" t="s">
        <v>1</v>
      </c>
      <c r="D1655" s="5">
        <v>2</v>
      </c>
      <c r="E1655" s="5">
        <v>0</v>
      </c>
      <c r="F1655" s="10">
        <v>27080.639999999999</v>
      </c>
      <c r="G1655" s="5" t="s">
        <v>2</v>
      </c>
      <c r="H1655" s="5" t="s">
        <v>2</v>
      </c>
      <c r="I1655" s="5" t="s">
        <v>32</v>
      </c>
      <c r="J1655" s="14"/>
      <c r="K1655" s="5">
        <f t="shared" si="75"/>
        <v>7</v>
      </c>
      <c r="L1655" s="12">
        <f t="shared" si="76"/>
        <v>34517</v>
      </c>
      <c r="M1655" s="5">
        <f t="shared" ca="1" si="77"/>
        <v>30</v>
      </c>
    </row>
    <row r="1656" spans="1:13" ht="15" customHeight="1" x14ac:dyDescent="0.25">
      <c r="A1656" s="5" t="s">
        <v>1978</v>
      </c>
      <c r="B1656" s="5">
        <v>1958</v>
      </c>
      <c r="C1656" s="12" t="s">
        <v>9</v>
      </c>
      <c r="D1656" s="5">
        <v>30</v>
      </c>
      <c r="E1656" s="5">
        <v>0</v>
      </c>
      <c r="F1656" s="10">
        <v>27037.91</v>
      </c>
      <c r="G1656" s="5" t="s">
        <v>2</v>
      </c>
      <c r="H1656" s="5" t="s">
        <v>2</v>
      </c>
      <c r="I1656" s="5" t="s">
        <v>4</v>
      </c>
      <c r="J1656" s="14"/>
      <c r="K1656" s="5">
        <f t="shared" si="75"/>
        <v>6</v>
      </c>
      <c r="L1656" s="12">
        <f t="shared" si="76"/>
        <v>21366</v>
      </c>
      <c r="M1656" s="5">
        <f t="shared" ca="1" si="77"/>
        <v>66</v>
      </c>
    </row>
    <row r="1657" spans="1:13" ht="15" customHeight="1" x14ac:dyDescent="0.25">
      <c r="A1657" s="5" t="s">
        <v>1977</v>
      </c>
      <c r="B1657" s="5">
        <v>1960</v>
      </c>
      <c r="C1657" s="12" t="s">
        <v>1</v>
      </c>
      <c r="D1657" s="5">
        <v>9</v>
      </c>
      <c r="E1657" s="5">
        <v>1</v>
      </c>
      <c r="F1657" s="10">
        <v>27000.98</v>
      </c>
      <c r="G1657" s="5" t="s">
        <v>2</v>
      </c>
      <c r="H1657" s="5" t="s">
        <v>2</v>
      </c>
      <c r="I1657" s="5" t="s">
        <v>4</v>
      </c>
      <c r="J1657" s="14"/>
      <c r="K1657" s="5">
        <f t="shared" si="75"/>
        <v>7</v>
      </c>
      <c r="L1657" s="12">
        <f t="shared" si="76"/>
        <v>22106</v>
      </c>
      <c r="M1657" s="5">
        <f t="shared" ca="1" si="77"/>
        <v>64</v>
      </c>
    </row>
    <row r="1658" spans="1:13" ht="15" customHeight="1" x14ac:dyDescent="0.25">
      <c r="A1658" s="5" t="s">
        <v>1976</v>
      </c>
      <c r="B1658" s="5">
        <v>2000</v>
      </c>
      <c r="C1658" s="12" t="s">
        <v>6</v>
      </c>
      <c r="D1658" s="5">
        <v>9</v>
      </c>
      <c r="E1658" s="5">
        <v>0</v>
      </c>
      <c r="F1658" s="10">
        <v>26936.98</v>
      </c>
      <c r="G1658" s="5" t="s">
        <v>2</v>
      </c>
      <c r="H1658" s="5" t="s">
        <v>3</v>
      </c>
      <c r="I1658" s="5" t="s">
        <v>32</v>
      </c>
      <c r="J1658" s="14"/>
      <c r="K1658" s="5">
        <f t="shared" si="75"/>
        <v>11</v>
      </c>
      <c r="L1658" s="12">
        <f t="shared" si="76"/>
        <v>36839</v>
      </c>
      <c r="M1658" s="5">
        <f t="shared" ca="1" si="77"/>
        <v>24</v>
      </c>
    </row>
    <row r="1659" spans="1:13" ht="15" customHeight="1" x14ac:dyDescent="0.25">
      <c r="A1659" s="5" t="s">
        <v>1975</v>
      </c>
      <c r="B1659" s="5">
        <v>2002</v>
      </c>
      <c r="C1659" s="12" t="s">
        <v>9</v>
      </c>
      <c r="D1659" s="5">
        <v>17</v>
      </c>
      <c r="E1659" s="5">
        <v>0</v>
      </c>
      <c r="F1659" s="10">
        <v>26927.69</v>
      </c>
      <c r="G1659" s="5" t="s">
        <v>2</v>
      </c>
      <c r="H1659" s="5" t="s">
        <v>2</v>
      </c>
      <c r="I1659" s="5" t="s">
        <v>32</v>
      </c>
      <c r="J1659" s="14"/>
      <c r="K1659" s="5">
        <f t="shared" si="75"/>
        <v>6</v>
      </c>
      <c r="L1659" s="12">
        <f t="shared" si="76"/>
        <v>37424</v>
      </c>
      <c r="M1659" s="5">
        <f t="shared" ca="1" si="77"/>
        <v>22</v>
      </c>
    </row>
    <row r="1660" spans="1:13" ht="15" customHeight="1" x14ac:dyDescent="0.25">
      <c r="A1660" s="5" t="s">
        <v>1974</v>
      </c>
      <c r="B1660" s="5">
        <v>1958</v>
      </c>
      <c r="C1660" s="12" t="s">
        <v>21</v>
      </c>
      <c r="D1660" s="5">
        <v>25</v>
      </c>
      <c r="E1660" s="5">
        <v>0</v>
      </c>
      <c r="F1660" s="10">
        <v>26926.51</v>
      </c>
      <c r="G1660" s="5" t="s">
        <v>2</v>
      </c>
      <c r="H1660" s="5" t="s">
        <v>7</v>
      </c>
      <c r="I1660" s="5" t="s">
        <v>4</v>
      </c>
      <c r="J1660" s="14"/>
      <c r="K1660" s="5">
        <f t="shared" si="75"/>
        <v>12</v>
      </c>
      <c r="L1660" s="12">
        <f t="shared" si="76"/>
        <v>21544</v>
      </c>
      <c r="M1660" s="5">
        <f t="shared" ca="1" si="77"/>
        <v>66</v>
      </c>
    </row>
    <row r="1661" spans="1:13" ht="15" customHeight="1" x14ac:dyDescent="0.25">
      <c r="A1661" s="5" t="s">
        <v>1973</v>
      </c>
      <c r="B1661" s="5">
        <v>1991</v>
      </c>
      <c r="C1661" s="12" t="s">
        <v>25</v>
      </c>
      <c r="D1661" s="5">
        <v>22</v>
      </c>
      <c r="E1661" s="5">
        <v>3</v>
      </c>
      <c r="F1661" s="10">
        <v>26912.560000000001</v>
      </c>
      <c r="G1661" s="5" t="s">
        <v>2</v>
      </c>
      <c r="H1661" s="5" t="s">
        <v>2</v>
      </c>
      <c r="I1661" s="5" t="s">
        <v>32</v>
      </c>
      <c r="J1661" s="14"/>
      <c r="K1661" s="5">
        <f t="shared" si="75"/>
        <v>8</v>
      </c>
      <c r="L1661" s="12">
        <f t="shared" si="76"/>
        <v>33472</v>
      </c>
      <c r="M1661" s="5">
        <f t="shared" ca="1" si="77"/>
        <v>33</v>
      </c>
    </row>
    <row r="1662" spans="1:13" ht="15" customHeight="1" x14ac:dyDescent="0.25">
      <c r="A1662" s="5" t="s">
        <v>2324</v>
      </c>
      <c r="B1662" s="5">
        <v>1971</v>
      </c>
      <c r="C1662" s="12" t="s">
        <v>25</v>
      </c>
      <c r="D1662" s="5">
        <v>13</v>
      </c>
      <c r="E1662" s="5">
        <v>2</v>
      </c>
      <c r="F1662" s="10">
        <v>44641.2</v>
      </c>
      <c r="G1662" s="5" t="s">
        <v>2</v>
      </c>
      <c r="H1662" s="5" t="s">
        <v>3</v>
      </c>
      <c r="I1662" s="5" t="s">
        <v>237</v>
      </c>
      <c r="J1662" s="14"/>
      <c r="K1662" s="5">
        <f t="shared" si="75"/>
        <v>8</v>
      </c>
      <c r="L1662" s="12">
        <f t="shared" si="76"/>
        <v>26158</v>
      </c>
      <c r="M1662" s="5">
        <f t="shared" ca="1" si="77"/>
        <v>53</v>
      </c>
    </row>
    <row r="1663" spans="1:13" ht="15" customHeight="1" x14ac:dyDescent="0.25">
      <c r="A1663" s="5" t="s">
        <v>1972</v>
      </c>
      <c r="B1663" s="5">
        <v>1988</v>
      </c>
      <c r="C1663" s="12" t="s">
        <v>1</v>
      </c>
      <c r="D1663" s="5">
        <v>22</v>
      </c>
      <c r="E1663" s="5">
        <v>3</v>
      </c>
      <c r="F1663" s="10">
        <v>26607.89</v>
      </c>
      <c r="G1663" s="5" t="s">
        <v>2</v>
      </c>
      <c r="H1663" s="5" t="s">
        <v>7</v>
      </c>
      <c r="I1663" s="5" t="s">
        <v>32</v>
      </c>
      <c r="J1663" s="14"/>
      <c r="K1663" s="5">
        <f t="shared" si="75"/>
        <v>7</v>
      </c>
      <c r="L1663" s="12">
        <f t="shared" si="76"/>
        <v>32346</v>
      </c>
      <c r="M1663" s="5">
        <f t="shared" ca="1" si="77"/>
        <v>36</v>
      </c>
    </row>
    <row r="1664" spans="1:13" ht="15" customHeight="1" x14ac:dyDescent="0.25">
      <c r="A1664" s="5" t="s">
        <v>1971</v>
      </c>
      <c r="B1664" s="5">
        <v>2004</v>
      </c>
      <c r="C1664" s="12" t="s">
        <v>11</v>
      </c>
      <c r="D1664" s="5">
        <v>5</v>
      </c>
      <c r="E1664" s="5">
        <v>0</v>
      </c>
      <c r="F1664" s="10">
        <v>26479.4</v>
      </c>
      <c r="G1664" s="5" t="s">
        <v>2</v>
      </c>
      <c r="H1664" s="5" t="s">
        <v>2</v>
      </c>
      <c r="I1664" s="5" t="s">
        <v>32</v>
      </c>
      <c r="J1664" s="14"/>
      <c r="K1664" s="5">
        <f t="shared" si="75"/>
        <v>9</v>
      </c>
      <c r="L1664" s="12">
        <f t="shared" si="76"/>
        <v>38235</v>
      </c>
      <c r="M1664" s="5">
        <f t="shared" ca="1" si="77"/>
        <v>20</v>
      </c>
    </row>
    <row r="1665" spans="1:13" ht="15" customHeight="1" x14ac:dyDescent="0.25">
      <c r="A1665" s="5" t="s">
        <v>1970</v>
      </c>
      <c r="B1665" s="5">
        <v>1970</v>
      </c>
      <c r="C1665" s="12" t="s">
        <v>25</v>
      </c>
      <c r="D1665" s="5">
        <v>27</v>
      </c>
      <c r="E1665" s="5">
        <v>2</v>
      </c>
      <c r="F1665" s="10">
        <v>26467.1</v>
      </c>
      <c r="G1665" s="5" t="s">
        <v>2</v>
      </c>
      <c r="H1665" s="5" t="s">
        <v>3</v>
      </c>
      <c r="I1665" s="5" t="s">
        <v>14</v>
      </c>
      <c r="J1665" s="14"/>
      <c r="K1665" s="5">
        <f t="shared" si="75"/>
        <v>8</v>
      </c>
      <c r="L1665" s="12">
        <f t="shared" si="76"/>
        <v>25807</v>
      </c>
      <c r="M1665" s="5">
        <f t="shared" ca="1" si="77"/>
        <v>54</v>
      </c>
    </row>
    <row r="1666" spans="1:13" ht="15" customHeight="1" x14ac:dyDescent="0.25">
      <c r="A1666" s="5" t="s">
        <v>1969</v>
      </c>
      <c r="B1666" s="5">
        <v>1974</v>
      </c>
      <c r="C1666" s="12" t="s">
        <v>11</v>
      </c>
      <c r="D1666" s="5">
        <v>21</v>
      </c>
      <c r="E1666" s="5">
        <v>1</v>
      </c>
      <c r="F1666" s="10">
        <v>26392.26</v>
      </c>
      <c r="G1666" s="5" t="s">
        <v>2</v>
      </c>
      <c r="H1666" s="5" t="s">
        <v>2</v>
      </c>
      <c r="I1666" s="5" t="s">
        <v>237</v>
      </c>
      <c r="J1666" s="14"/>
      <c r="K1666" s="5">
        <f t="shared" ref="K1666:K1729" si="78">MONTH(1&amp;C1666)</f>
        <v>9</v>
      </c>
      <c r="L1666" s="12">
        <f t="shared" ref="L1666:L1729" si="79">DATE(B1666,K1666,D1666)</f>
        <v>27293</v>
      </c>
      <c r="M1666" s="5">
        <f t="shared" ref="M1666:M1729" ca="1" si="80">DATEDIF(L1666,TODAY(),"Y")</f>
        <v>50</v>
      </c>
    </row>
    <row r="1667" spans="1:13" ht="15" customHeight="1" x14ac:dyDescent="0.25">
      <c r="A1667" s="5" t="s">
        <v>1968</v>
      </c>
      <c r="B1667" s="5">
        <v>2004</v>
      </c>
      <c r="C1667" s="12" t="s">
        <v>21</v>
      </c>
      <c r="D1667" s="5">
        <v>5</v>
      </c>
      <c r="E1667" s="5">
        <v>0</v>
      </c>
      <c r="F1667" s="10">
        <v>26316.59</v>
      </c>
      <c r="G1667" s="5" t="s">
        <v>2</v>
      </c>
      <c r="H1667" s="5" t="s">
        <v>3</v>
      </c>
      <c r="I1667" s="5" t="s">
        <v>32</v>
      </c>
      <c r="J1667" s="14"/>
      <c r="K1667" s="5">
        <f t="shared" si="78"/>
        <v>12</v>
      </c>
      <c r="L1667" s="12">
        <f t="shared" si="79"/>
        <v>38326</v>
      </c>
      <c r="M1667" s="5">
        <f t="shared" ca="1" si="80"/>
        <v>20</v>
      </c>
    </row>
    <row r="1668" spans="1:13" ht="15" customHeight="1" x14ac:dyDescent="0.25">
      <c r="A1668" s="5" t="s">
        <v>1967</v>
      </c>
      <c r="B1668" s="5">
        <v>1975</v>
      </c>
      <c r="C1668" s="12" t="s">
        <v>9</v>
      </c>
      <c r="D1668" s="5">
        <v>4</v>
      </c>
      <c r="E1668" s="5">
        <v>1</v>
      </c>
      <c r="F1668" s="10">
        <v>26236.58</v>
      </c>
      <c r="G1668" s="5" t="s">
        <v>2</v>
      </c>
      <c r="H1668" s="5" t="s">
        <v>7</v>
      </c>
      <c r="I1668" s="5" t="s">
        <v>32</v>
      </c>
      <c r="J1668" s="14"/>
      <c r="K1668" s="5">
        <f t="shared" si="78"/>
        <v>6</v>
      </c>
      <c r="L1668" s="12">
        <f t="shared" si="79"/>
        <v>27549</v>
      </c>
      <c r="M1668" s="5">
        <f t="shared" ca="1" si="80"/>
        <v>49</v>
      </c>
    </row>
    <row r="1669" spans="1:13" ht="15" customHeight="1" x14ac:dyDescent="0.25">
      <c r="A1669" s="5" t="s">
        <v>1966</v>
      </c>
      <c r="B1669" s="5">
        <v>1973</v>
      </c>
      <c r="C1669" s="12" t="s">
        <v>1</v>
      </c>
      <c r="D1669" s="5">
        <v>7</v>
      </c>
      <c r="E1669" s="5">
        <v>1</v>
      </c>
      <c r="F1669" s="10">
        <v>26140.36</v>
      </c>
      <c r="G1669" s="5" t="s">
        <v>2</v>
      </c>
      <c r="H1669" s="5" t="s">
        <v>3</v>
      </c>
      <c r="I1669" s="5" t="s">
        <v>32</v>
      </c>
      <c r="J1669" s="14"/>
      <c r="K1669" s="5">
        <f t="shared" si="78"/>
        <v>7</v>
      </c>
      <c r="L1669" s="12">
        <f t="shared" si="79"/>
        <v>26852</v>
      </c>
      <c r="M1669" s="5">
        <f t="shared" ca="1" si="80"/>
        <v>51</v>
      </c>
    </row>
    <row r="1670" spans="1:13" ht="15" customHeight="1" x14ac:dyDescent="0.25">
      <c r="A1670" s="5" t="s">
        <v>1965</v>
      </c>
      <c r="B1670" s="5">
        <v>2002</v>
      </c>
      <c r="C1670" s="12" t="s">
        <v>27</v>
      </c>
      <c r="D1670" s="5">
        <v>11</v>
      </c>
      <c r="E1670" s="5">
        <v>0</v>
      </c>
      <c r="F1670" s="10">
        <v>26125.67</v>
      </c>
      <c r="G1670" s="5" t="s">
        <v>2</v>
      </c>
      <c r="H1670" s="5" t="s">
        <v>7</v>
      </c>
      <c r="I1670" s="5" t="s">
        <v>4</v>
      </c>
      <c r="J1670" s="14"/>
      <c r="K1670" s="5">
        <f t="shared" si="78"/>
        <v>10</v>
      </c>
      <c r="L1670" s="12">
        <f t="shared" si="79"/>
        <v>37540</v>
      </c>
      <c r="M1670" s="5">
        <f t="shared" ca="1" si="80"/>
        <v>22</v>
      </c>
    </row>
    <row r="1671" spans="1:13" ht="15" customHeight="1" x14ac:dyDescent="0.25">
      <c r="A1671" s="5" t="s">
        <v>1964</v>
      </c>
      <c r="B1671" s="5">
        <v>1966</v>
      </c>
      <c r="C1671" s="12" t="s">
        <v>1</v>
      </c>
      <c r="D1671" s="5">
        <v>9</v>
      </c>
      <c r="E1671" s="5">
        <v>1</v>
      </c>
      <c r="F1671" s="10">
        <v>26109.33</v>
      </c>
      <c r="G1671" s="5" t="s">
        <v>2</v>
      </c>
      <c r="H1671" s="5" t="s">
        <v>3</v>
      </c>
      <c r="I1671" s="5" t="s">
        <v>14</v>
      </c>
      <c r="J1671" s="14"/>
      <c r="K1671" s="5">
        <f t="shared" si="78"/>
        <v>7</v>
      </c>
      <c r="L1671" s="12">
        <f t="shared" si="79"/>
        <v>24297</v>
      </c>
      <c r="M1671" s="5">
        <f t="shared" ca="1" si="80"/>
        <v>58</v>
      </c>
    </row>
    <row r="1672" spans="1:13" ht="15" customHeight="1" x14ac:dyDescent="0.25">
      <c r="A1672" s="5" t="s">
        <v>1963</v>
      </c>
      <c r="B1672" s="5">
        <v>2000</v>
      </c>
      <c r="C1672" s="12" t="s">
        <v>21</v>
      </c>
      <c r="D1672" s="5">
        <v>26</v>
      </c>
      <c r="E1672" s="5">
        <v>0</v>
      </c>
      <c r="F1672" s="10">
        <v>26026.97</v>
      </c>
      <c r="G1672" s="5" t="s">
        <v>2</v>
      </c>
      <c r="H1672" s="5" t="s">
        <v>3</v>
      </c>
      <c r="I1672" s="5" t="s">
        <v>32</v>
      </c>
      <c r="J1672" s="14"/>
      <c r="K1672" s="5">
        <f t="shared" si="78"/>
        <v>12</v>
      </c>
      <c r="L1672" s="12">
        <f t="shared" si="79"/>
        <v>36886</v>
      </c>
      <c r="M1672" s="5">
        <f t="shared" ca="1" si="80"/>
        <v>24</v>
      </c>
    </row>
    <row r="1673" spans="1:13" ht="15" customHeight="1" x14ac:dyDescent="0.25">
      <c r="A1673" s="5" t="s">
        <v>2359</v>
      </c>
      <c r="B1673" s="5">
        <v>1991</v>
      </c>
      <c r="C1673" s="12" t="s">
        <v>9</v>
      </c>
      <c r="D1673" s="5">
        <v>6</v>
      </c>
      <c r="E1673" s="5">
        <v>1</v>
      </c>
      <c r="F1673" s="10">
        <v>58571.07</v>
      </c>
      <c r="G1673" s="5" t="s">
        <v>7</v>
      </c>
      <c r="H1673" s="5" t="s">
        <v>3</v>
      </c>
      <c r="I1673" s="5" t="s">
        <v>237</v>
      </c>
      <c r="J1673" s="14"/>
      <c r="K1673" s="5">
        <f t="shared" si="78"/>
        <v>6</v>
      </c>
      <c r="L1673" s="12">
        <f t="shared" si="79"/>
        <v>33395</v>
      </c>
      <c r="M1673" s="5">
        <f t="shared" ca="1" si="80"/>
        <v>33</v>
      </c>
    </row>
    <row r="1674" spans="1:13" ht="15" customHeight="1" x14ac:dyDescent="0.25">
      <c r="A1674" s="5" t="s">
        <v>2323</v>
      </c>
      <c r="B1674" s="5">
        <v>1993</v>
      </c>
      <c r="C1674" s="12" t="s">
        <v>27</v>
      </c>
      <c r="D1674" s="5">
        <v>11</v>
      </c>
      <c r="E1674" s="5">
        <v>2</v>
      </c>
      <c r="F1674" s="10">
        <v>44585.46</v>
      </c>
      <c r="G1674" s="5" t="s">
        <v>2</v>
      </c>
      <c r="H1674" s="5" t="s">
        <v>2</v>
      </c>
      <c r="I1674" s="5" t="s">
        <v>32</v>
      </c>
      <c r="J1674" s="14"/>
      <c r="K1674" s="5">
        <f t="shared" si="78"/>
        <v>10</v>
      </c>
      <c r="L1674" s="12">
        <f t="shared" si="79"/>
        <v>34253</v>
      </c>
      <c r="M1674" s="5">
        <f t="shared" ca="1" si="80"/>
        <v>31</v>
      </c>
    </row>
    <row r="1675" spans="1:13" ht="15" customHeight="1" x14ac:dyDescent="0.25">
      <c r="A1675" s="5" t="s">
        <v>1962</v>
      </c>
      <c r="B1675" s="5">
        <v>2001</v>
      </c>
      <c r="C1675" s="12" t="s">
        <v>9</v>
      </c>
      <c r="D1675" s="5">
        <v>5</v>
      </c>
      <c r="E1675" s="5">
        <v>2</v>
      </c>
      <c r="F1675" s="10">
        <v>26018.95</v>
      </c>
      <c r="G1675" s="5" t="s">
        <v>2</v>
      </c>
      <c r="H1675" s="5" t="s">
        <v>2</v>
      </c>
      <c r="I1675" s="5" t="s">
        <v>14</v>
      </c>
      <c r="J1675" s="14"/>
      <c r="K1675" s="5">
        <f t="shared" si="78"/>
        <v>6</v>
      </c>
      <c r="L1675" s="12">
        <f t="shared" si="79"/>
        <v>37047</v>
      </c>
      <c r="M1675" s="5">
        <f t="shared" ca="1" si="80"/>
        <v>23</v>
      </c>
    </row>
    <row r="1676" spans="1:13" ht="15" customHeight="1" x14ac:dyDescent="0.25">
      <c r="A1676" s="5" t="s">
        <v>1961</v>
      </c>
      <c r="B1676" s="5">
        <v>1970</v>
      </c>
      <c r="C1676" s="12" t="s">
        <v>21</v>
      </c>
      <c r="D1676" s="5">
        <v>3</v>
      </c>
      <c r="E1676" s="5">
        <v>3</v>
      </c>
      <c r="F1676" s="10">
        <v>25992.82</v>
      </c>
      <c r="G1676" s="5" t="s">
        <v>2</v>
      </c>
      <c r="H1676" s="5" t="s">
        <v>2</v>
      </c>
      <c r="I1676" s="5" t="s">
        <v>4</v>
      </c>
      <c r="J1676" s="14"/>
      <c r="K1676" s="5">
        <f t="shared" si="78"/>
        <v>12</v>
      </c>
      <c r="L1676" s="12">
        <f t="shared" si="79"/>
        <v>25905</v>
      </c>
      <c r="M1676" s="5">
        <f t="shared" ca="1" si="80"/>
        <v>54</v>
      </c>
    </row>
    <row r="1677" spans="1:13" ht="15" customHeight="1" x14ac:dyDescent="0.25">
      <c r="A1677" s="5" t="s">
        <v>1960</v>
      </c>
      <c r="B1677" s="5">
        <v>1963</v>
      </c>
      <c r="C1677" s="12" t="s">
        <v>25</v>
      </c>
      <c r="D1677" s="5">
        <v>21</v>
      </c>
      <c r="E1677" s="5">
        <v>0</v>
      </c>
      <c r="F1677" s="10">
        <v>25678.78</v>
      </c>
      <c r="G1677" s="5" t="s">
        <v>2</v>
      </c>
      <c r="H1677" s="5" t="s">
        <v>3</v>
      </c>
      <c r="I1677" s="5" t="s">
        <v>14</v>
      </c>
      <c r="J1677" s="14"/>
      <c r="K1677" s="5">
        <f t="shared" si="78"/>
        <v>8</v>
      </c>
      <c r="L1677" s="12">
        <f t="shared" si="79"/>
        <v>23244</v>
      </c>
      <c r="M1677" s="5">
        <f t="shared" ca="1" si="80"/>
        <v>61</v>
      </c>
    </row>
    <row r="1678" spans="1:13" ht="15" customHeight="1" x14ac:dyDescent="0.25">
      <c r="A1678" s="5" t="s">
        <v>1959</v>
      </c>
      <c r="B1678" s="5">
        <v>1972</v>
      </c>
      <c r="C1678" s="12" t="s">
        <v>1</v>
      </c>
      <c r="D1678" s="5">
        <v>17</v>
      </c>
      <c r="E1678" s="5">
        <v>0</v>
      </c>
      <c r="F1678" s="10">
        <v>25656.58</v>
      </c>
      <c r="G1678" s="5" t="s">
        <v>2</v>
      </c>
      <c r="H1678" s="5" t="s">
        <v>3</v>
      </c>
      <c r="I1678" s="5" t="s">
        <v>237</v>
      </c>
      <c r="J1678" s="14"/>
      <c r="K1678" s="5">
        <f t="shared" si="78"/>
        <v>7</v>
      </c>
      <c r="L1678" s="12">
        <f t="shared" si="79"/>
        <v>26497</v>
      </c>
      <c r="M1678" s="5">
        <f t="shared" ca="1" si="80"/>
        <v>52</v>
      </c>
    </row>
    <row r="1679" spans="1:13" ht="15" customHeight="1" x14ac:dyDescent="0.25">
      <c r="A1679" s="5" t="s">
        <v>1958</v>
      </c>
      <c r="B1679" s="5">
        <v>2001</v>
      </c>
      <c r="C1679" s="12" t="s">
        <v>25</v>
      </c>
      <c r="D1679" s="5">
        <v>2</v>
      </c>
      <c r="E1679" s="5">
        <v>0</v>
      </c>
      <c r="F1679" s="10">
        <v>25648.98</v>
      </c>
      <c r="G1679" s="5" t="s">
        <v>2</v>
      </c>
      <c r="H1679" s="5" t="s">
        <v>7</v>
      </c>
      <c r="I1679" s="5" t="s">
        <v>32</v>
      </c>
      <c r="J1679" s="14"/>
      <c r="K1679" s="5">
        <f t="shared" si="78"/>
        <v>8</v>
      </c>
      <c r="L1679" s="12">
        <f t="shared" si="79"/>
        <v>37105</v>
      </c>
      <c r="M1679" s="5">
        <f t="shared" ca="1" si="80"/>
        <v>23</v>
      </c>
    </row>
    <row r="1680" spans="1:13" ht="15" customHeight="1" x14ac:dyDescent="0.25">
      <c r="A1680" s="5" t="s">
        <v>1957</v>
      </c>
      <c r="B1680" s="5">
        <v>1968</v>
      </c>
      <c r="C1680" s="12" t="s">
        <v>21</v>
      </c>
      <c r="D1680" s="5">
        <v>11</v>
      </c>
      <c r="E1680" s="5">
        <v>1</v>
      </c>
      <c r="F1680" s="10">
        <v>25517.11</v>
      </c>
      <c r="G1680" s="5" t="s">
        <v>2</v>
      </c>
      <c r="H1680" s="5" t="s">
        <v>3</v>
      </c>
      <c r="I1680" s="5" t="s">
        <v>346</v>
      </c>
      <c r="J1680" s="14"/>
      <c r="K1680" s="5">
        <f t="shared" si="78"/>
        <v>12</v>
      </c>
      <c r="L1680" s="12">
        <f t="shared" si="79"/>
        <v>25183</v>
      </c>
      <c r="M1680" s="5">
        <f t="shared" ca="1" si="80"/>
        <v>56</v>
      </c>
    </row>
    <row r="1681" spans="1:13" ht="15" customHeight="1" x14ac:dyDescent="0.25">
      <c r="A1681" s="5" t="s">
        <v>1956</v>
      </c>
      <c r="B1681" s="5">
        <v>1968</v>
      </c>
      <c r="C1681" s="12" t="s">
        <v>25</v>
      </c>
      <c r="D1681" s="5">
        <v>22</v>
      </c>
      <c r="E1681" s="5">
        <v>3</v>
      </c>
      <c r="F1681" s="10">
        <v>25382.3</v>
      </c>
      <c r="G1681" s="5" t="s">
        <v>2</v>
      </c>
      <c r="H1681" s="5" t="s">
        <v>2</v>
      </c>
      <c r="I1681" s="5" t="s">
        <v>32</v>
      </c>
      <c r="J1681" s="14"/>
      <c r="K1681" s="5">
        <f t="shared" si="78"/>
        <v>8</v>
      </c>
      <c r="L1681" s="12">
        <f t="shared" si="79"/>
        <v>25072</v>
      </c>
      <c r="M1681" s="5">
        <f t="shared" ca="1" si="80"/>
        <v>56</v>
      </c>
    </row>
    <row r="1682" spans="1:13" ht="15" customHeight="1" x14ac:dyDescent="0.25">
      <c r="A1682" s="5" t="s">
        <v>1955</v>
      </c>
      <c r="B1682" s="5">
        <v>1972</v>
      </c>
      <c r="C1682" s="12" t="s">
        <v>11</v>
      </c>
      <c r="D1682" s="5">
        <v>26</v>
      </c>
      <c r="E1682" s="5">
        <v>2</v>
      </c>
      <c r="F1682" s="10">
        <v>25333.33</v>
      </c>
      <c r="G1682" s="5" t="s">
        <v>2</v>
      </c>
      <c r="H1682" s="5" t="s">
        <v>2</v>
      </c>
      <c r="I1682" s="5" t="s">
        <v>346</v>
      </c>
      <c r="J1682" s="14"/>
      <c r="K1682" s="5">
        <f t="shared" si="78"/>
        <v>9</v>
      </c>
      <c r="L1682" s="12">
        <f t="shared" si="79"/>
        <v>26568</v>
      </c>
      <c r="M1682" s="5">
        <f t="shared" ca="1" si="80"/>
        <v>52</v>
      </c>
    </row>
    <row r="1683" spans="1:13" ht="15" customHeight="1" x14ac:dyDescent="0.25">
      <c r="A1683" s="5" t="s">
        <v>1954</v>
      </c>
      <c r="B1683" s="5">
        <v>1975</v>
      </c>
      <c r="C1683" s="12" t="s">
        <v>21</v>
      </c>
      <c r="D1683" s="5">
        <v>14</v>
      </c>
      <c r="E1683" s="5">
        <v>3</v>
      </c>
      <c r="F1683" s="10">
        <v>25309.49</v>
      </c>
      <c r="G1683" s="5" t="s">
        <v>2</v>
      </c>
      <c r="H1683" s="5" t="s">
        <v>7</v>
      </c>
      <c r="I1683" s="5" t="s">
        <v>32</v>
      </c>
      <c r="J1683" s="14"/>
      <c r="K1683" s="5">
        <f t="shared" si="78"/>
        <v>12</v>
      </c>
      <c r="L1683" s="12">
        <f t="shared" si="79"/>
        <v>27742</v>
      </c>
      <c r="M1683" s="5">
        <f t="shared" ca="1" si="80"/>
        <v>49</v>
      </c>
    </row>
    <row r="1684" spans="1:13" ht="15" customHeight="1" x14ac:dyDescent="0.25">
      <c r="A1684" s="5" t="s">
        <v>1953</v>
      </c>
      <c r="B1684" s="5">
        <v>1998</v>
      </c>
      <c r="C1684" s="12" t="s">
        <v>6</v>
      </c>
      <c r="D1684" s="5">
        <v>24</v>
      </c>
      <c r="E1684" s="5">
        <v>0</v>
      </c>
      <c r="F1684" s="10">
        <v>25127.22</v>
      </c>
      <c r="G1684" s="5" t="s">
        <v>2</v>
      </c>
      <c r="H1684" s="5" t="s">
        <v>3</v>
      </c>
      <c r="I1684" s="5" t="s">
        <v>32</v>
      </c>
      <c r="J1684" s="14"/>
      <c r="K1684" s="5">
        <f t="shared" si="78"/>
        <v>11</v>
      </c>
      <c r="L1684" s="12">
        <f t="shared" si="79"/>
        <v>36123</v>
      </c>
      <c r="M1684" s="5">
        <f t="shared" ca="1" si="80"/>
        <v>26</v>
      </c>
    </row>
    <row r="1685" spans="1:13" ht="15" customHeight="1" x14ac:dyDescent="0.25">
      <c r="A1685" s="5" t="s">
        <v>2322</v>
      </c>
      <c r="B1685" s="5">
        <v>2000</v>
      </c>
      <c r="C1685" s="12" t="s">
        <v>25</v>
      </c>
      <c r="D1685" s="5">
        <v>2</v>
      </c>
      <c r="E1685" s="5">
        <v>1</v>
      </c>
      <c r="F1685" s="10">
        <v>44501.4</v>
      </c>
      <c r="G1685" s="5" t="s">
        <v>2</v>
      </c>
      <c r="H1685" s="5" t="s">
        <v>3</v>
      </c>
      <c r="I1685" s="5" t="s">
        <v>4</v>
      </c>
      <c r="J1685" s="14"/>
      <c r="K1685" s="5">
        <f t="shared" si="78"/>
        <v>8</v>
      </c>
      <c r="L1685" s="12">
        <f t="shared" si="79"/>
        <v>36740</v>
      </c>
      <c r="M1685" s="5">
        <f t="shared" ca="1" si="80"/>
        <v>24</v>
      </c>
    </row>
    <row r="1686" spans="1:13" ht="15" customHeight="1" x14ac:dyDescent="0.25">
      <c r="A1686" s="5" t="s">
        <v>1952</v>
      </c>
      <c r="B1686" s="5">
        <v>1998</v>
      </c>
      <c r="C1686" s="12" t="s">
        <v>9</v>
      </c>
      <c r="D1686" s="5">
        <v>14</v>
      </c>
      <c r="E1686" s="5">
        <v>0</v>
      </c>
      <c r="F1686" s="10">
        <v>25081.77</v>
      </c>
      <c r="G1686" s="5" t="s">
        <v>2</v>
      </c>
      <c r="H1686" s="5" t="s">
        <v>2</v>
      </c>
      <c r="I1686" s="5" t="s">
        <v>4</v>
      </c>
      <c r="J1686" s="14"/>
      <c r="K1686" s="5">
        <f t="shared" si="78"/>
        <v>6</v>
      </c>
      <c r="L1686" s="12">
        <f t="shared" si="79"/>
        <v>35960</v>
      </c>
      <c r="M1686" s="5">
        <f t="shared" ca="1" si="80"/>
        <v>26</v>
      </c>
    </row>
    <row r="1687" spans="1:13" ht="15" customHeight="1" x14ac:dyDescent="0.25">
      <c r="A1687" s="5" t="s">
        <v>1951</v>
      </c>
      <c r="B1687" s="5">
        <v>1995</v>
      </c>
      <c r="C1687" s="12" t="s">
        <v>21</v>
      </c>
      <c r="D1687" s="5">
        <v>4</v>
      </c>
      <c r="E1687" s="5">
        <v>0</v>
      </c>
      <c r="F1687" s="10">
        <v>25075.97</v>
      </c>
      <c r="G1687" s="5" t="s">
        <v>2</v>
      </c>
      <c r="H1687" s="5" t="s">
        <v>2</v>
      </c>
      <c r="I1687" s="5" t="s">
        <v>32</v>
      </c>
      <c r="J1687" s="14"/>
      <c r="K1687" s="5">
        <f t="shared" si="78"/>
        <v>12</v>
      </c>
      <c r="L1687" s="12">
        <f t="shared" si="79"/>
        <v>35037</v>
      </c>
      <c r="M1687" s="5">
        <f t="shared" ca="1" si="80"/>
        <v>29</v>
      </c>
    </row>
    <row r="1688" spans="1:13" ht="15" customHeight="1" x14ac:dyDescent="0.25">
      <c r="A1688" s="5" t="s">
        <v>1950</v>
      </c>
      <c r="B1688" s="5">
        <v>1975</v>
      </c>
      <c r="C1688" s="12" t="s">
        <v>6</v>
      </c>
      <c r="D1688" s="5">
        <v>14</v>
      </c>
      <c r="E1688" s="5">
        <v>3</v>
      </c>
      <c r="F1688" s="10">
        <v>24915.22</v>
      </c>
      <c r="G1688" s="5" t="s">
        <v>2</v>
      </c>
      <c r="H1688" s="5" t="s">
        <v>3</v>
      </c>
      <c r="I1688" s="5" t="s">
        <v>14</v>
      </c>
      <c r="J1688" s="14"/>
      <c r="K1688" s="5">
        <f t="shared" si="78"/>
        <v>11</v>
      </c>
      <c r="L1688" s="12">
        <f t="shared" si="79"/>
        <v>27712</v>
      </c>
      <c r="M1688" s="5">
        <f t="shared" ca="1" si="80"/>
        <v>49</v>
      </c>
    </row>
    <row r="1689" spans="1:13" ht="15" customHeight="1" x14ac:dyDescent="0.25">
      <c r="A1689" s="5" t="s">
        <v>1949</v>
      </c>
      <c r="B1689" s="5">
        <v>1987</v>
      </c>
      <c r="C1689" s="12" t="s">
        <v>9</v>
      </c>
      <c r="D1689" s="5">
        <v>14</v>
      </c>
      <c r="E1689" s="5">
        <v>2</v>
      </c>
      <c r="F1689" s="10">
        <v>24915.05</v>
      </c>
      <c r="G1689" s="5" t="s">
        <v>2</v>
      </c>
      <c r="H1689" s="5" t="s">
        <v>7</v>
      </c>
      <c r="I1689" s="5" t="s">
        <v>237</v>
      </c>
      <c r="J1689" s="14"/>
      <c r="K1689" s="5">
        <f t="shared" si="78"/>
        <v>6</v>
      </c>
      <c r="L1689" s="12">
        <f t="shared" si="79"/>
        <v>31942</v>
      </c>
      <c r="M1689" s="5">
        <f t="shared" ca="1" si="80"/>
        <v>37</v>
      </c>
    </row>
    <row r="1690" spans="1:13" ht="15" customHeight="1" x14ac:dyDescent="0.25">
      <c r="A1690" s="5" t="s">
        <v>1948</v>
      </c>
      <c r="B1690" s="5">
        <v>1969</v>
      </c>
      <c r="C1690" s="12" t="s">
        <v>1</v>
      </c>
      <c r="D1690" s="5">
        <v>23</v>
      </c>
      <c r="E1690" s="5">
        <v>3</v>
      </c>
      <c r="F1690" s="10">
        <v>24873.38</v>
      </c>
      <c r="G1690" s="5" t="s">
        <v>2</v>
      </c>
      <c r="H1690" s="5" t="s">
        <v>7</v>
      </c>
      <c r="I1690" s="5" t="s">
        <v>237</v>
      </c>
      <c r="J1690" s="14"/>
      <c r="K1690" s="5">
        <f t="shared" si="78"/>
        <v>7</v>
      </c>
      <c r="L1690" s="12">
        <f t="shared" si="79"/>
        <v>25407</v>
      </c>
      <c r="M1690" s="5">
        <f t="shared" ca="1" si="80"/>
        <v>55</v>
      </c>
    </row>
    <row r="1691" spans="1:13" ht="15" customHeight="1" x14ac:dyDescent="0.25">
      <c r="A1691" s="5" t="s">
        <v>1947</v>
      </c>
      <c r="B1691" s="5">
        <v>1970</v>
      </c>
      <c r="C1691" s="12" t="s">
        <v>6</v>
      </c>
      <c r="D1691" s="5">
        <v>26</v>
      </c>
      <c r="E1691" s="5">
        <v>3</v>
      </c>
      <c r="F1691" s="10">
        <v>24869.84</v>
      </c>
      <c r="G1691" s="5" t="s">
        <v>2</v>
      </c>
      <c r="H1691" s="5" t="s">
        <v>2</v>
      </c>
      <c r="I1691" s="5" t="s">
        <v>158</v>
      </c>
      <c r="J1691" s="14"/>
      <c r="K1691" s="5">
        <f t="shared" si="78"/>
        <v>11</v>
      </c>
      <c r="L1691" s="12">
        <f t="shared" si="79"/>
        <v>25898</v>
      </c>
      <c r="M1691" s="5">
        <f t="shared" ca="1" si="80"/>
        <v>54</v>
      </c>
    </row>
    <row r="1692" spans="1:13" ht="15" customHeight="1" x14ac:dyDescent="0.25">
      <c r="A1692" s="5" t="s">
        <v>1946</v>
      </c>
      <c r="B1692" s="5">
        <v>1995</v>
      </c>
      <c r="C1692" s="12" t="s">
        <v>9</v>
      </c>
      <c r="D1692" s="5">
        <v>10</v>
      </c>
      <c r="E1692" s="5">
        <v>0</v>
      </c>
      <c r="F1692" s="10">
        <v>24863.25</v>
      </c>
      <c r="G1692" s="5" t="s">
        <v>2</v>
      </c>
      <c r="H1692" s="5" t="s">
        <v>3</v>
      </c>
      <c r="I1692" s="5" t="s">
        <v>32</v>
      </c>
      <c r="J1692" s="14"/>
      <c r="K1692" s="5">
        <f t="shared" si="78"/>
        <v>6</v>
      </c>
      <c r="L1692" s="12">
        <f t="shared" si="79"/>
        <v>34860</v>
      </c>
      <c r="M1692" s="5">
        <f t="shared" ca="1" si="80"/>
        <v>29</v>
      </c>
    </row>
    <row r="1693" spans="1:13" ht="15" customHeight="1" x14ac:dyDescent="0.25">
      <c r="A1693" s="5" t="s">
        <v>1945</v>
      </c>
      <c r="B1693" s="5">
        <v>1994</v>
      </c>
      <c r="C1693" s="12" t="s">
        <v>11</v>
      </c>
      <c r="D1693" s="5">
        <v>9</v>
      </c>
      <c r="E1693" s="5">
        <v>0</v>
      </c>
      <c r="F1693" s="10">
        <v>24817.25</v>
      </c>
      <c r="G1693" s="5" t="s">
        <v>2</v>
      </c>
      <c r="H1693" s="5" t="s">
        <v>2</v>
      </c>
      <c r="I1693" s="5" t="s">
        <v>32</v>
      </c>
      <c r="J1693" s="14"/>
      <c r="K1693" s="5">
        <f t="shared" si="78"/>
        <v>9</v>
      </c>
      <c r="L1693" s="12">
        <f t="shared" si="79"/>
        <v>34586</v>
      </c>
      <c r="M1693" s="5">
        <f t="shared" ca="1" si="80"/>
        <v>30</v>
      </c>
    </row>
    <row r="1694" spans="1:13" ht="15" customHeight="1" x14ac:dyDescent="0.25">
      <c r="A1694" s="5" t="s">
        <v>1944</v>
      </c>
      <c r="B1694" s="5">
        <v>1992</v>
      </c>
      <c r="C1694" s="12" t="s">
        <v>27</v>
      </c>
      <c r="D1694" s="5">
        <v>11</v>
      </c>
      <c r="E1694" s="5">
        <v>0</v>
      </c>
      <c r="F1694" s="10">
        <v>24795.040000000001</v>
      </c>
      <c r="G1694" s="5" t="s">
        <v>2</v>
      </c>
      <c r="H1694" s="5" t="s">
        <v>3</v>
      </c>
      <c r="I1694" s="5" t="s">
        <v>32</v>
      </c>
      <c r="J1694" s="14"/>
      <c r="K1694" s="5">
        <f t="shared" si="78"/>
        <v>10</v>
      </c>
      <c r="L1694" s="12">
        <f t="shared" si="79"/>
        <v>33888</v>
      </c>
      <c r="M1694" s="5">
        <f t="shared" ca="1" si="80"/>
        <v>32</v>
      </c>
    </row>
    <row r="1695" spans="1:13" ht="15" customHeight="1" x14ac:dyDescent="0.25">
      <c r="A1695" s="5" t="s">
        <v>1943</v>
      </c>
      <c r="B1695" s="5">
        <v>1996</v>
      </c>
      <c r="C1695" s="12" t="s">
        <v>25</v>
      </c>
      <c r="D1695" s="5">
        <v>28</v>
      </c>
      <c r="E1695" s="5">
        <v>4</v>
      </c>
      <c r="F1695" s="10">
        <v>24671.66</v>
      </c>
      <c r="G1695" s="5" t="s">
        <v>2</v>
      </c>
      <c r="H1695" s="5" t="s">
        <v>7</v>
      </c>
      <c r="I1695" s="5" t="s">
        <v>237</v>
      </c>
      <c r="J1695" s="14"/>
      <c r="K1695" s="5">
        <f t="shared" si="78"/>
        <v>8</v>
      </c>
      <c r="L1695" s="12">
        <f t="shared" si="79"/>
        <v>35305</v>
      </c>
      <c r="M1695" s="5">
        <f t="shared" ca="1" si="80"/>
        <v>28</v>
      </c>
    </row>
    <row r="1696" spans="1:13" ht="15" customHeight="1" x14ac:dyDescent="0.25">
      <c r="A1696" s="5" t="s">
        <v>2321</v>
      </c>
      <c r="B1696" s="5">
        <v>1967</v>
      </c>
      <c r="C1696" s="12" t="s">
        <v>11</v>
      </c>
      <c r="D1696" s="5">
        <v>14</v>
      </c>
      <c r="E1696" s="5">
        <v>0</v>
      </c>
      <c r="F1696" s="10">
        <v>44423.8</v>
      </c>
      <c r="G1696" s="5" t="s">
        <v>2</v>
      </c>
      <c r="H1696" s="5" t="s">
        <v>3</v>
      </c>
      <c r="I1696" s="5" t="s">
        <v>4</v>
      </c>
      <c r="J1696" s="14"/>
      <c r="K1696" s="5">
        <f t="shared" si="78"/>
        <v>9</v>
      </c>
      <c r="L1696" s="12">
        <f t="shared" si="79"/>
        <v>24729</v>
      </c>
      <c r="M1696" s="5">
        <f t="shared" ca="1" si="80"/>
        <v>57</v>
      </c>
    </row>
    <row r="1697" spans="1:13" ht="15" customHeight="1" x14ac:dyDescent="0.25">
      <c r="A1697" s="5" t="s">
        <v>1942</v>
      </c>
      <c r="B1697" s="5">
        <v>1970</v>
      </c>
      <c r="C1697" s="12" t="s">
        <v>9</v>
      </c>
      <c r="D1697" s="5">
        <v>12</v>
      </c>
      <c r="E1697" s="5">
        <v>2</v>
      </c>
      <c r="F1697" s="10">
        <v>24667.42</v>
      </c>
      <c r="G1697" s="5" t="s">
        <v>2</v>
      </c>
      <c r="H1697" s="5" t="s">
        <v>3</v>
      </c>
      <c r="I1697" s="5" t="s">
        <v>4</v>
      </c>
      <c r="J1697" s="14"/>
      <c r="K1697" s="5">
        <f t="shared" si="78"/>
        <v>6</v>
      </c>
      <c r="L1697" s="12">
        <f t="shared" si="79"/>
        <v>25731</v>
      </c>
      <c r="M1697" s="5">
        <f t="shared" ca="1" si="80"/>
        <v>54</v>
      </c>
    </row>
    <row r="1698" spans="1:13" ht="15" customHeight="1" x14ac:dyDescent="0.25">
      <c r="A1698" s="5" t="s">
        <v>1941</v>
      </c>
      <c r="B1698" s="5">
        <v>1976</v>
      </c>
      <c r="C1698" s="12" t="s">
        <v>27</v>
      </c>
      <c r="D1698" s="5">
        <v>12</v>
      </c>
      <c r="E1698" s="5">
        <v>0</v>
      </c>
      <c r="F1698" s="10">
        <v>24603.05</v>
      </c>
      <c r="G1698" s="5" t="s">
        <v>2</v>
      </c>
      <c r="H1698" s="5" t="s">
        <v>2</v>
      </c>
      <c r="I1698" s="5" t="s">
        <v>32</v>
      </c>
      <c r="J1698" s="14"/>
      <c r="K1698" s="5">
        <f t="shared" si="78"/>
        <v>10</v>
      </c>
      <c r="L1698" s="12">
        <f t="shared" si="79"/>
        <v>28045</v>
      </c>
      <c r="M1698" s="5">
        <f t="shared" ca="1" si="80"/>
        <v>48</v>
      </c>
    </row>
    <row r="1699" spans="1:13" ht="15" customHeight="1" x14ac:dyDescent="0.25">
      <c r="A1699" s="5" t="s">
        <v>1940</v>
      </c>
      <c r="B1699" s="5">
        <v>1975</v>
      </c>
      <c r="C1699" s="12" t="s">
        <v>9</v>
      </c>
      <c r="D1699" s="5">
        <v>13</v>
      </c>
      <c r="E1699" s="5">
        <v>2</v>
      </c>
      <c r="F1699" s="10">
        <v>24535.7</v>
      </c>
      <c r="G1699" s="5" t="s">
        <v>2</v>
      </c>
      <c r="H1699" s="5" t="s">
        <v>2</v>
      </c>
      <c r="I1699" s="5" t="s">
        <v>14</v>
      </c>
      <c r="J1699" s="14"/>
      <c r="K1699" s="5">
        <f t="shared" si="78"/>
        <v>6</v>
      </c>
      <c r="L1699" s="12">
        <f t="shared" si="79"/>
        <v>27558</v>
      </c>
      <c r="M1699" s="5">
        <f t="shared" ca="1" si="80"/>
        <v>49</v>
      </c>
    </row>
    <row r="1700" spans="1:13" ht="15" customHeight="1" x14ac:dyDescent="0.25">
      <c r="A1700" s="5" t="s">
        <v>1939</v>
      </c>
      <c r="B1700" s="5">
        <v>1972</v>
      </c>
      <c r="C1700" s="12" t="s">
        <v>11</v>
      </c>
      <c r="D1700" s="5">
        <v>14</v>
      </c>
      <c r="E1700" s="5">
        <v>1</v>
      </c>
      <c r="F1700" s="10">
        <v>24520.26</v>
      </c>
      <c r="G1700" s="5" t="s">
        <v>2</v>
      </c>
      <c r="H1700" s="5" t="s">
        <v>3</v>
      </c>
      <c r="I1700" s="5" t="s">
        <v>32</v>
      </c>
      <c r="J1700" s="14"/>
      <c r="K1700" s="5">
        <f t="shared" si="78"/>
        <v>9</v>
      </c>
      <c r="L1700" s="12">
        <f t="shared" si="79"/>
        <v>26556</v>
      </c>
      <c r="M1700" s="5">
        <f t="shared" ca="1" si="80"/>
        <v>52</v>
      </c>
    </row>
    <row r="1701" spans="1:13" ht="15" customHeight="1" x14ac:dyDescent="0.25">
      <c r="A1701" s="5" t="s">
        <v>1938</v>
      </c>
      <c r="B1701" s="5">
        <v>1961</v>
      </c>
      <c r="C1701" s="12" t="s">
        <v>27</v>
      </c>
      <c r="D1701" s="5">
        <v>21</v>
      </c>
      <c r="E1701" s="5">
        <v>0</v>
      </c>
      <c r="F1701" s="10">
        <v>24513.09</v>
      </c>
      <c r="G1701" s="5" t="s">
        <v>2</v>
      </c>
      <c r="H1701" s="5" t="s">
        <v>2</v>
      </c>
      <c r="I1701" s="5" t="s">
        <v>4</v>
      </c>
      <c r="J1701" s="14"/>
      <c r="K1701" s="5">
        <f t="shared" si="78"/>
        <v>10</v>
      </c>
      <c r="L1701" s="12">
        <f t="shared" si="79"/>
        <v>22575</v>
      </c>
      <c r="M1701" s="5">
        <f t="shared" ca="1" si="80"/>
        <v>63</v>
      </c>
    </row>
    <row r="1702" spans="1:13" ht="15" customHeight="1" x14ac:dyDescent="0.25">
      <c r="A1702" s="5" t="s">
        <v>1937</v>
      </c>
      <c r="B1702" s="5">
        <v>1968</v>
      </c>
      <c r="C1702" s="12" t="s">
        <v>1</v>
      </c>
      <c r="D1702" s="5">
        <v>6</v>
      </c>
      <c r="E1702" s="5">
        <v>0</v>
      </c>
      <c r="F1702" s="10">
        <v>24476.48</v>
      </c>
      <c r="G1702" s="5" t="s">
        <v>2</v>
      </c>
      <c r="H1702" s="5" t="s">
        <v>2</v>
      </c>
      <c r="I1702" s="5" t="s">
        <v>14</v>
      </c>
      <c r="J1702" s="14"/>
      <c r="K1702" s="5">
        <f t="shared" si="78"/>
        <v>7</v>
      </c>
      <c r="L1702" s="12">
        <f t="shared" si="79"/>
        <v>25025</v>
      </c>
      <c r="M1702" s="5">
        <f t="shared" ca="1" si="80"/>
        <v>56</v>
      </c>
    </row>
    <row r="1703" spans="1:13" ht="15" customHeight="1" x14ac:dyDescent="0.25">
      <c r="A1703" s="5" t="s">
        <v>1936</v>
      </c>
      <c r="B1703" s="5">
        <v>1970</v>
      </c>
      <c r="C1703" s="12" t="s">
        <v>6</v>
      </c>
      <c r="D1703" s="5">
        <v>30</v>
      </c>
      <c r="E1703" s="5">
        <v>0</v>
      </c>
      <c r="F1703" s="10">
        <v>24393.62</v>
      </c>
      <c r="G1703" s="5" t="s">
        <v>2</v>
      </c>
      <c r="H1703" s="5" t="s">
        <v>3</v>
      </c>
      <c r="I1703" s="5" t="s">
        <v>14</v>
      </c>
      <c r="J1703" s="14"/>
      <c r="K1703" s="5">
        <f t="shared" si="78"/>
        <v>11</v>
      </c>
      <c r="L1703" s="12">
        <f t="shared" si="79"/>
        <v>25902</v>
      </c>
      <c r="M1703" s="5">
        <f t="shared" ca="1" si="80"/>
        <v>54</v>
      </c>
    </row>
    <row r="1704" spans="1:13" ht="15" customHeight="1" x14ac:dyDescent="0.25">
      <c r="A1704" s="5" t="s">
        <v>1935</v>
      </c>
      <c r="B1704" s="5">
        <v>1999</v>
      </c>
      <c r="C1704" s="12" t="s">
        <v>27</v>
      </c>
      <c r="D1704" s="5">
        <v>7</v>
      </c>
      <c r="E1704" s="5">
        <v>0</v>
      </c>
      <c r="F1704" s="10">
        <v>24387.74</v>
      </c>
      <c r="G1704" s="5" t="s">
        <v>2</v>
      </c>
      <c r="H1704" s="5" t="s">
        <v>7</v>
      </c>
      <c r="I1704" s="5" t="s">
        <v>32</v>
      </c>
      <c r="J1704" s="14"/>
      <c r="K1704" s="5">
        <f t="shared" si="78"/>
        <v>10</v>
      </c>
      <c r="L1704" s="12">
        <f t="shared" si="79"/>
        <v>36440</v>
      </c>
      <c r="M1704" s="5">
        <f t="shared" ca="1" si="80"/>
        <v>25</v>
      </c>
    </row>
    <row r="1705" spans="1:13" ht="15" customHeight="1" x14ac:dyDescent="0.25">
      <c r="A1705" s="5" t="s">
        <v>1934</v>
      </c>
      <c r="B1705" s="5">
        <v>2004</v>
      </c>
      <c r="C1705" s="12" t="s">
        <v>25</v>
      </c>
      <c r="D1705" s="5">
        <v>3</v>
      </c>
      <c r="E1705" s="5">
        <v>0</v>
      </c>
      <c r="F1705" s="10">
        <v>24294.02</v>
      </c>
      <c r="G1705" s="5" t="s">
        <v>2</v>
      </c>
      <c r="H1705" s="5" t="s">
        <v>7</v>
      </c>
      <c r="I1705" s="5" t="s">
        <v>32</v>
      </c>
      <c r="J1705" s="14"/>
      <c r="K1705" s="5">
        <f t="shared" si="78"/>
        <v>8</v>
      </c>
      <c r="L1705" s="12">
        <f t="shared" si="79"/>
        <v>38202</v>
      </c>
      <c r="M1705" s="5">
        <f t="shared" ca="1" si="80"/>
        <v>20</v>
      </c>
    </row>
    <row r="1706" spans="1:13" ht="15" customHeight="1" x14ac:dyDescent="0.25">
      <c r="A1706" s="5" t="s">
        <v>1933</v>
      </c>
      <c r="B1706" s="5">
        <v>1964</v>
      </c>
      <c r="C1706" s="12" t="s">
        <v>21</v>
      </c>
      <c r="D1706" s="5">
        <v>16</v>
      </c>
      <c r="E1706" s="5">
        <v>0</v>
      </c>
      <c r="F1706" s="10">
        <v>24227.34</v>
      </c>
      <c r="G1706" s="5" t="s">
        <v>2</v>
      </c>
      <c r="H1706" s="5" t="s">
        <v>7</v>
      </c>
      <c r="I1706" s="5" t="s">
        <v>4</v>
      </c>
      <c r="J1706" s="14"/>
      <c r="K1706" s="5">
        <f t="shared" si="78"/>
        <v>12</v>
      </c>
      <c r="L1706" s="12">
        <f t="shared" si="79"/>
        <v>23727</v>
      </c>
      <c r="M1706" s="5">
        <f t="shared" ca="1" si="80"/>
        <v>60</v>
      </c>
    </row>
    <row r="1707" spans="1:13" ht="15" customHeight="1" x14ac:dyDescent="0.25">
      <c r="A1707" s="5" t="s">
        <v>2320</v>
      </c>
      <c r="B1707" s="5">
        <v>1971</v>
      </c>
      <c r="C1707" s="12" t="s">
        <v>27</v>
      </c>
      <c r="D1707" s="5">
        <v>29</v>
      </c>
      <c r="E1707" s="5">
        <v>0</v>
      </c>
      <c r="F1707" s="10">
        <v>44400.41</v>
      </c>
      <c r="G1707" s="5" t="s">
        <v>2</v>
      </c>
      <c r="H1707" s="5" t="s">
        <v>2</v>
      </c>
      <c r="I1707" s="5" t="s">
        <v>4</v>
      </c>
      <c r="J1707" s="14"/>
      <c r="K1707" s="5">
        <f t="shared" si="78"/>
        <v>10</v>
      </c>
      <c r="L1707" s="12">
        <f t="shared" si="79"/>
        <v>26235</v>
      </c>
      <c r="M1707" s="5">
        <f t="shared" ca="1" si="80"/>
        <v>53</v>
      </c>
    </row>
    <row r="1708" spans="1:13" ht="15" customHeight="1" x14ac:dyDescent="0.25">
      <c r="A1708" s="5" t="s">
        <v>1932</v>
      </c>
      <c r="B1708" s="5">
        <v>1974</v>
      </c>
      <c r="C1708" s="12" t="s">
        <v>11</v>
      </c>
      <c r="D1708" s="5">
        <v>10</v>
      </c>
      <c r="E1708" s="5">
        <v>3</v>
      </c>
      <c r="F1708" s="10">
        <v>24180.93</v>
      </c>
      <c r="G1708" s="5" t="s">
        <v>2</v>
      </c>
      <c r="H1708" s="5" t="s">
        <v>7</v>
      </c>
      <c r="I1708" s="5" t="s">
        <v>4</v>
      </c>
      <c r="J1708" s="14"/>
      <c r="K1708" s="5">
        <f t="shared" si="78"/>
        <v>9</v>
      </c>
      <c r="L1708" s="12">
        <f t="shared" si="79"/>
        <v>27282</v>
      </c>
      <c r="M1708" s="5">
        <f t="shared" ca="1" si="80"/>
        <v>50</v>
      </c>
    </row>
    <row r="1709" spans="1:13" ht="15" customHeight="1" x14ac:dyDescent="0.25">
      <c r="A1709" s="5" t="s">
        <v>1931</v>
      </c>
      <c r="B1709" s="5">
        <v>1973</v>
      </c>
      <c r="C1709" s="12" t="s">
        <v>9</v>
      </c>
      <c r="D1709" s="5">
        <v>13</v>
      </c>
      <c r="E1709" s="5">
        <v>3</v>
      </c>
      <c r="F1709" s="10">
        <v>24106.91</v>
      </c>
      <c r="G1709" s="5" t="s">
        <v>2</v>
      </c>
      <c r="H1709" s="5" t="s">
        <v>2</v>
      </c>
      <c r="I1709" s="5" t="s">
        <v>237</v>
      </c>
      <c r="J1709" s="14"/>
      <c r="K1709" s="5">
        <f t="shared" si="78"/>
        <v>6</v>
      </c>
      <c r="L1709" s="12">
        <f t="shared" si="79"/>
        <v>26828</v>
      </c>
      <c r="M1709" s="5">
        <f t="shared" ca="1" si="80"/>
        <v>51</v>
      </c>
    </row>
    <row r="1710" spans="1:13" ht="15" customHeight="1" x14ac:dyDescent="0.25">
      <c r="A1710" s="5" t="s">
        <v>1930</v>
      </c>
      <c r="B1710" s="5">
        <v>2003</v>
      </c>
      <c r="C1710" s="12" t="s">
        <v>21</v>
      </c>
      <c r="D1710" s="5">
        <v>30</v>
      </c>
      <c r="E1710" s="5">
        <v>2</v>
      </c>
      <c r="F1710" s="10">
        <v>24059.68</v>
      </c>
      <c r="G1710" s="5" t="s">
        <v>2</v>
      </c>
      <c r="H1710" s="5" t="s">
        <v>2</v>
      </c>
      <c r="I1710" s="5" t="s">
        <v>14</v>
      </c>
      <c r="J1710" s="14"/>
      <c r="K1710" s="5">
        <f t="shared" si="78"/>
        <v>12</v>
      </c>
      <c r="L1710" s="12">
        <f t="shared" si="79"/>
        <v>37985</v>
      </c>
      <c r="M1710" s="5">
        <f t="shared" ca="1" si="80"/>
        <v>21</v>
      </c>
    </row>
    <row r="1711" spans="1:13" ht="15" customHeight="1" x14ac:dyDescent="0.25">
      <c r="A1711" s="5" t="s">
        <v>1929</v>
      </c>
      <c r="B1711" s="5">
        <v>1971</v>
      </c>
      <c r="C1711" s="12" t="s">
        <v>1</v>
      </c>
      <c r="D1711" s="5">
        <v>10</v>
      </c>
      <c r="E1711" s="5">
        <v>2</v>
      </c>
      <c r="F1711" s="10">
        <v>23967.38</v>
      </c>
      <c r="G1711" s="5" t="s">
        <v>2</v>
      </c>
      <c r="H1711" s="5" t="s">
        <v>2</v>
      </c>
      <c r="I1711" s="5" t="s">
        <v>14</v>
      </c>
      <c r="J1711" s="14"/>
      <c r="K1711" s="5">
        <f t="shared" si="78"/>
        <v>7</v>
      </c>
      <c r="L1711" s="12">
        <f t="shared" si="79"/>
        <v>26124</v>
      </c>
      <c r="M1711" s="5">
        <f t="shared" ca="1" si="80"/>
        <v>53</v>
      </c>
    </row>
    <row r="1712" spans="1:13" ht="15" customHeight="1" x14ac:dyDescent="0.25">
      <c r="A1712" s="5" t="s">
        <v>1928</v>
      </c>
      <c r="B1712" s="5">
        <v>1970</v>
      </c>
      <c r="C1712" s="12" t="s">
        <v>25</v>
      </c>
      <c r="D1712" s="5">
        <v>8</v>
      </c>
      <c r="E1712" s="5">
        <v>1</v>
      </c>
      <c r="F1712" s="10">
        <v>23887.66</v>
      </c>
      <c r="G1712" s="5" t="s">
        <v>2</v>
      </c>
      <c r="H1712" s="5" t="s">
        <v>3</v>
      </c>
      <c r="I1712" s="5" t="s">
        <v>14</v>
      </c>
      <c r="J1712" s="14"/>
      <c r="K1712" s="5">
        <f t="shared" si="78"/>
        <v>8</v>
      </c>
      <c r="L1712" s="12">
        <f t="shared" si="79"/>
        <v>25788</v>
      </c>
      <c r="M1712" s="5">
        <f t="shared" ca="1" si="80"/>
        <v>54</v>
      </c>
    </row>
    <row r="1713" spans="1:13" ht="15" customHeight="1" x14ac:dyDescent="0.25">
      <c r="A1713" s="5" t="s">
        <v>1927</v>
      </c>
      <c r="B1713" s="5">
        <v>1973</v>
      </c>
      <c r="C1713" s="12" t="s">
        <v>9</v>
      </c>
      <c r="D1713" s="5">
        <v>27</v>
      </c>
      <c r="E1713" s="5">
        <v>2</v>
      </c>
      <c r="F1713" s="10">
        <v>23807.24</v>
      </c>
      <c r="G1713" s="5" t="s">
        <v>2</v>
      </c>
      <c r="H1713" s="5" t="s">
        <v>3</v>
      </c>
      <c r="I1713" s="5" t="s">
        <v>14</v>
      </c>
      <c r="J1713" s="14"/>
      <c r="K1713" s="5">
        <f t="shared" si="78"/>
        <v>6</v>
      </c>
      <c r="L1713" s="12">
        <f t="shared" si="79"/>
        <v>26842</v>
      </c>
      <c r="M1713" s="5">
        <f t="shared" ca="1" si="80"/>
        <v>51</v>
      </c>
    </row>
    <row r="1714" spans="1:13" ht="15" customHeight="1" x14ac:dyDescent="0.25">
      <c r="A1714" s="5" t="s">
        <v>1926</v>
      </c>
      <c r="B1714" s="5">
        <v>1974</v>
      </c>
      <c r="C1714" s="12" t="s">
        <v>9</v>
      </c>
      <c r="D1714" s="5">
        <v>2</v>
      </c>
      <c r="E1714" s="5">
        <v>1</v>
      </c>
      <c r="F1714" s="10">
        <v>23568.27</v>
      </c>
      <c r="G1714" s="5" t="s">
        <v>2</v>
      </c>
      <c r="H1714" s="5" t="s">
        <v>2</v>
      </c>
      <c r="I1714" s="5" t="s">
        <v>32</v>
      </c>
      <c r="J1714" s="14"/>
      <c r="K1714" s="5">
        <f t="shared" si="78"/>
        <v>6</v>
      </c>
      <c r="L1714" s="12">
        <f t="shared" si="79"/>
        <v>27182</v>
      </c>
      <c r="M1714" s="5">
        <f t="shared" ca="1" si="80"/>
        <v>50</v>
      </c>
    </row>
    <row r="1715" spans="1:13" ht="15" customHeight="1" x14ac:dyDescent="0.25">
      <c r="A1715" s="5" t="s">
        <v>1925</v>
      </c>
      <c r="B1715" s="5">
        <v>1983</v>
      </c>
      <c r="C1715" s="12" t="s">
        <v>25</v>
      </c>
      <c r="D1715" s="5">
        <v>26</v>
      </c>
      <c r="E1715" s="5">
        <v>2</v>
      </c>
      <c r="F1715" s="10">
        <v>23563.02</v>
      </c>
      <c r="G1715" s="5" t="s">
        <v>2</v>
      </c>
      <c r="H1715" s="5" t="s">
        <v>2</v>
      </c>
      <c r="I1715" s="5" t="s">
        <v>4</v>
      </c>
      <c r="J1715" s="14"/>
      <c r="K1715" s="5">
        <f t="shared" si="78"/>
        <v>8</v>
      </c>
      <c r="L1715" s="12">
        <f t="shared" si="79"/>
        <v>30554</v>
      </c>
      <c r="M1715" s="5">
        <f t="shared" ca="1" si="80"/>
        <v>41</v>
      </c>
    </row>
    <row r="1716" spans="1:13" ht="15" customHeight="1" x14ac:dyDescent="0.25">
      <c r="A1716" s="5" t="s">
        <v>1924</v>
      </c>
      <c r="B1716" s="5">
        <v>1975</v>
      </c>
      <c r="C1716" s="12" t="s">
        <v>6</v>
      </c>
      <c r="D1716" s="5">
        <v>13</v>
      </c>
      <c r="E1716" s="5">
        <v>1</v>
      </c>
      <c r="F1716" s="10">
        <v>23401.31</v>
      </c>
      <c r="G1716" s="5" t="s">
        <v>2</v>
      </c>
      <c r="H1716" s="5" t="s">
        <v>3</v>
      </c>
      <c r="I1716" s="5" t="s">
        <v>237</v>
      </c>
      <c r="J1716" s="14"/>
      <c r="K1716" s="5">
        <f t="shared" si="78"/>
        <v>11</v>
      </c>
      <c r="L1716" s="12">
        <f t="shared" si="79"/>
        <v>27711</v>
      </c>
      <c r="M1716" s="5">
        <f t="shared" ca="1" si="80"/>
        <v>49</v>
      </c>
    </row>
    <row r="1717" spans="1:13" ht="15" customHeight="1" x14ac:dyDescent="0.25">
      <c r="A1717" s="5" t="s">
        <v>1923</v>
      </c>
      <c r="B1717" s="5">
        <v>1973</v>
      </c>
      <c r="C1717" s="12" t="s">
        <v>27</v>
      </c>
      <c r="D1717" s="5">
        <v>22</v>
      </c>
      <c r="E1717" s="5">
        <v>2</v>
      </c>
      <c r="F1717" s="10">
        <v>23306.55</v>
      </c>
      <c r="G1717" s="5" t="s">
        <v>2</v>
      </c>
      <c r="H1717" s="5" t="s">
        <v>2</v>
      </c>
      <c r="I1717" s="5" t="s">
        <v>32</v>
      </c>
      <c r="J1717" s="14"/>
      <c r="K1717" s="5">
        <f t="shared" si="78"/>
        <v>10</v>
      </c>
      <c r="L1717" s="12">
        <f t="shared" si="79"/>
        <v>26959</v>
      </c>
      <c r="M1717" s="5">
        <f t="shared" ca="1" si="80"/>
        <v>51</v>
      </c>
    </row>
    <row r="1718" spans="1:13" ht="15" customHeight="1" x14ac:dyDescent="0.25">
      <c r="A1718" s="5" t="s">
        <v>2319</v>
      </c>
      <c r="B1718" s="5">
        <v>1968</v>
      </c>
      <c r="C1718" s="12" t="s">
        <v>6</v>
      </c>
      <c r="D1718" s="5">
        <v>24</v>
      </c>
      <c r="E1718" s="5">
        <v>2</v>
      </c>
      <c r="F1718" s="10">
        <v>44260.75</v>
      </c>
      <c r="G1718" s="5" t="s">
        <v>2</v>
      </c>
      <c r="H1718" s="5" t="s">
        <v>7</v>
      </c>
      <c r="I1718" s="5" t="s">
        <v>4</v>
      </c>
      <c r="J1718" s="14"/>
      <c r="K1718" s="5">
        <f t="shared" si="78"/>
        <v>11</v>
      </c>
      <c r="L1718" s="12">
        <f t="shared" si="79"/>
        <v>25166</v>
      </c>
      <c r="M1718" s="5">
        <f t="shared" ca="1" si="80"/>
        <v>56</v>
      </c>
    </row>
    <row r="1719" spans="1:13" ht="15" customHeight="1" x14ac:dyDescent="0.25">
      <c r="A1719" s="5" t="s">
        <v>1922</v>
      </c>
      <c r="B1719" s="5">
        <v>1994</v>
      </c>
      <c r="C1719" s="12" t="s">
        <v>27</v>
      </c>
      <c r="D1719" s="5">
        <v>3</v>
      </c>
      <c r="E1719" s="5">
        <v>1</v>
      </c>
      <c r="F1719" s="10">
        <v>23288.93</v>
      </c>
      <c r="G1719" s="5" t="s">
        <v>2</v>
      </c>
      <c r="H1719" s="5" t="s">
        <v>3</v>
      </c>
      <c r="I1719" s="5" t="s">
        <v>237</v>
      </c>
      <c r="J1719" s="14"/>
      <c r="K1719" s="5">
        <f t="shared" si="78"/>
        <v>10</v>
      </c>
      <c r="L1719" s="12">
        <f t="shared" si="79"/>
        <v>34610</v>
      </c>
      <c r="M1719" s="5">
        <f t="shared" ca="1" si="80"/>
        <v>30</v>
      </c>
    </row>
    <row r="1720" spans="1:13" ht="15" customHeight="1" x14ac:dyDescent="0.25">
      <c r="A1720" s="5" t="s">
        <v>1921</v>
      </c>
      <c r="B1720" s="5">
        <v>1969</v>
      </c>
      <c r="C1720" s="12" t="s">
        <v>6</v>
      </c>
      <c r="D1720" s="5">
        <v>14</v>
      </c>
      <c r="E1720" s="5">
        <v>1</v>
      </c>
      <c r="F1720" s="10">
        <v>23244.79</v>
      </c>
      <c r="G1720" s="5" t="s">
        <v>2</v>
      </c>
      <c r="H1720" s="5" t="s">
        <v>3</v>
      </c>
      <c r="I1720" s="5" t="s">
        <v>4</v>
      </c>
      <c r="J1720" s="14"/>
      <c r="K1720" s="5">
        <f t="shared" si="78"/>
        <v>11</v>
      </c>
      <c r="L1720" s="12">
        <f t="shared" si="79"/>
        <v>25521</v>
      </c>
      <c r="M1720" s="5">
        <f t="shared" ca="1" si="80"/>
        <v>55</v>
      </c>
    </row>
    <row r="1721" spans="1:13" ht="15" customHeight="1" x14ac:dyDescent="0.25">
      <c r="A1721" s="5" t="s">
        <v>1920</v>
      </c>
      <c r="B1721" s="5">
        <v>1997</v>
      </c>
      <c r="C1721" s="12" t="s">
        <v>25</v>
      </c>
      <c r="D1721" s="5">
        <v>7</v>
      </c>
      <c r="E1721" s="5">
        <v>2</v>
      </c>
      <c r="F1721" s="10">
        <v>23241.47</v>
      </c>
      <c r="G1721" s="5" t="s">
        <v>2</v>
      </c>
      <c r="H1721" s="5" t="s">
        <v>3</v>
      </c>
      <c r="I1721" s="5" t="s">
        <v>160</v>
      </c>
      <c r="J1721" s="14"/>
      <c r="K1721" s="5">
        <f t="shared" si="78"/>
        <v>8</v>
      </c>
      <c r="L1721" s="12">
        <f t="shared" si="79"/>
        <v>35649</v>
      </c>
      <c r="M1721" s="5">
        <f t="shared" ca="1" si="80"/>
        <v>27</v>
      </c>
    </row>
    <row r="1722" spans="1:13" ht="15" customHeight="1" x14ac:dyDescent="0.25">
      <c r="A1722" s="5" t="s">
        <v>1919</v>
      </c>
      <c r="B1722" s="5">
        <v>2003</v>
      </c>
      <c r="C1722" s="12" t="s">
        <v>21</v>
      </c>
      <c r="D1722" s="5">
        <v>14</v>
      </c>
      <c r="E1722" s="5">
        <v>0</v>
      </c>
      <c r="F1722" s="10">
        <v>23082.959999999999</v>
      </c>
      <c r="G1722" s="5" t="s">
        <v>2</v>
      </c>
      <c r="H1722" s="5" t="s">
        <v>2</v>
      </c>
      <c r="I1722" s="5" t="s">
        <v>32</v>
      </c>
      <c r="J1722" s="14"/>
      <c r="K1722" s="5">
        <f t="shared" si="78"/>
        <v>12</v>
      </c>
      <c r="L1722" s="12">
        <f t="shared" si="79"/>
        <v>37969</v>
      </c>
      <c r="M1722" s="5">
        <f t="shared" ca="1" si="80"/>
        <v>21</v>
      </c>
    </row>
    <row r="1723" spans="1:13" ht="15" customHeight="1" x14ac:dyDescent="0.25">
      <c r="A1723" s="5" t="s">
        <v>1918</v>
      </c>
      <c r="B1723" s="5">
        <v>1975</v>
      </c>
      <c r="C1723" s="12" t="s">
        <v>11</v>
      </c>
      <c r="D1723" s="5">
        <v>9</v>
      </c>
      <c r="E1723" s="5">
        <v>0</v>
      </c>
      <c r="F1723" s="10">
        <v>23065.42</v>
      </c>
      <c r="G1723" s="5" t="s">
        <v>2</v>
      </c>
      <c r="H1723" s="5" t="s">
        <v>2</v>
      </c>
      <c r="I1723" s="5" t="s">
        <v>4</v>
      </c>
      <c r="J1723" s="14"/>
      <c r="K1723" s="5">
        <f t="shared" si="78"/>
        <v>9</v>
      </c>
      <c r="L1723" s="12">
        <f t="shared" si="79"/>
        <v>27646</v>
      </c>
      <c r="M1723" s="5">
        <f t="shared" ca="1" si="80"/>
        <v>49</v>
      </c>
    </row>
    <row r="1724" spans="1:13" ht="15" customHeight="1" x14ac:dyDescent="0.25">
      <c r="A1724" s="5" t="s">
        <v>1917</v>
      </c>
      <c r="B1724" s="5">
        <v>1970</v>
      </c>
      <c r="C1724" s="12" t="s">
        <v>6</v>
      </c>
      <c r="D1724" s="5">
        <v>9</v>
      </c>
      <c r="E1724" s="5">
        <v>0</v>
      </c>
      <c r="F1724" s="10">
        <v>23045.57</v>
      </c>
      <c r="G1724" s="5" t="s">
        <v>2</v>
      </c>
      <c r="H1724" s="5" t="s">
        <v>2</v>
      </c>
      <c r="I1724" s="5" t="s">
        <v>237</v>
      </c>
      <c r="J1724" s="14"/>
      <c r="K1724" s="5">
        <f t="shared" si="78"/>
        <v>11</v>
      </c>
      <c r="L1724" s="12">
        <f t="shared" si="79"/>
        <v>25881</v>
      </c>
      <c r="M1724" s="5">
        <f t="shared" ca="1" si="80"/>
        <v>54</v>
      </c>
    </row>
    <row r="1725" spans="1:13" ht="15" customHeight="1" x14ac:dyDescent="0.25">
      <c r="A1725" s="5" t="s">
        <v>1916</v>
      </c>
      <c r="B1725" s="5">
        <v>2003</v>
      </c>
      <c r="C1725" s="12" t="s">
        <v>1</v>
      </c>
      <c r="D1725" s="5">
        <v>25</v>
      </c>
      <c r="E1725" s="5">
        <v>2</v>
      </c>
      <c r="F1725" s="10">
        <v>22493.66</v>
      </c>
      <c r="G1725" s="5" t="s">
        <v>2</v>
      </c>
      <c r="H1725" s="5" t="s">
        <v>7</v>
      </c>
      <c r="I1725" s="5" t="s">
        <v>14</v>
      </c>
      <c r="J1725" s="14"/>
      <c r="K1725" s="5">
        <f t="shared" si="78"/>
        <v>7</v>
      </c>
      <c r="L1725" s="12">
        <f t="shared" si="79"/>
        <v>37827</v>
      </c>
      <c r="M1725" s="5">
        <f t="shared" ca="1" si="80"/>
        <v>21</v>
      </c>
    </row>
    <row r="1726" spans="1:13" ht="15" customHeight="1" x14ac:dyDescent="0.25">
      <c r="A1726" s="5" t="s">
        <v>1915</v>
      </c>
      <c r="B1726" s="5">
        <v>1979</v>
      </c>
      <c r="C1726" s="12" t="s">
        <v>6</v>
      </c>
      <c r="D1726" s="5">
        <v>14</v>
      </c>
      <c r="E1726" s="5">
        <v>2</v>
      </c>
      <c r="F1726" s="10">
        <v>22478.6</v>
      </c>
      <c r="G1726" s="5" t="s">
        <v>3</v>
      </c>
      <c r="H1726" s="5" t="s">
        <v>2</v>
      </c>
      <c r="I1726" s="5" t="s">
        <v>32</v>
      </c>
      <c r="J1726" s="14"/>
      <c r="K1726" s="5">
        <f t="shared" si="78"/>
        <v>11</v>
      </c>
      <c r="L1726" s="12">
        <f t="shared" si="79"/>
        <v>29173</v>
      </c>
      <c r="M1726" s="5">
        <f t="shared" ca="1" si="80"/>
        <v>45</v>
      </c>
    </row>
    <row r="1727" spans="1:13" ht="15" customHeight="1" x14ac:dyDescent="0.25">
      <c r="A1727" s="5" t="s">
        <v>1914</v>
      </c>
      <c r="B1727" s="5">
        <v>1983</v>
      </c>
      <c r="C1727" s="12" t="s">
        <v>21</v>
      </c>
      <c r="D1727" s="5">
        <v>21</v>
      </c>
      <c r="E1727" s="5">
        <v>1</v>
      </c>
      <c r="F1727" s="10">
        <v>22462.04</v>
      </c>
      <c r="G1727" s="5" t="s">
        <v>3</v>
      </c>
      <c r="H1727" s="5" t="s">
        <v>7</v>
      </c>
      <c r="I1727" s="5" t="s">
        <v>156</v>
      </c>
      <c r="J1727" s="14"/>
      <c r="K1727" s="5">
        <f t="shared" si="78"/>
        <v>12</v>
      </c>
      <c r="L1727" s="12">
        <f t="shared" si="79"/>
        <v>30671</v>
      </c>
      <c r="M1727" s="5">
        <f t="shared" ca="1" si="80"/>
        <v>41</v>
      </c>
    </row>
    <row r="1728" spans="1:13" ht="15" customHeight="1" x14ac:dyDescent="0.25">
      <c r="A1728" s="5" t="s">
        <v>1913</v>
      </c>
      <c r="B1728" s="5">
        <v>1966</v>
      </c>
      <c r="C1728" s="12" t="s">
        <v>25</v>
      </c>
      <c r="D1728" s="5">
        <v>18</v>
      </c>
      <c r="E1728" s="5">
        <v>0</v>
      </c>
      <c r="F1728" s="10">
        <v>22412.65</v>
      </c>
      <c r="G1728" s="5" t="s">
        <v>3</v>
      </c>
      <c r="H1728" s="5" t="s">
        <v>3</v>
      </c>
      <c r="I1728" s="5" t="s">
        <v>266</v>
      </c>
      <c r="J1728" s="14"/>
      <c r="K1728" s="5">
        <f t="shared" si="78"/>
        <v>8</v>
      </c>
      <c r="L1728" s="12">
        <f t="shared" si="79"/>
        <v>24337</v>
      </c>
      <c r="M1728" s="5">
        <f t="shared" ca="1" si="80"/>
        <v>58</v>
      </c>
    </row>
    <row r="1729" spans="1:13" ht="15" customHeight="1" x14ac:dyDescent="0.25">
      <c r="A1729" s="5" t="s">
        <v>2318</v>
      </c>
      <c r="B1729" s="5">
        <v>1975</v>
      </c>
      <c r="C1729" s="12" t="s">
        <v>9</v>
      </c>
      <c r="D1729" s="5">
        <v>1</v>
      </c>
      <c r="E1729" s="5">
        <v>2</v>
      </c>
      <c r="F1729" s="10">
        <v>44202.65</v>
      </c>
      <c r="G1729" s="5" t="s">
        <v>2</v>
      </c>
      <c r="H1729" s="5" t="s">
        <v>2</v>
      </c>
      <c r="I1729" s="5" t="s">
        <v>4</v>
      </c>
      <c r="J1729" s="14"/>
      <c r="K1729" s="5">
        <f t="shared" si="78"/>
        <v>6</v>
      </c>
      <c r="L1729" s="12">
        <f t="shared" si="79"/>
        <v>27546</v>
      </c>
      <c r="M1729" s="5">
        <f t="shared" ca="1" si="80"/>
        <v>49</v>
      </c>
    </row>
    <row r="1730" spans="1:13" ht="15" customHeight="1" x14ac:dyDescent="0.25">
      <c r="A1730" s="5" t="s">
        <v>1912</v>
      </c>
      <c r="B1730" s="5">
        <v>1999</v>
      </c>
      <c r="C1730" s="12" t="s">
        <v>25</v>
      </c>
      <c r="D1730" s="5">
        <v>26</v>
      </c>
      <c r="E1730" s="5">
        <v>2</v>
      </c>
      <c r="F1730" s="10">
        <v>22395.74</v>
      </c>
      <c r="G1730" s="5" t="s">
        <v>3</v>
      </c>
      <c r="H1730" s="5" t="s">
        <v>2</v>
      </c>
      <c r="I1730" s="5" t="s">
        <v>237</v>
      </c>
      <c r="J1730" s="14"/>
      <c r="K1730" s="5">
        <f t="shared" ref="K1730:K1793" si="81">MONTH(1&amp;C1730)</f>
        <v>8</v>
      </c>
      <c r="L1730" s="12">
        <f t="shared" ref="L1730:L1793" si="82">DATE(B1730,K1730,D1730)</f>
        <v>36398</v>
      </c>
      <c r="M1730" s="5">
        <f t="shared" ref="M1730:M1793" ca="1" si="83">DATEDIF(L1730,TODAY(),"Y")</f>
        <v>25</v>
      </c>
    </row>
    <row r="1731" spans="1:13" ht="15" customHeight="1" x14ac:dyDescent="0.25">
      <c r="A1731" s="5" t="s">
        <v>1911</v>
      </c>
      <c r="B1731" s="5">
        <v>1982</v>
      </c>
      <c r="C1731" s="12" t="s">
        <v>21</v>
      </c>
      <c r="D1731" s="5">
        <v>27</v>
      </c>
      <c r="E1731" s="5">
        <v>1</v>
      </c>
      <c r="F1731" s="10">
        <v>22331.57</v>
      </c>
      <c r="G1731" s="5" t="s">
        <v>2</v>
      </c>
      <c r="H1731" s="5" t="s">
        <v>3</v>
      </c>
      <c r="I1731" s="5" t="s">
        <v>237</v>
      </c>
      <c r="J1731" s="14"/>
      <c r="K1731" s="5">
        <f t="shared" si="81"/>
        <v>12</v>
      </c>
      <c r="L1731" s="12">
        <f t="shared" si="82"/>
        <v>30312</v>
      </c>
      <c r="M1731" s="5">
        <f t="shared" ca="1" si="83"/>
        <v>42</v>
      </c>
    </row>
    <row r="1732" spans="1:13" ht="15" customHeight="1" x14ac:dyDescent="0.25">
      <c r="A1732" s="5" t="s">
        <v>1910</v>
      </c>
      <c r="B1732" s="5">
        <v>1971</v>
      </c>
      <c r="C1732" s="12" t="s">
        <v>9</v>
      </c>
      <c r="D1732" s="5">
        <v>16</v>
      </c>
      <c r="E1732" s="5">
        <v>1</v>
      </c>
      <c r="F1732" s="10">
        <v>22218.11</v>
      </c>
      <c r="G1732" s="5" t="s">
        <v>2</v>
      </c>
      <c r="H1732" s="5" t="s">
        <v>3</v>
      </c>
      <c r="I1732" s="5" t="s">
        <v>4</v>
      </c>
      <c r="J1732" s="14"/>
      <c r="K1732" s="5">
        <f t="shared" si="81"/>
        <v>6</v>
      </c>
      <c r="L1732" s="12">
        <f t="shared" si="82"/>
        <v>26100</v>
      </c>
      <c r="M1732" s="5">
        <f t="shared" ca="1" si="83"/>
        <v>53</v>
      </c>
    </row>
    <row r="1733" spans="1:13" ht="15" customHeight="1" x14ac:dyDescent="0.25">
      <c r="A1733" s="5" t="s">
        <v>1909</v>
      </c>
      <c r="B1733" s="5">
        <v>1965</v>
      </c>
      <c r="C1733" s="12" t="s">
        <v>25</v>
      </c>
      <c r="D1733" s="5">
        <v>24</v>
      </c>
      <c r="E1733" s="5">
        <v>1</v>
      </c>
      <c r="F1733" s="10">
        <v>22192.44</v>
      </c>
      <c r="G1733" s="5" t="s">
        <v>3</v>
      </c>
      <c r="H1733" s="5" t="s">
        <v>7</v>
      </c>
      <c r="I1733" s="5" t="s">
        <v>4</v>
      </c>
      <c r="J1733" s="14"/>
      <c r="K1733" s="5">
        <f t="shared" si="81"/>
        <v>8</v>
      </c>
      <c r="L1733" s="12">
        <f t="shared" si="82"/>
        <v>23978</v>
      </c>
      <c r="M1733" s="5">
        <f t="shared" ca="1" si="83"/>
        <v>59</v>
      </c>
    </row>
    <row r="1734" spans="1:13" ht="15" customHeight="1" x14ac:dyDescent="0.25">
      <c r="A1734" s="5" t="s">
        <v>1908</v>
      </c>
      <c r="B1734" s="5">
        <v>1980</v>
      </c>
      <c r="C1734" s="12" t="s">
        <v>11</v>
      </c>
      <c r="D1734" s="5">
        <v>12</v>
      </c>
      <c r="E1734" s="5">
        <v>0</v>
      </c>
      <c r="F1734" s="10">
        <v>22144.03</v>
      </c>
      <c r="G1734" s="5" t="s">
        <v>2</v>
      </c>
      <c r="H1734" s="5" t="s">
        <v>2</v>
      </c>
      <c r="I1734" s="5" t="s">
        <v>32</v>
      </c>
      <c r="J1734" s="14"/>
      <c r="K1734" s="5">
        <f t="shared" si="81"/>
        <v>9</v>
      </c>
      <c r="L1734" s="12">
        <f t="shared" si="82"/>
        <v>29476</v>
      </c>
      <c r="M1734" s="5">
        <f t="shared" ca="1" si="83"/>
        <v>44</v>
      </c>
    </row>
    <row r="1735" spans="1:13" ht="15" customHeight="1" x14ac:dyDescent="0.25">
      <c r="A1735" s="5" t="s">
        <v>1907</v>
      </c>
      <c r="B1735" s="5">
        <v>2001</v>
      </c>
      <c r="C1735" s="12" t="s">
        <v>25</v>
      </c>
      <c r="D1735" s="5">
        <v>28</v>
      </c>
      <c r="E1735" s="5">
        <v>0</v>
      </c>
      <c r="F1735" s="10">
        <v>22097.62</v>
      </c>
      <c r="G1735" s="5" t="s">
        <v>3</v>
      </c>
      <c r="H1735" s="5" t="s">
        <v>7</v>
      </c>
      <c r="I1735" s="5" t="s">
        <v>32</v>
      </c>
      <c r="J1735" s="14"/>
      <c r="K1735" s="5">
        <f t="shared" si="81"/>
        <v>8</v>
      </c>
      <c r="L1735" s="12">
        <f t="shared" si="82"/>
        <v>37131</v>
      </c>
      <c r="M1735" s="5">
        <f t="shared" ca="1" si="83"/>
        <v>23</v>
      </c>
    </row>
    <row r="1736" spans="1:13" ht="15" customHeight="1" x14ac:dyDescent="0.25">
      <c r="A1736" s="5" t="s">
        <v>1906</v>
      </c>
      <c r="B1736" s="5">
        <v>1989</v>
      </c>
      <c r="C1736" s="12" t="s">
        <v>27</v>
      </c>
      <c r="D1736" s="5">
        <v>14</v>
      </c>
      <c r="E1736" s="5">
        <v>0</v>
      </c>
      <c r="F1736" s="10">
        <v>21984.47</v>
      </c>
      <c r="G1736" s="5" t="s">
        <v>3</v>
      </c>
      <c r="H1736" s="5" t="s">
        <v>7</v>
      </c>
      <c r="I1736" s="5" t="s">
        <v>14</v>
      </c>
      <c r="J1736" s="14"/>
      <c r="K1736" s="5">
        <f t="shared" si="81"/>
        <v>10</v>
      </c>
      <c r="L1736" s="12">
        <f t="shared" si="82"/>
        <v>32795</v>
      </c>
      <c r="M1736" s="5">
        <f t="shared" ca="1" si="83"/>
        <v>35</v>
      </c>
    </row>
    <row r="1737" spans="1:13" ht="15" customHeight="1" x14ac:dyDescent="0.25">
      <c r="A1737" s="5" t="s">
        <v>1905</v>
      </c>
      <c r="B1737" s="5">
        <v>1975</v>
      </c>
      <c r="C1737" s="12" t="s">
        <v>21</v>
      </c>
      <c r="D1737" s="5">
        <v>19</v>
      </c>
      <c r="E1737" s="5">
        <v>1</v>
      </c>
      <c r="F1737" s="10">
        <v>21978.68</v>
      </c>
      <c r="G1737" s="5" t="s">
        <v>3</v>
      </c>
      <c r="H1737" s="5" t="s">
        <v>3</v>
      </c>
      <c r="I1737" s="5" t="s">
        <v>4</v>
      </c>
      <c r="J1737" s="14"/>
      <c r="K1737" s="5">
        <f t="shared" si="81"/>
        <v>12</v>
      </c>
      <c r="L1737" s="12">
        <f t="shared" si="82"/>
        <v>27747</v>
      </c>
      <c r="M1737" s="5">
        <f t="shared" ca="1" si="83"/>
        <v>49</v>
      </c>
    </row>
    <row r="1738" spans="1:13" ht="15" customHeight="1" x14ac:dyDescent="0.25">
      <c r="A1738" s="5" t="s">
        <v>1904</v>
      </c>
      <c r="B1738" s="5">
        <v>2003</v>
      </c>
      <c r="C1738" s="12" t="s">
        <v>11</v>
      </c>
      <c r="D1738" s="5">
        <v>28</v>
      </c>
      <c r="E1738" s="5">
        <v>0</v>
      </c>
      <c r="F1738" s="10">
        <v>21882.400000000001</v>
      </c>
      <c r="G1738" s="5" t="s">
        <v>2</v>
      </c>
      <c r="H1738" s="5" t="s">
        <v>7</v>
      </c>
      <c r="I1738" s="5" t="s">
        <v>32</v>
      </c>
      <c r="J1738" s="14"/>
      <c r="K1738" s="5">
        <f t="shared" si="81"/>
        <v>9</v>
      </c>
      <c r="L1738" s="12">
        <f t="shared" si="82"/>
        <v>37892</v>
      </c>
      <c r="M1738" s="5">
        <f t="shared" ca="1" si="83"/>
        <v>21</v>
      </c>
    </row>
    <row r="1739" spans="1:13" ht="15" customHeight="1" x14ac:dyDescent="0.25">
      <c r="A1739" s="5" t="s">
        <v>1903</v>
      </c>
      <c r="B1739" s="5">
        <v>1979</v>
      </c>
      <c r="C1739" s="12" t="s">
        <v>25</v>
      </c>
      <c r="D1739" s="5">
        <v>17</v>
      </c>
      <c r="E1739" s="5">
        <v>2</v>
      </c>
      <c r="F1739" s="10">
        <v>21880.82</v>
      </c>
      <c r="G1739" s="5" t="s">
        <v>3</v>
      </c>
      <c r="H1739" s="5" t="s">
        <v>7</v>
      </c>
      <c r="I1739" s="5" t="s">
        <v>14</v>
      </c>
      <c r="J1739" s="14"/>
      <c r="K1739" s="5">
        <f t="shared" si="81"/>
        <v>8</v>
      </c>
      <c r="L1739" s="12">
        <f t="shared" si="82"/>
        <v>29084</v>
      </c>
      <c r="M1739" s="5">
        <f t="shared" ca="1" si="83"/>
        <v>45</v>
      </c>
    </row>
    <row r="1740" spans="1:13" ht="15" customHeight="1" x14ac:dyDescent="0.25">
      <c r="A1740" s="5" t="s">
        <v>2317</v>
      </c>
      <c r="B1740" s="5">
        <v>1988</v>
      </c>
      <c r="C1740" s="12" t="s">
        <v>1</v>
      </c>
      <c r="D1740" s="5">
        <v>16</v>
      </c>
      <c r="E1740" s="5">
        <v>1</v>
      </c>
      <c r="F1740" s="10">
        <v>43943.88</v>
      </c>
      <c r="G1740" s="5" t="s">
        <v>2</v>
      </c>
      <c r="H1740" s="5" t="s">
        <v>7</v>
      </c>
      <c r="I1740" s="5" t="s">
        <v>14</v>
      </c>
      <c r="J1740" s="14"/>
      <c r="K1740" s="5">
        <f t="shared" si="81"/>
        <v>7</v>
      </c>
      <c r="L1740" s="12">
        <f t="shared" si="82"/>
        <v>32340</v>
      </c>
      <c r="M1740" s="5">
        <f t="shared" ca="1" si="83"/>
        <v>36</v>
      </c>
    </row>
    <row r="1741" spans="1:13" ht="15" customHeight="1" x14ac:dyDescent="0.25">
      <c r="A1741" s="5" t="s">
        <v>1902</v>
      </c>
      <c r="B1741" s="5">
        <v>1963</v>
      </c>
      <c r="C1741" s="12" t="s">
        <v>25</v>
      </c>
      <c r="D1741" s="5">
        <v>27</v>
      </c>
      <c r="E1741" s="5">
        <v>0</v>
      </c>
      <c r="F1741" s="10">
        <v>21797</v>
      </c>
      <c r="G1741" s="5" t="s">
        <v>3</v>
      </c>
      <c r="H1741" s="5" t="s">
        <v>7</v>
      </c>
      <c r="I1741" s="5" t="s">
        <v>32</v>
      </c>
      <c r="J1741" s="14"/>
      <c r="K1741" s="5">
        <f t="shared" si="81"/>
        <v>8</v>
      </c>
      <c r="L1741" s="12">
        <f t="shared" si="82"/>
        <v>23250</v>
      </c>
      <c r="M1741" s="5">
        <f t="shared" ca="1" si="83"/>
        <v>61</v>
      </c>
    </row>
    <row r="1742" spans="1:13" ht="15" customHeight="1" x14ac:dyDescent="0.25">
      <c r="A1742" s="5" t="s">
        <v>1901</v>
      </c>
      <c r="B1742" s="5">
        <v>1979</v>
      </c>
      <c r="C1742" s="12" t="s">
        <v>11</v>
      </c>
      <c r="D1742" s="5">
        <v>28</v>
      </c>
      <c r="E1742" s="5">
        <v>0</v>
      </c>
      <c r="F1742" s="10">
        <v>21774.32</v>
      </c>
      <c r="G1742" s="5" t="s">
        <v>3</v>
      </c>
      <c r="H1742" s="5" t="s">
        <v>2</v>
      </c>
      <c r="I1742" s="5" t="s">
        <v>14</v>
      </c>
      <c r="J1742" s="14"/>
      <c r="K1742" s="5">
        <f t="shared" si="81"/>
        <v>9</v>
      </c>
      <c r="L1742" s="12">
        <f t="shared" si="82"/>
        <v>29126</v>
      </c>
      <c r="M1742" s="5">
        <f t="shared" ca="1" si="83"/>
        <v>45</v>
      </c>
    </row>
    <row r="1743" spans="1:13" ht="15" customHeight="1" x14ac:dyDescent="0.25">
      <c r="A1743" s="5" t="s">
        <v>1900</v>
      </c>
      <c r="B1743" s="5">
        <v>1979</v>
      </c>
      <c r="C1743" s="12" t="s">
        <v>11</v>
      </c>
      <c r="D1743" s="5">
        <v>20</v>
      </c>
      <c r="E1743" s="5">
        <v>1</v>
      </c>
      <c r="F1743" s="10">
        <v>21771.34</v>
      </c>
      <c r="G1743" s="5" t="s">
        <v>3</v>
      </c>
      <c r="H1743" s="5" t="s">
        <v>7</v>
      </c>
      <c r="I1743" s="5" t="s">
        <v>237</v>
      </c>
      <c r="J1743" s="14"/>
      <c r="K1743" s="5">
        <f t="shared" si="81"/>
        <v>9</v>
      </c>
      <c r="L1743" s="12">
        <f t="shared" si="82"/>
        <v>29118</v>
      </c>
      <c r="M1743" s="5">
        <f t="shared" ca="1" si="83"/>
        <v>45</v>
      </c>
    </row>
    <row r="1744" spans="1:13" ht="15" customHeight="1" x14ac:dyDescent="0.25">
      <c r="A1744" s="5" t="s">
        <v>1899</v>
      </c>
      <c r="B1744" s="5">
        <v>1976</v>
      </c>
      <c r="C1744" s="12" t="s">
        <v>1</v>
      </c>
      <c r="D1744" s="5">
        <v>18</v>
      </c>
      <c r="E1744" s="5">
        <v>1</v>
      </c>
      <c r="F1744" s="10">
        <v>21677.279999999999</v>
      </c>
      <c r="G1744" s="5" t="s">
        <v>3</v>
      </c>
      <c r="H1744" s="5" t="s">
        <v>7</v>
      </c>
      <c r="I1744" s="5" t="s">
        <v>14</v>
      </c>
      <c r="J1744" s="14"/>
      <c r="K1744" s="5">
        <f t="shared" si="81"/>
        <v>7</v>
      </c>
      <c r="L1744" s="12">
        <f t="shared" si="82"/>
        <v>27959</v>
      </c>
      <c r="M1744" s="5">
        <f t="shared" ca="1" si="83"/>
        <v>48</v>
      </c>
    </row>
    <row r="1745" spans="1:13" ht="15" customHeight="1" x14ac:dyDescent="0.25">
      <c r="A1745" s="5" t="s">
        <v>1898</v>
      </c>
      <c r="B1745" s="5">
        <v>1962</v>
      </c>
      <c r="C1745" s="12" t="s">
        <v>6</v>
      </c>
      <c r="D1745" s="5">
        <v>16</v>
      </c>
      <c r="E1745" s="5">
        <v>0</v>
      </c>
      <c r="F1745" s="10">
        <v>21661.16</v>
      </c>
      <c r="G1745" s="5" t="s">
        <v>2</v>
      </c>
      <c r="H1745" s="5" t="s">
        <v>2</v>
      </c>
      <c r="I1745" s="5" t="s">
        <v>14</v>
      </c>
      <c r="J1745" s="14"/>
      <c r="K1745" s="5">
        <f t="shared" si="81"/>
        <v>11</v>
      </c>
      <c r="L1745" s="12">
        <f t="shared" si="82"/>
        <v>22966</v>
      </c>
      <c r="M1745" s="5">
        <f t="shared" ca="1" si="83"/>
        <v>62</v>
      </c>
    </row>
    <row r="1746" spans="1:13" ht="15" customHeight="1" x14ac:dyDescent="0.25">
      <c r="A1746" s="5" t="s">
        <v>1897</v>
      </c>
      <c r="B1746" s="5">
        <v>1983</v>
      </c>
      <c r="C1746" s="12" t="s">
        <v>21</v>
      </c>
      <c r="D1746" s="5">
        <v>25</v>
      </c>
      <c r="E1746" s="5">
        <v>3</v>
      </c>
      <c r="F1746" s="10">
        <v>21659.93</v>
      </c>
      <c r="G1746" s="5" t="s">
        <v>3</v>
      </c>
      <c r="H1746" s="5" t="s">
        <v>3</v>
      </c>
      <c r="I1746" s="5" t="s">
        <v>237</v>
      </c>
      <c r="J1746" s="14"/>
      <c r="K1746" s="5">
        <f t="shared" si="81"/>
        <v>12</v>
      </c>
      <c r="L1746" s="12">
        <f t="shared" si="82"/>
        <v>30675</v>
      </c>
      <c r="M1746" s="5">
        <f t="shared" ca="1" si="83"/>
        <v>41</v>
      </c>
    </row>
    <row r="1747" spans="1:13" ht="15" customHeight="1" x14ac:dyDescent="0.25">
      <c r="A1747" s="5" t="s">
        <v>1896</v>
      </c>
      <c r="B1747" s="5">
        <v>1999</v>
      </c>
      <c r="C1747" s="12" t="s">
        <v>9</v>
      </c>
      <c r="D1747" s="5">
        <v>12</v>
      </c>
      <c r="E1747" s="5">
        <v>0</v>
      </c>
      <c r="F1747" s="10">
        <v>21595.38</v>
      </c>
      <c r="G1747" s="5" t="s">
        <v>2</v>
      </c>
      <c r="H1747" s="5" t="s">
        <v>3</v>
      </c>
      <c r="I1747" s="5" t="s">
        <v>14</v>
      </c>
      <c r="J1747" s="14"/>
      <c r="K1747" s="5">
        <f t="shared" si="81"/>
        <v>6</v>
      </c>
      <c r="L1747" s="12">
        <f t="shared" si="82"/>
        <v>36323</v>
      </c>
      <c r="M1747" s="5">
        <f t="shared" ca="1" si="83"/>
        <v>25</v>
      </c>
    </row>
    <row r="1748" spans="1:13" ht="15" customHeight="1" x14ac:dyDescent="0.25">
      <c r="A1748" s="5" t="s">
        <v>1895</v>
      </c>
      <c r="B1748" s="5">
        <v>1990</v>
      </c>
      <c r="C1748" s="12" t="s">
        <v>6</v>
      </c>
      <c r="D1748" s="5">
        <v>21</v>
      </c>
      <c r="E1748" s="5">
        <v>4</v>
      </c>
      <c r="F1748" s="10">
        <v>21472.48</v>
      </c>
      <c r="G1748" s="5" t="s">
        <v>2</v>
      </c>
      <c r="H1748" s="5" t="s">
        <v>2</v>
      </c>
      <c r="I1748" s="5" t="s">
        <v>14</v>
      </c>
      <c r="J1748" s="14"/>
      <c r="K1748" s="5">
        <f t="shared" si="81"/>
        <v>11</v>
      </c>
      <c r="L1748" s="12">
        <f t="shared" si="82"/>
        <v>33198</v>
      </c>
      <c r="M1748" s="5">
        <f t="shared" ca="1" si="83"/>
        <v>34</v>
      </c>
    </row>
    <row r="1749" spans="1:13" ht="15" customHeight="1" x14ac:dyDescent="0.25">
      <c r="A1749" s="5" t="s">
        <v>1894</v>
      </c>
      <c r="B1749" s="5">
        <v>1980</v>
      </c>
      <c r="C1749" s="12" t="s">
        <v>11</v>
      </c>
      <c r="D1749" s="5">
        <v>4</v>
      </c>
      <c r="E1749" s="5">
        <v>0</v>
      </c>
      <c r="F1749" s="10">
        <v>21348.71</v>
      </c>
      <c r="G1749" s="5" t="s">
        <v>2</v>
      </c>
      <c r="H1749" s="5" t="s">
        <v>7</v>
      </c>
      <c r="I1749" s="5" t="s">
        <v>14</v>
      </c>
      <c r="J1749" s="14"/>
      <c r="K1749" s="5">
        <f t="shared" si="81"/>
        <v>9</v>
      </c>
      <c r="L1749" s="12">
        <f t="shared" si="82"/>
        <v>29468</v>
      </c>
      <c r="M1749" s="5">
        <f t="shared" ca="1" si="83"/>
        <v>44</v>
      </c>
    </row>
    <row r="1750" spans="1:13" ht="15" customHeight="1" x14ac:dyDescent="0.25">
      <c r="A1750" s="5" t="s">
        <v>1893</v>
      </c>
      <c r="B1750" s="5">
        <v>2004</v>
      </c>
      <c r="C1750" s="12" t="s">
        <v>25</v>
      </c>
      <c r="D1750" s="5">
        <v>4</v>
      </c>
      <c r="E1750" s="5">
        <v>0</v>
      </c>
      <c r="F1750" s="10">
        <v>21344.85</v>
      </c>
      <c r="G1750" s="5" t="s">
        <v>3</v>
      </c>
      <c r="H1750" s="5" t="s">
        <v>7</v>
      </c>
      <c r="I1750" s="5" t="s">
        <v>237</v>
      </c>
      <c r="J1750" s="14"/>
      <c r="K1750" s="5">
        <f t="shared" si="81"/>
        <v>8</v>
      </c>
      <c r="L1750" s="12">
        <f t="shared" si="82"/>
        <v>38203</v>
      </c>
      <c r="M1750" s="5">
        <f t="shared" ca="1" si="83"/>
        <v>20</v>
      </c>
    </row>
    <row r="1751" spans="1:13" ht="15" customHeight="1" x14ac:dyDescent="0.25">
      <c r="A1751" s="5" t="s">
        <v>2316</v>
      </c>
      <c r="B1751" s="5">
        <v>1966</v>
      </c>
      <c r="C1751" s="12" t="s">
        <v>27</v>
      </c>
      <c r="D1751" s="5">
        <v>5</v>
      </c>
      <c r="E1751" s="5">
        <v>0</v>
      </c>
      <c r="F1751" s="10">
        <v>43921.18</v>
      </c>
      <c r="G1751" s="5" t="s">
        <v>2</v>
      </c>
      <c r="H1751" s="5" t="s">
        <v>2</v>
      </c>
      <c r="I1751" s="5" t="s">
        <v>14</v>
      </c>
      <c r="J1751" s="14"/>
      <c r="K1751" s="5">
        <f t="shared" si="81"/>
        <v>10</v>
      </c>
      <c r="L1751" s="12">
        <f t="shared" si="82"/>
        <v>24385</v>
      </c>
      <c r="M1751" s="5">
        <f t="shared" ca="1" si="83"/>
        <v>58</v>
      </c>
    </row>
    <row r="1752" spans="1:13" ht="15" customHeight="1" x14ac:dyDescent="0.25">
      <c r="A1752" s="5" t="s">
        <v>1892</v>
      </c>
      <c r="B1752" s="5">
        <v>1980</v>
      </c>
      <c r="C1752" s="12" t="s">
        <v>21</v>
      </c>
      <c r="D1752" s="5">
        <v>10</v>
      </c>
      <c r="E1752" s="5">
        <v>2</v>
      </c>
      <c r="F1752" s="10">
        <v>21259.38</v>
      </c>
      <c r="G1752" s="5" t="s">
        <v>3</v>
      </c>
      <c r="H1752" s="5" t="s">
        <v>3</v>
      </c>
      <c r="I1752" s="5" t="s">
        <v>156</v>
      </c>
      <c r="J1752" s="14"/>
      <c r="K1752" s="5">
        <f t="shared" si="81"/>
        <v>12</v>
      </c>
      <c r="L1752" s="12">
        <f t="shared" si="82"/>
        <v>29565</v>
      </c>
      <c r="M1752" s="5">
        <f t="shared" ca="1" si="83"/>
        <v>44</v>
      </c>
    </row>
    <row r="1753" spans="1:13" ht="15" customHeight="1" x14ac:dyDescent="0.25">
      <c r="A1753" s="5" t="s">
        <v>1891</v>
      </c>
      <c r="B1753" s="5">
        <v>1974</v>
      </c>
      <c r="C1753" s="12" t="s">
        <v>11</v>
      </c>
      <c r="D1753" s="5">
        <v>3</v>
      </c>
      <c r="E1753" s="5">
        <v>0</v>
      </c>
      <c r="F1753" s="10">
        <v>21232.18</v>
      </c>
      <c r="G1753" s="5" t="s">
        <v>3</v>
      </c>
      <c r="H1753" s="5" t="s">
        <v>2</v>
      </c>
      <c r="I1753" s="5" t="s">
        <v>32</v>
      </c>
      <c r="J1753" s="14"/>
      <c r="K1753" s="5">
        <f t="shared" si="81"/>
        <v>9</v>
      </c>
      <c r="L1753" s="12">
        <f t="shared" si="82"/>
        <v>27275</v>
      </c>
      <c r="M1753" s="5">
        <f t="shared" ca="1" si="83"/>
        <v>50</v>
      </c>
    </row>
    <row r="1754" spans="1:13" ht="15" customHeight="1" x14ac:dyDescent="0.25">
      <c r="A1754" s="5" t="s">
        <v>1890</v>
      </c>
      <c r="B1754" s="5">
        <v>1974</v>
      </c>
      <c r="C1754" s="12" t="s">
        <v>27</v>
      </c>
      <c r="D1754" s="5">
        <v>14</v>
      </c>
      <c r="E1754" s="5">
        <v>0</v>
      </c>
      <c r="F1754" s="10">
        <v>21223.68</v>
      </c>
      <c r="G1754" s="5" t="s">
        <v>3</v>
      </c>
      <c r="H1754" s="5" t="s">
        <v>2</v>
      </c>
      <c r="I1754" s="5" t="s">
        <v>4</v>
      </c>
      <c r="J1754" s="14"/>
      <c r="K1754" s="5">
        <f t="shared" si="81"/>
        <v>10</v>
      </c>
      <c r="L1754" s="12">
        <f t="shared" si="82"/>
        <v>27316</v>
      </c>
      <c r="M1754" s="5">
        <f t="shared" ca="1" si="83"/>
        <v>50</v>
      </c>
    </row>
    <row r="1755" spans="1:13" ht="15" customHeight="1" x14ac:dyDescent="0.25">
      <c r="A1755" s="5" t="s">
        <v>1889</v>
      </c>
      <c r="B1755" s="5">
        <v>1969</v>
      </c>
      <c r="C1755" s="12" t="s">
        <v>25</v>
      </c>
      <c r="D1755" s="5">
        <v>26</v>
      </c>
      <c r="E1755" s="5">
        <v>0</v>
      </c>
      <c r="F1755" s="10">
        <v>21195.82</v>
      </c>
      <c r="G1755" s="5" t="s">
        <v>3</v>
      </c>
      <c r="H1755" s="5" t="s">
        <v>7</v>
      </c>
      <c r="I1755" s="5" t="s">
        <v>4</v>
      </c>
      <c r="J1755" s="14"/>
      <c r="K1755" s="5">
        <f t="shared" si="81"/>
        <v>8</v>
      </c>
      <c r="L1755" s="12">
        <f t="shared" si="82"/>
        <v>25441</v>
      </c>
      <c r="M1755" s="5">
        <f t="shared" ca="1" si="83"/>
        <v>55</v>
      </c>
    </row>
    <row r="1756" spans="1:13" ht="15" customHeight="1" x14ac:dyDescent="0.25">
      <c r="A1756" s="5" t="s">
        <v>1888</v>
      </c>
      <c r="B1756" s="5">
        <v>1977</v>
      </c>
      <c r="C1756" s="12" t="s">
        <v>6</v>
      </c>
      <c r="D1756" s="5">
        <v>23</v>
      </c>
      <c r="E1756" s="5">
        <v>2</v>
      </c>
      <c r="F1756" s="10">
        <v>21098.55</v>
      </c>
      <c r="G1756" s="5" t="s">
        <v>3</v>
      </c>
      <c r="H1756" s="5" t="s">
        <v>3</v>
      </c>
      <c r="I1756" s="5" t="s">
        <v>14</v>
      </c>
      <c r="J1756" s="14"/>
      <c r="K1756" s="5">
        <f t="shared" si="81"/>
        <v>11</v>
      </c>
      <c r="L1756" s="12">
        <f t="shared" si="82"/>
        <v>28452</v>
      </c>
      <c r="M1756" s="5">
        <f t="shared" ca="1" si="83"/>
        <v>47</v>
      </c>
    </row>
    <row r="1757" spans="1:13" ht="15" customHeight="1" x14ac:dyDescent="0.25">
      <c r="A1757" s="5" t="s">
        <v>1887</v>
      </c>
      <c r="B1757" s="5">
        <v>1983</v>
      </c>
      <c r="C1757" s="12" t="s">
        <v>1</v>
      </c>
      <c r="D1757" s="5">
        <v>2</v>
      </c>
      <c r="E1757" s="5">
        <v>1</v>
      </c>
      <c r="F1757" s="10">
        <v>21082.16</v>
      </c>
      <c r="G1757" s="5" t="s">
        <v>3</v>
      </c>
      <c r="H1757" s="5" t="s">
        <v>2</v>
      </c>
      <c r="I1757" s="5" t="s">
        <v>32</v>
      </c>
      <c r="J1757" s="14"/>
      <c r="K1757" s="5">
        <f t="shared" si="81"/>
        <v>7</v>
      </c>
      <c r="L1757" s="12">
        <f t="shared" si="82"/>
        <v>30499</v>
      </c>
      <c r="M1757" s="5">
        <f t="shared" ca="1" si="83"/>
        <v>41</v>
      </c>
    </row>
    <row r="1758" spans="1:13" ht="15" customHeight="1" x14ac:dyDescent="0.25">
      <c r="A1758" s="5" t="s">
        <v>1885</v>
      </c>
      <c r="B1758" s="5">
        <v>1964</v>
      </c>
      <c r="C1758" s="12" t="s">
        <v>6</v>
      </c>
      <c r="D1758" s="5">
        <v>19</v>
      </c>
      <c r="E1758" s="5">
        <v>0</v>
      </c>
      <c r="F1758" s="10">
        <v>20893.060000000001</v>
      </c>
      <c r="G1758" s="5" t="s">
        <v>2</v>
      </c>
      <c r="H1758" s="5" t="s">
        <v>3</v>
      </c>
      <c r="I1758" s="5" t="s">
        <v>14</v>
      </c>
      <c r="J1758" s="14"/>
      <c r="K1758" s="5">
        <f t="shared" si="81"/>
        <v>11</v>
      </c>
      <c r="L1758" s="12">
        <f t="shared" si="82"/>
        <v>23700</v>
      </c>
      <c r="M1758" s="5">
        <f t="shared" ca="1" si="83"/>
        <v>60</v>
      </c>
    </row>
    <row r="1759" spans="1:13" ht="15" customHeight="1" x14ac:dyDescent="0.25">
      <c r="A1759" s="5" t="s">
        <v>1884</v>
      </c>
      <c r="B1759" s="5">
        <v>1975</v>
      </c>
      <c r="C1759" s="12" t="s">
        <v>21</v>
      </c>
      <c r="D1759" s="5">
        <v>8</v>
      </c>
      <c r="E1759" s="5">
        <v>0</v>
      </c>
      <c r="F1759" s="10">
        <v>20878.78</v>
      </c>
      <c r="G1759" s="5" t="s">
        <v>2</v>
      </c>
      <c r="H1759" s="5" t="s">
        <v>7</v>
      </c>
      <c r="I1759" s="5" t="s">
        <v>237</v>
      </c>
      <c r="J1759" s="14"/>
      <c r="K1759" s="5">
        <f t="shared" si="81"/>
        <v>12</v>
      </c>
      <c r="L1759" s="12">
        <f t="shared" si="82"/>
        <v>27736</v>
      </c>
      <c r="M1759" s="5">
        <f t="shared" ca="1" si="83"/>
        <v>49</v>
      </c>
    </row>
    <row r="1760" spans="1:13" ht="15" customHeight="1" x14ac:dyDescent="0.25">
      <c r="A1760" s="5" t="s">
        <v>1883</v>
      </c>
      <c r="B1760" s="5">
        <v>1967</v>
      </c>
      <c r="C1760" s="12" t="s">
        <v>11</v>
      </c>
      <c r="D1760" s="5">
        <v>8</v>
      </c>
      <c r="E1760" s="5">
        <v>0</v>
      </c>
      <c r="F1760" s="10">
        <v>20781.490000000002</v>
      </c>
      <c r="G1760" s="5" t="s">
        <v>2</v>
      </c>
      <c r="H1760" s="5" t="s">
        <v>3</v>
      </c>
      <c r="I1760" s="5" t="s">
        <v>4</v>
      </c>
      <c r="J1760" s="14"/>
      <c r="K1760" s="5">
        <f t="shared" si="81"/>
        <v>9</v>
      </c>
      <c r="L1760" s="12">
        <f t="shared" si="82"/>
        <v>24723</v>
      </c>
      <c r="M1760" s="5">
        <f t="shared" ca="1" si="83"/>
        <v>57</v>
      </c>
    </row>
    <row r="1761" spans="1:13" ht="15" customHeight="1" x14ac:dyDescent="0.25">
      <c r="A1761" s="5" t="s">
        <v>1882</v>
      </c>
      <c r="B1761" s="5">
        <v>1986</v>
      </c>
      <c r="C1761" s="12" t="s">
        <v>25</v>
      </c>
      <c r="D1761" s="5">
        <v>4</v>
      </c>
      <c r="E1761" s="5">
        <v>1</v>
      </c>
      <c r="F1761" s="10">
        <v>20773.63</v>
      </c>
      <c r="G1761" s="5" t="s">
        <v>2</v>
      </c>
      <c r="H1761" s="5" t="s">
        <v>3</v>
      </c>
      <c r="I1761" s="5" t="s">
        <v>346</v>
      </c>
      <c r="J1761" s="14"/>
      <c r="K1761" s="5">
        <f t="shared" si="81"/>
        <v>8</v>
      </c>
      <c r="L1761" s="12">
        <f t="shared" si="82"/>
        <v>31628</v>
      </c>
      <c r="M1761" s="5">
        <f t="shared" ca="1" si="83"/>
        <v>38</v>
      </c>
    </row>
    <row r="1762" spans="1:13" ht="15" customHeight="1" x14ac:dyDescent="0.25">
      <c r="A1762" s="5" t="s">
        <v>2315</v>
      </c>
      <c r="B1762" s="5">
        <v>1980</v>
      </c>
      <c r="C1762" s="12" t="s">
        <v>6</v>
      </c>
      <c r="D1762" s="5">
        <v>10</v>
      </c>
      <c r="E1762" s="5">
        <v>2</v>
      </c>
      <c r="F1762" s="10">
        <v>43896.38</v>
      </c>
      <c r="G1762" s="5" t="s">
        <v>2</v>
      </c>
      <c r="H1762" s="5" t="s">
        <v>7</v>
      </c>
      <c r="I1762" s="5" t="s">
        <v>4</v>
      </c>
      <c r="J1762" s="14"/>
      <c r="K1762" s="5">
        <f t="shared" si="81"/>
        <v>11</v>
      </c>
      <c r="L1762" s="12">
        <f t="shared" si="82"/>
        <v>29535</v>
      </c>
      <c r="M1762" s="5">
        <f t="shared" ca="1" si="83"/>
        <v>44</v>
      </c>
    </row>
    <row r="1763" spans="1:13" ht="15" customHeight="1" x14ac:dyDescent="0.25">
      <c r="A1763" s="5" t="s">
        <v>1881</v>
      </c>
      <c r="B1763" s="5">
        <v>1992</v>
      </c>
      <c r="C1763" s="12" t="s">
        <v>11</v>
      </c>
      <c r="D1763" s="5">
        <v>14</v>
      </c>
      <c r="E1763" s="5">
        <v>3</v>
      </c>
      <c r="F1763" s="10">
        <v>20745.990000000002</v>
      </c>
      <c r="G1763" s="5" t="s">
        <v>3</v>
      </c>
      <c r="H1763" s="5" t="s">
        <v>7</v>
      </c>
      <c r="I1763" s="5" t="s">
        <v>14</v>
      </c>
      <c r="J1763" s="14"/>
      <c r="K1763" s="5">
        <f t="shared" si="81"/>
        <v>9</v>
      </c>
      <c r="L1763" s="12">
        <f t="shared" si="82"/>
        <v>33861</v>
      </c>
      <c r="M1763" s="5">
        <f t="shared" ca="1" si="83"/>
        <v>32</v>
      </c>
    </row>
    <row r="1764" spans="1:13" ht="15" customHeight="1" x14ac:dyDescent="0.25">
      <c r="A1764" s="5" t="s">
        <v>1880</v>
      </c>
      <c r="B1764" s="5">
        <v>1965</v>
      </c>
      <c r="C1764" s="12" t="s">
        <v>25</v>
      </c>
      <c r="D1764" s="5">
        <v>1</v>
      </c>
      <c r="E1764" s="5">
        <v>0</v>
      </c>
      <c r="F1764" s="10">
        <v>20709.02</v>
      </c>
      <c r="G1764" s="5" t="s">
        <v>3</v>
      </c>
      <c r="H1764" s="5" t="s">
        <v>2</v>
      </c>
      <c r="I1764" s="5" t="s">
        <v>156</v>
      </c>
      <c r="J1764" s="14"/>
      <c r="K1764" s="5">
        <f t="shared" si="81"/>
        <v>8</v>
      </c>
      <c r="L1764" s="12">
        <f t="shared" si="82"/>
        <v>23955</v>
      </c>
      <c r="M1764" s="5">
        <f t="shared" ca="1" si="83"/>
        <v>59</v>
      </c>
    </row>
    <row r="1765" spans="1:13" ht="15" customHeight="1" x14ac:dyDescent="0.25">
      <c r="A1765" s="5" t="s">
        <v>1879</v>
      </c>
      <c r="B1765" s="5">
        <v>1967</v>
      </c>
      <c r="C1765" s="12" t="s">
        <v>21</v>
      </c>
      <c r="D1765" s="5">
        <v>17</v>
      </c>
      <c r="E1765" s="5">
        <v>0</v>
      </c>
      <c r="F1765" s="10">
        <v>20630.28</v>
      </c>
      <c r="G1765" s="5" t="s">
        <v>2</v>
      </c>
      <c r="H1765" s="5" t="s">
        <v>3</v>
      </c>
      <c r="I1765" s="5" t="s">
        <v>32</v>
      </c>
      <c r="J1765" s="14"/>
      <c r="K1765" s="5">
        <f t="shared" si="81"/>
        <v>12</v>
      </c>
      <c r="L1765" s="12">
        <f t="shared" si="82"/>
        <v>24823</v>
      </c>
      <c r="M1765" s="5">
        <f t="shared" ca="1" si="83"/>
        <v>57</v>
      </c>
    </row>
    <row r="1766" spans="1:13" ht="15" customHeight="1" x14ac:dyDescent="0.25">
      <c r="A1766" s="5" t="s">
        <v>1878</v>
      </c>
      <c r="B1766" s="5">
        <v>1966</v>
      </c>
      <c r="C1766" s="12" t="s">
        <v>1</v>
      </c>
      <c r="D1766" s="5">
        <v>9</v>
      </c>
      <c r="E1766" s="5">
        <v>0</v>
      </c>
      <c r="F1766" s="10">
        <v>20568.32</v>
      </c>
      <c r="G1766" s="5" t="s">
        <v>3</v>
      </c>
      <c r="H1766" s="5" t="s">
        <v>2</v>
      </c>
      <c r="I1766" s="5" t="s">
        <v>14</v>
      </c>
      <c r="J1766" s="14"/>
      <c r="K1766" s="5">
        <f t="shared" si="81"/>
        <v>7</v>
      </c>
      <c r="L1766" s="12">
        <f t="shared" si="82"/>
        <v>24297</v>
      </c>
      <c r="M1766" s="5">
        <f t="shared" ca="1" si="83"/>
        <v>58</v>
      </c>
    </row>
    <row r="1767" spans="1:13" ht="15" customHeight="1" x14ac:dyDescent="0.25">
      <c r="A1767" s="5" t="s">
        <v>1877</v>
      </c>
      <c r="B1767" s="5">
        <v>1969</v>
      </c>
      <c r="C1767" s="12" t="s">
        <v>27</v>
      </c>
      <c r="D1767" s="5">
        <v>13</v>
      </c>
      <c r="E1767" s="5">
        <v>3</v>
      </c>
      <c r="F1767" s="10">
        <v>20463</v>
      </c>
      <c r="G1767" s="5" t="s">
        <v>2</v>
      </c>
      <c r="H1767" s="5" t="s">
        <v>2</v>
      </c>
      <c r="I1767" s="5" t="s">
        <v>4</v>
      </c>
      <c r="J1767" s="14"/>
      <c r="K1767" s="5">
        <f t="shared" si="81"/>
        <v>10</v>
      </c>
      <c r="L1767" s="12">
        <f t="shared" si="82"/>
        <v>25489</v>
      </c>
      <c r="M1767" s="5">
        <f t="shared" ca="1" si="83"/>
        <v>55</v>
      </c>
    </row>
    <row r="1768" spans="1:13" ht="15" customHeight="1" x14ac:dyDescent="0.25">
      <c r="A1768" s="5" t="s">
        <v>1876</v>
      </c>
      <c r="B1768" s="5">
        <v>1962</v>
      </c>
      <c r="C1768" s="12" t="s">
        <v>27</v>
      </c>
      <c r="D1768" s="5">
        <v>18</v>
      </c>
      <c r="E1768" s="5">
        <v>0</v>
      </c>
      <c r="F1768" s="10">
        <v>20446.849999999999</v>
      </c>
      <c r="G1768" s="5" t="s">
        <v>2</v>
      </c>
      <c r="H1768" s="5" t="s">
        <v>7</v>
      </c>
      <c r="I1768" s="5" t="s">
        <v>14</v>
      </c>
      <c r="J1768" s="14"/>
      <c r="K1768" s="5">
        <f t="shared" si="81"/>
        <v>10</v>
      </c>
      <c r="L1768" s="12">
        <f t="shared" si="82"/>
        <v>22937</v>
      </c>
      <c r="M1768" s="5">
        <f t="shared" ca="1" si="83"/>
        <v>62</v>
      </c>
    </row>
    <row r="1769" spans="1:13" ht="15" customHeight="1" x14ac:dyDescent="0.25">
      <c r="A1769" s="5" t="s">
        <v>1875</v>
      </c>
      <c r="B1769" s="5">
        <v>1985</v>
      </c>
      <c r="C1769" s="12" t="s">
        <v>1</v>
      </c>
      <c r="D1769" s="5">
        <v>12</v>
      </c>
      <c r="E1769" s="5">
        <v>0</v>
      </c>
      <c r="F1769" s="10">
        <v>20420.599999999999</v>
      </c>
      <c r="G1769" s="5" t="s">
        <v>3</v>
      </c>
      <c r="H1769" s="5" t="s">
        <v>2</v>
      </c>
      <c r="I1769" s="5" t="s">
        <v>32</v>
      </c>
      <c r="J1769" s="14"/>
      <c r="K1769" s="5">
        <f t="shared" si="81"/>
        <v>7</v>
      </c>
      <c r="L1769" s="12">
        <f t="shared" si="82"/>
        <v>31240</v>
      </c>
      <c r="M1769" s="5">
        <f t="shared" ca="1" si="83"/>
        <v>39</v>
      </c>
    </row>
    <row r="1770" spans="1:13" ht="15" customHeight="1" x14ac:dyDescent="0.25">
      <c r="A1770" s="5" t="s">
        <v>1874</v>
      </c>
      <c r="B1770" s="5">
        <v>1962</v>
      </c>
      <c r="C1770" s="12" t="s">
        <v>1</v>
      </c>
      <c r="D1770" s="5">
        <v>2</v>
      </c>
      <c r="E1770" s="5">
        <v>0</v>
      </c>
      <c r="F1770" s="10">
        <v>20354.5</v>
      </c>
      <c r="G1770" s="5" t="s">
        <v>3</v>
      </c>
      <c r="H1770" s="5" t="s">
        <v>2</v>
      </c>
      <c r="I1770" s="5" t="s">
        <v>525</v>
      </c>
      <c r="J1770" s="14"/>
      <c r="K1770" s="5">
        <f t="shared" si="81"/>
        <v>7</v>
      </c>
      <c r="L1770" s="12">
        <f t="shared" si="82"/>
        <v>22829</v>
      </c>
      <c r="M1770" s="5">
        <f t="shared" ca="1" si="83"/>
        <v>62</v>
      </c>
    </row>
    <row r="1771" spans="1:13" ht="15" customHeight="1" x14ac:dyDescent="0.25">
      <c r="A1771" s="5" t="s">
        <v>1873</v>
      </c>
      <c r="B1771" s="5">
        <v>1985</v>
      </c>
      <c r="C1771" s="12" t="s">
        <v>11</v>
      </c>
      <c r="D1771" s="5">
        <v>17</v>
      </c>
      <c r="E1771" s="5">
        <v>1</v>
      </c>
      <c r="F1771" s="10">
        <v>20296.86</v>
      </c>
      <c r="G1771" s="5" t="s">
        <v>3</v>
      </c>
      <c r="H1771" s="5" t="s">
        <v>7</v>
      </c>
      <c r="I1771" s="5" t="s">
        <v>237</v>
      </c>
      <c r="J1771" s="14"/>
      <c r="K1771" s="5">
        <f t="shared" si="81"/>
        <v>9</v>
      </c>
      <c r="L1771" s="12">
        <f t="shared" si="82"/>
        <v>31307</v>
      </c>
      <c r="M1771" s="5">
        <f t="shared" ca="1" si="83"/>
        <v>39</v>
      </c>
    </row>
    <row r="1772" spans="1:13" ht="15" customHeight="1" x14ac:dyDescent="0.25">
      <c r="A1772" s="5" t="s">
        <v>1872</v>
      </c>
      <c r="B1772" s="5">
        <v>1993</v>
      </c>
      <c r="C1772" s="12" t="s">
        <v>11</v>
      </c>
      <c r="D1772" s="5">
        <v>7</v>
      </c>
      <c r="E1772" s="5">
        <v>1</v>
      </c>
      <c r="F1772" s="10">
        <v>20277.810000000001</v>
      </c>
      <c r="G1772" s="5" t="s">
        <v>3</v>
      </c>
      <c r="H1772" s="5" t="s">
        <v>3</v>
      </c>
      <c r="I1772" s="5" t="s">
        <v>158</v>
      </c>
      <c r="J1772" s="14"/>
      <c r="K1772" s="5">
        <f t="shared" si="81"/>
        <v>9</v>
      </c>
      <c r="L1772" s="12">
        <f t="shared" si="82"/>
        <v>34219</v>
      </c>
      <c r="M1772" s="5">
        <f t="shared" ca="1" si="83"/>
        <v>31</v>
      </c>
    </row>
    <row r="1773" spans="1:13" ht="15" customHeight="1" x14ac:dyDescent="0.25">
      <c r="A1773" s="5" t="s">
        <v>2314</v>
      </c>
      <c r="B1773" s="5">
        <v>1966</v>
      </c>
      <c r="C1773" s="12" t="s">
        <v>1</v>
      </c>
      <c r="D1773" s="5">
        <v>2</v>
      </c>
      <c r="E1773" s="5">
        <v>0</v>
      </c>
      <c r="F1773" s="10">
        <v>43817.45</v>
      </c>
      <c r="G1773" s="5" t="s">
        <v>2</v>
      </c>
      <c r="H1773" s="5" t="s">
        <v>3</v>
      </c>
      <c r="I1773" s="5" t="s">
        <v>14</v>
      </c>
      <c r="J1773" s="14"/>
      <c r="K1773" s="5">
        <f t="shared" si="81"/>
        <v>7</v>
      </c>
      <c r="L1773" s="12">
        <f t="shared" si="82"/>
        <v>24290</v>
      </c>
      <c r="M1773" s="5">
        <f t="shared" ca="1" si="83"/>
        <v>58</v>
      </c>
    </row>
    <row r="1774" spans="1:13" ht="15" customHeight="1" x14ac:dyDescent="0.25">
      <c r="A1774" s="5" t="s">
        <v>1871</v>
      </c>
      <c r="B1774" s="5">
        <v>1966</v>
      </c>
      <c r="C1774" s="12" t="s">
        <v>25</v>
      </c>
      <c r="D1774" s="5">
        <v>22</v>
      </c>
      <c r="E1774" s="5">
        <v>0</v>
      </c>
      <c r="F1774" s="10">
        <v>20253.84</v>
      </c>
      <c r="G1774" s="5" t="s">
        <v>2</v>
      </c>
      <c r="H1774" s="5" t="s">
        <v>3</v>
      </c>
      <c r="I1774" s="5" t="s">
        <v>14</v>
      </c>
      <c r="J1774" s="14"/>
      <c r="K1774" s="5">
        <f t="shared" si="81"/>
        <v>8</v>
      </c>
      <c r="L1774" s="12">
        <f t="shared" si="82"/>
        <v>24341</v>
      </c>
      <c r="M1774" s="5">
        <f t="shared" ca="1" si="83"/>
        <v>58</v>
      </c>
    </row>
    <row r="1775" spans="1:13" ht="15" customHeight="1" x14ac:dyDescent="0.25">
      <c r="A1775" s="5" t="s">
        <v>1870</v>
      </c>
      <c r="B1775" s="5">
        <v>1987</v>
      </c>
      <c r="C1775" s="12" t="s">
        <v>27</v>
      </c>
      <c r="D1775" s="5">
        <v>17</v>
      </c>
      <c r="E1775" s="5">
        <v>0</v>
      </c>
      <c r="F1775" s="10">
        <v>20234.849999999999</v>
      </c>
      <c r="G1775" s="5" t="s">
        <v>2</v>
      </c>
      <c r="H1775" s="5" t="s">
        <v>3</v>
      </c>
      <c r="I1775" s="5" t="s">
        <v>14</v>
      </c>
      <c r="J1775" s="14"/>
      <c r="K1775" s="5">
        <f t="shared" si="81"/>
        <v>10</v>
      </c>
      <c r="L1775" s="12">
        <f t="shared" si="82"/>
        <v>32067</v>
      </c>
      <c r="M1775" s="5">
        <f t="shared" ca="1" si="83"/>
        <v>37</v>
      </c>
    </row>
    <row r="1776" spans="1:13" ht="15" customHeight="1" x14ac:dyDescent="0.25">
      <c r="A1776" s="5" t="s">
        <v>1869</v>
      </c>
      <c r="B1776" s="5">
        <v>1994</v>
      </c>
      <c r="C1776" s="12" t="s">
        <v>9</v>
      </c>
      <c r="D1776" s="5">
        <v>8</v>
      </c>
      <c r="E1776" s="5">
        <v>2</v>
      </c>
      <c r="F1776" s="10">
        <v>20177.669999999998</v>
      </c>
      <c r="G1776" s="5" t="s">
        <v>2</v>
      </c>
      <c r="H1776" s="5" t="s">
        <v>7</v>
      </c>
      <c r="I1776" s="5" t="s">
        <v>32</v>
      </c>
      <c r="J1776" s="14"/>
      <c r="K1776" s="5">
        <f t="shared" si="81"/>
        <v>6</v>
      </c>
      <c r="L1776" s="12">
        <f t="shared" si="82"/>
        <v>34493</v>
      </c>
      <c r="M1776" s="5">
        <f t="shared" ca="1" si="83"/>
        <v>30</v>
      </c>
    </row>
    <row r="1777" spans="1:13" ht="15" customHeight="1" x14ac:dyDescent="0.25">
      <c r="A1777" s="5" t="s">
        <v>1868</v>
      </c>
      <c r="B1777" s="5">
        <v>2002</v>
      </c>
      <c r="C1777" s="12" t="s">
        <v>1</v>
      </c>
      <c r="D1777" s="5">
        <v>9</v>
      </c>
      <c r="E1777" s="5">
        <v>0</v>
      </c>
      <c r="F1777" s="10">
        <v>20167.34</v>
      </c>
      <c r="G1777" s="5" t="s">
        <v>3</v>
      </c>
      <c r="H1777" s="5" t="s">
        <v>3</v>
      </c>
      <c r="I1777" s="5" t="s">
        <v>32</v>
      </c>
      <c r="J1777" s="14"/>
      <c r="K1777" s="5">
        <f t="shared" si="81"/>
        <v>7</v>
      </c>
      <c r="L1777" s="12">
        <f t="shared" si="82"/>
        <v>37446</v>
      </c>
      <c r="M1777" s="5">
        <f t="shared" ca="1" si="83"/>
        <v>22</v>
      </c>
    </row>
    <row r="1778" spans="1:13" ht="15" customHeight="1" x14ac:dyDescent="0.25">
      <c r="A1778" s="5" t="s">
        <v>1867</v>
      </c>
      <c r="B1778" s="5">
        <v>1983</v>
      </c>
      <c r="C1778" s="12" t="s">
        <v>27</v>
      </c>
      <c r="D1778" s="5">
        <v>6</v>
      </c>
      <c r="E1778" s="5">
        <v>0</v>
      </c>
      <c r="F1778" s="10">
        <v>20149.32</v>
      </c>
      <c r="G1778" s="5" t="s">
        <v>2</v>
      </c>
      <c r="H1778" s="5" t="s">
        <v>7</v>
      </c>
      <c r="I1778" s="5" t="s">
        <v>158</v>
      </c>
      <c r="J1778" s="14"/>
      <c r="K1778" s="5">
        <f t="shared" si="81"/>
        <v>10</v>
      </c>
      <c r="L1778" s="12">
        <f t="shared" si="82"/>
        <v>30595</v>
      </c>
      <c r="M1778" s="5">
        <f t="shared" ca="1" si="83"/>
        <v>41</v>
      </c>
    </row>
    <row r="1779" spans="1:13" ht="15" customHeight="1" x14ac:dyDescent="0.25">
      <c r="A1779" s="5" t="s">
        <v>1866</v>
      </c>
      <c r="B1779" s="5">
        <v>1988</v>
      </c>
      <c r="C1779" s="12" t="s">
        <v>1</v>
      </c>
      <c r="D1779" s="5">
        <v>25</v>
      </c>
      <c r="E1779" s="5">
        <v>1</v>
      </c>
      <c r="F1779" s="10">
        <v>20009.63</v>
      </c>
      <c r="G1779" s="5" t="s">
        <v>2</v>
      </c>
      <c r="H1779" s="5" t="s">
        <v>7</v>
      </c>
      <c r="I1779" s="5" t="s">
        <v>14</v>
      </c>
      <c r="J1779" s="14"/>
      <c r="K1779" s="5">
        <f t="shared" si="81"/>
        <v>7</v>
      </c>
      <c r="L1779" s="12">
        <f t="shared" si="82"/>
        <v>32349</v>
      </c>
      <c r="M1779" s="5">
        <f t="shared" ca="1" si="83"/>
        <v>36</v>
      </c>
    </row>
    <row r="1780" spans="1:13" ht="15" customHeight="1" x14ac:dyDescent="0.25">
      <c r="A1780" s="5" t="s">
        <v>1865</v>
      </c>
      <c r="B1780" s="5">
        <v>1966</v>
      </c>
      <c r="C1780" s="12" t="s">
        <v>25</v>
      </c>
      <c r="D1780" s="5">
        <v>10</v>
      </c>
      <c r="E1780" s="5">
        <v>0</v>
      </c>
      <c r="F1780" s="10">
        <v>19995.29</v>
      </c>
      <c r="G1780" s="5" t="s">
        <v>7</v>
      </c>
      <c r="H1780" s="5" t="s">
        <v>3</v>
      </c>
      <c r="I1780" s="5" t="s">
        <v>525</v>
      </c>
      <c r="J1780" s="14"/>
      <c r="K1780" s="5">
        <f t="shared" si="81"/>
        <v>8</v>
      </c>
      <c r="L1780" s="12">
        <f t="shared" si="82"/>
        <v>24329</v>
      </c>
      <c r="M1780" s="5">
        <f t="shared" ca="1" si="83"/>
        <v>58</v>
      </c>
    </row>
    <row r="1781" spans="1:13" ht="15" customHeight="1" x14ac:dyDescent="0.25">
      <c r="A1781" s="5" t="s">
        <v>1864</v>
      </c>
      <c r="B1781" s="5">
        <v>1980</v>
      </c>
      <c r="C1781" s="12" t="s">
        <v>27</v>
      </c>
      <c r="D1781" s="5">
        <v>9</v>
      </c>
      <c r="E1781" s="5">
        <v>0</v>
      </c>
      <c r="F1781" s="10">
        <v>19964.75</v>
      </c>
      <c r="G1781" s="5" t="s">
        <v>7</v>
      </c>
      <c r="H1781" s="5" t="s">
        <v>2</v>
      </c>
      <c r="I1781" s="5" t="s">
        <v>237</v>
      </c>
      <c r="J1781" s="14"/>
      <c r="K1781" s="5">
        <f t="shared" si="81"/>
        <v>10</v>
      </c>
      <c r="L1781" s="12">
        <f t="shared" si="82"/>
        <v>29503</v>
      </c>
      <c r="M1781" s="5">
        <f t="shared" ca="1" si="83"/>
        <v>44</v>
      </c>
    </row>
    <row r="1782" spans="1:13" ht="15" customHeight="1" x14ac:dyDescent="0.25">
      <c r="A1782" s="5" t="s">
        <v>1863</v>
      </c>
      <c r="B1782" s="5">
        <v>1997</v>
      </c>
      <c r="C1782" s="12" t="s">
        <v>27</v>
      </c>
      <c r="D1782" s="5">
        <v>18</v>
      </c>
      <c r="E1782" s="5">
        <v>3</v>
      </c>
      <c r="F1782" s="10">
        <v>19933.46</v>
      </c>
      <c r="G1782" s="5" t="s">
        <v>7</v>
      </c>
      <c r="H1782" s="5" t="s">
        <v>3</v>
      </c>
      <c r="I1782" s="5" t="s">
        <v>32</v>
      </c>
      <c r="J1782" s="14"/>
      <c r="K1782" s="5">
        <f t="shared" si="81"/>
        <v>10</v>
      </c>
      <c r="L1782" s="12">
        <f t="shared" si="82"/>
        <v>35721</v>
      </c>
      <c r="M1782" s="5">
        <f t="shared" ca="1" si="83"/>
        <v>27</v>
      </c>
    </row>
    <row r="1783" spans="1:13" ht="15" customHeight="1" x14ac:dyDescent="0.25">
      <c r="A1783" s="5" t="s">
        <v>1862</v>
      </c>
      <c r="B1783" s="5">
        <v>1979</v>
      </c>
      <c r="C1783" s="12" t="s">
        <v>27</v>
      </c>
      <c r="D1783" s="5">
        <v>30</v>
      </c>
      <c r="E1783" s="5">
        <v>2</v>
      </c>
      <c r="F1783" s="10">
        <v>19798.05</v>
      </c>
      <c r="G1783" s="5" t="s">
        <v>7</v>
      </c>
      <c r="H1783" s="5" t="s">
        <v>7</v>
      </c>
      <c r="I1783" s="5" t="s">
        <v>237</v>
      </c>
      <c r="J1783" s="14"/>
      <c r="K1783" s="5">
        <f t="shared" si="81"/>
        <v>10</v>
      </c>
      <c r="L1783" s="12">
        <f t="shared" si="82"/>
        <v>29158</v>
      </c>
      <c r="M1783" s="5">
        <f t="shared" ca="1" si="83"/>
        <v>45</v>
      </c>
    </row>
    <row r="1784" spans="1:13" ht="15" customHeight="1" x14ac:dyDescent="0.25">
      <c r="A1784" s="5" t="s">
        <v>2358</v>
      </c>
      <c r="B1784" s="5">
        <v>1989</v>
      </c>
      <c r="C1784" s="12" t="s">
        <v>9</v>
      </c>
      <c r="D1784" s="5">
        <v>19</v>
      </c>
      <c r="E1784" s="5">
        <v>0</v>
      </c>
      <c r="F1784" s="10">
        <v>55135.4</v>
      </c>
      <c r="G1784" s="5" t="s">
        <v>7</v>
      </c>
      <c r="H1784" s="5" t="s">
        <v>2</v>
      </c>
      <c r="I1784" s="5" t="s">
        <v>14</v>
      </c>
      <c r="J1784" s="14"/>
      <c r="K1784" s="5">
        <f t="shared" si="81"/>
        <v>6</v>
      </c>
      <c r="L1784" s="12">
        <f t="shared" si="82"/>
        <v>32678</v>
      </c>
      <c r="M1784" s="5">
        <f t="shared" ca="1" si="83"/>
        <v>35</v>
      </c>
    </row>
    <row r="1785" spans="1:13" ht="15" customHeight="1" x14ac:dyDescent="0.25">
      <c r="A1785" s="5" t="s">
        <v>2313</v>
      </c>
      <c r="B1785" s="5">
        <v>1966</v>
      </c>
      <c r="C1785" s="12" t="s">
        <v>27</v>
      </c>
      <c r="D1785" s="5">
        <v>25</v>
      </c>
      <c r="E1785" s="5">
        <v>2</v>
      </c>
      <c r="F1785" s="10">
        <v>43813.87</v>
      </c>
      <c r="G1785" s="5" t="s">
        <v>2</v>
      </c>
      <c r="H1785" s="5" t="s">
        <v>2</v>
      </c>
      <c r="I1785" s="5" t="s">
        <v>4</v>
      </c>
      <c r="J1785" s="14"/>
      <c r="K1785" s="5">
        <f t="shared" si="81"/>
        <v>10</v>
      </c>
      <c r="L1785" s="12">
        <f t="shared" si="82"/>
        <v>24405</v>
      </c>
      <c r="M1785" s="5">
        <f t="shared" ca="1" si="83"/>
        <v>58</v>
      </c>
    </row>
    <row r="1786" spans="1:13" ht="15" customHeight="1" x14ac:dyDescent="0.25">
      <c r="A1786" s="5" t="s">
        <v>1861</v>
      </c>
      <c r="B1786" s="5">
        <v>1972</v>
      </c>
      <c r="C1786" s="12" t="s">
        <v>9</v>
      </c>
      <c r="D1786" s="5">
        <v>14</v>
      </c>
      <c r="E1786" s="5">
        <v>3</v>
      </c>
      <c r="F1786" s="10">
        <v>19749.38</v>
      </c>
      <c r="G1786" s="5" t="s">
        <v>7</v>
      </c>
      <c r="H1786" s="5" t="s">
        <v>3</v>
      </c>
      <c r="I1786" s="5" t="s">
        <v>4</v>
      </c>
      <c r="J1786" s="14"/>
      <c r="K1786" s="5">
        <f t="shared" si="81"/>
        <v>6</v>
      </c>
      <c r="L1786" s="12">
        <f t="shared" si="82"/>
        <v>26464</v>
      </c>
      <c r="M1786" s="5">
        <f t="shared" ca="1" si="83"/>
        <v>52</v>
      </c>
    </row>
    <row r="1787" spans="1:13" ht="15" customHeight="1" x14ac:dyDescent="0.25">
      <c r="A1787" s="5" t="s">
        <v>1860</v>
      </c>
      <c r="B1787" s="5">
        <v>1990</v>
      </c>
      <c r="C1787" s="12" t="s">
        <v>25</v>
      </c>
      <c r="D1787" s="5">
        <v>8</v>
      </c>
      <c r="E1787" s="5">
        <v>1</v>
      </c>
      <c r="F1787" s="10">
        <v>19719.689999999999</v>
      </c>
      <c r="G1787" s="5" t="s">
        <v>7</v>
      </c>
      <c r="H1787" s="5" t="s">
        <v>2</v>
      </c>
      <c r="I1787" s="5" t="s">
        <v>4</v>
      </c>
      <c r="J1787" s="14"/>
      <c r="K1787" s="5">
        <f t="shared" si="81"/>
        <v>8</v>
      </c>
      <c r="L1787" s="12">
        <f t="shared" si="82"/>
        <v>33093</v>
      </c>
      <c r="M1787" s="5">
        <f t="shared" ca="1" si="83"/>
        <v>34</v>
      </c>
    </row>
    <row r="1788" spans="1:13" ht="15" customHeight="1" x14ac:dyDescent="0.25">
      <c r="A1788" s="5" t="s">
        <v>1859</v>
      </c>
      <c r="B1788" s="5">
        <v>1994</v>
      </c>
      <c r="C1788" s="12" t="s">
        <v>25</v>
      </c>
      <c r="D1788" s="5">
        <v>27</v>
      </c>
      <c r="E1788" s="5">
        <v>0</v>
      </c>
      <c r="F1788" s="10">
        <v>19673.34</v>
      </c>
      <c r="G1788" s="5" t="s">
        <v>7</v>
      </c>
      <c r="H1788" s="5" t="s">
        <v>2</v>
      </c>
      <c r="I1788" s="5" t="s">
        <v>14</v>
      </c>
      <c r="J1788" s="14"/>
      <c r="K1788" s="5">
        <f t="shared" si="81"/>
        <v>8</v>
      </c>
      <c r="L1788" s="12">
        <f t="shared" si="82"/>
        <v>34573</v>
      </c>
      <c r="M1788" s="5">
        <f t="shared" ca="1" si="83"/>
        <v>30</v>
      </c>
    </row>
    <row r="1789" spans="1:13" ht="15" customHeight="1" x14ac:dyDescent="0.25">
      <c r="A1789" s="5" t="s">
        <v>1858</v>
      </c>
      <c r="B1789" s="5">
        <v>1978</v>
      </c>
      <c r="C1789" s="12" t="s">
        <v>11</v>
      </c>
      <c r="D1789" s="5">
        <v>24</v>
      </c>
      <c r="E1789" s="5">
        <v>1</v>
      </c>
      <c r="F1789" s="10">
        <v>19594.810000000001</v>
      </c>
      <c r="G1789" s="5" t="s">
        <v>7</v>
      </c>
      <c r="H1789" s="5" t="s">
        <v>7</v>
      </c>
      <c r="I1789" s="5" t="s">
        <v>237</v>
      </c>
      <c r="J1789" s="14"/>
      <c r="K1789" s="5">
        <f t="shared" si="81"/>
        <v>9</v>
      </c>
      <c r="L1789" s="12">
        <f t="shared" si="82"/>
        <v>28757</v>
      </c>
      <c r="M1789" s="5">
        <f t="shared" ca="1" si="83"/>
        <v>46</v>
      </c>
    </row>
    <row r="1790" spans="1:13" ht="15" customHeight="1" x14ac:dyDescent="0.25">
      <c r="A1790" s="5" t="s">
        <v>1857</v>
      </c>
      <c r="B1790" s="5">
        <v>1963</v>
      </c>
      <c r="C1790" s="12" t="s">
        <v>1</v>
      </c>
      <c r="D1790" s="5">
        <v>14</v>
      </c>
      <c r="E1790" s="5">
        <v>0</v>
      </c>
      <c r="F1790" s="10">
        <v>19551.34</v>
      </c>
      <c r="G1790" s="5" t="s">
        <v>7</v>
      </c>
      <c r="H1790" s="5" t="s">
        <v>3</v>
      </c>
      <c r="I1790" s="5" t="s">
        <v>14</v>
      </c>
      <c r="J1790" s="14"/>
      <c r="K1790" s="5">
        <f t="shared" si="81"/>
        <v>7</v>
      </c>
      <c r="L1790" s="12">
        <f t="shared" si="82"/>
        <v>23206</v>
      </c>
      <c r="M1790" s="5">
        <f t="shared" ca="1" si="83"/>
        <v>61</v>
      </c>
    </row>
    <row r="1791" spans="1:13" ht="15" customHeight="1" x14ac:dyDescent="0.25">
      <c r="A1791" s="5" t="s">
        <v>1856</v>
      </c>
      <c r="B1791" s="5">
        <v>1985</v>
      </c>
      <c r="C1791" s="12" t="s">
        <v>11</v>
      </c>
      <c r="D1791" s="5">
        <v>17</v>
      </c>
      <c r="E1791" s="5">
        <v>0</v>
      </c>
      <c r="F1791" s="10">
        <v>19539.240000000002</v>
      </c>
      <c r="G1791" s="5" t="s">
        <v>7</v>
      </c>
      <c r="H1791" s="5" t="s">
        <v>7</v>
      </c>
      <c r="I1791" s="5" t="s">
        <v>4</v>
      </c>
      <c r="J1791" s="14"/>
      <c r="K1791" s="5">
        <f t="shared" si="81"/>
        <v>9</v>
      </c>
      <c r="L1791" s="12">
        <f t="shared" si="82"/>
        <v>31307</v>
      </c>
      <c r="M1791" s="5">
        <f t="shared" ca="1" si="83"/>
        <v>39</v>
      </c>
    </row>
    <row r="1792" spans="1:13" ht="15" customHeight="1" x14ac:dyDescent="0.25">
      <c r="A1792" s="5" t="s">
        <v>1855</v>
      </c>
      <c r="B1792" s="5">
        <v>1992</v>
      </c>
      <c r="C1792" s="12" t="s">
        <v>25</v>
      </c>
      <c r="D1792" s="5">
        <v>19</v>
      </c>
      <c r="E1792" s="5">
        <v>1</v>
      </c>
      <c r="F1792" s="10">
        <v>19521.97</v>
      </c>
      <c r="G1792" s="5" t="s">
        <v>7</v>
      </c>
      <c r="H1792" s="5" t="s">
        <v>2</v>
      </c>
      <c r="I1792" s="5" t="s">
        <v>4</v>
      </c>
      <c r="J1792" s="14"/>
      <c r="K1792" s="5">
        <f t="shared" si="81"/>
        <v>8</v>
      </c>
      <c r="L1792" s="12">
        <f t="shared" si="82"/>
        <v>33835</v>
      </c>
      <c r="M1792" s="5">
        <f t="shared" ca="1" si="83"/>
        <v>32</v>
      </c>
    </row>
    <row r="1793" spans="1:13" ht="15" customHeight="1" x14ac:dyDescent="0.25">
      <c r="A1793" s="5" t="s">
        <v>1854</v>
      </c>
      <c r="B1793" s="5">
        <v>1980</v>
      </c>
      <c r="C1793" s="12" t="s">
        <v>6</v>
      </c>
      <c r="D1793" s="5">
        <v>8</v>
      </c>
      <c r="E1793" s="5">
        <v>0</v>
      </c>
      <c r="F1793" s="10">
        <v>19515.54</v>
      </c>
      <c r="G1793" s="5" t="s">
        <v>7</v>
      </c>
      <c r="H1793" s="5" t="s">
        <v>7</v>
      </c>
      <c r="I1793" s="5" t="s">
        <v>4</v>
      </c>
      <c r="J1793" s="14"/>
      <c r="K1793" s="5">
        <f t="shared" si="81"/>
        <v>11</v>
      </c>
      <c r="L1793" s="12">
        <f t="shared" si="82"/>
        <v>29533</v>
      </c>
      <c r="M1793" s="5">
        <f t="shared" ca="1" si="83"/>
        <v>44</v>
      </c>
    </row>
    <row r="1794" spans="1:13" ht="15" customHeight="1" x14ac:dyDescent="0.25">
      <c r="A1794" s="5" t="s">
        <v>1853</v>
      </c>
      <c r="B1794" s="5">
        <v>1987</v>
      </c>
      <c r="C1794" s="12" t="s">
        <v>6</v>
      </c>
      <c r="D1794" s="5">
        <v>30</v>
      </c>
      <c r="E1794" s="5">
        <v>4</v>
      </c>
      <c r="F1794" s="10">
        <v>19496.72</v>
      </c>
      <c r="G1794" s="5" t="s">
        <v>7</v>
      </c>
      <c r="H1794" s="5" t="s">
        <v>3</v>
      </c>
      <c r="I1794" s="5" t="s">
        <v>156</v>
      </c>
      <c r="J1794" s="14"/>
      <c r="K1794" s="5">
        <f t="shared" ref="K1794:K1857" si="84">MONTH(1&amp;C1794)</f>
        <v>11</v>
      </c>
      <c r="L1794" s="12">
        <f t="shared" ref="L1794:L1857" si="85">DATE(B1794,K1794,D1794)</f>
        <v>32111</v>
      </c>
      <c r="M1794" s="5">
        <f t="shared" ref="M1794:M1857" ca="1" si="86">DATEDIF(L1794,TODAY(),"Y")</f>
        <v>37</v>
      </c>
    </row>
    <row r="1795" spans="1:13" ht="15" customHeight="1" x14ac:dyDescent="0.25">
      <c r="A1795" s="5" t="s">
        <v>1852</v>
      </c>
      <c r="B1795" s="5">
        <v>1982</v>
      </c>
      <c r="C1795" s="12" t="s">
        <v>21</v>
      </c>
      <c r="D1795" s="5">
        <v>15</v>
      </c>
      <c r="E1795" s="5">
        <v>2</v>
      </c>
      <c r="F1795" s="10">
        <v>19444.27</v>
      </c>
      <c r="G1795" s="5" t="s">
        <v>7</v>
      </c>
      <c r="H1795" s="5" t="s">
        <v>7</v>
      </c>
      <c r="I1795" s="5" t="s">
        <v>4</v>
      </c>
      <c r="J1795" s="14"/>
      <c r="K1795" s="5">
        <f t="shared" si="84"/>
        <v>12</v>
      </c>
      <c r="L1795" s="12">
        <f t="shared" si="85"/>
        <v>30300</v>
      </c>
      <c r="M1795" s="5">
        <f t="shared" ca="1" si="86"/>
        <v>42</v>
      </c>
    </row>
    <row r="1796" spans="1:13" ht="15" customHeight="1" x14ac:dyDescent="0.25">
      <c r="A1796" s="5" t="s">
        <v>2312</v>
      </c>
      <c r="B1796" s="5">
        <v>1986</v>
      </c>
      <c r="C1796" s="12" t="s">
        <v>21</v>
      </c>
      <c r="D1796" s="5">
        <v>29</v>
      </c>
      <c r="E1796" s="5">
        <v>3</v>
      </c>
      <c r="F1796" s="10">
        <v>43753.34</v>
      </c>
      <c r="G1796" s="5" t="s">
        <v>2</v>
      </c>
      <c r="H1796" s="5" t="s">
        <v>7</v>
      </c>
      <c r="I1796" s="5" t="s">
        <v>154</v>
      </c>
      <c r="J1796" s="14"/>
      <c r="K1796" s="5">
        <f t="shared" si="84"/>
        <v>12</v>
      </c>
      <c r="L1796" s="12">
        <f t="shared" si="85"/>
        <v>31775</v>
      </c>
      <c r="M1796" s="5">
        <f t="shared" ca="1" si="86"/>
        <v>38</v>
      </c>
    </row>
    <row r="1797" spans="1:13" ht="15" customHeight="1" x14ac:dyDescent="0.25">
      <c r="A1797" s="5" t="s">
        <v>1851</v>
      </c>
      <c r="B1797" s="5">
        <v>1993</v>
      </c>
      <c r="C1797" s="12" t="s">
        <v>11</v>
      </c>
      <c r="D1797" s="5">
        <v>6</v>
      </c>
      <c r="E1797" s="5">
        <v>2</v>
      </c>
      <c r="F1797" s="10">
        <v>19442.349999999999</v>
      </c>
      <c r="G1797" s="5" t="s">
        <v>7</v>
      </c>
      <c r="H1797" s="5" t="s">
        <v>3</v>
      </c>
      <c r="I1797" s="5" t="s">
        <v>14</v>
      </c>
      <c r="J1797" s="14"/>
      <c r="K1797" s="5">
        <f t="shared" si="84"/>
        <v>9</v>
      </c>
      <c r="L1797" s="12">
        <f t="shared" si="85"/>
        <v>34218</v>
      </c>
      <c r="M1797" s="5">
        <f t="shared" ca="1" si="86"/>
        <v>31</v>
      </c>
    </row>
    <row r="1798" spans="1:13" ht="15" customHeight="1" x14ac:dyDescent="0.25">
      <c r="A1798" s="5" t="s">
        <v>1850</v>
      </c>
      <c r="B1798" s="5">
        <v>1987</v>
      </c>
      <c r="C1798" s="12" t="s">
        <v>9</v>
      </c>
      <c r="D1798" s="5">
        <v>30</v>
      </c>
      <c r="E1798" s="5">
        <v>3</v>
      </c>
      <c r="F1798" s="10">
        <v>19362</v>
      </c>
      <c r="G1798" s="5" t="s">
        <v>7</v>
      </c>
      <c r="H1798" s="5" t="s">
        <v>3</v>
      </c>
      <c r="I1798" s="5" t="s">
        <v>4</v>
      </c>
      <c r="J1798" s="14"/>
      <c r="K1798" s="5">
        <f t="shared" si="84"/>
        <v>6</v>
      </c>
      <c r="L1798" s="12">
        <f t="shared" si="85"/>
        <v>31958</v>
      </c>
      <c r="M1798" s="5">
        <f t="shared" ca="1" si="86"/>
        <v>37</v>
      </c>
    </row>
    <row r="1799" spans="1:13" ht="15" customHeight="1" x14ac:dyDescent="0.25">
      <c r="A1799" s="5" t="s">
        <v>1849</v>
      </c>
      <c r="B1799" s="5">
        <v>1991</v>
      </c>
      <c r="C1799" s="12" t="s">
        <v>25</v>
      </c>
      <c r="D1799" s="5">
        <v>24</v>
      </c>
      <c r="E1799" s="5">
        <v>0</v>
      </c>
      <c r="F1799" s="10">
        <v>19350.37</v>
      </c>
      <c r="G1799" s="5" t="s">
        <v>7</v>
      </c>
      <c r="H1799" s="5" t="s">
        <v>3</v>
      </c>
      <c r="I1799" s="5" t="s">
        <v>4</v>
      </c>
      <c r="J1799" s="14"/>
      <c r="K1799" s="5">
        <f t="shared" si="84"/>
        <v>8</v>
      </c>
      <c r="L1799" s="12">
        <f t="shared" si="85"/>
        <v>33474</v>
      </c>
      <c r="M1799" s="5">
        <f t="shared" ca="1" si="86"/>
        <v>33</v>
      </c>
    </row>
    <row r="1800" spans="1:13" ht="15" customHeight="1" x14ac:dyDescent="0.25">
      <c r="A1800" s="5" t="s">
        <v>1848</v>
      </c>
      <c r="B1800" s="5">
        <v>1966</v>
      </c>
      <c r="C1800" s="12" t="s">
        <v>6</v>
      </c>
      <c r="D1800" s="5">
        <v>15</v>
      </c>
      <c r="E1800" s="5">
        <v>0</v>
      </c>
      <c r="F1800" s="10">
        <v>19321.060000000001</v>
      </c>
      <c r="G1800" s="5" t="s">
        <v>7</v>
      </c>
      <c r="H1800" s="5" t="s">
        <v>7</v>
      </c>
      <c r="I1800" s="5" t="s">
        <v>14</v>
      </c>
      <c r="J1800" s="14"/>
      <c r="K1800" s="5">
        <f t="shared" si="84"/>
        <v>11</v>
      </c>
      <c r="L1800" s="12">
        <f t="shared" si="85"/>
        <v>24426</v>
      </c>
      <c r="M1800" s="5">
        <f t="shared" ca="1" si="86"/>
        <v>58</v>
      </c>
    </row>
    <row r="1801" spans="1:13" ht="15" customHeight="1" x14ac:dyDescent="0.25">
      <c r="A1801" s="5" t="s">
        <v>1847</v>
      </c>
      <c r="B1801" s="5">
        <v>1967</v>
      </c>
      <c r="C1801" s="12" t="s">
        <v>1</v>
      </c>
      <c r="D1801" s="5">
        <v>29</v>
      </c>
      <c r="E1801" s="5">
        <v>0</v>
      </c>
      <c r="F1801" s="10">
        <v>19259.96</v>
      </c>
      <c r="G1801" s="5" t="s">
        <v>7</v>
      </c>
      <c r="H1801" s="5" t="s">
        <v>7</v>
      </c>
      <c r="I1801" s="5" t="s">
        <v>14</v>
      </c>
      <c r="J1801" s="14"/>
      <c r="K1801" s="5">
        <f t="shared" si="84"/>
        <v>7</v>
      </c>
      <c r="L1801" s="12">
        <f t="shared" si="85"/>
        <v>24682</v>
      </c>
      <c r="M1801" s="5">
        <f t="shared" ca="1" si="86"/>
        <v>57</v>
      </c>
    </row>
    <row r="1802" spans="1:13" ht="15" customHeight="1" x14ac:dyDescent="0.25">
      <c r="A1802" s="5" t="s">
        <v>1846</v>
      </c>
      <c r="B1802" s="5">
        <v>1985</v>
      </c>
      <c r="C1802" s="12" t="s">
        <v>21</v>
      </c>
      <c r="D1802" s="5">
        <v>28</v>
      </c>
      <c r="E1802" s="5">
        <v>0</v>
      </c>
      <c r="F1802" s="10">
        <v>19214.71</v>
      </c>
      <c r="G1802" s="5" t="s">
        <v>7</v>
      </c>
      <c r="H1802" s="5" t="s">
        <v>3</v>
      </c>
      <c r="I1802" s="5" t="s">
        <v>4</v>
      </c>
      <c r="J1802" s="14"/>
      <c r="K1802" s="5">
        <f t="shared" si="84"/>
        <v>12</v>
      </c>
      <c r="L1802" s="12">
        <f t="shared" si="85"/>
        <v>31409</v>
      </c>
      <c r="M1802" s="5">
        <f t="shared" ca="1" si="86"/>
        <v>39</v>
      </c>
    </row>
    <row r="1803" spans="1:13" ht="15" customHeight="1" x14ac:dyDescent="0.25">
      <c r="A1803" s="5" t="s">
        <v>1845</v>
      </c>
      <c r="B1803" s="5">
        <v>1991</v>
      </c>
      <c r="C1803" s="12" t="s">
        <v>11</v>
      </c>
      <c r="D1803" s="5">
        <v>16</v>
      </c>
      <c r="E1803" s="5">
        <v>3</v>
      </c>
      <c r="F1803" s="10">
        <v>19199.939999999999</v>
      </c>
      <c r="G1803" s="5" t="s">
        <v>7</v>
      </c>
      <c r="H1803" s="5" t="s">
        <v>3</v>
      </c>
      <c r="I1803" s="5" t="s">
        <v>32</v>
      </c>
      <c r="J1803" s="14"/>
      <c r="K1803" s="5">
        <f t="shared" si="84"/>
        <v>9</v>
      </c>
      <c r="L1803" s="12">
        <f t="shared" si="85"/>
        <v>33497</v>
      </c>
      <c r="M1803" s="5">
        <f t="shared" ca="1" si="86"/>
        <v>33</v>
      </c>
    </row>
    <row r="1804" spans="1:13" ht="15" customHeight="1" x14ac:dyDescent="0.25">
      <c r="A1804" s="5" t="s">
        <v>1844</v>
      </c>
      <c r="B1804" s="5">
        <v>1979</v>
      </c>
      <c r="C1804" s="12" t="s">
        <v>1</v>
      </c>
      <c r="D1804" s="5">
        <v>2</v>
      </c>
      <c r="E1804" s="5">
        <v>2</v>
      </c>
      <c r="F1804" s="10">
        <v>19144.580000000002</v>
      </c>
      <c r="G1804" s="5" t="s">
        <v>7</v>
      </c>
      <c r="H1804" s="5" t="s">
        <v>7</v>
      </c>
      <c r="I1804" s="5" t="s">
        <v>237</v>
      </c>
      <c r="J1804" s="14"/>
      <c r="K1804" s="5">
        <f t="shared" si="84"/>
        <v>7</v>
      </c>
      <c r="L1804" s="12">
        <f t="shared" si="85"/>
        <v>29038</v>
      </c>
      <c r="M1804" s="5">
        <f t="shared" ca="1" si="86"/>
        <v>45</v>
      </c>
    </row>
    <row r="1805" spans="1:13" ht="15" customHeight="1" x14ac:dyDescent="0.25">
      <c r="A1805" s="5" t="s">
        <v>1843</v>
      </c>
      <c r="B1805" s="5">
        <v>1993</v>
      </c>
      <c r="C1805" s="12" t="s">
        <v>11</v>
      </c>
      <c r="D1805" s="5">
        <v>28</v>
      </c>
      <c r="E1805" s="5">
        <v>1</v>
      </c>
      <c r="F1805" s="10">
        <v>19107.78</v>
      </c>
      <c r="G1805" s="5" t="s">
        <v>7</v>
      </c>
      <c r="H1805" s="5" t="s">
        <v>2</v>
      </c>
      <c r="I1805" s="5" t="s">
        <v>4</v>
      </c>
      <c r="J1805" s="14"/>
      <c r="K1805" s="5">
        <f t="shared" si="84"/>
        <v>9</v>
      </c>
      <c r="L1805" s="12">
        <f t="shared" si="85"/>
        <v>34240</v>
      </c>
      <c r="M1805" s="5">
        <f t="shared" ca="1" si="86"/>
        <v>31</v>
      </c>
    </row>
    <row r="1806" spans="1:13" ht="15" customHeight="1" x14ac:dyDescent="0.25">
      <c r="A1806" s="5" t="s">
        <v>1842</v>
      </c>
      <c r="B1806" s="5">
        <v>1989</v>
      </c>
      <c r="C1806" s="12" t="s">
        <v>9</v>
      </c>
      <c r="D1806" s="5">
        <v>5</v>
      </c>
      <c r="E1806" s="5">
        <v>1</v>
      </c>
      <c r="F1806" s="10">
        <v>19040.88</v>
      </c>
      <c r="G1806" s="5" t="s">
        <v>7</v>
      </c>
      <c r="H1806" s="5" t="s">
        <v>3</v>
      </c>
      <c r="I1806" s="5" t="s">
        <v>32</v>
      </c>
      <c r="J1806" s="14"/>
      <c r="K1806" s="5">
        <f t="shared" si="84"/>
        <v>6</v>
      </c>
      <c r="L1806" s="12">
        <f t="shared" si="85"/>
        <v>32664</v>
      </c>
      <c r="M1806" s="5">
        <f t="shared" ca="1" si="86"/>
        <v>35</v>
      </c>
    </row>
    <row r="1807" spans="1:13" ht="15" customHeight="1" x14ac:dyDescent="0.25">
      <c r="A1807" s="5" t="s">
        <v>2311</v>
      </c>
      <c r="B1807" s="5">
        <v>1965</v>
      </c>
      <c r="C1807" s="12" t="s">
        <v>25</v>
      </c>
      <c r="D1807" s="5">
        <v>22</v>
      </c>
      <c r="E1807" s="5">
        <v>0</v>
      </c>
      <c r="F1807" s="10">
        <v>43578.94</v>
      </c>
      <c r="G1807" s="5" t="s">
        <v>2</v>
      </c>
      <c r="H1807" s="5" t="s">
        <v>2</v>
      </c>
      <c r="I1807" s="5" t="s">
        <v>14</v>
      </c>
      <c r="J1807" s="14"/>
      <c r="K1807" s="5">
        <f t="shared" si="84"/>
        <v>8</v>
      </c>
      <c r="L1807" s="12">
        <f t="shared" si="85"/>
        <v>23976</v>
      </c>
      <c r="M1807" s="5">
        <f t="shared" ca="1" si="86"/>
        <v>59</v>
      </c>
    </row>
    <row r="1808" spans="1:13" ht="15" customHeight="1" x14ac:dyDescent="0.25">
      <c r="A1808" s="5" t="s">
        <v>1841</v>
      </c>
      <c r="B1808" s="5">
        <v>1983</v>
      </c>
      <c r="C1808" s="12" t="s">
        <v>21</v>
      </c>
      <c r="D1808" s="5">
        <v>19</v>
      </c>
      <c r="E1808" s="5">
        <v>5</v>
      </c>
      <c r="F1808" s="10">
        <v>19023.259999999998</v>
      </c>
      <c r="G1808" s="5" t="s">
        <v>7</v>
      </c>
      <c r="H1808" s="5" t="s">
        <v>3</v>
      </c>
      <c r="I1808" s="5" t="s">
        <v>32</v>
      </c>
      <c r="J1808" s="14"/>
      <c r="K1808" s="5">
        <f t="shared" si="84"/>
        <v>12</v>
      </c>
      <c r="L1808" s="12">
        <f t="shared" si="85"/>
        <v>30669</v>
      </c>
      <c r="M1808" s="5">
        <f t="shared" ca="1" si="86"/>
        <v>41</v>
      </c>
    </row>
    <row r="1809" spans="1:13" ht="15" customHeight="1" x14ac:dyDescent="0.25">
      <c r="A1809" s="5" t="s">
        <v>1840</v>
      </c>
      <c r="B1809" s="5">
        <v>1988</v>
      </c>
      <c r="C1809" s="12" t="s">
        <v>27</v>
      </c>
      <c r="D1809" s="5">
        <v>24</v>
      </c>
      <c r="E1809" s="5">
        <v>2</v>
      </c>
      <c r="F1809" s="10">
        <v>18972.5</v>
      </c>
      <c r="G1809" s="5" t="s">
        <v>7</v>
      </c>
      <c r="H1809" s="5" t="s">
        <v>3</v>
      </c>
      <c r="I1809" s="5" t="s">
        <v>4</v>
      </c>
      <c r="J1809" s="14"/>
      <c r="K1809" s="5">
        <f t="shared" si="84"/>
        <v>10</v>
      </c>
      <c r="L1809" s="12">
        <f t="shared" si="85"/>
        <v>32440</v>
      </c>
      <c r="M1809" s="5">
        <f t="shared" ca="1" si="86"/>
        <v>36</v>
      </c>
    </row>
    <row r="1810" spans="1:13" ht="15" customHeight="1" x14ac:dyDescent="0.25">
      <c r="A1810" s="5" t="s">
        <v>1839</v>
      </c>
      <c r="B1810" s="5">
        <v>1992</v>
      </c>
      <c r="C1810" s="12" t="s">
        <v>6</v>
      </c>
      <c r="D1810" s="5">
        <v>30</v>
      </c>
      <c r="E1810" s="5">
        <v>1</v>
      </c>
      <c r="F1810" s="10">
        <v>18963.169999999998</v>
      </c>
      <c r="G1810" s="5" t="s">
        <v>7</v>
      </c>
      <c r="H1810" s="5" t="s">
        <v>7</v>
      </c>
      <c r="I1810" s="5" t="s">
        <v>4</v>
      </c>
      <c r="J1810" s="14"/>
      <c r="K1810" s="5">
        <f t="shared" si="84"/>
        <v>11</v>
      </c>
      <c r="L1810" s="12">
        <f t="shared" si="85"/>
        <v>33938</v>
      </c>
      <c r="M1810" s="5">
        <f t="shared" ca="1" si="86"/>
        <v>32</v>
      </c>
    </row>
    <row r="1811" spans="1:13" ht="15" customHeight="1" x14ac:dyDescent="0.25">
      <c r="A1811" s="5" t="s">
        <v>1838</v>
      </c>
      <c r="B1811" s="5">
        <v>1998</v>
      </c>
      <c r="C1811" s="12" t="s">
        <v>25</v>
      </c>
      <c r="D1811" s="5">
        <v>6</v>
      </c>
      <c r="E1811" s="5">
        <v>0</v>
      </c>
      <c r="F1811" s="10">
        <v>18955.22</v>
      </c>
      <c r="G1811" s="5" t="s">
        <v>7</v>
      </c>
      <c r="H1811" s="5" t="s">
        <v>3</v>
      </c>
      <c r="I1811" s="5" t="s">
        <v>32</v>
      </c>
      <c r="J1811" s="14"/>
      <c r="K1811" s="5">
        <f t="shared" si="84"/>
        <v>8</v>
      </c>
      <c r="L1811" s="12">
        <f t="shared" si="85"/>
        <v>36013</v>
      </c>
      <c r="M1811" s="5">
        <f t="shared" ca="1" si="86"/>
        <v>26</v>
      </c>
    </row>
    <row r="1812" spans="1:13" ht="15" customHeight="1" x14ac:dyDescent="0.25">
      <c r="A1812" s="5" t="s">
        <v>1837</v>
      </c>
      <c r="B1812" s="5">
        <v>1963</v>
      </c>
      <c r="C1812" s="12" t="s">
        <v>27</v>
      </c>
      <c r="D1812" s="5">
        <v>20</v>
      </c>
      <c r="E1812" s="5">
        <v>0</v>
      </c>
      <c r="F1812" s="10">
        <v>18954.560000000001</v>
      </c>
      <c r="G1812" s="5" t="s">
        <v>7</v>
      </c>
      <c r="H1812" s="5" t="s">
        <v>7</v>
      </c>
      <c r="I1812" s="5" t="s">
        <v>525</v>
      </c>
      <c r="J1812" s="14"/>
      <c r="K1812" s="5">
        <f t="shared" si="84"/>
        <v>10</v>
      </c>
      <c r="L1812" s="12">
        <f t="shared" si="85"/>
        <v>23304</v>
      </c>
      <c r="M1812" s="5">
        <f t="shared" ca="1" si="86"/>
        <v>61</v>
      </c>
    </row>
    <row r="1813" spans="1:13" ht="15" customHeight="1" x14ac:dyDescent="0.25">
      <c r="A1813" s="5" t="s">
        <v>1836</v>
      </c>
      <c r="B1813" s="5">
        <v>1969</v>
      </c>
      <c r="C1813" s="12" t="s">
        <v>25</v>
      </c>
      <c r="D1813" s="5">
        <v>3</v>
      </c>
      <c r="E1813" s="5">
        <v>0</v>
      </c>
      <c r="F1813" s="10">
        <v>18932.810000000001</v>
      </c>
      <c r="G1813" s="5" t="s">
        <v>7</v>
      </c>
      <c r="H1813" s="5" t="s">
        <v>3</v>
      </c>
      <c r="I1813" s="5" t="s">
        <v>14</v>
      </c>
      <c r="J1813" s="14"/>
      <c r="K1813" s="5">
        <f t="shared" si="84"/>
        <v>8</v>
      </c>
      <c r="L1813" s="12">
        <f t="shared" si="85"/>
        <v>25418</v>
      </c>
      <c r="M1813" s="5">
        <f t="shared" ca="1" si="86"/>
        <v>55</v>
      </c>
    </row>
    <row r="1814" spans="1:13" ht="15" customHeight="1" x14ac:dyDescent="0.25">
      <c r="A1814" s="5" t="s">
        <v>1835</v>
      </c>
      <c r="B1814" s="5">
        <v>1995</v>
      </c>
      <c r="C1814" s="12" t="s">
        <v>11</v>
      </c>
      <c r="D1814" s="5">
        <v>27</v>
      </c>
      <c r="E1814" s="5">
        <v>1</v>
      </c>
      <c r="F1814" s="10">
        <v>18903.490000000002</v>
      </c>
      <c r="G1814" s="5" t="s">
        <v>7</v>
      </c>
      <c r="H1814" s="5" t="s">
        <v>2</v>
      </c>
      <c r="I1814" s="5" t="s">
        <v>237</v>
      </c>
      <c r="J1814" s="14"/>
      <c r="K1814" s="5">
        <f t="shared" si="84"/>
        <v>9</v>
      </c>
      <c r="L1814" s="12">
        <f t="shared" si="85"/>
        <v>34969</v>
      </c>
      <c r="M1814" s="5">
        <f t="shared" ca="1" si="86"/>
        <v>29</v>
      </c>
    </row>
    <row r="1815" spans="1:13" ht="15" customHeight="1" x14ac:dyDescent="0.25">
      <c r="A1815" s="5" t="s">
        <v>1834</v>
      </c>
      <c r="B1815" s="5">
        <v>1963</v>
      </c>
      <c r="C1815" s="12" t="s">
        <v>21</v>
      </c>
      <c r="D1815" s="5">
        <v>6</v>
      </c>
      <c r="E1815" s="5">
        <v>0</v>
      </c>
      <c r="F1815" s="10">
        <v>18883.330000000002</v>
      </c>
      <c r="G1815" s="5" t="s">
        <v>7</v>
      </c>
      <c r="H1815" s="5" t="s">
        <v>7</v>
      </c>
      <c r="I1815" s="5" t="s">
        <v>525</v>
      </c>
      <c r="J1815" s="14"/>
      <c r="K1815" s="5">
        <f t="shared" si="84"/>
        <v>12</v>
      </c>
      <c r="L1815" s="12">
        <f t="shared" si="85"/>
        <v>23351</v>
      </c>
      <c r="M1815" s="5">
        <f t="shared" ca="1" si="86"/>
        <v>61</v>
      </c>
    </row>
    <row r="1816" spans="1:13" ht="15" customHeight="1" x14ac:dyDescent="0.25">
      <c r="A1816" s="5" t="s">
        <v>1833</v>
      </c>
      <c r="B1816" s="5">
        <v>2003</v>
      </c>
      <c r="C1816" s="12" t="s">
        <v>1</v>
      </c>
      <c r="D1816" s="5">
        <v>24</v>
      </c>
      <c r="E1816" s="5">
        <v>3</v>
      </c>
      <c r="F1816" s="10">
        <v>18838.7</v>
      </c>
      <c r="G1816" s="5" t="s">
        <v>7</v>
      </c>
      <c r="H1816" s="5" t="s">
        <v>3</v>
      </c>
      <c r="I1816" s="5" t="s">
        <v>14</v>
      </c>
      <c r="J1816" s="14"/>
      <c r="K1816" s="5">
        <f t="shared" si="84"/>
        <v>7</v>
      </c>
      <c r="L1816" s="12">
        <f t="shared" si="85"/>
        <v>37826</v>
      </c>
      <c r="M1816" s="5">
        <f t="shared" ca="1" si="86"/>
        <v>21</v>
      </c>
    </row>
    <row r="1817" spans="1:13" ht="15" customHeight="1" x14ac:dyDescent="0.25">
      <c r="A1817" s="5" t="s">
        <v>1832</v>
      </c>
      <c r="B1817" s="5">
        <v>1962</v>
      </c>
      <c r="C1817" s="12" t="s">
        <v>21</v>
      </c>
      <c r="D1817" s="5">
        <v>18</v>
      </c>
      <c r="E1817" s="5">
        <v>0</v>
      </c>
      <c r="F1817" s="10">
        <v>18815.53</v>
      </c>
      <c r="G1817" s="5" t="s">
        <v>7</v>
      </c>
      <c r="H1817" s="5" t="s">
        <v>7</v>
      </c>
      <c r="I1817" s="5" t="s">
        <v>239</v>
      </c>
      <c r="J1817" s="14"/>
      <c r="K1817" s="5">
        <f t="shared" si="84"/>
        <v>12</v>
      </c>
      <c r="L1817" s="12">
        <f t="shared" si="85"/>
        <v>22998</v>
      </c>
      <c r="M1817" s="5">
        <f t="shared" ca="1" si="86"/>
        <v>62</v>
      </c>
    </row>
    <row r="1818" spans="1:13" ht="15" customHeight="1" x14ac:dyDescent="0.25">
      <c r="A1818" s="5" t="s">
        <v>2310</v>
      </c>
      <c r="B1818" s="5">
        <v>1969</v>
      </c>
      <c r="C1818" s="12" t="s">
        <v>21</v>
      </c>
      <c r="D1818" s="5">
        <v>3</v>
      </c>
      <c r="E1818" s="5">
        <v>0</v>
      </c>
      <c r="F1818" s="10">
        <v>43254.42</v>
      </c>
      <c r="G1818" s="5" t="s">
        <v>2</v>
      </c>
      <c r="H1818" s="5" t="s">
        <v>2</v>
      </c>
      <c r="I1818" s="5" t="s">
        <v>158</v>
      </c>
      <c r="J1818" s="14"/>
      <c r="K1818" s="5">
        <f t="shared" si="84"/>
        <v>12</v>
      </c>
      <c r="L1818" s="12">
        <f t="shared" si="85"/>
        <v>25540</v>
      </c>
      <c r="M1818" s="5">
        <f t="shared" ca="1" si="86"/>
        <v>55</v>
      </c>
    </row>
    <row r="1819" spans="1:13" ht="15" customHeight="1" x14ac:dyDescent="0.25">
      <c r="A1819" s="5" t="s">
        <v>1831</v>
      </c>
      <c r="B1819" s="5">
        <v>1979</v>
      </c>
      <c r="C1819" s="12" t="s">
        <v>27</v>
      </c>
      <c r="D1819" s="5">
        <v>15</v>
      </c>
      <c r="E1819" s="5">
        <v>2</v>
      </c>
      <c r="F1819" s="10">
        <v>18806.150000000001</v>
      </c>
      <c r="G1819" s="5" t="s">
        <v>7</v>
      </c>
      <c r="H1819" s="5" t="s">
        <v>2</v>
      </c>
      <c r="I1819" s="5" t="s">
        <v>4</v>
      </c>
      <c r="J1819" s="14"/>
      <c r="K1819" s="5">
        <f t="shared" si="84"/>
        <v>10</v>
      </c>
      <c r="L1819" s="12">
        <f t="shared" si="85"/>
        <v>29143</v>
      </c>
      <c r="M1819" s="5">
        <f t="shared" ca="1" si="86"/>
        <v>45</v>
      </c>
    </row>
    <row r="1820" spans="1:13" ht="15" customHeight="1" x14ac:dyDescent="0.25">
      <c r="A1820" s="5" t="s">
        <v>1830</v>
      </c>
      <c r="B1820" s="5">
        <v>1995</v>
      </c>
      <c r="C1820" s="12" t="s">
        <v>6</v>
      </c>
      <c r="D1820" s="5">
        <v>28</v>
      </c>
      <c r="E1820" s="5">
        <v>3</v>
      </c>
      <c r="F1820" s="10">
        <v>18804.75</v>
      </c>
      <c r="G1820" s="5" t="s">
        <v>7</v>
      </c>
      <c r="H1820" s="5" t="s">
        <v>7</v>
      </c>
      <c r="I1820" s="5" t="s">
        <v>14</v>
      </c>
      <c r="J1820" s="14"/>
      <c r="K1820" s="5">
        <f t="shared" si="84"/>
        <v>11</v>
      </c>
      <c r="L1820" s="12">
        <f t="shared" si="85"/>
        <v>35031</v>
      </c>
      <c r="M1820" s="5">
        <f t="shared" ca="1" si="86"/>
        <v>29</v>
      </c>
    </row>
    <row r="1821" spans="1:13" ht="15" customHeight="1" x14ac:dyDescent="0.25">
      <c r="A1821" s="5" t="s">
        <v>1829</v>
      </c>
      <c r="B1821" s="5">
        <v>1979</v>
      </c>
      <c r="C1821" s="12" t="s">
        <v>6</v>
      </c>
      <c r="D1821" s="5">
        <v>19</v>
      </c>
      <c r="E1821" s="5">
        <v>2</v>
      </c>
      <c r="F1821" s="10">
        <v>18767.740000000002</v>
      </c>
      <c r="G1821" s="5" t="s">
        <v>7</v>
      </c>
      <c r="H1821" s="5" t="s">
        <v>7</v>
      </c>
      <c r="I1821" s="5" t="s">
        <v>4</v>
      </c>
      <c r="J1821" s="14"/>
      <c r="K1821" s="5">
        <f t="shared" si="84"/>
        <v>11</v>
      </c>
      <c r="L1821" s="12">
        <f t="shared" si="85"/>
        <v>29178</v>
      </c>
      <c r="M1821" s="5">
        <f t="shared" ca="1" si="86"/>
        <v>45</v>
      </c>
    </row>
    <row r="1822" spans="1:13" ht="15" customHeight="1" x14ac:dyDescent="0.25">
      <c r="A1822" s="5" t="s">
        <v>1828</v>
      </c>
      <c r="B1822" s="5">
        <v>1992</v>
      </c>
      <c r="C1822" s="12" t="s">
        <v>21</v>
      </c>
      <c r="D1822" s="5">
        <v>27</v>
      </c>
      <c r="E1822" s="5">
        <v>3</v>
      </c>
      <c r="F1822" s="10">
        <v>18765.88</v>
      </c>
      <c r="G1822" s="5" t="s">
        <v>7</v>
      </c>
      <c r="H1822" s="5" t="s">
        <v>2</v>
      </c>
      <c r="I1822" s="5" t="s">
        <v>14</v>
      </c>
      <c r="J1822" s="14"/>
      <c r="K1822" s="5">
        <f t="shared" si="84"/>
        <v>12</v>
      </c>
      <c r="L1822" s="12">
        <f t="shared" si="85"/>
        <v>33965</v>
      </c>
      <c r="M1822" s="5">
        <f t="shared" ca="1" si="86"/>
        <v>32</v>
      </c>
    </row>
    <row r="1823" spans="1:13" ht="15" customHeight="1" x14ac:dyDescent="0.25">
      <c r="A1823" s="5" t="s">
        <v>1827</v>
      </c>
      <c r="B1823" s="5">
        <v>1967</v>
      </c>
      <c r="C1823" s="12" t="s">
        <v>25</v>
      </c>
      <c r="D1823" s="5">
        <v>30</v>
      </c>
      <c r="E1823" s="5">
        <v>0</v>
      </c>
      <c r="F1823" s="10">
        <v>18694.689999999999</v>
      </c>
      <c r="G1823" s="5" t="s">
        <v>7</v>
      </c>
      <c r="H1823" s="5" t="s">
        <v>7</v>
      </c>
      <c r="I1823" s="5" t="s">
        <v>239</v>
      </c>
      <c r="J1823" s="14"/>
      <c r="K1823" s="5">
        <f t="shared" si="84"/>
        <v>8</v>
      </c>
      <c r="L1823" s="12">
        <f t="shared" si="85"/>
        <v>24714</v>
      </c>
      <c r="M1823" s="5">
        <f t="shared" ca="1" si="86"/>
        <v>57</v>
      </c>
    </row>
    <row r="1824" spans="1:13" ht="15" customHeight="1" x14ac:dyDescent="0.25">
      <c r="A1824" s="5" t="s">
        <v>1826</v>
      </c>
      <c r="B1824" s="5">
        <v>1970</v>
      </c>
      <c r="C1824" s="12" t="s">
        <v>27</v>
      </c>
      <c r="D1824" s="5">
        <v>17</v>
      </c>
      <c r="E1824" s="5">
        <v>0</v>
      </c>
      <c r="F1824" s="10">
        <v>18682.740000000002</v>
      </c>
      <c r="G1824" s="5" t="s">
        <v>7</v>
      </c>
      <c r="H1824" s="5" t="s">
        <v>3</v>
      </c>
      <c r="I1824" s="5" t="s">
        <v>14</v>
      </c>
      <c r="J1824" s="14"/>
      <c r="K1824" s="5">
        <f t="shared" si="84"/>
        <v>10</v>
      </c>
      <c r="L1824" s="12">
        <f t="shared" si="85"/>
        <v>25858</v>
      </c>
      <c r="M1824" s="5">
        <f t="shared" ca="1" si="86"/>
        <v>54</v>
      </c>
    </row>
    <row r="1825" spans="1:13" ht="15" customHeight="1" x14ac:dyDescent="0.25">
      <c r="A1825" s="5" t="s">
        <v>1825</v>
      </c>
      <c r="B1825" s="5">
        <v>1998</v>
      </c>
      <c r="C1825" s="12" t="s">
        <v>11</v>
      </c>
      <c r="D1825" s="5">
        <v>23</v>
      </c>
      <c r="E1825" s="5">
        <v>0</v>
      </c>
      <c r="F1825" s="10">
        <v>18648.419999999998</v>
      </c>
      <c r="G1825" s="5" t="s">
        <v>7</v>
      </c>
      <c r="H1825" s="5" t="s">
        <v>7</v>
      </c>
      <c r="I1825" s="5" t="s">
        <v>156</v>
      </c>
      <c r="J1825" s="14"/>
      <c r="K1825" s="5">
        <f t="shared" si="84"/>
        <v>9</v>
      </c>
      <c r="L1825" s="12">
        <f t="shared" si="85"/>
        <v>36061</v>
      </c>
      <c r="M1825" s="5">
        <f t="shared" ca="1" si="86"/>
        <v>26</v>
      </c>
    </row>
    <row r="1826" spans="1:13" ht="15" customHeight="1" x14ac:dyDescent="0.25">
      <c r="A1826" s="5" t="s">
        <v>1824</v>
      </c>
      <c r="B1826" s="5">
        <v>1986</v>
      </c>
      <c r="C1826" s="12" t="s">
        <v>25</v>
      </c>
      <c r="D1826" s="5">
        <v>12</v>
      </c>
      <c r="E1826" s="5">
        <v>2</v>
      </c>
      <c r="F1826" s="10">
        <v>18608.259999999998</v>
      </c>
      <c r="G1826" s="5" t="s">
        <v>7</v>
      </c>
      <c r="H1826" s="5" t="s">
        <v>3</v>
      </c>
      <c r="I1826" s="5" t="s">
        <v>32</v>
      </c>
      <c r="J1826" s="14"/>
      <c r="K1826" s="5">
        <f t="shared" si="84"/>
        <v>8</v>
      </c>
      <c r="L1826" s="12">
        <f t="shared" si="85"/>
        <v>31636</v>
      </c>
      <c r="M1826" s="5">
        <f t="shared" ca="1" si="86"/>
        <v>38</v>
      </c>
    </row>
    <row r="1827" spans="1:13" ht="15" customHeight="1" x14ac:dyDescent="0.25">
      <c r="A1827" s="5" t="s">
        <v>1823</v>
      </c>
      <c r="B1827" s="5">
        <v>1964</v>
      </c>
      <c r="C1827" s="12" t="s">
        <v>11</v>
      </c>
      <c r="D1827" s="5">
        <v>26</v>
      </c>
      <c r="E1827" s="5">
        <v>0</v>
      </c>
      <c r="F1827" s="10">
        <v>18443.11</v>
      </c>
      <c r="G1827" s="5" t="s">
        <v>7</v>
      </c>
      <c r="H1827" s="5" t="s">
        <v>2</v>
      </c>
      <c r="I1827" s="5" t="s">
        <v>14</v>
      </c>
      <c r="J1827" s="14"/>
      <c r="K1827" s="5">
        <f t="shared" si="84"/>
        <v>9</v>
      </c>
      <c r="L1827" s="12">
        <f t="shared" si="85"/>
        <v>23646</v>
      </c>
      <c r="M1827" s="5">
        <f t="shared" ca="1" si="86"/>
        <v>60</v>
      </c>
    </row>
    <row r="1828" spans="1:13" ht="15" customHeight="1" x14ac:dyDescent="0.25">
      <c r="A1828" s="5" t="s">
        <v>1822</v>
      </c>
      <c r="B1828" s="5">
        <v>1999</v>
      </c>
      <c r="C1828" s="12" t="s">
        <v>21</v>
      </c>
      <c r="D1828" s="5">
        <v>15</v>
      </c>
      <c r="E1828" s="5">
        <v>1</v>
      </c>
      <c r="F1828" s="10">
        <v>18328.240000000002</v>
      </c>
      <c r="G1828" s="5" t="s">
        <v>7</v>
      </c>
      <c r="H1828" s="5" t="s">
        <v>2</v>
      </c>
      <c r="I1828" s="5" t="s">
        <v>4</v>
      </c>
      <c r="J1828" s="14"/>
      <c r="K1828" s="5">
        <f t="shared" si="84"/>
        <v>12</v>
      </c>
      <c r="L1828" s="12">
        <f t="shared" si="85"/>
        <v>36509</v>
      </c>
      <c r="M1828" s="5">
        <f t="shared" ca="1" si="86"/>
        <v>25</v>
      </c>
    </row>
    <row r="1829" spans="1:13" ht="15" customHeight="1" x14ac:dyDescent="0.25">
      <c r="A1829" s="5" t="s">
        <v>2309</v>
      </c>
      <c r="B1829" s="5">
        <v>1965</v>
      </c>
      <c r="C1829" s="12" t="s">
        <v>6</v>
      </c>
      <c r="D1829" s="5">
        <v>29</v>
      </c>
      <c r="E1829" s="5">
        <v>0</v>
      </c>
      <c r="F1829" s="10">
        <v>43073.760000000002</v>
      </c>
      <c r="G1829" s="5" t="s">
        <v>2</v>
      </c>
      <c r="H1829" s="5" t="s">
        <v>2</v>
      </c>
      <c r="I1829" s="5" t="s">
        <v>32</v>
      </c>
      <c r="J1829" s="14"/>
      <c r="K1829" s="5">
        <f t="shared" si="84"/>
        <v>11</v>
      </c>
      <c r="L1829" s="12">
        <f t="shared" si="85"/>
        <v>24075</v>
      </c>
      <c r="M1829" s="5">
        <f t="shared" ca="1" si="86"/>
        <v>59</v>
      </c>
    </row>
    <row r="1830" spans="1:13" ht="15" customHeight="1" x14ac:dyDescent="0.25">
      <c r="A1830" s="5" t="s">
        <v>1821</v>
      </c>
      <c r="B1830" s="5">
        <v>1995</v>
      </c>
      <c r="C1830" s="12" t="s">
        <v>1</v>
      </c>
      <c r="D1830" s="5">
        <v>4</v>
      </c>
      <c r="E1830" s="5">
        <v>0</v>
      </c>
      <c r="F1830" s="10">
        <v>18310.740000000002</v>
      </c>
      <c r="G1830" s="5" t="s">
        <v>7</v>
      </c>
      <c r="H1830" s="5" t="s">
        <v>3</v>
      </c>
      <c r="I1830" s="5" t="s">
        <v>14</v>
      </c>
      <c r="J1830" s="14"/>
      <c r="K1830" s="5">
        <f t="shared" si="84"/>
        <v>7</v>
      </c>
      <c r="L1830" s="12">
        <f t="shared" si="85"/>
        <v>34884</v>
      </c>
      <c r="M1830" s="5">
        <f t="shared" ca="1" si="86"/>
        <v>29</v>
      </c>
    </row>
    <row r="1831" spans="1:13" ht="15" customHeight="1" x14ac:dyDescent="0.25">
      <c r="A1831" s="5" t="s">
        <v>1820</v>
      </c>
      <c r="B1831" s="5">
        <v>1992</v>
      </c>
      <c r="C1831" s="12" t="s">
        <v>21</v>
      </c>
      <c r="D1831" s="5">
        <v>25</v>
      </c>
      <c r="E1831" s="5">
        <v>3</v>
      </c>
      <c r="F1831" s="10">
        <v>18259.22</v>
      </c>
      <c r="G1831" s="5" t="s">
        <v>7</v>
      </c>
      <c r="H1831" s="5" t="s">
        <v>3</v>
      </c>
      <c r="I1831" s="5" t="s">
        <v>32</v>
      </c>
      <c r="J1831" s="14"/>
      <c r="K1831" s="5">
        <f t="shared" si="84"/>
        <v>12</v>
      </c>
      <c r="L1831" s="12">
        <f t="shared" si="85"/>
        <v>33963</v>
      </c>
      <c r="M1831" s="5">
        <f t="shared" ca="1" si="86"/>
        <v>32</v>
      </c>
    </row>
    <row r="1832" spans="1:13" ht="15" customHeight="1" x14ac:dyDescent="0.25">
      <c r="A1832" s="5" t="s">
        <v>1819</v>
      </c>
      <c r="B1832" s="5">
        <v>1995</v>
      </c>
      <c r="C1832" s="12" t="s">
        <v>25</v>
      </c>
      <c r="D1832" s="5">
        <v>3</v>
      </c>
      <c r="E1832" s="5">
        <v>0</v>
      </c>
      <c r="F1832" s="10">
        <v>18246.5</v>
      </c>
      <c r="G1832" s="5" t="s">
        <v>7</v>
      </c>
      <c r="H1832" s="5" t="s">
        <v>7</v>
      </c>
      <c r="I1832" s="5" t="s">
        <v>4</v>
      </c>
      <c r="J1832" s="14"/>
      <c r="K1832" s="5">
        <f t="shared" si="84"/>
        <v>8</v>
      </c>
      <c r="L1832" s="12">
        <f t="shared" si="85"/>
        <v>34914</v>
      </c>
      <c r="M1832" s="5">
        <f t="shared" ca="1" si="86"/>
        <v>29</v>
      </c>
    </row>
    <row r="1833" spans="1:13" ht="15" customHeight="1" x14ac:dyDescent="0.25">
      <c r="A1833" s="5" t="s">
        <v>1818</v>
      </c>
      <c r="B1833" s="5">
        <v>2004</v>
      </c>
      <c r="C1833" s="12" t="s">
        <v>11</v>
      </c>
      <c r="D1833" s="5">
        <v>10</v>
      </c>
      <c r="E1833" s="5">
        <v>3</v>
      </c>
      <c r="F1833" s="10">
        <v>18223.45</v>
      </c>
      <c r="G1833" s="5" t="s">
        <v>7</v>
      </c>
      <c r="H1833" s="5" t="s">
        <v>3</v>
      </c>
      <c r="I1833" s="5" t="s">
        <v>4</v>
      </c>
      <c r="J1833" s="14"/>
      <c r="K1833" s="5">
        <f t="shared" si="84"/>
        <v>9</v>
      </c>
      <c r="L1833" s="12">
        <f t="shared" si="85"/>
        <v>38240</v>
      </c>
      <c r="M1833" s="5">
        <f t="shared" ca="1" si="86"/>
        <v>20</v>
      </c>
    </row>
    <row r="1834" spans="1:13" ht="15" customHeight="1" x14ac:dyDescent="0.25">
      <c r="A1834" s="5" t="s">
        <v>1817</v>
      </c>
      <c r="B1834" s="5">
        <v>1997</v>
      </c>
      <c r="C1834" s="12" t="s">
        <v>9</v>
      </c>
      <c r="D1834" s="5">
        <v>15</v>
      </c>
      <c r="E1834" s="5">
        <v>1</v>
      </c>
      <c r="F1834" s="10">
        <v>18218.16</v>
      </c>
      <c r="G1834" s="5" t="s">
        <v>7</v>
      </c>
      <c r="H1834" s="5" t="s">
        <v>7</v>
      </c>
      <c r="I1834" s="5" t="s">
        <v>4</v>
      </c>
      <c r="J1834" s="14"/>
      <c r="K1834" s="5">
        <f t="shared" si="84"/>
        <v>6</v>
      </c>
      <c r="L1834" s="12">
        <f t="shared" si="85"/>
        <v>35596</v>
      </c>
      <c r="M1834" s="5">
        <f t="shared" ca="1" si="86"/>
        <v>27</v>
      </c>
    </row>
    <row r="1835" spans="1:13" ht="15" customHeight="1" x14ac:dyDescent="0.25">
      <c r="A1835" s="5" t="s">
        <v>1816</v>
      </c>
      <c r="B1835" s="5">
        <v>1963</v>
      </c>
      <c r="C1835" s="12" t="s">
        <v>1</v>
      </c>
      <c r="D1835" s="5">
        <v>4</v>
      </c>
      <c r="E1835" s="5">
        <v>0</v>
      </c>
      <c r="F1835" s="10">
        <v>18208.34</v>
      </c>
      <c r="G1835" s="5" t="s">
        <v>7</v>
      </c>
      <c r="H1835" s="5" t="s">
        <v>2</v>
      </c>
      <c r="I1835" s="5" t="s">
        <v>525</v>
      </c>
      <c r="J1835" s="14"/>
      <c r="K1835" s="5">
        <f t="shared" si="84"/>
        <v>7</v>
      </c>
      <c r="L1835" s="12">
        <f t="shared" si="85"/>
        <v>23196</v>
      </c>
      <c r="M1835" s="5">
        <f t="shared" ca="1" si="86"/>
        <v>61</v>
      </c>
    </row>
    <row r="1836" spans="1:13" ht="15" customHeight="1" x14ac:dyDescent="0.25">
      <c r="A1836" s="5" t="s">
        <v>1815</v>
      </c>
      <c r="B1836" s="5">
        <v>1993</v>
      </c>
      <c r="C1836" s="12" t="s">
        <v>1</v>
      </c>
      <c r="D1836" s="5">
        <v>12</v>
      </c>
      <c r="E1836" s="5">
        <v>2</v>
      </c>
      <c r="F1836" s="10">
        <v>18157.88</v>
      </c>
      <c r="G1836" s="5" t="s">
        <v>7</v>
      </c>
      <c r="H1836" s="5" t="s">
        <v>7</v>
      </c>
      <c r="I1836" s="5" t="s">
        <v>14</v>
      </c>
      <c r="J1836" s="14"/>
      <c r="K1836" s="5">
        <f t="shared" si="84"/>
        <v>7</v>
      </c>
      <c r="L1836" s="12">
        <f t="shared" si="85"/>
        <v>34162</v>
      </c>
      <c r="M1836" s="5">
        <f t="shared" ca="1" si="86"/>
        <v>31</v>
      </c>
    </row>
    <row r="1837" spans="1:13" ht="15" customHeight="1" x14ac:dyDescent="0.25">
      <c r="A1837" s="5" t="s">
        <v>1814</v>
      </c>
      <c r="B1837" s="5">
        <v>1999</v>
      </c>
      <c r="C1837" s="12" t="s">
        <v>27</v>
      </c>
      <c r="D1837" s="5">
        <v>24</v>
      </c>
      <c r="E1837" s="5">
        <v>0</v>
      </c>
      <c r="F1837" s="10">
        <v>18033.97</v>
      </c>
      <c r="G1837" s="5" t="s">
        <v>7</v>
      </c>
      <c r="H1837" s="5" t="s">
        <v>7</v>
      </c>
      <c r="I1837" s="5" t="s">
        <v>14</v>
      </c>
      <c r="J1837" s="14"/>
      <c r="K1837" s="5">
        <f t="shared" si="84"/>
        <v>10</v>
      </c>
      <c r="L1837" s="12">
        <f t="shared" si="85"/>
        <v>36457</v>
      </c>
      <c r="M1837" s="5">
        <f t="shared" ca="1" si="86"/>
        <v>25</v>
      </c>
    </row>
    <row r="1838" spans="1:13" ht="15" customHeight="1" x14ac:dyDescent="0.25">
      <c r="A1838" s="5" t="s">
        <v>1813</v>
      </c>
      <c r="B1838" s="5">
        <v>1965</v>
      </c>
      <c r="C1838" s="12" t="s">
        <v>27</v>
      </c>
      <c r="D1838" s="5">
        <v>17</v>
      </c>
      <c r="E1838" s="5">
        <v>0</v>
      </c>
      <c r="F1838" s="10">
        <v>18031.189999999999</v>
      </c>
      <c r="G1838" s="5" t="s">
        <v>7</v>
      </c>
      <c r="H1838" s="5" t="s">
        <v>2</v>
      </c>
      <c r="I1838" s="5" t="s">
        <v>14</v>
      </c>
      <c r="J1838" s="14"/>
      <c r="K1838" s="5">
        <f t="shared" si="84"/>
        <v>10</v>
      </c>
      <c r="L1838" s="12">
        <f t="shared" si="85"/>
        <v>24032</v>
      </c>
      <c r="M1838" s="5">
        <f t="shared" ca="1" si="86"/>
        <v>59</v>
      </c>
    </row>
    <row r="1839" spans="1:13" ht="15" customHeight="1" x14ac:dyDescent="0.25">
      <c r="A1839" s="5" t="s">
        <v>1812</v>
      </c>
      <c r="B1839" s="5">
        <v>1975</v>
      </c>
      <c r="C1839" s="12" t="s">
        <v>9</v>
      </c>
      <c r="D1839" s="5">
        <v>27</v>
      </c>
      <c r="E1839" s="5">
        <v>1</v>
      </c>
      <c r="F1839" s="10">
        <v>18031.16</v>
      </c>
      <c r="G1839" s="5" t="s">
        <v>7</v>
      </c>
      <c r="H1839" s="5" t="s">
        <v>3</v>
      </c>
      <c r="I1839" s="5" t="s">
        <v>239</v>
      </c>
      <c r="J1839" s="14"/>
      <c r="K1839" s="5">
        <f t="shared" si="84"/>
        <v>6</v>
      </c>
      <c r="L1839" s="12">
        <f t="shared" si="85"/>
        <v>27572</v>
      </c>
      <c r="M1839" s="5">
        <f t="shared" ca="1" si="86"/>
        <v>49</v>
      </c>
    </row>
    <row r="1840" spans="1:13" ht="15" customHeight="1" x14ac:dyDescent="0.25">
      <c r="A1840" s="5" t="s">
        <v>2308</v>
      </c>
      <c r="B1840" s="5">
        <v>1978</v>
      </c>
      <c r="C1840" s="12" t="s">
        <v>6</v>
      </c>
      <c r="D1840" s="5">
        <v>4</v>
      </c>
      <c r="E1840" s="5">
        <v>0</v>
      </c>
      <c r="F1840" s="10">
        <v>42983.46</v>
      </c>
      <c r="G1840" s="5" t="s">
        <v>7</v>
      </c>
      <c r="H1840" s="5" t="s">
        <v>2</v>
      </c>
      <c r="I1840" s="5" t="s">
        <v>14</v>
      </c>
      <c r="J1840" s="14"/>
      <c r="K1840" s="5">
        <f t="shared" si="84"/>
        <v>11</v>
      </c>
      <c r="L1840" s="12">
        <f t="shared" si="85"/>
        <v>28798</v>
      </c>
      <c r="M1840" s="5">
        <f t="shared" ca="1" si="86"/>
        <v>46</v>
      </c>
    </row>
    <row r="1841" spans="1:13" ht="15" customHeight="1" x14ac:dyDescent="0.25">
      <c r="A1841" s="5" t="s">
        <v>1811</v>
      </c>
      <c r="B1841" s="5">
        <v>2001</v>
      </c>
      <c r="C1841" s="12" t="s">
        <v>11</v>
      </c>
      <c r="D1841" s="5">
        <v>28</v>
      </c>
      <c r="E1841" s="5">
        <v>4</v>
      </c>
      <c r="F1841" s="10">
        <v>17942.11</v>
      </c>
      <c r="G1841" s="5" t="s">
        <v>7</v>
      </c>
      <c r="H1841" s="5" t="s">
        <v>2</v>
      </c>
      <c r="I1841" s="5" t="s">
        <v>32</v>
      </c>
      <c r="J1841" s="14"/>
      <c r="K1841" s="5">
        <f t="shared" si="84"/>
        <v>9</v>
      </c>
      <c r="L1841" s="12">
        <f t="shared" si="85"/>
        <v>37162</v>
      </c>
      <c r="M1841" s="5">
        <f t="shared" ca="1" si="86"/>
        <v>23</v>
      </c>
    </row>
    <row r="1842" spans="1:13" ht="15" customHeight="1" x14ac:dyDescent="0.25">
      <c r="A1842" s="5" t="s">
        <v>1810</v>
      </c>
      <c r="B1842" s="5">
        <v>1977</v>
      </c>
      <c r="C1842" s="12" t="s">
        <v>27</v>
      </c>
      <c r="D1842" s="5">
        <v>17</v>
      </c>
      <c r="E1842" s="5">
        <v>0</v>
      </c>
      <c r="F1842" s="10">
        <v>17929.3</v>
      </c>
      <c r="G1842" s="5" t="s">
        <v>7</v>
      </c>
      <c r="H1842" s="5" t="s">
        <v>2</v>
      </c>
      <c r="I1842" s="5" t="s">
        <v>4</v>
      </c>
      <c r="J1842" s="14"/>
      <c r="K1842" s="5">
        <f t="shared" si="84"/>
        <v>10</v>
      </c>
      <c r="L1842" s="12">
        <f t="shared" si="85"/>
        <v>28415</v>
      </c>
      <c r="M1842" s="5">
        <f t="shared" ca="1" si="86"/>
        <v>47</v>
      </c>
    </row>
    <row r="1843" spans="1:13" ht="15" customHeight="1" x14ac:dyDescent="0.25">
      <c r="A1843" s="5" t="s">
        <v>1809</v>
      </c>
      <c r="B1843" s="5">
        <v>1989</v>
      </c>
      <c r="C1843" s="12" t="s">
        <v>21</v>
      </c>
      <c r="D1843" s="5">
        <v>4</v>
      </c>
      <c r="E1843" s="5">
        <v>0</v>
      </c>
      <c r="F1843" s="10">
        <v>17904.53</v>
      </c>
      <c r="G1843" s="5" t="s">
        <v>7</v>
      </c>
      <c r="H1843" s="5" t="s">
        <v>2</v>
      </c>
      <c r="I1843" s="5" t="s">
        <v>346</v>
      </c>
      <c r="J1843" s="14"/>
      <c r="K1843" s="5">
        <f t="shared" si="84"/>
        <v>12</v>
      </c>
      <c r="L1843" s="12">
        <f t="shared" si="85"/>
        <v>32846</v>
      </c>
      <c r="M1843" s="5">
        <f t="shared" ca="1" si="86"/>
        <v>35</v>
      </c>
    </row>
    <row r="1844" spans="1:13" ht="15" customHeight="1" x14ac:dyDescent="0.25">
      <c r="A1844" s="5" t="s">
        <v>1808</v>
      </c>
      <c r="B1844" s="5">
        <v>1979</v>
      </c>
      <c r="C1844" s="12" t="s">
        <v>6</v>
      </c>
      <c r="D1844" s="5">
        <v>12</v>
      </c>
      <c r="E1844" s="5">
        <v>2</v>
      </c>
      <c r="F1844" s="10">
        <v>17882.669999999998</v>
      </c>
      <c r="G1844" s="5" t="s">
        <v>7</v>
      </c>
      <c r="H1844" s="5" t="s">
        <v>3</v>
      </c>
      <c r="I1844" s="5" t="s">
        <v>14</v>
      </c>
      <c r="J1844" s="14"/>
      <c r="K1844" s="5">
        <f t="shared" si="84"/>
        <v>11</v>
      </c>
      <c r="L1844" s="12">
        <f t="shared" si="85"/>
        <v>29171</v>
      </c>
      <c r="M1844" s="5">
        <f t="shared" ca="1" si="86"/>
        <v>45</v>
      </c>
    </row>
    <row r="1845" spans="1:13" ht="15" customHeight="1" x14ac:dyDescent="0.25">
      <c r="A1845" s="5" t="s">
        <v>1807</v>
      </c>
      <c r="B1845" s="5">
        <v>1997</v>
      </c>
      <c r="C1845" s="12" t="s">
        <v>25</v>
      </c>
      <c r="D1845" s="5">
        <v>26</v>
      </c>
      <c r="E1845" s="5">
        <v>0</v>
      </c>
      <c r="F1845" s="10">
        <v>17878.900000000001</v>
      </c>
      <c r="G1845" s="5" t="s">
        <v>7</v>
      </c>
      <c r="H1845" s="5" t="s">
        <v>2</v>
      </c>
      <c r="I1845" s="5" t="s">
        <v>237</v>
      </c>
      <c r="J1845" s="14"/>
      <c r="K1845" s="5">
        <f t="shared" si="84"/>
        <v>8</v>
      </c>
      <c r="L1845" s="12">
        <f t="shared" si="85"/>
        <v>35668</v>
      </c>
      <c r="M1845" s="5">
        <f t="shared" ca="1" si="86"/>
        <v>27</v>
      </c>
    </row>
    <row r="1846" spans="1:13" ht="15" customHeight="1" x14ac:dyDescent="0.25">
      <c r="A1846" s="5" t="s">
        <v>1806</v>
      </c>
      <c r="B1846" s="5">
        <v>1976</v>
      </c>
      <c r="C1846" s="12" t="s">
        <v>21</v>
      </c>
      <c r="D1846" s="5">
        <v>12</v>
      </c>
      <c r="E1846" s="5">
        <v>2</v>
      </c>
      <c r="F1846" s="10">
        <v>17862.919999999998</v>
      </c>
      <c r="G1846" s="5" t="s">
        <v>7</v>
      </c>
      <c r="H1846" s="5" t="s">
        <v>2</v>
      </c>
      <c r="I1846" s="5" t="s">
        <v>14</v>
      </c>
      <c r="J1846" s="14"/>
      <c r="K1846" s="5">
        <f t="shared" si="84"/>
        <v>12</v>
      </c>
      <c r="L1846" s="12">
        <f t="shared" si="85"/>
        <v>28106</v>
      </c>
      <c r="M1846" s="5">
        <f t="shared" ca="1" si="86"/>
        <v>48</v>
      </c>
    </row>
    <row r="1847" spans="1:13" ht="15" customHeight="1" x14ac:dyDescent="0.25">
      <c r="A1847" s="5" t="s">
        <v>1805</v>
      </c>
      <c r="B1847" s="5">
        <v>1963</v>
      </c>
      <c r="C1847" s="12" t="s">
        <v>21</v>
      </c>
      <c r="D1847" s="5">
        <v>8</v>
      </c>
      <c r="E1847" s="5">
        <v>0</v>
      </c>
      <c r="F1847" s="10">
        <v>17832.599999999999</v>
      </c>
      <c r="G1847" s="5" t="s">
        <v>7</v>
      </c>
      <c r="H1847" s="5" t="s">
        <v>2</v>
      </c>
      <c r="I1847" s="5" t="s">
        <v>14</v>
      </c>
      <c r="J1847" s="14"/>
      <c r="K1847" s="5">
        <f t="shared" si="84"/>
        <v>12</v>
      </c>
      <c r="L1847" s="12">
        <f t="shared" si="85"/>
        <v>23353</v>
      </c>
      <c r="M1847" s="5">
        <f t="shared" ca="1" si="86"/>
        <v>61</v>
      </c>
    </row>
    <row r="1848" spans="1:13" ht="15" customHeight="1" x14ac:dyDescent="0.25">
      <c r="A1848" s="5" t="s">
        <v>1804</v>
      </c>
      <c r="B1848" s="5">
        <v>1979</v>
      </c>
      <c r="C1848" s="12" t="s">
        <v>27</v>
      </c>
      <c r="D1848" s="5">
        <v>10</v>
      </c>
      <c r="E1848" s="5">
        <v>2</v>
      </c>
      <c r="F1848" s="10">
        <v>17779.939999999999</v>
      </c>
      <c r="G1848" s="5" t="s">
        <v>7</v>
      </c>
      <c r="H1848" s="5" t="s">
        <v>2</v>
      </c>
      <c r="I1848" s="5" t="s">
        <v>14</v>
      </c>
      <c r="J1848" s="14"/>
      <c r="K1848" s="5">
        <f t="shared" si="84"/>
        <v>10</v>
      </c>
      <c r="L1848" s="12">
        <f t="shared" si="85"/>
        <v>29138</v>
      </c>
      <c r="M1848" s="5">
        <f t="shared" ca="1" si="86"/>
        <v>45</v>
      </c>
    </row>
    <row r="1849" spans="1:13" ht="15" customHeight="1" x14ac:dyDescent="0.25">
      <c r="A1849" s="5" t="s">
        <v>1803</v>
      </c>
      <c r="B1849" s="5">
        <v>1966</v>
      </c>
      <c r="C1849" s="12" t="s">
        <v>9</v>
      </c>
      <c r="D1849" s="5">
        <v>21</v>
      </c>
      <c r="E1849" s="5">
        <v>0</v>
      </c>
      <c r="F1849" s="10">
        <v>17777.73</v>
      </c>
      <c r="G1849" s="5" t="s">
        <v>7</v>
      </c>
      <c r="H1849" s="5" t="s">
        <v>3</v>
      </c>
      <c r="I1849" s="5" t="s">
        <v>14</v>
      </c>
      <c r="J1849" s="14"/>
      <c r="K1849" s="5">
        <f t="shared" si="84"/>
        <v>6</v>
      </c>
      <c r="L1849" s="12">
        <f t="shared" si="85"/>
        <v>24279</v>
      </c>
      <c r="M1849" s="5">
        <f t="shared" ca="1" si="86"/>
        <v>58</v>
      </c>
    </row>
    <row r="1850" spans="1:13" ht="15" customHeight="1" x14ac:dyDescent="0.25">
      <c r="A1850" s="5" t="s">
        <v>1802</v>
      </c>
      <c r="B1850" s="5">
        <v>2003</v>
      </c>
      <c r="C1850" s="12" t="s">
        <v>1</v>
      </c>
      <c r="D1850" s="5">
        <v>14</v>
      </c>
      <c r="E1850" s="5">
        <v>0</v>
      </c>
      <c r="F1850" s="10">
        <v>17748.509999999998</v>
      </c>
      <c r="G1850" s="5" t="s">
        <v>7</v>
      </c>
      <c r="H1850" s="5" t="s">
        <v>7</v>
      </c>
      <c r="I1850" s="5" t="s">
        <v>14</v>
      </c>
      <c r="J1850" s="14"/>
      <c r="K1850" s="5">
        <f t="shared" si="84"/>
        <v>7</v>
      </c>
      <c r="L1850" s="12">
        <f t="shared" si="85"/>
        <v>37816</v>
      </c>
      <c r="M1850" s="5">
        <f t="shared" ca="1" si="86"/>
        <v>21</v>
      </c>
    </row>
    <row r="1851" spans="1:13" ht="15" customHeight="1" x14ac:dyDescent="0.25">
      <c r="A1851" s="5" t="s">
        <v>2307</v>
      </c>
      <c r="B1851" s="5">
        <v>1975</v>
      </c>
      <c r="C1851" s="12" t="s">
        <v>27</v>
      </c>
      <c r="D1851" s="5">
        <v>23</v>
      </c>
      <c r="E1851" s="5">
        <v>1</v>
      </c>
      <c r="F1851" s="10">
        <v>42969.85</v>
      </c>
      <c r="G1851" s="5" t="s">
        <v>7</v>
      </c>
      <c r="H1851" s="5" t="s">
        <v>3</v>
      </c>
      <c r="I1851" s="5" t="s">
        <v>4</v>
      </c>
      <c r="J1851" s="14"/>
      <c r="K1851" s="5">
        <f t="shared" si="84"/>
        <v>10</v>
      </c>
      <c r="L1851" s="12">
        <f t="shared" si="85"/>
        <v>27690</v>
      </c>
      <c r="M1851" s="5">
        <f t="shared" ca="1" si="86"/>
        <v>49</v>
      </c>
    </row>
    <row r="1852" spans="1:13" ht="15" customHeight="1" x14ac:dyDescent="0.25">
      <c r="A1852" s="5" t="s">
        <v>1801</v>
      </c>
      <c r="B1852" s="5">
        <v>1994</v>
      </c>
      <c r="C1852" s="12" t="s">
        <v>1</v>
      </c>
      <c r="D1852" s="5">
        <v>1</v>
      </c>
      <c r="E1852" s="5">
        <v>3</v>
      </c>
      <c r="F1852" s="10">
        <v>17663.14</v>
      </c>
      <c r="G1852" s="5" t="s">
        <v>7</v>
      </c>
      <c r="H1852" s="5" t="s">
        <v>3</v>
      </c>
      <c r="I1852" s="5" t="s">
        <v>4</v>
      </c>
      <c r="J1852" s="14"/>
      <c r="K1852" s="5">
        <f t="shared" si="84"/>
        <v>7</v>
      </c>
      <c r="L1852" s="12">
        <f t="shared" si="85"/>
        <v>34516</v>
      </c>
      <c r="M1852" s="5">
        <f t="shared" ca="1" si="86"/>
        <v>30</v>
      </c>
    </row>
    <row r="1853" spans="1:13" ht="15" customHeight="1" x14ac:dyDescent="0.25">
      <c r="A1853" s="5" t="s">
        <v>1800</v>
      </c>
      <c r="B1853" s="5">
        <v>1990</v>
      </c>
      <c r="C1853" s="12" t="s">
        <v>27</v>
      </c>
      <c r="D1853" s="5">
        <v>25</v>
      </c>
      <c r="E1853" s="5">
        <v>1</v>
      </c>
      <c r="F1853" s="10">
        <v>17626.240000000002</v>
      </c>
      <c r="G1853" s="5" t="s">
        <v>7</v>
      </c>
      <c r="H1853" s="5" t="s">
        <v>3</v>
      </c>
      <c r="I1853" s="5" t="s">
        <v>4</v>
      </c>
      <c r="J1853" s="14"/>
      <c r="K1853" s="5">
        <f t="shared" si="84"/>
        <v>10</v>
      </c>
      <c r="L1853" s="12">
        <f t="shared" si="85"/>
        <v>33171</v>
      </c>
      <c r="M1853" s="5">
        <f t="shared" ca="1" si="86"/>
        <v>34</v>
      </c>
    </row>
    <row r="1854" spans="1:13" ht="15" customHeight="1" x14ac:dyDescent="0.25">
      <c r="A1854" s="5" t="s">
        <v>1799</v>
      </c>
      <c r="B1854" s="5">
        <v>1970</v>
      </c>
      <c r="C1854" s="12" t="s">
        <v>1</v>
      </c>
      <c r="D1854" s="5">
        <v>26</v>
      </c>
      <c r="E1854" s="5">
        <v>0</v>
      </c>
      <c r="F1854" s="10">
        <v>17584.72</v>
      </c>
      <c r="G1854" s="5" t="s">
        <v>7</v>
      </c>
      <c r="H1854" s="5" t="s">
        <v>3</v>
      </c>
      <c r="I1854" s="5" t="s">
        <v>14</v>
      </c>
      <c r="J1854" s="14"/>
      <c r="K1854" s="5">
        <f t="shared" si="84"/>
        <v>7</v>
      </c>
      <c r="L1854" s="12">
        <f t="shared" si="85"/>
        <v>25775</v>
      </c>
      <c r="M1854" s="5">
        <f t="shared" ca="1" si="86"/>
        <v>54</v>
      </c>
    </row>
    <row r="1855" spans="1:13" ht="15" customHeight="1" x14ac:dyDescent="0.25">
      <c r="A1855" s="5" t="s">
        <v>1798</v>
      </c>
      <c r="B1855" s="5">
        <v>2002</v>
      </c>
      <c r="C1855" s="12" t="s">
        <v>25</v>
      </c>
      <c r="D1855" s="5">
        <v>25</v>
      </c>
      <c r="E1855" s="5">
        <v>1</v>
      </c>
      <c r="F1855" s="10">
        <v>17560.38</v>
      </c>
      <c r="G1855" s="5" t="s">
        <v>7</v>
      </c>
      <c r="H1855" s="5" t="s">
        <v>7</v>
      </c>
      <c r="I1855" s="5" t="s">
        <v>14</v>
      </c>
      <c r="J1855" s="14"/>
      <c r="K1855" s="5">
        <f t="shared" si="84"/>
        <v>8</v>
      </c>
      <c r="L1855" s="12">
        <f t="shared" si="85"/>
        <v>37493</v>
      </c>
      <c r="M1855" s="5">
        <f t="shared" ca="1" si="86"/>
        <v>22</v>
      </c>
    </row>
    <row r="1856" spans="1:13" ht="15" customHeight="1" x14ac:dyDescent="0.25">
      <c r="A1856" s="5" t="s">
        <v>1797</v>
      </c>
      <c r="B1856" s="5">
        <v>1963</v>
      </c>
      <c r="C1856" s="12" t="s">
        <v>6</v>
      </c>
      <c r="D1856" s="5">
        <v>16</v>
      </c>
      <c r="E1856" s="5">
        <v>0</v>
      </c>
      <c r="F1856" s="10">
        <v>17556.88</v>
      </c>
      <c r="G1856" s="5" t="s">
        <v>7</v>
      </c>
      <c r="H1856" s="5" t="s">
        <v>2</v>
      </c>
      <c r="I1856" s="5" t="s">
        <v>14</v>
      </c>
      <c r="J1856" s="14"/>
      <c r="K1856" s="5">
        <f t="shared" si="84"/>
        <v>11</v>
      </c>
      <c r="L1856" s="12">
        <f t="shared" si="85"/>
        <v>23331</v>
      </c>
      <c r="M1856" s="5">
        <f t="shared" ca="1" si="86"/>
        <v>61</v>
      </c>
    </row>
    <row r="1857" spans="1:13" ht="15" customHeight="1" x14ac:dyDescent="0.25">
      <c r="A1857" s="5" t="s">
        <v>1796</v>
      </c>
      <c r="B1857" s="5">
        <v>1968</v>
      </c>
      <c r="C1857" s="12" t="s">
        <v>1</v>
      </c>
      <c r="D1857" s="5">
        <v>12</v>
      </c>
      <c r="E1857" s="5">
        <v>0</v>
      </c>
      <c r="F1857" s="10">
        <v>17507.47</v>
      </c>
      <c r="G1857" s="5" t="s">
        <v>7</v>
      </c>
      <c r="H1857" s="5" t="s">
        <v>7</v>
      </c>
      <c r="I1857" s="5" t="s">
        <v>525</v>
      </c>
      <c r="J1857" s="14"/>
      <c r="K1857" s="5">
        <f t="shared" si="84"/>
        <v>7</v>
      </c>
      <c r="L1857" s="12">
        <f t="shared" si="85"/>
        <v>25031</v>
      </c>
      <c r="M1857" s="5">
        <f t="shared" ca="1" si="86"/>
        <v>56</v>
      </c>
    </row>
    <row r="1858" spans="1:13" ht="15" customHeight="1" x14ac:dyDescent="0.25">
      <c r="A1858" s="5" t="s">
        <v>1795</v>
      </c>
      <c r="B1858" s="5">
        <v>1965</v>
      </c>
      <c r="C1858" s="12" t="s">
        <v>9</v>
      </c>
      <c r="D1858" s="5">
        <v>16</v>
      </c>
      <c r="E1858" s="5">
        <v>0</v>
      </c>
      <c r="F1858" s="10">
        <v>17505.650000000001</v>
      </c>
      <c r="G1858" s="5" t="s">
        <v>7</v>
      </c>
      <c r="H1858" s="5" t="s">
        <v>2</v>
      </c>
      <c r="I1858" s="5" t="s">
        <v>239</v>
      </c>
      <c r="J1858" s="14"/>
      <c r="K1858" s="5">
        <f t="shared" ref="K1858:K1921" si="87">MONTH(1&amp;C1858)</f>
        <v>6</v>
      </c>
      <c r="L1858" s="12">
        <f t="shared" ref="L1858:L1921" si="88">DATE(B1858,K1858,D1858)</f>
        <v>23909</v>
      </c>
      <c r="M1858" s="5">
        <f t="shared" ref="M1858:M1921" ca="1" si="89">DATEDIF(L1858,TODAY(),"Y")</f>
        <v>59</v>
      </c>
    </row>
    <row r="1859" spans="1:13" ht="15" customHeight="1" x14ac:dyDescent="0.25">
      <c r="A1859" s="5" t="s">
        <v>1794</v>
      </c>
      <c r="B1859" s="5">
        <v>1990</v>
      </c>
      <c r="C1859" s="12" t="s">
        <v>21</v>
      </c>
      <c r="D1859" s="5">
        <v>29</v>
      </c>
      <c r="E1859" s="5">
        <v>0</v>
      </c>
      <c r="F1859" s="10">
        <v>17496.310000000001</v>
      </c>
      <c r="G1859" s="5" t="s">
        <v>7</v>
      </c>
      <c r="H1859" s="5" t="s">
        <v>2</v>
      </c>
      <c r="I1859" s="5" t="s">
        <v>32</v>
      </c>
      <c r="J1859" s="14"/>
      <c r="K1859" s="5">
        <f t="shared" si="87"/>
        <v>12</v>
      </c>
      <c r="L1859" s="12">
        <f t="shared" si="88"/>
        <v>33236</v>
      </c>
      <c r="M1859" s="5">
        <f t="shared" ca="1" si="89"/>
        <v>34</v>
      </c>
    </row>
    <row r="1860" spans="1:13" ht="15" customHeight="1" x14ac:dyDescent="0.25">
      <c r="A1860" s="5" t="s">
        <v>1793</v>
      </c>
      <c r="B1860" s="5">
        <v>1971</v>
      </c>
      <c r="C1860" s="12" t="s">
        <v>9</v>
      </c>
      <c r="D1860" s="5">
        <v>8</v>
      </c>
      <c r="E1860" s="5">
        <v>0</v>
      </c>
      <c r="F1860" s="10">
        <v>17479.53</v>
      </c>
      <c r="G1860" s="5" t="s">
        <v>7</v>
      </c>
      <c r="H1860" s="5" t="s">
        <v>7</v>
      </c>
      <c r="I1860" s="5" t="s">
        <v>14</v>
      </c>
      <c r="J1860" s="14"/>
      <c r="K1860" s="5">
        <f t="shared" si="87"/>
        <v>6</v>
      </c>
      <c r="L1860" s="12">
        <f t="shared" si="88"/>
        <v>26092</v>
      </c>
      <c r="M1860" s="5">
        <f t="shared" ca="1" si="89"/>
        <v>53</v>
      </c>
    </row>
    <row r="1861" spans="1:13" ht="15" customHeight="1" x14ac:dyDescent="0.25">
      <c r="A1861" s="5" t="s">
        <v>1792</v>
      </c>
      <c r="B1861" s="5">
        <v>2003</v>
      </c>
      <c r="C1861" s="12" t="s">
        <v>6</v>
      </c>
      <c r="D1861" s="5">
        <v>2</v>
      </c>
      <c r="E1861" s="5">
        <v>0</v>
      </c>
      <c r="F1861" s="10">
        <v>17468.98</v>
      </c>
      <c r="G1861" s="5" t="s">
        <v>2</v>
      </c>
      <c r="H1861" s="5" t="s">
        <v>7</v>
      </c>
      <c r="I1861" s="5" t="s">
        <v>14</v>
      </c>
      <c r="J1861" s="14"/>
      <c r="K1861" s="5">
        <f t="shared" si="87"/>
        <v>11</v>
      </c>
      <c r="L1861" s="12">
        <f t="shared" si="88"/>
        <v>37927</v>
      </c>
      <c r="M1861" s="5">
        <f t="shared" ca="1" si="89"/>
        <v>21</v>
      </c>
    </row>
    <row r="1862" spans="1:13" ht="15" customHeight="1" x14ac:dyDescent="0.25">
      <c r="A1862" s="5" t="s">
        <v>2306</v>
      </c>
      <c r="B1862" s="5">
        <v>1972</v>
      </c>
      <c r="C1862" s="12" t="s">
        <v>11</v>
      </c>
      <c r="D1862" s="5">
        <v>10</v>
      </c>
      <c r="E1862" s="5">
        <v>2</v>
      </c>
      <c r="F1862" s="10">
        <v>42856.84</v>
      </c>
      <c r="G1862" s="5" t="s">
        <v>7</v>
      </c>
      <c r="H1862" s="5" t="s">
        <v>7</v>
      </c>
      <c r="I1862" s="5" t="s">
        <v>32</v>
      </c>
      <c r="J1862" s="14"/>
      <c r="K1862" s="5">
        <f t="shared" si="87"/>
        <v>9</v>
      </c>
      <c r="L1862" s="12">
        <f t="shared" si="88"/>
        <v>26552</v>
      </c>
      <c r="M1862" s="5">
        <f t="shared" ca="1" si="89"/>
        <v>52</v>
      </c>
    </row>
    <row r="1863" spans="1:13" ht="15" customHeight="1" x14ac:dyDescent="0.25">
      <c r="A1863" s="5" t="s">
        <v>1791</v>
      </c>
      <c r="B1863" s="5">
        <v>1992</v>
      </c>
      <c r="C1863" s="12" t="s">
        <v>27</v>
      </c>
      <c r="D1863" s="5">
        <v>18</v>
      </c>
      <c r="E1863" s="5">
        <v>2</v>
      </c>
      <c r="F1863" s="10">
        <v>17361.77</v>
      </c>
      <c r="G1863" s="5" t="s">
        <v>2</v>
      </c>
      <c r="H1863" s="5" t="s">
        <v>7</v>
      </c>
      <c r="I1863" s="5" t="s">
        <v>14</v>
      </c>
      <c r="J1863" s="14"/>
      <c r="K1863" s="5">
        <f t="shared" si="87"/>
        <v>10</v>
      </c>
      <c r="L1863" s="12">
        <f t="shared" si="88"/>
        <v>33895</v>
      </c>
      <c r="M1863" s="5">
        <f t="shared" ca="1" si="89"/>
        <v>32</v>
      </c>
    </row>
    <row r="1864" spans="1:13" ht="15" customHeight="1" x14ac:dyDescent="0.25">
      <c r="A1864" s="5" t="s">
        <v>1790</v>
      </c>
      <c r="B1864" s="5">
        <v>2003</v>
      </c>
      <c r="C1864" s="12" t="s">
        <v>6</v>
      </c>
      <c r="D1864" s="5">
        <v>1</v>
      </c>
      <c r="E1864" s="5">
        <v>0</v>
      </c>
      <c r="F1864" s="10">
        <v>17352.68</v>
      </c>
      <c r="G1864" s="5" t="s">
        <v>2</v>
      </c>
      <c r="H1864" s="5" t="s">
        <v>3</v>
      </c>
      <c r="I1864" s="5" t="s">
        <v>14</v>
      </c>
      <c r="J1864" s="14"/>
      <c r="K1864" s="5">
        <f t="shared" si="87"/>
        <v>11</v>
      </c>
      <c r="L1864" s="12">
        <f t="shared" si="88"/>
        <v>37926</v>
      </c>
      <c r="M1864" s="5">
        <f t="shared" ca="1" si="89"/>
        <v>21</v>
      </c>
    </row>
    <row r="1865" spans="1:13" ht="15" customHeight="1" x14ac:dyDescent="0.25">
      <c r="A1865" s="5" t="s">
        <v>1789</v>
      </c>
      <c r="B1865" s="5">
        <v>1963</v>
      </c>
      <c r="C1865" s="12" t="s">
        <v>1</v>
      </c>
      <c r="D1865" s="5">
        <v>12</v>
      </c>
      <c r="E1865" s="5">
        <v>0</v>
      </c>
      <c r="F1865" s="10">
        <v>17337.580000000002</v>
      </c>
      <c r="G1865" s="5" t="s">
        <v>2</v>
      </c>
      <c r="H1865" s="5" t="s">
        <v>3</v>
      </c>
      <c r="I1865" s="5" t="s">
        <v>239</v>
      </c>
      <c r="J1865" s="14"/>
      <c r="K1865" s="5">
        <f t="shared" si="87"/>
        <v>7</v>
      </c>
      <c r="L1865" s="12">
        <f t="shared" si="88"/>
        <v>23204</v>
      </c>
      <c r="M1865" s="5">
        <f t="shared" ca="1" si="89"/>
        <v>61</v>
      </c>
    </row>
    <row r="1866" spans="1:13" ht="15" customHeight="1" x14ac:dyDescent="0.25">
      <c r="A1866" s="5" t="s">
        <v>1788</v>
      </c>
      <c r="B1866" s="5">
        <v>1975</v>
      </c>
      <c r="C1866" s="12" t="s">
        <v>25</v>
      </c>
      <c r="D1866" s="5">
        <v>25</v>
      </c>
      <c r="E1866" s="5">
        <v>1</v>
      </c>
      <c r="F1866" s="10">
        <v>17253.43</v>
      </c>
      <c r="G1866" s="5" t="s">
        <v>2</v>
      </c>
      <c r="H1866" s="5" t="s">
        <v>3</v>
      </c>
      <c r="I1866" s="5" t="s">
        <v>525</v>
      </c>
      <c r="J1866" s="14"/>
      <c r="K1866" s="5">
        <f t="shared" si="87"/>
        <v>8</v>
      </c>
      <c r="L1866" s="12">
        <f t="shared" si="88"/>
        <v>27631</v>
      </c>
      <c r="M1866" s="5">
        <f t="shared" ca="1" si="89"/>
        <v>49</v>
      </c>
    </row>
    <row r="1867" spans="1:13" ht="15" customHeight="1" x14ac:dyDescent="0.25">
      <c r="A1867" s="5" t="s">
        <v>1787</v>
      </c>
      <c r="B1867" s="5">
        <v>1982</v>
      </c>
      <c r="C1867" s="12" t="s">
        <v>27</v>
      </c>
      <c r="D1867" s="5">
        <v>22</v>
      </c>
      <c r="E1867" s="5">
        <v>1</v>
      </c>
      <c r="F1867" s="10">
        <v>17179.52</v>
      </c>
      <c r="G1867" s="5" t="s">
        <v>2</v>
      </c>
      <c r="H1867" s="5" t="s">
        <v>7</v>
      </c>
      <c r="I1867" s="5" t="s">
        <v>4</v>
      </c>
      <c r="J1867" s="14"/>
      <c r="K1867" s="5">
        <f t="shared" si="87"/>
        <v>10</v>
      </c>
      <c r="L1867" s="12">
        <f t="shared" si="88"/>
        <v>30246</v>
      </c>
      <c r="M1867" s="5">
        <f t="shared" ca="1" si="89"/>
        <v>42</v>
      </c>
    </row>
    <row r="1868" spans="1:13" ht="15" customHeight="1" x14ac:dyDescent="0.25">
      <c r="A1868" s="5" t="s">
        <v>1786</v>
      </c>
      <c r="B1868" s="5">
        <v>2004</v>
      </c>
      <c r="C1868" s="12" t="s">
        <v>25</v>
      </c>
      <c r="D1868" s="5">
        <v>18</v>
      </c>
      <c r="E1868" s="5">
        <v>1</v>
      </c>
      <c r="F1868" s="10">
        <v>17178.68</v>
      </c>
      <c r="G1868" s="5" t="s">
        <v>2</v>
      </c>
      <c r="H1868" s="5" t="s">
        <v>2</v>
      </c>
      <c r="I1868" s="5" t="s">
        <v>156</v>
      </c>
      <c r="J1868" s="14"/>
      <c r="K1868" s="5">
        <f t="shared" si="87"/>
        <v>8</v>
      </c>
      <c r="L1868" s="12">
        <f t="shared" si="88"/>
        <v>38217</v>
      </c>
      <c r="M1868" s="5">
        <f t="shared" ca="1" si="89"/>
        <v>20</v>
      </c>
    </row>
    <row r="1869" spans="1:13" ht="15" customHeight="1" x14ac:dyDescent="0.25">
      <c r="A1869" s="5" t="s">
        <v>1785</v>
      </c>
      <c r="B1869" s="5">
        <v>1964</v>
      </c>
      <c r="C1869" s="12" t="s">
        <v>9</v>
      </c>
      <c r="D1869" s="5">
        <v>7</v>
      </c>
      <c r="E1869" s="5">
        <v>0</v>
      </c>
      <c r="F1869" s="10">
        <v>17174.52</v>
      </c>
      <c r="G1869" s="5" t="s">
        <v>2</v>
      </c>
      <c r="H1869" s="5" t="s">
        <v>2</v>
      </c>
      <c r="I1869" s="5" t="s">
        <v>14</v>
      </c>
      <c r="J1869" s="14"/>
      <c r="K1869" s="5">
        <f t="shared" si="87"/>
        <v>6</v>
      </c>
      <c r="L1869" s="12">
        <f t="shared" si="88"/>
        <v>23535</v>
      </c>
      <c r="M1869" s="5">
        <f t="shared" ca="1" si="89"/>
        <v>60</v>
      </c>
    </row>
    <row r="1870" spans="1:13" ht="15" customHeight="1" x14ac:dyDescent="0.25">
      <c r="A1870" s="5" t="s">
        <v>1784</v>
      </c>
      <c r="B1870" s="5">
        <v>1965</v>
      </c>
      <c r="C1870" s="12" t="s">
        <v>11</v>
      </c>
      <c r="D1870" s="5">
        <v>16</v>
      </c>
      <c r="E1870" s="5">
        <v>0</v>
      </c>
      <c r="F1870" s="10">
        <v>17172.27</v>
      </c>
      <c r="G1870" s="5" t="s">
        <v>2</v>
      </c>
      <c r="H1870" s="5" t="s">
        <v>2</v>
      </c>
      <c r="I1870" s="5" t="s">
        <v>525</v>
      </c>
      <c r="J1870" s="14"/>
      <c r="K1870" s="5">
        <f t="shared" si="87"/>
        <v>9</v>
      </c>
      <c r="L1870" s="12">
        <f t="shared" si="88"/>
        <v>24001</v>
      </c>
      <c r="M1870" s="5">
        <f t="shared" ca="1" si="89"/>
        <v>59</v>
      </c>
    </row>
    <row r="1871" spans="1:13" ht="15" customHeight="1" x14ac:dyDescent="0.25">
      <c r="A1871" s="5" t="s">
        <v>1783</v>
      </c>
      <c r="B1871" s="5">
        <v>1998</v>
      </c>
      <c r="C1871" s="12" t="s">
        <v>9</v>
      </c>
      <c r="D1871" s="5">
        <v>3</v>
      </c>
      <c r="E1871" s="5">
        <v>4</v>
      </c>
      <c r="F1871" s="10">
        <v>17128.43</v>
      </c>
      <c r="G1871" s="5" t="s">
        <v>2</v>
      </c>
      <c r="H1871" s="5" t="s">
        <v>3</v>
      </c>
      <c r="I1871" s="5" t="s">
        <v>158</v>
      </c>
      <c r="J1871" s="14"/>
      <c r="K1871" s="5">
        <f t="shared" si="87"/>
        <v>6</v>
      </c>
      <c r="L1871" s="12">
        <f t="shared" si="88"/>
        <v>35949</v>
      </c>
      <c r="M1871" s="5">
        <f t="shared" ca="1" si="89"/>
        <v>26</v>
      </c>
    </row>
    <row r="1872" spans="1:13" ht="15" customHeight="1" x14ac:dyDescent="0.25">
      <c r="A1872" s="5" t="s">
        <v>1782</v>
      </c>
      <c r="B1872" s="5">
        <v>2002</v>
      </c>
      <c r="C1872" s="12" t="s">
        <v>9</v>
      </c>
      <c r="D1872" s="5">
        <v>28</v>
      </c>
      <c r="E1872" s="5">
        <v>1</v>
      </c>
      <c r="F1872" s="10">
        <v>17085.27</v>
      </c>
      <c r="G1872" s="5" t="s">
        <v>2</v>
      </c>
      <c r="H1872" s="5" t="s">
        <v>3</v>
      </c>
      <c r="I1872" s="5" t="s">
        <v>4</v>
      </c>
      <c r="J1872" s="14"/>
      <c r="K1872" s="5">
        <f t="shared" si="87"/>
        <v>6</v>
      </c>
      <c r="L1872" s="12">
        <f t="shared" si="88"/>
        <v>37435</v>
      </c>
      <c r="M1872" s="5">
        <f t="shared" ca="1" si="89"/>
        <v>22</v>
      </c>
    </row>
    <row r="1873" spans="1:13" ht="15" customHeight="1" x14ac:dyDescent="0.25">
      <c r="A1873" s="5" t="s">
        <v>2305</v>
      </c>
      <c r="B1873" s="5">
        <v>1965</v>
      </c>
      <c r="C1873" s="12" t="s">
        <v>27</v>
      </c>
      <c r="D1873" s="5">
        <v>29</v>
      </c>
      <c r="E1873" s="5">
        <v>0</v>
      </c>
      <c r="F1873" s="10">
        <v>42764.12</v>
      </c>
      <c r="G1873" s="5" t="s">
        <v>7</v>
      </c>
      <c r="H1873" s="5" t="s">
        <v>2</v>
      </c>
      <c r="I1873" s="5" t="s">
        <v>32</v>
      </c>
      <c r="J1873" s="14"/>
      <c r="K1873" s="5">
        <f t="shared" si="87"/>
        <v>10</v>
      </c>
      <c r="L1873" s="12">
        <f t="shared" si="88"/>
        <v>24044</v>
      </c>
      <c r="M1873" s="5">
        <f t="shared" ca="1" si="89"/>
        <v>59</v>
      </c>
    </row>
    <row r="1874" spans="1:13" ht="15" customHeight="1" x14ac:dyDescent="0.25">
      <c r="A1874" s="5" t="s">
        <v>1781</v>
      </c>
      <c r="B1874" s="5">
        <v>2003</v>
      </c>
      <c r="C1874" s="12" t="s">
        <v>21</v>
      </c>
      <c r="D1874" s="5">
        <v>26</v>
      </c>
      <c r="E1874" s="5">
        <v>0</v>
      </c>
      <c r="F1874" s="10">
        <v>17081.080000000002</v>
      </c>
      <c r="G1874" s="5" t="s">
        <v>2</v>
      </c>
      <c r="H1874" s="5" t="s">
        <v>2</v>
      </c>
      <c r="I1874" s="5" t="s">
        <v>32</v>
      </c>
      <c r="J1874" s="14"/>
      <c r="K1874" s="5">
        <f t="shared" si="87"/>
        <v>12</v>
      </c>
      <c r="L1874" s="12">
        <f t="shared" si="88"/>
        <v>37981</v>
      </c>
      <c r="M1874" s="5">
        <f t="shared" ca="1" si="89"/>
        <v>21</v>
      </c>
    </row>
    <row r="1875" spans="1:13" ht="15" customHeight="1" x14ac:dyDescent="0.25">
      <c r="A1875" s="5" t="s">
        <v>1780</v>
      </c>
      <c r="B1875" s="5">
        <v>1996</v>
      </c>
      <c r="C1875" s="12" t="s">
        <v>9</v>
      </c>
      <c r="D1875" s="5">
        <v>10</v>
      </c>
      <c r="E1875" s="5">
        <v>0</v>
      </c>
      <c r="F1875" s="10">
        <v>17043.34</v>
      </c>
      <c r="G1875" s="5" t="s">
        <v>2</v>
      </c>
      <c r="H1875" s="5" t="s">
        <v>3</v>
      </c>
      <c r="I1875" s="5" t="s">
        <v>4</v>
      </c>
      <c r="J1875" s="14"/>
      <c r="K1875" s="5">
        <f t="shared" si="87"/>
        <v>6</v>
      </c>
      <c r="L1875" s="12">
        <f t="shared" si="88"/>
        <v>35226</v>
      </c>
      <c r="M1875" s="5">
        <f t="shared" ca="1" si="89"/>
        <v>28</v>
      </c>
    </row>
    <row r="1876" spans="1:13" ht="15" customHeight="1" x14ac:dyDescent="0.25">
      <c r="A1876" s="5" t="s">
        <v>1779</v>
      </c>
      <c r="B1876" s="5">
        <v>1971</v>
      </c>
      <c r="C1876" s="12" t="s">
        <v>25</v>
      </c>
      <c r="D1876" s="5">
        <v>22</v>
      </c>
      <c r="E1876" s="5">
        <v>0</v>
      </c>
      <c r="F1876" s="10">
        <v>17016.009999999998</v>
      </c>
      <c r="G1876" s="5" t="s">
        <v>2</v>
      </c>
      <c r="H1876" s="5" t="s">
        <v>2</v>
      </c>
      <c r="I1876" s="5" t="s">
        <v>239</v>
      </c>
      <c r="J1876" s="14"/>
      <c r="K1876" s="5">
        <f t="shared" si="87"/>
        <v>8</v>
      </c>
      <c r="L1876" s="12">
        <f t="shared" si="88"/>
        <v>26167</v>
      </c>
      <c r="M1876" s="5">
        <f t="shared" ca="1" si="89"/>
        <v>53</v>
      </c>
    </row>
    <row r="1877" spans="1:13" ht="15" customHeight="1" x14ac:dyDescent="0.25">
      <c r="A1877" s="5" t="s">
        <v>1778</v>
      </c>
      <c r="B1877" s="5">
        <v>1980</v>
      </c>
      <c r="C1877" s="12" t="s">
        <v>1</v>
      </c>
      <c r="D1877" s="5">
        <v>16</v>
      </c>
      <c r="E1877" s="5">
        <v>2</v>
      </c>
      <c r="F1877" s="10">
        <v>16990.55</v>
      </c>
      <c r="G1877" s="5" t="s">
        <v>2</v>
      </c>
      <c r="H1877" s="5" t="s">
        <v>3</v>
      </c>
      <c r="I1877" s="5" t="s">
        <v>14</v>
      </c>
      <c r="J1877" s="14"/>
      <c r="K1877" s="5">
        <f t="shared" si="87"/>
        <v>7</v>
      </c>
      <c r="L1877" s="12">
        <f t="shared" si="88"/>
        <v>29418</v>
      </c>
      <c r="M1877" s="5">
        <f t="shared" ca="1" si="89"/>
        <v>44</v>
      </c>
    </row>
    <row r="1878" spans="1:13" ht="15" customHeight="1" x14ac:dyDescent="0.25">
      <c r="A1878" s="5" t="s">
        <v>1777</v>
      </c>
      <c r="B1878" s="5">
        <v>1977</v>
      </c>
      <c r="C1878" s="12" t="s">
        <v>25</v>
      </c>
      <c r="D1878" s="5">
        <v>25</v>
      </c>
      <c r="E1878" s="5">
        <v>2</v>
      </c>
      <c r="F1878" s="10">
        <v>16921.09</v>
      </c>
      <c r="G1878" s="5" t="s">
        <v>2</v>
      </c>
      <c r="H1878" s="5" t="s">
        <v>3</v>
      </c>
      <c r="I1878" s="5" t="s">
        <v>239</v>
      </c>
      <c r="J1878" s="14"/>
      <c r="K1878" s="5">
        <f t="shared" si="87"/>
        <v>8</v>
      </c>
      <c r="L1878" s="12">
        <f t="shared" si="88"/>
        <v>28362</v>
      </c>
      <c r="M1878" s="5">
        <f t="shared" ca="1" si="89"/>
        <v>47</v>
      </c>
    </row>
    <row r="1879" spans="1:13" ht="15" customHeight="1" x14ac:dyDescent="0.25">
      <c r="A1879" s="5" t="s">
        <v>1776</v>
      </c>
      <c r="B1879" s="5">
        <v>1968</v>
      </c>
      <c r="C1879" s="12" t="s">
        <v>27</v>
      </c>
      <c r="D1879" s="5">
        <v>21</v>
      </c>
      <c r="E1879" s="5">
        <v>0</v>
      </c>
      <c r="F1879" s="10">
        <v>16903.5</v>
      </c>
      <c r="G1879" s="5" t="s">
        <v>2</v>
      </c>
      <c r="H1879" s="5" t="s">
        <v>3</v>
      </c>
      <c r="I1879" s="5" t="s">
        <v>14</v>
      </c>
      <c r="J1879" s="14"/>
      <c r="K1879" s="5">
        <f t="shared" si="87"/>
        <v>10</v>
      </c>
      <c r="L1879" s="12">
        <f t="shared" si="88"/>
        <v>25132</v>
      </c>
      <c r="M1879" s="5">
        <f t="shared" ca="1" si="89"/>
        <v>56</v>
      </c>
    </row>
    <row r="1880" spans="1:13" ht="15" customHeight="1" x14ac:dyDescent="0.25">
      <c r="A1880" s="5" t="s">
        <v>1775</v>
      </c>
      <c r="B1880" s="5">
        <v>2003</v>
      </c>
      <c r="C1880" s="12" t="s">
        <v>11</v>
      </c>
      <c r="D1880" s="5">
        <v>10</v>
      </c>
      <c r="E1880" s="5">
        <v>0</v>
      </c>
      <c r="F1880" s="10">
        <v>16884.919999999998</v>
      </c>
      <c r="G1880" s="5" t="s">
        <v>2</v>
      </c>
      <c r="H1880" s="5" t="s">
        <v>2</v>
      </c>
      <c r="I1880" s="5" t="s">
        <v>32</v>
      </c>
      <c r="J1880" s="14"/>
      <c r="K1880" s="5">
        <f t="shared" si="87"/>
        <v>9</v>
      </c>
      <c r="L1880" s="12">
        <f t="shared" si="88"/>
        <v>37874</v>
      </c>
      <c r="M1880" s="5">
        <f t="shared" ca="1" si="89"/>
        <v>21</v>
      </c>
    </row>
    <row r="1881" spans="1:13" ht="15" customHeight="1" x14ac:dyDescent="0.25">
      <c r="A1881" s="5" t="s">
        <v>1774</v>
      </c>
      <c r="B1881" s="5">
        <v>1974</v>
      </c>
      <c r="C1881" s="12" t="s">
        <v>25</v>
      </c>
      <c r="D1881" s="5">
        <v>8</v>
      </c>
      <c r="E1881" s="5">
        <v>0</v>
      </c>
      <c r="F1881" s="10">
        <v>16841.32</v>
      </c>
      <c r="G1881" s="5" t="s">
        <v>2</v>
      </c>
      <c r="H1881" s="5" t="s">
        <v>3</v>
      </c>
      <c r="I1881" s="5" t="s">
        <v>32</v>
      </c>
      <c r="J1881" s="14"/>
      <c r="K1881" s="5">
        <f t="shared" si="87"/>
        <v>8</v>
      </c>
      <c r="L1881" s="12">
        <f t="shared" si="88"/>
        <v>27249</v>
      </c>
      <c r="M1881" s="5">
        <f t="shared" ca="1" si="89"/>
        <v>50</v>
      </c>
    </row>
    <row r="1882" spans="1:13" ht="15" customHeight="1" x14ac:dyDescent="0.25">
      <c r="A1882" s="5" t="s">
        <v>1773</v>
      </c>
      <c r="B1882" s="5">
        <v>1995</v>
      </c>
      <c r="C1882" s="12" t="s">
        <v>27</v>
      </c>
      <c r="D1882" s="5">
        <v>19</v>
      </c>
      <c r="E1882" s="5">
        <v>1</v>
      </c>
      <c r="F1882" s="10">
        <v>16796.41</v>
      </c>
      <c r="G1882" s="5" t="s">
        <v>2</v>
      </c>
      <c r="H1882" s="5" t="s">
        <v>3</v>
      </c>
      <c r="I1882" s="5" t="s">
        <v>237</v>
      </c>
      <c r="J1882" s="14"/>
      <c r="K1882" s="5">
        <f t="shared" si="87"/>
        <v>10</v>
      </c>
      <c r="L1882" s="12">
        <f t="shared" si="88"/>
        <v>34991</v>
      </c>
      <c r="M1882" s="5">
        <f t="shared" ca="1" si="89"/>
        <v>29</v>
      </c>
    </row>
    <row r="1883" spans="1:13" ht="15" customHeight="1" x14ac:dyDescent="0.25">
      <c r="A1883" s="5" t="s">
        <v>1772</v>
      </c>
      <c r="B1883" s="5">
        <v>1962</v>
      </c>
      <c r="C1883" s="12" t="s">
        <v>1</v>
      </c>
      <c r="D1883" s="5">
        <v>29</v>
      </c>
      <c r="E1883" s="5">
        <v>0</v>
      </c>
      <c r="F1883" s="10">
        <v>16779.400000000001</v>
      </c>
      <c r="G1883" s="5" t="s">
        <v>2</v>
      </c>
      <c r="H1883" s="5" t="s">
        <v>2</v>
      </c>
      <c r="I1883" s="5" t="s">
        <v>525</v>
      </c>
      <c r="J1883" s="14"/>
      <c r="K1883" s="5">
        <f t="shared" si="87"/>
        <v>7</v>
      </c>
      <c r="L1883" s="12">
        <f t="shared" si="88"/>
        <v>22856</v>
      </c>
      <c r="M1883" s="5">
        <f t="shared" ca="1" si="89"/>
        <v>62</v>
      </c>
    </row>
    <row r="1884" spans="1:13" ht="15" customHeight="1" x14ac:dyDescent="0.25">
      <c r="A1884" s="5" t="s">
        <v>2304</v>
      </c>
      <c r="B1884" s="5">
        <v>1977</v>
      </c>
      <c r="C1884" s="12" t="s">
        <v>27</v>
      </c>
      <c r="D1884" s="5">
        <v>21</v>
      </c>
      <c r="E1884" s="5">
        <v>2</v>
      </c>
      <c r="F1884" s="10">
        <v>42760.5</v>
      </c>
      <c r="G1884" s="5" t="s">
        <v>7</v>
      </c>
      <c r="H1884" s="5" t="s">
        <v>2</v>
      </c>
      <c r="I1884" s="5" t="s">
        <v>14</v>
      </c>
      <c r="J1884" s="14"/>
      <c r="K1884" s="5">
        <f t="shared" si="87"/>
        <v>10</v>
      </c>
      <c r="L1884" s="12">
        <f t="shared" si="88"/>
        <v>28419</v>
      </c>
      <c r="M1884" s="5">
        <f t="shared" ca="1" si="89"/>
        <v>47</v>
      </c>
    </row>
    <row r="1885" spans="1:13" ht="15" customHeight="1" x14ac:dyDescent="0.25">
      <c r="A1885" s="5" t="s">
        <v>1771</v>
      </c>
      <c r="B1885" s="5">
        <v>1989</v>
      </c>
      <c r="C1885" s="12" t="s">
        <v>11</v>
      </c>
      <c r="D1885" s="5">
        <v>23</v>
      </c>
      <c r="E1885" s="5">
        <v>2</v>
      </c>
      <c r="F1885" s="10">
        <v>16776.3</v>
      </c>
      <c r="G1885" s="5" t="s">
        <v>2</v>
      </c>
      <c r="H1885" s="5" t="s">
        <v>2</v>
      </c>
      <c r="I1885" s="5" t="s">
        <v>237</v>
      </c>
      <c r="J1885" s="14"/>
      <c r="K1885" s="5">
        <f t="shared" si="87"/>
        <v>9</v>
      </c>
      <c r="L1885" s="12">
        <f t="shared" si="88"/>
        <v>32774</v>
      </c>
      <c r="M1885" s="5">
        <f t="shared" ca="1" si="89"/>
        <v>35</v>
      </c>
    </row>
    <row r="1886" spans="1:13" ht="15" customHeight="1" x14ac:dyDescent="0.25">
      <c r="A1886" s="5" t="s">
        <v>1770</v>
      </c>
      <c r="B1886" s="5">
        <v>1974</v>
      </c>
      <c r="C1886" s="12" t="s">
        <v>25</v>
      </c>
      <c r="D1886" s="5">
        <v>28</v>
      </c>
      <c r="E1886" s="5">
        <v>0</v>
      </c>
      <c r="F1886" s="10">
        <v>16770.990000000002</v>
      </c>
      <c r="G1886" s="5" t="s">
        <v>2</v>
      </c>
      <c r="H1886" s="5" t="s">
        <v>7</v>
      </c>
      <c r="I1886" s="5" t="s">
        <v>14</v>
      </c>
      <c r="J1886" s="14"/>
      <c r="K1886" s="5">
        <f t="shared" si="87"/>
        <v>8</v>
      </c>
      <c r="L1886" s="12">
        <f t="shared" si="88"/>
        <v>27269</v>
      </c>
      <c r="M1886" s="5">
        <f t="shared" ca="1" si="89"/>
        <v>50</v>
      </c>
    </row>
    <row r="1887" spans="1:13" ht="15" customHeight="1" x14ac:dyDescent="0.25">
      <c r="A1887" s="5" t="s">
        <v>1769</v>
      </c>
      <c r="B1887" s="5">
        <v>1993</v>
      </c>
      <c r="C1887" s="12" t="s">
        <v>6</v>
      </c>
      <c r="D1887" s="5">
        <v>5</v>
      </c>
      <c r="E1887" s="5">
        <v>1</v>
      </c>
      <c r="F1887" s="10">
        <v>16657.72</v>
      </c>
      <c r="G1887" s="5" t="s">
        <v>2</v>
      </c>
      <c r="H1887" s="5" t="s">
        <v>7</v>
      </c>
      <c r="I1887" s="5" t="s">
        <v>237</v>
      </c>
      <c r="J1887" s="14"/>
      <c r="K1887" s="5">
        <f t="shared" si="87"/>
        <v>11</v>
      </c>
      <c r="L1887" s="12">
        <f t="shared" si="88"/>
        <v>34278</v>
      </c>
      <c r="M1887" s="5">
        <f t="shared" ca="1" si="89"/>
        <v>31</v>
      </c>
    </row>
    <row r="1888" spans="1:13" ht="15" customHeight="1" x14ac:dyDescent="0.25">
      <c r="A1888" s="5" t="s">
        <v>1768</v>
      </c>
      <c r="B1888" s="5">
        <v>1977</v>
      </c>
      <c r="C1888" s="12" t="s">
        <v>11</v>
      </c>
      <c r="D1888" s="5">
        <v>25</v>
      </c>
      <c r="E1888" s="5">
        <v>2</v>
      </c>
      <c r="F1888" s="10">
        <v>16631.61</v>
      </c>
      <c r="G1888" s="5" t="s">
        <v>2</v>
      </c>
      <c r="H1888" s="5" t="s">
        <v>7</v>
      </c>
      <c r="I1888" s="5" t="s">
        <v>14</v>
      </c>
      <c r="J1888" s="14"/>
      <c r="K1888" s="5">
        <f t="shared" si="87"/>
        <v>9</v>
      </c>
      <c r="L1888" s="12">
        <f t="shared" si="88"/>
        <v>28393</v>
      </c>
      <c r="M1888" s="5">
        <f t="shared" ca="1" si="89"/>
        <v>47</v>
      </c>
    </row>
    <row r="1889" spans="1:13" ht="15" customHeight="1" x14ac:dyDescent="0.25">
      <c r="A1889" s="5" t="s">
        <v>1767</v>
      </c>
      <c r="B1889" s="5">
        <v>1975</v>
      </c>
      <c r="C1889" s="12" t="s">
        <v>1</v>
      </c>
      <c r="D1889" s="5">
        <v>24</v>
      </c>
      <c r="E1889" s="5">
        <v>1</v>
      </c>
      <c r="F1889" s="10">
        <v>16602.18</v>
      </c>
      <c r="G1889" s="5" t="s">
        <v>2</v>
      </c>
      <c r="H1889" s="5" t="s">
        <v>7</v>
      </c>
      <c r="I1889" s="5" t="s">
        <v>525</v>
      </c>
      <c r="J1889" s="14"/>
      <c r="K1889" s="5">
        <f t="shared" si="87"/>
        <v>7</v>
      </c>
      <c r="L1889" s="12">
        <f t="shared" si="88"/>
        <v>27599</v>
      </c>
      <c r="M1889" s="5">
        <f t="shared" ca="1" si="89"/>
        <v>49</v>
      </c>
    </row>
    <row r="1890" spans="1:13" ht="15" customHeight="1" x14ac:dyDescent="0.25">
      <c r="A1890" s="5" t="s">
        <v>1766</v>
      </c>
      <c r="B1890" s="5">
        <v>1970</v>
      </c>
      <c r="C1890" s="12" t="s">
        <v>1</v>
      </c>
      <c r="D1890" s="5">
        <v>10</v>
      </c>
      <c r="E1890" s="5">
        <v>0</v>
      </c>
      <c r="F1890" s="10">
        <v>16600.16</v>
      </c>
      <c r="G1890" s="5" t="s">
        <v>2</v>
      </c>
      <c r="H1890" s="5" t="s">
        <v>2</v>
      </c>
      <c r="I1890" s="5" t="s">
        <v>32</v>
      </c>
      <c r="J1890" s="14"/>
      <c r="K1890" s="5">
        <f t="shared" si="87"/>
        <v>7</v>
      </c>
      <c r="L1890" s="12">
        <f t="shared" si="88"/>
        <v>25759</v>
      </c>
      <c r="M1890" s="5">
        <f t="shared" ca="1" si="89"/>
        <v>54</v>
      </c>
    </row>
    <row r="1891" spans="1:13" ht="15" customHeight="1" x14ac:dyDescent="0.25">
      <c r="A1891" s="5" t="s">
        <v>1765</v>
      </c>
      <c r="B1891" s="5">
        <v>1963</v>
      </c>
      <c r="C1891" s="12" t="s">
        <v>9</v>
      </c>
      <c r="D1891" s="5">
        <v>25</v>
      </c>
      <c r="E1891" s="5">
        <v>0</v>
      </c>
      <c r="F1891" s="10">
        <v>16587.96</v>
      </c>
      <c r="G1891" s="5" t="s">
        <v>2</v>
      </c>
      <c r="H1891" s="5" t="s">
        <v>2</v>
      </c>
      <c r="I1891" s="5" t="s">
        <v>239</v>
      </c>
      <c r="J1891" s="14"/>
      <c r="K1891" s="5">
        <f t="shared" si="87"/>
        <v>6</v>
      </c>
      <c r="L1891" s="12">
        <f t="shared" si="88"/>
        <v>23187</v>
      </c>
      <c r="M1891" s="5">
        <f t="shared" ca="1" si="89"/>
        <v>61</v>
      </c>
    </row>
    <row r="1892" spans="1:13" ht="15" customHeight="1" x14ac:dyDescent="0.25">
      <c r="A1892" s="5" t="s">
        <v>1764</v>
      </c>
      <c r="B1892" s="5">
        <v>2001</v>
      </c>
      <c r="C1892" s="12" t="s">
        <v>9</v>
      </c>
      <c r="D1892" s="5">
        <v>25</v>
      </c>
      <c r="E1892" s="5">
        <v>0</v>
      </c>
      <c r="F1892" s="10">
        <v>16586.5</v>
      </c>
      <c r="G1892" s="5" t="s">
        <v>2</v>
      </c>
      <c r="H1892" s="5" t="s">
        <v>7</v>
      </c>
      <c r="I1892" s="5" t="s">
        <v>4</v>
      </c>
      <c r="J1892" s="14"/>
      <c r="K1892" s="5">
        <f t="shared" si="87"/>
        <v>6</v>
      </c>
      <c r="L1892" s="12">
        <f t="shared" si="88"/>
        <v>37067</v>
      </c>
      <c r="M1892" s="5">
        <f t="shared" ca="1" si="89"/>
        <v>23</v>
      </c>
    </row>
    <row r="1893" spans="1:13" ht="15" customHeight="1" x14ac:dyDescent="0.25">
      <c r="A1893" s="5" t="s">
        <v>1763</v>
      </c>
      <c r="B1893" s="5">
        <v>1995</v>
      </c>
      <c r="C1893" s="12" t="s">
        <v>21</v>
      </c>
      <c r="D1893" s="5">
        <v>23</v>
      </c>
      <c r="E1893" s="5">
        <v>0</v>
      </c>
      <c r="F1893" s="10">
        <v>16577.78</v>
      </c>
      <c r="G1893" s="5" t="s">
        <v>2</v>
      </c>
      <c r="H1893" s="5" t="s">
        <v>7</v>
      </c>
      <c r="I1893" s="5" t="s">
        <v>4</v>
      </c>
      <c r="J1893" s="14"/>
      <c r="K1893" s="5">
        <f t="shared" si="87"/>
        <v>12</v>
      </c>
      <c r="L1893" s="12">
        <f t="shared" si="88"/>
        <v>35056</v>
      </c>
      <c r="M1893" s="5">
        <f t="shared" ca="1" si="89"/>
        <v>29</v>
      </c>
    </row>
    <row r="1894" spans="1:13" ht="15" customHeight="1" x14ac:dyDescent="0.25">
      <c r="A1894" s="5" t="s">
        <v>1762</v>
      </c>
      <c r="B1894" s="5">
        <v>1958</v>
      </c>
      <c r="C1894" s="12" t="s">
        <v>27</v>
      </c>
      <c r="D1894" s="5">
        <v>10</v>
      </c>
      <c r="E1894" s="5">
        <v>3</v>
      </c>
      <c r="F1894" s="10">
        <v>16455.71</v>
      </c>
      <c r="G1894" s="5" t="s">
        <v>2</v>
      </c>
      <c r="H1894" s="5" t="s">
        <v>2</v>
      </c>
      <c r="I1894" s="5" t="s">
        <v>14</v>
      </c>
      <c r="J1894" s="14"/>
      <c r="K1894" s="5">
        <f t="shared" si="87"/>
        <v>10</v>
      </c>
      <c r="L1894" s="12">
        <f t="shared" si="88"/>
        <v>21468</v>
      </c>
      <c r="M1894" s="5">
        <f t="shared" ca="1" si="89"/>
        <v>66</v>
      </c>
    </row>
    <row r="1895" spans="1:13" ht="15" customHeight="1" x14ac:dyDescent="0.25">
      <c r="A1895" s="5" t="s">
        <v>2357</v>
      </c>
      <c r="B1895" s="5">
        <v>1962</v>
      </c>
      <c r="C1895" s="12" t="s">
        <v>25</v>
      </c>
      <c r="D1895" s="5">
        <v>4</v>
      </c>
      <c r="E1895" s="5">
        <v>0</v>
      </c>
      <c r="F1895" s="10">
        <v>52590.83</v>
      </c>
      <c r="G1895" s="5" t="s">
        <v>7</v>
      </c>
      <c r="H1895" s="5" t="s">
        <v>3</v>
      </c>
      <c r="I1895" s="5" t="s">
        <v>32</v>
      </c>
      <c r="J1895" s="14"/>
      <c r="K1895" s="5">
        <f t="shared" si="87"/>
        <v>8</v>
      </c>
      <c r="L1895" s="12">
        <f t="shared" si="88"/>
        <v>22862</v>
      </c>
      <c r="M1895" s="5">
        <f t="shared" ca="1" si="89"/>
        <v>62</v>
      </c>
    </row>
    <row r="1896" spans="1:13" ht="15" customHeight="1" x14ac:dyDescent="0.25">
      <c r="A1896" s="5" t="s">
        <v>2303</v>
      </c>
      <c r="B1896" s="5">
        <v>1971</v>
      </c>
      <c r="C1896" s="12" t="s">
        <v>6</v>
      </c>
      <c r="D1896" s="5">
        <v>3</v>
      </c>
      <c r="E1896" s="5">
        <v>0</v>
      </c>
      <c r="F1896" s="10">
        <v>42644.2</v>
      </c>
      <c r="G1896" s="5" t="s">
        <v>7</v>
      </c>
      <c r="H1896" s="5" t="s">
        <v>3</v>
      </c>
      <c r="I1896" s="5" t="s">
        <v>32</v>
      </c>
      <c r="J1896" s="14"/>
      <c r="K1896" s="5">
        <f t="shared" si="87"/>
        <v>11</v>
      </c>
      <c r="L1896" s="12">
        <f t="shared" si="88"/>
        <v>26240</v>
      </c>
      <c r="M1896" s="5">
        <f t="shared" ca="1" si="89"/>
        <v>53</v>
      </c>
    </row>
    <row r="1897" spans="1:13" ht="15" customHeight="1" x14ac:dyDescent="0.25">
      <c r="A1897" s="5" t="s">
        <v>1761</v>
      </c>
      <c r="B1897" s="5">
        <v>2003</v>
      </c>
      <c r="C1897" s="12" t="s">
        <v>21</v>
      </c>
      <c r="D1897" s="5">
        <v>20</v>
      </c>
      <c r="E1897" s="5">
        <v>1</v>
      </c>
      <c r="F1897" s="10">
        <v>16450.89</v>
      </c>
      <c r="G1897" s="5" t="s">
        <v>2</v>
      </c>
      <c r="H1897" s="5" t="s">
        <v>7</v>
      </c>
      <c r="I1897" s="5" t="s">
        <v>14</v>
      </c>
      <c r="J1897" s="14"/>
      <c r="K1897" s="5">
        <f t="shared" si="87"/>
        <v>12</v>
      </c>
      <c r="L1897" s="12">
        <f t="shared" si="88"/>
        <v>37975</v>
      </c>
      <c r="M1897" s="5">
        <f t="shared" ca="1" si="89"/>
        <v>21</v>
      </c>
    </row>
    <row r="1898" spans="1:13" ht="15" customHeight="1" x14ac:dyDescent="0.25">
      <c r="A1898" s="5" t="s">
        <v>1760</v>
      </c>
      <c r="B1898" s="5">
        <v>1995</v>
      </c>
      <c r="C1898" s="12" t="s">
        <v>11</v>
      </c>
      <c r="D1898" s="5">
        <v>28</v>
      </c>
      <c r="E1898" s="5">
        <v>3</v>
      </c>
      <c r="F1898" s="10">
        <v>16420.490000000002</v>
      </c>
      <c r="G1898" s="5" t="s">
        <v>2</v>
      </c>
      <c r="H1898" s="5" t="s">
        <v>3</v>
      </c>
      <c r="I1898" s="5" t="s">
        <v>14</v>
      </c>
      <c r="J1898" s="14"/>
      <c r="K1898" s="5">
        <f t="shared" si="87"/>
        <v>9</v>
      </c>
      <c r="L1898" s="12">
        <f t="shared" si="88"/>
        <v>34970</v>
      </c>
      <c r="M1898" s="5">
        <f t="shared" ca="1" si="89"/>
        <v>29</v>
      </c>
    </row>
    <row r="1899" spans="1:13" ht="15" customHeight="1" x14ac:dyDescent="0.25">
      <c r="A1899" s="5" t="s">
        <v>1759</v>
      </c>
      <c r="B1899" s="5">
        <v>1965</v>
      </c>
      <c r="C1899" s="12" t="s">
        <v>21</v>
      </c>
      <c r="D1899" s="5">
        <v>5</v>
      </c>
      <c r="E1899" s="5">
        <v>0</v>
      </c>
      <c r="F1899" s="10">
        <v>16351.42</v>
      </c>
      <c r="G1899" s="5" t="s">
        <v>2</v>
      </c>
      <c r="H1899" s="5" t="s">
        <v>3</v>
      </c>
      <c r="I1899" s="5" t="s">
        <v>525</v>
      </c>
      <c r="J1899" s="14"/>
      <c r="K1899" s="5">
        <f t="shared" si="87"/>
        <v>12</v>
      </c>
      <c r="L1899" s="12">
        <f t="shared" si="88"/>
        <v>24081</v>
      </c>
      <c r="M1899" s="5">
        <f t="shared" ca="1" si="89"/>
        <v>59</v>
      </c>
    </row>
    <row r="1900" spans="1:13" ht="15" customHeight="1" x14ac:dyDescent="0.25">
      <c r="A1900" s="5" t="s">
        <v>1758</v>
      </c>
      <c r="B1900" s="5">
        <v>1969</v>
      </c>
      <c r="C1900" s="12" t="s">
        <v>25</v>
      </c>
      <c r="D1900" s="5">
        <v>8</v>
      </c>
      <c r="E1900" s="5">
        <v>0</v>
      </c>
      <c r="F1900" s="10">
        <v>16311.05</v>
      </c>
      <c r="G1900" s="5" t="s">
        <v>2</v>
      </c>
      <c r="H1900" s="5" t="s">
        <v>3</v>
      </c>
      <c r="I1900" s="5" t="s">
        <v>525</v>
      </c>
      <c r="J1900" s="14"/>
      <c r="K1900" s="5">
        <f t="shared" si="87"/>
        <v>8</v>
      </c>
      <c r="L1900" s="12">
        <f t="shared" si="88"/>
        <v>25423</v>
      </c>
      <c r="M1900" s="5">
        <f t="shared" ca="1" si="89"/>
        <v>55</v>
      </c>
    </row>
    <row r="1901" spans="1:13" ht="15" customHeight="1" x14ac:dyDescent="0.25">
      <c r="A1901" s="5" t="s">
        <v>1757</v>
      </c>
      <c r="B1901" s="5">
        <v>2003</v>
      </c>
      <c r="C1901" s="12" t="s">
        <v>25</v>
      </c>
      <c r="D1901" s="5">
        <v>24</v>
      </c>
      <c r="E1901" s="5">
        <v>0</v>
      </c>
      <c r="F1901" s="10">
        <v>16297.85</v>
      </c>
      <c r="G1901" s="5" t="s">
        <v>2</v>
      </c>
      <c r="H1901" s="5" t="s">
        <v>3</v>
      </c>
      <c r="I1901" s="5" t="s">
        <v>32</v>
      </c>
      <c r="J1901" s="14"/>
      <c r="K1901" s="5">
        <f t="shared" si="87"/>
        <v>8</v>
      </c>
      <c r="L1901" s="12">
        <f t="shared" si="88"/>
        <v>37857</v>
      </c>
      <c r="M1901" s="5">
        <f t="shared" ca="1" si="89"/>
        <v>21</v>
      </c>
    </row>
    <row r="1902" spans="1:13" ht="15" customHeight="1" x14ac:dyDescent="0.25">
      <c r="A1902" s="5" t="s">
        <v>1756</v>
      </c>
      <c r="B1902" s="5">
        <v>1972</v>
      </c>
      <c r="C1902" s="12" t="s">
        <v>1</v>
      </c>
      <c r="D1902" s="5">
        <v>30</v>
      </c>
      <c r="E1902" s="5">
        <v>0</v>
      </c>
      <c r="F1902" s="10">
        <v>16267.32</v>
      </c>
      <c r="G1902" s="5" t="s">
        <v>2</v>
      </c>
      <c r="H1902" s="5" t="s">
        <v>2</v>
      </c>
      <c r="I1902" s="5" t="s">
        <v>239</v>
      </c>
      <c r="J1902" s="14"/>
      <c r="K1902" s="5">
        <f t="shared" si="87"/>
        <v>7</v>
      </c>
      <c r="L1902" s="12">
        <f t="shared" si="88"/>
        <v>26510</v>
      </c>
      <c r="M1902" s="5">
        <f t="shared" ca="1" si="89"/>
        <v>52</v>
      </c>
    </row>
    <row r="1903" spans="1:13" ht="15" customHeight="1" x14ac:dyDescent="0.25">
      <c r="A1903" s="5" t="s">
        <v>1755</v>
      </c>
      <c r="B1903" s="5">
        <v>2002</v>
      </c>
      <c r="C1903" s="12" t="s">
        <v>11</v>
      </c>
      <c r="D1903" s="5">
        <v>8</v>
      </c>
      <c r="E1903" s="5">
        <v>0</v>
      </c>
      <c r="F1903" s="10">
        <v>16232.85</v>
      </c>
      <c r="G1903" s="5" t="s">
        <v>2</v>
      </c>
      <c r="H1903" s="5" t="s">
        <v>7</v>
      </c>
      <c r="I1903" s="5" t="s">
        <v>32</v>
      </c>
      <c r="J1903" s="14"/>
      <c r="K1903" s="5">
        <f t="shared" si="87"/>
        <v>9</v>
      </c>
      <c r="L1903" s="12">
        <f t="shared" si="88"/>
        <v>37507</v>
      </c>
      <c r="M1903" s="5">
        <f t="shared" ca="1" si="89"/>
        <v>22</v>
      </c>
    </row>
    <row r="1904" spans="1:13" ht="15" customHeight="1" x14ac:dyDescent="0.25">
      <c r="A1904" s="5" t="s">
        <v>1754</v>
      </c>
      <c r="B1904" s="5">
        <v>1988</v>
      </c>
      <c r="C1904" s="12" t="s">
        <v>25</v>
      </c>
      <c r="D1904" s="5">
        <v>21</v>
      </c>
      <c r="E1904" s="5">
        <v>3</v>
      </c>
      <c r="F1904" s="10">
        <v>16205.88</v>
      </c>
      <c r="G1904" s="5" t="s">
        <v>2</v>
      </c>
      <c r="H1904" s="5" t="s">
        <v>7</v>
      </c>
      <c r="I1904" s="5" t="s">
        <v>14</v>
      </c>
      <c r="J1904" s="14"/>
      <c r="K1904" s="5">
        <f t="shared" si="87"/>
        <v>8</v>
      </c>
      <c r="L1904" s="12">
        <f t="shared" si="88"/>
        <v>32376</v>
      </c>
      <c r="M1904" s="5">
        <f t="shared" ca="1" si="89"/>
        <v>36</v>
      </c>
    </row>
    <row r="1905" spans="1:13" ht="15" customHeight="1" x14ac:dyDescent="0.25">
      <c r="A1905" s="5" t="s">
        <v>1753</v>
      </c>
      <c r="B1905" s="5">
        <v>1988</v>
      </c>
      <c r="C1905" s="12" t="s">
        <v>25</v>
      </c>
      <c r="D1905" s="5">
        <v>6</v>
      </c>
      <c r="E1905" s="5">
        <v>3</v>
      </c>
      <c r="F1905" s="10">
        <v>16199.1</v>
      </c>
      <c r="G1905" s="5" t="s">
        <v>2</v>
      </c>
      <c r="H1905" s="5" t="s">
        <v>2</v>
      </c>
      <c r="I1905" s="5" t="s">
        <v>14</v>
      </c>
      <c r="J1905" s="14"/>
      <c r="K1905" s="5">
        <f t="shared" si="87"/>
        <v>8</v>
      </c>
      <c r="L1905" s="12">
        <f t="shared" si="88"/>
        <v>32361</v>
      </c>
      <c r="M1905" s="5">
        <f t="shared" ca="1" si="89"/>
        <v>36</v>
      </c>
    </row>
    <row r="1906" spans="1:13" ht="15" customHeight="1" x14ac:dyDescent="0.25">
      <c r="A1906" s="5" t="s">
        <v>1752</v>
      </c>
      <c r="B1906" s="5">
        <v>1974</v>
      </c>
      <c r="C1906" s="12" t="s">
        <v>11</v>
      </c>
      <c r="D1906" s="5">
        <v>11</v>
      </c>
      <c r="E1906" s="5">
        <v>0</v>
      </c>
      <c r="F1906" s="10">
        <v>16190.97</v>
      </c>
      <c r="G1906" s="5" t="s">
        <v>2</v>
      </c>
      <c r="H1906" s="5" t="s">
        <v>3</v>
      </c>
      <c r="I1906" s="5" t="s">
        <v>14</v>
      </c>
      <c r="J1906" s="14"/>
      <c r="K1906" s="5">
        <f t="shared" si="87"/>
        <v>9</v>
      </c>
      <c r="L1906" s="12">
        <f t="shared" si="88"/>
        <v>27283</v>
      </c>
      <c r="M1906" s="5">
        <f t="shared" ca="1" si="89"/>
        <v>50</v>
      </c>
    </row>
    <row r="1907" spans="1:13" ht="15" customHeight="1" x14ac:dyDescent="0.25">
      <c r="A1907" s="5" t="s">
        <v>2302</v>
      </c>
      <c r="B1907" s="5">
        <v>1979</v>
      </c>
      <c r="C1907" s="12" t="s">
        <v>21</v>
      </c>
      <c r="D1907" s="5">
        <v>27</v>
      </c>
      <c r="E1907" s="5">
        <v>2</v>
      </c>
      <c r="F1907" s="10">
        <v>42560.43</v>
      </c>
      <c r="G1907" s="5" t="s">
        <v>7</v>
      </c>
      <c r="H1907" s="5" t="s">
        <v>3</v>
      </c>
      <c r="I1907" s="5" t="s">
        <v>4</v>
      </c>
      <c r="J1907" s="14"/>
      <c r="K1907" s="5">
        <f t="shared" si="87"/>
        <v>12</v>
      </c>
      <c r="L1907" s="12">
        <f t="shared" si="88"/>
        <v>29216</v>
      </c>
      <c r="M1907" s="5">
        <f t="shared" ca="1" si="89"/>
        <v>45</v>
      </c>
    </row>
    <row r="1908" spans="1:13" ht="15" customHeight="1" x14ac:dyDescent="0.25">
      <c r="A1908" s="5" t="s">
        <v>1751</v>
      </c>
      <c r="B1908" s="5">
        <v>1982</v>
      </c>
      <c r="C1908" s="12" t="s">
        <v>1</v>
      </c>
      <c r="D1908" s="5">
        <v>6</v>
      </c>
      <c r="E1908" s="5">
        <v>3</v>
      </c>
      <c r="F1908" s="10">
        <v>16152.04</v>
      </c>
      <c r="G1908" s="5" t="s">
        <v>2</v>
      </c>
      <c r="H1908" s="5" t="s">
        <v>7</v>
      </c>
      <c r="I1908" s="5" t="s">
        <v>525</v>
      </c>
      <c r="J1908" s="14"/>
      <c r="K1908" s="5">
        <f t="shared" si="87"/>
        <v>7</v>
      </c>
      <c r="L1908" s="12">
        <f t="shared" si="88"/>
        <v>30138</v>
      </c>
      <c r="M1908" s="5">
        <f t="shared" ca="1" si="89"/>
        <v>42</v>
      </c>
    </row>
    <row r="1909" spans="1:13" ht="15" customHeight="1" x14ac:dyDescent="0.25">
      <c r="A1909" s="5" t="s">
        <v>1750</v>
      </c>
      <c r="B1909" s="5">
        <v>1993</v>
      </c>
      <c r="C1909" s="12" t="s">
        <v>21</v>
      </c>
      <c r="D1909" s="5">
        <v>12</v>
      </c>
      <c r="E1909" s="5">
        <v>0</v>
      </c>
      <c r="F1909" s="10">
        <v>16138.76</v>
      </c>
      <c r="G1909" s="5" t="s">
        <v>2</v>
      </c>
      <c r="H1909" s="5" t="s">
        <v>3</v>
      </c>
      <c r="I1909" s="5" t="s">
        <v>346</v>
      </c>
      <c r="J1909" s="14"/>
      <c r="K1909" s="5">
        <f t="shared" si="87"/>
        <v>12</v>
      </c>
      <c r="L1909" s="12">
        <f t="shared" si="88"/>
        <v>34315</v>
      </c>
      <c r="M1909" s="5">
        <f t="shared" ca="1" si="89"/>
        <v>31</v>
      </c>
    </row>
    <row r="1910" spans="1:13" ht="15" customHeight="1" x14ac:dyDescent="0.25">
      <c r="A1910" s="5" t="s">
        <v>1749</v>
      </c>
      <c r="B1910" s="5">
        <v>1987</v>
      </c>
      <c r="C1910" s="12" t="s">
        <v>27</v>
      </c>
      <c r="D1910" s="5">
        <v>6</v>
      </c>
      <c r="E1910" s="5">
        <v>3</v>
      </c>
      <c r="F1910" s="10">
        <v>16122.65</v>
      </c>
      <c r="G1910" s="5" t="s">
        <v>2</v>
      </c>
      <c r="H1910" s="5" t="s">
        <v>7</v>
      </c>
      <c r="I1910" s="5" t="s">
        <v>32</v>
      </c>
      <c r="J1910" s="14"/>
      <c r="K1910" s="5">
        <f t="shared" si="87"/>
        <v>10</v>
      </c>
      <c r="L1910" s="12">
        <f t="shared" si="88"/>
        <v>32056</v>
      </c>
      <c r="M1910" s="5">
        <f t="shared" ca="1" si="89"/>
        <v>37</v>
      </c>
    </row>
    <row r="1911" spans="1:13" ht="15" customHeight="1" x14ac:dyDescent="0.25">
      <c r="A1911" s="5" t="s">
        <v>1748</v>
      </c>
      <c r="B1911" s="5">
        <v>1993</v>
      </c>
      <c r="C1911" s="12" t="s">
        <v>25</v>
      </c>
      <c r="D1911" s="5">
        <v>8</v>
      </c>
      <c r="E1911" s="5">
        <v>0</v>
      </c>
      <c r="F1911" s="10">
        <v>16115.3</v>
      </c>
      <c r="G1911" s="5" t="s">
        <v>2</v>
      </c>
      <c r="H1911" s="5" t="s">
        <v>7</v>
      </c>
      <c r="I1911" s="5" t="s">
        <v>237</v>
      </c>
      <c r="J1911" s="14"/>
      <c r="K1911" s="5">
        <f t="shared" si="87"/>
        <v>8</v>
      </c>
      <c r="L1911" s="12">
        <f t="shared" si="88"/>
        <v>34189</v>
      </c>
      <c r="M1911" s="5">
        <f t="shared" ca="1" si="89"/>
        <v>31</v>
      </c>
    </row>
    <row r="1912" spans="1:13" ht="15" customHeight="1" x14ac:dyDescent="0.25">
      <c r="A1912" s="5" t="s">
        <v>1747</v>
      </c>
      <c r="B1912" s="5">
        <v>1985</v>
      </c>
      <c r="C1912" s="12" t="s">
        <v>25</v>
      </c>
      <c r="D1912" s="5">
        <v>27</v>
      </c>
      <c r="E1912" s="5">
        <v>3</v>
      </c>
      <c r="F1912" s="10">
        <v>16097.94</v>
      </c>
      <c r="G1912" s="5" t="s">
        <v>2</v>
      </c>
      <c r="H1912" s="5" t="s">
        <v>3</v>
      </c>
      <c r="I1912" s="5" t="s">
        <v>14</v>
      </c>
      <c r="J1912" s="14"/>
      <c r="K1912" s="5">
        <f t="shared" si="87"/>
        <v>8</v>
      </c>
      <c r="L1912" s="12">
        <f t="shared" si="88"/>
        <v>31286</v>
      </c>
      <c r="M1912" s="5">
        <f t="shared" ca="1" si="89"/>
        <v>39</v>
      </c>
    </row>
    <row r="1913" spans="1:13" ht="15" customHeight="1" x14ac:dyDescent="0.25">
      <c r="A1913" s="5" t="s">
        <v>1746</v>
      </c>
      <c r="B1913" s="5">
        <v>1958</v>
      </c>
      <c r="C1913" s="12" t="s">
        <v>9</v>
      </c>
      <c r="D1913" s="5">
        <v>21</v>
      </c>
      <c r="E1913" s="5">
        <v>3</v>
      </c>
      <c r="F1913" s="10">
        <v>16085.13</v>
      </c>
      <c r="G1913" s="5" t="s">
        <v>2</v>
      </c>
      <c r="H1913" s="5" t="s">
        <v>2</v>
      </c>
      <c r="I1913" s="5" t="s">
        <v>4</v>
      </c>
      <c r="J1913" s="14"/>
      <c r="K1913" s="5">
        <f t="shared" si="87"/>
        <v>6</v>
      </c>
      <c r="L1913" s="12">
        <f t="shared" si="88"/>
        <v>21357</v>
      </c>
      <c r="M1913" s="5">
        <f t="shared" ca="1" si="89"/>
        <v>66</v>
      </c>
    </row>
    <row r="1914" spans="1:13" ht="15" customHeight="1" x14ac:dyDescent="0.25">
      <c r="A1914" s="5" t="s">
        <v>1745</v>
      </c>
      <c r="B1914" s="5">
        <v>1958</v>
      </c>
      <c r="C1914" s="12" t="s">
        <v>27</v>
      </c>
      <c r="D1914" s="5">
        <v>22</v>
      </c>
      <c r="E1914" s="5">
        <v>2</v>
      </c>
      <c r="F1914" s="10">
        <v>16069.08</v>
      </c>
      <c r="G1914" s="5" t="s">
        <v>2</v>
      </c>
      <c r="H1914" s="5" t="s">
        <v>2</v>
      </c>
      <c r="I1914" s="5" t="s">
        <v>237</v>
      </c>
      <c r="J1914" s="14"/>
      <c r="K1914" s="5">
        <f t="shared" si="87"/>
        <v>10</v>
      </c>
      <c r="L1914" s="12">
        <f t="shared" si="88"/>
        <v>21480</v>
      </c>
      <c r="M1914" s="5">
        <f t="shared" ca="1" si="89"/>
        <v>66</v>
      </c>
    </row>
    <row r="1915" spans="1:13" ht="15" customHeight="1" x14ac:dyDescent="0.25">
      <c r="A1915" s="5" t="s">
        <v>1744</v>
      </c>
      <c r="B1915" s="5">
        <v>1978</v>
      </c>
      <c r="C1915" s="12" t="s">
        <v>11</v>
      </c>
      <c r="D1915" s="5">
        <v>16</v>
      </c>
      <c r="E1915" s="5">
        <v>2</v>
      </c>
      <c r="F1915" s="10">
        <v>16062.89</v>
      </c>
      <c r="G1915" s="5" t="s">
        <v>2</v>
      </c>
      <c r="H1915" s="5" t="s">
        <v>2</v>
      </c>
      <c r="I1915" s="5" t="s">
        <v>525</v>
      </c>
      <c r="J1915" s="14"/>
      <c r="K1915" s="5">
        <f t="shared" si="87"/>
        <v>9</v>
      </c>
      <c r="L1915" s="12">
        <f t="shared" si="88"/>
        <v>28749</v>
      </c>
      <c r="M1915" s="5">
        <f t="shared" ca="1" si="89"/>
        <v>46</v>
      </c>
    </row>
    <row r="1916" spans="1:13" ht="15" customHeight="1" x14ac:dyDescent="0.25">
      <c r="A1916" s="5" t="s">
        <v>1743</v>
      </c>
      <c r="B1916" s="5">
        <v>1988</v>
      </c>
      <c r="C1916" s="12" t="s">
        <v>21</v>
      </c>
      <c r="D1916" s="5">
        <v>5</v>
      </c>
      <c r="E1916" s="5">
        <v>3</v>
      </c>
      <c r="F1916" s="10">
        <v>16059.06</v>
      </c>
      <c r="G1916" s="5" t="s">
        <v>2</v>
      </c>
      <c r="H1916" s="5" t="s">
        <v>3</v>
      </c>
      <c r="I1916" s="5" t="s">
        <v>14</v>
      </c>
      <c r="J1916" s="14"/>
      <c r="K1916" s="5">
        <f t="shared" si="87"/>
        <v>12</v>
      </c>
      <c r="L1916" s="12">
        <f t="shared" si="88"/>
        <v>32482</v>
      </c>
      <c r="M1916" s="5">
        <f t="shared" ca="1" si="89"/>
        <v>36</v>
      </c>
    </row>
    <row r="1917" spans="1:13" ht="15" customHeight="1" x14ac:dyDescent="0.25">
      <c r="A1917" s="5" t="s">
        <v>1742</v>
      </c>
      <c r="B1917" s="5">
        <v>1980</v>
      </c>
      <c r="C1917" s="12" t="s">
        <v>11</v>
      </c>
      <c r="D1917" s="5">
        <v>19</v>
      </c>
      <c r="E1917" s="5">
        <v>2</v>
      </c>
      <c r="F1917" s="10">
        <v>15966.19</v>
      </c>
      <c r="G1917" s="5" t="s">
        <v>2</v>
      </c>
      <c r="H1917" s="5" t="s">
        <v>2</v>
      </c>
      <c r="I1917" s="5" t="s">
        <v>14</v>
      </c>
      <c r="J1917" s="14"/>
      <c r="K1917" s="5">
        <f t="shared" si="87"/>
        <v>9</v>
      </c>
      <c r="L1917" s="12">
        <f t="shared" si="88"/>
        <v>29483</v>
      </c>
      <c r="M1917" s="5">
        <f t="shared" ca="1" si="89"/>
        <v>44</v>
      </c>
    </row>
    <row r="1918" spans="1:13" ht="15" customHeight="1" x14ac:dyDescent="0.25">
      <c r="A1918" s="5" t="s">
        <v>2301</v>
      </c>
      <c r="B1918" s="5">
        <v>1967</v>
      </c>
      <c r="C1918" s="12" t="s">
        <v>9</v>
      </c>
      <c r="D1918" s="5">
        <v>27</v>
      </c>
      <c r="E1918" s="5">
        <v>0</v>
      </c>
      <c r="F1918" s="10">
        <v>42538.720000000001</v>
      </c>
      <c r="G1918" s="5" t="s">
        <v>7</v>
      </c>
      <c r="H1918" s="5" t="s">
        <v>3</v>
      </c>
      <c r="I1918" s="5" t="s">
        <v>32</v>
      </c>
      <c r="J1918" s="14"/>
      <c r="K1918" s="5">
        <f t="shared" si="87"/>
        <v>6</v>
      </c>
      <c r="L1918" s="12">
        <f t="shared" si="88"/>
        <v>24650</v>
      </c>
      <c r="M1918" s="5">
        <f t="shared" ca="1" si="89"/>
        <v>57</v>
      </c>
    </row>
    <row r="1919" spans="1:13" ht="15" customHeight="1" x14ac:dyDescent="0.25">
      <c r="A1919" s="5" t="s">
        <v>1741</v>
      </c>
      <c r="B1919" s="5">
        <v>1982</v>
      </c>
      <c r="C1919" s="12" t="s">
        <v>1</v>
      </c>
      <c r="D1919" s="5">
        <v>24</v>
      </c>
      <c r="E1919" s="5">
        <v>3</v>
      </c>
      <c r="F1919" s="10">
        <v>15965.29</v>
      </c>
      <c r="G1919" s="5" t="s">
        <v>2</v>
      </c>
      <c r="H1919" s="5" t="s">
        <v>7</v>
      </c>
      <c r="I1919" s="5" t="s">
        <v>14</v>
      </c>
      <c r="J1919" s="14"/>
      <c r="K1919" s="5">
        <f t="shared" si="87"/>
        <v>7</v>
      </c>
      <c r="L1919" s="12">
        <f t="shared" si="88"/>
        <v>30156</v>
      </c>
      <c r="M1919" s="5">
        <f t="shared" ca="1" si="89"/>
        <v>42</v>
      </c>
    </row>
    <row r="1920" spans="1:13" ht="15" customHeight="1" x14ac:dyDescent="0.25">
      <c r="A1920" s="5" t="s">
        <v>1740</v>
      </c>
      <c r="B1920" s="5">
        <v>1980</v>
      </c>
      <c r="C1920" s="12" t="s">
        <v>27</v>
      </c>
      <c r="D1920" s="5">
        <v>12</v>
      </c>
      <c r="E1920" s="5">
        <v>2</v>
      </c>
      <c r="F1920" s="10">
        <v>15922.29</v>
      </c>
      <c r="G1920" s="5" t="s">
        <v>2</v>
      </c>
      <c r="H1920" s="5" t="s">
        <v>3</v>
      </c>
      <c r="I1920" s="5" t="s">
        <v>525</v>
      </c>
      <c r="J1920" s="14"/>
      <c r="K1920" s="5">
        <f t="shared" si="87"/>
        <v>10</v>
      </c>
      <c r="L1920" s="12">
        <f t="shared" si="88"/>
        <v>29506</v>
      </c>
      <c r="M1920" s="5">
        <f t="shared" ca="1" si="89"/>
        <v>44</v>
      </c>
    </row>
    <row r="1921" spans="1:13" ht="15" customHeight="1" x14ac:dyDescent="0.25">
      <c r="A1921" s="5" t="s">
        <v>1739</v>
      </c>
      <c r="B1921" s="5">
        <v>1962</v>
      </c>
      <c r="C1921" s="12" t="s">
        <v>21</v>
      </c>
      <c r="D1921" s="5">
        <v>25</v>
      </c>
      <c r="E1921" s="5">
        <v>0</v>
      </c>
      <c r="F1921" s="10">
        <v>15840.81</v>
      </c>
      <c r="G1921" s="5" t="s">
        <v>2</v>
      </c>
      <c r="H1921" s="5" t="s">
        <v>7</v>
      </c>
      <c r="I1921" s="5" t="s">
        <v>622</v>
      </c>
      <c r="J1921" s="14"/>
      <c r="K1921" s="5">
        <f t="shared" si="87"/>
        <v>12</v>
      </c>
      <c r="L1921" s="12">
        <f t="shared" si="88"/>
        <v>23005</v>
      </c>
      <c r="M1921" s="5">
        <f t="shared" ca="1" si="89"/>
        <v>62</v>
      </c>
    </row>
    <row r="1922" spans="1:13" ht="15" customHeight="1" x14ac:dyDescent="0.25">
      <c r="A1922" s="5" t="s">
        <v>1738</v>
      </c>
      <c r="B1922" s="5">
        <v>1982</v>
      </c>
      <c r="C1922" s="12" t="s">
        <v>6</v>
      </c>
      <c r="D1922" s="5">
        <v>11</v>
      </c>
      <c r="E1922" s="5">
        <v>4</v>
      </c>
      <c r="F1922" s="10">
        <v>15828.82</v>
      </c>
      <c r="G1922" s="5" t="s">
        <v>2</v>
      </c>
      <c r="H1922" s="5" t="s">
        <v>3</v>
      </c>
      <c r="I1922" s="5" t="s">
        <v>32</v>
      </c>
      <c r="J1922" s="14"/>
      <c r="K1922" s="5">
        <f t="shared" ref="K1922:K1985" si="90">MONTH(1&amp;C1922)</f>
        <v>11</v>
      </c>
      <c r="L1922" s="12">
        <f t="shared" ref="L1922:L1985" si="91">DATE(B1922,K1922,D1922)</f>
        <v>30266</v>
      </c>
      <c r="M1922" s="5">
        <f t="shared" ref="M1922:M1985" ca="1" si="92">DATEDIF(L1922,TODAY(),"Y")</f>
        <v>42</v>
      </c>
    </row>
    <row r="1923" spans="1:13" ht="15" customHeight="1" x14ac:dyDescent="0.25">
      <c r="A1923" s="5" t="s">
        <v>1737</v>
      </c>
      <c r="B1923" s="5">
        <v>1984</v>
      </c>
      <c r="C1923" s="12" t="s">
        <v>9</v>
      </c>
      <c r="D1923" s="5">
        <v>26</v>
      </c>
      <c r="E1923" s="5">
        <v>0</v>
      </c>
      <c r="F1923" s="10">
        <v>15820.7</v>
      </c>
      <c r="G1923" s="5" t="s">
        <v>2</v>
      </c>
      <c r="H1923" s="5" t="s">
        <v>3</v>
      </c>
      <c r="I1923" s="5" t="s">
        <v>32</v>
      </c>
      <c r="J1923" s="14"/>
      <c r="K1923" s="5">
        <f t="shared" si="90"/>
        <v>6</v>
      </c>
      <c r="L1923" s="12">
        <f t="shared" si="91"/>
        <v>30859</v>
      </c>
      <c r="M1923" s="5">
        <f t="shared" ca="1" si="92"/>
        <v>40</v>
      </c>
    </row>
    <row r="1924" spans="1:13" ht="15" customHeight="1" x14ac:dyDescent="0.25">
      <c r="A1924" s="5" t="s">
        <v>1736</v>
      </c>
      <c r="B1924" s="5">
        <v>1997</v>
      </c>
      <c r="C1924" s="12" t="s">
        <v>27</v>
      </c>
      <c r="D1924" s="5">
        <v>9</v>
      </c>
      <c r="E1924" s="5">
        <v>0</v>
      </c>
      <c r="F1924" s="10">
        <v>15817.99</v>
      </c>
      <c r="G1924" s="5" t="s">
        <v>2</v>
      </c>
      <c r="H1924" s="5" t="s">
        <v>2</v>
      </c>
      <c r="I1924" s="5" t="s">
        <v>14</v>
      </c>
      <c r="J1924" s="14"/>
      <c r="K1924" s="5">
        <f t="shared" si="90"/>
        <v>10</v>
      </c>
      <c r="L1924" s="12">
        <f t="shared" si="91"/>
        <v>35712</v>
      </c>
      <c r="M1924" s="5">
        <f t="shared" ca="1" si="92"/>
        <v>27</v>
      </c>
    </row>
    <row r="1925" spans="1:13" ht="15" customHeight="1" x14ac:dyDescent="0.25">
      <c r="A1925" s="5" t="s">
        <v>1735</v>
      </c>
      <c r="B1925" s="5">
        <v>1974</v>
      </c>
      <c r="C1925" s="12" t="s">
        <v>25</v>
      </c>
      <c r="D1925" s="5">
        <v>29</v>
      </c>
      <c r="E1925" s="5">
        <v>0</v>
      </c>
      <c r="F1925" s="10">
        <v>15746.62</v>
      </c>
      <c r="G1925" s="5" t="s">
        <v>2</v>
      </c>
      <c r="H1925" s="5" t="s">
        <v>7</v>
      </c>
      <c r="I1925" s="5" t="s">
        <v>14</v>
      </c>
      <c r="J1925" s="14"/>
      <c r="K1925" s="5">
        <f t="shared" si="90"/>
        <v>8</v>
      </c>
      <c r="L1925" s="12">
        <f t="shared" si="91"/>
        <v>27270</v>
      </c>
      <c r="M1925" s="5">
        <f t="shared" ca="1" si="92"/>
        <v>50</v>
      </c>
    </row>
    <row r="1926" spans="1:13" ht="15" customHeight="1" x14ac:dyDescent="0.25">
      <c r="A1926" s="5" t="s">
        <v>1734</v>
      </c>
      <c r="B1926" s="5">
        <v>1976</v>
      </c>
      <c r="C1926" s="12" t="s">
        <v>11</v>
      </c>
      <c r="D1926" s="5">
        <v>20</v>
      </c>
      <c r="E1926" s="5">
        <v>2</v>
      </c>
      <c r="F1926" s="10">
        <v>15698.86</v>
      </c>
      <c r="G1926" s="5" t="s">
        <v>2</v>
      </c>
      <c r="H1926" s="5" t="s">
        <v>2</v>
      </c>
      <c r="I1926" s="5" t="s">
        <v>14</v>
      </c>
      <c r="J1926" s="14"/>
      <c r="K1926" s="5">
        <f t="shared" si="90"/>
        <v>9</v>
      </c>
      <c r="L1926" s="12">
        <f t="shared" si="91"/>
        <v>28023</v>
      </c>
      <c r="M1926" s="5">
        <f t="shared" ca="1" si="92"/>
        <v>48</v>
      </c>
    </row>
    <row r="1927" spans="1:13" ht="15" customHeight="1" x14ac:dyDescent="0.25">
      <c r="A1927" s="5" t="s">
        <v>1733</v>
      </c>
      <c r="B1927" s="5">
        <v>1973</v>
      </c>
      <c r="C1927" s="12" t="s">
        <v>9</v>
      </c>
      <c r="D1927" s="5">
        <v>26</v>
      </c>
      <c r="E1927" s="5">
        <v>0</v>
      </c>
      <c r="F1927" s="10">
        <v>15670.3</v>
      </c>
      <c r="G1927" s="5" t="s">
        <v>2</v>
      </c>
      <c r="H1927" s="5" t="s">
        <v>2</v>
      </c>
      <c r="I1927" s="5" t="s">
        <v>525</v>
      </c>
      <c r="J1927" s="14"/>
      <c r="K1927" s="5">
        <f t="shared" si="90"/>
        <v>6</v>
      </c>
      <c r="L1927" s="12">
        <f t="shared" si="91"/>
        <v>26841</v>
      </c>
      <c r="M1927" s="5">
        <f t="shared" ca="1" si="92"/>
        <v>51</v>
      </c>
    </row>
    <row r="1928" spans="1:13" ht="15" customHeight="1" x14ac:dyDescent="0.25">
      <c r="A1928" s="5" t="s">
        <v>1732</v>
      </c>
      <c r="B1928" s="5">
        <v>1988</v>
      </c>
      <c r="C1928" s="12" t="s">
        <v>21</v>
      </c>
      <c r="D1928" s="5">
        <v>22</v>
      </c>
      <c r="E1928" s="5">
        <v>3</v>
      </c>
      <c r="F1928" s="10">
        <v>15646.28</v>
      </c>
      <c r="G1928" s="5" t="s">
        <v>2</v>
      </c>
      <c r="H1928" s="5" t="s">
        <v>2</v>
      </c>
      <c r="I1928" s="5" t="s">
        <v>32</v>
      </c>
      <c r="J1928" s="14"/>
      <c r="K1928" s="5">
        <f t="shared" si="90"/>
        <v>12</v>
      </c>
      <c r="L1928" s="12">
        <f t="shared" si="91"/>
        <v>32499</v>
      </c>
      <c r="M1928" s="5">
        <f t="shared" ca="1" si="92"/>
        <v>36</v>
      </c>
    </row>
    <row r="1929" spans="1:13" ht="15" customHeight="1" x14ac:dyDescent="0.25">
      <c r="A1929" s="5" t="s">
        <v>2300</v>
      </c>
      <c r="B1929" s="5">
        <v>1968</v>
      </c>
      <c r="C1929" s="12" t="s">
        <v>25</v>
      </c>
      <c r="D1929" s="5">
        <v>3</v>
      </c>
      <c r="E1929" s="5">
        <v>0</v>
      </c>
      <c r="F1929" s="10">
        <v>42478.6</v>
      </c>
      <c r="G1929" s="5" t="s">
        <v>7</v>
      </c>
      <c r="H1929" s="5" t="s">
        <v>2</v>
      </c>
      <c r="I1929" s="5" t="s">
        <v>32</v>
      </c>
      <c r="J1929" s="14"/>
      <c r="K1929" s="5">
        <f t="shared" si="90"/>
        <v>8</v>
      </c>
      <c r="L1929" s="12">
        <f t="shared" si="91"/>
        <v>25053</v>
      </c>
      <c r="M1929" s="5">
        <f t="shared" ca="1" si="92"/>
        <v>56</v>
      </c>
    </row>
    <row r="1930" spans="1:13" ht="15" customHeight="1" x14ac:dyDescent="0.25">
      <c r="A1930" s="5" t="s">
        <v>1731</v>
      </c>
      <c r="B1930" s="5">
        <v>1960</v>
      </c>
      <c r="C1930" s="12" t="s">
        <v>9</v>
      </c>
      <c r="D1930" s="5">
        <v>6</v>
      </c>
      <c r="E1930" s="5">
        <v>3</v>
      </c>
      <c r="F1930" s="10">
        <v>15612.19</v>
      </c>
      <c r="G1930" s="5" t="s">
        <v>2</v>
      </c>
      <c r="H1930" s="5" t="s">
        <v>2</v>
      </c>
      <c r="I1930" s="5" t="s">
        <v>14</v>
      </c>
      <c r="J1930" s="14"/>
      <c r="K1930" s="5">
        <f t="shared" si="90"/>
        <v>6</v>
      </c>
      <c r="L1930" s="12">
        <f t="shared" si="91"/>
        <v>22073</v>
      </c>
      <c r="M1930" s="5">
        <f t="shared" ca="1" si="92"/>
        <v>64</v>
      </c>
    </row>
    <row r="1931" spans="1:13" ht="15" customHeight="1" x14ac:dyDescent="0.25">
      <c r="A1931" s="5" t="s">
        <v>1730</v>
      </c>
      <c r="B1931" s="5">
        <v>1965</v>
      </c>
      <c r="C1931" s="12" t="s">
        <v>27</v>
      </c>
      <c r="D1931" s="5">
        <v>28</v>
      </c>
      <c r="E1931" s="5">
        <v>0</v>
      </c>
      <c r="F1931" s="10">
        <v>15608.58</v>
      </c>
      <c r="G1931" s="5" t="s">
        <v>2</v>
      </c>
      <c r="H1931" s="5" t="s">
        <v>2</v>
      </c>
      <c r="I1931" s="5" t="s">
        <v>525</v>
      </c>
      <c r="J1931" s="14"/>
      <c r="K1931" s="5">
        <f t="shared" si="90"/>
        <v>10</v>
      </c>
      <c r="L1931" s="12">
        <f t="shared" si="91"/>
        <v>24043</v>
      </c>
      <c r="M1931" s="5">
        <f t="shared" ca="1" si="92"/>
        <v>59</v>
      </c>
    </row>
    <row r="1932" spans="1:13" ht="15" customHeight="1" x14ac:dyDescent="0.25">
      <c r="A1932" s="5" t="s">
        <v>1729</v>
      </c>
      <c r="B1932" s="5">
        <v>1974</v>
      </c>
      <c r="C1932" s="12" t="s">
        <v>1</v>
      </c>
      <c r="D1932" s="5">
        <v>30</v>
      </c>
      <c r="E1932" s="5">
        <v>0</v>
      </c>
      <c r="F1932" s="10">
        <v>15556.67</v>
      </c>
      <c r="G1932" s="5" t="s">
        <v>2</v>
      </c>
      <c r="H1932" s="5" t="s">
        <v>2</v>
      </c>
      <c r="I1932" s="5" t="s">
        <v>14</v>
      </c>
      <c r="J1932" s="14"/>
      <c r="K1932" s="5">
        <f t="shared" si="90"/>
        <v>7</v>
      </c>
      <c r="L1932" s="12">
        <f t="shared" si="91"/>
        <v>27240</v>
      </c>
      <c r="M1932" s="5">
        <f t="shared" ca="1" si="92"/>
        <v>50</v>
      </c>
    </row>
    <row r="1933" spans="1:13" ht="15" customHeight="1" x14ac:dyDescent="0.25">
      <c r="A1933" s="5" t="s">
        <v>1728</v>
      </c>
      <c r="B1933" s="5">
        <v>1959</v>
      </c>
      <c r="C1933" s="12" t="s">
        <v>27</v>
      </c>
      <c r="D1933" s="5">
        <v>2</v>
      </c>
      <c r="E1933" s="5">
        <v>3</v>
      </c>
      <c r="F1933" s="10">
        <v>15555.19</v>
      </c>
      <c r="G1933" s="5" t="s">
        <v>2</v>
      </c>
      <c r="H1933" s="5" t="s">
        <v>3</v>
      </c>
      <c r="I1933" s="5" t="s">
        <v>14</v>
      </c>
      <c r="J1933" s="14"/>
      <c r="K1933" s="5">
        <f t="shared" si="90"/>
        <v>10</v>
      </c>
      <c r="L1933" s="12">
        <f t="shared" si="91"/>
        <v>21825</v>
      </c>
      <c r="M1933" s="5">
        <f t="shared" ca="1" si="92"/>
        <v>65</v>
      </c>
    </row>
    <row r="1934" spans="1:13" ht="15" customHeight="1" x14ac:dyDescent="0.25">
      <c r="A1934" s="5" t="s">
        <v>1727</v>
      </c>
      <c r="B1934" s="5">
        <v>1974</v>
      </c>
      <c r="C1934" s="12" t="s">
        <v>9</v>
      </c>
      <c r="D1934" s="5">
        <v>28</v>
      </c>
      <c r="E1934" s="5">
        <v>0</v>
      </c>
      <c r="F1934" s="10">
        <v>15532.16</v>
      </c>
      <c r="G1934" s="5" t="s">
        <v>2</v>
      </c>
      <c r="H1934" s="5" t="s">
        <v>2</v>
      </c>
      <c r="I1934" s="5" t="s">
        <v>525</v>
      </c>
      <c r="J1934" s="14"/>
      <c r="K1934" s="5">
        <f t="shared" si="90"/>
        <v>6</v>
      </c>
      <c r="L1934" s="12">
        <f t="shared" si="91"/>
        <v>27208</v>
      </c>
      <c r="M1934" s="5">
        <f t="shared" ca="1" si="92"/>
        <v>50</v>
      </c>
    </row>
    <row r="1935" spans="1:13" ht="15" customHeight="1" x14ac:dyDescent="0.25">
      <c r="A1935" s="5" t="s">
        <v>1726</v>
      </c>
      <c r="B1935" s="5">
        <v>2004</v>
      </c>
      <c r="C1935" s="12" t="s">
        <v>1</v>
      </c>
      <c r="D1935" s="5">
        <v>17</v>
      </c>
      <c r="E1935" s="5">
        <v>0</v>
      </c>
      <c r="F1935" s="10">
        <v>15518.18</v>
      </c>
      <c r="G1935" s="5" t="s">
        <v>2</v>
      </c>
      <c r="H1935" s="5" t="s">
        <v>3</v>
      </c>
      <c r="I1935" s="5" t="s">
        <v>154</v>
      </c>
      <c r="J1935" s="14"/>
      <c r="K1935" s="5">
        <f t="shared" si="90"/>
        <v>7</v>
      </c>
      <c r="L1935" s="12">
        <f t="shared" si="91"/>
        <v>38185</v>
      </c>
      <c r="M1935" s="5">
        <f t="shared" ca="1" si="92"/>
        <v>20</v>
      </c>
    </row>
    <row r="1936" spans="1:13" ht="15" customHeight="1" x14ac:dyDescent="0.25">
      <c r="A1936" s="5" t="s">
        <v>1725</v>
      </c>
      <c r="B1936" s="5">
        <v>1976</v>
      </c>
      <c r="C1936" s="12" t="s">
        <v>1</v>
      </c>
      <c r="D1936" s="5">
        <v>20</v>
      </c>
      <c r="E1936" s="5">
        <v>2</v>
      </c>
      <c r="F1936" s="10">
        <v>15450.48</v>
      </c>
      <c r="G1936" s="5" t="s">
        <v>2</v>
      </c>
      <c r="H1936" s="5" t="s">
        <v>7</v>
      </c>
      <c r="I1936" s="5" t="s">
        <v>525</v>
      </c>
      <c r="J1936" s="14"/>
      <c r="K1936" s="5">
        <f t="shared" si="90"/>
        <v>7</v>
      </c>
      <c r="L1936" s="12">
        <f t="shared" si="91"/>
        <v>27961</v>
      </c>
      <c r="M1936" s="5">
        <f t="shared" ca="1" si="92"/>
        <v>48</v>
      </c>
    </row>
    <row r="1937" spans="1:13" ht="15" customHeight="1" x14ac:dyDescent="0.25">
      <c r="A1937" s="5" t="s">
        <v>1724</v>
      </c>
      <c r="B1937" s="5">
        <v>1990</v>
      </c>
      <c r="C1937" s="12" t="s">
        <v>27</v>
      </c>
      <c r="D1937" s="5">
        <v>25</v>
      </c>
      <c r="E1937" s="5">
        <v>3</v>
      </c>
      <c r="F1937" s="10">
        <v>15440.2</v>
      </c>
      <c r="G1937" s="5" t="s">
        <v>2</v>
      </c>
      <c r="H1937" s="5" t="s">
        <v>7</v>
      </c>
      <c r="I1937" s="5" t="s">
        <v>14</v>
      </c>
      <c r="J1937" s="14"/>
      <c r="K1937" s="5">
        <f t="shared" si="90"/>
        <v>10</v>
      </c>
      <c r="L1937" s="12">
        <f t="shared" si="91"/>
        <v>33171</v>
      </c>
      <c r="M1937" s="5">
        <f t="shared" ca="1" si="92"/>
        <v>34</v>
      </c>
    </row>
    <row r="1938" spans="1:13" ht="15" customHeight="1" x14ac:dyDescent="0.25">
      <c r="A1938" s="5" t="s">
        <v>1723</v>
      </c>
      <c r="B1938" s="5">
        <v>1964</v>
      </c>
      <c r="C1938" s="12" t="s">
        <v>11</v>
      </c>
      <c r="D1938" s="5">
        <v>4</v>
      </c>
      <c r="E1938" s="5">
        <v>0</v>
      </c>
      <c r="F1938" s="10">
        <v>15377.77</v>
      </c>
      <c r="G1938" s="5" t="s">
        <v>2</v>
      </c>
      <c r="H1938" s="5" t="s">
        <v>2</v>
      </c>
      <c r="I1938" s="5" t="s">
        <v>14</v>
      </c>
      <c r="J1938" s="14"/>
      <c r="K1938" s="5">
        <f t="shared" si="90"/>
        <v>9</v>
      </c>
      <c r="L1938" s="12">
        <f t="shared" si="91"/>
        <v>23624</v>
      </c>
      <c r="M1938" s="5">
        <f t="shared" ca="1" si="92"/>
        <v>60</v>
      </c>
    </row>
    <row r="1939" spans="1:13" ht="15" customHeight="1" x14ac:dyDescent="0.25">
      <c r="A1939" s="5" t="s">
        <v>1722</v>
      </c>
      <c r="B1939" s="5">
        <v>1962</v>
      </c>
      <c r="C1939" s="12" t="s">
        <v>11</v>
      </c>
      <c r="D1939" s="5">
        <v>6</v>
      </c>
      <c r="E1939" s="5">
        <v>0</v>
      </c>
      <c r="F1939" s="10">
        <v>15368.22</v>
      </c>
      <c r="G1939" s="5" t="s">
        <v>2</v>
      </c>
      <c r="H1939" s="5" t="s">
        <v>2</v>
      </c>
      <c r="I1939" s="5" t="s">
        <v>32</v>
      </c>
      <c r="J1939" s="14"/>
      <c r="K1939" s="5">
        <f t="shared" si="90"/>
        <v>9</v>
      </c>
      <c r="L1939" s="12">
        <f t="shared" si="91"/>
        <v>22895</v>
      </c>
      <c r="M1939" s="5">
        <f t="shared" ca="1" si="92"/>
        <v>62</v>
      </c>
    </row>
    <row r="1940" spans="1:13" ht="15" customHeight="1" x14ac:dyDescent="0.25">
      <c r="A1940" s="5" t="s">
        <v>2299</v>
      </c>
      <c r="B1940" s="5">
        <v>1967</v>
      </c>
      <c r="C1940" s="12" t="s">
        <v>9</v>
      </c>
      <c r="D1940" s="5">
        <v>28</v>
      </c>
      <c r="E1940" s="5">
        <v>0</v>
      </c>
      <c r="F1940" s="10">
        <v>42303.69</v>
      </c>
      <c r="G1940" s="5" t="s">
        <v>7</v>
      </c>
      <c r="H1940" s="5" t="s">
        <v>2</v>
      </c>
      <c r="I1940" s="5" t="s">
        <v>158</v>
      </c>
      <c r="J1940" s="14"/>
      <c r="K1940" s="5">
        <f t="shared" si="90"/>
        <v>6</v>
      </c>
      <c r="L1940" s="12">
        <f t="shared" si="91"/>
        <v>24651</v>
      </c>
      <c r="M1940" s="5">
        <f t="shared" ca="1" si="92"/>
        <v>57</v>
      </c>
    </row>
    <row r="1941" spans="1:13" ht="15" customHeight="1" x14ac:dyDescent="0.25">
      <c r="A1941" s="5" t="s">
        <v>1721</v>
      </c>
      <c r="B1941" s="5">
        <v>1968</v>
      </c>
      <c r="C1941" s="12" t="s">
        <v>1</v>
      </c>
      <c r="D1941" s="5">
        <v>18</v>
      </c>
      <c r="E1941" s="5">
        <v>0</v>
      </c>
      <c r="F1941" s="10">
        <v>15363.77</v>
      </c>
      <c r="G1941" s="5" t="s">
        <v>2</v>
      </c>
      <c r="H1941" s="5" t="s">
        <v>7</v>
      </c>
      <c r="I1941" s="5" t="s">
        <v>525</v>
      </c>
      <c r="J1941" s="14"/>
      <c r="K1941" s="5">
        <f t="shared" si="90"/>
        <v>7</v>
      </c>
      <c r="L1941" s="12">
        <f t="shared" si="91"/>
        <v>25037</v>
      </c>
      <c r="M1941" s="5">
        <f t="shared" ca="1" si="92"/>
        <v>56</v>
      </c>
    </row>
    <row r="1942" spans="1:13" ht="15" customHeight="1" x14ac:dyDescent="0.25">
      <c r="A1942" s="5" t="s">
        <v>1720</v>
      </c>
      <c r="B1942" s="5">
        <v>1988</v>
      </c>
      <c r="C1942" s="12" t="s">
        <v>21</v>
      </c>
      <c r="D1942" s="5">
        <v>17</v>
      </c>
      <c r="E1942" s="5">
        <v>3</v>
      </c>
      <c r="F1942" s="10">
        <v>15361.5</v>
      </c>
      <c r="G1942" s="5" t="s">
        <v>2</v>
      </c>
      <c r="H1942" s="5" t="s">
        <v>3</v>
      </c>
      <c r="I1942" s="5" t="s">
        <v>239</v>
      </c>
      <c r="J1942" s="14"/>
      <c r="K1942" s="5">
        <f t="shared" si="90"/>
        <v>12</v>
      </c>
      <c r="L1942" s="12">
        <f t="shared" si="91"/>
        <v>32494</v>
      </c>
      <c r="M1942" s="5">
        <f t="shared" ca="1" si="92"/>
        <v>36</v>
      </c>
    </row>
    <row r="1943" spans="1:13" ht="15" customHeight="1" x14ac:dyDescent="0.25">
      <c r="A1943" s="5" t="s">
        <v>1719</v>
      </c>
      <c r="B1943" s="5">
        <v>2001</v>
      </c>
      <c r="C1943" s="12" t="s">
        <v>1</v>
      </c>
      <c r="D1943" s="5">
        <v>14</v>
      </c>
      <c r="E1943" s="5">
        <v>1</v>
      </c>
      <c r="F1943" s="10">
        <v>15359.1</v>
      </c>
      <c r="G1943" s="5" t="s">
        <v>2</v>
      </c>
      <c r="H1943" s="5" t="s">
        <v>3</v>
      </c>
      <c r="I1943" s="5" t="s">
        <v>237</v>
      </c>
      <c r="J1943" s="14"/>
      <c r="K1943" s="5">
        <f t="shared" si="90"/>
        <v>7</v>
      </c>
      <c r="L1943" s="12">
        <f t="shared" si="91"/>
        <v>37086</v>
      </c>
      <c r="M1943" s="5">
        <f t="shared" ca="1" si="92"/>
        <v>23</v>
      </c>
    </row>
    <row r="1944" spans="1:13" ht="15" customHeight="1" x14ac:dyDescent="0.25">
      <c r="A1944" s="5" t="s">
        <v>1718</v>
      </c>
      <c r="B1944" s="5">
        <v>1963</v>
      </c>
      <c r="C1944" s="12" t="s">
        <v>21</v>
      </c>
      <c r="D1944" s="5">
        <v>13</v>
      </c>
      <c r="E1944" s="5">
        <v>0</v>
      </c>
      <c r="F1944" s="10">
        <v>15322.77</v>
      </c>
      <c r="G1944" s="5" t="s">
        <v>2</v>
      </c>
      <c r="H1944" s="5" t="s">
        <v>3</v>
      </c>
      <c r="I1944" s="5" t="s">
        <v>290</v>
      </c>
      <c r="J1944" s="14"/>
      <c r="K1944" s="5">
        <f t="shared" si="90"/>
        <v>12</v>
      </c>
      <c r="L1944" s="12">
        <f t="shared" si="91"/>
        <v>23358</v>
      </c>
      <c r="M1944" s="5">
        <f t="shared" ca="1" si="92"/>
        <v>61</v>
      </c>
    </row>
    <row r="1945" spans="1:13" ht="15" customHeight="1" x14ac:dyDescent="0.25">
      <c r="A1945" s="5" t="s">
        <v>1717</v>
      </c>
      <c r="B1945" s="5">
        <v>1969</v>
      </c>
      <c r="C1945" s="12" t="s">
        <v>11</v>
      </c>
      <c r="D1945" s="5">
        <v>16</v>
      </c>
      <c r="E1945" s="5">
        <v>0</v>
      </c>
      <c r="F1945" s="10">
        <v>15260.52</v>
      </c>
      <c r="G1945" s="5" t="s">
        <v>2</v>
      </c>
      <c r="H1945" s="5" t="s">
        <v>2</v>
      </c>
      <c r="I1945" s="5" t="s">
        <v>239</v>
      </c>
      <c r="J1945" s="14"/>
      <c r="K1945" s="5">
        <f t="shared" si="90"/>
        <v>9</v>
      </c>
      <c r="L1945" s="12">
        <f t="shared" si="91"/>
        <v>25462</v>
      </c>
      <c r="M1945" s="5">
        <f t="shared" ca="1" si="92"/>
        <v>55</v>
      </c>
    </row>
    <row r="1946" spans="1:13" ht="15" customHeight="1" x14ac:dyDescent="0.25">
      <c r="A1946" s="5" t="s">
        <v>1716</v>
      </c>
      <c r="B1946" s="5">
        <v>1960</v>
      </c>
      <c r="C1946" s="12" t="s">
        <v>1</v>
      </c>
      <c r="D1946" s="5">
        <v>25</v>
      </c>
      <c r="E1946" s="5">
        <v>2</v>
      </c>
      <c r="F1946" s="10">
        <v>15230.32</v>
      </c>
      <c r="G1946" s="5" t="s">
        <v>2</v>
      </c>
      <c r="H1946" s="5" t="s">
        <v>2</v>
      </c>
      <c r="I1946" s="5" t="s">
        <v>237</v>
      </c>
      <c r="J1946" s="14"/>
      <c r="K1946" s="5">
        <f t="shared" si="90"/>
        <v>7</v>
      </c>
      <c r="L1946" s="12">
        <f t="shared" si="91"/>
        <v>22122</v>
      </c>
      <c r="M1946" s="5">
        <f t="shared" ca="1" si="92"/>
        <v>64</v>
      </c>
    </row>
    <row r="1947" spans="1:13" ht="15" customHeight="1" x14ac:dyDescent="0.25">
      <c r="A1947" s="5" t="s">
        <v>1715</v>
      </c>
      <c r="B1947" s="5">
        <v>1978</v>
      </c>
      <c r="C1947" s="12" t="s">
        <v>6</v>
      </c>
      <c r="D1947" s="5">
        <v>23</v>
      </c>
      <c r="E1947" s="5">
        <v>2</v>
      </c>
      <c r="F1947" s="10">
        <v>15207.92</v>
      </c>
      <c r="G1947" s="5" t="s">
        <v>2</v>
      </c>
      <c r="H1947" s="5" t="s">
        <v>7</v>
      </c>
      <c r="I1947" s="5" t="s">
        <v>14</v>
      </c>
      <c r="J1947" s="14"/>
      <c r="K1947" s="5">
        <f t="shared" si="90"/>
        <v>11</v>
      </c>
      <c r="L1947" s="12">
        <f t="shared" si="91"/>
        <v>28817</v>
      </c>
      <c r="M1947" s="5">
        <f t="shared" ca="1" si="92"/>
        <v>46</v>
      </c>
    </row>
    <row r="1948" spans="1:13" ht="15" customHeight="1" x14ac:dyDescent="0.25">
      <c r="A1948" s="5" t="s">
        <v>1714</v>
      </c>
      <c r="B1948" s="5">
        <v>1962</v>
      </c>
      <c r="C1948" s="12" t="s">
        <v>9</v>
      </c>
      <c r="D1948" s="5">
        <v>17</v>
      </c>
      <c r="E1948" s="5">
        <v>0</v>
      </c>
      <c r="F1948" s="10">
        <v>15174.81</v>
      </c>
      <c r="G1948" s="5" t="s">
        <v>2</v>
      </c>
      <c r="H1948" s="5" t="s">
        <v>7</v>
      </c>
      <c r="I1948" s="5" t="s">
        <v>14</v>
      </c>
      <c r="J1948" s="14"/>
      <c r="K1948" s="5">
        <f t="shared" si="90"/>
        <v>6</v>
      </c>
      <c r="L1948" s="12">
        <f t="shared" si="91"/>
        <v>22814</v>
      </c>
      <c r="M1948" s="5">
        <f t="shared" ca="1" si="92"/>
        <v>62</v>
      </c>
    </row>
    <row r="1949" spans="1:13" ht="15" customHeight="1" x14ac:dyDescent="0.25">
      <c r="A1949" s="5" t="s">
        <v>1713</v>
      </c>
      <c r="B1949" s="5">
        <v>1959</v>
      </c>
      <c r="C1949" s="12" t="s">
        <v>21</v>
      </c>
      <c r="D1949" s="5">
        <v>3</v>
      </c>
      <c r="E1949" s="5">
        <v>3</v>
      </c>
      <c r="F1949" s="10">
        <v>15170.07</v>
      </c>
      <c r="G1949" s="5" t="s">
        <v>2</v>
      </c>
      <c r="H1949" s="5" t="s">
        <v>3</v>
      </c>
      <c r="I1949" s="5" t="s">
        <v>32</v>
      </c>
      <c r="J1949" s="14"/>
      <c r="K1949" s="5">
        <f t="shared" si="90"/>
        <v>12</v>
      </c>
      <c r="L1949" s="12">
        <f t="shared" si="91"/>
        <v>21887</v>
      </c>
      <c r="M1949" s="5">
        <f t="shared" ca="1" si="92"/>
        <v>65</v>
      </c>
    </row>
    <row r="1950" spans="1:13" ht="15" customHeight="1" x14ac:dyDescent="0.25">
      <c r="A1950" s="5" t="s">
        <v>1712</v>
      </c>
      <c r="B1950" s="5">
        <v>1959</v>
      </c>
      <c r="C1950" s="12" t="s">
        <v>9</v>
      </c>
      <c r="D1950" s="5">
        <v>4</v>
      </c>
      <c r="E1950" s="5">
        <v>3</v>
      </c>
      <c r="F1950" s="10">
        <v>15161.53</v>
      </c>
      <c r="G1950" s="5" t="s">
        <v>2</v>
      </c>
      <c r="H1950" s="5" t="s">
        <v>7</v>
      </c>
      <c r="I1950" s="5" t="s">
        <v>4</v>
      </c>
      <c r="J1950" s="14"/>
      <c r="K1950" s="5">
        <f t="shared" si="90"/>
        <v>6</v>
      </c>
      <c r="L1950" s="12">
        <f t="shared" si="91"/>
        <v>21705</v>
      </c>
      <c r="M1950" s="5">
        <f t="shared" ca="1" si="92"/>
        <v>65</v>
      </c>
    </row>
    <row r="1951" spans="1:13" ht="15" customHeight="1" x14ac:dyDescent="0.25">
      <c r="A1951" s="5" t="s">
        <v>2298</v>
      </c>
      <c r="B1951" s="5">
        <v>1975</v>
      </c>
      <c r="C1951" s="12" t="s">
        <v>25</v>
      </c>
      <c r="D1951" s="5">
        <v>15</v>
      </c>
      <c r="E1951" s="5">
        <v>1</v>
      </c>
      <c r="F1951" s="10">
        <v>42211.14</v>
      </c>
      <c r="G1951" s="5" t="s">
        <v>7</v>
      </c>
      <c r="H1951" s="5" t="s">
        <v>3</v>
      </c>
      <c r="I1951" s="5" t="s">
        <v>4</v>
      </c>
      <c r="J1951" s="14"/>
      <c r="K1951" s="5">
        <f t="shared" si="90"/>
        <v>8</v>
      </c>
      <c r="L1951" s="12">
        <f t="shared" si="91"/>
        <v>27621</v>
      </c>
      <c r="M1951" s="5">
        <f t="shared" ca="1" si="92"/>
        <v>49</v>
      </c>
    </row>
    <row r="1952" spans="1:13" ht="15" customHeight="1" x14ac:dyDescent="0.25">
      <c r="A1952" s="5" t="s">
        <v>1711</v>
      </c>
      <c r="B1952" s="5">
        <v>1962</v>
      </c>
      <c r="C1952" s="12" t="s">
        <v>27</v>
      </c>
      <c r="D1952" s="5">
        <v>25</v>
      </c>
      <c r="E1952" s="5">
        <v>0</v>
      </c>
      <c r="F1952" s="10">
        <v>15161.25</v>
      </c>
      <c r="G1952" s="5" t="s">
        <v>2</v>
      </c>
      <c r="H1952" s="5" t="s">
        <v>2</v>
      </c>
      <c r="I1952" s="5" t="s">
        <v>14</v>
      </c>
      <c r="J1952" s="14"/>
      <c r="K1952" s="5">
        <f t="shared" si="90"/>
        <v>10</v>
      </c>
      <c r="L1952" s="12">
        <f t="shared" si="91"/>
        <v>22944</v>
      </c>
      <c r="M1952" s="5">
        <f t="shared" ca="1" si="92"/>
        <v>62</v>
      </c>
    </row>
    <row r="1953" spans="1:13" ht="15" customHeight="1" x14ac:dyDescent="0.25">
      <c r="A1953" s="5" t="s">
        <v>1710</v>
      </c>
      <c r="B1953" s="5">
        <v>1971</v>
      </c>
      <c r="C1953" s="12" t="s">
        <v>6</v>
      </c>
      <c r="D1953" s="5">
        <v>25</v>
      </c>
      <c r="E1953" s="5">
        <v>0</v>
      </c>
      <c r="F1953" s="10">
        <v>15150.44</v>
      </c>
      <c r="G1953" s="5" t="s">
        <v>2</v>
      </c>
      <c r="H1953" s="5" t="s">
        <v>7</v>
      </c>
      <c r="I1953" s="5" t="s">
        <v>239</v>
      </c>
      <c r="J1953" s="14"/>
      <c r="K1953" s="5">
        <f t="shared" si="90"/>
        <v>11</v>
      </c>
      <c r="L1953" s="12">
        <f t="shared" si="91"/>
        <v>26262</v>
      </c>
      <c r="M1953" s="5">
        <f t="shared" ca="1" si="92"/>
        <v>53</v>
      </c>
    </row>
    <row r="1954" spans="1:13" ht="15" customHeight="1" x14ac:dyDescent="0.25">
      <c r="A1954" s="5" t="s">
        <v>1709</v>
      </c>
      <c r="B1954" s="5">
        <v>1978</v>
      </c>
      <c r="C1954" s="12" t="s">
        <v>11</v>
      </c>
      <c r="D1954" s="5">
        <v>5</v>
      </c>
      <c r="E1954" s="5">
        <v>2</v>
      </c>
      <c r="F1954" s="10">
        <v>15123.19</v>
      </c>
      <c r="G1954" s="5" t="s">
        <v>2</v>
      </c>
      <c r="H1954" s="5" t="s">
        <v>7</v>
      </c>
      <c r="I1954" s="5" t="s">
        <v>32</v>
      </c>
      <c r="J1954" s="14"/>
      <c r="K1954" s="5">
        <f t="shared" si="90"/>
        <v>9</v>
      </c>
      <c r="L1954" s="12">
        <f t="shared" si="91"/>
        <v>28738</v>
      </c>
      <c r="M1954" s="5">
        <f t="shared" ca="1" si="92"/>
        <v>46</v>
      </c>
    </row>
    <row r="1955" spans="1:13" ht="15" customHeight="1" x14ac:dyDescent="0.25">
      <c r="A1955" s="5" t="s">
        <v>1708</v>
      </c>
      <c r="B1955" s="5">
        <v>1972</v>
      </c>
      <c r="C1955" s="12" t="s">
        <v>6</v>
      </c>
      <c r="D1955" s="5">
        <v>7</v>
      </c>
      <c r="E1955" s="5">
        <v>0</v>
      </c>
      <c r="F1955" s="10">
        <v>15103.69</v>
      </c>
      <c r="G1955" s="5" t="s">
        <v>2</v>
      </c>
      <c r="H1955" s="5" t="s">
        <v>7</v>
      </c>
      <c r="I1955" s="5" t="s">
        <v>14</v>
      </c>
      <c r="J1955" s="14"/>
      <c r="K1955" s="5">
        <f t="shared" si="90"/>
        <v>11</v>
      </c>
      <c r="L1955" s="12">
        <f t="shared" si="91"/>
        <v>26610</v>
      </c>
      <c r="M1955" s="5">
        <f t="shared" ca="1" si="92"/>
        <v>52</v>
      </c>
    </row>
    <row r="1956" spans="1:13" ht="15" customHeight="1" x14ac:dyDescent="0.25">
      <c r="A1956" s="5" t="s">
        <v>1707</v>
      </c>
      <c r="B1956" s="5">
        <v>1975</v>
      </c>
      <c r="C1956" s="12" t="s">
        <v>27</v>
      </c>
      <c r="D1956" s="5">
        <v>26</v>
      </c>
      <c r="E1956" s="5">
        <v>1</v>
      </c>
      <c r="F1956" s="10">
        <v>15090.35</v>
      </c>
      <c r="G1956" s="5" t="s">
        <v>2</v>
      </c>
      <c r="H1956" s="5" t="s">
        <v>7</v>
      </c>
      <c r="I1956" s="5" t="s">
        <v>239</v>
      </c>
      <c r="J1956" s="14"/>
      <c r="K1956" s="5">
        <f t="shared" si="90"/>
        <v>10</v>
      </c>
      <c r="L1956" s="12">
        <f t="shared" si="91"/>
        <v>27693</v>
      </c>
      <c r="M1956" s="5">
        <f t="shared" ca="1" si="92"/>
        <v>49</v>
      </c>
    </row>
    <row r="1957" spans="1:13" ht="15" customHeight="1" x14ac:dyDescent="0.25">
      <c r="A1957" s="5" t="s">
        <v>1706</v>
      </c>
      <c r="B1957" s="5">
        <v>1968</v>
      </c>
      <c r="C1957" s="12" t="s">
        <v>9</v>
      </c>
      <c r="D1957" s="5">
        <v>12</v>
      </c>
      <c r="E1957" s="5">
        <v>0</v>
      </c>
      <c r="F1957" s="10">
        <v>15052.68</v>
      </c>
      <c r="G1957" s="5" t="s">
        <v>2</v>
      </c>
      <c r="H1957" s="5" t="s">
        <v>2</v>
      </c>
      <c r="I1957" s="5" t="s">
        <v>622</v>
      </c>
      <c r="J1957" s="14"/>
      <c r="K1957" s="5">
        <f t="shared" si="90"/>
        <v>6</v>
      </c>
      <c r="L1957" s="12">
        <f t="shared" si="91"/>
        <v>25001</v>
      </c>
      <c r="M1957" s="5">
        <f t="shared" ca="1" si="92"/>
        <v>56</v>
      </c>
    </row>
    <row r="1958" spans="1:13" ht="15" customHeight="1" x14ac:dyDescent="0.25">
      <c r="A1958" s="5" t="s">
        <v>1705</v>
      </c>
      <c r="B1958" s="5">
        <v>1971</v>
      </c>
      <c r="C1958" s="12" t="s">
        <v>25</v>
      </c>
      <c r="D1958" s="5">
        <v>15</v>
      </c>
      <c r="E1958" s="5">
        <v>0</v>
      </c>
      <c r="F1958" s="10">
        <v>15038.51</v>
      </c>
      <c r="G1958" s="5" t="s">
        <v>2</v>
      </c>
      <c r="H1958" s="5" t="s">
        <v>3</v>
      </c>
      <c r="I1958" s="5" t="s">
        <v>239</v>
      </c>
      <c r="J1958" s="14"/>
      <c r="K1958" s="5">
        <f t="shared" si="90"/>
        <v>8</v>
      </c>
      <c r="L1958" s="12">
        <f t="shared" si="91"/>
        <v>26160</v>
      </c>
      <c r="M1958" s="5">
        <f t="shared" ca="1" si="92"/>
        <v>53</v>
      </c>
    </row>
    <row r="1959" spans="1:13" ht="15" customHeight="1" x14ac:dyDescent="0.25">
      <c r="A1959" s="5" t="s">
        <v>1704</v>
      </c>
      <c r="B1959" s="5">
        <v>1970</v>
      </c>
      <c r="C1959" s="12" t="s">
        <v>11</v>
      </c>
      <c r="D1959" s="5">
        <v>11</v>
      </c>
      <c r="E1959" s="5">
        <v>0</v>
      </c>
      <c r="F1959" s="10">
        <v>15026.3</v>
      </c>
      <c r="G1959" s="5" t="s">
        <v>2</v>
      </c>
      <c r="H1959" s="5" t="s">
        <v>3</v>
      </c>
      <c r="I1959" s="5" t="s">
        <v>32</v>
      </c>
      <c r="J1959" s="14"/>
      <c r="K1959" s="5">
        <f t="shared" si="90"/>
        <v>9</v>
      </c>
      <c r="L1959" s="12">
        <f t="shared" si="91"/>
        <v>25822</v>
      </c>
      <c r="M1959" s="5">
        <f t="shared" ca="1" si="92"/>
        <v>54</v>
      </c>
    </row>
    <row r="1960" spans="1:13" ht="15" customHeight="1" x14ac:dyDescent="0.25">
      <c r="A1960" s="5" t="s">
        <v>1703</v>
      </c>
      <c r="B1960" s="5">
        <v>1979</v>
      </c>
      <c r="C1960" s="12" t="s">
        <v>6</v>
      </c>
      <c r="D1960" s="5">
        <v>25</v>
      </c>
      <c r="E1960" s="5">
        <v>2</v>
      </c>
      <c r="F1960" s="10">
        <v>15025.76</v>
      </c>
      <c r="G1960" s="5" t="s">
        <v>2</v>
      </c>
      <c r="H1960" s="5" t="s">
        <v>7</v>
      </c>
      <c r="I1960" s="5" t="s">
        <v>32</v>
      </c>
      <c r="J1960" s="14"/>
      <c r="K1960" s="5">
        <f t="shared" si="90"/>
        <v>11</v>
      </c>
      <c r="L1960" s="12">
        <f t="shared" si="91"/>
        <v>29184</v>
      </c>
      <c r="M1960" s="5">
        <f t="shared" ca="1" si="92"/>
        <v>45</v>
      </c>
    </row>
    <row r="1961" spans="1:13" ht="15" customHeight="1" x14ac:dyDescent="0.25">
      <c r="A1961" s="5" t="s">
        <v>1702</v>
      </c>
      <c r="B1961" s="5">
        <v>1960</v>
      </c>
      <c r="C1961" s="12" t="s">
        <v>25</v>
      </c>
      <c r="D1961" s="5">
        <v>8</v>
      </c>
      <c r="E1961" s="5">
        <v>2</v>
      </c>
      <c r="F1961" s="10">
        <v>15019.76</v>
      </c>
      <c r="G1961" s="5" t="s">
        <v>2</v>
      </c>
      <c r="H1961" s="5" t="s">
        <v>2</v>
      </c>
      <c r="I1961" s="5" t="s">
        <v>14</v>
      </c>
      <c r="J1961" s="14"/>
      <c r="K1961" s="5">
        <f t="shared" si="90"/>
        <v>8</v>
      </c>
      <c r="L1961" s="12">
        <f t="shared" si="91"/>
        <v>22136</v>
      </c>
      <c r="M1961" s="5">
        <f t="shared" ca="1" si="92"/>
        <v>64</v>
      </c>
    </row>
    <row r="1962" spans="1:13" ht="15" customHeight="1" x14ac:dyDescent="0.25">
      <c r="A1962" s="5" t="s">
        <v>2297</v>
      </c>
      <c r="B1962" s="5">
        <v>1973</v>
      </c>
      <c r="C1962" s="12" t="s">
        <v>11</v>
      </c>
      <c r="D1962" s="5">
        <v>18</v>
      </c>
      <c r="E1962" s="5">
        <v>0</v>
      </c>
      <c r="F1962" s="10">
        <v>42188.15</v>
      </c>
      <c r="G1962" s="5" t="s">
        <v>7</v>
      </c>
      <c r="H1962" s="5" t="s">
        <v>7</v>
      </c>
      <c r="I1962" s="5" t="s">
        <v>32</v>
      </c>
      <c r="J1962" s="14"/>
      <c r="K1962" s="5">
        <f t="shared" si="90"/>
        <v>9</v>
      </c>
      <c r="L1962" s="12">
        <f t="shared" si="91"/>
        <v>26925</v>
      </c>
      <c r="M1962" s="5">
        <f t="shared" ca="1" si="92"/>
        <v>51</v>
      </c>
    </row>
    <row r="1963" spans="1:13" ht="15" customHeight="1" x14ac:dyDescent="0.25">
      <c r="A1963" s="5" t="s">
        <v>1701</v>
      </c>
      <c r="B1963" s="5">
        <v>1995</v>
      </c>
      <c r="C1963" s="12" t="s">
        <v>25</v>
      </c>
      <c r="D1963" s="5">
        <v>2</v>
      </c>
      <c r="E1963" s="5">
        <v>2</v>
      </c>
      <c r="F1963" s="10">
        <v>15006.58</v>
      </c>
      <c r="G1963" s="5" t="s">
        <v>2</v>
      </c>
      <c r="H1963" s="5" t="s">
        <v>2</v>
      </c>
      <c r="I1963" s="5" t="s">
        <v>237</v>
      </c>
      <c r="J1963" s="14"/>
      <c r="K1963" s="5">
        <f t="shared" si="90"/>
        <v>8</v>
      </c>
      <c r="L1963" s="12">
        <f t="shared" si="91"/>
        <v>34913</v>
      </c>
      <c r="M1963" s="5">
        <f t="shared" ca="1" si="92"/>
        <v>29</v>
      </c>
    </row>
    <row r="1964" spans="1:13" ht="15" customHeight="1" x14ac:dyDescent="0.25">
      <c r="A1964" s="5" t="s">
        <v>1700</v>
      </c>
      <c r="B1964" s="5">
        <v>1958</v>
      </c>
      <c r="C1964" s="12" t="s">
        <v>1</v>
      </c>
      <c r="D1964" s="5">
        <v>29</v>
      </c>
      <c r="E1964" s="5">
        <v>2</v>
      </c>
      <c r="F1964" s="10">
        <v>14988.43</v>
      </c>
      <c r="G1964" s="5" t="s">
        <v>2</v>
      </c>
      <c r="H1964" s="5" t="s">
        <v>3</v>
      </c>
      <c r="I1964" s="5" t="s">
        <v>32</v>
      </c>
      <c r="J1964" s="14"/>
      <c r="K1964" s="5">
        <f t="shared" si="90"/>
        <v>7</v>
      </c>
      <c r="L1964" s="12">
        <f t="shared" si="91"/>
        <v>21395</v>
      </c>
      <c r="M1964" s="5">
        <f t="shared" ca="1" si="92"/>
        <v>66</v>
      </c>
    </row>
    <row r="1965" spans="1:13" ht="15" customHeight="1" x14ac:dyDescent="0.25">
      <c r="A1965" s="5" t="s">
        <v>1699</v>
      </c>
      <c r="B1965" s="5">
        <v>1962</v>
      </c>
      <c r="C1965" s="12" t="s">
        <v>6</v>
      </c>
      <c r="D1965" s="5">
        <v>29</v>
      </c>
      <c r="E1965" s="5">
        <v>0</v>
      </c>
      <c r="F1965" s="10">
        <v>14945.34</v>
      </c>
      <c r="G1965" s="5" t="s">
        <v>2</v>
      </c>
      <c r="H1965" s="5" t="s">
        <v>7</v>
      </c>
      <c r="I1965" s="5" t="s">
        <v>290</v>
      </c>
      <c r="J1965" s="14"/>
      <c r="K1965" s="5">
        <f t="shared" si="90"/>
        <v>11</v>
      </c>
      <c r="L1965" s="12">
        <f t="shared" si="91"/>
        <v>22979</v>
      </c>
      <c r="M1965" s="5">
        <f t="shared" ca="1" si="92"/>
        <v>62</v>
      </c>
    </row>
    <row r="1966" spans="1:13" ht="15" customHeight="1" x14ac:dyDescent="0.25">
      <c r="A1966" s="5" t="s">
        <v>1698</v>
      </c>
      <c r="B1966" s="5">
        <v>1968</v>
      </c>
      <c r="C1966" s="12" t="s">
        <v>6</v>
      </c>
      <c r="D1966" s="5">
        <v>8</v>
      </c>
      <c r="E1966" s="5">
        <v>0</v>
      </c>
      <c r="F1966" s="10">
        <v>14926.97</v>
      </c>
      <c r="G1966" s="5" t="s">
        <v>2</v>
      </c>
      <c r="H1966" s="5" t="s">
        <v>2</v>
      </c>
      <c r="I1966" s="5" t="s">
        <v>14</v>
      </c>
      <c r="J1966" s="14"/>
      <c r="K1966" s="5">
        <f t="shared" si="90"/>
        <v>11</v>
      </c>
      <c r="L1966" s="12">
        <f t="shared" si="91"/>
        <v>25150</v>
      </c>
      <c r="M1966" s="5">
        <f t="shared" ca="1" si="92"/>
        <v>56</v>
      </c>
    </row>
    <row r="1967" spans="1:13" ht="15" customHeight="1" x14ac:dyDescent="0.25">
      <c r="A1967" s="5" t="s">
        <v>1697</v>
      </c>
      <c r="B1967" s="5">
        <v>1981</v>
      </c>
      <c r="C1967" s="12" t="s">
        <v>1</v>
      </c>
      <c r="D1967" s="5">
        <v>4</v>
      </c>
      <c r="E1967" s="5">
        <v>1</v>
      </c>
      <c r="F1967" s="10">
        <v>14908.27</v>
      </c>
      <c r="G1967" s="5" t="s">
        <v>2</v>
      </c>
      <c r="H1967" s="5" t="s">
        <v>7</v>
      </c>
      <c r="I1967" s="5" t="s">
        <v>32</v>
      </c>
      <c r="J1967" s="14"/>
      <c r="K1967" s="5">
        <f t="shared" si="90"/>
        <v>7</v>
      </c>
      <c r="L1967" s="12">
        <f t="shared" si="91"/>
        <v>29771</v>
      </c>
      <c r="M1967" s="5">
        <f t="shared" ca="1" si="92"/>
        <v>43</v>
      </c>
    </row>
    <row r="1968" spans="1:13" ht="15" customHeight="1" x14ac:dyDescent="0.25">
      <c r="A1968" s="5" t="s">
        <v>1696</v>
      </c>
      <c r="B1968" s="5">
        <v>1958</v>
      </c>
      <c r="C1968" s="12" t="s">
        <v>27</v>
      </c>
      <c r="D1968" s="5">
        <v>17</v>
      </c>
      <c r="E1968" s="5">
        <v>0</v>
      </c>
      <c r="F1968" s="10">
        <v>14901.52</v>
      </c>
      <c r="G1968" s="5" t="s">
        <v>2</v>
      </c>
      <c r="H1968" s="5" t="s">
        <v>2</v>
      </c>
      <c r="I1968" s="5" t="s">
        <v>237</v>
      </c>
      <c r="J1968" s="14"/>
      <c r="K1968" s="5">
        <f t="shared" si="90"/>
        <v>10</v>
      </c>
      <c r="L1968" s="12">
        <f t="shared" si="91"/>
        <v>21475</v>
      </c>
      <c r="M1968" s="5">
        <f t="shared" ca="1" si="92"/>
        <v>66</v>
      </c>
    </row>
    <row r="1969" spans="1:13" ht="15" customHeight="1" x14ac:dyDescent="0.25">
      <c r="A1969" s="5" t="s">
        <v>1695</v>
      </c>
      <c r="B1969" s="5">
        <v>1970</v>
      </c>
      <c r="C1969" s="12" t="s">
        <v>6</v>
      </c>
      <c r="D1969" s="5">
        <v>11</v>
      </c>
      <c r="E1969" s="5">
        <v>0</v>
      </c>
      <c r="F1969" s="10">
        <v>14847.63</v>
      </c>
      <c r="G1969" s="5" t="s">
        <v>2</v>
      </c>
      <c r="H1969" s="5" t="s">
        <v>2</v>
      </c>
      <c r="I1969" s="5" t="s">
        <v>239</v>
      </c>
      <c r="J1969" s="14"/>
      <c r="K1969" s="5">
        <f t="shared" si="90"/>
        <v>11</v>
      </c>
      <c r="L1969" s="12">
        <f t="shared" si="91"/>
        <v>25883</v>
      </c>
      <c r="M1969" s="5">
        <f t="shared" ca="1" si="92"/>
        <v>54</v>
      </c>
    </row>
    <row r="1970" spans="1:13" ht="15" customHeight="1" x14ac:dyDescent="0.25">
      <c r="A1970" s="5" t="s">
        <v>1694</v>
      </c>
      <c r="B1970" s="5">
        <v>1981</v>
      </c>
      <c r="C1970" s="12" t="s">
        <v>9</v>
      </c>
      <c r="D1970" s="5">
        <v>5</v>
      </c>
      <c r="E1970" s="5">
        <v>1</v>
      </c>
      <c r="F1970" s="10">
        <v>14843.96</v>
      </c>
      <c r="G1970" s="5" t="s">
        <v>2</v>
      </c>
      <c r="H1970" s="5" t="s">
        <v>3</v>
      </c>
      <c r="I1970" s="5" t="s">
        <v>525</v>
      </c>
      <c r="J1970" s="14"/>
      <c r="K1970" s="5">
        <f t="shared" si="90"/>
        <v>6</v>
      </c>
      <c r="L1970" s="12">
        <f t="shared" si="91"/>
        <v>29742</v>
      </c>
      <c r="M1970" s="5">
        <f t="shared" ca="1" si="92"/>
        <v>43</v>
      </c>
    </row>
    <row r="1971" spans="1:13" ht="15" customHeight="1" x14ac:dyDescent="0.25">
      <c r="A1971" s="5" t="s">
        <v>1693</v>
      </c>
      <c r="B1971" s="5">
        <v>1979</v>
      </c>
      <c r="C1971" s="12" t="s">
        <v>27</v>
      </c>
      <c r="D1971" s="5">
        <v>18</v>
      </c>
      <c r="E1971" s="5">
        <v>2</v>
      </c>
      <c r="F1971" s="10">
        <v>14839.34</v>
      </c>
      <c r="G1971" s="5" t="s">
        <v>2</v>
      </c>
      <c r="H1971" s="5" t="s">
        <v>3</v>
      </c>
      <c r="I1971" s="5" t="s">
        <v>525</v>
      </c>
      <c r="J1971" s="14"/>
      <c r="K1971" s="5">
        <f t="shared" si="90"/>
        <v>10</v>
      </c>
      <c r="L1971" s="12">
        <f t="shared" si="91"/>
        <v>29146</v>
      </c>
      <c r="M1971" s="5">
        <f t="shared" ca="1" si="92"/>
        <v>45</v>
      </c>
    </row>
    <row r="1972" spans="1:13" ht="15" customHeight="1" x14ac:dyDescent="0.25">
      <c r="A1972" s="5" t="s">
        <v>1692</v>
      </c>
      <c r="B1972" s="5">
        <v>1975</v>
      </c>
      <c r="C1972" s="12" t="s">
        <v>21</v>
      </c>
      <c r="D1972" s="5">
        <v>10</v>
      </c>
      <c r="E1972" s="5">
        <v>1</v>
      </c>
      <c r="F1972" s="10">
        <v>14819</v>
      </c>
      <c r="G1972" s="5" t="s">
        <v>2</v>
      </c>
      <c r="H1972" s="5" t="s">
        <v>3</v>
      </c>
      <c r="I1972" s="5" t="s">
        <v>239</v>
      </c>
      <c r="J1972" s="14"/>
      <c r="K1972" s="5">
        <f t="shared" si="90"/>
        <v>12</v>
      </c>
      <c r="L1972" s="12">
        <f t="shared" si="91"/>
        <v>27738</v>
      </c>
      <c r="M1972" s="5">
        <f t="shared" ca="1" si="92"/>
        <v>49</v>
      </c>
    </row>
    <row r="1973" spans="1:13" ht="15" customHeight="1" x14ac:dyDescent="0.25">
      <c r="A1973" s="5" t="s">
        <v>2296</v>
      </c>
      <c r="B1973" s="5">
        <v>1979</v>
      </c>
      <c r="C1973" s="12" t="s">
        <v>1</v>
      </c>
      <c r="D1973" s="5">
        <v>3</v>
      </c>
      <c r="E1973" s="5">
        <v>3</v>
      </c>
      <c r="F1973" s="10">
        <v>42124.52</v>
      </c>
      <c r="G1973" s="5" t="s">
        <v>7</v>
      </c>
      <c r="H1973" s="5" t="s">
        <v>7</v>
      </c>
      <c r="I1973" s="5" t="s">
        <v>4</v>
      </c>
      <c r="J1973" s="14"/>
      <c r="K1973" s="5">
        <f t="shared" si="90"/>
        <v>7</v>
      </c>
      <c r="L1973" s="12">
        <f t="shared" si="91"/>
        <v>29039</v>
      </c>
      <c r="M1973" s="5">
        <f t="shared" ca="1" si="92"/>
        <v>45</v>
      </c>
    </row>
    <row r="1974" spans="1:13" ht="15" customHeight="1" x14ac:dyDescent="0.25">
      <c r="A1974" s="5" t="s">
        <v>1691</v>
      </c>
      <c r="B1974" s="5">
        <v>1965</v>
      </c>
      <c r="C1974" s="12" t="s">
        <v>1</v>
      </c>
      <c r="D1974" s="5">
        <v>27</v>
      </c>
      <c r="E1974" s="5">
        <v>0</v>
      </c>
      <c r="F1974" s="10">
        <v>14750.42</v>
      </c>
      <c r="G1974" s="5" t="s">
        <v>2</v>
      </c>
      <c r="H1974" s="5" t="s">
        <v>2</v>
      </c>
      <c r="I1974" s="5" t="s">
        <v>525</v>
      </c>
      <c r="J1974" s="14"/>
      <c r="K1974" s="5">
        <f t="shared" si="90"/>
        <v>7</v>
      </c>
      <c r="L1974" s="12">
        <f t="shared" si="91"/>
        <v>23950</v>
      </c>
      <c r="M1974" s="5">
        <f t="shared" ca="1" si="92"/>
        <v>59</v>
      </c>
    </row>
    <row r="1975" spans="1:13" ht="15" customHeight="1" x14ac:dyDescent="0.25">
      <c r="A1975" s="5" t="s">
        <v>1690</v>
      </c>
      <c r="B1975" s="5">
        <v>1962</v>
      </c>
      <c r="C1975" s="12" t="s">
        <v>1</v>
      </c>
      <c r="D1975" s="5">
        <v>29</v>
      </c>
      <c r="E1975" s="5">
        <v>0</v>
      </c>
      <c r="F1975" s="10">
        <v>14738.43</v>
      </c>
      <c r="G1975" s="5" t="s">
        <v>2</v>
      </c>
      <c r="H1975" s="5" t="s">
        <v>3</v>
      </c>
      <c r="I1975" s="5" t="s">
        <v>290</v>
      </c>
      <c r="J1975" s="14"/>
      <c r="K1975" s="5">
        <f t="shared" si="90"/>
        <v>7</v>
      </c>
      <c r="L1975" s="12">
        <f t="shared" si="91"/>
        <v>22856</v>
      </c>
      <c r="M1975" s="5">
        <f t="shared" ca="1" si="92"/>
        <v>62</v>
      </c>
    </row>
    <row r="1976" spans="1:13" ht="15" customHeight="1" x14ac:dyDescent="0.25">
      <c r="A1976" s="5" t="s">
        <v>1689</v>
      </c>
      <c r="B1976" s="5">
        <v>2002</v>
      </c>
      <c r="C1976" s="12" t="s">
        <v>11</v>
      </c>
      <c r="D1976" s="5">
        <v>24</v>
      </c>
      <c r="E1976" s="5">
        <v>0</v>
      </c>
      <c r="F1976" s="10">
        <v>14711.74</v>
      </c>
      <c r="G1976" s="5" t="s">
        <v>2</v>
      </c>
      <c r="H1976" s="5" t="s">
        <v>2</v>
      </c>
      <c r="I1976" s="5" t="s">
        <v>14</v>
      </c>
      <c r="J1976" s="14"/>
      <c r="K1976" s="5">
        <f t="shared" si="90"/>
        <v>9</v>
      </c>
      <c r="L1976" s="12">
        <f t="shared" si="91"/>
        <v>37523</v>
      </c>
      <c r="M1976" s="5">
        <f t="shared" ca="1" si="92"/>
        <v>22</v>
      </c>
    </row>
    <row r="1977" spans="1:13" ht="15" customHeight="1" x14ac:dyDescent="0.25">
      <c r="A1977" s="5" t="s">
        <v>1688</v>
      </c>
      <c r="B1977" s="5">
        <v>1982</v>
      </c>
      <c r="C1977" s="12" t="s">
        <v>11</v>
      </c>
      <c r="D1977" s="5">
        <v>4</v>
      </c>
      <c r="E1977" s="5">
        <v>3</v>
      </c>
      <c r="F1977" s="10">
        <v>14696.77</v>
      </c>
      <c r="G1977" s="5" t="s">
        <v>2</v>
      </c>
      <c r="H1977" s="5" t="s">
        <v>2</v>
      </c>
      <c r="I1977" s="5" t="s">
        <v>32</v>
      </c>
      <c r="J1977" s="14"/>
      <c r="K1977" s="5">
        <f t="shared" si="90"/>
        <v>9</v>
      </c>
      <c r="L1977" s="12">
        <f t="shared" si="91"/>
        <v>30198</v>
      </c>
      <c r="M1977" s="5">
        <f t="shared" ca="1" si="92"/>
        <v>42</v>
      </c>
    </row>
    <row r="1978" spans="1:13" ht="15" customHeight="1" x14ac:dyDescent="0.25">
      <c r="A1978" s="5" t="s">
        <v>1687</v>
      </c>
      <c r="B1978" s="5">
        <v>1958</v>
      </c>
      <c r="C1978" s="12" t="s">
        <v>1</v>
      </c>
      <c r="D1978" s="5">
        <v>23</v>
      </c>
      <c r="E1978" s="5">
        <v>0</v>
      </c>
      <c r="F1978" s="10">
        <v>14692.67</v>
      </c>
      <c r="G1978" s="5" t="s">
        <v>2</v>
      </c>
      <c r="H1978" s="5" t="s">
        <v>7</v>
      </c>
      <c r="I1978" s="5" t="s">
        <v>14</v>
      </c>
      <c r="J1978" s="14"/>
      <c r="K1978" s="5">
        <f t="shared" si="90"/>
        <v>7</v>
      </c>
      <c r="L1978" s="12">
        <f t="shared" si="91"/>
        <v>21389</v>
      </c>
      <c r="M1978" s="5">
        <f t="shared" ca="1" si="92"/>
        <v>66</v>
      </c>
    </row>
    <row r="1979" spans="1:13" ht="15" customHeight="1" x14ac:dyDescent="0.25">
      <c r="A1979" s="5" t="s">
        <v>1686</v>
      </c>
      <c r="B1979" s="5">
        <v>1969</v>
      </c>
      <c r="C1979" s="12" t="s">
        <v>27</v>
      </c>
      <c r="D1979" s="5">
        <v>20</v>
      </c>
      <c r="E1979" s="5">
        <v>0</v>
      </c>
      <c r="F1979" s="10">
        <v>14665.75</v>
      </c>
      <c r="G1979" s="5" t="s">
        <v>2</v>
      </c>
      <c r="H1979" s="5" t="s">
        <v>7</v>
      </c>
      <c r="I1979" s="5" t="s">
        <v>14</v>
      </c>
      <c r="J1979" s="14"/>
      <c r="K1979" s="5">
        <f t="shared" si="90"/>
        <v>10</v>
      </c>
      <c r="L1979" s="12">
        <f t="shared" si="91"/>
        <v>25496</v>
      </c>
      <c r="M1979" s="5">
        <f t="shared" ca="1" si="92"/>
        <v>55</v>
      </c>
    </row>
    <row r="1980" spans="1:13" ht="15" customHeight="1" x14ac:dyDescent="0.25">
      <c r="A1980" s="5" t="s">
        <v>1685</v>
      </c>
      <c r="B1980" s="5">
        <v>1981</v>
      </c>
      <c r="C1980" s="12" t="s">
        <v>6</v>
      </c>
      <c r="D1980" s="5">
        <v>13</v>
      </c>
      <c r="E1980" s="5">
        <v>1</v>
      </c>
      <c r="F1980" s="10">
        <v>14657.2</v>
      </c>
      <c r="G1980" s="5" t="s">
        <v>2</v>
      </c>
      <c r="H1980" s="5" t="s">
        <v>7</v>
      </c>
      <c r="I1980" s="5" t="s">
        <v>14</v>
      </c>
      <c r="J1980" s="14"/>
      <c r="K1980" s="5">
        <f t="shared" si="90"/>
        <v>11</v>
      </c>
      <c r="L1980" s="12">
        <f t="shared" si="91"/>
        <v>29903</v>
      </c>
      <c r="M1980" s="5">
        <f t="shared" ca="1" si="92"/>
        <v>43</v>
      </c>
    </row>
    <row r="1981" spans="1:13" ht="15" customHeight="1" x14ac:dyDescent="0.25">
      <c r="A1981" s="5" t="s">
        <v>1684</v>
      </c>
      <c r="B1981" s="5">
        <v>1967</v>
      </c>
      <c r="C1981" s="12" t="s">
        <v>11</v>
      </c>
      <c r="D1981" s="5">
        <v>1</v>
      </c>
      <c r="E1981" s="5">
        <v>0</v>
      </c>
      <c r="F1981" s="10">
        <v>14640.35</v>
      </c>
      <c r="G1981" s="5" t="s">
        <v>2</v>
      </c>
      <c r="H1981" s="5" t="s">
        <v>3</v>
      </c>
      <c r="I1981" s="5" t="s">
        <v>525</v>
      </c>
      <c r="J1981" s="14"/>
      <c r="K1981" s="5">
        <f t="shared" si="90"/>
        <v>9</v>
      </c>
      <c r="L1981" s="12">
        <f t="shared" si="91"/>
        <v>24716</v>
      </c>
      <c r="M1981" s="5">
        <f t="shared" ca="1" si="92"/>
        <v>57</v>
      </c>
    </row>
    <row r="1982" spans="1:13" ht="15" customHeight="1" x14ac:dyDescent="0.25">
      <c r="A1982" s="5" t="s">
        <v>1683</v>
      </c>
      <c r="B1982" s="5">
        <v>1991</v>
      </c>
      <c r="C1982" s="12" t="s">
        <v>25</v>
      </c>
      <c r="D1982" s="5">
        <v>21</v>
      </c>
      <c r="E1982" s="5">
        <v>3</v>
      </c>
      <c r="F1982" s="10">
        <v>14630.52</v>
      </c>
      <c r="G1982" s="5" t="s">
        <v>2</v>
      </c>
      <c r="H1982" s="5" t="s">
        <v>3</v>
      </c>
      <c r="I1982" s="5" t="s">
        <v>32</v>
      </c>
      <c r="J1982" s="14"/>
      <c r="K1982" s="5">
        <f t="shared" si="90"/>
        <v>8</v>
      </c>
      <c r="L1982" s="12">
        <f t="shared" si="91"/>
        <v>33471</v>
      </c>
      <c r="M1982" s="5">
        <f t="shared" ca="1" si="92"/>
        <v>33</v>
      </c>
    </row>
    <row r="1983" spans="1:13" ht="15" customHeight="1" x14ac:dyDescent="0.25">
      <c r="A1983" s="5" t="s">
        <v>1682</v>
      </c>
      <c r="B1983" s="5">
        <v>1965</v>
      </c>
      <c r="C1983" s="12" t="s">
        <v>6</v>
      </c>
      <c r="D1983" s="5">
        <v>8</v>
      </c>
      <c r="E1983" s="5">
        <v>0</v>
      </c>
      <c r="F1983" s="10">
        <v>14612.33</v>
      </c>
      <c r="G1983" s="5" t="s">
        <v>2</v>
      </c>
      <c r="H1983" s="5" t="s">
        <v>3</v>
      </c>
      <c r="I1983" s="5" t="s">
        <v>290</v>
      </c>
      <c r="J1983" s="14"/>
      <c r="K1983" s="5">
        <f t="shared" si="90"/>
        <v>11</v>
      </c>
      <c r="L1983" s="12">
        <f t="shared" si="91"/>
        <v>24054</v>
      </c>
      <c r="M1983" s="5">
        <f t="shared" ca="1" si="92"/>
        <v>59</v>
      </c>
    </row>
    <row r="1984" spans="1:13" ht="15" customHeight="1" x14ac:dyDescent="0.25">
      <c r="A1984" s="5" t="s">
        <v>2295</v>
      </c>
      <c r="B1984" s="5">
        <v>1997</v>
      </c>
      <c r="C1984" s="12" t="s">
        <v>21</v>
      </c>
      <c r="D1984" s="5">
        <v>9</v>
      </c>
      <c r="E1984" s="5">
        <v>2</v>
      </c>
      <c r="F1984" s="10">
        <v>42112.24</v>
      </c>
      <c r="G1984" s="5" t="s">
        <v>7</v>
      </c>
      <c r="H1984" s="5" t="s">
        <v>3</v>
      </c>
      <c r="I1984" s="5" t="s">
        <v>4</v>
      </c>
      <c r="J1984" s="14"/>
      <c r="K1984" s="5">
        <f t="shared" si="90"/>
        <v>12</v>
      </c>
      <c r="L1984" s="12">
        <f t="shared" si="91"/>
        <v>35773</v>
      </c>
      <c r="M1984" s="5">
        <f t="shared" ca="1" si="92"/>
        <v>27</v>
      </c>
    </row>
    <row r="1985" spans="1:13" ht="15" customHeight="1" x14ac:dyDescent="0.25">
      <c r="A1985" s="5" t="s">
        <v>1681</v>
      </c>
      <c r="B1985" s="5">
        <v>1967</v>
      </c>
      <c r="C1985" s="12" t="s">
        <v>1</v>
      </c>
      <c r="D1985" s="5">
        <v>18</v>
      </c>
      <c r="E1985" s="5">
        <v>0</v>
      </c>
      <c r="F1985" s="10">
        <v>14600.62</v>
      </c>
      <c r="G1985" s="5" t="s">
        <v>2</v>
      </c>
      <c r="H1985" s="5" t="s">
        <v>3</v>
      </c>
      <c r="I1985" s="5" t="s">
        <v>622</v>
      </c>
      <c r="J1985" s="14"/>
      <c r="K1985" s="5">
        <f t="shared" si="90"/>
        <v>7</v>
      </c>
      <c r="L1985" s="12">
        <f t="shared" si="91"/>
        <v>24671</v>
      </c>
      <c r="M1985" s="5">
        <f t="shared" ca="1" si="92"/>
        <v>57</v>
      </c>
    </row>
    <row r="1986" spans="1:13" ht="15" customHeight="1" x14ac:dyDescent="0.25">
      <c r="A1986" s="5" t="s">
        <v>1680</v>
      </c>
      <c r="B1986" s="5">
        <v>1963</v>
      </c>
      <c r="C1986" s="12" t="s">
        <v>27</v>
      </c>
      <c r="D1986" s="5">
        <v>14</v>
      </c>
      <c r="E1986" s="5">
        <v>3</v>
      </c>
      <c r="F1986" s="10">
        <v>14590.63</v>
      </c>
      <c r="G1986" s="5" t="s">
        <v>2</v>
      </c>
      <c r="H1986" s="5" t="s">
        <v>7</v>
      </c>
      <c r="I1986" s="5" t="s">
        <v>237</v>
      </c>
      <c r="J1986" s="14"/>
      <c r="K1986" s="5">
        <f t="shared" ref="K1986:K2049" si="93">MONTH(1&amp;C1986)</f>
        <v>10</v>
      </c>
      <c r="L1986" s="12">
        <f t="shared" ref="L1986:L2049" si="94">DATE(B1986,K1986,D1986)</f>
        <v>23298</v>
      </c>
      <c r="M1986" s="5">
        <f t="shared" ref="M1986:M2049" ca="1" si="95">DATEDIF(L1986,TODAY(),"Y")</f>
        <v>61</v>
      </c>
    </row>
    <row r="1987" spans="1:13" ht="15" customHeight="1" x14ac:dyDescent="0.25">
      <c r="A1987" s="5" t="s">
        <v>1679</v>
      </c>
      <c r="B1987" s="5">
        <v>1962</v>
      </c>
      <c r="C1987" s="12" t="s">
        <v>21</v>
      </c>
      <c r="D1987" s="5">
        <v>3</v>
      </c>
      <c r="E1987" s="5">
        <v>0</v>
      </c>
      <c r="F1987" s="10">
        <v>14574.64</v>
      </c>
      <c r="G1987" s="5" t="s">
        <v>2</v>
      </c>
      <c r="H1987" s="5" t="s">
        <v>7</v>
      </c>
      <c r="I1987" s="5" t="s">
        <v>190</v>
      </c>
      <c r="J1987" s="14"/>
      <c r="K1987" s="5">
        <f t="shared" si="93"/>
        <v>12</v>
      </c>
      <c r="L1987" s="12">
        <f t="shared" si="94"/>
        <v>22983</v>
      </c>
      <c r="M1987" s="5">
        <f t="shared" ca="1" si="95"/>
        <v>62</v>
      </c>
    </row>
    <row r="1988" spans="1:13" ht="15" customHeight="1" x14ac:dyDescent="0.25">
      <c r="A1988" s="5" t="s">
        <v>1678</v>
      </c>
      <c r="B1988" s="5">
        <v>1998</v>
      </c>
      <c r="C1988" s="12" t="s">
        <v>11</v>
      </c>
      <c r="D1988" s="5">
        <v>12</v>
      </c>
      <c r="E1988" s="5">
        <v>0</v>
      </c>
      <c r="F1988" s="10">
        <v>14571.89</v>
      </c>
      <c r="G1988" s="5" t="s">
        <v>2</v>
      </c>
      <c r="H1988" s="5" t="s">
        <v>7</v>
      </c>
      <c r="I1988" s="5" t="s">
        <v>237</v>
      </c>
      <c r="J1988" s="14"/>
      <c r="K1988" s="5">
        <f t="shared" si="93"/>
        <v>9</v>
      </c>
      <c r="L1988" s="12">
        <f t="shared" si="94"/>
        <v>36050</v>
      </c>
      <c r="M1988" s="5">
        <f t="shared" ca="1" si="95"/>
        <v>26</v>
      </c>
    </row>
    <row r="1989" spans="1:13" ht="15" customHeight="1" x14ac:dyDescent="0.25">
      <c r="A1989" s="5" t="s">
        <v>1677</v>
      </c>
      <c r="B1989" s="5">
        <v>1989</v>
      </c>
      <c r="C1989" s="12" t="s">
        <v>1</v>
      </c>
      <c r="D1989" s="5">
        <v>14</v>
      </c>
      <c r="E1989" s="5">
        <v>3</v>
      </c>
      <c r="F1989" s="10">
        <v>14547.26</v>
      </c>
      <c r="G1989" s="5" t="s">
        <v>2</v>
      </c>
      <c r="H1989" s="5" t="s">
        <v>3</v>
      </c>
      <c r="I1989" s="5" t="s">
        <v>32</v>
      </c>
      <c r="J1989" s="14"/>
      <c r="K1989" s="5">
        <f t="shared" si="93"/>
        <v>7</v>
      </c>
      <c r="L1989" s="12">
        <f t="shared" si="94"/>
        <v>32703</v>
      </c>
      <c r="M1989" s="5">
        <f t="shared" ca="1" si="95"/>
        <v>35</v>
      </c>
    </row>
    <row r="1990" spans="1:13" ht="15" customHeight="1" x14ac:dyDescent="0.25">
      <c r="A1990" s="5" t="s">
        <v>1676</v>
      </c>
      <c r="B1990" s="5">
        <v>1989</v>
      </c>
      <c r="C1990" s="12" t="s">
        <v>1</v>
      </c>
      <c r="D1990" s="5">
        <v>22</v>
      </c>
      <c r="E1990" s="5">
        <v>3</v>
      </c>
      <c r="F1990" s="10">
        <v>14507.46</v>
      </c>
      <c r="G1990" s="5" t="s">
        <v>2</v>
      </c>
      <c r="H1990" s="5" t="s">
        <v>3</v>
      </c>
      <c r="I1990" s="5" t="s">
        <v>14</v>
      </c>
      <c r="J1990" s="14"/>
      <c r="K1990" s="5">
        <f t="shared" si="93"/>
        <v>7</v>
      </c>
      <c r="L1990" s="12">
        <f t="shared" si="94"/>
        <v>32711</v>
      </c>
      <c r="M1990" s="5">
        <f t="shared" ca="1" si="95"/>
        <v>35</v>
      </c>
    </row>
    <row r="1991" spans="1:13" ht="15" customHeight="1" x14ac:dyDescent="0.25">
      <c r="A1991" s="5" t="s">
        <v>1675</v>
      </c>
      <c r="B1991" s="5">
        <v>1979</v>
      </c>
      <c r="C1991" s="12" t="s">
        <v>27</v>
      </c>
      <c r="D1991" s="5">
        <v>20</v>
      </c>
      <c r="E1991" s="5">
        <v>5</v>
      </c>
      <c r="F1991" s="10">
        <v>14478.33</v>
      </c>
      <c r="G1991" s="5" t="s">
        <v>2</v>
      </c>
      <c r="H1991" s="5" t="s">
        <v>2</v>
      </c>
      <c r="I1991" s="5" t="s">
        <v>4</v>
      </c>
      <c r="J1991" s="14"/>
      <c r="K1991" s="5">
        <f t="shared" si="93"/>
        <v>10</v>
      </c>
      <c r="L1991" s="12">
        <f t="shared" si="94"/>
        <v>29148</v>
      </c>
      <c r="M1991" s="5">
        <f t="shared" ca="1" si="95"/>
        <v>45</v>
      </c>
    </row>
    <row r="1992" spans="1:13" ht="15" customHeight="1" x14ac:dyDescent="0.25">
      <c r="A1992" s="5" t="s">
        <v>1674</v>
      </c>
      <c r="B1992" s="5">
        <v>1959</v>
      </c>
      <c r="C1992" s="12" t="s">
        <v>6</v>
      </c>
      <c r="D1992" s="5">
        <v>20</v>
      </c>
      <c r="E1992" s="5">
        <v>1</v>
      </c>
      <c r="F1992" s="10">
        <v>14474.68</v>
      </c>
      <c r="G1992" s="5" t="s">
        <v>2</v>
      </c>
      <c r="H1992" s="5" t="s">
        <v>2</v>
      </c>
      <c r="I1992" s="5" t="s">
        <v>4</v>
      </c>
      <c r="J1992" s="14"/>
      <c r="K1992" s="5">
        <f t="shared" si="93"/>
        <v>11</v>
      </c>
      <c r="L1992" s="12">
        <f t="shared" si="94"/>
        <v>21874</v>
      </c>
      <c r="M1992" s="5">
        <f t="shared" ca="1" si="95"/>
        <v>65</v>
      </c>
    </row>
    <row r="1993" spans="1:13" ht="15" customHeight="1" x14ac:dyDescent="0.25">
      <c r="A1993" s="5" t="s">
        <v>1673</v>
      </c>
      <c r="B1993" s="5">
        <v>1976</v>
      </c>
      <c r="C1993" s="12" t="s">
        <v>6</v>
      </c>
      <c r="D1993" s="5">
        <v>27</v>
      </c>
      <c r="E1993" s="5">
        <v>2</v>
      </c>
      <c r="F1993" s="10">
        <v>14470.01</v>
      </c>
      <c r="G1993" s="5" t="s">
        <v>2</v>
      </c>
      <c r="H1993" s="5" t="s">
        <v>3</v>
      </c>
      <c r="I1993" s="5" t="s">
        <v>14</v>
      </c>
      <c r="J1993" s="14"/>
      <c r="K1993" s="5">
        <f t="shared" si="93"/>
        <v>11</v>
      </c>
      <c r="L1993" s="12">
        <f t="shared" si="94"/>
        <v>28091</v>
      </c>
      <c r="M1993" s="5">
        <f t="shared" ca="1" si="95"/>
        <v>48</v>
      </c>
    </row>
    <row r="1994" spans="1:13" ht="15" customHeight="1" x14ac:dyDescent="0.25">
      <c r="A1994" s="5" t="s">
        <v>1672</v>
      </c>
      <c r="B1994" s="5">
        <v>1996</v>
      </c>
      <c r="C1994" s="12" t="s">
        <v>6</v>
      </c>
      <c r="D1994" s="5">
        <v>10</v>
      </c>
      <c r="E1994" s="5">
        <v>2</v>
      </c>
      <c r="F1994" s="10">
        <v>14455.64</v>
      </c>
      <c r="G1994" s="5" t="s">
        <v>2</v>
      </c>
      <c r="H1994" s="5" t="s">
        <v>3</v>
      </c>
      <c r="I1994" s="5" t="s">
        <v>237</v>
      </c>
      <c r="J1994" s="14"/>
      <c r="K1994" s="5">
        <f t="shared" si="93"/>
        <v>11</v>
      </c>
      <c r="L1994" s="12">
        <f t="shared" si="94"/>
        <v>35379</v>
      </c>
      <c r="M1994" s="5">
        <f t="shared" ca="1" si="95"/>
        <v>28</v>
      </c>
    </row>
    <row r="1995" spans="1:13" ht="15" customHeight="1" x14ac:dyDescent="0.25">
      <c r="A1995" s="5" t="s">
        <v>2294</v>
      </c>
      <c r="B1995" s="5">
        <v>1976</v>
      </c>
      <c r="C1995" s="12" t="s">
        <v>6</v>
      </c>
      <c r="D1995" s="5">
        <v>28</v>
      </c>
      <c r="E1995" s="5">
        <v>0</v>
      </c>
      <c r="F1995" s="10">
        <v>42111.66</v>
      </c>
      <c r="G1995" s="5" t="s">
        <v>7</v>
      </c>
      <c r="H1995" s="5" t="s">
        <v>7</v>
      </c>
      <c r="I1995" s="5" t="s">
        <v>237</v>
      </c>
      <c r="J1995" s="14"/>
      <c r="K1995" s="5">
        <f t="shared" si="93"/>
        <v>11</v>
      </c>
      <c r="L1995" s="12">
        <f t="shared" si="94"/>
        <v>28092</v>
      </c>
      <c r="M1995" s="5">
        <f t="shared" ca="1" si="95"/>
        <v>48</v>
      </c>
    </row>
    <row r="1996" spans="1:13" ht="15" customHeight="1" x14ac:dyDescent="0.25">
      <c r="A1996" s="5" t="s">
        <v>1671</v>
      </c>
      <c r="B1996" s="5">
        <v>1959</v>
      </c>
      <c r="C1996" s="12" t="s">
        <v>25</v>
      </c>
      <c r="D1996" s="5">
        <v>3</v>
      </c>
      <c r="E1996" s="5">
        <v>0</v>
      </c>
      <c r="F1996" s="10">
        <v>14451.84</v>
      </c>
      <c r="G1996" s="5" t="s">
        <v>2</v>
      </c>
      <c r="H1996" s="5" t="s">
        <v>3</v>
      </c>
      <c r="I1996" s="5" t="s">
        <v>239</v>
      </c>
      <c r="J1996" s="14"/>
      <c r="K1996" s="5">
        <f t="shared" si="93"/>
        <v>8</v>
      </c>
      <c r="L1996" s="12">
        <f t="shared" si="94"/>
        <v>21765</v>
      </c>
      <c r="M1996" s="5">
        <f t="shared" ca="1" si="95"/>
        <v>65</v>
      </c>
    </row>
    <row r="1997" spans="1:13" ht="15" customHeight="1" x14ac:dyDescent="0.25">
      <c r="A1997" s="5" t="s">
        <v>1670</v>
      </c>
      <c r="B1997" s="5">
        <v>1959</v>
      </c>
      <c r="C1997" s="12" t="s">
        <v>9</v>
      </c>
      <c r="D1997" s="5">
        <v>29</v>
      </c>
      <c r="E1997" s="5">
        <v>0</v>
      </c>
      <c r="F1997" s="10">
        <v>14449.85</v>
      </c>
      <c r="G1997" s="5" t="s">
        <v>2</v>
      </c>
      <c r="H1997" s="5" t="s">
        <v>7</v>
      </c>
      <c r="I1997" s="5" t="s">
        <v>237</v>
      </c>
      <c r="J1997" s="14"/>
      <c r="K1997" s="5">
        <f t="shared" si="93"/>
        <v>6</v>
      </c>
      <c r="L1997" s="12">
        <f t="shared" si="94"/>
        <v>21730</v>
      </c>
      <c r="M1997" s="5">
        <f t="shared" ca="1" si="95"/>
        <v>65</v>
      </c>
    </row>
    <row r="1998" spans="1:13" ht="15" customHeight="1" x14ac:dyDescent="0.25">
      <c r="A1998" s="5" t="s">
        <v>1669</v>
      </c>
      <c r="B1998" s="5">
        <v>1967</v>
      </c>
      <c r="C1998" s="12" t="s">
        <v>6</v>
      </c>
      <c r="D1998" s="5">
        <v>4</v>
      </c>
      <c r="E1998" s="5">
        <v>0</v>
      </c>
      <c r="F1998" s="10">
        <v>14427.63</v>
      </c>
      <c r="G1998" s="5" t="s">
        <v>2</v>
      </c>
      <c r="H1998" s="5" t="s">
        <v>2</v>
      </c>
      <c r="I1998" s="5" t="s">
        <v>290</v>
      </c>
      <c r="J1998" s="14"/>
      <c r="K1998" s="5">
        <f t="shared" si="93"/>
        <v>11</v>
      </c>
      <c r="L1998" s="12">
        <f t="shared" si="94"/>
        <v>24780</v>
      </c>
      <c r="M1998" s="5">
        <f t="shared" ca="1" si="95"/>
        <v>57</v>
      </c>
    </row>
    <row r="1999" spans="1:13" ht="15" customHeight="1" x14ac:dyDescent="0.25">
      <c r="A1999" s="5" t="s">
        <v>1668</v>
      </c>
      <c r="B1999" s="5">
        <v>1967</v>
      </c>
      <c r="C1999" s="12" t="s">
        <v>25</v>
      </c>
      <c r="D1999" s="5">
        <v>15</v>
      </c>
      <c r="E1999" s="5">
        <v>0</v>
      </c>
      <c r="F1999" s="10">
        <v>14426.66</v>
      </c>
      <c r="G1999" s="5" t="s">
        <v>2</v>
      </c>
      <c r="H1999" s="5" t="s">
        <v>2</v>
      </c>
      <c r="I1999" s="5" t="s">
        <v>525</v>
      </c>
      <c r="J1999" s="14"/>
      <c r="K1999" s="5">
        <f t="shared" si="93"/>
        <v>8</v>
      </c>
      <c r="L1999" s="12">
        <f t="shared" si="94"/>
        <v>24699</v>
      </c>
      <c r="M1999" s="5">
        <f t="shared" ca="1" si="95"/>
        <v>57</v>
      </c>
    </row>
    <row r="2000" spans="1:13" ht="15" customHeight="1" x14ac:dyDescent="0.25">
      <c r="A2000" s="5" t="s">
        <v>1667</v>
      </c>
      <c r="B2000" s="5">
        <v>1999</v>
      </c>
      <c r="C2000" s="12" t="s">
        <v>25</v>
      </c>
      <c r="D2000" s="5">
        <v>10</v>
      </c>
      <c r="E2000" s="5">
        <v>2</v>
      </c>
      <c r="F2000" s="10">
        <v>14426.07</v>
      </c>
      <c r="G2000" s="5" t="s">
        <v>2</v>
      </c>
      <c r="H2000" s="5" t="s">
        <v>7</v>
      </c>
      <c r="I2000" s="5" t="s">
        <v>14</v>
      </c>
      <c r="J2000" s="14"/>
      <c r="K2000" s="5">
        <f t="shared" si="93"/>
        <v>8</v>
      </c>
      <c r="L2000" s="12">
        <f t="shared" si="94"/>
        <v>36382</v>
      </c>
      <c r="M2000" s="5">
        <f t="shared" ca="1" si="95"/>
        <v>25</v>
      </c>
    </row>
    <row r="2001" spans="1:13" ht="15" customHeight="1" x14ac:dyDescent="0.25">
      <c r="A2001" s="5" t="s">
        <v>1666</v>
      </c>
      <c r="B2001" s="5">
        <v>1958</v>
      </c>
      <c r="C2001" s="12" t="s">
        <v>11</v>
      </c>
      <c r="D2001" s="5">
        <v>20</v>
      </c>
      <c r="E2001" s="5">
        <v>1</v>
      </c>
      <c r="F2001" s="10">
        <v>14418.28</v>
      </c>
      <c r="G2001" s="5" t="s">
        <v>2</v>
      </c>
      <c r="H2001" s="5" t="s">
        <v>3</v>
      </c>
      <c r="I2001" s="5" t="s">
        <v>4</v>
      </c>
      <c r="J2001" s="14"/>
      <c r="K2001" s="5">
        <f t="shared" si="93"/>
        <v>9</v>
      </c>
      <c r="L2001" s="12">
        <f t="shared" si="94"/>
        <v>21448</v>
      </c>
      <c r="M2001" s="5">
        <f t="shared" ca="1" si="95"/>
        <v>66</v>
      </c>
    </row>
    <row r="2002" spans="1:13" ht="15" customHeight="1" x14ac:dyDescent="0.25">
      <c r="A2002" s="5" t="s">
        <v>1665</v>
      </c>
      <c r="B2002" s="5">
        <v>1958</v>
      </c>
      <c r="C2002" s="12" t="s">
        <v>1</v>
      </c>
      <c r="D2002" s="5">
        <v>29</v>
      </c>
      <c r="E2002" s="5">
        <v>0</v>
      </c>
      <c r="F2002" s="10">
        <v>14410.93</v>
      </c>
      <c r="G2002" s="5" t="s">
        <v>2</v>
      </c>
      <c r="H2002" s="5" t="s">
        <v>2</v>
      </c>
      <c r="I2002" s="5" t="s">
        <v>158</v>
      </c>
      <c r="J2002" s="14"/>
      <c r="K2002" s="5">
        <f t="shared" si="93"/>
        <v>7</v>
      </c>
      <c r="L2002" s="12">
        <f t="shared" si="94"/>
        <v>21395</v>
      </c>
      <c r="M2002" s="5">
        <f t="shared" ca="1" si="95"/>
        <v>66</v>
      </c>
    </row>
    <row r="2003" spans="1:13" ht="15" customHeight="1" x14ac:dyDescent="0.25">
      <c r="A2003" s="5" t="s">
        <v>1664</v>
      </c>
      <c r="B2003" s="5">
        <v>1958</v>
      </c>
      <c r="C2003" s="12" t="s">
        <v>11</v>
      </c>
      <c r="D2003" s="5">
        <v>14</v>
      </c>
      <c r="E2003" s="5">
        <v>0</v>
      </c>
      <c r="F2003" s="10">
        <v>14394.56</v>
      </c>
      <c r="G2003" s="5" t="s">
        <v>2</v>
      </c>
      <c r="H2003" s="5" t="s">
        <v>7</v>
      </c>
      <c r="I2003" s="5" t="s">
        <v>160</v>
      </c>
      <c r="J2003" s="14"/>
      <c r="K2003" s="5">
        <f t="shared" si="93"/>
        <v>9</v>
      </c>
      <c r="L2003" s="12">
        <f t="shared" si="94"/>
        <v>21442</v>
      </c>
      <c r="M2003" s="5">
        <f t="shared" ca="1" si="95"/>
        <v>66</v>
      </c>
    </row>
    <row r="2004" spans="1:13" ht="15" customHeight="1" x14ac:dyDescent="0.25">
      <c r="A2004" s="5" t="s">
        <v>1663</v>
      </c>
      <c r="B2004" s="5">
        <v>1965</v>
      </c>
      <c r="C2004" s="12" t="s">
        <v>9</v>
      </c>
      <c r="D2004" s="5">
        <v>22</v>
      </c>
      <c r="E2004" s="5">
        <v>4</v>
      </c>
      <c r="F2004" s="10">
        <v>14394.4</v>
      </c>
      <c r="G2004" s="5" t="s">
        <v>2</v>
      </c>
      <c r="H2004" s="5" t="s">
        <v>3</v>
      </c>
      <c r="I2004" s="5" t="s">
        <v>237</v>
      </c>
      <c r="J2004" s="14"/>
      <c r="K2004" s="5">
        <f t="shared" si="93"/>
        <v>6</v>
      </c>
      <c r="L2004" s="12">
        <f t="shared" si="94"/>
        <v>23915</v>
      </c>
      <c r="M2004" s="5">
        <f t="shared" ca="1" si="95"/>
        <v>59</v>
      </c>
    </row>
    <row r="2005" spans="1:13" ht="15" customHeight="1" x14ac:dyDescent="0.25">
      <c r="A2005" s="5" t="s">
        <v>1662</v>
      </c>
      <c r="B2005" s="5">
        <v>1963</v>
      </c>
      <c r="C2005" s="12" t="s">
        <v>1</v>
      </c>
      <c r="D2005" s="5">
        <v>16</v>
      </c>
      <c r="E2005" s="5">
        <v>3</v>
      </c>
      <c r="F2005" s="10">
        <v>14382.71</v>
      </c>
      <c r="G2005" s="5" t="s">
        <v>2</v>
      </c>
      <c r="H2005" s="5" t="s">
        <v>2</v>
      </c>
      <c r="I2005" s="5" t="s">
        <v>14</v>
      </c>
      <c r="J2005" s="14"/>
      <c r="K2005" s="5">
        <f t="shared" si="93"/>
        <v>7</v>
      </c>
      <c r="L2005" s="12">
        <f t="shared" si="94"/>
        <v>23208</v>
      </c>
      <c r="M2005" s="5">
        <f t="shared" ca="1" si="95"/>
        <v>61</v>
      </c>
    </row>
    <row r="2006" spans="1:13" ht="15" customHeight="1" x14ac:dyDescent="0.25">
      <c r="A2006" s="5" t="s">
        <v>2356</v>
      </c>
      <c r="B2006" s="5">
        <v>1994</v>
      </c>
      <c r="C2006" s="12" t="s">
        <v>27</v>
      </c>
      <c r="D2006" s="5">
        <v>27</v>
      </c>
      <c r="E2006" s="5">
        <v>1</v>
      </c>
      <c r="F2006" s="10">
        <v>51194.559999999998</v>
      </c>
      <c r="G2006" s="5" t="s">
        <v>7</v>
      </c>
      <c r="H2006" s="5" t="s">
        <v>3</v>
      </c>
      <c r="I2006" s="5" t="s">
        <v>32</v>
      </c>
      <c r="J2006" s="14"/>
      <c r="K2006" s="5">
        <f t="shared" si="93"/>
        <v>10</v>
      </c>
      <c r="L2006" s="12">
        <f t="shared" si="94"/>
        <v>34634</v>
      </c>
      <c r="M2006" s="5">
        <f t="shared" ca="1" si="95"/>
        <v>30</v>
      </c>
    </row>
    <row r="2007" spans="1:13" ht="15" customHeight="1" x14ac:dyDescent="0.25">
      <c r="A2007" s="5" t="s">
        <v>2293</v>
      </c>
      <c r="B2007" s="5">
        <v>1968</v>
      </c>
      <c r="C2007" s="12" t="s">
        <v>21</v>
      </c>
      <c r="D2007" s="5">
        <v>19</v>
      </c>
      <c r="E2007" s="5">
        <v>1</v>
      </c>
      <c r="F2007" s="10">
        <v>41999.519999999997</v>
      </c>
      <c r="G2007" s="5" t="s">
        <v>7</v>
      </c>
      <c r="H2007" s="5" t="s">
        <v>3</v>
      </c>
      <c r="I2007" s="5" t="s">
        <v>4</v>
      </c>
      <c r="J2007" s="14"/>
      <c r="K2007" s="5">
        <f t="shared" si="93"/>
        <v>12</v>
      </c>
      <c r="L2007" s="12">
        <f t="shared" si="94"/>
        <v>25191</v>
      </c>
      <c r="M2007" s="5">
        <f t="shared" ca="1" si="95"/>
        <v>56</v>
      </c>
    </row>
    <row r="2008" spans="1:13" ht="15" customHeight="1" x14ac:dyDescent="0.25">
      <c r="A2008" s="5" t="s">
        <v>1661</v>
      </c>
      <c r="B2008" s="5">
        <v>1988</v>
      </c>
      <c r="C2008" s="12" t="s">
        <v>6</v>
      </c>
      <c r="D2008" s="5">
        <v>16</v>
      </c>
      <c r="E2008" s="5">
        <v>1</v>
      </c>
      <c r="F2008" s="10">
        <v>14358.36</v>
      </c>
      <c r="G2008" s="5" t="s">
        <v>2</v>
      </c>
      <c r="H2008" s="5" t="s">
        <v>2</v>
      </c>
      <c r="I2008" s="5" t="s">
        <v>32</v>
      </c>
      <c r="J2008" s="14"/>
      <c r="K2008" s="5">
        <f t="shared" si="93"/>
        <v>11</v>
      </c>
      <c r="L2008" s="12">
        <f t="shared" si="94"/>
        <v>32463</v>
      </c>
      <c r="M2008" s="5">
        <f t="shared" ca="1" si="95"/>
        <v>36</v>
      </c>
    </row>
    <row r="2009" spans="1:13" ht="15" customHeight="1" x14ac:dyDescent="0.25">
      <c r="A2009" s="5" t="s">
        <v>1660</v>
      </c>
      <c r="B2009" s="5">
        <v>1967</v>
      </c>
      <c r="C2009" s="12" t="s">
        <v>27</v>
      </c>
      <c r="D2009" s="5">
        <v>10</v>
      </c>
      <c r="E2009" s="5">
        <v>0</v>
      </c>
      <c r="F2009" s="10">
        <v>14355.43</v>
      </c>
      <c r="G2009" s="5" t="s">
        <v>2</v>
      </c>
      <c r="H2009" s="5" t="s">
        <v>7</v>
      </c>
      <c r="I2009" s="5" t="s">
        <v>525</v>
      </c>
      <c r="J2009" s="14"/>
      <c r="K2009" s="5">
        <f t="shared" si="93"/>
        <v>10</v>
      </c>
      <c r="L2009" s="12">
        <f t="shared" si="94"/>
        <v>24755</v>
      </c>
      <c r="M2009" s="5">
        <f t="shared" ca="1" si="95"/>
        <v>57</v>
      </c>
    </row>
    <row r="2010" spans="1:13" ht="15" customHeight="1" x14ac:dyDescent="0.25">
      <c r="A2010" s="5" t="s">
        <v>1659</v>
      </c>
      <c r="B2010" s="5">
        <v>1959</v>
      </c>
      <c r="C2010" s="12" t="s">
        <v>21</v>
      </c>
      <c r="D2010" s="5">
        <v>24</v>
      </c>
      <c r="E2010" s="5">
        <v>1</v>
      </c>
      <c r="F2010" s="10">
        <v>14349.85</v>
      </c>
      <c r="G2010" s="5" t="s">
        <v>2</v>
      </c>
      <c r="H2010" s="5" t="s">
        <v>2</v>
      </c>
      <c r="I2010" s="5" t="s">
        <v>14</v>
      </c>
      <c r="J2010" s="14"/>
      <c r="K2010" s="5">
        <f t="shared" si="93"/>
        <v>12</v>
      </c>
      <c r="L2010" s="12">
        <f t="shared" si="94"/>
        <v>21908</v>
      </c>
      <c r="M2010" s="5">
        <f t="shared" ca="1" si="95"/>
        <v>65</v>
      </c>
    </row>
    <row r="2011" spans="1:13" ht="15" customHeight="1" x14ac:dyDescent="0.25">
      <c r="A2011" s="5" t="s">
        <v>1658</v>
      </c>
      <c r="B2011" s="5">
        <v>1969</v>
      </c>
      <c r="C2011" s="12" t="s">
        <v>11</v>
      </c>
      <c r="D2011" s="5">
        <v>26</v>
      </c>
      <c r="E2011" s="5">
        <v>0</v>
      </c>
      <c r="F2011" s="10">
        <v>14337.91</v>
      </c>
      <c r="G2011" s="5" t="s">
        <v>2</v>
      </c>
      <c r="H2011" s="5" t="s">
        <v>3</v>
      </c>
      <c r="I2011" s="5" t="s">
        <v>622</v>
      </c>
      <c r="J2011" s="14"/>
      <c r="K2011" s="5">
        <f t="shared" si="93"/>
        <v>9</v>
      </c>
      <c r="L2011" s="12">
        <f t="shared" si="94"/>
        <v>25472</v>
      </c>
      <c r="M2011" s="5">
        <f t="shared" ca="1" si="95"/>
        <v>55</v>
      </c>
    </row>
    <row r="2012" spans="1:13" ht="15" customHeight="1" x14ac:dyDescent="0.25">
      <c r="A2012" s="5" t="s">
        <v>1657</v>
      </c>
      <c r="B2012" s="5">
        <v>1958</v>
      </c>
      <c r="C2012" s="12" t="s">
        <v>1</v>
      </c>
      <c r="D2012" s="5">
        <v>10</v>
      </c>
      <c r="E2012" s="5">
        <v>0</v>
      </c>
      <c r="F2012" s="10">
        <v>14319.03</v>
      </c>
      <c r="G2012" s="5" t="s">
        <v>2</v>
      </c>
      <c r="H2012" s="5" t="s">
        <v>2</v>
      </c>
      <c r="I2012" s="5" t="s">
        <v>32</v>
      </c>
      <c r="J2012" s="14"/>
      <c r="K2012" s="5">
        <f t="shared" si="93"/>
        <v>7</v>
      </c>
      <c r="L2012" s="12">
        <f t="shared" si="94"/>
        <v>21376</v>
      </c>
      <c r="M2012" s="5">
        <f t="shared" ca="1" si="95"/>
        <v>66</v>
      </c>
    </row>
    <row r="2013" spans="1:13" ht="15" customHeight="1" x14ac:dyDescent="0.25">
      <c r="A2013" s="5" t="s">
        <v>1656</v>
      </c>
      <c r="B2013" s="5">
        <v>1958</v>
      </c>
      <c r="C2013" s="12" t="s">
        <v>27</v>
      </c>
      <c r="D2013" s="5">
        <v>15</v>
      </c>
      <c r="E2013" s="5">
        <v>0</v>
      </c>
      <c r="F2013" s="10">
        <v>14313.85</v>
      </c>
      <c r="G2013" s="5" t="s">
        <v>2</v>
      </c>
      <c r="H2013" s="5" t="s">
        <v>3</v>
      </c>
      <c r="I2013" s="5" t="s">
        <v>4</v>
      </c>
      <c r="J2013" s="14"/>
      <c r="K2013" s="5">
        <f t="shared" si="93"/>
        <v>10</v>
      </c>
      <c r="L2013" s="12">
        <f t="shared" si="94"/>
        <v>21473</v>
      </c>
      <c r="M2013" s="5">
        <f t="shared" ca="1" si="95"/>
        <v>66</v>
      </c>
    </row>
    <row r="2014" spans="1:13" ht="15" customHeight="1" x14ac:dyDescent="0.25">
      <c r="A2014" s="5" t="s">
        <v>1655</v>
      </c>
      <c r="B2014" s="5">
        <v>1968</v>
      </c>
      <c r="C2014" s="12" t="s">
        <v>21</v>
      </c>
      <c r="D2014" s="5">
        <v>15</v>
      </c>
      <c r="E2014" s="5">
        <v>0</v>
      </c>
      <c r="F2014" s="10">
        <v>14285.9</v>
      </c>
      <c r="G2014" s="5" t="s">
        <v>2</v>
      </c>
      <c r="H2014" s="5" t="s">
        <v>3</v>
      </c>
      <c r="I2014" s="5" t="s">
        <v>14</v>
      </c>
      <c r="J2014" s="14"/>
      <c r="K2014" s="5">
        <f t="shared" si="93"/>
        <v>12</v>
      </c>
      <c r="L2014" s="12">
        <f t="shared" si="94"/>
        <v>25187</v>
      </c>
      <c r="M2014" s="5">
        <f t="shared" ca="1" si="95"/>
        <v>56</v>
      </c>
    </row>
    <row r="2015" spans="1:13" ht="15" customHeight="1" x14ac:dyDescent="0.25">
      <c r="A2015" s="5" t="s">
        <v>1654</v>
      </c>
      <c r="B2015" s="5">
        <v>2004</v>
      </c>
      <c r="C2015" s="12" t="s">
        <v>11</v>
      </c>
      <c r="D2015" s="5">
        <v>6</v>
      </c>
      <c r="E2015" s="5">
        <v>0</v>
      </c>
      <c r="F2015" s="10">
        <v>14283.46</v>
      </c>
      <c r="G2015" s="5" t="s">
        <v>2</v>
      </c>
      <c r="H2015" s="5" t="s">
        <v>2</v>
      </c>
      <c r="I2015" s="5" t="s">
        <v>237</v>
      </c>
      <c r="J2015" s="14"/>
      <c r="K2015" s="5">
        <f t="shared" si="93"/>
        <v>9</v>
      </c>
      <c r="L2015" s="12">
        <f t="shared" si="94"/>
        <v>38236</v>
      </c>
      <c r="M2015" s="5">
        <f t="shared" ca="1" si="95"/>
        <v>20</v>
      </c>
    </row>
    <row r="2016" spans="1:13" ht="15" customHeight="1" x14ac:dyDescent="0.25">
      <c r="A2016" s="5" t="s">
        <v>1653</v>
      </c>
      <c r="B2016" s="5">
        <v>1972</v>
      </c>
      <c r="C2016" s="12" t="s">
        <v>1</v>
      </c>
      <c r="D2016" s="5">
        <v>13</v>
      </c>
      <c r="E2016" s="5">
        <v>0</v>
      </c>
      <c r="F2016" s="10">
        <v>14258.33</v>
      </c>
      <c r="G2016" s="5" t="s">
        <v>2</v>
      </c>
      <c r="H2016" s="5" t="s">
        <v>2</v>
      </c>
      <c r="I2016" s="5" t="s">
        <v>525</v>
      </c>
      <c r="J2016" s="14"/>
      <c r="K2016" s="5">
        <f t="shared" si="93"/>
        <v>7</v>
      </c>
      <c r="L2016" s="12">
        <f t="shared" si="94"/>
        <v>26493</v>
      </c>
      <c r="M2016" s="5">
        <f t="shared" ca="1" si="95"/>
        <v>52</v>
      </c>
    </row>
    <row r="2017" spans="1:13" ht="15" customHeight="1" x14ac:dyDescent="0.25">
      <c r="A2017" s="5" t="s">
        <v>1652</v>
      </c>
      <c r="B2017" s="5">
        <v>1974</v>
      </c>
      <c r="C2017" s="12" t="s">
        <v>21</v>
      </c>
      <c r="D2017" s="5">
        <v>26</v>
      </c>
      <c r="E2017" s="5">
        <v>0</v>
      </c>
      <c r="F2017" s="10">
        <v>14256.79</v>
      </c>
      <c r="G2017" s="5" t="s">
        <v>2</v>
      </c>
      <c r="H2017" s="5" t="s">
        <v>2</v>
      </c>
      <c r="I2017" s="5" t="s">
        <v>525</v>
      </c>
      <c r="J2017" s="14"/>
      <c r="K2017" s="5">
        <f t="shared" si="93"/>
        <v>12</v>
      </c>
      <c r="L2017" s="12">
        <f t="shared" si="94"/>
        <v>27389</v>
      </c>
      <c r="M2017" s="5">
        <f t="shared" ca="1" si="95"/>
        <v>50</v>
      </c>
    </row>
    <row r="2018" spans="1:13" ht="15" customHeight="1" x14ac:dyDescent="0.25">
      <c r="A2018" s="5" t="s">
        <v>2292</v>
      </c>
      <c r="B2018" s="5">
        <v>1984</v>
      </c>
      <c r="C2018" s="12" t="s">
        <v>6</v>
      </c>
      <c r="D2018" s="5">
        <v>10</v>
      </c>
      <c r="E2018" s="5">
        <v>3</v>
      </c>
      <c r="F2018" s="10">
        <v>41949.24</v>
      </c>
      <c r="G2018" s="5" t="s">
        <v>7</v>
      </c>
      <c r="H2018" s="5" t="s">
        <v>7</v>
      </c>
      <c r="I2018" s="5" t="s">
        <v>4</v>
      </c>
      <c r="J2018" s="14"/>
      <c r="K2018" s="5">
        <f t="shared" si="93"/>
        <v>11</v>
      </c>
      <c r="L2018" s="12">
        <f t="shared" si="94"/>
        <v>30996</v>
      </c>
      <c r="M2018" s="5">
        <f t="shared" ca="1" si="95"/>
        <v>40</v>
      </c>
    </row>
    <row r="2019" spans="1:13" ht="15" customHeight="1" x14ac:dyDescent="0.25">
      <c r="A2019" s="5" t="s">
        <v>1651</v>
      </c>
      <c r="B2019" s="5">
        <v>1959</v>
      </c>
      <c r="C2019" s="12" t="s">
        <v>6</v>
      </c>
      <c r="D2019" s="5">
        <v>8</v>
      </c>
      <c r="E2019" s="5">
        <v>0</v>
      </c>
      <c r="F2019" s="10">
        <v>14256.19</v>
      </c>
      <c r="G2019" s="5" t="s">
        <v>2</v>
      </c>
      <c r="H2019" s="5" t="s">
        <v>3</v>
      </c>
      <c r="I2019" s="5" t="s">
        <v>14</v>
      </c>
      <c r="J2019" s="14"/>
      <c r="K2019" s="5">
        <f t="shared" si="93"/>
        <v>11</v>
      </c>
      <c r="L2019" s="12">
        <f t="shared" si="94"/>
        <v>21862</v>
      </c>
      <c r="M2019" s="5">
        <f t="shared" ca="1" si="95"/>
        <v>65</v>
      </c>
    </row>
    <row r="2020" spans="1:13" ht="15" customHeight="1" x14ac:dyDescent="0.25">
      <c r="A2020" s="5" t="s">
        <v>1650</v>
      </c>
      <c r="B2020" s="5">
        <v>1959</v>
      </c>
      <c r="C2020" s="12" t="s">
        <v>27</v>
      </c>
      <c r="D2020" s="5">
        <v>10</v>
      </c>
      <c r="E2020" s="5">
        <v>0</v>
      </c>
      <c r="F2020" s="10">
        <v>14254.61</v>
      </c>
      <c r="G2020" s="5" t="s">
        <v>2</v>
      </c>
      <c r="H2020" s="5" t="s">
        <v>7</v>
      </c>
      <c r="I2020" s="5" t="s">
        <v>14</v>
      </c>
      <c r="J2020" s="14"/>
      <c r="K2020" s="5">
        <f t="shared" si="93"/>
        <v>10</v>
      </c>
      <c r="L2020" s="12">
        <f t="shared" si="94"/>
        <v>21833</v>
      </c>
      <c r="M2020" s="5">
        <f t="shared" ca="1" si="95"/>
        <v>65</v>
      </c>
    </row>
    <row r="2021" spans="1:13" ht="15" customHeight="1" x14ac:dyDescent="0.25">
      <c r="A2021" s="5" t="s">
        <v>1649</v>
      </c>
      <c r="B2021" s="5">
        <v>1961</v>
      </c>
      <c r="C2021" s="12" t="s">
        <v>11</v>
      </c>
      <c r="D2021" s="5">
        <v>25</v>
      </c>
      <c r="E2021" s="5">
        <v>2</v>
      </c>
      <c r="F2021" s="10">
        <v>14235.07</v>
      </c>
      <c r="G2021" s="5" t="s">
        <v>2</v>
      </c>
      <c r="H2021" s="5" t="s">
        <v>7</v>
      </c>
      <c r="I2021" s="5" t="s">
        <v>32</v>
      </c>
      <c r="J2021" s="14"/>
      <c r="K2021" s="5">
        <f t="shared" si="93"/>
        <v>9</v>
      </c>
      <c r="L2021" s="12">
        <f t="shared" si="94"/>
        <v>22549</v>
      </c>
      <c r="M2021" s="5">
        <f t="shared" ca="1" si="95"/>
        <v>63</v>
      </c>
    </row>
    <row r="2022" spans="1:13" ht="15" customHeight="1" x14ac:dyDescent="0.25">
      <c r="A2022" s="5" t="s">
        <v>1648</v>
      </c>
      <c r="B2022" s="5">
        <v>1958</v>
      </c>
      <c r="C2022" s="12" t="s">
        <v>11</v>
      </c>
      <c r="D2022" s="5">
        <v>21</v>
      </c>
      <c r="E2022" s="5">
        <v>0</v>
      </c>
      <c r="F2022" s="10">
        <v>14210.54</v>
      </c>
      <c r="G2022" s="5" t="s">
        <v>2</v>
      </c>
      <c r="H2022" s="5" t="s">
        <v>2</v>
      </c>
      <c r="I2022" s="5" t="s">
        <v>14</v>
      </c>
      <c r="J2022" s="14"/>
      <c r="K2022" s="5">
        <f t="shared" si="93"/>
        <v>9</v>
      </c>
      <c r="L2022" s="12">
        <f t="shared" si="94"/>
        <v>21449</v>
      </c>
      <c r="M2022" s="5">
        <f t="shared" ca="1" si="95"/>
        <v>66</v>
      </c>
    </row>
    <row r="2023" spans="1:13" ht="15" customHeight="1" x14ac:dyDescent="0.25">
      <c r="A2023" s="5" t="s">
        <v>1647</v>
      </c>
      <c r="B2023" s="5">
        <v>1983</v>
      </c>
      <c r="C2023" s="12" t="s">
        <v>6</v>
      </c>
      <c r="D2023" s="5">
        <v>17</v>
      </c>
      <c r="E2023" s="5">
        <v>3</v>
      </c>
      <c r="F2023" s="10">
        <v>14209.4</v>
      </c>
      <c r="G2023" s="5" t="s">
        <v>2</v>
      </c>
      <c r="H2023" s="5" t="s">
        <v>7</v>
      </c>
      <c r="I2023" s="5" t="s">
        <v>525</v>
      </c>
      <c r="J2023" s="14"/>
      <c r="K2023" s="5">
        <f t="shared" si="93"/>
        <v>11</v>
      </c>
      <c r="L2023" s="12">
        <f t="shared" si="94"/>
        <v>30637</v>
      </c>
      <c r="M2023" s="5">
        <f t="shared" ca="1" si="95"/>
        <v>41</v>
      </c>
    </row>
    <row r="2024" spans="1:13" ht="15" customHeight="1" x14ac:dyDescent="0.25">
      <c r="A2024" s="5" t="s">
        <v>1646</v>
      </c>
      <c r="B2024" s="5">
        <v>1968</v>
      </c>
      <c r="C2024" s="12" t="s">
        <v>21</v>
      </c>
      <c r="D2024" s="5">
        <v>25</v>
      </c>
      <c r="E2024" s="5">
        <v>0</v>
      </c>
      <c r="F2024" s="10">
        <v>14193.55</v>
      </c>
      <c r="G2024" s="5" t="s">
        <v>2</v>
      </c>
      <c r="H2024" s="5" t="s">
        <v>7</v>
      </c>
      <c r="I2024" s="5" t="s">
        <v>525</v>
      </c>
      <c r="J2024" s="14"/>
      <c r="K2024" s="5">
        <f t="shared" si="93"/>
        <v>12</v>
      </c>
      <c r="L2024" s="12">
        <f t="shared" si="94"/>
        <v>25197</v>
      </c>
      <c r="M2024" s="5">
        <f t="shared" ca="1" si="95"/>
        <v>56</v>
      </c>
    </row>
    <row r="2025" spans="1:13" ht="15" customHeight="1" x14ac:dyDescent="0.25">
      <c r="A2025" s="5" t="s">
        <v>1645</v>
      </c>
      <c r="B2025" s="5">
        <v>1984</v>
      </c>
      <c r="C2025" s="12" t="s">
        <v>1</v>
      </c>
      <c r="D2025" s="5">
        <v>7</v>
      </c>
      <c r="E2025" s="5">
        <v>3</v>
      </c>
      <c r="F2025" s="10">
        <v>14152.46</v>
      </c>
      <c r="G2025" s="5" t="s">
        <v>2</v>
      </c>
      <c r="H2025" s="5" t="s">
        <v>7</v>
      </c>
      <c r="I2025" s="5" t="s">
        <v>14</v>
      </c>
      <c r="J2025" s="14"/>
      <c r="K2025" s="5">
        <f t="shared" si="93"/>
        <v>7</v>
      </c>
      <c r="L2025" s="12">
        <f t="shared" si="94"/>
        <v>30870</v>
      </c>
      <c r="M2025" s="5">
        <f t="shared" ca="1" si="95"/>
        <v>40</v>
      </c>
    </row>
    <row r="2026" spans="1:13" ht="15" customHeight="1" x14ac:dyDescent="0.25">
      <c r="A2026" s="5" t="s">
        <v>1644</v>
      </c>
      <c r="B2026" s="5">
        <v>2004</v>
      </c>
      <c r="C2026" s="12" t="s">
        <v>1</v>
      </c>
      <c r="D2026" s="5">
        <v>6</v>
      </c>
      <c r="E2026" s="5">
        <v>0</v>
      </c>
      <c r="F2026" s="10">
        <v>14133.04</v>
      </c>
      <c r="G2026" s="5" t="s">
        <v>2</v>
      </c>
      <c r="H2026" s="5" t="s">
        <v>3</v>
      </c>
      <c r="I2026" s="5" t="s">
        <v>4</v>
      </c>
      <c r="J2026" s="14"/>
      <c r="K2026" s="5">
        <f t="shared" si="93"/>
        <v>7</v>
      </c>
      <c r="L2026" s="12">
        <f t="shared" si="94"/>
        <v>38174</v>
      </c>
      <c r="M2026" s="5">
        <f t="shared" ca="1" si="95"/>
        <v>20</v>
      </c>
    </row>
    <row r="2027" spans="1:13" ht="15" customHeight="1" x14ac:dyDescent="0.25">
      <c r="A2027" s="5" t="s">
        <v>1643</v>
      </c>
      <c r="B2027" s="5">
        <v>1961</v>
      </c>
      <c r="C2027" s="12" t="s">
        <v>9</v>
      </c>
      <c r="D2027" s="5">
        <v>14</v>
      </c>
      <c r="E2027" s="5">
        <v>2</v>
      </c>
      <c r="F2027" s="10">
        <v>14119.62</v>
      </c>
      <c r="G2027" s="5" t="s">
        <v>2</v>
      </c>
      <c r="H2027" s="5" t="s">
        <v>7</v>
      </c>
      <c r="I2027" s="5" t="s">
        <v>14</v>
      </c>
      <c r="J2027" s="14"/>
      <c r="K2027" s="5">
        <f t="shared" si="93"/>
        <v>6</v>
      </c>
      <c r="L2027" s="12">
        <f t="shared" si="94"/>
        <v>22446</v>
      </c>
      <c r="M2027" s="5">
        <f t="shared" ca="1" si="95"/>
        <v>63</v>
      </c>
    </row>
    <row r="2028" spans="1:13" ht="15" customHeight="1" x14ac:dyDescent="0.25">
      <c r="A2028" s="5" t="s">
        <v>1642</v>
      </c>
      <c r="B2028" s="5">
        <v>1976</v>
      </c>
      <c r="C2028" s="12" t="s">
        <v>11</v>
      </c>
      <c r="D2028" s="5">
        <v>26</v>
      </c>
      <c r="E2028" s="5">
        <v>2</v>
      </c>
      <c r="F2028" s="10">
        <v>14098.07</v>
      </c>
      <c r="G2028" s="5" t="s">
        <v>2</v>
      </c>
      <c r="H2028" s="5" t="s">
        <v>3</v>
      </c>
      <c r="I2028" s="5" t="s">
        <v>239</v>
      </c>
      <c r="J2028" s="14"/>
      <c r="K2028" s="5">
        <f t="shared" si="93"/>
        <v>9</v>
      </c>
      <c r="L2028" s="12">
        <f t="shared" si="94"/>
        <v>28029</v>
      </c>
      <c r="M2028" s="5">
        <f t="shared" ca="1" si="95"/>
        <v>48</v>
      </c>
    </row>
    <row r="2029" spans="1:13" ht="15" customHeight="1" x14ac:dyDescent="0.25">
      <c r="A2029" s="5" t="s">
        <v>2291</v>
      </c>
      <c r="B2029" s="5">
        <v>1972</v>
      </c>
      <c r="C2029" s="12" t="s">
        <v>9</v>
      </c>
      <c r="D2029" s="5">
        <v>8</v>
      </c>
      <c r="E2029" s="5">
        <v>1</v>
      </c>
      <c r="F2029" s="10">
        <v>41919.1</v>
      </c>
      <c r="G2029" s="5" t="s">
        <v>7</v>
      </c>
      <c r="H2029" s="5" t="s">
        <v>7</v>
      </c>
      <c r="I2029" s="5" t="s">
        <v>158</v>
      </c>
      <c r="J2029" s="14"/>
      <c r="K2029" s="5">
        <f t="shared" si="93"/>
        <v>6</v>
      </c>
      <c r="L2029" s="12">
        <f t="shared" si="94"/>
        <v>26458</v>
      </c>
      <c r="M2029" s="5">
        <f t="shared" ca="1" si="95"/>
        <v>52</v>
      </c>
    </row>
    <row r="2030" spans="1:13" ht="15" customHeight="1" x14ac:dyDescent="0.25">
      <c r="A2030" s="5" t="s">
        <v>1641</v>
      </c>
      <c r="B2030" s="5">
        <v>1991</v>
      </c>
      <c r="C2030" s="12" t="s">
        <v>11</v>
      </c>
      <c r="D2030" s="5">
        <v>12</v>
      </c>
      <c r="E2030" s="5">
        <v>3</v>
      </c>
      <c r="F2030" s="10">
        <v>14081.93</v>
      </c>
      <c r="G2030" s="5" t="s">
        <v>2</v>
      </c>
      <c r="H2030" s="5" t="s">
        <v>3</v>
      </c>
      <c r="I2030" s="5" t="s">
        <v>14</v>
      </c>
      <c r="J2030" s="14"/>
      <c r="K2030" s="5">
        <f t="shared" si="93"/>
        <v>9</v>
      </c>
      <c r="L2030" s="12">
        <f t="shared" si="94"/>
        <v>33493</v>
      </c>
      <c r="M2030" s="5">
        <f t="shared" ca="1" si="95"/>
        <v>33</v>
      </c>
    </row>
    <row r="2031" spans="1:13" ht="15" customHeight="1" x14ac:dyDescent="0.25">
      <c r="A2031" s="5" t="s">
        <v>1640</v>
      </c>
      <c r="B2031" s="5">
        <v>1960</v>
      </c>
      <c r="C2031" s="12" t="s">
        <v>6</v>
      </c>
      <c r="D2031" s="5">
        <v>8</v>
      </c>
      <c r="E2031" s="5">
        <v>0</v>
      </c>
      <c r="F2031" s="10">
        <v>14043.48</v>
      </c>
      <c r="G2031" s="5" t="s">
        <v>2</v>
      </c>
      <c r="H2031" s="5" t="s">
        <v>3</v>
      </c>
      <c r="I2031" s="5" t="s">
        <v>237</v>
      </c>
      <c r="J2031" s="14"/>
      <c r="K2031" s="5">
        <f t="shared" si="93"/>
        <v>11</v>
      </c>
      <c r="L2031" s="12">
        <f t="shared" si="94"/>
        <v>22228</v>
      </c>
      <c r="M2031" s="5">
        <f t="shared" ca="1" si="95"/>
        <v>64</v>
      </c>
    </row>
    <row r="2032" spans="1:13" ht="15" customHeight="1" x14ac:dyDescent="0.25">
      <c r="A2032" s="5" t="s">
        <v>1639</v>
      </c>
      <c r="B2032" s="5">
        <v>1963</v>
      </c>
      <c r="C2032" s="12" t="s">
        <v>1</v>
      </c>
      <c r="D2032" s="5">
        <v>8</v>
      </c>
      <c r="E2032" s="5">
        <v>3</v>
      </c>
      <c r="F2032" s="10">
        <v>14007.22</v>
      </c>
      <c r="G2032" s="5" t="s">
        <v>2</v>
      </c>
      <c r="H2032" s="5" t="s">
        <v>3</v>
      </c>
      <c r="I2032" s="5" t="s">
        <v>32</v>
      </c>
      <c r="J2032" s="14"/>
      <c r="K2032" s="5">
        <f t="shared" si="93"/>
        <v>7</v>
      </c>
      <c r="L2032" s="12">
        <f t="shared" si="94"/>
        <v>23200</v>
      </c>
      <c r="M2032" s="5">
        <f t="shared" ca="1" si="95"/>
        <v>61</v>
      </c>
    </row>
    <row r="2033" spans="1:13" ht="15" customHeight="1" x14ac:dyDescent="0.25">
      <c r="A2033" s="5" t="s">
        <v>1638</v>
      </c>
      <c r="B2033" s="5">
        <v>1963</v>
      </c>
      <c r="C2033" s="12" t="s">
        <v>1</v>
      </c>
      <c r="D2033" s="5">
        <v>6</v>
      </c>
      <c r="E2033" s="5">
        <v>3</v>
      </c>
      <c r="F2033" s="10">
        <v>14001.29</v>
      </c>
      <c r="G2033" s="5" t="s">
        <v>2</v>
      </c>
      <c r="H2033" s="5" t="s">
        <v>2</v>
      </c>
      <c r="I2033" s="5" t="s">
        <v>4</v>
      </c>
      <c r="J2033" s="14"/>
      <c r="K2033" s="5">
        <f t="shared" si="93"/>
        <v>7</v>
      </c>
      <c r="L2033" s="12">
        <f t="shared" si="94"/>
        <v>23198</v>
      </c>
      <c r="M2033" s="5">
        <f t="shared" ca="1" si="95"/>
        <v>61</v>
      </c>
    </row>
    <row r="2034" spans="1:13" ht="15" customHeight="1" x14ac:dyDescent="0.25">
      <c r="A2034" s="5" t="s">
        <v>1637</v>
      </c>
      <c r="B2034" s="5">
        <v>1963</v>
      </c>
      <c r="C2034" s="12" t="s">
        <v>21</v>
      </c>
      <c r="D2034" s="5">
        <v>23</v>
      </c>
      <c r="E2034" s="5">
        <v>3</v>
      </c>
      <c r="F2034" s="10">
        <v>14001.13</v>
      </c>
      <c r="G2034" s="5" t="s">
        <v>2</v>
      </c>
      <c r="H2034" s="5" t="s">
        <v>7</v>
      </c>
      <c r="I2034" s="5" t="s">
        <v>4</v>
      </c>
      <c r="J2034" s="14"/>
      <c r="K2034" s="5">
        <f t="shared" si="93"/>
        <v>12</v>
      </c>
      <c r="L2034" s="12">
        <f t="shared" si="94"/>
        <v>23368</v>
      </c>
      <c r="M2034" s="5">
        <f t="shared" ca="1" si="95"/>
        <v>61</v>
      </c>
    </row>
    <row r="2035" spans="1:13" ht="15" customHeight="1" x14ac:dyDescent="0.25">
      <c r="A2035" s="5" t="s">
        <v>1636</v>
      </c>
      <c r="B2035" s="5">
        <v>1959</v>
      </c>
      <c r="C2035" s="12" t="s">
        <v>11</v>
      </c>
      <c r="D2035" s="5">
        <v>6</v>
      </c>
      <c r="E2035" s="5">
        <v>0</v>
      </c>
      <c r="F2035" s="10">
        <v>13981.85</v>
      </c>
      <c r="G2035" s="5" t="s">
        <v>2</v>
      </c>
      <c r="H2035" s="5" t="s">
        <v>7</v>
      </c>
      <c r="I2035" s="5" t="s">
        <v>158</v>
      </c>
      <c r="J2035" s="14"/>
      <c r="K2035" s="5">
        <f t="shared" si="93"/>
        <v>9</v>
      </c>
      <c r="L2035" s="12">
        <f t="shared" si="94"/>
        <v>21799</v>
      </c>
      <c r="M2035" s="5">
        <f t="shared" ca="1" si="95"/>
        <v>65</v>
      </c>
    </row>
    <row r="2036" spans="1:13" ht="15" customHeight="1" x14ac:dyDescent="0.25">
      <c r="A2036" s="5" t="s">
        <v>1635</v>
      </c>
      <c r="B2036" s="5">
        <v>1990</v>
      </c>
      <c r="C2036" s="12" t="s">
        <v>1</v>
      </c>
      <c r="D2036" s="5">
        <v>13</v>
      </c>
      <c r="E2036" s="5">
        <v>3</v>
      </c>
      <c r="F2036" s="10">
        <v>13979.45</v>
      </c>
      <c r="G2036" s="5" t="s">
        <v>2</v>
      </c>
      <c r="H2036" s="5" t="s">
        <v>7</v>
      </c>
      <c r="I2036" s="5" t="s">
        <v>239</v>
      </c>
      <c r="J2036" s="14"/>
      <c r="K2036" s="5">
        <f t="shared" si="93"/>
        <v>7</v>
      </c>
      <c r="L2036" s="12">
        <f t="shared" si="94"/>
        <v>33067</v>
      </c>
      <c r="M2036" s="5">
        <f t="shared" ca="1" si="95"/>
        <v>34</v>
      </c>
    </row>
    <row r="2037" spans="1:13" ht="15" customHeight="1" x14ac:dyDescent="0.25">
      <c r="A2037" s="5" t="s">
        <v>1634</v>
      </c>
      <c r="B2037" s="5">
        <v>1959</v>
      </c>
      <c r="C2037" s="12" t="s">
        <v>25</v>
      </c>
      <c r="D2037" s="5">
        <v>29</v>
      </c>
      <c r="E2037" s="5">
        <v>0</v>
      </c>
      <c r="F2037" s="10">
        <v>13974.46</v>
      </c>
      <c r="G2037" s="5" t="s">
        <v>2</v>
      </c>
      <c r="H2037" s="5" t="s">
        <v>2</v>
      </c>
      <c r="I2037" s="5" t="s">
        <v>156</v>
      </c>
      <c r="J2037" s="14"/>
      <c r="K2037" s="5">
        <f t="shared" si="93"/>
        <v>8</v>
      </c>
      <c r="L2037" s="12">
        <f t="shared" si="94"/>
        <v>21791</v>
      </c>
      <c r="M2037" s="5">
        <f t="shared" ca="1" si="95"/>
        <v>65</v>
      </c>
    </row>
    <row r="2038" spans="1:13" ht="15" customHeight="1" x14ac:dyDescent="0.25">
      <c r="A2038" s="5" t="s">
        <v>1633</v>
      </c>
      <c r="B2038" s="5">
        <v>1960</v>
      </c>
      <c r="C2038" s="12" t="s">
        <v>9</v>
      </c>
      <c r="D2038" s="5">
        <v>18</v>
      </c>
      <c r="E2038" s="5">
        <v>1</v>
      </c>
      <c r="F2038" s="10">
        <v>13937.67</v>
      </c>
      <c r="G2038" s="5" t="s">
        <v>2</v>
      </c>
      <c r="H2038" s="5" t="s">
        <v>7</v>
      </c>
      <c r="I2038" s="5" t="s">
        <v>14</v>
      </c>
      <c r="J2038" s="14"/>
      <c r="K2038" s="5">
        <f t="shared" si="93"/>
        <v>6</v>
      </c>
      <c r="L2038" s="12">
        <f t="shared" si="94"/>
        <v>22085</v>
      </c>
      <c r="M2038" s="5">
        <f t="shared" ca="1" si="95"/>
        <v>64</v>
      </c>
    </row>
    <row r="2039" spans="1:13" ht="15" customHeight="1" x14ac:dyDescent="0.25">
      <c r="A2039" s="5" t="s">
        <v>1632</v>
      </c>
      <c r="B2039" s="5">
        <v>1962</v>
      </c>
      <c r="C2039" s="12" t="s">
        <v>1</v>
      </c>
      <c r="D2039" s="5">
        <v>27</v>
      </c>
      <c r="E2039" s="5">
        <v>3</v>
      </c>
      <c r="F2039" s="10">
        <v>13919.82</v>
      </c>
      <c r="G2039" s="5" t="s">
        <v>2</v>
      </c>
      <c r="H2039" s="5" t="s">
        <v>2</v>
      </c>
      <c r="I2039" s="5" t="s">
        <v>4</v>
      </c>
      <c r="J2039" s="14"/>
      <c r="K2039" s="5">
        <f t="shared" si="93"/>
        <v>7</v>
      </c>
      <c r="L2039" s="12">
        <f t="shared" si="94"/>
        <v>22854</v>
      </c>
      <c r="M2039" s="5">
        <f t="shared" ca="1" si="95"/>
        <v>62</v>
      </c>
    </row>
    <row r="2040" spans="1:13" ht="15" customHeight="1" x14ac:dyDescent="0.25">
      <c r="A2040" s="5" t="s">
        <v>2290</v>
      </c>
      <c r="B2040" s="5">
        <v>1966</v>
      </c>
      <c r="C2040" s="12" t="s">
        <v>11</v>
      </c>
      <c r="D2040" s="5">
        <v>21</v>
      </c>
      <c r="E2040" s="5">
        <v>0</v>
      </c>
      <c r="F2040" s="10">
        <v>41886.54</v>
      </c>
      <c r="G2040" s="5" t="s">
        <v>7</v>
      </c>
      <c r="H2040" s="5" t="s">
        <v>3</v>
      </c>
      <c r="I2040" s="5" t="s">
        <v>32</v>
      </c>
      <c r="J2040" s="14"/>
      <c r="K2040" s="5">
        <f t="shared" si="93"/>
        <v>9</v>
      </c>
      <c r="L2040" s="12">
        <f t="shared" si="94"/>
        <v>24371</v>
      </c>
      <c r="M2040" s="5">
        <f t="shared" ca="1" si="95"/>
        <v>58</v>
      </c>
    </row>
    <row r="2041" spans="1:13" ht="15" customHeight="1" x14ac:dyDescent="0.25">
      <c r="A2041" s="5" t="s">
        <v>1631</v>
      </c>
      <c r="B2041" s="5">
        <v>1959</v>
      </c>
      <c r="C2041" s="12" t="s">
        <v>1</v>
      </c>
      <c r="D2041" s="5">
        <v>7</v>
      </c>
      <c r="E2041" s="5">
        <v>0</v>
      </c>
      <c r="F2041" s="10">
        <v>13887.97</v>
      </c>
      <c r="G2041" s="5" t="s">
        <v>2</v>
      </c>
      <c r="H2041" s="5" t="s">
        <v>2</v>
      </c>
      <c r="I2041" s="5" t="s">
        <v>4</v>
      </c>
      <c r="J2041" s="14"/>
      <c r="K2041" s="5">
        <f t="shared" si="93"/>
        <v>7</v>
      </c>
      <c r="L2041" s="12">
        <f t="shared" si="94"/>
        <v>21738</v>
      </c>
      <c r="M2041" s="5">
        <f t="shared" ca="1" si="95"/>
        <v>65</v>
      </c>
    </row>
    <row r="2042" spans="1:13" ht="15" customHeight="1" x14ac:dyDescent="0.25">
      <c r="A2042" s="5" t="s">
        <v>1630</v>
      </c>
      <c r="B2042" s="5">
        <v>1959</v>
      </c>
      <c r="C2042" s="12" t="s">
        <v>21</v>
      </c>
      <c r="D2042" s="5">
        <v>29</v>
      </c>
      <c r="E2042" s="5">
        <v>0</v>
      </c>
      <c r="F2042" s="10">
        <v>13887.2</v>
      </c>
      <c r="G2042" s="5" t="s">
        <v>2</v>
      </c>
      <c r="H2042" s="5" t="s">
        <v>3</v>
      </c>
      <c r="I2042" s="5" t="s">
        <v>4</v>
      </c>
      <c r="J2042" s="14"/>
      <c r="K2042" s="5">
        <f t="shared" si="93"/>
        <v>12</v>
      </c>
      <c r="L2042" s="12">
        <f t="shared" si="94"/>
        <v>21913</v>
      </c>
      <c r="M2042" s="5">
        <f t="shared" ca="1" si="95"/>
        <v>65</v>
      </c>
    </row>
    <row r="2043" spans="1:13" ht="15" customHeight="1" x14ac:dyDescent="0.25">
      <c r="A2043" s="5" t="s">
        <v>1629</v>
      </c>
      <c r="B2043" s="5">
        <v>1985</v>
      </c>
      <c r="C2043" s="12" t="s">
        <v>11</v>
      </c>
      <c r="D2043" s="5">
        <v>25</v>
      </c>
      <c r="E2043" s="5">
        <v>3</v>
      </c>
      <c r="F2043" s="10">
        <v>13886.4</v>
      </c>
      <c r="G2043" s="5" t="s">
        <v>2</v>
      </c>
      <c r="H2043" s="5" t="s">
        <v>2</v>
      </c>
      <c r="I2043" s="5" t="s">
        <v>14</v>
      </c>
      <c r="J2043" s="14"/>
      <c r="K2043" s="5">
        <f t="shared" si="93"/>
        <v>9</v>
      </c>
      <c r="L2043" s="12">
        <f t="shared" si="94"/>
        <v>31315</v>
      </c>
      <c r="M2043" s="5">
        <f t="shared" ca="1" si="95"/>
        <v>39</v>
      </c>
    </row>
    <row r="2044" spans="1:13" ht="15" customHeight="1" x14ac:dyDescent="0.25">
      <c r="A2044" s="5" t="s">
        <v>1628</v>
      </c>
      <c r="B2044" s="5">
        <v>1959</v>
      </c>
      <c r="C2044" s="12" t="s">
        <v>27</v>
      </c>
      <c r="D2044" s="5">
        <v>5</v>
      </c>
      <c r="E2044" s="5">
        <v>0</v>
      </c>
      <c r="F2044" s="10">
        <v>13880.95</v>
      </c>
      <c r="G2044" s="5" t="s">
        <v>2</v>
      </c>
      <c r="H2044" s="5" t="s">
        <v>2</v>
      </c>
      <c r="I2044" s="5" t="s">
        <v>32</v>
      </c>
      <c r="J2044" s="14"/>
      <c r="K2044" s="5">
        <f t="shared" si="93"/>
        <v>10</v>
      </c>
      <c r="L2044" s="12">
        <f t="shared" si="94"/>
        <v>21828</v>
      </c>
      <c r="M2044" s="5">
        <f t="shared" ca="1" si="95"/>
        <v>65</v>
      </c>
    </row>
    <row r="2045" spans="1:13" ht="15" customHeight="1" x14ac:dyDescent="0.25">
      <c r="A2045" s="5" t="s">
        <v>1627</v>
      </c>
      <c r="B2045" s="5">
        <v>1978</v>
      </c>
      <c r="C2045" s="12" t="s">
        <v>21</v>
      </c>
      <c r="D2045" s="5">
        <v>19</v>
      </c>
      <c r="E2045" s="5">
        <v>2</v>
      </c>
      <c r="F2045" s="10">
        <v>13874.89</v>
      </c>
      <c r="G2045" s="5" t="s">
        <v>2</v>
      </c>
      <c r="H2045" s="5" t="s">
        <v>7</v>
      </c>
      <c r="I2045" s="5" t="s">
        <v>14</v>
      </c>
      <c r="J2045" s="14"/>
      <c r="K2045" s="5">
        <f t="shared" si="93"/>
        <v>12</v>
      </c>
      <c r="L2045" s="12">
        <f t="shared" si="94"/>
        <v>28843</v>
      </c>
      <c r="M2045" s="5">
        <f t="shared" ca="1" si="95"/>
        <v>46</v>
      </c>
    </row>
    <row r="2046" spans="1:13" ht="15" customHeight="1" x14ac:dyDescent="0.25">
      <c r="A2046" s="5" t="s">
        <v>1626</v>
      </c>
      <c r="B2046" s="5">
        <v>1960</v>
      </c>
      <c r="C2046" s="12" t="s">
        <v>1</v>
      </c>
      <c r="D2046" s="5">
        <v>21</v>
      </c>
      <c r="E2046" s="5">
        <v>0</v>
      </c>
      <c r="F2046" s="10">
        <v>13844.8</v>
      </c>
      <c r="G2046" s="5" t="s">
        <v>2</v>
      </c>
      <c r="H2046" s="5" t="s">
        <v>2</v>
      </c>
      <c r="I2046" s="5" t="s">
        <v>14</v>
      </c>
      <c r="J2046" s="14"/>
      <c r="K2046" s="5">
        <f t="shared" si="93"/>
        <v>7</v>
      </c>
      <c r="L2046" s="12">
        <f t="shared" si="94"/>
        <v>22118</v>
      </c>
      <c r="M2046" s="5">
        <f t="shared" ca="1" si="95"/>
        <v>64</v>
      </c>
    </row>
    <row r="2047" spans="1:13" ht="15" customHeight="1" x14ac:dyDescent="0.25">
      <c r="A2047" s="5" t="s">
        <v>1625</v>
      </c>
      <c r="B2047" s="5">
        <v>2003</v>
      </c>
      <c r="C2047" s="12" t="s">
        <v>9</v>
      </c>
      <c r="D2047" s="5">
        <v>7</v>
      </c>
      <c r="E2047" s="5">
        <v>0</v>
      </c>
      <c r="F2047" s="10">
        <v>13844.51</v>
      </c>
      <c r="G2047" s="5" t="s">
        <v>2</v>
      </c>
      <c r="H2047" s="5" t="s">
        <v>7</v>
      </c>
      <c r="I2047" s="5" t="s">
        <v>32</v>
      </c>
      <c r="J2047" s="14"/>
      <c r="K2047" s="5">
        <f t="shared" si="93"/>
        <v>6</v>
      </c>
      <c r="L2047" s="12">
        <f t="shared" si="94"/>
        <v>37779</v>
      </c>
      <c r="M2047" s="5">
        <f t="shared" ca="1" si="95"/>
        <v>21</v>
      </c>
    </row>
    <row r="2048" spans="1:13" ht="15" customHeight="1" x14ac:dyDescent="0.25">
      <c r="A2048" s="5" t="s">
        <v>1624</v>
      </c>
      <c r="B2048" s="5">
        <v>1958</v>
      </c>
      <c r="C2048" s="12" t="s">
        <v>21</v>
      </c>
      <c r="D2048" s="5">
        <v>10</v>
      </c>
      <c r="E2048" s="5">
        <v>0</v>
      </c>
      <c r="F2048" s="10">
        <v>13831.12</v>
      </c>
      <c r="G2048" s="5" t="s">
        <v>3</v>
      </c>
      <c r="H2048" s="5" t="s">
        <v>7</v>
      </c>
      <c r="I2048" s="5" t="s">
        <v>4</v>
      </c>
      <c r="J2048" s="14"/>
      <c r="K2048" s="5">
        <f t="shared" si="93"/>
        <v>12</v>
      </c>
      <c r="L2048" s="12">
        <f t="shared" si="94"/>
        <v>21529</v>
      </c>
      <c r="M2048" s="5">
        <f t="shared" ca="1" si="95"/>
        <v>66</v>
      </c>
    </row>
    <row r="2049" spans="1:13" ht="15" customHeight="1" x14ac:dyDescent="0.25">
      <c r="A2049" s="5" t="s">
        <v>1623</v>
      </c>
      <c r="B2049" s="5">
        <v>1958</v>
      </c>
      <c r="C2049" s="12" t="s">
        <v>6</v>
      </c>
      <c r="D2049" s="5">
        <v>25</v>
      </c>
      <c r="E2049" s="5">
        <v>0</v>
      </c>
      <c r="F2049" s="10">
        <v>13822.8</v>
      </c>
      <c r="G2049" s="5" t="s">
        <v>3</v>
      </c>
      <c r="H2049" s="5" t="s">
        <v>3</v>
      </c>
      <c r="I2049" s="5" t="s">
        <v>32</v>
      </c>
      <c r="J2049" s="14"/>
      <c r="K2049" s="5">
        <f t="shared" si="93"/>
        <v>11</v>
      </c>
      <c r="L2049" s="12">
        <f t="shared" si="94"/>
        <v>21514</v>
      </c>
      <c r="M2049" s="5">
        <f t="shared" ca="1" si="95"/>
        <v>66</v>
      </c>
    </row>
    <row r="2050" spans="1:13" ht="15" customHeight="1" x14ac:dyDescent="0.25">
      <c r="A2050" s="5" t="s">
        <v>1622</v>
      </c>
      <c r="B2050" s="5">
        <v>1986</v>
      </c>
      <c r="C2050" s="12" t="s">
        <v>21</v>
      </c>
      <c r="D2050" s="5">
        <v>8</v>
      </c>
      <c r="E2050" s="5">
        <v>3</v>
      </c>
      <c r="F2050" s="10">
        <v>13819.49</v>
      </c>
      <c r="G2050" s="5" t="s">
        <v>3</v>
      </c>
      <c r="H2050" s="5" t="s">
        <v>2</v>
      </c>
      <c r="I2050" s="5" t="s">
        <v>14</v>
      </c>
      <c r="J2050" s="14"/>
      <c r="K2050" s="5">
        <f t="shared" ref="K2050:K2113" si="96">MONTH(1&amp;C2050)</f>
        <v>12</v>
      </c>
      <c r="L2050" s="12">
        <f t="shared" ref="L2050:L2113" si="97">DATE(B2050,K2050,D2050)</f>
        <v>31754</v>
      </c>
      <c r="M2050" s="5">
        <f t="shared" ref="M2050:M2113" ca="1" si="98">DATEDIF(L2050,TODAY(),"Y")</f>
        <v>38</v>
      </c>
    </row>
    <row r="2051" spans="1:13" ht="15" customHeight="1" x14ac:dyDescent="0.25">
      <c r="A2051" s="5" t="s">
        <v>2289</v>
      </c>
      <c r="B2051" s="5">
        <v>1962</v>
      </c>
      <c r="C2051" s="12" t="s">
        <v>11</v>
      </c>
      <c r="D2051" s="5">
        <v>22</v>
      </c>
      <c r="E2051" s="5">
        <v>0</v>
      </c>
      <c r="F2051" s="10">
        <v>41794.629999999997</v>
      </c>
      <c r="G2051" s="5" t="s">
        <v>7</v>
      </c>
      <c r="H2051" s="5" t="s">
        <v>3</v>
      </c>
      <c r="I2051" s="5" t="s">
        <v>32</v>
      </c>
      <c r="J2051" s="14"/>
      <c r="K2051" s="5">
        <f t="shared" si="96"/>
        <v>9</v>
      </c>
      <c r="L2051" s="12">
        <f t="shared" si="97"/>
        <v>22911</v>
      </c>
      <c r="M2051" s="5">
        <f t="shared" ca="1" si="98"/>
        <v>62</v>
      </c>
    </row>
    <row r="2052" spans="1:13" ht="15" customHeight="1" x14ac:dyDescent="0.25">
      <c r="A2052" s="5" t="s">
        <v>1621</v>
      </c>
      <c r="B2052" s="5">
        <v>1966</v>
      </c>
      <c r="C2052" s="12" t="s">
        <v>6</v>
      </c>
      <c r="D2052" s="5">
        <v>10</v>
      </c>
      <c r="E2052" s="5">
        <v>0</v>
      </c>
      <c r="F2052" s="10">
        <v>13801.61</v>
      </c>
      <c r="G2052" s="5" t="s">
        <v>3</v>
      </c>
      <c r="H2052" s="5" t="s">
        <v>3</v>
      </c>
      <c r="I2052" s="5" t="s">
        <v>525</v>
      </c>
      <c r="J2052" s="14"/>
      <c r="K2052" s="5">
        <f t="shared" si="96"/>
        <v>11</v>
      </c>
      <c r="L2052" s="12">
        <f t="shared" si="97"/>
        <v>24421</v>
      </c>
      <c r="M2052" s="5">
        <f t="shared" ca="1" si="98"/>
        <v>58</v>
      </c>
    </row>
    <row r="2053" spans="1:13" ht="15" customHeight="1" x14ac:dyDescent="0.25">
      <c r="A2053" s="5" t="s">
        <v>1620</v>
      </c>
      <c r="B2053" s="5">
        <v>1959</v>
      </c>
      <c r="C2053" s="12" t="s">
        <v>25</v>
      </c>
      <c r="D2053" s="5">
        <v>6</v>
      </c>
      <c r="E2053" s="5">
        <v>0</v>
      </c>
      <c r="F2053" s="10">
        <v>13770.1</v>
      </c>
      <c r="G2053" s="5" t="s">
        <v>3</v>
      </c>
      <c r="H2053" s="5" t="s">
        <v>7</v>
      </c>
      <c r="I2053" s="5" t="s">
        <v>14</v>
      </c>
      <c r="J2053" s="14"/>
      <c r="K2053" s="5">
        <f t="shared" si="96"/>
        <v>8</v>
      </c>
      <c r="L2053" s="12">
        <f t="shared" si="97"/>
        <v>21768</v>
      </c>
      <c r="M2053" s="5">
        <f t="shared" ca="1" si="98"/>
        <v>65</v>
      </c>
    </row>
    <row r="2054" spans="1:13" ht="15" customHeight="1" x14ac:dyDescent="0.25">
      <c r="A2054" s="5" t="s">
        <v>1619</v>
      </c>
      <c r="B2054" s="5">
        <v>2004</v>
      </c>
      <c r="C2054" s="12" t="s">
        <v>1</v>
      </c>
      <c r="D2054" s="5">
        <v>16</v>
      </c>
      <c r="E2054" s="5">
        <v>0</v>
      </c>
      <c r="F2054" s="10">
        <v>13747.87</v>
      </c>
      <c r="G2054" s="5" t="s">
        <v>3</v>
      </c>
      <c r="H2054" s="5" t="s">
        <v>2</v>
      </c>
      <c r="I2054" s="5" t="s">
        <v>160</v>
      </c>
      <c r="J2054" s="14"/>
      <c r="K2054" s="5">
        <f t="shared" si="96"/>
        <v>7</v>
      </c>
      <c r="L2054" s="12">
        <f t="shared" si="97"/>
        <v>38184</v>
      </c>
      <c r="M2054" s="5">
        <f t="shared" ca="1" si="98"/>
        <v>20</v>
      </c>
    </row>
    <row r="2055" spans="1:13" ht="15" customHeight="1" x14ac:dyDescent="0.25">
      <c r="A2055" s="5" t="s">
        <v>1618</v>
      </c>
      <c r="B2055" s="5">
        <v>1969</v>
      </c>
      <c r="C2055" s="12" t="s">
        <v>27</v>
      </c>
      <c r="D2055" s="5">
        <v>23</v>
      </c>
      <c r="E2055" s="5">
        <v>0</v>
      </c>
      <c r="F2055" s="10">
        <v>13746.74</v>
      </c>
      <c r="G2055" s="5" t="s">
        <v>3</v>
      </c>
      <c r="H2055" s="5" t="s">
        <v>2</v>
      </c>
      <c r="I2055" s="5" t="s">
        <v>525</v>
      </c>
      <c r="J2055" s="14"/>
      <c r="K2055" s="5">
        <f t="shared" si="96"/>
        <v>10</v>
      </c>
      <c r="L2055" s="12">
        <f t="shared" si="97"/>
        <v>25499</v>
      </c>
      <c r="M2055" s="5">
        <f t="shared" ca="1" si="98"/>
        <v>55</v>
      </c>
    </row>
    <row r="2056" spans="1:13" ht="15" customHeight="1" x14ac:dyDescent="0.25">
      <c r="A2056" s="5" t="s">
        <v>1617</v>
      </c>
      <c r="B2056" s="5">
        <v>1985</v>
      </c>
      <c r="C2056" s="12" t="s">
        <v>25</v>
      </c>
      <c r="D2056" s="5">
        <v>29</v>
      </c>
      <c r="E2056" s="5">
        <v>3</v>
      </c>
      <c r="F2056" s="10">
        <v>13726.21</v>
      </c>
      <c r="G2056" s="5" t="s">
        <v>3</v>
      </c>
      <c r="H2056" s="5" t="s">
        <v>3</v>
      </c>
      <c r="I2056" s="5" t="s">
        <v>525</v>
      </c>
      <c r="J2056" s="14"/>
      <c r="K2056" s="5">
        <f t="shared" si="96"/>
        <v>8</v>
      </c>
      <c r="L2056" s="12">
        <f t="shared" si="97"/>
        <v>31288</v>
      </c>
      <c r="M2056" s="5">
        <f t="shared" ca="1" si="98"/>
        <v>39</v>
      </c>
    </row>
    <row r="2057" spans="1:13" ht="15" customHeight="1" x14ac:dyDescent="0.25">
      <c r="A2057" s="5" t="s">
        <v>1616</v>
      </c>
      <c r="B2057" s="5">
        <v>1981</v>
      </c>
      <c r="C2057" s="12" t="s">
        <v>25</v>
      </c>
      <c r="D2057" s="5">
        <v>2</v>
      </c>
      <c r="E2057" s="5">
        <v>1</v>
      </c>
      <c r="F2057" s="10">
        <v>13725.47</v>
      </c>
      <c r="G2057" s="5" t="s">
        <v>3</v>
      </c>
      <c r="H2057" s="5" t="s">
        <v>2</v>
      </c>
      <c r="I2057" s="5" t="s">
        <v>237</v>
      </c>
      <c r="J2057" s="14"/>
      <c r="K2057" s="5">
        <f t="shared" si="96"/>
        <v>8</v>
      </c>
      <c r="L2057" s="12">
        <f t="shared" si="97"/>
        <v>29800</v>
      </c>
      <c r="M2057" s="5">
        <f t="shared" ca="1" si="98"/>
        <v>43</v>
      </c>
    </row>
    <row r="2058" spans="1:13" ht="15" customHeight="1" x14ac:dyDescent="0.25">
      <c r="A2058" s="5" t="s">
        <v>1615</v>
      </c>
      <c r="B2058" s="5">
        <v>1986</v>
      </c>
      <c r="C2058" s="12" t="s">
        <v>6</v>
      </c>
      <c r="D2058" s="5">
        <v>24</v>
      </c>
      <c r="E2058" s="5">
        <v>3</v>
      </c>
      <c r="F2058" s="10">
        <v>13714.55</v>
      </c>
      <c r="G2058" s="5" t="s">
        <v>3</v>
      </c>
      <c r="H2058" s="5" t="s">
        <v>2</v>
      </c>
      <c r="I2058" s="5" t="s">
        <v>239</v>
      </c>
      <c r="J2058" s="14"/>
      <c r="K2058" s="5">
        <f t="shared" si="96"/>
        <v>11</v>
      </c>
      <c r="L2058" s="12">
        <f t="shared" si="97"/>
        <v>31740</v>
      </c>
      <c r="M2058" s="5">
        <f t="shared" ca="1" si="98"/>
        <v>38</v>
      </c>
    </row>
    <row r="2059" spans="1:13" ht="15" customHeight="1" x14ac:dyDescent="0.25">
      <c r="A2059" s="5" t="s">
        <v>1614</v>
      </c>
      <c r="B2059" s="5">
        <v>1985</v>
      </c>
      <c r="C2059" s="12" t="s">
        <v>11</v>
      </c>
      <c r="D2059" s="5">
        <v>14</v>
      </c>
      <c r="E2059" s="5">
        <v>3</v>
      </c>
      <c r="F2059" s="10">
        <v>13685.51</v>
      </c>
      <c r="G2059" s="5" t="s">
        <v>3</v>
      </c>
      <c r="H2059" s="5" t="s">
        <v>7</v>
      </c>
      <c r="I2059" s="5" t="s">
        <v>525</v>
      </c>
      <c r="J2059" s="14"/>
      <c r="K2059" s="5">
        <f t="shared" si="96"/>
        <v>9</v>
      </c>
      <c r="L2059" s="12">
        <f t="shared" si="97"/>
        <v>31304</v>
      </c>
      <c r="M2059" s="5">
        <f t="shared" ca="1" si="98"/>
        <v>39</v>
      </c>
    </row>
    <row r="2060" spans="1:13" ht="15" customHeight="1" x14ac:dyDescent="0.25">
      <c r="A2060" s="5" t="s">
        <v>1613</v>
      </c>
      <c r="B2060" s="5">
        <v>1963</v>
      </c>
      <c r="C2060" s="12" t="s">
        <v>25</v>
      </c>
      <c r="D2060" s="5">
        <v>4</v>
      </c>
      <c r="E2060" s="5">
        <v>0</v>
      </c>
      <c r="F2060" s="10">
        <v>13677.68</v>
      </c>
      <c r="G2060" s="5" t="s">
        <v>3</v>
      </c>
      <c r="H2060" s="5" t="s">
        <v>2</v>
      </c>
      <c r="I2060" s="5" t="s">
        <v>290</v>
      </c>
      <c r="J2060" s="14"/>
      <c r="K2060" s="5">
        <f t="shared" si="96"/>
        <v>8</v>
      </c>
      <c r="L2060" s="12">
        <f t="shared" si="97"/>
        <v>23227</v>
      </c>
      <c r="M2060" s="5">
        <f t="shared" ca="1" si="98"/>
        <v>61</v>
      </c>
    </row>
    <row r="2061" spans="1:13" ht="15" customHeight="1" x14ac:dyDescent="0.25">
      <c r="A2061" s="5" t="s">
        <v>1612</v>
      </c>
      <c r="B2061" s="5">
        <v>1984</v>
      </c>
      <c r="C2061" s="12" t="s">
        <v>1</v>
      </c>
      <c r="D2061" s="5">
        <v>20</v>
      </c>
      <c r="E2061" s="5">
        <v>3</v>
      </c>
      <c r="F2061" s="10">
        <v>13638.06</v>
      </c>
      <c r="G2061" s="5" t="s">
        <v>3</v>
      </c>
      <c r="H2061" s="5" t="s">
        <v>3</v>
      </c>
      <c r="I2061" s="5" t="s">
        <v>239</v>
      </c>
      <c r="J2061" s="14"/>
      <c r="K2061" s="5">
        <f t="shared" si="96"/>
        <v>7</v>
      </c>
      <c r="L2061" s="12">
        <f t="shared" si="97"/>
        <v>30883</v>
      </c>
      <c r="M2061" s="5">
        <f t="shared" ca="1" si="98"/>
        <v>40</v>
      </c>
    </row>
    <row r="2062" spans="1:13" ht="15" customHeight="1" x14ac:dyDescent="0.25">
      <c r="A2062" s="5" t="s">
        <v>2288</v>
      </c>
      <c r="B2062" s="5">
        <v>1975</v>
      </c>
      <c r="C2062" s="12" t="s">
        <v>11</v>
      </c>
      <c r="D2062" s="5">
        <v>29</v>
      </c>
      <c r="E2062" s="5">
        <v>1</v>
      </c>
      <c r="F2062" s="10">
        <v>41681.86</v>
      </c>
      <c r="G2062" s="5" t="s">
        <v>7</v>
      </c>
      <c r="H2062" s="5" t="s">
        <v>7</v>
      </c>
      <c r="I2062" s="5" t="s">
        <v>32</v>
      </c>
      <c r="J2062" s="14"/>
      <c r="K2062" s="5">
        <f t="shared" si="96"/>
        <v>9</v>
      </c>
      <c r="L2062" s="12">
        <f t="shared" si="97"/>
        <v>27666</v>
      </c>
      <c r="M2062" s="5">
        <f t="shared" ca="1" si="98"/>
        <v>49</v>
      </c>
    </row>
    <row r="2063" spans="1:13" ht="15" customHeight="1" x14ac:dyDescent="0.25">
      <c r="A2063" s="5" t="s">
        <v>1611</v>
      </c>
      <c r="B2063" s="5">
        <v>1961</v>
      </c>
      <c r="C2063" s="12" t="s">
        <v>21</v>
      </c>
      <c r="D2063" s="5">
        <v>24</v>
      </c>
      <c r="E2063" s="5">
        <v>0</v>
      </c>
      <c r="F2063" s="10">
        <v>13635.64</v>
      </c>
      <c r="G2063" s="5" t="s">
        <v>3</v>
      </c>
      <c r="H2063" s="5" t="s">
        <v>3</v>
      </c>
      <c r="I2063" s="5" t="s">
        <v>237</v>
      </c>
      <c r="J2063" s="14"/>
      <c r="K2063" s="5">
        <f t="shared" si="96"/>
        <v>12</v>
      </c>
      <c r="L2063" s="12">
        <f t="shared" si="97"/>
        <v>22639</v>
      </c>
      <c r="M2063" s="5">
        <f t="shared" ca="1" si="98"/>
        <v>63</v>
      </c>
    </row>
    <row r="2064" spans="1:13" ht="15" customHeight="1" x14ac:dyDescent="0.25">
      <c r="A2064" s="5" t="s">
        <v>1610</v>
      </c>
      <c r="B2064" s="5">
        <v>1969</v>
      </c>
      <c r="C2064" s="12" t="s">
        <v>1</v>
      </c>
      <c r="D2064" s="5">
        <v>26</v>
      </c>
      <c r="E2064" s="5">
        <v>0</v>
      </c>
      <c r="F2064" s="10">
        <v>13622.01</v>
      </c>
      <c r="G2064" s="5" t="s">
        <v>3</v>
      </c>
      <c r="H2064" s="5" t="s">
        <v>3</v>
      </c>
      <c r="I2064" s="5" t="s">
        <v>14</v>
      </c>
      <c r="J2064" s="14"/>
      <c r="K2064" s="5">
        <f t="shared" si="96"/>
        <v>7</v>
      </c>
      <c r="L2064" s="12">
        <f t="shared" si="97"/>
        <v>25410</v>
      </c>
      <c r="M2064" s="5">
        <f t="shared" ca="1" si="98"/>
        <v>55</v>
      </c>
    </row>
    <row r="2065" spans="1:13" ht="15" customHeight="1" x14ac:dyDescent="0.25">
      <c r="A2065" s="5" t="s">
        <v>1609</v>
      </c>
      <c r="B2065" s="5">
        <v>1961</v>
      </c>
      <c r="C2065" s="12" t="s">
        <v>6</v>
      </c>
      <c r="D2065" s="5">
        <v>18</v>
      </c>
      <c r="E2065" s="5">
        <v>0</v>
      </c>
      <c r="F2065" s="10">
        <v>13616.36</v>
      </c>
      <c r="G2065" s="5" t="s">
        <v>3</v>
      </c>
      <c r="H2065" s="5" t="s">
        <v>3</v>
      </c>
      <c r="I2065" s="5" t="s">
        <v>237</v>
      </c>
      <c r="J2065" s="14"/>
      <c r="K2065" s="5">
        <f t="shared" si="96"/>
        <v>11</v>
      </c>
      <c r="L2065" s="12">
        <f t="shared" si="97"/>
        <v>22603</v>
      </c>
      <c r="M2065" s="5">
        <f t="shared" ca="1" si="98"/>
        <v>63</v>
      </c>
    </row>
    <row r="2066" spans="1:13" ht="15" customHeight="1" x14ac:dyDescent="0.25">
      <c r="A2066" s="5" t="s">
        <v>1608</v>
      </c>
      <c r="B2066" s="5">
        <v>1964</v>
      </c>
      <c r="C2066" s="12" t="s">
        <v>11</v>
      </c>
      <c r="D2066" s="5">
        <v>10</v>
      </c>
      <c r="E2066" s="5">
        <v>2</v>
      </c>
      <c r="F2066" s="10">
        <v>13607.37</v>
      </c>
      <c r="G2066" s="5" t="s">
        <v>3</v>
      </c>
      <c r="H2066" s="5" t="s">
        <v>7</v>
      </c>
      <c r="I2066" s="5" t="s">
        <v>237</v>
      </c>
      <c r="J2066" s="14"/>
      <c r="K2066" s="5">
        <f t="shared" si="96"/>
        <v>9</v>
      </c>
      <c r="L2066" s="12">
        <f t="shared" si="97"/>
        <v>23630</v>
      </c>
      <c r="M2066" s="5">
        <f t="shared" ca="1" si="98"/>
        <v>60</v>
      </c>
    </row>
    <row r="2067" spans="1:13" ht="15" customHeight="1" x14ac:dyDescent="0.25">
      <c r="A2067" s="5" t="s">
        <v>1607</v>
      </c>
      <c r="B2067" s="5">
        <v>1992</v>
      </c>
      <c r="C2067" s="12" t="s">
        <v>25</v>
      </c>
      <c r="D2067" s="5">
        <v>14</v>
      </c>
      <c r="E2067" s="5">
        <v>0</v>
      </c>
      <c r="F2067" s="10">
        <v>13588.17</v>
      </c>
      <c r="G2067" s="5" t="s">
        <v>3</v>
      </c>
      <c r="H2067" s="5" t="s">
        <v>7</v>
      </c>
      <c r="I2067" s="5" t="s">
        <v>14</v>
      </c>
      <c r="J2067" s="14"/>
      <c r="K2067" s="5">
        <f t="shared" si="96"/>
        <v>8</v>
      </c>
      <c r="L2067" s="12">
        <f t="shared" si="97"/>
        <v>33830</v>
      </c>
      <c r="M2067" s="5">
        <f t="shared" ca="1" si="98"/>
        <v>32</v>
      </c>
    </row>
    <row r="2068" spans="1:13" ht="15" customHeight="1" x14ac:dyDescent="0.25">
      <c r="A2068" s="5" t="s">
        <v>1606</v>
      </c>
      <c r="B2068" s="5">
        <v>1968</v>
      </c>
      <c r="C2068" s="12" t="s">
        <v>1</v>
      </c>
      <c r="D2068" s="5">
        <v>15</v>
      </c>
      <c r="E2068" s="5">
        <v>0</v>
      </c>
      <c r="F2068" s="10">
        <v>13566.04</v>
      </c>
      <c r="G2068" s="5" t="s">
        <v>3</v>
      </c>
      <c r="H2068" s="5" t="s">
        <v>3</v>
      </c>
      <c r="I2068" s="5" t="s">
        <v>525</v>
      </c>
      <c r="J2068" s="14"/>
      <c r="K2068" s="5">
        <f t="shared" si="96"/>
        <v>7</v>
      </c>
      <c r="L2068" s="12">
        <f t="shared" si="97"/>
        <v>25034</v>
      </c>
      <c r="M2068" s="5">
        <f t="shared" ca="1" si="98"/>
        <v>56</v>
      </c>
    </row>
    <row r="2069" spans="1:13" ht="15" customHeight="1" x14ac:dyDescent="0.25">
      <c r="A2069" s="5" t="s">
        <v>1605</v>
      </c>
      <c r="B2069" s="5">
        <v>1960</v>
      </c>
      <c r="C2069" s="12" t="s">
        <v>1</v>
      </c>
      <c r="D2069" s="5">
        <v>11</v>
      </c>
      <c r="E2069" s="5">
        <v>0</v>
      </c>
      <c r="F2069" s="10">
        <v>13555</v>
      </c>
      <c r="G2069" s="5" t="s">
        <v>3</v>
      </c>
      <c r="H2069" s="5" t="s">
        <v>3</v>
      </c>
      <c r="I2069" s="5" t="s">
        <v>346</v>
      </c>
      <c r="J2069" s="14"/>
      <c r="K2069" s="5">
        <f t="shared" si="96"/>
        <v>7</v>
      </c>
      <c r="L2069" s="12">
        <f t="shared" si="97"/>
        <v>22108</v>
      </c>
      <c r="M2069" s="5">
        <f t="shared" ca="1" si="98"/>
        <v>64</v>
      </c>
    </row>
    <row r="2070" spans="1:13" ht="15" customHeight="1" x14ac:dyDescent="0.25">
      <c r="A2070" s="5" t="s">
        <v>1604</v>
      </c>
      <c r="B2070" s="5">
        <v>1963</v>
      </c>
      <c r="C2070" s="12" t="s">
        <v>27</v>
      </c>
      <c r="D2070" s="5">
        <v>14</v>
      </c>
      <c r="E2070" s="5">
        <v>0</v>
      </c>
      <c r="F2070" s="10">
        <v>13511.28</v>
      </c>
      <c r="G2070" s="5" t="s">
        <v>3</v>
      </c>
      <c r="H2070" s="5" t="s">
        <v>7</v>
      </c>
      <c r="I2070" s="5" t="s">
        <v>14</v>
      </c>
      <c r="J2070" s="14"/>
      <c r="K2070" s="5">
        <f t="shared" si="96"/>
        <v>10</v>
      </c>
      <c r="L2070" s="12">
        <f t="shared" si="97"/>
        <v>23298</v>
      </c>
      <c r="M2070" s="5">
        <f t="shared" ca="1" si="98"/>
        <v>61</v>
      </c>
    </row>
    <row r="2071" spans="1:13" ht="15" customHeight="1" x14ac:dyDescent="0.25">
      <c r="A2071" s="5" t="s">
        <v>1603</v>
      </c>
      <c r="B2071" s="5">
        <v>1990</v>
      </c>
      <c r="C2071" s="12" t="s">
        <v>25</v>
      </c>
      <c r="D2071" s="5">
        <v>30</v>
      </c>
      <c r="E2071" s="5">
        <v>3</v>
      </c>
      <c r="F2071" s="10">
        <v>13480.83</v>
      </c>
      <c r="G2071" s="5" t="s">
        <v>3</v>
      </c>
      <c r="H2071" s="5" t="s">
        <v>2</v>
      </c>
      <c r="I2071" s="5" t="s">
        <v>239</v>
      </c>
      <c r="J2071" s="14"/>
      <c r="K2071" s="5">
        <f t="shared" si="96"/>
        <v>8</v>
      </c>
      <c r="L2071" s="12">
        <f t="shared" si="97"/>
        <v>33115</v>
      </c>
      <c r="M2071" s="5">
        <f t="shared" ca="1" si="98"/>
        <v>34</v>
      </c>
    </row>
    <row r="2072" spans="1:13" ht="15" customHeight="1" x14ac:dyDescent="0.25">
      <c r="A2072" s="5" t="s">
        <v>1602</v>
      </c>
      <c r="B2072" s="5">
        <v>1975</v>
      </c>
      <c r="C2072" s="12" t="s">
        <v>25</v>
      </c>
      <c r="D2072" s="5">
        <v>7</v>
      </c>
      <c r="E2072" s="5">
        <v>1</v>
      </c>
      <c r="F2072" s="10">
        <v>13472.19</v>
      </c>
      <c r="G2072" s="5" t="s">
        <v>3</v>
      </c>
      <c r="H2072" s="5" t="s">
        <v>2</v>
      </c>
      <c r="I2072" s="5" t="s">
        <v>14</v>
      </c>
      <c r="J2072" s="14"/>
      <c r="K2072" s="5">
        <f t="shared" si="96"/>
        <v>8</v>
      </c>
      <c r="L2072" s="12">
        <f t="shared" si="97"/>
        <v>27613</v>
      </c>
      <c r="M2072" s="5">
        <f t="shared" ca="1" si="98"/>
        <v>49</v>
      </c>
    </row>
    <row r="2073" spans="1:13" ht="15" customHeight="1" x14ac:dyDescent="0.25">
      <c r="A2073" s="5" t="s">
        <v>2287</v>
      </c>
      <c r="B2073" s="5">
        <v>1975</v>
      </c>
      <c r="C2073" s="12" t="s">
        <v>6</v>
      </c>
      <c r="D2073" s="5">
        <v>14</v>
      </c>
      <c r="E2073" s="5">
        <v>0</v>
      </c>
      <c r="F2073" s="10">
        <v>41676.080000000002</v>
      </c>
      <c r="G2073" s="5" t="s">
        <v>7</v>
      </c>
      <c r="H2073" s="5" t="s">
        <v>2</v>
      </c>
      <c r="I2073" s="5" t="s">
        <v>4</v>
      </c>
      <c r="J2073" s="14"/>
      <c r="K2073" s="5">
        <f t="shared" si="96"/>
        <v>11</v>
      </c>
      <c r="L2073" s="12">
        <f t="shared" si="97"/>
        <v>27712</v>
      </c>
      <c r="M2073" s="5">
        <f t="shared" ca="1" si="98"/>
        <v>49</v>
      </c>
    </row>
    <row r="2074" spans="1:13" ht="15" customHeight="1" x14ac:dyDescent="0.25">
      <c r="A2074" s="5" t="s">
        <v>1601</v>
      </c>
      <c r="B2074" s="5">
        <v>1960</v>
      </c>
      <c r="C2074" s="12" t="s">
        <v>1</v>
      </c>
      <c r="D2074" s="5">
        <v>24</v>
      </c>
      <c r="E2074" s="5">
        <v>0</v>
      </c>
      <c r="F2074" s="10">
        <v>13470.86</v>
      </c>
      <c r="G2074" s="5" t="s">
        <v>3</v>
      </c>
      <c r="H2074" s="5" t="s">
        <v>3</v>
      </c>
      <c r="I2074" s="5" t="s">
        <v>32</v>
      </c>
      <c r="J2074" s="14"/>
      <c r="K2074" s="5">
        <f t="shared" si="96"/>
        <v>7</v>
      </c>
      <c r="L2074" s="12">
        <f t="shared" si="97"/>
        <v>22121</v>
      </c>
      <c r="M2074" s="5">
        <f t="shared" ca="1" si="98"/>
        <v>64</v>
      </c>
    </row>
    <row r="2075" spans="1:13" ht="15" customHeight="1" x14ac:dyDescent="0.25">
      <c r="A2075" s="5" t="s">
        <v>1600</v>
      </c>
      <c r="B2075" s="5">
        <v>1960</v>
      </c>
      <c r="C2075" s="12" t="s">
        <v>1</v>
      </c>
      <c r="D2075" s="5">
        <v>28</v>
      </c>
      <c r="E2075" s="5">
        <v>0</v>
      </c>
      <c r="F2075" s="10">
        <v>13470.8</v>
      </c>
      <c r="G2075" s="5" t="s">
        <v>3</v>
      </c>
      <c r="H2075" s="5" t="s">
        <v>2</v>
      </c>
      <c r="I2075" s="5" t="s">
        <v>4</v>
      </c>
      <c r="J2075" s="14"/>
      <c r="K2075" s="5">
        <f t="shared" si="96"/>
        <v>7</v>
      </c>
      <c r="L2075" s="12">
        <f t="shared" si="97"/>
        <v>22125</v>
      </c>
      <c r="M2075" s="5">
        <f t="shared" ca="1" si="98"/>
        <v>64</v>
      </c>
    </row>
    <row r="2076" spans="1:13" ht="15" customHeight="1" x14ac:dyDescent="0.25">
      <c r="A2076" s="5" t="s">
        <v>1599</v>
      </c>
      <c r="B2076" s="5">
        <v>1985</v>
      </c>
      <c r="C2076" s="12" t="s">
        <v>25</v>
      </c>
      <c r="D2076" s="5">
        <v>19</v>
      </c>
      <c r="E2076" s="5">
        <v>3</v>
      </c>
      <c r="F2076" s="10">
        <v>13465.8</v>
      </c>
      <c r="G2076" s="5" t="s">
        <v>3</v>
      </c>
      <c r="H2076" s="5" t="s">
        <v>7</v>
      </c>
      <c r="I2076" s="5" t="s">
        <v>14</v>
      </c>
      <c r="J2076" s="14"/>
      <c r="K2076" s="5">
        <f t="shared" si="96"/>
        <v>8</v>
      </c>
      <c r="L2076" s="12">
        <f t="shared" si="97"/>
        <v>31278</v>
      </c>
      <c r="M2076" s="5">
        <f t="shared" ca="1" si="98"/>
        <v>39</v>
      </c>
    </row>
    <row r="2077" spans="1:13" ht="15" customHeight="1" x14ac:dyDescent="0.25">
      <c r="A2077" s="5" t="s">
        <v>1598</v>
      </c>
      <c r="B2077" s="5">
        <v>1960</v>
      </c>
      <c r="C2077" s="12" t="s">
        <v>21</v>
      </c>
      <c r="D2077" s="5">
        <v>16</v>
      </c>
      <c r="E2077" s="5">
        <v>0</v>
      </c>
      <c r="F2077" s="10">
        <v>13462.52</v>
      </c>
      <c r="G2077" s="5" t="s">
        <v>3</v>
      </c>
      <c r="H2077" s="5" t="s">
        <v>2</v>
      </c>
      <c r="I2077" s="5" t="s">
        <v>32</v>
      </c>
      <c r="J2077" s="14"/>
      <c r="K2077" s="5">
        <f t="shared" si="96"/>
        <v>12</v>
      </c>
      <c r="L2077" s="12">
        <f t="shared" si="97"/>
        <v>22266</v>
      </c>
      <c r="M2077" s="5">
        <f t="shared" ca="1" si="98"/>
        <v>64</v>
      </c>
    </row>
    <row r="2078" spans="1:13" ht="15" customHeight="1" x14ac:dyDescent="0.25">
      <c r="A2078" s="5" t="s">
        <v>1597</v>
      </c>
      <c r="B2078" s="5">
        <v>1960</v>
      </c>
      <c r="C2078" s="12" t="s">
        <v>1</v>
      </c>
      <c r="D2078" s="5">
        <v>11</v>
      </c>
      <c r="E2078" s="5">
        <v>0</v>
      </c>
      <c r="F2078" s="10">
        <v>13457.96</v>
      </c>
      <c r="G2078" s="5" t="s">
        <v>3</v>
      </c>
      <c r="H2078" s="5" t="s">
        <v>7</v>
      </c>
      <c r="I2078" s="5" t="s">
        <v>4</v>
      </c>
      <c r="J2078" s="14"/>
      <c r="K2078" s="5">
        <f t="shared" si="96"/>
        <v>7</v>
      </c>
      <c r="L2078" s="12">
        <f t="shared" si="97"/>
        <v>22108</v>
      </c>
      <c r="M2078" s="5">
        <f t="shared" ca="1" si="98"/>
        <v>64</v>
      </c>
    </row>
    <row r="2079" spans="1:13" ht="15" customHeight="1" x14ac:dyDescent="0.25">
      <c r="A2079" s="5" t="s">
        <v>1596</v>
      </c>
      <c r="B2079" s="5">
        <v>1960</v>
      </c>
      <c r="C2079" s="12" t="s">
        <v>25</v>
      </c>
      <c r="D2079" s="5">
        <v>13</v>
      </c>
      <c r="E2079" s="5">
        <v>0</v>
      </c>
      <c r="F2079" s="10">
        <v>13451.12</v>
      </c>
      <c r="G2079" s="5" t="s">
        <v>3</v>
      </c>
      <c r="H2079" s="5" t="s">
        <v>7</v>
      </c>
      <c r="I2079" s="5" t="s">
        <v>32</v>
      </c>
      <c r="J2079" s="14"/>
      <c r="K2079" s="5">
        <f t="shared" si="96"/>
        <v>8</v>
      </c>
      <c r="L2079" s="12">
        <f t="shared" si="97"/>
        <v>22141</v>
      </c>
      <c r="M2079" s="5">
        <f t="shared" ca="1" si="98"/>
        <v>64</v>
      </c>
    </row>
    <row r="2080" spans="1:13" ht="15" customHeight="1" x14ac:dyDescent="0.25">
      <c r="A2080" s="5" t="s">
        <v>1595</v>
      </c>
      <c r="B2080" s="5">
        <v>1975</v>
      </c>
      <c r="C2080" s="12" t="s">
        <v>9</v>
      </c>
      <c r="D2080" s="5">
        <v>29</v>
      </c>
      <c r="E2080" s="5">
        <v>1</v>
      </c>
      <c r="F2080" s="10">
        <v>13440.7</v>
      </c>
      <c r="G2080" s="5" t="s">
        <v>3</v>
      </c>
      <c r="H2080" s="5" t="s">
        <v>2</v>
      </c>
      <c r="I2080" s="5" t="s">
        <v>14</v>
      </c>
      <c r="J2080" s="14"/>
      <c r="K2080" s="5">
        <f t="shared" si="96"/>
        <v>6</v>
      </c>
      <c r="L2080" s="12">
        <f t="shared" si="97"/>
        <v>27574</v>
      </c>
      <c r="M2080" s="5">
        <f t="shared" ca="1" si="98"/>
        <v>49</v>
      </c>
    </row>
    <row r="2081" spans="1:13" ht="15" customHeight="1" x14ac:dyDescent="0.25">
      <c r="A2081" s="5" t="s">
        <v>1594</v>
      </c>
      <c r="B2081" s="5">
        <v>1966</v>
      </c>
      <c r="C2081" s="12" t="s">
        <v>6</v>
      </c>
      <c r="D2081" s="5">
        <v>14</v>
      </c>
      <c r="E2081" s="5">
        <v>3</v>
      </c>
      <c r="F2081" s="10">
        <v>13430.27</v>
      </c>
      <c r="G2081" s="5" t="s">
        <v>3</v>
      </c>
      <c r="H2081" s="5" t="s">
        <v>3</v>
      </c>
      <c r="I2081" s="5" t="s">
        <v>237</v>
      </c>
      <c r="J2081" s="14"/>
      <c r="K2081" s="5">
        <f t="shared" si="96"/>
        <v>11</v>
      </c>
      <c r="L2081" s="12">
        <f t="shared" si="97"/>
        <v>24425</v>
      </c>
      <c r="M2081" s="5">
        <f t="shared" ca="1" si="98"/>
        <v>58</v>
      </c>
    </row>
    <row r="2082" spans="1:13" ht="15" customHeight="1" x14ac:dyDescent="0.25">
      <c r="A2082" s="5" t="s">
        <v>1593</v>
      </c>
      <c r="B2082" s="5">
        <v>1961</v>
      </c>
      <c r="C2082" s="12" t="s">
        <v>6</v>
      </c>
      <c r="D2082" s="5">
        <v>3</v>
      </c>
      <c r="E2082" s="5">
        <v>0</v>
      </c>
      <c r="F2082" s="10">
        <v>13429.04</v>
      </c>
      <c r="G2082" s="5" t="s">
        <v>3</v>
      </c>
      <c r="H2082" s="5" t="s">
        <v>3</v>
      </c>
      <c r="I2082" s="5" t="s">
        <v>14</v>
      </c>
      <c r="J2082" s="14"/>
      <c r="K2082" s="5">
        <f t="shared" si="96"/>
        <v>11</v>
      </c>
      <c r="L2082" s="12">
        <f t="shared" si="97"/>
        <v>22588</v>
      </c>
      <c r="M2082" s="5">
        <f t="shared" ca="1" si="98"/>
        <v>63</v>
      </c>
    </row>
    <row r="2083" spans="1:13" ht="15" customHeight="1" x14ac:dyDescent="0.25">
      <c r="A2083" s="5" t="s">
        <v>1592</v>
      </c>
      <c r="B2083" s="5">
        <v>1994</v>
      </c>
      <c r="C2083" s="12" t="s">
        <v>9</v>
      </c>
      <c r="D2083" s="5">
        <v>17</v>
      </c>
      <c r="E2083" s="5">
        <v>0</v>
      </c>
      <c r="F2083" s="10">
        <v>13417.05</v>
      </c>
      <c r="G2083" s="5" t="s">
        <v>3</v>
      </c>
      <c r="H2083" s="5" t="s">
        <v>3</v>
      </c>
      <c r="I2083" s="5" t="s">
        <v>14</v>
      </c>
      <c r="J2083" s="14"/>
      <c r="K2083" s="5">
        <f t="shared" si="96"/>
        <v>6</v>
      </c>
      <c r="L2083" s="12">
        <f t="shared" si="97"/>
        <v>34502</v>
      </c>
      <c r="M2083" s="5">
        <f t="shared" ca="1" si="98"/>
        <v>30</v>
      </c>
    </row>
    <row r="2084" spans="1:13" ht="15" customHeight="1" x14ac:dyDescent="0.25">
      <c r="A2084" s="5" t="s">
        <v>2286</v>
      </c>
      <c r="B2084" s="5">
        <v>1976</v>
      </c>
      <c r="C2084" s="12" t="s">
        <v>27</v>
      </c>
      <c r="D2084" s="5">
        <v>29</v>
      </c>
      <c r="E2084" s="5">
        <v>1</v>
      </c>
      <c r="F2084" s="10">
        <v>41661.599999999999</v>
      </c>
      <c r="G2084" s="5" t="s">
        <v>7</v>
      </c>
      <c r="H2084" s="5" t="s">
        <v>3</v>
      </c>
      <c r="I2084" s="5" t="s">
        <v>32</v>
      </c>
      <c r="J2084" s="14"/>
      <c r="K2084" s="5">
        <f t="shared" si="96"/>
        <v>10</v>
      </c>
      <c r="L2084" s="12">
        <f t="shared" si="97"/>
        <v>28062</v>
      </c>
      <c r="M2084" s="5">
        <f t="shared" ca="1" si="98"/>
        <v>48</v>
      </c>
    </row>
    <row r="2085" spans="1:13" ht="15" customHeight="1" x14ac:dyDescent="0.25">
      <c r="A2085" s="5" t="s">
        <v>1591</v>
      </c>
      <c r="B2085" s="5">
        <v>1961</v>
      </c>
      <c r="C2085" s="12" t="s">
        <v>1</v>
      </c>
      <c r="D2085" s="5">
        <v>22</v>
      </c>
      <c r="E2085" s="5">
        <v>0</v>
      </c>
      <c r="F2085" s="10">
        <v>13415.04</v>
      </c>
      <c r="G2085" s="5" t="s">
        <v>3</v>
      </c>
      <c r="H2085" s="5" t="s">
        <v>2</v>
      </c>
      <c r="I2085" s="5" t="s">
        <v>14</v>
      </c>
      <c r="J2085" s="14"/>
      <c r="K2085" s="5">
        <f t="shared" si="96"/>
        <v>7</v>
      </c>
      <c r="L2085" s="12">
        <f t="shared" si="97"/>
        <v>22484</v>
      </c>
      <c r="M2085" s="5">
        <f t="shared" ca="1" si="98"/>
        <v>63</v>
      </c>
    </row>
    <row r="2086" spans="1:13" ht="15" customHeight="1" x14ac:dyDescent="0.25">
      <c r="A2086" s="5" t="s">
        <v>1590</v>
      </c>
      <c r="B2086" s="5">
        <v>1992</v>
      </c>
      <c r="C2086" s="12" t="s">
        <v>21</v>
      </c>
      <c r="D2086" s="5">
        <v>19</v>
      </c>
      <c r="E2086" s="5">
        <v>0</v>
      </c>
      <c r="F2086" s="10">
        <v>13412.97</v>
      </c>
      <c r="G2086" s="5" t="s">
        <v>3</v>
      </c>
      <c r="H2086" s="5" t="s">
        <v>3</v>
      </c>
      <c r="I2086" s="5" t="s">
        <v>239</v>
      </c>
      <c r="J2086" s="14"/>
      <c r="K2086" s="5">
        <f t="shared" si="96"/>
        <v>12</v>
      </c>
      <c r="L2086" s="12">
        <f t="shared" si="97"/>
        <v>33957</v>
      </c>
      <c r="M2086" s="5">
        <f t="shared" ca="1" si="98"/>
        <v>32</v>
      </c>
    </row>
    <row r="2087" spans="1:13" ht="15" customHeight="1" x14ac:dyDescent="0.25">
      <c r="A2087" s="5" t="s">
        <v>1589</v>
      </c>
      <c r="B2087" s="5">
        <v>1959</v>
      </c>
      <c r="C2087" s="12" t="s">
        <v>21</v>
      </c>
      <c r="D2087" s="5">
        <v>20</v>
      </c>
      <c r="E2087" s="5">
        <v>0</v>
      </c>
      <c r="F2087" s="10">
        <v>13405.39</v>
      </c>
      <c r="G2087" s="5" t="s">
        <v>3</v>
      </c>
      <c r="H2087" s="5" t="s">
        <v>3</v>
      </c>
      <c r="I2087" s="5" t="s">
        <v>4</v>
      </c>
      <c r="J2087" s="14"/>
      <c r="K2087" s="5">
        <f t="shared" si="96"/>
        <v>12</v>
      </c>
      <c r="L2087" s="12">
        <f t="shared" si="97"/>
        <v>21904</v>
      </c>
      <c r="M2087" s="5">
        <f t="shared" ca="1" si="98"/>
        <v>65</v>
      </c>
    </row>
    <row r="2088" spans="1:13" ht="15" customHeight="1" x14ac:dyDescent="0.25">
      <c r="A2088" s="5" t="s">
        <v>1588</v>
      </c>
      <c r="B2088" s="5">
        <v>1959</v>
      </c>
      <c r="C2088" s="12" t="s">
        <v>6</v>
      </c>
      <c r="D2088" s="5">
        <v>25</v>
      </c>
      <c r="E2088" s="5">
        <v>0</v>
      </c>
      <c r="F2088" s="10">
        <v>13393.76</v>
      </c>
      <c r="G2088" s="5" t="s">
        <v>3</v>
      </c>
      <c r="H2088" s="5" t="s">
        <v>7</v>
      </c>
      <c r="I2088" s="5" t="s">
        <v>32</v>
      </c>
      <c r="J2088" s="14"/>
      <c r="K2088" s="5">
        <f t="shared" si="96"/>
        <v>11</v>
      </c>
      <c r="L2088" s="12">
        <f t="shared" si="97"/>
        <v>21879</v>
      </c>
      <c r="M2088" s="5">
        <f t="shared" ca="1" si="98"/>
        <v>65</v>
      </c>
    </row>
    <row r="2089" spans="1:13" ht="15" customHeight="1" x14ac:dyDescent="0.25">
      <c r="A2089" s="5" t="s">
        <v>1587</v>
      </c>
      <c r="B2089" s="5">
        <v>1959</v>
      </c>
      <c r="C2089" s="12" t="s">
        <v>21</v>
      </c>
      <c r="D2089" s="5">
        <v>9</v>
      </c>
      <c r="E2089" s="5">
        <v>0</v>
      </c>
      <c r="F2089" s="10">
        <v>13390.56</v>
      </c>
      <c r="G2089" s="5" t="s">
        <v>3</v>
      </c>
      <c r="H2089" s="5" t="s">
        <v>3</v>
      </c>
      <c r="I2089" s="5" t="s">
        <v>32</v>
      </c>
      <c r="J2089" s="14"/>
      <c r="K2089" s="5">
        <f t="shared" si="96"/>
        <v>12</v>
      </c>
      <c r="L2089" s="12">
        <f t="shared" si="97"/>
        <v>21893</v>
      </c>
      <c r="M2089" s="5">
        <f t="shared" ca="1" si="98"/>
        <v>65</v>
      </c>
    </row>
    <row r="2090" spans="1:13" ht="15" customHeight="1" x14ac:dyDescent="0.25">
      <c r="A2090" s="5" t="s">
        <v>1586</v>
      </c>
      <c r="B2090" s="5">
        <v>1984</v>
      </c>
      <c r="C2090" s="12" t="s">
        <v>9</v>
      </c>
      <c r="D2090" s="5">
        <v>6</v>
      </c>
      <c r="E2090" s="5">
        <v>3</v>
      </c>
      <c r="F2090" s="10">
        <v>13383.67</v>
      </c>
      <c r="G2090" s="5" t="s">
        <v>3</v>
      </c>
      <c r="H2090" s="5" t="s">
        <v>2</v>
      </c>
      <c r="I2090" s="5" t="s">
        <v>239</v>
      </c>
      <c r="J2090" s="14"/>
      <c r="K2090" s="5">
        <f t="shared" si="96"/>
        <v>6</v>
      </c>
      <c r="L2090" s="12">
        <f t="shared" si="97"/>
        <v>30839</v>
      </c>
      <c r="M2090" s="5">
        <f t="shared" ca="1" si="98"/>
        <v>40</v>
      </c>
    </row>
    <row r="2091" spans="1:13" ht="15" customHeight="1" x14ac:dyDescent="0.25">
      <c r="A2091" s="5" t="s">
        <v>1585</v>
      </c>
      <c r="B2091" s="5">
        <v>1979</v>
      </c>
      <c r="C2091" s="12" t="s">
        <v>11</v>
      </c>
      <c r="D2091" s="5">
        <v>30</v>
      </c>
      <c r="E2091" s="5">
        <v>2</v>
      </c>
      <c r="F2091" s="10">
        <v>13377.41</v>
      </c>
      <c r="G2091" s="5" t="s">
        <v>3</v>
      </c>
      <c r="H2091" s="5" t="s">
        <v>3</v>
      </c>
      <c r="I2091" s="5" t="s">
        <v>525</v>
      </c>
      <c r="J2091" s="14"/>
      <c r="K2091" s="5">
        <f t="shared" si="96"/>
        <v>9</v>
      </c>
      <c r="L2091" s="12">
        <f t="shared" si="97"/>
        <v>29128</v>
      </c>
      <c r="M2091" s="5">
        <f t="shared" ca="1" si="98"/>
        <v>45</v>
      </c>
    </row>
    <row r="2092" spans="1:13" ht="15" customHeight="1" x14ac:dyDescent="0.25">
      <c r="A2092" s="5" t="s">
        <v>1584</v>
      </c>
      <c r="B2092" s="5">
        <v>1964</v>
      </c>
      <c r="C2092" s="12" t="s">
        <v>11</v>
      </c>
      <c r="D2092" s="5">
        <v>24</v>
      </c>
      <c r="E2092" s="5">
        <v>0</v>
      </c>
      <c r="F2092" s="10">
        <v>13375.76</v>
      </c>
      <c r="G2092" s="5" t="s">
        <v>3</v>
      </c>
      <c r="H2092" s="5" t="s">
        <v>2</v>
      </c>
      <c r="I2092" s="5" t="s">
        <v>190</v>
      </c>
      <c r="J2092" s="14"/>
      <c r="K2092" s="5">
        <f t="shared" si="96"/>
        <v>9</v>
      </c>
      <c r="L2092" s="12">
        <f t="shared" si="97"/>
        <v>23644</v>
      </c>
      <c r="M2092" s="5">
        <f t="shared" ca="1" si="98"/>
        <v>60</v>
      </c>
    </row>
    <row r="2093" spans="1:13" ht="15" customHeight="1" x14ac:dyDescent="0.25">
      <c r="A2093" s="5" t="s">
        <v>1583</v>
      </c>
      <c r="B2093" s="5">
        <v>1990</v>
      </c>
      <c r="C2093" s="12" t="s">
        <v>27</v>
      </c>
      <c r="D2093" s="5">
        <v>2</v>
      </c>
      <c r="E2093" s="5">
        <v>3</v>
      </c>
      <c r="F2093" s="10">
        <v>13360.94</v>
      </c>
      <c r="G2093" s="5" t="s">
        <v>3</v>
      </c>
      <c r="H2093" s="5" t="s">
        <v>7</v>
      </c>
      <c r="I2093" s="5" t="s">
        <v>14</v>
      </c>
      <c r="J2093" s="14"/>
      <c r="K2093" s="5">
        <f t="shared" si="96"/>
        <v>10</v>
      </c>
      <c r="L2093" s="12">
        <f t="shared" si="97"/>
        <v>33148</v>
      </c>
      <c r="M2093" s="5">
        <f t="shared" ca="1" si="98"/>
        <v>34</v>
      </c>
    </row>
    <row r="2094" spans="1:13" ht="15" customHeight="1" x14ac:dyDescent="0.25">
      <c r="A2094" s="5" t="s">
        <v>1582</v>
      </c>
      <c r="B2094" s="5">
        <v>1960</v>
      </c>
      <c r="C2094" s="12" t="s">
        <v>6</v>
      </c>
      <c r="D2094" s="5">
        <v>11</v>
      </c>
      <c r="E2094" s="5">
        <v>0</v>
      </c>
      <c r="F2094" s="10">
        <v>13352.1</v>
      </c>
      <c r="G2094" s="5" t="s">
        <v>3</v>
      </c>
      <c r="H2094" s="5" t="s">
        <v>7</v>
      </c>
      <c r="I2094" s="5" t="s">
        <v>14</v>
      </c>
      <c r="J2094" s="14"/>
      <c r="K2094" s="5">
        <f t="shared" si="96"/>
        <v>11</v>
      </c>
      <c r="L2094" s="12">
        <f t="shared" si="97"/>
        <v>22231</v>
      </c>
      <c r="M2094" s="5">
        <f t="shared" ca="1" si="98"/>
        <v>64</v>
      </c>
    </row>
    <row r="2095" spans="1:13" ht="15" customHeight="1" x14ac:dyDescent="0.25">
      <c r="A2095" s="5" t="s">
        <v>2285</v>
      </c>
      <c r="B2095" s="5">
        <v>1974</v>
      </c>
      <c r="C2095" s="12" t="s">
        <v>6</v>
      </c>
      <c r="D2095" s="5">
        <v>24</v>
      </c>
      <c r="E2095" s="5">
        <v>0</v>
      </c>
      <c r="F2095" s="10">
        <v>41636.199999999997</v>
      </c>
      <c r="G2095" s="5" t="s">
        <v>7</v>
      </c>
      <c r="H2095" s="5" t="s">
        <v>7</v>
      </c>
      <c r="I2095" s="5" t="s">
        <v>32</v>
      </c>
      <c r="J2095" s="14"/>
      <c r="K2095" s="5">
        <f t="shared" si="96"/>
        <v>11</v>
      </c>
      <c r="L2095" s="12">
        <f t="shared" si="97"/>
        <v>27357</v>
      </c>
      <c r="M2095" s="5">
        <f t="shared" ca="1" si="98"/>
        <v>50</v>
      </c>
    </row>
    <row r="2096" spans="1:13" ht="15" customHeight="1" x14ac:dyDescent="0.25">
      <c r="A2096" s="5" t="s">
        <v>1581</v>
      </c>
      <c r="B2096" s="5">
        <v>1976</v>
      </c>
      <c r="C2096" s="12" t="s">
        <v>25</v>
      </c>
      <c r="D2096" s="5">
        <v>23</v>
      </c>
      <c r="E2096" s="5">
        <v>2</v>
      </c>
      <c r="F2096" s="10">
        <v>13333.71</v>
      </c>
      <c r="G2096" s="5" t="s">
        <v>3</v>
      </c>
      <c r="H2096" s="5" t="s">
        <v>2</v>
      </c>
      <c r="I2096" s="5" t="s">
        <v>14</v>
      </c>
      <c r="J2096" s="14"/>
      <c r="K2096" s="5">
        <f t="shared" si="96"/>
        <v>8</v>
      </c>
      <c r="L2096" s="12">
        <f t="shared" si="97"/>
        <v>27995</v>
      </c>
      <c r="M2096" s="5">
        <f t="shared" ca="1" si="98"/>
        <v>48</v>
      </c>
    </row>
    <row r="2097" spans="1:13" ht="15" customHeight="1" x14ac:dyDescent="0.25">
      <c r="A2097" s="5" t="s">
        <v>1580</v>
      </c>
      <c r="B2097" s="5">
        <v>1994</v>
      </c>
      <c r="C2097" s="12" t="s">
        <v>1</v>
      </c>
      <c r="D2097" s="5">
        <v>1</v>
      </c>
      <c r="E2097" s="5">
        <v>0</v>
      </c>
      <c r="F2097" s="10">
        <v>13292.52</v>
      </c>
      <c r="G2097" s="5" t="s">
        <v>3</v>
      </c>
      <c r="H2097" s="5" t="s">
        <v>3</v>
      </c>
      <c r="I2097" s="5" t="s">
        <v>14</v>
      </c>
      <c r="J2097" s="14"/>
      <c r="K2097" s="5">
        <f t="shared" si="96"/>
        <v>7</v>
      </c>
      <c r="L2097" s="12">
        <f t="shared" si="97"/>
        <v>34516</v>
      </c>
      <c r="M2097" s="5">
        <f t="shared" ca="1" si="98"/>
        <v>30</v>
      </c>
    </row>
    <row r="2098" spans="1:13" ht="15" customHeight="1" x14ac:dyDescent="0.25">
      <c r="A2098" s="5" t="s">
        <v>1579</v>
      </c>
      <c r="B2098" s="5">
        <v>1962</v>
      </c>
      <c r="C2098" s="12" t="s">
        <v>27</v>
      </c>
      <c r="D2098" s="5">
        <v>11</v>
      </c>
      <c r="E2098" s="5">
        <v>0</v>
      </c>
      <c r="F2098" s="10">
        <v>13228.85</v>
      </c>
      <c r="G2098" s="5" t="s">
        <v>3</v>
      </c>
      <c r="H2098" s="5" t="s">
        <v>3</v>
      </c>
      <c r="I2098" s="5" t="s">
        <v>239</v>
      </c>
      <c r="J2098" s="14"/>
      <c r="K2098" s="5">
        <f t="shared" si="96"/>
        <v>10</v>
      </c>
      <c r="L2098" s="12">
        <f t="shared" si="97"/>
        <v>22930</v>
      </c>
      <c r="M2098" s="5">
        <f t="shared" ca="1" si="98"/>
        <v>62</v>
      </c>
    </row>
    <row r="2099" spans="1:13" ht="15" customHeight="1" x14ac:dyDescent="0.25">
      <c r="A2099" s="5" t="s">
        <v>1578</v>
      </c>
      <c r="B2099" s="5">
        <v>1962</v>
      </c>
      <c r="C2099" s="12" t="s">
        <v>6</v>
      </c>
      <c r="D2099" s="5">
        <v>24</v>
      </c>
      <c r="E2099" s="5">
        <v>1</v>
      </c>
      <c r="F2099" s="10">
        <v>13224.69</v>
      </c>
      <c r="G2099" s="5" t="s">
        <v>3</v>
      </c>
      <c r="H2099" s="5" t="s">
        <v>2</v>
      </c>
      <c r="I2099" s="5" t="s">
        <v>32</v>
      </c>
      <c r="J2099" s="14"/>
      <c r="K2099" s="5">
        <f t="shared" si="96"/>
        <v>11</v>
      </c>
      <c r="L2099" s="12">
        <f t="shared" si="97"/>
        <v>22974</v>
      </c>
      <c r="M2099" s="5">
        <f t="shared" ca="1" si="98"/>
        <v>62</v>
      </c>
    </row>
    <row r="2100" spans="1:13" ht="15" customHeight="1" x14ac:dyDescent="0.25">
      <c r="A2100" s="5" t="s">
        <v>1577</v>
      </c>
      <c r="B2100" s="5">
        <v>1965</v>
      </c>
      <c r="C2100" s="12" t="s">
        <v>6</v>
      </c>
      <c r="D2100" s="5">
        <v>13</v>
      </c>
      <c r="E2100" s="5">
        <v>2</v>
      </c>
      <c r="F2100" s="10">
        <v>13224.06</v>
      </c>
      <c r="G2100" s="5" t="s">
        <v>3</v>
      </c>
      <c r="H2100" s="5" t="s">
        <v>3</v>
      </c>
      <c r="I2100" s="5" t="s">
        <v>237</v>
      </c>
      <c r="J2100" s="14"/>
      <c r="K2100" s="5">
        <f t="shared" si="96"/>
        <v>11</v>
      </c>
      <c r="L2100" s="12">
        <f t="shared" si="97"/>
        <v>24059</v>
      </c>
      <c r="M2100" s="5">
        <f t="shared" ca="1" si="98"/>
        <v>59</v>
      </c>
    </row>
    <row r="2101" spans="1:13" ht="15" customHeight="1" x14ac:dyDescent="0.25">
      <c r="A2101" s="5" t="s">
        <v>1576</v>
      </c>
      <c r="B2101" s="5">
        <v>1962</v>
      </c>
      <c r="C2101" s="12" t="s">
        <v>21</v>
      </c>
      <c r="D2101" s="5">
        <v>7</v>
      </c>
      <c r="E2101" s="5">
        <v>0</v>
      </c>
      <c r="F2101" s="10">
        <v>13217.09</v>
      </c>
      <c r="G2101" s="5" t="s">
        <v>3</v>
      </c>
      <c r="H2101" s="5" t="s">
        <v>7</v>
      </c>
      <c r="I2101" s="5" t="s">
        <v>237</v>
      </c>
      <c r="J2101" s="14"/>
      <c r="K2101" s="5">
        <f t="shared" si="96"/>
        <v>12</v>
      </c>
      <c r="L2101" s="12">
        <f t="shared" si="97"/>
        <v>22987</v>
      </c>
      <c r="M2101" s="5">
        <f t="shared" ca="1" si="98"/>
        <v>62</v>
      </c>
    </row>
    <row r="2102" spans="1:13" ht="15" customHeight="1" x14ac:dyDescent="0.25">
      <c r="A2102" s="5" t="s">
        <v>1575</v>
      </c>
      <c r="B2102" s="5">
        <v>1982</v>
      </c>
      <c r="C2102" s="12" t="s">
        <v>27</v>
      </c>
      <c r="D2102" s="5">
        <v>15</v>
      </c>
      <c r="E2102" s="5">
        <v>3</v>
      </c>
      <c r="F2102" s="10">
        <v>13214.43</v>
      </c>
      <c r="G2102" s="5" t="s">
        <v>3</v>
      </c>
      <c r="H2102" s="5" t="s">
        <v>2</v>
      </c>
      <c r="I2102" s="5" t="s">
        <v>14</v>
      </c>
      <c r="J2102" s="14"/>
      <c r="K2102" s="5">
        <f t="shared" si="96"/>
        <v>10</v>
      </c>
      <c r="L2102" s="12">
        <f t="shared" si="97"/>
        <v>30239</v>
      </c>
      <c r="M2102" s="5">
        <f t="shared" ca="1" si="98"/>
        <v>42</v>
      </c>
    </row>
    <row r="2103" spans="1:13" ht="15" customHeight="1" x14ac:dyDescent="0.25">
      <c r="A2103" s="5" t="s">
        <v>1574</v>
      </c>
      <c r="B2103" s="5">
        <v>1962</v>
      </c>
      <c r="C2103" s="12" t="s">
        <v>25</v>
      </c>
      <c r="D2103" s="5">
        <v>5</v>
      </c>
      <c r="E2103" s="5">
        <v>0</v>
      </c>
      <c r="F2103" s="10">
        <v>13204.29</v>
      </c>
      <c r="G2103" s="5" t="s">
        <v>3</v>
      </c>
      <c r="H2103" s="5" t="s">
        <v>7</v>
      </c>
      <c r="I2103" s="5" t="s">
        <v>237</v>
      </c>
      <c r="J2103" s="14"/>
      <c r="K2103" s="5">
        <f t="shared" si="96"/>
        <v>8</v>
      </c>
      <c r="L2103" s="12">
        <f t="shared" si="97"/>
        <v>22863</v>
      </c>
      <c r="M2103" s="5">
        <f t="shared" ca="1" si="98"/>
        <v>62</v>
      </c>
    </row>
    <row r="2104" spans="1:13" ht="15" customHeight="1" x14ac:dyDescent="0.25">
      <c r="A2104" s="5" t="s">
        <v>1573</v>
      </c>
      <c r="B2104" s="5">
        <v>1961</v>
      </c>
      <c r="C2104" s="12" t="s">
        <v>21</v>
      </c>
      <c r="D2104" s="5">
        <v>6</v>
      </c>
      <c r="E2104" s="5">
        <v>0</v>
      </c>
      <c r="F2104" s="10">
        <v>13143.86</v>
      </c>
      <c r="G2104" s="5" t="s">
        <v>3</v>
      </c>
      <c r="H2104" s="5" t="s">
        <v>2</v>
      </c>
      <c r="I2104" s="5" t="s">
        <v>158</v>
      </c>
      <c r="J2104" s="14"/>
      <c r="K2104" s="5">
        <f t="shared" si="96"/>
        <v>12</v>
      </c>
      <c r="L2104" s="12">
        <f t="shared" si="97"/>
        <v>22621</v>
      </c>
      <c r="M2104" s="5">
        <f t="shared" ca="1" si="98"/>
        <v>63</v>
      </c>
    </row>
    <row r="2105" spans="1:13" ht="15" customHeight="1" x14ac:dyDescent="0.25">
      <c r="A2105" s="5" t="s">
        <v>1572</v>
      </c>
      <c r="B2105" s="5">
        <v>1961</v>
      </c>
      <c r="C2105" s="12" t="s">
        <v>21</v>
      </c>
      <c r="D2105" s="5">
        <v>6</v>
      </c>
      <c r="E2105" s="5">
        <v>0</v>
      </c>
      <c r="F2105" s="10">
        <v>13143.34</v>
      </c>
      <c r="G2105" s="5" t="s">
        <v>3</v>
      </c>
      <c r="H2105" s="5" t="s">
        <v>2</v>
      </c>
      <c r="I2105" s="5" t="s">
        <v>506</v>
      </c>
      <c r="J2105" s="14"/>
      <c r="K2105" s="5">
        <f t="shared" si="96"/>
        <v>12</v>
      </c>
      <c r="L2105" s="12">
        <f t="shared" si="97"/>
        <v>22621</v>
      </c>
      <c r="M2105" s="5">
        <f t="shared" ca="1" si="98"/>
        <v>63</v>
      </c>
    </row>
    <row r="2106" spans="1:13" ht="15" customHeight="1" x14ac:dyDescent="0.25">
      <c r="A2106" s="5" t="s">
        <v>2284</v>
      </c>
      <c r="B2106" s="5">
        <v>1967</v>
      </c>
      <c r="C2106" s="12" t="s">
        <v>21</v>
      </c>
      <c r="D2106" s="5">
        <v>22</v>
      </c>
      <c r="E2106" s="5">
        <v>0</v>
      </c>
      <c r="F2106" s="10">
        <v>41505.15</v>
      </c>
      <c r="G2106" s="5" t="s">
        <v>7</v>
      </c>
      <c r="H2106" s="5" t="s">
        <v>2</v>
      </c>
      <c r="I2106" s="5" t="s">
        <v>32</v>
      </c>
      <c r="J2106" s="14"/>
      <c r="K2106" s="5">
        <f t="shared" si="96"/>
        <v>12</v>
      </c>
      <c r="L2106" s="12">
        <f t="shared" si="97"/>
        <v>24828</v>
      </c>
      <c r="M2106" s="5">
        <f t="shared" ca="1" si="98"/>
        <v>57</v>
      </c>
    </row>
    <row r="2107" spans="1:13" ht="15" customHeight="1" x14ac:dyDescent="0.25">
      <c r="A2107" s="5" t="s">
        <v>1571</v>
      </c>
      <c r="B2107" s="5">
        <v>1961</v>
      </c>
      <c r="C2107" s="12" t="s">
        <v>11</v>
      </c>
      <c r="D2107" s="5">
        <v>7</v>
      </c>
      <c r="E2107" s="5">
        <v>0</v>
      </c>
      <c r="F2107" s="10">
        <v>13129.6</v>
      </c>
      <c r="G2107" s="5" t="s">
        <v>3</v>
      </c>
      <c r="H2107" s="5" t="s">
        <v>2</v>
      </c>
      <c r="I2107" s="5" t="s">
        <v>346</v>
      </c>
      <c r="J2107" s="14"/>
      <c r="K2107" s="5">
        <f t="shared" si="96"/>
        <v>9</v>
      </c>
      <c r="L2107" s="12">
        <f t="shared" si="97"/>
        <v>22531</v>
      </c>
      <c r="M2107" s="5">
        <f t="shared" ca="1" si="98"/>
        <v>63</v>
      </c>
    </row>
    <row r="2108" spans="1:13" ht="15" customHeight="1" x14ac:dyDescent="0.25">
      <c r="A2108" s="5" t="s">
        <v>1570</v>
      </c>
      <c r="B2108" s="5">
        <v>1999</v>
      </c>
      <c r="C2108" s="12" t="s">
        <v>25</v>
      </c>
      <c r="D2108" s="5">
        <v>16</v>
      </c>
      <c r="E2108" s="5">
        <v>0</v>
      </c>
      <c r="F2108" s="10">
        <v>13126.68</v>
      </c>
      <c r="G2108" s="5" t="s">
        <v>3</v>
      </c>
      <c r="H2108" s="5" t="s">
        <v>3</v>
      </c>
      <c r="I2108" s="5" t="s">
        <v>32</v>
      </c>
      <c r="J2108" s="14"/>
      <c r="K2108" s="5">
        <f t="shared" si="96"/>
        <v>8</v>
      </c>
      <c r="L2108" s="12">
        <f t="shared" si="97"/>
        <v>36388</v>
      </c>
      <c r="M2108" s="5">
        <f t="shared" ca="1" si="98"/>
        <v>25</v>
      </c>
    </row>
    <row r="2109" spans="1:13" ht="15" customHeight="1" x14ac:dyDescent="0.25">
      <c r="A2109" s="5" t="s">
        <v>1569</v>
      </c>
      <c r="B2109" s="5">
        <v>1963</v>
      </c>
      <c r="C2109" s="12" t="s">
        <v>11</v>
      </c>
      <c r="D2109" s="5">
        <v>14</v>
      </c>
      <c r="E2109" s="5">
        <v>0</v>
      </c>
      <c r="F2109" s="10">
        <v>13116.84</v>
      </c>
      <c r="G2109" s="5" t="s">
        <v>3</v>
      </c>
      <c r="H2109" s="5" t="s">
        <v>7</v>
      </c>
      <c r="I2109" s="5" t="s">
        <v>14</v>
      </c>
      <c r="J2109" s="14"/>
      <c r="K2109" s="5">
        <f t="shared" si="96"/>
        <v>9</v>
      </c>
      <c r="L2109" s="12">
        <f t="shared" si="97"/>
        <v>23268</v>
      </c>
      <c r="M2109" s="5">
        <f t="shared" ca="1" si="98"/>
        <v>61</v>
      </c>
    </row>
    <row r="2110" spans="1:13" ht="15" customHeight="1" x14ac:dyDescent="0.25">
      <c r="A2110" s="5" t="s">
        <v>1568</v>
      </c>
      <c r="B2110" s="5">
        <v>1992</v>
      </c>
      <c r="C2110" s="12" t="s">
        <v>25</v>
      </c>
      <c r="D2110" s="5">
        <v>12</v>
      </c>
      <c r="E2110" s="5">
        <v>0</v>
      </c>
      <c r="F2110" s="10">
        <v>13113.51</v>
      </c>
      <c r="G2110" s="5" t="s">
        <v>3</v>
      </c>
      <c r="H2110" s="5" t="s">
        <v>2</v>
      </c>
      <c r="I2110" s="5" t="s">
        <v>525</v>
      </c>
      <c r="J2110" s="14"/>
      <c r="K2110" s="5">
        <f t="shared" si="96"/>
        <v>8</v>
      </c>
      <c r="L2110" s="12">
        <f t="shared" si="97"/>
        <v>33828</v>
      </c>
      <c r="M2110" s="5">
        <f t="shared" ca="1" si="98"/>
        <v>32</v>
      </c>
    </row>
    <row r="2111" spans="1:13" ht="15" customHeight="1" x14ac:dyDescent="0.25">
      <c r="A2111" s="5" t="s">
        <v>1567</v>
      </c>
      <c r="B2111" s="5">
        <v>1962</v>
      </c>
      <c r="C2111" s="12" t="s">
        <v>25</v>
      </c>
      <c r="D2111" s="5">
        <v>2</v>
      </c>
      <c r="E2111" s="5">
        <v>1</v>
      </c>
      <c r="F2111" s="10">
        <v>13112.6</v>
      </c>
      <c r="G2111" s="5" t="s">
        <v>3</v>
      </c>
      <c r="H2111" s="5" t="s">
        <v>3</v>
      </c>
      <c r="I2111" s="5" t="s">
        <v>14</v>
      </c>
      <c r="J2111" s="14"/>
      <c r="K2111" s="5">
        <f t="shared" si="96"/>
        <v>8</v>
      </c>
      <c r="L2111" s="12">
        <f t="shared" si="97"/>
        <v>22860</v>
      </c>
      <c r="M2111" s="5">
        <f t="shared" ca="1" si="98"/>
        <v>62</v>
      </c>
    </row>
    <row r="2112" spans="1:13" ht="15" customHeight="1" x14ac:dyDescent="0.25">
      <c r="A2112" s="5" t="s">
        <v>1566</v>
      </c>
      <c r="B2112" s="5">
        <v>1971</v>
      </c>
      <c r="C2112" s="12" t="s">
        <v>27</v>
      </c>
      <c r="D2112" s="5">
        <v>30</v>
      </c>
      <c r="E2112" s="5">
        <v>0</v>
      </c>
      <c r="F2112" s="10">
        <v>13110.79</v>
      </c>
      <c r="G2112" s="5" t="s">
        <v>3</v>
      </c>
      <c r="H2112" s="5" t="s">
        <v>2</v>
      </c>
      <c r="I2112" s="5" t="s">
        <v>32</v>
      </c>
      <c r="J2112" s="14"/>
      <c r="K2112" s="5">
        <f t="shared" si="96"/>
        <v>10</v>
      </c>
      <c r="L2112" s="12">
        <f t="shared" si="97"/>
        <v>26236</v>
      </c>
      <c r="M2112" s="5">
        <f t="shared" ca="1" si="98"/>
        <v>53</v>
      </c>
    </row>
    <row r="2113" spans="1:13" ht="15" customHeight="1" x14ac:dyDescent="0.25">
      <c r="A2113" s="5" t="s">
        <v>1565</v>
      </c>
      <c r="B2113" s="5">
        <v>1978</v>
      </c>
      <c r="C2113" s="12" t="s">
        <v>1</v>
      </c>
      <c r="D2113" s="5">
        <v>17</v>
      </c>
      <c r="E2113" s="5">
        <v>2</v>
      </c>
      <c r="F2113" s="10">
        <v>13101.74</v>
      </c>
      <c r="G2113" s="5" t="s">
        <v>3</v>
      </c>
      <c r="H2113" s="5" t="s">
        <v>2</v>
      </c>
      <c r="I2113" s="5" t="s">
        <v>525</v>
      </c>
      <c r="J2113" s="14"/>
      <c r="K2113" s="5">
        <f t="shared" si="96"/>
        <v>7</v>
      </c>
      <c r="L2113" s="12">
        <f t="shared" si="97"/>
        <v>28688</v>
      </c>
      <c r="M2113" s="5">
        <f t="shared" ca="1" si="98"/>
        <v>46</v>
      </c>
    </row>
    <row r="2114" spans="1:13" ht="15" customHeight="1" x14ac:dyDescent="0.25">
      <c r="A2114" s="5" t="s">
        <v>1564</v>
      </c>
      <c r="B2114" s="5">
        <v>1961</v>
      </c>
      <c r="C2114" s="12" t="s">
        <v>6</v>
      </c>
      <c r="D2114" s="5">
        <v>6</v>
      </c>
      <c r="E2114" s="5">
        <v>0</v>
      </c>
      <c r="F2114" s="10">
        <v>13063.88</v>
      </c>
      <c r="G2114" s="5" t="s">
        <v>3</v>
      </c>
      <c r="H2114" s="5" t="s">
        <v>2</v>
      </c>
      <c r="I2114" s="5" t="s">
        <v>32</v>
      </c>
      <c r="J2114" s="14"/>
      <c r="K2114" s="5">
        <f t="shared" ref="K2114:K2177" si="99">MONTH(1&amp;C2114)</f>
        <v>11</v>
      </c>
      <c r="L2114" s="12">
        <f t="shared" ref="L2114:L2177" si="100">DATE(B2114,K2114,D2114)</f>
        <v>22591</v>
      </c>
      <c r="M2114" s="5">
        <f t="shared" ref="M2114:M2177" ca="1" si="101">DATEDIF(L2114,TODAY(),"Y")</f>
        <v>63</v>
      </c>
    </row>
    <row r="2115" spans="1:13" ht="15" customHeight="1" x14ac:dyDescent="0.25">
      <c r="A2115" s="5" t="s">
        <v>1563</v>
      </c>
      <c r="B2115" s="5">
        <v>1985</v>
      </c>
      <c r="C2115" s="12" t="s">
        <v>27</v>
      </c>
      <c r="D2115" s="5">
        <v>26</v>
      </c>
      <c r="E2115" s="5">
        <v>3</v>
      </c>
      <c r="F2115" s="10">
        <v>13051.22</v>
      </c>
      <c r="G2115" s="5" t="s">
        <v>3</v>
      </c>
      <c r="H2115" s="5" t="s">
        <v>7</v>
      </c>
      <c r="I2115" s="5" t="s">
        <v>525</v>
      </c>
      <c r="J2115" s="14"/>
      <c r="K2115" s="5">
        <f t="shared" si="99"/>
        <v>10</v>
      </c>
      <c r="L2115" s="12">
        <f t="shared" si="100"/>
        <v>31346</v>
      </c>
      <c r="M2115" s="5">
        <f t="shared" ca="1" si="101"/>
        <v>39</v>
      </c>
    </row>
    <row r="2116" spans="1:13" ht="15" customHeight="1" x14ac:dyDescent="0.25">
      <c r="A2116" s="5" t="s">
        <v>1562</v>
      </c>
      <c r="B2116" s="5">
        <v>1967</v>
      </c>
      <c r="C2116" s="12" t="s">
        <v>25</v>
      </c>
      <c r="D2116" s="5">
        <v>6</v>
      </c>
      <c r="E2116" s="5">
        <v>3</v>
      </c>
      <c r="F2116" s="10">
        <v>13047.33</v>
      </c>
      <c r="G2116" s="5" t="s">
        <v>3</v>
      </c>
      <c r="H2116" s="5" t="s">
        <v>3</v>
      </c>
      <c r="I2116" s="5" t="s">
        <v>237</v>
      </c>
      <c r="J2116" s="14"/>
      <c r="K2116" s="5">
        <f t="shared" si="99"/>
        <v>8</v>
      </c>
      <c r="L2116" s="12">
        <f t="shared" si="100"/>
        <v>24690</v>
      </c>
      <c r="M2116" s="5">
        <f t="shared" ca="1" si="101"/>
        <v>57</v>
      </c>
    </row>
    <row r="2117" spans="1:13" ht="15" customHeight="1" x14ac:dyDescent="0.25">
      <c r="A2117" s="5" t="s">
        <v>2355</v>
      </c>
      <c r="B2117" s="5">
        <v>1958</v>
      </c>
      <c r="C2117" s="12" t="s">
        <v>9</v>
      </c>
      <c r="D2117" s="5">
        <v>27</v>
      </c>
      <c r="E2117" s="5">
        <v>2</v>
      </c>
      <c r="F2117" s="10">
        <v>49577.66</v>
      </c>
      <c r="G2117" s="5" t="s">
        <v>2</v>
      </c>
      <c r="H2117" s="5" t="s">
        <v>2</v>
      </c>
      <c r="I2117" s="5" t="s">
        <v>4</v>
      </c>
      <c r="J2117" s="14"/>
      <c r="K2117" s="5">
        <f t="shared" si="99"/>
        <v>6</v>
      </c>
      <c r="L2117" s="12">
        <f t="shared" si="100"/>
        <v>21363</v>
      </c>
      <c r="M2117" s="5">
        <f t="shared" ca="1" si="101"/>
        <v>66</v>
      </c>
    </row>
    <row r="2118" spans="1:13" ht="15" customHeight="1" x14ac:dyDescent="0.25">
      <c r="A2118" s="5" t="s">
        <v>2283</v>
      </c>
      <c r="B2118" s="5">
        <v>1971</v>
      </c>
      <c r="C2118" s="12" t="s">
        <v>27</v>
      </c>
      <c r="D2118" s="5">
        <v>16</v>
      </c>
      <c r="E2118" s="5">
        <v>0</v>
      </c>
      <c r="F2118" s="10">
        <v>41351.879999999997</v>
      </c>
      <c r="G2118" s="5" t="s">
        <v>7</v>
      </c>
      <c r="H2118" s="5" t="s">
        <v>2</v>
      </c>
      <c r="I2118" s="5" t="s">
        <v>32</v>
      </c>
      <c r="J2118" s="14"/>
      <c r="K2118" s="5">
        <f t="shared" si="99"/>
        <v>10</v>
      </c>
      <c r="L2118" s="12">
        <f t="shared" si="100"/>
        <v>26222</v>
      </c>
      <c r="M2118" s="5">
        <f t="shared" ca="1" si="101"/>
        <v>53</v>
      </c>
    </row>
    <row r="2119" spans="1:13" ht="15" customHeight="1" x14ac:dyDescent="0.25">
      <c r="A2119" s="5" t="s">
        <v>1561</v>
      </c>
      <c r="B2119" s="5">
        <v>1969</v>
      </c>
      <c r="C2119" s="12" t="s">
        <v>11</v>
      </c>
      <c r="D2119" s="5">
        <v>23</v>
      </c>
      <c r="E2119" s="5">
        <v>0</v>
      </c>
      <c r="F2119" s="10">
        <v>13044.41</v>
      </c>
      <c r="G2119" s="5" t="s">
        <v>3</v>
      </c>
      <c r="H2119" s="5" t="s">
        <v>7</v>
      </c>
      <c r="I2119" s="5" t="s">
        <v>14</v>
      </c>
      <c r="J2119" s="14"/>
      <c r="K2119" s="5">
        <f t="shared" si="99"/>
        <v>9</v>
      </c>
      <c r="L2119" s="12">
        <f t="shared" si="100"/>
        <v>25469</v>
      </c>
      <c r="M2119" s="5">
        <f t="shared" ca="1" si="101"/>
        <v>55</v>
      </c>
    </row>
    <row r="2120" spans="1:13" ht="15" customHeight="1" x14ac:dyDescent="0.25">
      <c r="A2120" s="5" t="s">
        <v>1560</v>
      </c>
      <c r="B2120" s="5">
        <v>1961</v>
      </c>
      <c r="C2120" s="12" t="s">
        <v>6</v>
      </c>
      <c r="D2120" s="5">
        <v>9</v>
      </c>
      <c r="E2120" s="5">
        <v>0</v>
      </c>
      <c r="F2120" s="10">
        <v>13041.92</v>
      </c>
      <c r="G2120" s="5" t="s">
        <v>3</v>
      </c>
      <c r="H2120" s="5" t="s">
        <v>7</v>
      </c>
      <c r="I2120" s="5" t="s">
        <v>32</v>
      </c>
      <c r="J2120" s="14"/>
      <c r="K2120" s="5">
        <f t="shared" si="99"/>
        <v>11</v>
      </c>
      <c r="L2120" s="12">
        <f t="shared" si="100"/>
        <v>22594</v>
      </c>
      <c r="M2120" s="5">
        <f t="shared" ca="1" si="101"/>
        <v>63</v>
      </c>
    </row>
    <row r="2121" spans="1:13" ht="15" customHeight="1" x14ac:dyDescent="0.25">
      <c r="A2121" s="5" t="s">
        <v>1559</v>
      </c>
      <c r="B2121" s="5">
        <v>1965</v>
      </c>
      <c r="C2121" s="12" t="s">
        <v>6</v>
      </c>
      <c r="D2121" s="5">
        <v>4</v>
      </c>
      <c r="E2121" s="5">
        <v>0</v>
      </c>
      <c r="F2121" s="10">
        <v>13023.93</v>
      </c>
      <c r="G2121" s="5" t="s">
        <v>3</v>
      </c>
      <c r="H2121" s="5" t="s">
        <v>2</v>
      </c>
      <c r="I2121" s="5" t="s">
        <v>190</v>
      </c>
      <c r="J2121" s="14"/>
      <c r="K2121" s="5">
        <f t="shared" si="99"/>
        <v>11</v>
      </c>
      <c r="L2121" s="12">
        <f t="shared" si="100"/>
        <v>24050</v>
      </c>
      <c r="M2121" s="5">
        <f t="shared" ca="1" si="101"/>
        <v>59</v>
      </c>
    </row>
    <row r="2122" spans="1:13" ht="15" customHeight="1" x14ac:dyDescent="0.25">
      <c r="A2122" s="5" t="s">
        <v>1558</v>
      </c>
      <c r="B2122" s="5">
        <v>1964</v>
      </c>
      <c r="C2122" s="12" t="s">
        <v>11</v>
      </c>
      <c r="D2122" s="5">
        <v>23</v>
      </c>
      <c r="E2122" s="5">
        <v>1</v>
      </c>
      <c r="F2122" s="10">
        <v>13019.16</v>
      </c>
      <c r="G2122" s="5" t="s">
        <v>3</v>
      </c>
      <c r="H2122" s="5" t="s">
        <v>7</v>
      </c>
      <c r="I2122" s="5" t="s">
        <v>237</v>
      </c>
      <c r="J2122" s="14"/>
      <c r="K2122" s="5">
        <f t="shared" si="99"/>
        <v>9</v>
      </c>
      <c r="L2122" s="12">
        <f t="shared" si="100"/>
        <v>23643</v>
      </c>
      <c r="M2122" s="5">
        <f t="shared" ca="1" si="101"/>
        <v>60</v>
      </c>
    </row>
    <row r="2123" spans="1:13" ht="15" customHeight="1" x14ac:dyDescent="0.25">
      <c r="A2123" s="5" t="s">
        <v>1557</v>
      </c>
      <c r="B2123" s="5">
        <v>1962</v>
      </c>
      <c r="C2123" s="12" t="s">
        <v>1</v>
      </c>
      <c r="D2123" s="5">
        <v>20</v>
      </c>
      <c r="E2123" s="5">
        <v>0</v>
      </c>
      <c r="F2123" s="10">
        <v>13012.21</v>
      </c>
      <c r="G2123" s="5" t="s">
        <v>3</v>
      </c>
      <c r="H2123" s="5" t="s">
        <v>7</v>
      </c>
      <c r="I2123" s="5" t="s">
        <v>14</v>
      </c>
      <c r="J2123" s="14"/>
      <c r="K2123" s="5">
        <f t="shared" si="99"/>
        <v>7</v>
      </c>
      <c r="L2123" s="12">
        <f t="shared" si="100"/>
        <v>22847</v>
      </c>
      <c r="M2123" s="5">
        <f t="shared" ca="1" si="101"/>
        <v>62</v>
      </c>
    </row>
    <row r="2124" spans="1:13" ht="15" customHeight="1" x14ac:dyDescent="0.25">
      <c r="A2124" s="5" t="s">
        <v>1556</v>
      </c>
      <c r="B2124" s="5">
        <v>1972</v>
      </c>
      <c r="C2124" s="12" t="s">
        <v>11</v>
      </c>
      <c r="D2124" s="5">
        <v>27</v>
      </c>
      <c r="E2124" s="5">
        <v>0</v>
      </c>
      <c r="F2124" s="10">
        <v>13010.86</v>
      </c>
      <c r="G2124" s="5" t="s">
        <v>3</v>
      </c>
      <c r="H2124" s="5" t="s">
        <v>2</v>
      </c>
      <c r="I2124" s="5" t="s">
        <v>14</v>
      </c>
      <c r="J2124" s="14"/>
      <c r="K2124" s="5">
        <f t="shared" si="99"/>
        <v>9</v>
      </c>
      <c r="L2124" s="12">
        <f t="shared" si="100"/>
        <v>26569</v>
      </c>
      <c r="M2124" s="5">
        <f t="shared" ca="1" si="101"/>
        <v>52</v>
      </c>
    </row>
    <row r="2125" spans="1:13" ht="15" customHeight="1" x14ac:dyDescent="0.25">
      <c r="A2125" s="5" t="s">
        <v>1555</v>
      </c>
      <c r="B2125" s="5">
        <v>1969</v>
      </c>
      <c r="C2125" s="12" t="s">
        <v>21</v>
      </c>
      <c r="D2125" s="5">
        <v>13</v>
      </c>
      <c r="E2125" s="5">
        <v>0</v>
      </c>
      <c r="F2125" s="10">
        <v>13008.07</v>
      </c>
      <c r="G2125" s="5" t="s">
        <v>3</v>
      </c>
      <c r="H2125" s="5" t="s">
        <v>3</v>
      </c>
      <c r="I2125" s="5" t="s">
        <v>14</v>
      </c>
      <c r="J2125" s="14"/>
      <c r="K2125" s="5">
        <f t="shared" si="99"/>
        <v>12</v>
      </c>
      <c r="L2125" s="12">
        <f t="shared" si="100"/>
        <v>25550</v>
      </c>
      <c r="M2125" s="5">
        <f t="shared" ca="1" si="101"/>
        <v>55</v>
      </c>
    </row>
    <row r="2126" spans="1:13" ht="15" customHeight="1" x14ac:dyDescent="0.25">
      <c r="A2126" s="5" t="s">
        <v>1554</v>
      </c>
      <c r="B2126" s="5">
        <v>1962</v>
      </c>
      <c r="C2126" s="12" t="s">
        <v>9</v>
      </c>
      <c r="D2126" s="5">
        <v>24</v>
      </c>
      <c r="E2126" s="5">
        <v>0</v>
      </c>
      <c r="F2126" s="10">
        <v>13004.95</v>
      </c>
      <c r="G2126" s="5" t="s">
        <v>3</v>
      </c>
      <c r="H2126" s="5" t="s">
        <v>7</v>
      </c>
      <c r="I2126" s="5" t="s">
        <v>14</v>
      </c>
      <c r="J2126" s="14"/>
      <c r="K2126" s="5">
        <f t="shared" si="99"/>
        <v>6</v>
      </c>
      <c r="L2126" s="12">
        <f t="shared" si="100"/>
        <v>22821</v>
      </c>
      <c r="M2126" s="5">
        <f t="shared" ca="1" si="101"/>
        <v>62</v>
      </c>
    </row>
    <row r="2127" spans="1:13" ht="15" customHeight="1" x14ac:dyDescent="0.25">
      <c r="A2127" s="5" t="s">
        <v>1553</v>
      </c>
      <c r="B2127" s="5">
        <v>1981</v>
      </c>
      <c r="C2127" s="12" t="s">
        <v>27</v>
      </c>
      <c r="D2127" s="5">
        <v>30</v>
      </c>
      <c r="E2127" s="5">
        <v>1</v>
      </c>
      <c r="F2127" s="10">
        <v>13002.91</v>
      </c>
      <c r="G2127" s="5" t="s">
        <v>3</v>
      </c>
      <c r="H2127" s="5" t="s">
        <v>7</v>
      </c>
      <c r="I2127" s="5" t="s">
        <v>14</v>
      </c>
      <c r="J2127" s="14"/>
      <c r="K2127" s="5">
        <f t="shared" si="99"/>
        <v>10</v>
      </c>
      <c r="L2127" s="12">
        <f t="shared" si="100"/>
        <v>29889</v>
      </c>
      <c r="M2127" s="5">
        <f t="shared" ca="1" si="101"/>
        <v>43</v>
      </c>
    </row>
    <row r="2128" spans="1:13" ht="15" customHeight="1" x14ac:dyDescent="0.25">
      <c r="A2128" s="5" t="s">
        <v>1552</v>
      </c>
      <c r="B2128" s="5">
        <v>1979</v>
      </c>
      <c r="C2128" s="12" t="s">
        <v>6</v>
      </c>
      <c r="D2128" s="5">
        <v>27</v>
      </c>
      <c r="E2128" s="5">
        <v>2</v>
      </c>
      <c r="F2128" s="10">
        <v>12994.12</v>
      </c>
      <c r="G2128" s="5" t="s">
        <v>3</v>
      </c>
      <c r="H2128" s="5" t="s">
        <v>2</v>
      </c>
      <c r="I2128" s="5" t="s">
        <v>525</v>
      </c>
      <c r="J2128" s="14"/>
      <c r="K2128" s="5">
        <f t="shared" si="99"/>
        <v>11</v>
      </c>
      <c r="L2128" s="12">
        <f t="shared" si="100"/>
        <v>29186</v>
      </c>
      <c r="M2128" s="5">
        <f t="shared" ca="1" si="101"/>
        <v>45</v>
      </c>
    </row>
    <row r="2129" spans="1:13" ht="15" customHeight="1" x14ac:dyDescent="0.25">
      <c r="A2129" s="5" t="s">
        <v>2282</v>
      </c>
      <c r="B2129" s="5">
        <v>1964</v>
      </c>
      <c r="C2129" s="12" t="s">
        <v>27</v>
      </c>
      <c r="D2129" s="5">
        <v>7</v>
      </c>
      <c r="E2129" s="5">
        <v>0</v>
      </c>
      <c r="F2129" s="10">
        <v>41331.79</v>
      </c>
      <c r="G2129" s="5" t="s">
        <v>7</v>
      </c>
      <c r="H2129" s="5" t="s">
        <v>2</v>
      </c>
      <c r="I2129" s="5" t="s">
        <v>32</v>
      </c>
      <c r="J2129" s="14"/>
      <c r="K2129" s="5">
        <f t="shared" si="99"/>
        <v>10</v>
      </c>
      <c r="L2129" s="12">
        <f t="shared" si="100"/>
        <v>23657</v>
      </c>
      <c r="M2129" s="5">
        <f t="shared" ca="1" si="101"/>
        <v>60</v>
      </c>
    </row>
    <row r="2130" spans="1:13" ht="15" customHeight="1" x14ac:dyDescent="0.25">
      <c r="A2130" s="5" t="s">
        <v>1551</v>
      </c>
      <c r="B2130" s="5">
        <v>1960</v>
      </c>
      <c r="C2130" s="12" t="s">
        <v>6</v>
      </c>
      <c r="D2130" s="5">
        <v>28</v>
      </c>
      <c r="E2130" s="5">
        <v>0</v>
      </c>
      <c r="F2130" s="10">
        <v>12982.87</v>
      </c>
      <c r="G2130" s="5" t="s">
        <v>3</v>
      </c>
      <c r="H2130" s="5" t="s">
        <v>7</v>
      </c>
      <c r="I2130" s="5" t="s">
        <v>4</v>
      </c>
      <c r="J2130" s="14"/>
      <c r="K2130" s="5">
        <f t="shared" si="99"/>
        <v>11</v>
      </c>
      <c r="L2130" s="12">
        <f t="shared" si="100"/>
        <v>22248</v>
      </c>
      <c r="M2130" s="5">
        <f t="shared" ca="1" si="101"/>
        <v>64</v>
      </c>
    </row>
    <row r="2131" spans="1:13" ht="15" customHeight="1" x14ac:dyDescent="0.25">
      <c r="A2131" s="5" t="s">
        <v>1550</v>
      </c>
      <c r="B2131" s="5">
        <v>1960</v>
      </c>
      <c r="C2131" s="12" t="s">
        <v>11</v>
      </c>
      <c r="D2131" s="5">
        <v>23</v>
      </c>
      <c r="E2131" s="5">
        <v>0</v>
      </c>
      <c r="F2131" s="10">
        <v>12981.35</v>
      </c>
      <c r="G2131" s="5" t="s">
        <v>3</v>
      </c>
      <c r="H2131" s="5" t="s">
        <v>3</v>
      </c>
      <c r="I2131" s="5" t="s">
        <v>4</v>
      </c>
      <c r="J2131" s="14"/>
      <c r="K2131" s="5">
        <f t="shared" si="99"/>
        <v>9</v>
      </c>
      <c r="L2131" s="12">
        <f t="shared" si="100"/>
        <v>22182</v>
      </c>
      <c r="M2131" s="5">
        <f t="shared" ca="1" si="101"/>
        <v>64</v>
      </c>
    </row>
    <row r="2132" spans="1:13" ht="15" customHeight="1" x14ac:dyDescent="0.25">
      <c r="A2132" s="5" t="s">
        <v>1549</v>
      </c>
      <c r="B2132" s="5">
        <v>1960</v>
      </c>
      <c r="C2132" s="12" t="s">
        <v>9</v>
      </c>
      <c r="D2132" s="5">
        <v>22</v>
      </c>
      <c r="E2132" s="5">
        <v>0</v>
      </c>
      <c r="F2132" s="10">
        <v>12979.36</v>
      </c>
      <c r="G2132" s="5" t="s">
        <v>3</v>
      </c>
      <c r="H2132" s="5" t="s">
        <v>7</v>
      </c>
      <c r="I2132" s="5" t="s">
        <v>32</v>
      </c>
      <c r="J2132" s="14"/>
      <c r="K2132" s="5">
        <f t="shared" si="99"/>
        <v>6</v>
      </c>
      <c r="L2132" s="12">
        <f t="shared" si="100"/>
        <v>22089</v>
      </c>
      <c r="M2132" s="5">
        <f t="shared" ca="1" si="101"/>
        <v>64</v>
      </c>
    </row>
    <row r="2133" spans="1:13" ht="15" customHeight="1" x14ac:dyDescent="0.25">
      <c r="A2133" s="5" t="s">
        <v>1548</v>
      </c>
      <c r="B2133" s="5">
        <v>1960</v>
      </c>
      <c r="C2133" s="12" t="s">
        <v>6</v>
      </c>
      <c r="D2133" s="5">
        <v>4</v>
      </c>
      <c r="E2133" s="5">
        <v>0</v>
      </c>
      <c r="F2133" s="10">
        <v>12957.12</v>
      </c>
      <c r="G2133" s="5" t="s">
        <v>3</v>
      </c>
      <c r="H2133" s="5" t="s">
        <v>7</v>
      </c>
      <c r="I2133" s="5" t="s">
        <v>32</v>
      </c>
      <c r="J2133" s="14"/>
      <c r="K2133" s="5">
        <f t="shared" si="99"/>
        <v>11</v>
      </c>
      <c r="L2133" s="12">
        <f t="shared" si="100"/>
        <v>22224</v>
      </c>
      <c r="M2133" s="5">
        <f t="shared" ca="1" si="101"/>
        <v>64</v>
      </c>
    </row>
    <row r="2134" spans="1:13" ht="15" customHeight="1" x14ac:dyDescent="0.25">
      <c r="A2134" s="5" t="s">
        <v>1547</v>
      </c>
      <c r="B2134" s="5">
        <v>1961</v>
      </c>
      <c r="C2134" s="12" t="s">
        <v>25</v>
      </c>
      <c r="D2134" s="5">
        <v>20</v>
      </c>
      <c r="E2134" s="5">
        <v>0</v>
      </c>
      <c r="F2134" s="10">
        <v>12950.07</v>
      </c>
      <c r="G2134" s="5" t="s">
        <v>3</v>
      </c>
      <c r="H2134" s="5" t="s">
        <v>7</v>
      </c>
      <c r="I2134" s="5" t="s">
        <v>14</v>
      </c>
      <c r="J2134" s="14"/>
      <c r="K2134" s="5">
        <f t="shared" si="99"/>
        <v>8</v>
      </c>
      <c r="L2134" s="12">
        <f t="shared" si="100"/>
        <v>22513</v>
      </c>
      <c r="M2134" s="5">
        <f t="shared" ca="1" si="101"/>
        <v>63</v>
      </c>
    </row>
    <row r="2135" spans="1:13" ht="15" customHeight="1" x14ac:dyDescent="0.25">
      <c r="A2135" s="5" t="s">
        <v>1546</v>
      </c>
      <c r="B2135" s="5">
        <v>1966</v>
      </c>
      <c r="C2135" s="12" t="s">
        <v>21</v>
      </c>
      <c r="D2135" s="5">
        <v>22</v>
      </c>
      <c r="E2135" s="5">
        <v>4</v>
      </c>
      <c r="F2135" s="10">
        <v>12949.16</v>
      </c>
      <c r="G2135" s="5" t="s">
        <v>3</v>
      </c>
      <c r="H2135" s="5" t="s">
        <v>3</v>
      </c>
      <c r="I2135" s="5" t="s">
        <v>4</v>
      </c>
      <c r="J2135" s="14"/>
      <c r="K2135" s="5">
        <f t="shared" si="99"/>
        <v>12</v>
      </c>
      <c r="L2135" s="12">
        <f t="shared" si="100"/>
        <v>24463</v>
      </c>
      <c r="M2135" s="5">
        <f t="shared" ca="1" si="101"/>
        <v>58</v>
      </c>
    </row>
    <row r="2136" spans="1:13" ht="15" customHeight="1" x14ac:dyDescent="0.25">
      <c r="A2136" s="5" t="s">
        <v>1545</v>
      </c>
      <c r="B2136" s="5">
        <v>1963</v>
      </c>
      <c r="C2136" s="12" t="s">
        <v>25</v>
      </c>
      <c r="D2136" s="5">
        <v>14</v>
      </c>
      <c r="E2136" s="5">
        <v>2</v>
      </c>
      <c r="F2136" s="10">
        <v>12928.79</v>
      </c>
      <c r="G2136" s="5" t="s">
        <v>3</v>
      </c>
      <c r="H2136" s="5" t="s">
        <v>2</v>
      </c>
      <c r="I2136" s="5" t="s">
        <v>4</v>
      </c>
      <c r="J2136" s="14"/>
      <c r="K2136" s="5">
        <f t="shared" si="99"/>
        <v>8</v>
      </c>
      <c r="L2136" s="12">
        <f t="shared" si="100"/>
        <v>23237</v>
      </c>
      <c r="M2136" s="5">
        <f t="shared" ca="1" si="101"/>
        <v>61</v>
      </c>
    </row>
    <row r="2137" spans="1:13" ht="15" customHeight="1" x14ac:dyDescent="0.25">
      <c r="A2137" s="5" t="s">
        <v>1544</v>
      </c>
      <c r="B2137" s="5">
        <v>1963</v>
      </c>
      <c r="C2137" s="12" t="s">
        <v>11</v>
      </c>
      <c r="D2137" s="5">
        <v>1</v>
      </c>
      <c r="E2137" s="5">
        <v>2</v>
      </c>
      <c r="F2137" s="10">
        <v>12925.89</v>
      </c>
      <c r="G2137" s="5" t="s">
        <v>3</v>
      </c>
      <c r="H2137" s="5" t="s">
        <v>2</v>
      </c>
      <c r="I2137" s="5" t="s">
        <v>4</v>
      </c>
      <c r="J2137" s="14"/>
      <c r="K2137" s="5">
        <f t="shared" si="99"/>
        <v>9</v>
      </c>
      <c r="L2137" s="12">
        <f t="shared" si="100"/>
        <v>23255</v>
      </c>
      <c r="M2137" s="5">
        <f t="shared" ca="1" si="101"/>
        <v>61</v>
      </c>
    </row>
    <row r="2138" spans="1:13" ht="15" customHeight="1" x14ac:dyDescent="0.25">
      <c r="A2138" s="5" t="s">
        <v>1543</v>
      </c>
      <c r="B2138" s="5">
        <v>1963</v>
      </c>
      <c r="C2138" s="12" t="s">
        <v>25</v>
      </c>
      <c r="D2138" s="5">
        <v>16</v>
      </c>
      <c r="E2138" s="5">
        <v>1</v>
      </c>
      <c r="F2138" s="10">
        <v>12913.99</v>
      </c>
      <c r="G2138" s="5" t="s">
        <v>3</v>
      </c>
      <c r="H2138" s="5" t="s">
        <v>2</v>
      </c>
      <c r="I2138" s="5" t="s">
        <v>158</v>
      </c>
      <c r="J2138" s="14"/>
      <c r="K2138" s="5">
        <f t="shared" si="99"/>
        <v>8</v>
      </c>
      <c r="L2138" s="12">
        <f t="shared" si="100"/>
        <v>23239</v>
      </c>
      <c r="M2138" s="5">
        <f t="shared" ca="1" si="101"/>
        <v>61</v>
      </c>
    </row>
    <row r="2139" spans="1:13" ht="15" customHeight="1" x14ac:dyDescent="0.25">
      <c r="A2139" s="5" t="s">
        <v>1542</v>
      </c>
      <c r="B2139" s="5">
        <v>2004</v>
      </c>
      <c r="C2139" s="12" t="s">
        <v>1</v>
      </c>
      <c r="D2139" s="5">
        <v>9</v>
      </c>
      <c r="E2139" s="5">
        <v>0</v>
      </c>
      <c r="F2139" s="10">
        <v>12890.06</v>
      </c>
      <c r="G2139" s="5" t="s">
        <v>3</v>
      </c>
      <c r="H2139" s="5" t="s">
        <v>7</v>
      </c>
      <c r="I2139" s="5" t="s">
        <v>156</v>
      </c>
      <c r="J2139" s="14"/>
      <c r="K2139" s="5">
        <f t="shared" si="99"/>
        <v>7</v>
      </c>
      <c r="L2139" s="12">
        <f t="shared" si="100"/>
        <v>38177</v>
      </c>
      <c r="M2139" s="5">
        <f t="shared" ca="1" si="101"/>
        <v>20</v>
      </c>
    </row>
    <row r="2140" spans="1:13" ht="15" customHeight="1" x14ac:dyDescent="0.25">
      <c r="A2140" s="5" t="s">
        <v>2281</v>
      </c>
      <c r="B2140" s="5">
        <v>1977</v>
      </c>
      <c r="C2140" s="12" t="s">
        <v>25</v>
      </c>
      <c r="D2140" s="5">
        <v>27</v>
      </c>
      <c r="E2140" s="5">
        <v>2</v>
      </c>
      <c r="F2140" s="10">
        <v>41271.5</v>
      </c>
      <c r="G2140" s="5" t="s">
        <v>7</v>
      </c>
      <c r="H2140" s="5" t="s">
        <v>2</v>
      </c>
      <c r="I2140" s="5" t="s">
        <v>32</v>
      </c>
      <c r="J2140" s="14"/>
      <c r="K2140" s="5">
        <f t="shared" si="99"/>
        <v>8</v>
      </c>
      <c r="L2140" s="12">
        <f t="shared" si="100"/>
        <v>28364</v>
      </c>
      <c r="M2140" s="5">
        <f t="shared" ca="1" si="101"/>
        <v>47</v>
      </c>
    </row>
    <row r="2141" spans="1:13" ht="15" customHeight="1" x14ac:dyDescent="0.25">
      <c r="A2141" s="5" t="s">
        <v>1541</v>
      </c>
      <c r="B2141" s="5">
        <v>1984</v>
      </c>
      <c r="C2141" s="12" t="s">
        <v>25</v>
      </c>
      <c r="D2141" s="5">
        <v>6</v>
      </c>
      <c r="E2141" s="5">
        <v>3</v>
      </c>
      <c r="F2141" s="10">
        <v>12870.31</v>
      </c>
      <c r="G2141" s="5" t="s">
        <v>3</v>
      </c>
      <c r="H2141" s="5" t="s">
        <v>3</v>
      </c>
      <c r="I2141" s="5" t="s">
        <v>14</v>
      </c>
      <c r="J2141" s="14"/>
      <c r="K2141" s="5">
        <f t="shared" si="99"/>
        <v>8</v>
      </c>
      <c r="L2141" s="12">
        <f t="shared" si="100"/>
        <v>30900</v>
      </c>
      <c r="M2141" s="5">
        <f t="shared" ca="1" si="101"/>
        <v>40</v>
      </c>
    </row>
    <row r="2142" spans="1:13" ht="15" customHeight="1" x14ac:dyDescent="0.25">
      <c r="A2142" s="5" t="s">
        <v>1540</v>
      </c>
      <c r="B2142" s="5">
        <v>1963</v>
      </c>
      <c r="C2142" s="12" t="s">
        <v>11</v>
      </c>
      <c r="D2142" s="5">
        <v>27</v>
      </c>
      <c r="E2142" s="5">
        <v>0</v>
      </c>
      <c r="F2142" s="10">
        <v>12856.84</v>
      </c>
      <c r="G2142" s="5" t="s">
        <v>3</v>
      </c>
      <c r="H2142" s="5" t="s">
        <v>3</v>
      </c>
      <c r="I2142" s="5" t="s">
        <v>290</v>
      </c>
      <c r="J2142" s="14"/>
      <c r="K2142" s="5">
        <f t="shared" si="99"/>
        <v>9</v>
      </c>
      <c r="L2142" s="12">
        <f t="shared" si="100"/>
        <v>23281</v>
      </c>
      <c r="M2142" s="5">
        <f t="shared" ca="1" si="101"/>
        <v>61</v>
      </c>
    </row>
    <row r="2143" spans="1:13" ht="15" customHeight="1" x14ac:dyDescent="0.25">
      <c r="A2143" s="5" t="s">
        <v>1539</v>
      </c>
      <c r="B2143" s="5">
        <v>1973</v>
      </c>
      <c r="C2143" s="12" t="s">
        <v>11</v>
      </c>
      <c r="D2143" s="5">
        <v>22</v>
      </c>
      <c r="E2143" s="5">
        <v>0</v>
      </c>
      <c r="F2143" s="10">
        <v>12852.37</v>
      </c>
      <c r="G2143" s="5" t="s">
        <v>3</v>
      </c>
      <c r="H2143" s="5" t="s">
        <v>7</v>
      </c>
      <c r="I2143" s="5" t="s">
        <v>14</v>
      </c>
      <c r="J2143" s="14"/>
      <c r="K2143" s="5">
        <f t="shared" si="99"/>
        <v>9</v>
      </c>
      <c r="L2143" s="12">
        <f t="shared" si="100"/>
        <v>26929</v>
      </c>
      <c r="M2143" s="5">
        <f t="shared" ca="1" si="101"/>
        <v>51</v>
      </c>
    </row>
    <row r="2144" spans="1:13" ht="15" customHeight="1" x14ac:dyDescent="0.25">
      <c r="A2144" s="5" t="s">
        <v>1538</v>
      </c>
      <c r="B2144" s="5">
        <v>1993</v>
      </c>
      <c r="C2144" s="12" t="s">
        <v>11</v>
      </c>
      <c r="D2144" s="5">
        <v>27</v>
      </c>
      <c r="E2144" s="5">
        <v>0</v>
      </c>
      <c r="F2144" s="10">
        <v>12847.24</v>
      </c>
      <c r="G2144" s="5" t="s">
        <v>3</v>
      </c>
      <c r="H2144" s="5" t="s">
        <v>2</v>
      </c>
      <c r="I2144" s="5" t="s">
        <v>14</v>
      </c>
      <c r="J2144" s="14"/>
      <c r="K2144" s="5">
        <f t="shared" si="99"/>
        <v>9</v>
      </c>
      <c r="L2144" s="12">
        <f t="shared" si="100"/>
        <v>34239</v>
      </c>
      <c r="M2144" s="5">
        <f t="shared" ca="1" si="101"/>
        <v>31</v>
      </c>
    </row>
    <row r="2145" spans="1:13" ht="15" customHeight="1" x14ac:dyDescent="0.25">
      <c r="A2145" s="5" t="s">
        <v>1537</v>
      </c>
      <c r="B2145" s="5">
        <v>2004</v>
      </c>
      <c r="C2145" s="12" t="s">
        <v>6</v>
      </c>
      <c r="D2145" s="5">
        <v>9</v>
      </c>
      <c r="E2145" s="5">
        <v>2</v>
      </c>
      <c r="F2145" s="10">
        <v>12829.46</v>
      </c>
      <c r="G2145" s="5" t="s">
        <v>3</v>
      </c>
      <c r="H2145" s="5" t="s">
        <v>3</v>
      </c>
      <c r="I2145" s="5" t="s">
        <v>158</v>
      </c>
      <c r="J2145" s="14"/>
      <c r="K2145" s="5">
        <f t="shared" si="99"/>
        <v>11</v>
      </c>
      <c r="L2145" s="12">
        <f t="shared" si="100"/>
        <v>38300</v>
      </c>
      <c r="M2145" s="5">
        <f t="shared" ca="1" si="101"/>
        <v>20</v>
      </c>
    </row>
    <row r="2146" spans="1:13" ht="15" customHeight="1" x14ac:dyDescent="0.25">
      <c r="A2146" s="5" t="s">
        <v>1536</v>
      </c>
      <c r="B2146" s="5">
        <v>1967</v>
      </c>
      <c r="C2146" s="12" t="s">
        <v>11</v>
      </c>
      <c r="D2146" s="5">
        <v>25</v>
      </c>
      <c r="E2146" s="5">
        <v>0</v>
      </c>
      <c r="F2146" s="10">
        <v>12823.25</v>
      </c>
      <c r="G2146" s="5" t="s">
        <v>3</v>
      </c>
      <c r="H2146" s="5" t="s">
        <v>3</v>
      </c>
      <c r="I2146" s="5" t="s">
        <v>290</v>
      </c>
      <c r="J2146" s="14"/>
      <c r="K2146" s="5">
        <f t="shared" si="99"/>
        <v>9</v>
      </c>
      <c r="L2146" s="12">
        <f t="shared" si="100"/>
        <v>24740</v>
      </c>
      <c r="M2146" s="5">
        <f t="shared" ca="1" si="101"/>
        <v>57</v>
      </c>
    </row>
    <row r="2147" spans="1:13" ht="15" customHeight="1" x14ac:dyDescent="0.25">
      <c r="A2147" s="5" t="s">
        <v>1535</v>
      </c>
      <c r="B2147" s="5">
        <v>1963</v>
      </c>
      <c r="C2147" s="12" t="s">
        <v>1</v>
      </c>
      <c r="D2147" s="5">
        <v>20</v>
      </c>
      <c r="E2147" s="5">
        <v>0</v>
      </c>
      <c r="F2147" s="10">
        <v>12815.44</v>
      </c>
      <c r="G2147" s="5" t="s">
        <v>3</v>
      </c>
      <c r="H2147" s="5" t="s">
        <v>3</v>
      </c>
      <c r="I2147" s="5" t="s">
        <v>237</v>
      </c>
      <c r="J2147" s="14"/>
      <c r="K2147" s="5">
        <f t="shared" si="99"/>
        <v>7</v>
      </c>
      <c r="L2147" s="12">
        <f t="shared" si="100"/>
        <v>23212</v>
      </c>
      <c r="M2147" s="5">
        <f t="shared" ca="1" si="101"/>
        <v>61</v>
      </c>
    </row>
    <row r="2148" spans="1:13" ht="15" customHeight="1" x14ac:dyDescent="0.25">
      <c r="A2148" s="5" t="s">
        <v>1534</v>
      </c>
      <c r="B2148" s="5">
        <v>1978</v>
      </c>
      <c r="C2148" s="12" t="s">
        <v>1</v>
      </c>
      <c r="D2148" s="5">
        <v>24</v>
      </c>
      <c r="E2148" s="5">
        <v>0</v>
      </c>
      <c r="F2148" s="10">
        <v>12797.21</v>
      </c>
      <c r="G2148" s="5" t="s">
        <v>3</v>
      </c>
      <c r="H2148" s="5" t="s">
        <v>7</v>
      </c>
      <c r="I2148" s="5" t="s">
        <v>237</v>
      </c>
      <c r="J2148" s="14"/>
      <c r="K2148" s="5">
        <f t="shared" si="99"/>
        <v>7</v>
      </c>
      <c r="L2148" s="12">
        <f t="shared" si="100"/>
        <v>28695</v>
      </c>
      <c r="M2148" s="5">
        <f t="shared" ca="1" si="101"/>
        <v>46</v>
      </c>
    </row>
    <row r="2149" spans="1:13" ht="15" customHeight="1" x14ac:dyDescent="0.25">
      <c r="A2149" s="5" t="s">
        <v>1533</v>
      </c>
      <c r="B2149" s="5">
        <v>1983</v>
      </c>
      <c r="C2149" s="12" t="s">
        <v>27</v>
      </c>
      <c r="D2149" s="5">
        <v>29</v>
      </c>
      <c r="E2149" s="5">
        <v>3</v>
      </c>
      <c r="F2149" s="10">
        <v>12788.18</v>
      </c>
      <c r="G2149" s="5" t="s">
        <v>3</v>
      </c>
      <c r="H2149" s="5" t="s">
        <v>7</v>
      </c>
      <c r="I2149" s="5" t="s">
        <v>525</v>
      </c>
      <c r="J2149" s="14"/>
      <c r="K2149" s="5">
        <f t="shared" si="99"/>
        <v>10</v>
      </c>
      <c r="L2149" s="12">
        <f t="shared" si="100"/>
        <v>30618</v>
      </c>
      <c r="M2149" s="5">
        <f t="shared" ca="1" si="101"/>
        <v>41</v>
      </c>
    </row>
    <row r="2150" spans="1:13" ht="15" customHeight="1" x14ac:dyDescent="0.25">
      <c r="A2150" s="5" t="s">
        <v>1532</v>
      </c>
      <c r="B2150" s="5">
        <v>1963</v>
      </c>
      <c r="C2150" s="12" t="s">
        <v>21</v>
      </c>
      <c r="D2150" s="5">
        <v>5</v>
      </c>
      <c r="E2150" s="5">
        <v>0</v>
      </c>
      <c r="F2150" s="10">
        <v>12788.03</v>
      </c>
      <c r="G2150" s="5" t="s">
        <v>3</v>
      </c>
      <c r="H2150" s="5" t="s">
        <v>3</v>
      </c>
      <c r="I2150" s="5" t="s">
        <v>190</v>
      </c>
      <c r="J2150" s="14"/>
      <c r="K2150" s="5">
        <f t="shared" si="99"/>
        <v>12</v>
      </c>
      <c r="L2150" s="12">
        <f t="shared" si="100"/>
        <v>23350</v>
      </c>
      <c r="M2150" s="5">
        <f t="shared" ca="1" si="101"/>
        <v>61</v>
      </c>
    </row>
    <row r="2151" spans="1:13" ht="15" customHeight="1" x14ac:dyDescent="0.25">
      <c r="A2151" s="5" t="s">
        <v>2280</v>
      </c>
      <c r="B2151" s="5">
        <v>1964</v>
      </c>
      <c r="C2151" s="12" t="s">
        <v>9</v>
      </c>
      <c r="D2151" s="5">
        <v>6</v>
      </c>
      <c r="E2151" s="5">
        <v>0</v>
      </c>
      <c r="F2151" s="10">
        <v>41250.39</v>
      </c>
      <c r="G2151" s="5" t="s">
        <v>7</v>
      </c>
      <c r="H2151" s="5" t="s">
        <v>3</v>
      </c>
      <c r="I2151" s="5" t="s">
        <v>32</v>
      </c>
      <c r="J2151" s="14"/>
      <c r="K2151" s="5">
        <f t="shared" si="99"/>
        <v>6</v>
      </c>
      <c r="L2151" s="12">
        <f t="shared" si="100"/>
        <v>23534</v>
      </c>
      <c r="M2151" s="5">
        <f t="shared" ca="1" si="101"/>
        <v>60</v>
      </c>
    </row>
    <row r="2152" spans="1:13" ht="15" customHeight="1" x14ac:dyDescent="0.25">
      <c r="A2152" s="5" t="s">
        <v>1531</v>
      </c>
      <c r="B2152" s="5">
        <v>1972</v>
      </c>
      <c r="C2152" s="12" t="s">
        <v>27</v>
      </c>
      <c r="D2152" s="5">
        <v>7</v>
      </c>
      <c r="E2152" s="5">
        <v>0</v>
      </c>
      <c r="F2152" s="10">
        <v>12776.05</v>
      </c>
      <c r="G2152" s="5" t="s">
        <v>3</v>
      </c>
      <c r="H2152" s="5" t="s">
        <v>3</v>
      </c>
      <c r="I2152" s="5" t="s">
        <v>525</v>
      </c>
      <c r="J2152" s="14"/>
      <c r="K2152" s="5">
        <f t="shared" si="99"/>
        <v>10</v>
      </c>
      <c r="L2152" s="12">
        <f t="shared" si="100"/>
        <v>26579</v>
      </c>
      <c r="M2152" s="5">
        <f t="shared" ca="1" si="101"/>
        <v>52</v>
      </c>
    </row>
    <row r="2153" spans="1:13" ht="15" customHeight="1" x14ac:dyDescent="0.25">
      <c r="A2153" s="5" t="s">
        <v>1530</v>
      </c>
      <c r="B2153" s="5">
        <v>1975</v>
      </c>
      <c r="C2153" s="12" t="s">
        <v>11</v>
      </c>
      <c r="D2153" s="5">
        <v>25</v>
      </c>
      <c r="E2153" s="5">
        <v>1</v>
      </c>
      <c r="F2153" s="10">
        <v>12770.27</v>
      </c>
      <c r="G2153" s="5" t="s">
        <v>3</v>
      </c>
      <c r="H2153" s="5" t="s">
        <v>3</v>
      </c>
      <c r="I2153" s="5" t="s">
        <v>290</v>
      </c>
      <c r="J2153" s="14"/>
      <c r="K2153" s="5">
        <f t="shared" si="99"/>
        <v>9</v>
      </c>
      <c r="L2153" s="12">
        <f t="shared" si="100"/>
        <v>27662</v>
      </c>
      <c r="M2153" s="5">
        <f t="shared" ca="1" si="101"/>
        <v>49</v>
      </c>
    </row>
    <row r="2154" spans="1:13" ht="15" customHeight="1" x14ac:dyDescent="0.25">
      <c r="A2154" s="5" t="s">
        <v>1529</v>
      </c>
      <c r="B2154" s="5">
        <v>1962</v>
      </c>
      <c r="C2154" s="12" t="s">
        <v>27</v>
      </c>
      <c r="D2154" s="5">
        <v>1</v>
      </c>
      <c r="E2154" s="5">
        <v>0</v>
      </c>
      <c r="F2154" s="10">
        <v>12741.17</v>
      </c>
      <c r="G2154" s="5" t="s">
        <v>3</v>
      </c>
      <c r="H2154" s="5" t="s">
        <v>7</v>
      </c>
      <c r="I2154" s="5" t="s">
        <v>346</v>
      </c>
      <c r="J2154" s="14"/>
      <c r="K2154" s="5">
        <f t="shared" si="99"/>
        <v>10</v>
      </c>
      <c r="L2154" s="12">
        <f t="shared" si="100"/>
        <v>22920</v>
      </c>
      <c r="M2154" s="5">
        <f t="shared" ca="1" si="101"/>
        <v>62</v>
      </c>
    </row>
    <row r="2155" spans="1:13" ht="15" customHeight="1" x14ac:dyDescent="0.25">
      <c r="A2155" s="5" t="s">
        <v>1528</v>
      </c>
      <c r="B2155" s="5">
        <v>1962</v>
      </c>
      <c r="C2155" s="12" t="s">
        <v>11</v>
      </c>
      <c r="D2155" s="5">
        <v>2</v>
      </c>
      <c r="E2155" s="5">
        <v>0</v>
      </c>
      <c r="F2155" s="10">
        <v>12731</v>
      </c>
      <c r="G2155" s="5" t="s">
        <v>3</v>
      </c>
      <c r="H2155" s="5" t="s">
        <v>3</v>
      </c>
      <c r="I2155" s="5" t="s">
        <v>158</v>
      </c>
      <c r="J2155" s="14"/>
      <c r="K2155" s="5">
        <f t="shared" si="99"/>
        <v>9</v>
      </c>
      <c r="L2155" s="12">
        <f t="shared" si="100"/>
        <v>22891</v>
      </c>
      <c r="M2155" s="5">
        <f t="shared" ca="1" si="101"/>
        <v>62</v>
      </c>
    </row>
    <row r="2156" spans="1:13" ht="15" customHeight="1" x14ac:dyDescent="0.25">
      <c r="A2156" s="5" t="s">
        <v>1527</v>
      </c>
      <c r="B2156" s="5">
        <v>1988</v>
      </c>
      <c r="C2156" s="12" t="s">
        <v>1</v>
      </c>
      <c r="D2156" s="5">
        <v>17</v>
      </c>
      <c r="E2156" s="5">
        <v>3</v>
      </c>
      <c r="F2156" s="10">
        <v>12718.21</v>
      </c>
      <c r="G2156" s="5" t="s">
        <v>3</v>
      </c>
      <c r="H2156" s="5" t="s">
        <v>7</v>
      </c>
      <c r="I2156" s="5" t="s">
        <v>525</v>
      </c>
      <c r="J2156" s="14"/>
      <c r="K2156" s="5">
        <f t="shared" si="99"/>
        <v>7</v>
      </c>
      <c r="L2156" s="12">
        <f t="shared" si="100"/>
        <v>32341</v>
      </c>
      <c r="M2156" s="5">
        <f t="shared" ca="1" si="101"/>
        <v>36</v>
      </c>
    </row>
    <row r="2157" spans="1:13" ht="15" customHeight="1" x14ac:dyDescent="0.25">
      <c r="A2157" s="5" t="s">
        <v>1526</v>
      </c>
      <c r="B2157" s="5">
        <v>1970</v>
      </c>
      <c r="C2157" s="12" t="s">
        <v>1</v>
      </c>
      <c r="D2157" s="5">
        <v>8</v>
      </c>
      <c r="E2157" s="5">
        <v>0</v>
      </c>
      <c r="F2157" s="10">
        <v>12713</v>
      </c>
      <c r="G2157" s="5" t="s">
        <v>3</v>
      </c>
      <c r="H2157" s="5" t="s">
        <v>7</v>
      </c>
      <c r="I2157" s="5" t="s">
        <v>32</v>
      </c>
      <c r="J2157" s="14"/>
      <c r="K2157" s="5">
        <f t="shared" si="99"/>
        <v>7</v>
      </c>
      <c r="L2157" s="12">
        <f t="shared" si="100"/>
        <v>25757</v>
      </c>
      <c r="M2157" s="5">
        <f t="shared" ca="1" si="101"/>
        <v>54</v>
      </c>
    </row>
    <row r="2158" spans="1:13" ht="15" customHeight="1" x14ac:dyDescent="0.25">
      <c r="A2158" s="5" t="s">
        <v>1525</v>
      </c>
      <c r="B2158" s="5">
        <v>1964</v>
      </c>
      <c r="C2158" s="12" t="s">
        <v>6</v>
      </c>
      <c r="D2158" s="5">
        <v>28</v>
      </c>
      <c r="E2158" s="5">
        <v>0</v>
      </c>
      <c r="F2158" s="10">
        <v>12700.63</v>
      </c>
      <c r="G2158" s="5" t="s">
        <v>3</v>
      </c>
      <c r="H2158" s="5" t="s">
        <v>3</v>
      </c>
      <c r="I2158" s="5" t="s">
        <v>32</v>
      </c>
      <c r="J2158" s="14"/>
      <c r="K2158" s="5">
        <f t="shared" si="99"/>
        <v>11</v>
      </c>
      <c r="L2158" s="12">
        <f t="shared" si="100"/>
        <v>23709</v>
      </c>
      <c r="M2158" s="5">
        <f t="shared" ca="1" si="101"/>
        <v>60</v>
      </c>
    </row>
    <row r="2159" spans="1:13" ht="15" customHeight="1" x14ac:dyDescent="0.25">
      <c r="A2159" s="5" t="s">
        <v>1524</v>
      </c>
      <c r="B2159" s="5">
        <v>1992</v>
      </c>
      <c r="C2159" s="12" t="s">
        <v>1</v>
      </c>
      <c r="D2159" s="5">
        <v>7</v>
      </c>
      <c r="E2159" s="5">
        <v>0</v>
      </c>
      <c r="F2159" s="10">
        <v>12699.56</v>
      </c>
      <c r="G2159" s="5" t="s">
        <v>3</v>
      </c>
      <c r="H2159" s="5" t="s">
        <v>2</v>
      </c>
      <c r="I2159" s="5" t="s">
        <v>32</v>
      </c>
      <c r="J2159" s="14"/>
      <c r="K2159" s="5">
        <f t="shared" si="99"/>
        <v>7</v>
      </c>
      <c r="L2159" s="12">
        <f t="shared" si="100"/>
        <v>33792</v>
      </c>
      <c r="M2159" s="5">
        <f t="shared" ca="1" si="101"/>
        <v>32</v>
      </c>
    </row>
    <row r="2160" spans="1:13" ht="15" customHeight="1" x14ac:dyDescent="0.25">
      <c r="A2160" s="5" t="s">
        <v>1523</v>
      </c>
      <c r="B2160" s="5">
        <v>1974</v>
      </c>
      <c r="C2160" s="12" t="s">
        <v>11</v>
      </c>
      <c r="D2160" s="5">
        <v>24</v>
      </c>
      <c r="E2160" s="5">
        <v>0</v>
      </c>
      <c r="F2160" s="10">
        <v>12697.48</v>
      </c>
      <c r="G2160" s="5" t="s">
        <v>3</v>
      </c>
      <c r="H2160" s="5" t="s">
        <v>3</v>
      </c>
      <c r="I2160" s="5" t="s">
        <v>290</v>
      </c>
      <c r="J2160" s="14"/>
      <c r="K2160" s="5">
        <f t="shared" si="99"/>
        <v>9</v>
      </c>
      <c r="L2160" s="12">
        <f t="shared" si="100"/>
        <v>27296</v>
      </c>
      <c r="M2160" s="5">
        <f t="shared" ca="1" si="101"/>
        <v>50</v>
      </c>
    </row>
    <row r="2161" spans="1:13" ht="15" customHeight="1" x14ac:dyDescent="0.25">
      <c r="A2161" s="5" t="s">
        <v>1522</v>
      </c>
      <c r="B2161" s="5">
        <v>1962</v>
      </c>
      <c r="C2161" s="12" t="s">
        <v>25</v>
      </c>
      <c r="D2161" s="5">
        <v>27</v>
      </c>
      <c r="E2161" s="5">
        <v>0</v>
      </c>
      <c r="F2161" s="10">
        <v>12648.7</v>
      </c>
      <c r="G2161" s="5" t="s">
        <v>3</v>
      </c>
      <c r="H2161" s="5" t="s">
        <v>2</v>
      </c>
      <c r="I2161" s="5" t="s">
        <v>4</v>
      </c>
      <c r="J2161" s="14"/>
      <c r="K2161" s="5">
        <f t="shared" si="99"/>
        <v>8</v>
      </c>
      <c r="L2161" s="12">
        <f t="shared" si="100"/>
        <v>22885</v>
      </c>
      <c r="M2161" s="5">
        <f t="shared" ca="1" si="101"/>
        <v>62</v>
      </c>
    </row>
    <row r="2162" spans="1:13" ht="15" customHeight="1" x14ac:dyDescent="0.25">
      <c r="A2162" s="5" t="s">
        <v>2279</v>
      </c>
      <c r="B2162" s="5">
        <v>1969</v>
      </c>
      <c r="C2162" s="12" t="s">
        <v>25</v>
      </c>
      <c r="D2162" s="5">
        <v>8</v>
      </c>
      <c r="E2162" s="5">
        <v>0</v>
      </c>
      <c r="F2162" s="10">
        <v>41191.57</v>
      </c>
      <c r="G2162" s="5" t="s">
        <v>7</v>
      </c>
      <c r="H2162" s="5" t="s">
        <v>2</v>
      </c>
      <c r="I2162" s="5" t="s">
        <v>32</v>
      </c>
      <c r="J2162" s="14"/>
      <c r="K2162" s="5">
        <f t="shared" si="99"/>
        <v>8</v>
      </c>
      <c r="L2162" s="12">
        <f t="shared" si="100"/>
        <v>25423</v>
      </c>
      <c r="M2162" s="5">
        <f t="shared" ca="1" si="101"/>
        <v>55</v>
      </c>
    </row>
    <row r="2163" spans="1:13" ht="15" customHeight="1" x14ac:dyDescent="0.25">
      <c r="A2163" s="5" t="s">
        <v>1521</v>
      </c>
      <c r="B2163" s="5">
        <v>1965</v>
      </c>
      <c r="C2163" s="12" t="s">
        <v>11</v>
      </c>
      <c r="D2163" s="5">
        <v>14</v>
      </c>
      <c r="E2163" s="5">
        <v>2</v>
      </c>
      <c r="F2163" s="10">
        <v>12646.21</v>
      </c>
      <c r="G2163" s="5" t="s">
        <v>3</v>
      </c>
      <c r="H2163" s="5" t="s">
        <v>2</v>
      </c>
      <c r="I2163" s="5" t="s">
        <v>32</v>
      </c>
      <c r="J2163" s="14"/>
      <c r="K2163" s="5">
        <f t="shared" si="99"/>
        <v>9</v>
      </c>
      <c r="L2163" s="12">
        <f t="shared" si="100"/>
        <v>23999</v>
      </c>
      <c r="M2163" s="5">
        <f t="shared" ca="1" si="101"/>
        <v>59</v>
      </c>
    </row>
    <row r="2164" spans="1:13" ht="15" customHeight="1" x14ac:dyDescent="0.25">
      <c r="A2164" s="5" t="s">
        <v>1520</v>
      </c>
      <c r="B2164" s="5">
        <v>1962</v>
      </c>
      <c r="C2164" s="12" t="s">
        <v>1</v>
      </c>
      <c r="D2164" s="5">
        <v>11</v>
      </c>
      <c r="E2164" s="5">
        <v>0</v>
      </c>
      <c r="F2164" s="10">
        <v>12644.59</v>
      </c>
      <c r="G2164" s="5" t="s">
        <v>3</v>
      </c>
      <c r="H2164" s="5" t="s">
        <v>2</v>
      </c>
      <c r="I2164" s="5" t="s">
        <v>32</v>
      </c>
      <c r="J2164" s="14"/>
      <c r="K2164" s="5">
        <f t="shared" si="99"/>
        <v>7</v>
      </c>
      <c r="L2164" s="12">
        <f t="shared" si="100"/>
        <v>22838</v>
      </c>
      <c r="M2164" s="5">
        <f t="shared" ca="1" si="101"/>
        <v>62</v>
      </c>
    </row>
    <row r="2165" spans="1:13" ht="15" customHeight="1" x14ac:dyDescent="0.25">
      <c r="A2165" s="5" t="s">
        <v>1519</v>
      </c>
      <c r="B2165" s="5">
        <v>1966</v>
      </c>
      <c r="C2165" s="12" t="s">
        <v>21</v>
      </c>
      <c r="D2165" s="5">
        <v>17</v>
      </c>
      <c r="E2165" s="5">
        <v>2</v>
      </c>
      <c r="F2165" s="10">
        <v>12643.38</v>
      </c>
      <c r="G2165" s="5" t="s">
        <v>3</v>
      </c>
      <c r="H2165" s="5" t="s">
        <v>7</v>
      </c>
      <c r="I2165" s="5" t="s">
        <v>14</v>
      </c>
      <c r="J2165" s="14"/>
      <c r="K2165" s="5">
        <f t="shared" si="99"/>
        <v>12</v>
      </c>
      <c r="L2165" s="12">
        <f t="shared" si="100"/>
        <v>24458</v>
      </c>
      <c r="M2165" s="5">
        <f t="shared" ca="1" si="101"/>
        <v>58</v>
      </c>
    </row>
    <row r="2166" spans="1:13" ht="15" customHeight="1" x14ac:dyDescent="0.25">
      <c r="A2166" s="5" t="s">
        <v>1518</v>
      </c>
      <c r="B2166" s="5">
        <v>1972</v>
      </c>
      <c r="C2166" s="12" t="s">
        <v>11</v>
      </c>
      <c r="D2166" s="5">
        <v>5</v>
      </c>
      <c r="E2166" s="5">
        <v>0</v>
      </c>
      <c r="F2166" s="10">
        <v>12640.24</v>
      </c>
      <c r="G2166" s="5" t="s">
        <v>3</v>
      </c>
      <c r="H2166" s="5" t="s">
        <v>7</v>
      </c>
      <c r="I2166" s="5" t="s">
        <v>32</v>
      </c>
      <c r="J2166" s="14"/>
      <c r="K2166" s="5">
        <f t="shared" si="99"/>
        <v>9</v>
      </c>
      <c r="L2166" s="12">
        <f t="shared" si="100"/>
        <v>26547</v>
      </c>
      <c r="M2166" s="5">
        <f t="shared" ca="1" si="101"/>
        <v>52</v>
      </c>
    </row>
    <row r="2167" spans="1:13" ht="15" customHeight="1" x14ac:dyDescent="0.25">
      <c r="A2167" s="5" t="s">
        <v>1517</v>
      </c>
      <c r="B2167" s="5">
        <v>1962</v>
      </c>
      <c r="C2167" s="12" t="s">
        <v>1</v>
      </c>
      <c r="D2167" s="5">
        <v>22</v>
      </c>
      <c r="E2167" s="5">
        <v>0</v>
      </c>
      <c r="F2167" s="10">
        <v>12638.2</v>
      </c>
      <c r="G2167" s="5" t="s">
        <v>3</v>
      </c>
      <c r="H2167" s="5" t="s">
        <v>7</v>
      </c>
      <c r="I2167" s="5" t="s">
        <v>32</v>
      </c>
      <c r="J2167" s="14"/>
      <c r="K2167" s="5">
        <f t="shared" si="99"/>
        <v>7</v>
      </c>
      <c r="L2167" s="12">
        <f t="shared" si="100"/>
        <v>22849</v>
      </c>
      <c r="M2167" s="5">
        <f t="shared" ca="1" si="101"/>
        <v>62</v>
      </c>
    </row>
    <row r="2168" spans="1:13" ht="15" customHeight="1" x14ac:dyDescent="0.25">
      <c r="A2168" s="5" t="s">
        <v>1516</v>
      </c>
      <c r="B2168" s="5">
        <v>1962</v>
      </c>
      <c r="C2168" s="12" t="s">
        <v>6</v>
      </c>
      <c r="D2168" s="5">
        <v>22</v>
      </c>
      <c r="E2168" s="5">
        <v>0</v>
      </c>
      <c r="F2168" s="10">
        <v>12629.9</v>
      </c>
      <c r="G2168" s="5" t="s">
        <v>3</v>
      </c>
      <c r="H2168" s="5" t="s">
        <v>3</v>
      </c>
      <c r="I2168" s="5" t="s">
        <v>4</v>
      </c>
      <c r="J2168" s="14"/>
      <c r="K2168" s="5">
        <f t="shared" si="99"/>
        <v>11</v>
      </c>
      <c r="L2168" s="12">
        <f t="shared" si="100"/>
        <v>22972</v>
      </c>
      <c r="M2168" s="5">
        <f t="shared" ca="1" si="101"/>
        <v>62</v>
      </c>
    </row>
    <row r="2169" spans="1:13" ht="15" customHeight="1" x14ac:dyDescent="0.25">
      <c r="A2169" s="5" t="s">
        <v>1515</v>
      </c>
      <c r="B2169" s="5">
        <v>1965</v>
      </c>
      <c r="C2169" s="12" t="s">
        <v>27</v>
      </c>
      <c r="D2169" s="5">
        <v>4</v>
      </c>
      <c r="E2169" s="5">
        <v>2</v>
      </c>
      <c r="F2169" s="10">
        <v>12629.17</v>
      </c>
      <c r="G2169" s="5" t="s">
        <v>3</v>
      </c>
      <c r="H2169" s="5" t="s">
        <v>7</v>
      </c>
      <c r="I2169" s="5" t="s">
        <v>4</v>
      </c>
      <c r="J2169" s="14"/>
      <c r="K2169" s="5">
        <f t="shared" si="99"/>
        <v>10</v>
      </c>
      <c r="L2169" s="12">
        <f t="shared" si="100"/>
        <v>24019</v>
      </c>
      <c r="M2169" s="5">
        <f t="shared" ca="1" si="101"/>
        <v>59</v>
      </c>
    </row>
    <row r="2170" spans="1:13" ht="15" customHeight="1" x14ac:dyDescent="0.25">
      <c r="A2170" s="5" t="s">
        <v>1514</v>
      </c>
      <c r="B2170" s="5">
        <v>1970</v>
      </c>
      <c r="C2170" s="12" t="s">
        <v>21</v>
      </c>
      <c r="D2170" s="5">
        <v>28</v>
      </c>
      <c r="E2170" s="5">
        <v>0</v>
      </c>
      <c r="F2170" s="10">
        <v>12624.74</v>
      </c>
      <c r="G2170" s="5" t="s">
        <v>3</v>
      </c>
      <c r="H2170" s="5" t="s">
        <v>7</v>
      </c>
      <c r="I2170" s="5" t="s">
        <v>14</v>
      </c>
      <c r="J2170" s="14"/>
      <c r="K2170" s="5">
        <f t="shared" si="99"/>
        <v>12</v>
      </c>
      <c r="L2170" s="12">
        <f t="shared" si="100"/>
        <v>25930</v>
      </c>
      <c r="M2170" s="5">
        <f t="shared" ca="1" si="101"/>
        <v>54</v>
      </c>
    </row>
    <row r="2171" spans="1:13" ht="15" customHeight="1" x14ac:dyDescent="0.25">
      <c r="A2171" s="5" t="s">
        <v>1513</v>
      </c>
      <c r="B2171" s="5">
        <v>1963</v>
      </c>
      <c r="C2171" s="12" t="s">
        <v>25</v>
      </c>
      <c r="D2171" s="5">
        <v>19</v>
      </c>
      <c r="E2171" s="5">
        <v>0</v>
      </c>
      <c r="F2171" s="10">
        <v>12622.18</v>
      </c>
      <c r="G2171" s="5" t="s">
        <v>3</v>
      </c>
      <c r="H2171" s="5" t="s">
        <v>7</v>
      </c>
      <c r="I2171" s="5" t="s">
        <v>14</v>
      </c>
      <c r="J2171" s="14"/>
      <c r="K2171" s="5">
        <f t="shared" si="99"/>
        <v>8</v>
      </c>
      <c r="L2171" s="12">
        <f t="shared" si="100"/>
        <v>23242</v>
      </c>
      <c r="M2171" s="5">
        <f t="shared" ca="1" si="101"/>
        <v>61</v>
      </c>
    </row>
    <row r="2172" spans="1:13" ht="15" customHeight="1" x14ac:dyDescent="0.25">
      <c r="A2172" s="5" t="s">
        <v>1512</v>
      </c>
      <c r="B2172" s="5">
        <v>1998</v>
      </c>
      <c r="C2172" s="12" t="s">
        <v>6</v>
      </c>
      <c r="D2172" s="5">
        <v>18</v>
      </c>
      <c r="E2172" s="5">
        <v>1</v>
      </c>
      <c r="F2172" s="10">
        <v>12609.89</v>
      </c>
      <c r="G2172" s="5" t="s">
        <v>3</v>
      </c>
      <c r="H2172" s="5" t="s">
        <v>3</v>
      </c>
      <c r="I2172" s="5" t="s">
        <v>14</v>
      </c>
      <c r="J2172" s="14"/>
      <c r="K2172" s="5">
        <f t="shared" si="99"/>
        <v>11</v>
      </c>
      <c r="L2172" s="12">
        <f t="shared" si="100"/>
        <v>36117</v>
      </c>
      <c r="M2172" s="5">
        <f t="shared" ca="1" si="101"/>
        <v>26</v>
      </c>
    </row>
    <row r="2173" spans="1:13" ht="15" customHeight="1" x14ac:dyDescent="0.25">
      <c r="A2173" s="5" t="s">
        <v>2278</v>
      </c>
      <c r="B2173" s="5">
        <v>1972</v>
      </c>
      <c r="C2173" s="12" t="s">
        <v>11</v>
      </c>
      <c r="D2173" s="5">
        <v>6</v>
      </c>
      <c r="E2173" s="5">
        <v>0</v>
      </c>
      <c r="F2173" s="10">
        <v>41097.160000000003</v>
      </c>
      <c r="G2173" s="5" t="s">
        <v>7</v>
      </c>
      <c r="H2173" s="5" t="s">
        <v>3</v>
      </c>
      <c r="I2173" s="5" t="s">
        <v>158</v>
      </c>
      <c r="J2173" s="14"/>
      <c r="K2173" s="5">
        <f t="shared" si="99"/>
        <v>9</v>
      </c>
      <c r="L2173" s="12">
        <f t="shared" si="100"/>
        <v>26548</v>
      </c>
      <c r="M2173" s="5">
        <f t="shared" ca="1" si="101"/>
        <v>52</v>
      </c>
    </row>
    <row r="2174" spans="1:13" ht="15" customHeight="1" x14ac:dyDescent="0.25">
      <c r="A2174" s="5" t="s">
        <v>1511</v>
      </c>
      <c r="B2174" s="5">
        <v>1988</v>
      </c>
      <c r="C2174" s="12" t="s">
        <v>25</v>
      </c>
      <c r="D2174" s="5">
        <v>11</v>
      </c>
      <c r="E2174" s="5">
        <v>3</v>
      </c>
      <c r="F2174" s="10">
        <v>12600.46</v>
      </c>
      <c r="G2174" s="5" t="s">
        <v>3</v>
      </c>
      <c r="H2174" s="5" t="s">
        <v>7</v>
      </c>
      <c r="I2174" s="5" t="s">
        <v>239</v>
      </c>
      <c r="J2174" s="14"/>
      <c r="K2174" s="5">
        <f t="shared" si="99"/>
        <v>8</v>
      </c>
      <c r="L2174" s="12">
        <f t="shared" si="100"/>
        <v>32366</v>
      </c>
      <c r="M2174" s="5">
        <f t="shared" ca="1" si="101"/>
        <v>36</v>
      </c>
    </row>
    <row r="2175" spans="1:13" ht="15" customHeight="1" x14ac:dyDescent="0.25">
      <c r="A2175" s="5" t="s">
        <v>1510</v>
      </c>
      <c r="B2175" s="5">
        <v>1970</v>
      </c>
      <c r="C2175" s="12" t="s">
        <v>9</v>
      </c>
      <c r="D2175" s="5">
        <v>18</v>
      </c>
      <c r="E2175" s="5">
        <v>5</v>
      </c>
      <c r="F2175" s="10">
        <v>12592.53</v>
      </c>
      <c r="G2175" s="5" t="s">
        <v>3</v>
      </c>
      <c r="H2175" s="5" t="s">
        <v>2</v>
      </c>
      <c r="I2175" s="5" t="s">
        <v>4</v>
      </c>
      <c r="J2175" s="14"/>
      <c r="K2175" s="5">
        <f t="shared" si="99"/>
        <v>6</v>
      </c>
      <c r="L2175" s="12">
        <f t="shared" si="100"/>
        <v>25737</v>
      </c>
      <c r="M2175" s="5">
        <f t="shared" ca="1" si="101"/>
        <v>54</v>
      </c>
    </row>
    <row r="2176" spans="1:13" ht="15" customHeight="1" x14ac:dyDescent="0.25">
      <c r="A2176" s="5" t="s">
        <v>1509</v>
      </c>
      <c r="B2176" s="5">
        <v>1969</v>
      </c>
      <c r="C2176" s="12" t="s">
        <v>6</v>
      </c>
      <c r="D2176" s="5">
        <v>26</v>
      </c>
      <c r="E2176" s="5">
        <v>0</v>
      </c>
      <c r="F2176" s="10">
        <v>12579.92</v>
      </c>
      <c r="G2176" s="5" t="s">
        <v>3</v>
      </c>
      <c r="H2176" s="5" t="s">
        <v>7</v>
      </c>
      <c r="I2176" s="5" t="s">
        <v>190</v>
      </c>
      <c r="J2176" s="14"/>
      <c r="K2176" s="5">
        <f t="shared" si="99"/>
        <v>11</v>
      </c>
      <c r="L2176" s="12">
        <f t="shared" si="100"/>
        <v>25533</v>
      </c>
      <c r="M2176" s="5">
        <f t="shared" ca="1" si="101"/>
        <v>55</v>
      </c>
    </row>
    <row r="2177" spans="1:13" ht="15" customHeight="1" x14ac:dyDescent="0.25">
      <c r="A2177" s="5" t="s">
        <v>1508</v>
      </c>
      <c r="B2177" s="5">
        <v>1961</v>
      </c>
      <c r="C2177" s="12" t="s">
        <v>6</v>
      </c>
      <c r="D2177" s="5">
        <v>28</v>
      </c>
      <c r="E2177" s="5">
        <v>0</v>
      </c>
      <c r="F2177" s="10">
        <v>12574.05</v>
      </c>
      <c r="G2177" s="5" t="s">
        <v>3</v>
      </c>
      <c r="H2177" s="5" t="s">
        <v>7</v>
      </c>
      <c r="I2177" s="5" t="s">
        <v>32</v>
      </c>
      <c r="J2177" s="14"/>
      <c r="K2177" s="5">
        <f t="shared" si="99"/>
        <v>11</v>
      </c>
      <c r="L2177" s="12">
        <f t="shared" si="100"/>
        <v>22613</v>
      </c>
      <c r="M2177" s="5">
        <f t="shared" ca="1" si="101"/>
        <v>63</v>
      </c>
    </row>
    <row r="2178" spans="1:13" ht="15" customHeight="1" x14ac:dyDescent="0.25">
      <c r="A2178" s="5" t="s">
        <v>1507</v>
      </c>
      <c r="B2178" s="5">
        <v>1961</v>
      </c>
      <c r="C2178" s="12" t="s">
        <v>6</v>
      </c>
      <c r="D2178" s="5">
        <v>28</v>
      </c>
      <c r="E2178" s="5">
        <v>0</v>
      </c>
      <c r="F2178" s="10">
        <v>12557.61</v>
      </c>
      <c r="G2178" s="5" t="s">
        <v>3</v>
      </c>
      <c r="H2178" s="5" t="s">
        <v>3</v>
      </c>
      <c r="I2178" s="5" t="s">
        <v>4</v>
      </c>
      <c r="J2178" s="14"/>
      <c r="K2178" s="5">
        <f t="shared" ref="K2178:K2241" si="102">MONTH(1&amp;C2178)</f>
        <v>11</v>
      </c>
      <c r="L2178" s="12">
        <f t="shared" ref="L2178:L2241" si="103">DATE(B2178,K2178,D2178)</f>
        <v>22613</v>
      </c>
      <c r="M2178" s="5">
        <f t="shared" ref="M2178:M2241" ca="1" si="104">DATEDIF(L2178,TODAY(),"Y")</f>
        <v>63</v>
      </c>
    </row>
    <row r="2179" spans="1:13" ht="15" customHeight="1" x14ac:dyDescent="0.25">
      <c r="A2179" s="5" t="s">
        <v>1506</v>
      </c>
      <c r="B2179" s="5">
        <v>1962</v>
      </c>
      <c r="C2179" s="12" t="s">
        <v>27</v>
      </c>
      <c r="D2179" s="5">
        <v>16</v>
      </c>
      <c r="E2179" s="5">
        <v>0</v>
      </c>
      <c r="F2179" s="10">
        <v>12523.6</v>
      </c>
      <c r="G2179" s="5" t="s">
        <v>3</v>
      </c>
      <c r="H2179" s="5" t="s">
        <v>3</v>
      </c>
      <c r="I2179" s="5" t="s">
        <v>14</v>
      </c>
      <c r="J2179" s="14"/>
      <c r="K2179" s="5">
        <f t="shared" si="102"/>
        <v>10</v>
      </c>
      <c r="L2179" s="12">
        <f t="shared" si="103"/>
        <v>22935</v>
      </c>
      <c r="M2179" s="5">
        <f t="shared" ca="1" si="104"/>
        <v>62</v>
      </c>
    </row>
    <row r="2180" spans="1:13" ht="15" customHeight="1" x14ac:dyDescent="0.25">
      <c r="A2180" s="5" t="s">
        <v>1505</v>
      </c>
      <c r="B2180" s="5">
        <v>1966</v>
      </c>
      <c r="C2180" s="12" t="s">
        <v>1</v>
      </c>
      <c r="D2180" s="5">
        <v>12</v>
      </c>
      <c r="E2180" s="5">
        <v>0</v>
      </c>
      <c r="F2180" s="10">
        <v>12499.88</v>
      </c>
      <c r="G2180" s="5" t="s">
        <v>3</v>
      </c>
      <c r="H2180" s="5" t="s">
        <v>2</v>
      </c>
      <c r="I2180" s="5" t="s">
        <v>14</v>
      </c>
      <c r="J2180" s="14"/>
      <c r="K2180" s="5">
        <f t="shared" si="102"/>
        <v>7</v>
      </c>
      <c r="L2180" s="12">
        <f t="shared" si="103"/>
        <v>24300</v>
      </c>
      <c r="M2180" s="5">
        <f t="shared" ca="1" si="104"/>
        <v>58</v>
      </c>
    </row>
    <row r="2181" spans="1:13" ht="15" customHeight="1" x14ac:dyDescent="0.25">
      <c r="A2181" s="5" t="s">
        <v>1504</v>
      </c>
      <c r="B2181" s="5">
        <v>1968</v>
      </c>
      <c r="C2181" s="12" t="s">
        <v>21</v>
      </c>
      <c r="D2181" s="5">
        <v>3</v>
      </c>
      <c r="E2181" s="5">
        <v>3</v>
      </c>
      <c r="F2181" s="10">
        <v>12495.29</v>
      </c>
      <c r="G2181" s="5" t="s">
        <v>3</v>
      </c>
      <c r="H2181" s="5" t="s">
        <v>3</v>
      </c>
      <c r="I2181" s="5" t="s">
        <v>14</v>
      </c>
      <c r="J2181" s="14"/>
      <c r="K2181" s="5">
        <f t="shared" si="102"/>
        <v>12</v>
      </c>
      <c r="L2181" s="12">
        <f t="shared" si="103"/>
        <v>25175</v>
      </c>
      <c r="M2181" s="5">
        <f t="shared" ca="1" si="104"/>
        <v>56</v>
      </c>
    </row>
    <row r="2182" spans="1:13" ht="15" customHeight="1" x14ac:dyDescent="0.25">
      <c r="A2182" s="5" t="s">
        <v>1503</v>
      </c>
      <c r="B2182" s="5">
        <v>1967</v>
      </c>
      <c r="C2182" s="12" t="s">
        <v>11</v>
      </c>
      <c r="D2182" s="5">
        <v>1</v>
      </c>
      <c r="E2182" s="5">
        <v>3</v>
      </c>
      <c r="F2182" s="10">
        <v>12485.8</v>
      </c>
      <c r="G2182" s="5" t="s">
        <v>3</v>
      </c>
      <c r="H2182" s="5" t="s">
        <v>3</v>
      </c>
      <c r="I2182" s="5" t="s">
        <v>4</v>
      </c>
      <c r="J2182" s="14"/>
      <c r="K2182" s="5">
        <f t="shared" si="102"/>
        <v>9</v>
      </c>
      <c r="L2182" s="12">
        <f t="shared" si="103"/>
        <v>24716</v>
      </c>
      <c r="M2182" s="5">
        <f t="shared" ca="1" si="104"/>
        <v>57</v>
      </c>
    </row>
    <row r="2183" spans="1:13" ht="15" customHeight="1" x14ac:dyDescent="0.25">
      <c r="A2183" s="5" t="s">
        <v>1502</v>
      </c>
      <c r="B2183" s="5">
        <v>1968</v>
      </c>
      <c r="C2183" s="12" t="s">
        <v>6</v>
      </c>
      <c r="D2183" s="5">
        <v>12</v>
      </c>
      <c r="E2183" s="5">
        <v>3</v>
      </c>
      <c r="F2183" s="10">
        <v>12479.71</v>
      </c>
      <c r="G2183" s="5" t="s">
        <v>3</v>
      </c>
      <c r="H2183" s="5" t="s">
        <v>3</v>
      </c>
      <c r="I2183" s="5" t="s">
        <v>14</v>
      </c>
      <c r="J2183" s="14"/>
      <c r="K2183" s="5">
        <f t="shared" si="102"/>
        <v>11</v>
      </c>
      <c r="L2183" s="12">
        <f t="shared" si="103"/>
        <v>25154</v>
      </c>
      <c r="M2183" s="5">
        <f t="shared" ca="1" si="104"/>
        <v>56</v>
      </c>
    </row>
    <row r="2184" spans="1:13" ht="15" customHeight="1" x14ac:dyDescent="0.25">
      <c r="A2184" s="5" t="s">
        <v>2277</v>
      </c>
      <c r="B2184" s="5">
        <v>1972</v>
      </c>
      <c r="C2184" s="12" t="s">
        <v>25</v>
      </c>
      <c r="D2184" s="5">
        <v>12</v>
      </c>
      <c r="E2184" s="5">
        <v>0</v>
      </c>
      <c r="F2184" s="10">
        <v>41055.29</v>
      </c>
      <c r="G2184" s="5" t="s">
        <v>7</v>
      </c>
      <c r="H2184" s="5" t="s">
        <v>2</v>
      </c>
      <c r="I2184" s="5" t="s">
        <v>32</v>
      </c>
      <c r="J2184" s="14"/>
      <c r="K2184" s="5">
        <f t="shared" si="102"/>
        <v>8</v>
      </c>
      <c r="L2184" s="12">
        <f t="shared" si="103"/>
        <v>26523</v>
      </c>
      <c r="M2184" s="5">
        <f t="shared" ca="1" si="104"/>
        <v>52</v>
      </c>
    </row>
    <row r="2185" spans="1:13" ht="15" customHeight="1" x14ac:dyDescent="0.25">
      <c r="A2185" s="5" t="s">
        <v>1501</v>
      </c>
      <c r="B2185" s="5">
        <v>1968</v>
      </c>
      <c r="C2185" s="12" t="s">
        <v>6</v>
      </c>
      <c r="D2185" s="5">
        <v>26</v>
      </c>
      <c r="E2185" s="5">
        <v>3</v>
      </c>
      <c r="F2185" s="10">
        <v>12475.35</v>
      </c>
      <c r="G2185" s="5" t="s">
        <v>3</v>
      </c>
      <c r="H2185" s="5" t="s">
        <v>7</v>
      </c>
      <c r="I2185" s="5" t="s">
        <v>14</v>
      </c>
      <c r="J2185" s="14"/>
      <c r="K2185" s="5">
        <f t="shared" si="102"/>
        <v>11</v>
      </c>
      <c r="L2185" s="12">
        <f t="shared" si="103"/>
        <v>25168</v>
      </c>
      <c r="M2185" s="5">
        <f t="shared" ca="1" si="104"/>
        <v>56</v>
      </c>
    </row>
    <row r="2186" spans="1:13" ht="15" customHeight="1" x14ac:dyDescent="0.25">
      <c r="A2186" s="5" t="s">
        <v>1500</v>
      </c>
      <c r="B2186" s="5">
        <v>1995</v>
      </c>
      <c r="C2186" s="12" t="s">
        <v>25</v>
      </c>
      <c r="D2186" s="5">
        <v>9</v>
      </c>
      <c r="E2186" s="5">
        <v>0</v>
      </c>
      <c r="F2186" s="10">
        <v>12452.25</v>
      </c>
      <c r="G2186" s="5" t="s">
        <v>3</v>
      </c>
      <c r="H2186" s="5" t="s">
        <v>3</v>
      </c>
      <c r="I2186" s="5" t="s">
        <v>14</v>
      </c>
      <c r="J2186" s="14"/>
      <c r="K2186" s="5">
        <f t="shared" si="102"/>
        <v>8</v>
      </c>
      <c r="L2186" s="12">
        <f t="shared" si="103"/>
        <v>34920</v>
      </c>
      <c r="M2186" s="5">
        <f t="shared" ca="1" si="104"/>
        <v>29</v>
      </c>
    </row>
    <row r="2187" spans="1:13" ht="15" customHeight="1" x14ac:dyDescent="0.25">
      <c r="A2187" s="5" t="s">
        <v>1499</v>
      </c>
      <c r="B2187" s="5">
        <v>1964</v>
      </c>
      <c r="C2187" s="12" t="s">
        <v>25</v>
      </c>
      <c r="D2187" s="5">
        <v>4</v>
      </c>
      <c r="E2187" s="5">
        <v>0</v>
      </c>
      <c r="F2187" s="10">
        <v>12430.95</v>
      </c>
      <c r="G2187" s="5" t="s">
        <v>3</v>
      </c>
      <c r="H2187" s="5" t="s">
        <v>3</v>
      </c>
      <c r="I2187" s="5" t="s">
        <v>237</v>
      </c>
      <c r="J2187" s="14"/>
      <c r="K2187" s="5">
        <f t="shared" si="102"/>
        <v>8</v>
      </c>
      <c r="L2187" s="12">
        <f t="shared" si="103"/>
        <v>23593</v>
      </c>
      <c r="M2187" s="5">
        <f t="shared" ca="1" si="104"/>
        <v>60</v>
      </c>
    </row>
    <row r="2188" spans="1:13" ht="15" customHeight="1" x14ac:dyDescent="0.25">
      <c r="A2188" s="5" t="s">
        <v>1498</v>
      </c>
      <c r="B2188" s="5">
        <v>1979</v>
      </c>
      <c r="C2188" s="12" t="s">
        <v>1</v>
      </c>
      <c r="D2188" s="5">
        <v>14</v>
      </c>
      <c r="E2188" s="5">
        <v>2</v>
      </c>
      <c r="F2188" s="10">
        <v>12408.29</v>
      </c>
      <c r="G2188" s="5" t="s">
        <v>3</v>
      </c>
      <c r="H2188" s="5" t="s">
        <v>7</v>
      </c>
      <c r="I2188" s="5" t="s">
        <v>622</v>
      </c>
      <c r="J2188" s="14"/>
      <c r="K2188" s="5">
        <f t="shared" si="102"/>
        <v>7</v>
      </c>
      <c r="L2188" s="12">
        <f t="shared" si="103"/>
        <v>29050</v>
      </c>
      <c r="M2188" s="5">
        <f t="shared" ca="1" si="104"/>
        <v>45</v>
      </c>
    </row>
    <row r="2189" spans="1:13" ht="15" customHeight="1" x14ac:dyDescent="0.25">
      <c r="A2189" s="5" t="s">
        <v>1497</v>
      </c>
      <c r="B2189" s="5">
        <v>1972</v>
      </c>
      <c r="C2189" s="12" t="s">
        <v>25</v>
      </c>
      <c r="D2189" s="5">
        <v>21</v>
      </c>
      <c r="E2189" s="5">
        <v>0</v>
      </c>
      <c r="F2189" s="10">
        <v>12407.3</v>
      </c>
      <c r="G2189" s="5" t="s">
        <v>3</v>
      </c>
      <c r="H2189" s="5" t="s">
        <v>2</v>
      </c>
      <c r="I2189" s="5" t="s">
        <v>290</v>
      </c>
      <c r="J2189" s="14"/>
      <c r="K2189" s="5">
        <f t="shared" si="102"/>
        <v>8</v>
      </c>
      <c r="L2189" s="12">
        <f t="shared" si="103"/>
        <v>26532</v>
      </c>
      <c r="M2189" s="5">
        <f t="shared" ca="1" si="104"/>
        <v>52</v>
      </c>
    </row>
    <row r="2190" spans="1:13" ht="15" customHeight="1" x14ac:dyDescent="0.25">
      <c r="A2190" s="5" t="s">
        <v>1496</v>
      </c>
      <c r="B2190" s="5">
        <v>1989</v>
      </c>
      <c r="C2190" s="12" t="s">
        <v>21</v>
      </c>
      <c r="D2190" s="5">
        <v>29</v>
      </c>
      <c r="E2190" s="5">
        <v>0</v>
      </c>
      <c r="F2190" s="10">
        <v>12404.88</v>
      </c>
      <c r="G2190" s="5" t="s">
        <v>3</v>
      </c>
      <c r="H2190" s="5" t="s">
        <v>3</v>
      </c>
      <c r="I2190" s="5" t="s">
        <v>158</v>
      </c>
      <c r="J2190" s="14"/>
      <c r="K2190" s="5">
        <f t="shared" si="102"/>
        <v>12</v>
      </c>
      <c r="L2190" s="12">
        <f t="shared" si="103"/>
        <v>32871</v>
      </c>
      <c r="M2190" s="5">
        <f t="shared" ca="1" si="104"/>
        <v>35</v>
      </c>
    </row>
    <row r="2191" spans="1:13" ht="15" customHeight="1" x14ac:dyDescent="0.25">
      <c r="A2191" s="5" t="s">
        <v>1495</v>
      </c>
      <c r="B2191" s="5">
        <v>1962</v>
      </c>
      <c r="C2191" s="12" t="s">
        <v>11</v>
      </c>
      <c r="D2191" s="5">
        <v>26</v>
      </c>
      <c r="E2191" s="5">
        <v>0</v>
      </c>
      <c r="F2191" s="10">
        <v>12369.89</v>
      </c>
      <c r="G2191" s="5" t="s">
        <v>3</v>
      </c>
      <c r="H2191" s="5" t="s">
        <v>2</v>
      </c>
      <c r="I2191" s="5" t="s">
        <v>237</v>
      </c>
      <c r="J2191" s="14"/>
      <c r="K2191" s="5">
        <f t="shared" si="102"/>
        <v>9</v>
      </c>
      <c r="L2191" s="12">
        <f t="shared" si="103"/>
        <v>22915</v>
      </c>
      <c r="M2191" s="5">
        <f t="shared" ca="1" si="104"/>
        <v>62</v>
      </c>
    </row>
    <row r="2192" spans="1:13" ht="15" customHeight="1" x14ac:dyDescent="0.25">
      <c r="A2192" s="5" t="s">
        <v>1494</v>
      </c>
      <c r="B2192" s="5">
        <v>1966</v>
      </c>
      <c r="C2192" s="12" t="s">
        <v>21</v>
      </c>
      <c r="D2192" s="5">
        <v>29</v>
      </c>
      <c r="E2192" s="5">
        <v>3</v>
      </c>
      <c r="F2192" s="10">
        <v>12363.55</v>
      </c>
      <c r="G2192" s="5" t="s">
        <v>3</v>
      </c>
      <c r="H2192" s="5" t="s">
        <v>3</v>
      </c>
      <c r="I2192" s="5" t="s">
        <v>32</v>
      </c>
      <c r="J2192" s="14"/>
      <c r="K2192" s="5">
        <f t="shared" si="102"/>
        <v>12</v>
      </c>
      <c r="L2192" s="12">
        <f t="shared" si="103"/>
        <v>24470</v>
      </c>
      <c r="M2192" s="5">
        <f t="shared" ca="1" si="104"/>
        <v>58</v>
      </c>
    </row>
    <row r="2193" spans="1:13" ht="15" customHeight="1" x14ac:dyDescent="0.25">
      <c r="A2193" s="5" t="s">
        <v>1493</v>
      </c>
      <c r="B2193" s="5">
        <v>1963</v>
      </c>
      <c r="C2193" s="12" t="s">
        <v>11</v>
      </c>
      <c r="D2193" s="5">
        <v>22</v>
      </c>
      <c r="E2193" s="5">
        <v>1</v>
      </c>
      <c r="F2193" s="10">
        <v>12347.17</v>
      </c>
      <c r="G2193" s="5" t="s">
        <v>3</v>
      </c>
      <c r="H2193" s="5" t="s">
        <v>3</v>
      </c>
      <c r="I2193" s="5" t="s">
        <v>32</v>
      </c>
      <c r="J2193" s="14"/>
      <c r="K2193" s="5">
        <f t="shared" si="102"/>
        <v>9</v>
      </c>
      <c r="L2193" s="12">
        <f t="shared" si="103"/>
        <v>23276</v>
      </c>
      <c r="M2193" s="5">
        <f t="shared" ca="1" si="104"/>
        <v>61</v>
      </c>
    </row>
    <row r="2194" spans="1:13" ht="15" customHeight="1" x14ac:dyDescent="0.25">
      <c r="A2194" s="5" t="s">
        <v>1492</v>
      </c>
      <c r="B2194" s="5">
        <v>1963</v>
      </c>
      <c r="C2194" s="12" t="s">
        <v>25</v>
      </c>
      <c r="D2194" s="5">
        <v>2</v>
      </c>
      <c r="E2194" s="5">
        <v>1</v>
      </c>
      <c r="F2194" s="10">
        <v>12333.83</v>
      </c>
      <c r="G2194" s="5" t="s">
        <v>3</v>
      </c>
      <c r="H2194" s="5" t="s">
        <v>2</v>
      </c>
      <c r="I2194" s="5" t="s">
        <v>32</v>
      </c>
      <c r="J2194" s="14"/>
      <c r="K2194" s="5">
        <f t="shared" si="102"/>
        <v>8</v>
      </c>
      <c r="L2194" s="12">
        <f t="shared" si="103"/>
        <v>23225</v>
      </c>
      <c r="M2194" s="5">
        <f t="shared" ca="1" si="104"/>
        <v>61</v>
      </c>
    </row>
    <row r="2195" spans="1:13" ht="15" customHeight="1" x14ac:dyDescent="0.25">
      <c r="A2195" s="5" t="s">
        <v>2276</v>
      </c>
      <c r="B2195" s="5">
        <v>1979</v>
      </c>
      <c r="C2195" s="12" t="s">
        <v>27</v>
      </c>
      <c r="D2195" s="5">
        <v>11</v>
      </c>
      <c r="E2195" s="5">
        <v>1</v>
      </c>
      <c r="F2195" s="10">
        <v>41034.22</v>
      </c>
      <c r="G2195" s="5" t="s">
        <v>7</v>
      </c>
      <c r="H2195" s="5" t="s">
        <v>3</v>
      </c>
      <c r="I2195" s="5" t="s">
        <v>346</v>
      </c>
      <c r="J2195" s="14"/>
      <c r="K2195" s="5">
        <f t="shared" si="102"/>
        <v>10</v>
      </c>
      <c r="L2195" s="12">
        <f t="shared" si="103"/>
        <v>29139</v>
      </c>
      <c r="M2195" s="5">
        <f t="shared" ca="1" si="104"/>
        <v>45</v>
      </c>
    </row>
    <row r="2196" spans="1:13" ht="15" customHeight="1" x14ac:dyDescent="0.25">
      <c r="A2196" s="5" t="s">
        <v>1491</v>
      </c>
      <c r="B2196" s="5">
        <v>1963</v>
      </c>
      <c r="C2196" s="12" t="s">
        <v>25</v>
      </c>
      <c r="D2196" s="5">
        <v>29</v>
      </c>
      <c r="E2196" s="5">
        <v>0</v>
      </c>
      <c r="F2196" s="10">
        <v>12323.94</v>
      </c>
      <c r="G2196" s="5" t="s">
        <v>3</v>
      </c>
      <c r="H2196" s="5" t="s">
        <v>3</v>
      </c>
      <c r="I2196" s="5" t="s">
        <v>346</v>
      </c>
      <c r="J2196" s="14"/>
      <c r="K2196" s="5">
        <f t="shared" si="102"/>
        <v>8</v>
      </c>
      <c r="L2196" s="12">
        <f t="shared" si="103"/>
        <v>23252</v>
      </c>
      <c r="M2196" s="5">
        <f t="shared" ca="1" si="104"/>
        <v>61</v>
      </c>
    </row>
    <row r="2197" spans="1:13" ht="15" customHeight="1" x14ac:dyDescent="0.25">
      <c r="A2197" s="5" t="s">
        <v>1490</v>
      </c>
      <c r="B2197" s="5">
        <v>1963</v>
      </c>
      <c r="C2197" s="12" t="s">
        <v>27</v>
      </c>
      <c r="D2197" s="5">
        <v>28</v>
      </c>
      <c r="E2197" s="5">
        <v>0</v>
      </c>
      <c r="F2197" s="10">
        <v>12299.59</v>
      </c>
      <c r="G2197" s="5" t="s">
        <v>3</v>
      </c>
      <c r="H2197" s="5" t="s">
        <v>7</v>
      </c>
      <c r="I2197" s="5" t="s">
        <v>190</v>
      </c>
      <c r="J2197" s="14"/>
      <c r="K2197" s="5">
        <f t="shared" si="102"/>
        <v>10</v>
      </c>
      <c r="L2197" s="12">
        <f t="shared" si="103"/>
        <v>23312</v>
      </c>
      <c r="M2197" s="5">
        <f t="shared" ca="1" si="104"/>
        <v>61</v>
      </c>
    </row>
    <row r="2198" spans="1:13" ht="15" customHeight="1" x14ac:dyDescent="0.25">
      <c r="A2198" s="5" t="s">
        <v>1489</v>
      </c>
      <c r="B2198" s="5">
        <v>1990</v>
      </c>
      <c r="C2198" s="12" t="s">
        <v>27</v>
      </c>
      <c r="D2198" s="5">
        <v>29</v>
      </c>
      <c r="E2198" s="5">
        <v>3</v>
      </c>
      <c r="F2198" s="10">
        <v>12282.38</v>
      </c>
      <c r="G2198" s="5" t="s">
        <v>3</v>
      </c>
      <c r="H2198" s="5" t="s">
        <v>7</v>
      </c>
      <c r="I2198" s="5" t="s">
        <v>32</v>
      </c>
      <c r="J2198" s="14"/>
      <c r="K2198" s="5">
        <f t="shared" si="102"/>
        <v>10</v>
      </c>
      <c r="L2198" s="12">
        <f t="shared" si="103"/>
        <v>33175</v>
      </c>
      <c r="M2198" s="5">
        <f t="shared" ca="1" si="104"/>
        <v>34</v>
      </c>
    </row>
    <row r="2199" spans="1:13" ht="15" customHeight="1" x14ac:dyDescent="0.25">
      <c r="A2199" s="5" t="s">
        <v>1488</v>
      </c>
      <c r="B2199" s="5">
        <v>1966</v>
      </c>
      <c r="C2199" s="12" t="s">
        <v>6</v>
      </c>
      <c r="D2199" s="5">
        <v>16</v>
      </c>
      <c r="E2199" s="5">
        <v>0</v>
      </c>
      <c r="F2199" s="10">
        <v>12282.03</v>
      </c>
      <c r="G2199" s="5" t="s">
        <v>3</v>
      </c>
      <c r="H2199" s="5" t="s">
        <v>7</v>
      </c>
      <c r="I2199" s="5" t="s">
        <v>190</v>
      </c>
      <c r="J2199" s="14"/>
      <c r="K2199" s="5">
        <f t="shared" si="102"/>
        <v>11</v>
      </c>
      <c r="L2199" s="12">
        <f t="shared" si="103"/>
        <v>24427</v>
      </c>
      <c r="M2199" s="5">
        <f t="shared" ca="1" si="104"/>
        <v>58</v>
      </c>
    </row>
    <row r="2200" spans="1:13" ht="15" customHeight="1" x14ac:dyDescent="0.25">
      <c r="A2200" s="5" t="s">
        <v>1487</v>
      </c>
      <c r="B2200" s="5">
        <v>1967</v>
      </c>
      <c r="C2200" s="12" t="s">
        <v>25</v>
      </c>
      <c r="D2200" s="5">
        <v>28</v>
      </c>
      <c r="E2200" s="5">
        <v>2</v>
      </c>
      <c r="F2200" s="10">
        <v>12269.69</v>
      </c>
      <c r="G2200" s="5" t="s">
        <v>3</v>
      </c>
      <c r="H2200" s="5" t="s">
        <v>2</v>
      </c>
      <c r="I2200" s="5" t="s">
        <v>14</v>
      </c>
      <c r="J2200" s="14"/>
      <c r="K2200" s="5">
        <f t="shared" si="102"/>
        <v>8</v>
      </c>
      <c r="L2200" s="12">
        <f t="shared" si="103"/>
        <v>24712</v>
      </c>
      <c r="M2200" s="5">
        <f t="shared" ca="1" si="104"/>
        <v>57</v>
      </c>
    </row>
    <row r="2201" spans="1:13" ht="15" customHeight="1" x14ac:dyDescent="0.25">
      <c r="A2201" s="5" t="s">
        <v>1486</v>
      </c>
      <c r="B2201" s="5">
        <v>1967</v>
      </c>
      <c r="C2201" s="12" t="s">
        <v>21</v>
      </c>
      <c r="D2201" s="5">
        <v>30</v>
      </c>
      <c r="E2201" s="5">
        <v>2</v>
      </c>
      <c r="F2201" s="10">
        <v>12268.63</v>
      </c>
      <c r="G2201" s="5" t="s">
        <v>3</v>
      </c>
      <c r="H2201" s="5" t="s">
        <v>7</v>
      </c>
      <c r="I2201" s="5" t="s">
        <v>14</v>
      </c>
      <c r="J2201" s="14"/>
      <c r="K2201" s="5">
        <f t="shared" si="102"/>
        <v>12</v>
      </c>
      <c r="L2201" s="12">
        <f t="shared" si="103"/>
        <v>24836</v>
      </c>
      <c r="M2201" s="5">
        <f t="shared" ca="1" si="104"/>
        <v>57</v>
      </c>
    </row>
    <row r="2202" spans="1:13" ht="15" customHeight="1" x14ac:dyDescent="0.25">
      <c r="A2202" s="5" t="s">
        <v>1485</v>
      </c>
      <c r="B2202" s="5">
        <v>1966</v>
      </c>
      <c r="C2202" s="12" t="s">
        <v>21</v>
      </c>
      <c r="D2202" s="5">
        <v>6</v>
      </c>
      <c r="E2202" s="5">
        <v>2</v>
      </c>
      <c r="F2202" s="10">
        <v>12265.51</v>
      </c>
      <c r="G2202" s="5" t="s">
        <v>3</v>
      </c>
      <c r="H2202" s="5" t="s">
        <v>3</v>
      </c>
      <c r="I2202" s="5" t="s">
        <v>4</v>
      </c>
      <c r="J2202" s="14"/>
      <c r="K2202" s="5">
        <f t="shared" si="102"/>
        <v>12</v>
      </c>
      <c r="L2202" s="12">
        <f t="shared" si="103"/>
        <v>24447</v>
      </c>
      <c r="M2202" s="5">
        <f t="shared" ca="1" si="104"/>
        <v>58</v>
      </c>
    </row>
    <row r="2203" spans="1:13" ht="15" customHeight="1" x14ac:dyDescent="0.25">
      <c r="A2203" s="5" t="s">
        <v>1484</v>
      </c>
      <c r="B2203" s="5">
        <v>1986</v>
      </c>
      <c r="C2203" s="12" t="s">
        <v>25</v>
      </c>
      <c r="D2203" s="5">
        <v>13</v>
      </c>
      <c r="E2203" s="5">
        <v>3</v>
      </c>
      <c r="F2203" s="10">
        <v>12255.04</v>
      </c>
      <c r="G2203" s="5" t="s">
        <v>3</v>
      </c>
      <c r="H2203" s="5" t="s">
        <v>2</v>
      </c>
      <c r="I2203" s="5" t="s">
        <v>525</v>
      </c>
      <c r="J2203" s="14"/>
      <c r="K2203" s="5">
        <f t="shared" si="102"/>
        <v>8</v>
      </c>
      <c r="L2203" s="12">
        <f t="shared" si="103"/>
        <v>31637</v>
      </c>
      <c r="M2203" s="5">
        <f t="shared" ca="1" si="104"/>
        <v>38</v>
      </c>
    </row>
    <row r="2204" spans="1:13" ht="15" customHeight="1" x14ac:dyDescent="0.25">
      <c r="A2204" s="5" t="s">
        <v>1483</v>
      </c>
      <c r="B2204" s="5">
        <v>1989</v>
      </c>
      <c r="C2204" s="12" t="s">
        <v>6</v>
      </c>
      <c r="D2204" s="5">
        <v>23</v>
      </c>
      <c r="E2204" s="5">
        <v>3</v>
      </c>
      <c r="F2204" s="10">
        <v>12254.44</v>
      </c>
      <c r="G2204" s="5" t="s">
        <v>3</v>
      </c>
      <c r="H2204" s="5" t="s">
        <v>3</v>
      </c>
      <c r="I2204" s="5" t="s">
        <v>525</v>
      </c>
      <c r="J2204" s="14"/>
      <c r="K2204" s="5">
        <f t="shared" si="102"/>
        <v>11</v>
      </c>
      <c r="L2204" s="12">
        <f t="shared" si="103"/>
        <v>32835</v>
      </c>
      <c r="M2204" s="5">
        <f t="shared" ca="1" si="104"/>
        <v>35</v>
      </c>
    </row>
    <row r="2205" spans="1:13" ht="15" customHeight="1" x14ac:dyDescent="0.25">
      <c r="A2205" s="5" t="s">
        <v>1482</v>
      </c>
      <c r="B2205" s="5">
        <v>1974</v>
      </c>
      <c r="C2205" s="12" t="s">
        <v>9</v>
      </c>
      <c r="D2205" s="5">
        <v>23</v>
      </c>
      <c r="E2205" s="5">
        <v>0</v>
      </c>
      <c r="F2205" s="10">
        <v>12245.17</v>
      </c>
      <c r="G2205" s="5" t="s">
        <v>3</v>
      </c>
      <c r="H2205" s="5" t="s">
        <v>7</v>
      </c>
      <c r="I2205" s="5" t="s">
        <v>14</v>
      </c>
      <c r="J2205" s="14"/>
      <c r="K2205" s="5">
        <f t="shared" si="102"/>
        <v>6</v>
      </c>
      <c r="L2205" s="12">
        <f t="shared" si="103"/>
        <v>27203</v>
      </c>
      <c r="M2205" s="5">
        <f t="shared" ca="1" si="104"/>
        <v>50</v>
      </c>
    </row>
    <row r="2206" spans="1:13" ht="15" customHeight="1" x14ac:dyDescent="0.25">
      <c r="A2206" s="5" t="s">
        <v>2275</v>
      </c>
      <c r="B2206" s="5">
        <v>1974</v>
      </c>
      <c r="C2206" s="12" t="s">
        <v>9</v>
      </c>
      <c r="D2206" s="5">
        <v>5</v>
      </c>
      <c r="E2206" s="5">
        <v>0</v>
      </c>
      <c r="F2206" s="10">
        <v>40974.160000000003</v>
      </c>
      <c r="G2206" s="5" t="s">
        <v>7</v>
      </c>
      <c r="H2206" s="5" t="s">
        <v>2</v>
      </c>
      <c r="I2206" s="5" t="s">
        <v>4</v>
      </c>
      <c r="J2206" s="14"/>
      <c r="K2206" s="5">
        <f t="shared" si="102"/>
        <v>6</v>
      </c>
      <c r="L2206" s="12">
        <f t="shared" si="103"/>
        <v>27185</v>
      </c>
      <c r="M2206" s="5">
        <f t="shared" ca="1" si="104"/>
        <v>50</v>
      </c>
    </row>
    <row r="2207" spans="1:13" ht="15" customHeight="1" x14ac:dyDescent="0.25">
      <c r="A2207" s="5" t="s">
        <v>1481</v>
      </c>
      <c r="B2207" s="5">
        <v>1963</v>
      </c>
      <c r="C2207" s="12" t="s">
        <v>1</v>
      </c>
      <c r="D2207" s="5">
        <v>17</v>
      </c>
      <c r="E2207" s="5">
        <v>0</v>
      </c>
      <c r="F2207" s="10">
        <v>12244.53</v>
      </c>
      <c r="G2207" s="5" t="s">
        <v>3</v>
      </c>
      <c r="H2207" s="5" t="s">
        <v>7</v>
      </c>
      <c r="I2207" s="5" t="s">
        <v>4</v>
      </c>
      <c r="J2207" s="14"/>
      <c r="K2207" s="5">
        <f t="shared" si="102"/>
        <v>7</v>
      </c>
      <c r="L2207" s="12">
        <f t="shared" si="103"/>
        <v>23209</v>
      </c>
      <c r="M2207" s="5">
        <f t="shared" ca="1" si="104"/>
        <v>61</v>
      </c>
    </row>
    <row r="2208" spans="1:13" ht="15" customHeight="1" x14ac:dyDescent="0.25">
      <c r="A2208" s="5" t="s">
        <v>1480</v>
      </c>
      <c r="B2208" s="5">
        <v>1966</v>
      </c>
      <c r="C2208" s="12" t="s">
        <v>1</v>
      </c>
      <c r="D2208" s="5">
        <v>29</v>
      </c>
      <c r="E2208" s="5">
        <v>0</v>
      </c>
      <c r="F2208" s="10">
        <v>12237.73</v>
      </c>
      <c r="G2208" s="5" t="s">
        <v>3</v>
      </c>
      <c r="H2208" s="5" t="s">
        <v>3</v>
      </c>
      <c r="I2208" s="5" t="s">
        <v>14</v>
      </c>
      <c r="J2208" s="14"/>
      <c r="K2208" s="5">
        <f t="shared" si="102"/>
        <v>7</v>
      </c>
      <c r="L2208" s="12">
        <f t="shared" si="103"/>
        <v>24317</v>
      </c>
      <c r="M2208" s="5">
        <f t="shared" ca="1" si="104"/>
        <v>58</v>
      </c>
    </row>
    <row r="2209" spans="1:13" ht="15" customHeight="1" x14ac:dyDescent="0.25">
      <c r="A2209" s="5" t="s">
        <v>1479</v>
      </c>
      <c r="B2209" s="5">
        <v>1964</v>
      </c>
      <c r="C2209" s="12" t="s">
        <v>27</v>
      </c>
      <c r="D2209" s="5">
        <v>15</v>
      </c>
      <c r="E2209" s="5">
        <v>0</v>
      </c>
      <c r="F2209" s="10">
        <v>12235.84</v>
      </c>
      <c r="G2209" s="5" t="s">
        <v>3</v>
      </c>
      <c r="H2209" s="5" t="s">
        <v>3</v>
      </c>
      <c r="I2209" s="5" t="s">
        <v>14</v>
      </c>
      <c r="J2209" s="14"/>
      <c r="K2209" s="5">
        <f t="shared" si="102"/>
        <v>10</v>
      </c>
      <c r="L2209" s="12">
        <f t="shared" si="103"/>
        <v>23665</v>
      </c>
      <c r="M2209" s="5">
        <f t="shared" ca="1" si="104"/>
        <v>60</v>
      </c>
    </row>
    <row r="2210" spans="1:13" ht="15" customHeight="1" x14ac:dyDescent="0.25">
      <c r="A2210" s="5" t="s">
        <v>1478</v>
      </c>
      <c r="B2210" s="5">
        <v>1963</v>
      </c>
      <c r="C2210" s="12" t="s">
        <v>1</v>
      </c>
      <c r="D2210" s="5">
        <v>19</v>
      </c>
      <c r="E2210" s="5">
        <v>0</v>
      </c>
      <c r="F2210" s="10">
        <v>12233.83</v>
      </c>
      <c r="G2210" s="5" t="s">
        <v>3</v>
      </c>
      <c r="H2210" s="5" t="s">
        <v>7</v>
      </c>
      <c r="I2210" s="5" t="s">
        <v>32</v>
      </c>
      <c r="J2210" s="14"/>
      <c r="K2210" s="5">
        <f t="shared" si="102"/>
        <v>7</v>
      </c>
      <c r="L2210" s="12">
        <f t="shared" si="103"/>
        <v>23211</v>
      </c>
      <c r="M2210" s="5">
        <f t="shared" ca="1" si="104"/>
        <v>61</v>
      </c>
    </row>
    <row r="2211" spans="1:13" ht="15" customHeight="1" x14ac:dyDescent="0.25">
      <c r="A2211" s="5" t="s">
        <v>1477</v>
      </c>
      <c r="B2211" s="5">
        <v>1964</v>
      </c>
      <c r="C2211" s="12" t="s">
        <v>9</v>
      </c>
      <c r="D2211" s="5">
        <v>24</v>
      </c>
      <c r="E2211" s="5">
        <v>0</v>
      </c>
      <c r="F2211" s="10">
        <v>12231.61</v>
      </c>
      <c r="G2211" s="5" t="s">
        <v>3</v>
      </c>
      <c r="H2211" s="5" t="s">
        <v>3</v>
      </c>
      <c r="I2211" s="5" t="s">
        <v>14</v>
      </c>
      <c r="J2211" s="14"/>
      <c r="K2211" s="5">
        <f t="shared" si="102"/>
        <v>6</v>
      </c>
      <c r="L2211" s="12">
        <f t="shared" si="103"/>
        <v>23552</v>
      </c>
      <c r="M2211" s="5">
        <f t="shared" ca="1" si="104"/>
        <v>60</v>
      </c>
    </row>
    <row r="2212" spans="1:13" ht="15" customHeight="1" x14ac:dyDescent="0.25">
      <c r="A2212" s="5" t="s">
        <v>1476</v>
      </c>
      <c r="B2212" s="5">
        <v>1964</v>
      </c>
      <c r="C2212" s="12" t="s">
        <v>1</v>
      </c>
      <c r="D2212" s="5">
        <v>2</v>
      </c>
      <c r="E2212" s="5">
        <v>0</v>
      </c>
      <c r="F2212" s="10">
        <v>12224.35</v>
      </c>
      <c r="G2212" s="5" t="s">
        <v>3</v>
      </c>
      <c r="H2212" s="5" t="s">
        <v>7</v>
      </c>
      <c r="I2212" s="5" t="s">
        <v>14</v>
      </c>
      <c r="J2212" s="14"/>
      <c r="K2212" s="5">
        <f t="shared" si="102"/>
        <v>7</v>
      </c>
      <c r="L2212" s="12">
        <f t="shared" si="103"/>
        <v>23560</v>
      </c>
      <c r="M2212" s="5">
        <f t="shared" ca="1" si="104"/>
        <v>60</v>
      </c>
    </row>
    <row r="2213" spans="1:13" ht="15" customHeight="1" x14ac:dyDescent="0.25">
      <c r="A2213" s="5" t="s">
        <v>1475</v>
      </c>
      <c r="B2213" s="5">
        <v>1964</v>
      </c>
      <c r="C2213" s="12" t="s">
        <v>1</v>
      </c>
      <c r="D2213" s="5">
        <v>20</v>
      </c>
      <c r="E2213" s="5">
        <v>0</v>
      </c>
      <c r="F2213" s="10">
        <v>12222.9</v>
      </c>
      <c r="G2213" s="5" t="s">
        <v>3</v>
      </c>
      <c r="H2213" s="5" t="s">
        <v>2</v>
      </c>
      <c r="I2213" s="5" t="s">
        <v>14</v>
      </c>
      <c r="J2213" s="14"/>
      <c r="K2213" s="5">
        <f t="shared" si="102"/>
        <v>7</v>
      </c>
      <c r="L2213" s="12">
        <f t="shared" si="103"/>
        <v>23578</v>
      </c>
      <c r="M2213" s="5">
        <f t="shared" ca="1" si="104"/>
        <v>60</v>
      </c>
    </row>
    <row r="2214" spans="1:13" ht="15" customHeight="1" x14ac:dyDescent="0.25">
      <c r="A2214" s="5" t="s">
        <v>1474</v>
      </c>
      <c r="B2214" s="5">
        <v>1977</v>
      </c>
      <c r="C2214" s="12" t="s">
        <v>25</v>
      </c>
      <c r="D2214" s="5">
        <v>14</v>
      </c>
      <c r="E2214" s="5">
        <v>2</v>
      </c>
      <c r="F2214" s="10">
        <v>12218.7</v>
      </c>
      <c r="G2214" s="5" t="s">
        <v>3</v>
      </c>
      <c r="H2214" s="5" t="s">
        <v>7</v>
      </c>
      <c r="I2214" s="5" t="s">
        <v>14</v>
      </c>
      <c r="J2214" s="14"/>
      <c r="K2214" s="5">
        <f t="shared" si="102"/>
        <v>8</v>
      </c>
      <c r="L2214" s="12">
        <f t="shared" si="103"/>
        <v>28351</v>
      </c>
      <c r="M2214" s="5">
        <f t="shared" ca="1" si="104"/>
        <v>47</v>
      </c>
    </row>
    <row r="2215" spans="1:13" ht="15" customHeight="1" x14ac:dyDescent="0.25">
      <c r="A2215" s="5" t="s">
        <v>1473</v>
      </c>
      <c r="B2215" s="5">
        <v>1991</v>
      </c>
      <c r="C2215" s="12" t="s">
        <v>25</v>
      </c>
      <c r="D2215" s="5">
        <v>29</v>
      </c>
      <c r="E2215" s="5">
        <v>3</v>
      </c>
      <c r="F2215" s="10">
        <v>12198.64</v>
      </c>
      <c r="G2215" s="5" t="s">
        <v>3</v>
      </c>
      <c r="H2215" s="5" t="s">
        <v>3</v>
      </c>
      <c r="I2215" s="5" t="s">
        <v>525</v>
      </c>
      <c r="J2215" s="14"/>
      <c r="K2215" s="5">
        <f t="shared" si="102"/>
        <v>8</v>
      </c>
      <c r="L2215" s="12">
        <f t="shared" si="103"/>
        <v>33479</v>
      </c>
      <c r="M2215" s="5">
        <f t="shared" ca="1" si="104"/>
        <v>33</v>
      </c>
    </row>
    <row r="2216" spans="1:13" ht="15" customHeight="1" x14ac:dyDescent="0.25">
      <c r="A2216" s="5" t="s">
        <v>1472</v>
      </c>
      <c r="B2216" s="5">
        <v>1987</v>
      </c>
      <c r="C2216" s="12" t="s">
        <v>27</v>
      </c>
      <c r="D2216" s="5">
        <v>5</v>
      </c>
      <c r="E2216" s="5">
        <v>3</v>
      </c>
      <c r="F2216" s="10">
        <v>12148.2</v>
      </c>
      <c r="G2216" s="5" t="s">
        <v>3</v>
      </c>
      <c r="H2216" s="5" t="s">
        <v>3</v>
      </c>
      <c r="I2216" s="5" t="s">
        <v>14</v>
      </c>
      <c r="J2216" s="14"/>
      <c r="K2216" s="5">
        <f t="shared" si="102"/>
        <v>10</v>
      </c>
      <c r="L2216" s="12">
        <f t="shared" si="103"/>
        <v>32055</v>
      </c>
      <c r="M2216" s="5">
        <f t="shared" ca="1" si="104"/>
        <v>37</v>
      </c>
    </row>
    <row r="2217" spans="1:13" ht="15" customHeight="1" x14ac:dyDescent="0.25">
      <c r="A2217" s="5" t="s">
        <v>2274</v>
      </c>
      <c r="B2217" s="5">
        <v>1983</v>
      </c>
      <c r="C2217" s="12" t="s">
        <v>11</v>
      </c>
      <c r="D2217" s="5">
        <v>8</v>
      </c>
      <c r="E2217" s="5">
        <v>3</v>
      </c>
      <c r="F2217" s="10">
        <v>40961.29</v>
      </c>
      <c r="G2217" s="5" t="s">
        <v>7</v>
      </c>
      <c r="H2217" s="5" t="s">
        <v>2</v>
      </c>
      <c r="I2217" s="5" t="s">
        <v>32</v>
      </c>
      <c r="J2217" s="14"/>
      <c r="K2217" s="5">
        <f t="shared" si="102"/>
        <v>9</v>
      </c>
      <c r="L2217" s="12">
        <f t="shared" si="103"/>
        <v>30567</v>
      </c>
      <c r="M2217" s="5">
        <f t="shared" ca="1" si="104"/>
        <v>41</v>
      </c>
    </row>
    <row r="2218" spans="1:13" ht="15" customHeight="1" x14ac:dyDescent="0.25">
      <c r="A2218" s="5" t="s">
        <v>1471</v>
      </c>
      <c r="B2218" s="5">
        <v>1962</v>
      </c>
      <c r="C2218" s="12" t="s">
        <v>11</v>
      </c>
      <c r="D2218" s="5">
        <v>15</v>
      </c>
      <c r="E2218" s="5">
        <v>0</v>
      </c>
      <c r="F2218" s="10">
        <v>12146.97</v>
      </c>
      <c r="G2218" s="5" t="s">
        <v>3</v>
      </c>
      <c r="H2218" s="5" t="s">
        <v>3</v>
      </c>
      <c r="I2218" s="5" t="s">
        <v>32</v>
      </c>
      <c r="J2218" s="14"/>
      <c r="K2218" s="5">
        <f t="shared" si="102"/>
        <v>9</v>
      </c>
      <c r="L2218" s="12">
        <f t="shared" si="103"/>
        <v>22904</v>
      </c>
      <c r="M2218" s="5">
        <f t="shared" ca="1" si="104"/>
        <v>62</v>
      </c>
    </row>
    <row r="2219" spans="1:13" ht="15" customHeight="1" x14ac:dyDescent="0.25">
      <c r="A2219" s="5" t="s">
        <v>1470</v>
      </c>
      <c r="B2219" s="5">
        <v>1962</v>
      </c>
      <c r="C2219" s="12" t="s">
        <v>6</v>
      </c>
      <c r="D2219" s="5">
        <v>4</v>
      </c>
      <c r="E2219" s="5">
        <v>0</v>
      </c>
      <c r="F2219" s="10">
        <v>12142.58</v>
      </c>
      <c r="G2219" s="5" t="s">
        <v>3</v>
      </c>
      <c r="H2219" s="5" t="s">
        <v>2</v>
      </c>
      <c r="I2219" s="5" t="s">
        <v>4</v>
      </c>
      <c r="J2219" s="14"/>
      <c r="K2219" s="5">
        <f t="shared" si="102"/>
        <v>11</v>
      </c>
      <c r="L2219" s="12">
        <f t="shared" si="103"/>
        <v>22954</v>
      </c>
      <c r="M2219" s="5">
        <f t="shared" ca="1" si="104"/>
        <v>62</v>
      </c>
    </row>
    <row r="2220" spans="1:13" ht="15" customHeight="1" x14ac:dyDescent="0.25">
      <c r="A2220" s="5" t="s">
        <v>1469</v>
      </c>
      <c r="B2220" s="5">
        <v>1974</v>
      </c>
      <c r="C2220" s="12" t="s">
        <v>11</v>
      </c>
      <c r="D2220" s="5">
        <v>16</v>
      </c>
      <c r="E2220" s="5">
        <v>0</v>
      </c>
      <c r="F2220" s="10">
        <v>12137.6</v>
      </c>
      <c r="G2220" s="5" t="s">
        <v>3</v>
      </c>
      <c r="H2220" s="5" t="s">
        <v>3</v>
      </c>
      <c r="I2220" s="5" t="s">
        <v>14</v>
      </c>
      <c r="J2220" s="14"/>
      <c r="K2220" s="5">
        <f t="shared" si="102"/>
        <v>9</v>
      </c>
      <c r="L2220" s="12">
        <f t="shared" si="103"/>
        <v>27288</v>
      </c>
      <c r="M2220" s="5">
        <f t="shared" ca="1" si="104"/>
        <v>50</v>
      </c>
    </row>
    <row r="2221" spans="1:13" ht="15" customHeight="1" x14ac:dyDescent="0.25">
      <c r="A2221" s="5" t="s">
        <v>1468</v>
      </c>
      <c r="B2221" s="5">
        <v>1991</v>
      </c>
      <c r="C2221" s="12" t="s">
        <v>6</v>
      </c>
      <c r="D2221" s="5">
        <v>6</v>
      </c>
      <c r="E2221" s="5">
        <v>3</v>
      </c>
      <c r="F2221" s="10">
        <v>12130.8</v>
      </c>
      <c r="G2221" s="5" t="s">
        <v>3</v>
      </c>
      <c r="H2221" s="5" t="s">
        <v>3</v>
      </c>
      <c r="I2221" s="5" t="s">
        <v>525</v>
      </c>
      <c r="J2221" s="14"/>
      <c r="K2221" s="5">
        <f t="shared" si="102"/>
        <v>11</v>
      </c>
      <c r="L2221" s="12">
        <f t="shared" si="103"/>
        <v>33548</v>
      </c>
      <c r="M2221" s="5">
        <f t="shared" ca="1" si="104"/>
        <v>33</v>
      </c>
    </row>
    <row r="2222" spans="1:13" ht="15" customHeight="1" x14ac:dyDescent="0.25">
      <c r="A2222" s="5" t="s">
        <v>1467</v>
      </c>
      <c r="B2222" s="5">
        <v>1963</v>
      </c>
      <c r="C2222" s="12" t="s">
        <v>9</v>
      </c>
      <c r="D2222" s="5">
        <v>4</v>
      </c>
      <c r="E2222" s="5">
        <v>0</v>
      </c>
      <c r="F2222" s="10">
        <v>12129.61</v>
      </c>
      <c r="G2222" s="5" t="s">
        <v>3</v>
      </c>
      <c r="H2222" s="5" t="s">
        <v>7</v>
      </c>
      <c r="I2222" s="5" t="s">
        <v>14</v>
      </c>
      <c r="J2222" s="14"/>
      <c r="K2222" s="5">
        <f t="shared" si="102"/>
        <v>6</v>
      </c>
      <c r="L2222" s="12">
        <f t="shared" si="103"/>
        <v>23166</v>
      </c>
      <c r="M2222" s="5">
        <f t="shared" ca="1" si="104"/>
        <v>61</v>
      </c>
    </row>
    <row r="2223" spans="1:13" ht="15" customHeight="1" x14ac:dyDescent="0.25">
      <c r="A2223" s="5" t="s">
        <v>1466</v>
      </c>
      <c r="B2223" s="5">
        <v>1963</v>
      </c>
      <c r="C2223" s="12" t="s">
        <v>1</v>
      </c>
      <c r="D2223" s="5">
        <v>20</v>
      </c>
      <c r="E2223" s="5">
        <v>0</v>
      </c>
      <c r="F2223" s="10">
        <v>12124.99</v>
      </c>
      <c r="G2223" s="5" t="s">
        <v>3</v>
      </c>
      <c r="H2223" s="5" t="s">
        <v>7</v>
      </c>
      <c r="I2223" s="5" t="s">
        <v>14</v>
      </c>
      <c r="J2223" s="14"/>
      <c r="K2223" s="5">
        <f t="shared" si="102"/>
        <v>7</v>
      </c>
      <c r="L2223" s="12">
        <f t="shared" si="103"/>
        <v>23212</v>
      </c>
      <c r="M2223" s="5">
        <f t="shared" ca="1" si="104"/>
        <v>61</v>
      </c>
    </row>
    <row r="2224" spans="1:13" ht="15" customHeight="1" x14ac:dyDescent="0.25">
      <c r="A2224" s="5" t="s">
        <v>1465</v>
      </c>
      <c r="B2224" s="5">
        <v>1968</v>
      </c>
      <c r="C2224" s="12" t="s">
        <v>27</v>
      </c>
      <c r="D2224" s="5">
        <v>25</v>
      </c>
      <c r="E2224" s="5">
        <v>3</v>
      </c>
      <c r="F2224" s="10">
        <v>12105.32</v>
      </c>
      <c r="G2224" s="5" t="s">
        <v>3</v>
      </c>
      <c r="H2224" s="5" t="s">
        <v>3</v>
      </c>
      <c r="I2224" s="5" t="s">
        <v>32</v>
      </c>
      <c r="J2224" s="14"/>
      <c r="K2224" s="5">
        <f t="shared" si="102"/>
        <v>10</v>
      </c>
      <c r="L2224" s="12">
        <f t="shared" si="103"/>
        <v>25136</v>
      </c>
      <c r="M2224" s="5">
        <f t="shared" ca="1" si="104"/>
        <v>56</v>
      </c>
    </row>
    <row r="2225" spans="1:13" ht="15" customHeight="1" x14ac:dyDescent="0.25">
      <c r="A2225" s="5" t="s">
        <v>1464</v>
      </c>
      <c r="B2225" s="5">
        <v>1968</v>
      </c>
      <c r="C2225" s="12" t="s">
        <v>21</v>
      </c>
      <c r="D2225" s="5">
        <v>9</v>
      </c>
      <c r="E2225" s="5">
        <v>2</v>
      </c>
      <c r="F2225" s="10">
        <v>12096.65</v>
      </c>
      <c r="G2225" s="5" t="s">
        <v>3</v>
      </c>
      <c r="H2225" s="5" t="s">
        <v>7</v>
      </c>
      <c r="I2225" s="5" t="s">
        <v>237</v>
      </c>
      <c r="J2225" s="14"/>
      <c r="K2225" s="5">
        <f t="shared" si="102"/>
        <v>12</v>
      </c>
      <c r="L2225" s="12">
        <f t="shared" si="103"/>
        <v>25181</v>
      </c>
      <c r="M2225" s="5">
        <f t="shared" ca="1" si="104"/>
        <v>56</v>
      </c>
    </row>
    <row r="2226" spans="1:13" ht="15" customHeight="1" x14ac:dyDescent="0.25">
      <c r="A2226" s="5" t="s">
        <v>1463</v>
      </c>
      <c r="B2226" s="5">
        <v>1968</v>
      </c>
      <c r="C2226" s="12" t="s">
        <v>9</v>
      </c>
      <c r="D2226" s="5">
        <v>21</v>
      </c>
      <c r="E2226" s="5">
        <v>3</v>
      </c>
      <c r="F2226" s="10">
        <v>12094.48</v>
      </c>
      <c r="G2226" s="5" t="s">
        <v>3</v>
      </c>
      <c r="H2226" s="5" t="s">
        <v>3</v>
      </c>
      <c r="I2226" s="5" t="s">
        <v>32</v>
      </c>
      <c r="J2226" s="14"/>
      <c r="K2226" s="5">
        <f t="shared" si="102"/>
        <v>6</v>
      </c>
      <c r="L2226" s="12">
        <f t="shared" si="103"/>
        <v>25010</v>
      </c>
      <c r="M2226" s="5">
        <f t="shared" ca="1" si="104"/>
        <v>56</v>
      </c>
    </row>
    <row r="2227" spans="1:13" ht="15" customHeight="1" x14ac:dyDescent="0.25">
      <c r="A2227" s="5" t="s">
        <v>1462</v>
      </c>
      <c r="B2227" s="5">
        <v>1984</v>
      </c>
      <c r="C2227" s="12" t="s">
        <v>11</v>
      </c>
      <c r="D2227" s="5">
        <v>2</v>
      </c>
      <c r="E2227" s="5">
        <v>3</v>
      </c>
      <c r="F2227" s="10">
        <v>12091.34</v>
      </c>
      <c r="G2227" s="5" t="s">
        <v>3</v>
      </c>
      <c r="H2227" s="5" t="s">
        <v>2</v>
      </c>
      <c r="I2227" s="5" t="s">
        <v>622</v>
      </c>
      <c r="J2227" s="14"/>
      <c r="K2227" s="5">
        <f t="shared" si="102"/>
        <v>9</v>
      </c>
      <c r="L2227" s="12">
        <f t="shared" si="103"/>
        <v>30927</v>
      </c>
      <c r="M2227" s="5">
        <f t="shared" ca="1" si="104"/>
        <v>40</v>
      </c>
    </row>
    <row r="2228" spans="1:13" ht="15" customHeight="1" x14ac:dyDescent="0.25">
      <c r="A2228" s="5" t="s">
        <v>2354</v>
      </c>
      <c r="B2228" s="5">
        <v>1963</v>
      </c>
      <c r="C2228" s="12" t="s">
        <v>11</v>
      </c>
      <c r="D2228" s="5">
        <v>4</v>
      </c>
      <c r="E2228" s="5">
        <v>1</v>
      </c>
      <c r="F2228" s="10">
        <v>48970.25</v>
      </c>
      <c r="G2228" s="5" t="s">
        <v>7</v>
      </c>
      <c r="H2228" s="5" t="s">
        <v>2</v>
      </c>
      <c r="I2228" s="5" t="s">
        <v>4</v>
      </c>
      <c r="J2228" s="14"/>
      <c r="K2228" s="5">
        <f t="shared" si="102"/>
        <v>9</v>
      </c>
      <c r="L2228" s="12">
        <f t="shared" si="103"/>
        <v>23258</v>
      </c>
      <c r="M2228" s="5">
        <f t="shared" ca="1" si="104"/>
        <v>61</v>
      </c>
    </row>
    <row r="2229" spans="1:13" ht="15" customHeight="1" x14ac:dyDescent="0.25">
      <c r="A2229" s="5" t="s">
        <v>2273</v>
      </c>
      <c r="B2229" s="5">
        <v>1979</v>
      </c>
      <c r="C2229" s="12" t="s">
        <v>11</v>
      </c>
      <c r="D2229" s="5">
        <v>16</v>
      </c>
      <c r="E2229" s="5">
        <v>3</v>
      </c>
      <c r="F2229" s="10">
        <v>40941.29</v>
      </c>
      <c r="G2229" s="5" t="s">
        <v>7</v>
      </c>
      <c r="H2229" s="5" t="s">
        <v>2</v>
      </c>
      <c r="I2229" s="5" t="s">
        <v>4</v>
      </c>
      <c r="J2229" s="14"/>
      <c r="K2229" s="5">
        <f t="shared" si="102"/>
        <v>9</v>
      </c>
      <c r="L2229" s="12">
        <f t="shared" si="103"/>
        <v>29114</v>
      </c>
      <c r="M2229" s="5">
        <f t="shared" ca="1" si="104"/>
        <v>45</v>
      </c>
    </row>
    <row r="2230" spans="1:13" ht="15" customHeight="1" x14ac:dyDescent="0.25">
      <c r="A2230" s="5" t="s">
        <v>1461</v>
      </c>
      <c r="B2230" s="5">
        <v>1986</v>
      </c>
      <c r="C2230" s="12" t="s">
        <v>11</v>
      </c>
      <c r="D2230" s="5">
        <v>7</v>
      </c>
      <c r="E2230" s="5">
        <v>3</v>
      </c>
      <c r="F2230" s="10">
        <v>12048.13</v>
      </c>
      <c r="G2230" s="5" t="s">
        <v>3</v>
      </c>
      <c r="H2230" s="5" t="s">
        <v>2</v>
      </c>
      <c r="I2230" s="5" t="s">
        <v>525</v>
      </c>
      <c r="J2230" s="14"/>
      <c r="K2230" s="5">
        <f t="shared" si="102"/>
        <v>9</v>
      </c>
      <c r="L2230" s="12">
        <f t="shared" si="103"/>
        <v>31662</v>
      </c>
      <c r="M2230" s="5">
        <f t="shared" ca="1" si="104"/>
        <v>38</v>
      </c>
    </row>
    <row r="2231" spans="1:13" ht="15" customHeight="1" x14ac:dyDescent="0.25">
      <c r="A2231" s="5" t="s">
        <v>1460</v>
      </c>
      <c r="B2231" s="5">
        <v>1966</v>
      </c>
      <c r="C2231" s="12" t="s">
        <v>6</v>
      </c>
      <c r="D2231" s="5">
        <v>24</v>
      </c>
      <c r="E2231" s="5">
        <v>1</v>
      </c>
      <c r="F2231" s="10">
        <v>12044.34</v>
      </c>
      <c r="G2231" s="5" t="s">
        <v>3</v>
      </c>
      <c r="H2231" s="5" t="s">
        <v>7</v>
      </c>
      <c r="I2231" s="5" t="s">
        <v>14</v>
      </c>
      <c r="J2231" s="14"/>
      <c r="K2231" s="5">
        <f t="shared" si="102"/>
        <v>11</v>
      </c>
      <c r="L2231" s="12">
        <f t="shared" si="103"/>
        <v>24435</v>
      </c>
      <c r="M2231" s="5">
        <f t="shared" ca="1" si="104"/>
        <v>58</v>
      </c>
    </row>
    <row r="2232" spans="1:13" ht="15" customHeight="1" x14ac:dyDescent="0.25">
      <c r="A2232" s="5" t="s">
        <v>1459</v>
      </c>
      <c r="B2232" s="5">
        <v>1979</v>
      </c>
      <c r="C2232" s="12" t="s">
        <v>27</v>
      </c>
      <c r="D2232" s="5">
        <v>16</v>
      </c>
      <c r="E2232" s="5">
        <v>2</v>
      </c>
      <c r="F2232" s="10">
        <v>12035.18</v>
      </c>
      <c r="G2232" s="5" t="s">
        <v>3</v>
      </c>
      <c r="H2232" s="5" t="s">
        <v>3</v>
      </c>
      <c r="I2232" s="5" t="s">
        <v>290</v>
      </c>
      <c r="J2232" s="14"/>
      <c r="K2232" s="5">
        <f t="shared" si="102"/>
        <v>10</v>
      </c>
      <c r="L2232" s="12">
        <f t="shared" si="103"/>
        <v>29144</v>
      </c>
      <c r="M2232" s="5">
        <f t="shared" ca="1" si="104"/>
        <v>45</v>
      </c>
    </row>
    <row r="2233" spans="1:13" ht="15" customHeight="1" x14ac:dyDescent="0.25">
      <c r="A2233" s="5" t="s">
        <v>1458</v>
      </c>
      <c r="B2233" s="5">
        <v>1965</v>
      </c>
      <c r="C2233" s="12" t="s">
        <v>27</v>
      </c>
      <c r="D2233" s="5">
        <v>29</v>
      </c>
      <c r="E2233" s="5">
        <v>1</v>
      </c>
      <c r="F2233" s="10">
        <v>12032.33</v>
      </c>
      <c r="G2233" s="5" t="s">
        <v>3</v>
      </c>
      <c r="H2233" s="5" t="s">
        <v>7</v>
      </c>
      <c r="I2233" s="5" t="s">
        <v>32</v>
      </c>
      <c r="J2233" s="14"/>
      <c r="K2233" s="5">
        <f t="shared" si="102"/>
        <v>10</v>
      </c>
      <c r="L2233" s="12">
        <f t="shared" si="103"/>
        <v>24044</v>
      </c>
      <c r="M2233" s="5">
        <f t="shared" ca="1" si="104"/>
        <v>59</v>
      </c>
    </row>
    <row r="2234" spans="1:13" ht="15" customHeight="1" x14ac:dyDescent="0.25">
      <c r="A2234" s="5" t="s">
        <v>1457</v>
      </c>
      <c r="B2234" s="5">
        <v>1965</v>
      </c>
      <c r="C2234" s="12" t="s">
        <v>9</v>
      </c>
      <c r="D2234" s="5">
        <v>9</v>
      </c>
      <c r="E2234" s="5">
        <v>0</v>
      </c>
      <c r="F2234" s="10">
        <v>12029.29</v>
      </c>
      <c r="G2234" s="5" t="s">
        <v>3</v>
      </c>
      <c r="H2234" s="5" t="s">
        <v>2</v>
      </c>
      <c r="I2234" s="5" t="s">
        <v>237</v>
      </c>
      <c r="J2234" s="14"/>
      <c r="K2234" s="5">
        <f t="shared" si="102"/>
        <v>6</v>
      </c>
      <c r="L2234" s="12">
        <f t="shared" si="103"/>
        <v>23902</v>
      </c>
      <c r="M2234" s="5">
        <f t="shared" ca="1" si="104"/>
        <v>59</v>
      </c>
    </row>
    <row r="2235" spans="1:13" ht="15" customHeight="1" x14ac:dyDescent="0.25">
      <c r="A2235" s="5" t="s">
        <v>1456</v>
      </c>
      <c r="B2235" s="5">
        <v>1982</v>
      </c>
      <c r="C2235" s="12" t="s">
        <v>27</v>
      </c>
      <c r="D2235" s="5">
        <v>17</v>
      </c>
      <c r="E2235" s="5">
        <v>3</v>
      </c>
      <c r="F2235" s="10">
        <v>12001.29</v>
      </c>
      <c r="G2235" s="5" t="s">
        <v>3</v>
      </c>
      <c r="H2235" s="5" t="s">
        <v>3</v>
      </c>
      <c r="I2235" s="5" t="s">
        <v>290</v>
      </c>
      <c r="J2235" s="14"/>
      <c r="K2235" s="5">
        <f t="shared" si="102"/>
        <v>10</v>
      </c>
      <c r="L2235" s="12">
        <f t="shared" si="103"/>
        <v>30241</v>
      </c>
      <c r="M2235" s="5">
        <f t="shared" ca="1" si="104"/>
        <v>42</v>
      </c>
    </row>
    <row r="2236" spans="1:13" ht="15" customHeight="1" x14ac:dyDescent="0.25">
      <c r="A2236" s="5" t="s">
        <v>1455</v>
      </c>
      <c r="B2236" s="5">
        <v>1993</v>
      </c>
      <c r="C2236" s="12" t="s">
        <v>21</v>
      </c>
      <c r="D2236" s="5">
        <v>12</v>
      </c>
      <c r="E2236" s="5">
        <v>0</v>
      </c>
      <c r="F2236" s="10">
        <v>11994.89</v>
      </c>
      <c r="G2236" s="5" t="s">
        <v>3</v>
      </c>
      <c r="H2236" s="5" t="s">
        <v>2</v>
      </c>
      <c r="I2236" s="5" t="s">
        <v>14</v>
      </c>
      <c r="J2236" s="14"/>
      <c r="K2236" s="5">
        <f t="shared" si="102"/>
        <v>12</v>
      </c>
      <c r="L2236" s="12">
        <f t="shared" si="103"/>
        <v>34315</v>
      </c>
      <c r="M2236" s="5">
        <f t="shared" ca="1" si="104"/>
        <v>31</v>
      </c>
    </row>
    <row r="2237" spans="1:13" ht="15" customHeight="1" x14ac:dyDescent="0.25">
      <c r="A2237" s="5" t="s">
        <v>1454</v>
      </c>
      <c r="B2237" s="5">
        <v>1983</v>
      </c>
      <c r="C2237" s="12" t="s">
        <v>1</v>
      </c>
      <c r="D2237" s="5">
        <v>4</v>
      </c>
      <c r="E2237" s="5">
        <v>3</v>
      </c>
      <c r="F2237" s="10">
        <v>11987.68</v>
      </c>
      <c r="G2237" s="5" t="s">
        <v>3</v>
      </c>
      <c r="H2237" s="5" t="s">
        <v>2</v>
      </c>
      <c r="I2237" s="5" t="s">
        <v>525</v>
      </c>
      <c r="J2237" s="14"/>
      <c r="K2237" s="5">
        <f t="shared" si="102"/>
        <v>7</v>
      </c>
      <c r="L2237" s="12">
        <f t="shared" si="103"/>
        <v>30501</v>
      </c>
      <c r="M2237" s="5">
        <f t="shared" ca="1" si="104"/>
        <v>41</v>
      </c>
    </row>
    <row r="2238" spans="1:13" ht="15" customHeight="1" x14ac:dyDescent="0.25">
      <c r="A2238" s="5" t="s">
        <v>1453</v>
      </c>
      <c r="B2238" s="5">
        <v>1967</v>
      </c>
      <c r="C2238" s="12" t="s">
        <v>21</v>
      </c>
      <c r="D2238" s="5">
        <v>22</v>
      </c>
      <c r="E2238" s="5">
        <v>3</v>
      </c>
      <c r="F2238" s="10">
        <v>11987.17</v>
      </c>
      <c r="G2238" s="5" t="s">
        <v>3</v>
      </c>
      <c r="H2238" s="5" t="s">
        <v>3</v>
      </c>
      <c r="I2238" s="5" t="s">
        <v>4</v>
      </c>
      <c r="J2238" s="14"/>
      <c r="K2238" s="5">
        <f t="shared" si="102"/>
        <v>12</v>
      </c>
      <c r="L2238" s="12">
        <f t="shared" si="103"/>
        <v>24828</v>
      </c>
      <c r="M2238" s="5">
        <f t="shared" ca="1" si="104"/>
        <v>57</v>
      </c>
    </row>
    <row r="2239" spans="1:13" ht="15" customHeight="1" x14ac:dyDescent="0.25">
      <c r="A2239" s="5" t="s">
        <v>1452</v>
      </c>
      <c r="B2239" s="5">
        <v>1964</v>
      </c>
      <c r="C2239" s="12" t="s">
        <v>11</v>
      </c>
      <c r="D2239" s="5">
        <v>29</v>
      </c>
      <c r="E2239" s="5">
        <v>1</v>
      </c>
      <c r="F2239" s="10">
        <v>11946.63</v>
      </c>
      <c r="G2239" s="5" t="s">
        <v>3</v>
      </c>
      <c r="H2239" s="5" t="s">
        <v>2</v>
      </c>
      <c r="I2239" s="5" t="s">
        <v>4</v>
      </c>
      <c r="J2239" s="14"/>
      <c r="K2239" s="5">
        <f t="shared" si="102"/>
        <v>9</v>
      </c>
      <c r="L2239" s="12">
        <f t="shared" si="103"/>
        <v>23649</v>
      </c>
      <c r="M2239" s="5">
        <f t="shared" ca="1" si="104"/>
        <v>60</v>
      </c>
    </row>
    <row r="2240" spans="1:13" ht="15" customHeight="1" x14ac:dyDescent="0.25">
      <c r="A2240" s="5" t="s">
        <v>2272</v>
      </c>
      <c r="B2240" s="5">
        <v>1992</v>
      </c>
      <c r="C2240" s="12" t="s">
        <v>25</v>
      </c>
      <c r="D2240" s="5">
        <v>4</v>
      </c>
      <c r="E2240" s="5">
        <v>3</v>
      </c>
      <c r="F2240" s="10">
        <v>40932.43</v>
      </c>
      <c r="G2240" s="5" t="s">
        <v>7</v>
      </c>
      <c r="H2240" s="5" t="s">
        <v>2</v>
      </c>
      <c r="I2240" s="5" t="s">
        <v>4</v>
      </c>
      <c r="J2240" s="14"/>
      <c r="K2240" s="5">
        <f t="shared" si="102"/>
        <v>8</v>
      </c>
      <c r="L2240" s="12">
        <f t="shared" si="103"/>
        <v>33820</v>
      </c>
      <c r="M2240" s="5">
        <f t="shared" ca="1" si="104"/>
        <v>32</v>
      </c>
    </row>
    <row r="2241" spans="1:13" ht="15" customHeight="1" x14ac:dyDescent="0.25">
      <c r="A2241" s="5" t="s">
        <v>1451</v>
      </c>
      <c r="B2241" s="5">
        <v>1965</v>
      </c>
      <c r="C2241" s="12" t="s">
        <v>6</v>
      </c>
      <c r="D2241" s="5">
        <v>1</v>
      </c>
      <c r="E2241" s="5">
        <v>1</v>
      </c>
      <c r="F2241" s="10">
        <v>11945.13</v>
      </c>
      <c r="G2241" s="5" t="s">
        <v>3</v>
      </c>
      <c r="H2241" s="5" t="s">
        <v>2</v>
      </c>
      <c r="I2241" s="5" t="s">
        <v>14</v>
      </c>
      <c r="J2241" s="14"/>
      <c r="K2241" s="5">
        <f t="shared" si="102"/>
        <v>11</v>
      </c>
      <c r="L2241" s="12">
        <f t="shared" si="103"/>
        <v>24047</v>
      </c>
      <c r="M2241" s="5">
        <f t="shared" ca="1" si="104"/>
        <v>59</v>
      </c>
    </row>
    <row r="2242" spans="1:13" ht="15" customHeight="1" x14ac:dyDescent="0.25">
      <c r="A2242" s="5" t="s">
        <v>1450</v>
      </c>
      <c r="B2242" s="5">
        <v>1964</v>
      </c>
      <c r="C2242" s="12" t="s">
        <v>21</v>
      </c>
      <c r="D2242" s="5">
        <v>25</v>
      </c>
      <c r="E2242" s="5">
        <v>0</v>
      </c>
      <c r="F2242" s="10">
        <v>11944.59</v>
      </c>
      <c r="G2242" s="5" t="s">
        <v>3</v>
      </c>
      <c r="H2242" s="5" t="s">
        <v>2</v>
      </c>
      <c r="I2242" s="5" t="s">
        <v>158</v>
      </c>
      <c r="J2242" s="14"/>
      <c r="K2242" s="5">
        <f t="shared" ref="K2242:K2305" si="105">MONTH(1&amp;C2242)</f>
        <v>12</v>
      </c>
      <c r="L2242" s="12">
        <f t="shared" ref="L2242:L2305" si="106">DATE(B2242,K2242,D2242)</f>
        <v>23736</v>
      </c>
      <c r="M2242" s="5">
        <f t="shared" ref="M2242:M2305" ca="1" si="107">DATEDIF(L2242,TODAY(),"Y")</f>
        <v>60</v>
      </c>
    </row>
    <row r="2243" spans="1:13" ht="15" customHeight="1" x14ac:dyDescent="0.25">
      <c r="A2243" s="5" t="s">
        <v>1449</v>
      </c>
      <c r="B2243" s="5">
        <v>1991</v>
      </c>
      <c r="C2243" s="12" t="s">
        <v>27</v>
      </c>
      <c r="D2243" s="5">
        <v>19</v>
      </c>
      <c r="E2243" s="5">
        <v>3</v>
      </c>
      <c r="F2243" s="10">
        <v>11941.83</v>
      </c>
      <c r="G2243" s="5" t="s">
        <v>3</v>
      </c>
      <c r="H2243" s="5" t="s">
        <v>7</v>
      </c>
      <c r="I2243" s="5" t="s">
        <v>239</v>
      </c>
      <c r="J2243" s="14"/>
      <c r="K2243" s="5">
        <f t="shared" si="105"/>
        <v>10</v>
      </c>
      <c r="L2243" s="12">
        <f t="shared" si="106"/>
        <v>33530</v>
      </c>
      <c r="M2243" s="5">
        <f t="shared" ca="1" si="107"/>
        <v>33</v>
      </c>
    </row>
    <row r="2244" spans="1:13" ht="15" customHeight="1" x14ac:dyDescent="0.25">
      <c r="A2244" s="5" t="s">
        <v>1448</v>
      </c>
      <c r="B2244" s="5">
        <v>1964</v>
      </c>
      <c r="C2244" s="12" t="s">
        <v>25</v>
      </c>
      <c r="D2244" s="5">
        <v>2</v>
      </c>
      <c r="E2244" s="5">
        <v>0</v>
      </c>
      <c r="F2244" s="10">
        <v>11938.26</v>
      </c>
      <c r="G2244" s="5" t="s">
        <v>3</v>
      </c>
      <c r="H2244" s="5" t="s">
        <v>3</v>
      </c>
      <c r="I2244" s="5" t="s">
        <v>156</v>
      </c>
      <c r="J2244" s="14"/>
      <c r="K2244" s="5">
        <f t="shared" si="105"/>
        <v>8</v>
      </c>
      <c r="L2244" s="12">
        <f t="shared" si="106"/>
        <v>23591</v>
      </c>
      <c r="M2244" s="5">
        <f t="shared" ca="1" si="107"/>
        <v>60</v>
      </c>
    </row>
    <row r="2245" spans="1:13" ht="15" customHeight="1" x14ac:dyDescent="0.25">
      <c r="A2245" s="5" t="s">
        <v>1447</v>
      </c>
      <c r="B2245" s="5">
        <v>1964</v>
      </c>
      <c r="C2245" s="12" t="s">
        <v>21</v>
      </c>
      <c r="D2245" s="5">
        <v>20</v>
      </c>
      <c r="E2245" s="5">
        <v>0</v>
      </c>
      <c r="F2245" s="10">
        <v>11931.13</v>
      </c>
      <c r="G2245" s="5" t="s">
        <v>3</v>
      </c>
      <c r="H2245" s="5" t="s">
        <v>7</v>
      </c>
      <c r="I2245" s="5" t="s">
        <v>156</v>
      </c>
      <c r="J2245" s="14"/>
      <c r="K2245" s="5">
        <f t="shared" si="105"/>
        <v>12</v>
      </c>
      <c r="L2245" s="12">
        <f t="shared" si="106"/>
        <v>23731</v>
      </c>
      <c r="M2245" s="5">
        <f t="shared" ca="1" si="107"/>
        <v>60</v>
      </c>
    </row>
    <row r="2246" spans="1:13" ht="15" customHeight="1" x14ac:dyDescent="0.25">
      <c r="A2246" s="5" t="s">
        <v>1446</v>
      </c>
      <c r="B2246" s="5">
        <v>1964</v>
      </c>
      <c r="C2246" s="12" t="s">
        <v>6</v>
      </c>
      <c r="D2246" s="5">
        <v>19</v>
      </c>
      <c r="E2246" s="5">
        <v>0</v>
      </c>
      <c r="F2246" s="10">
        <v>11918.2</v>
      </c>
      <c r="G2246" s="5" t="s">
        <v>3</v>
      </c>
      <c r="H2246" s="5" t="s">
        <v>7</v>
      </c>
      <c r="I2246" s="5" t="s">
        <v>290</v>
      </c>
      <c r="J2246" s="14"/>
      <c r="K2246" s="5">
        <f t="shared" si="105"/>
        <v>11</v>
      </c>
      <c r="L2246" s="12">
        <f t="shared" si="106"/>
        <v>23700</v>
      </c>
      <c r="M2246" s="5">
        <f t="shared" ca="1" si="107"/>
        <v>60</v>
      </c>
    </row>
    <row r="2247" spans="1:13" ht="15" customHeight="1" x14ac:dyDescent="0.25">
      <c r="A2247" s="5" t="s">
        <v>1445</v>
      </c>
      <c r="B2247" s="5">
        <v>2004</v>
      </c>
      <c r="C2247" s="12" t="s">
        <v>9</v>
      </c>
      <c r="D2247" s="5">
        <v>2</v>
      </c>
      <c r="E2247" s="5">
        <v>2</v>
      </c>
      <c r="F2247" s="10">
        <v>11884.05</v>
      </c>
      <c r="G2247" s="5" t="s">
        <v>3</v>
      </c>
      <c r="H2247" s="5" t="s">
        <v>3</v>
      </c>
      <c r="I2247" s="5" t="s">
        <v>4</v>
      </c>
      <c r="J2247" s="14"/>
      <c r="K2247" s="5">
        <f t="shared" si="105"/>
        <v>6</v>
      </c>
      <c r="L2247" s="12">
        <f t="shared" si="106"/>
        <v>38140</v>
      </c>
      <c r="M2247" s="5">
        <f t="shared" ca="1" si="107"/>
        <v>20</v>
      </c>
    </row>
    <row r="2248" spans="1:13" ht="15" customHeight="1" x14ac:dyDescent="0.25">
      <c r="A2248" s="5" t="s">
        <v>1444</v>
      </c>
      <c r="B2248" s="5">
        <v>1967</v>
      </c>
      <c r="C2248" s="12" t="s">
        <v>27</v>
      </c>
      <c r="D2248" s="5">
        <v>29</v>
      </c>
      <c r="E2248" s="5">
        <v>2</v>
      </c>
      <c r="F2248" s="10">
        <v>11881.97</v>
      </c>
      <c r="G2248" s="5" t="s">
        <v>3</v>
      </c>
      <c r="H2248" s="5" t="s">
        <v>7</v>
      </c>
      <c r="I2248" s="5" t="s">
        <v>4</v>
      </c>
      <c r="J2248" s="14"/>
      <c r="K2248" s="5">
        <f t="shared" si="105"/>
        <v>10</v>
      </c>
      <c r="L2248" s="12">
        <f t="shared" si="106"/>
        <v>24774</v>
      </c>
      <c r="M2248" s="5">
        <f t="shared" ca="1" si="107"/>
        <v>57</v>
      </c>
    </row>
    <row r="2249" spans="1:13" ht="15" customHeight="1" x14ac:dyDescent="0.25">
      <c r="A2249" s="5" t="s">
        <v>1443</v>
      </c>
      <c r="B2249" s="5">
        <v>1967</v>
      </c>
      <c r="C2249" s="12" t="s">
        <v>1</v>
      </c>
      <c r="D2249" s="5">
        <v>14</v>
      </c>
      <c r="E2249" s="5">
        <v>2</v>
      </c>
      <c r="F2249" s="10">
        <v>11881.36</v>
      </c>
      <c r="G2249" s="5" t="s">
        <v>3</v>
      </c>
      <c r="H2249" s="5" t="s">
        <v>2</v>
      </c>
      <c r="I2249" s="5" t="s">
        <v>32</v>
      </c>
      <c r="J2249" s="14"/>
      <c r="K2249" s="5">
        <f t="shared" si="105"/>
        <v>7</v>
      </c>
      <c r="L2249" s="12">
        <f t="shared" si="106"/>
        <v>24667</v>
      </c>
      <c r="M2249" s="5">
        <f t="shared" ca="1" si="107"/>
        <v>57</v>
      </c>
    </row>
    <row r="2250" spans="1:13" ht="15" customHeight="1" x14ac:dyDescent="0.25">
      <c r="A2250" s="5" t="s">
        <v>1442</v>
      </c>
      <c r="B2250" s="5">
        <v>1967</v>
      </c>
      <c r="C2250" s="12" t="s">
        <v>25</v>
      </c>
      <c r="D2250" s="5">
        <v>24</v>
      </c>
      <c r="E2250" s="5">
        <v>1</v>
      </c>
      <c r="F2250" s="10">
        <v>11879.1</v>
      </c>
      <c r="G2250" s="5" t="s">
        <v>3</v>
      </c>
      <c r="H2250" s="5" t="s">
        <v>3</v>
      </c>
      <c r="I2250" s="5" t="s">
        <v>237</v>
      </c>
      <c r="J2250" s="14"/>
      <c r="K2250" s="5">
        <f t="shared" si="105"/>
        <v>8</v>
      </c>
      <c r="L2250" s="12">
        <f t="shared" si="106"/>
        <v>24708</v>
      </c>
      <c r="M2250" s="5">
        <f t="shared" ca="1" si="107"/>
        <v>57</v>
      </c>
    </row>
    <row r="2251" spans="1:13" ht="15" customHeight="1" x14ac:dyDescent="0.25">
      <c r="A2251" s="5" t="s">
        <v>2271</v>
      </c>
      <c r="B2251" s="5">
        <v>1999</v>
      </c>
      <c r="C2251" s="12" t="s">
        <v>1</v>
      </c>
      <c r="D2251" s="5">
        <v>2</v>
      </c>
      <c r="E2251" s="5">
        <v>1</v>
      </c>
      <c r="F2251" s="10">
        <v>40904.199999999997</v>
      </c>
      <c r="G2251" s="5" t="s">
        <v>7</v>
      </c>
      <c r="H2251" s="5" t="s">
        <v>7</v>
      </c>
      <c r="I2251" s="5" t="s">
        <v>237</v>
      </c>
      <c r="J2251" s="14"/>
      <c r="K2251" s="5">
        <f t="shared" si="105"/>
        <v>7</v>
      </c>
      <c r="L2251" s="12">
        <f t="shared" si="106"/>
        <v>36343</v>
      </c>
      <c r="M2251" s="5">
        <f t="shared" ca="1" si="107"/>
        <v>25</v>
      </c>
    </row>
    <row r="2252" spans="1:13" ht="15" customHeight="1" x14ac:dyDescent="0.25">
      <c r="A2252" s="5" t="s">
        <v>1441</v>
      </c>
      <c r="B2252" s="5">
        <v>1974</v>
      </c>
      <c r="C2252" s="12" t="s">
        <v>1</v>
      </c>
      <c r="D2252" s="5">
        <v>7</v>
      </c>
      <c r="E2252" s="5">
        <v>0</v>
      </c>
      <c r="F2252" s="10">
        <v>11858.56</v>
      </c>
      <c r="G2252" s="5" t="s">
        <v>3</v>
      </c>
      <c r="H2252" s="5" t="s">
        <v>3</v>
      </c>
      <c r="I2252" s="5" t="s">
        <v>32</v>
      </c>
      <c r="J2252" s="14"/>
      <c r="K2252" s="5">
        <f t="shared" si="105"/>
        <v>7</v>
      </c>
      <c r="L2252" s="12">
        <f t="shared" si="106"/>
        <v>27217</v>
      </c>
      <c r="M2252" s="5">
        <f t="shared" ca="1" si="107"/>
        <v>50</v>
      </c>
    </row>
    <row r="2253" spans="1:13" ht="15" customHeight="1" x14ac:dyDescent="0.25">
      <c r="A2253" s="5" t="s">
        <v>1440</v>
      </c>
      <c r="B2253" s="5">
        <v>1964</v>
      </c>
      <c r="C2253" s="12" t="s">
        <v>11</v>
      </c>
      <c r="D2253" s="5">
        <v>29</v>
      </c>
      <c r="E2253" s="5">
        <v>0</v>
      </c>
      <c r="F2253" s="10">
        <v>11856.41</v>
      </c>
      <c r="G2253" s="5" t="s">
        <v>3</v>
      </c>
      <c r="H2253" s="5" t="s">
        <v>2</v>
      </c>
      <c r="I2253" s="5" t="s">
        <v>4</v>
      </c>
      <c r="J2253" s="14"/>
      <c r="K2253" s="5">
        <f t="shared" si="105"/>
        <v>9</v>
      </c>
      <c r="L2253" s="12">
        <f t="shared" si="106"/>
        <v>23649</v>
      </c>
      <c r="M2253" s="5">
        <f t="shared" ca="1" si="107"/>
        <v>60</v>
      </c>
    </row>
    <row r="2254" spans="1:13" ht="15" customHeight="1" x14ac:dyDescent="0.25">
      <c r="A2254" s="5" t="s">
        <v>1439</v>
      </c>
      <c r="B2254" s="5">
        <v>1964</v>
      </c>
      <c r="C2254" s="12" t="s">
        <v>9</v>
      </c>
      <c r="D2254" s="5">
        <v>27</v>
      </c>
      <c r="E2254" s="5">
        <v>0</v>
      </c>
      <c r="F2254" s="10">
        <v>11848.14</v>
      </c>
      <c r="G2254" s="5" t="s">
        <v>3</v>
      </c>
      <c r="H2254" s="5" t="s">
        <v>2</v>
      </c>
      <c r="I2254" s="5" t="s">
        <v>32</v>
      </c>
      <c r="J2254" s="14"/>
      <c r="K2254" s="5">
        <f t="shared" si="105"/>
        <v>6</v>
      </c>
      <c r="L2254" s="12">
        <f t="shared" si="106"/>
        <v>23555</v>
      </c>
      <c r="M2254" s="5">
        <f t="shared" ca="1" si="107"/>
        <v>60</v>
      </c>
    </row>
    <row r="2255" spans="1:13" ht="15" customHeight="1" x14ac:dyDescent="0.25">
      <c r="A2255" s="5" t="s">
        <v>1438</v>
      </c>
      <c r="B2255" s="5">
        <v>1965</v>
      </c>
      <c r="C2255" s="12" t="s">
        <v>6</v>
      </c>
      <c r="D2255" s="5">
        <v>10</v>
      </c>
      <c r="E2255" s="5">
        <v>0</v>
      </c>
      <c r="F2255" s="10">
        <v>11842.62</v>
      </c>
      <c r="G2255" s="5" t="s">
        <v>3</v>
      </c>
      <c r="H2255" s="5" t="s">
        <v>3</v>
      </c>
      <c r="I2255" s="5" t="s">
        <v>14</v>
      </c>
      <c r="J2255" s="14"/>
      <c r="K2255" s="5">
        <f t="shared" si="105"/>
        <v>11</v>
      </c>
      <c r="L2255" s="12">
        <f t="shared" si="106"/>
        <v>24056</v>
      </c>
      <c r="M2255" s="5">
        <f t="shared" ca="1" si="107"/>
        <v>59</v>
      </c>
    </row>
    <row r="2256" spans="1:13" ht="15" customHeight="1" x14ac:dyDescent="0.25">
      <c r="A2256" s="5" t="s">
        <v>1437</v>
      </c>
      <c r="B2256" s="5">
        <v>1964</v>
      </c>
      <c r="C2256" s="12" t="s">
        <v>1</v>
      </c>
      <c r="D2256" s="5">
        <v>11</v>
      </c>
      <c r="E2256" s="5">
        <v>0</v>
      </c>
      <c r="F2256" s="10">
        <v>11842.44</v>
      </c>
      <c r="G2256" s="5" t="s">
        <v>3</v>
      </c>
      <c r="H2256" s="5" t="s">
        <v>2</v>
      </c>
      <c r="I2256" s="5" t="s">
        <v>32</v>
      </c>
      <c r="J2256" s="14"/>
      <c r="K2256" s="5">
        <f t="shared" si="105"/>
        <v>7</v>
      </c>
      <c r="L2256" s="12">
        <f t="shared" si="106"/>
        <v>23569</v>
      </c>
      <c r="M2256" s="5">
        <f t="shared" ca="1" si="107"/>
        <v>60</v>
      </c>
    </row>
    <row r="2257" spans="1:13" ht="15" customHeight="1" x14ac:dyDescent="0.25">
      <c r="A2257" s="5" t="s">
        <v>1436</v>
      </c>
      <c r="B2257" s="5">
        <v>1965</v>
      </c>
      <c r="C2257" s="12" t="s">
        <v>11</v>
      </c>
      <c r="D2257" s="5">
        <v>25</v>
      </c>
      <c r="E2257" s="5">
        <v>0</v>
      </c>
      <c r="F2257" s="10">
        <v>11840.78</v>
      </c>
      <c r="G2257" s="5" t="s">
        <v>3</v>
      </c>
      <c r="H2257" s="5" t="s">
        <v>2</v>
      </c>
      <c r="I2257" s="5" t="s">
        <v>14</v>
      </c>
      <c r="J2257" s="14"/>
      <c r="K2257" s="5">
        <f t="shared" si="105"/>
        <v>9</v>
      </c>
      <c r="L2257" s="12">
        <f t="shared" si="106"/>
        <v>24010</v>
      </c>
      <c r="M2257" s="5">
        <f t="shared" ca="1" si="107"/>
        <v>59</v>
      </c>
    </row>
    <row r="2258" spans="1:13" ht="15" customHeight="1" x14ac:dyDescent="0.25">
      <c r="A2258" s="5" t="s">
        <v>1435</v>
      </c>
      <c r="B2258" s="5">
        <v>1964</v>
      </c>
      <c r="C2258" s="12" t="s">
        <v>11</v>
      </c>
      <c r="D2258" s="5">
        <v>11</v>
      </c>
      <c r="E2258" s="5">
        <v>0</v>
      </c>
      <c r="F2258" s="10">
        <v>11837.16</v>
      </c>
      <c r="G2258" s="5" t="s">
        <v>3</v>
      </c>
      <c r="H2258" s="5" t="s">
        <v>3</v>
      </c>
      <c r="I2258" s="5" t="s">
        <v>32</v>
      </c>
      <c r="J2258" s="14"/>
      <c r="K2258" s="5">
        <f t="shared" si="105"/>
        <v>9</v>
      </c>
      <c r="L2258" s="12">
        <f t="shared" si="106"/>
        <v>23631</v>
      </c>
      <c r="M2258" s="5">
        <f t="shared" ca="1" si="107"/>
        <v>60</v>
      </c>
    </row>
    <row r="2259" spans="1:13" ht="15" customHeight="1" x14ac:dyDescent="0.25">
      <c r="A2259" s="5" t="s">
        <v>1434</v>
      </c>
      <c r="B2259" s="5">
        <v>1964</v>
      </c>
      <c r="C2259" s="12" t="s">
        <v>9</v>
      </c>
      <c r="D2259" s="5">
        <v>27</v>
      </c>
      <c r="E2259" s="5">
        <v>0</v>
      </c>
      <c r="F2259" s="10">
        <v>11833.78</v>
      </c>
      <c r="G2259" s="5" t="s">
        <v>3</v>
      </c>
      <c r="H2259" s="5" t="s">
        <v>3</v>
      </c>
      <c r="I2259" s="5" t="s">
        <v>4</v>
      </c>
      <c r="J2259" s="14"/>
      <c r="K2259" s="5">
        <f t="shared" si="105"/>
        <v>6</v>
      </c>
      <c r="L2259" s="12">
        <f t="shared" si="106"/>
        <v>23555</v>
      </c>
      <c r="M2259" s="5">
        <f t="shared" ca="1" si="107"/>
        <v>60</v>
      </c>
    </row>
    <row r="2260" spans="1:13" ht="15" customHeight="1" x14ac:dyDescent="0.25">
      <c r="A2260" s="5" t="s">
        <v>1433</v>
      </c>
      <c r="B2260" s="5">
        <v>1965</v>
      </c>
      <c r="C2260" s="12" t="s">
        <v>27</v>
      </c>
      <c r="D2260" s="5">
        <v>3</v>
      </c>
      <c r="E2260" s="5">
        <v>0</v>
      </c>
      <c r="F2260" s="10">
        <v>11830.61</v>
      </c>
      <c r="G2260" s="5" t="s">
        <v>3</v>
      </c>
      <c r="H2260" s="5" t="s">
        <v>7</v>
      </c>
      <c r="I2260" s="5" t="s">
        <v>14</v>
      </c>
      <c r="J2260" s="14"/>
      <c r="K2260" s="5">
        <f t="shared" si="105"/>
        <v>10</v>
      </c>
      <c r="L2260" s="12">
        <f t="shared" si="106"/>
        <v>24018</v>
      </c>
      <c r="M2260" s="5">
        <f t="shared" ca="1" si="107"/>
        <v>59</v>
      </c>
    </row>
    <row r="2261" spans="1:13" ht="15" customHeight="1" x14ac:dyDescent="0.25">
      <c r="A2261" s="5" t="s">
        <v>1432</v>
      </c>
      <c r="B2261" s="5">
        <v>1982</v>
      </c>
      <c r="C2261" s="12" t="s">
        <v>6</v>
      </c>
      <c r="D2261" s="5">
        <v>20</v>
      </c>
      <c r="E2261" s="5">
        <v>3</v>
      </c>
      <c r="F2261" s="10">
        <v>11773.06</v>
      </c>
      <c r="G2261" s="5" t="s">
        <v>3</v>
      </c>
      <c r="H2261" s="5" t="s">
        <v>3</v>
      </c>
      <c r="I2261" s="5" t="s">
        <v>525</v>
      </c>
      <c r="J2261" s="14"/>
      <c r="K2261" s="5">
        <f t="shared" si="105"/>
        <v>11</v>
      </c>
      <c r="L2261" s="12">
        <f t="shared" si="106"/>
        <v>30275</v>
      </c>
      <c r="M2261" s="5">
        <f t="shared" ca="1" si="107"/>
        <v>42</v>
      </c>
    </row>
    <row r="2262" spans="1:13" ht="15" customHeight="1" x14ac:dyDescent="0.25">
      <c r="A2262" s="5" t="s">
        <v>2270</v>
      </c>
      <c r="B2262" s="5">
        <v>1972</v>
      </c>
      <c r="C2262" s="12" t="s">
        <v>9</v>
      </c>
      <c r="D2262" s="5">
        <v>10</v>
      </c>
      <c r="E2262" s="5">
        <v>0</v>
      </c>
      <c r="F2262" s="10">
        <v>40817.85</v>
      </c>
      <c r="G2262" s="5" t="s">
        <v>7</v>
      </c>
      <c r="H2262" s="5" t="s">
        <v>3</v>
      </c>
      <c r="I2262" s="5" t="s">
        <v>32</v>
      </c>
      <c r="J2262" s="14"/>
      <c r="K2262" s="5">
        <f t="shared" si="105"/>
        <v>6</v>
      </c>
      <c r="L2262" s="12">
        <f t="shared" si="106"/>
        <v>26460</v>
      </c>
      <c r="M2262" s="5">
        <f t="shared" ca="1" si="107"/>
        <v>52</v>
      </c>
    </row>
    <row r="2263" spans="1:13" ht="15" customHeight="1" x14ac:dyDescent="0.25">
      <c r="A2263" s="5" t="s">
        <v>1431</v>
      </c>
      <c r="B2263" s="5">
        <v>1966</v>
      </c>
      <c r="C2263" s="12" t="s">
        <v>1</v>
      </c>
      <c r="D2263" s="5">
        <v>25</v>
      </c>
      <c r="E2263" s="5">
        <v>1</v>
      </c>
      <c r="F2263" s="10">
        <v>11763</v>
      </c>
      <c r="G2263" s="5" t="s">
        <v>3</v>
      </c>
      <c r="H2263" s="5" t="s">
        <v>3</v>
      </c>
      <c r="I2263" s="5" t="s">
        <v>158</v>
      </c>
      <c r="J2263" s="14"/>
      <c r="K2263" s="5">
        <f t="shared" si="105"/>
        <v>7</v>
      </c>
      <c r="L2263" s="12">
        <f t="shared" si="106"/>
        <v>24313</v>
      </c>
      <c r="M2263" s="5">
        <f t="shared" ca="1" si="107"/>
        <v>58</v>
      </c>
    </row>
    <row r="2264" spans="1:13" ht="15" customHeight="1" x14ac:dyDescent="0.25">
      <c r="A2264" s="5" t="s">
        <v>1430</v>
      </c>
      <c r="B2264" s="5">
        <v>1979</v>
      </c>
      <c r="C2264" s="12" t="s">
        <v>6</v>
      </c>
      <c r="D2264" s="5">
        <v>6</v>
      </c>
      <c r="E2264" s="5">
        <v>2</v>
      </c>
      <c r="F2264" s="10">
        <v>11752.68</v>
      </c>
      <c r="G2264" s="5" t="s">
        <v>3</v>
      </c>
      <c r="H2264" s="5" t="s">
        <v>7</v>
      </c>
      <c r="I2264" s="5" t="s">
        <v>525</v>
      </c>
      <c r="J2264" s="14"/>
      <c r="K2264" s="5">
        <f t="shared" si="105"/>
        <v>11</v>
      </c>
      <c r="L2264" s="12">
        <f t="shared" si="106"/>
        <v>29165</v>
      </c>
      <c r="M2264" s="5">
        <f t="shared" ca="1" si="107"/>
        <v>45</v>
      </c>
    </row>
    <row r="2265" spans="1:13" ht="15" customHeight="1" x14ac:dyDescent="0.25">
      <c r="A2265" s="5" t="s">
        <v>1429</v>
      </c>
      <c r="B2265" s="5">
        <v>1964</v>
      </c>
      <c r="C2265" s="12" t="s">
        <v>21</v>
      </c>
      <c r="D2265" s="5">
        <v>2</v>
      </c>
      <c r="E2265" s="5">
        <v>0</v>
      </c>
      <c r="F2265" s="10">
        <v>11743.93</v>
      </c>
      <c r="G2265" s="5" t="s">
        <v>3</v>
      </c>
      <c r="H2265" s="5" t="s">
        <v>7</v>
      </c>
      <c r="I2265" s="5" t="s">
        <v>14</v>
      </c>
      <c r="J2265" s="14"/>
      <c r="K2265" s="5">
        <f t="shared" si="105"/>
        <v>12</v>
      </c>
      <c r="L2265" s="12">
        <f t="shared" si="106"/>
        <v>23713</v>
      </c>
      <c r="M2265" s="5">
        <f t="shared" ca="1" si="107"/>
        <v>60</v>
      </c>
    </row>
    <row r="2266" spans="1:13" ht="15" customHeight="1" x14ac:dyDescent="0.25">
      <c r="A2266" s="5" t="s">
        <v>1428</v>
      </c>
      <c r="B2266" s="5">
        <v>1963</v>
      </c>
      <c r="C2266" s="12" t="s">
        <v>9</v>
      </c>
      <c r="D2266" s="5">
        <v>9</v>
      </c>
      <c r="E2266" s="5">
        <v>0</v>
      </c>
      <c r="F2266" s="10">
        <v>11743.3</v>
      </c>
      <c r="G2266" s="5" t="s">
        <v>3</v>
      </c>
      <c r="H2266" s="5" t="s">
        <v>3</v>
      </c>
      <c r="I2266" s="5" t="s">
        <v>4</v>
      </c>
      <c r="J2266" s="14"/>
      <c r="K2266" s="5">
        <f t="shared" si="105"/>
        <v>6</v>
      </c>
      <c r="L2266" s="12">
        <f t="shared" si="106"/>
        <v>23171</v>
      </c>
      <c r="M2266" s="5">
        <f t="shared" ca="1" si="107"/>
        <v>61</v>
      </c>
    </row>
    <row r="2267" spans="1:13" ht="15" customHeight="1" x14ac:dyDescent="0.25">
      <c r="A2267" s="5" t="s">
        <v>1427</v>
      </c>
      <c r="B2267" s="5">
        <v>1969</v>
      </c>
      <c r="C2267" s="12" t="s">
        <v>6</v>
      </c>
      <c r="D2267" s="5">
        <v>12</v>
      </c>
      <c r="E2267" s="5">
        <v>3</v>
      </c>
      <c r="F2267" s="10">
        <v>11741.73</v>
      </c>
      <c r="G2267" s="5" t="s">
        <v>3</v>
      </c>
      <c r="H2267" s="5" t="s">
        <v>7</v>
      </c>
      <c r="I2267" s="5" t="s">
        <v>32</v>
      </c>
      <c r="J2267" s="14"/>
      <c r="K2267" s="5">
        <f t="shared" si="105"/>
        <v>11</v>
      </c>
      <c r="L2267" s="12">
        <f t="shared" si="106"/>
        <v>25519</v>
      </c>
      <c r="M2267" s="5">
        <f t="shared" ca="1" si="107"/>
        <v>55</v>
      </c>
    </row>
    <row r="2268" spans="1:13" ht="15" customHeight="1" x14ac:dyDescent="0.25">
      <c r="A2268" s="5" t="s">
        <v>1426</v>
      </c>
      <c r="B2268" s="5">
        <v>1988</v>
      </c>
      <c r="C2268" s="12" t="s">
        <v>11</v>
      </c>
      <c r="D2268" s="5">
        <v>5</v>
      </c>
      <c r="E2268" s="5">
        <v>2</v>
      </c>
      <c r="F2268" s="10">
        <v>11737.85</v>
      </c>
      <c r="G2268" s="5" t="s">
        <v>3</v>
      </c>
      <c r="H2268" s="5" t="s">
        <v>7</v>
      </c>
      <c r="I2268" s="5" t="s">
        <v>32</v>
      </c>
      <c r="J2268" s="14"/>
      <c r="K2268" s="5">
        <f t="shared" si="105"/>
        <v>9</v>
      </c>
      <c r="L2268" s="12">
        <f t="shared" si="106"/>
        <v>32391</v>
      </c>
      <c r="M2268" s="5">
        <f t="shared" ca="1" si="107"/>
        <v>36</v>
      </c>
    </row>
    <row r="2269" spans="1:13" ht="15" customHeight="1" x14ac:dyDescent="0.25">
      <c r="A2269" s="5" t="s">
        <v>1425</v>
      </c>
      <c r="B2269" s="5">
        <v>1964</v>
      </c>
      <c r="C2269" s="12" t="s">
        <v>6</v>
      </c>
      <c r="D2269" s="5">
        <v>9</v>
      </c>
      <c r="E2269" s="5">
        <v>0</v>
      </c>
      <c r="F2269" s="10">
        <v>11735.88</v>
      </c>
      <c r="G2269" s="5" t="s">
        <v>3</v>
      </c>
      <c r="H2269" s="5" t="s">
        <v>7</v>
      </c>
      <c r="I2269" s="5" t="s">
        <v>14</v>
      </c>
      <c r="J2269" s="14"/>
      <c r="K2269" s="5">
        <f t="shared" si="105"/>
        <v>11</v>
      </c>
      <c r="L2269" s="12">
        <f t="shared" si="106"/>
        <v>23690</v>
      </c>
      <c r="M2269" s="5">
        <f t="shared" ca="1" si="107"/>
        <v>60</v>
      </c>
    </row>
    <row r="2270" spans="1:13" ht="15" customHeight="1" x14ac:dyDescent="0.25">
      <c r="A2270" s="5" t="s">
        <v>1424</v>
      </c>
      <c r="B2270" s="5">
        <v>1984</v>
      </c>
      <c r="C2270" s="12" t="s">
        <v>6</v>
      </c>
      <c r="D2270" s="5">
        <v>26</v>
      </c>
      <c r="E2270" s="5">
        <v>3</v>
      </c>
      <c r="F2270" s="10">
        <v>11730.82</v>
      </c>
      <c r="G2270" s="5" t="s">
        <v>3</v>
      </c>
      <c r="H2270" s="5" t="s">
        <v>3</v>
      </c>
      <c r="I2270" s="5" t="s">
        <v>525</v>
      </c>
      <c r="J2270" s="14"/>
      <c r="K2270" s="5">
        <f t="shared" si="105"/>
        <v>11</v>
      </c>
      <c r="L2270" s="12">
        <f t="shared" si="106"/>
        <v>31012</v>
      </c>
      <c r="M2270" s="5">
        <f t="shared" ca="1" si="107"/>
        <v>40</v>
      </c>
    </row>
    <row r="2271" spans="1:13" ht="15" customHeight="1" x14ac:dyDescent="0.25">
      <c r="A2271" s="5" t="s">
        <v>1423</v>
      </c>
      <c r="B2271" s="5">
        <v>1969</v>
      </c>
      <c r="C2271" s="12" t="s">
        <v>27</v>
      </c>
      <c r="D2271" s="5">
        <v>12</v>
      </c>
      <c r="E2271" s="5">
        <v>2</v>
      </c>
      <c r="F2271" s="10">
        <v>11729.68</v>
      </c>
      <c r="G2271" s="5" t="s">
        <v>3</v>
      </c>
      <c r="H2271" s="5" t="s">
        <v>7</v>
      </c>
      <c r="I2271" s="5" t="s">
        <v>237</v>
      </c>
      <c r="J2271" s="14"/>
      <c r="K2271" s="5">
        <f t="shared" si="105"/>
        <v>10</v>
      </c>
      <c r="L2271" s="12">
        <f t="shared" si="106"/>
        <v>25488</v>
      </c>
      <c r="M2271" s="5">
        <f t="shared" ca="1" si="107"/>
        <v>55</v>
      </c>
    </row>
    <row r="2272" spans="1:13" ht="15" customHeight="1" x14ac:dyDescent="0.25">
      <c r="A2272" s="5" t="s">
        <v>1422</v>
      </c>
      <c r="B2272" s="5">
        <v>1982</v>
      </c>
      <c r="C2272" s="12" t="s">
        <v>27</v>
      </c>
      <c r="D2272" s="5">
        <v>21</v>
      </c>
      <c r="E2272" s="5">
        <v>3</v>
      </c>
      <c r="F2272" s="10">
        <v>11712.97</v>
      </c>
      <c r="G2272" s="5" t="s">
        <v>3</v>
      </c>
      <c r="H2272" s="5" t="s">
        <v>2</v>
      </c>
      <c r="I2272" s="5" t="s">
        <v>290</v>
      </c>
      <c r="J2272" s="14"/>
      <c r="K2272" s="5">
        <f t="shared" si="105"/>
        <v>10</v>
      </c>
      <c r="L2272" s="12">
        <f t="shared" si="106"/>
        <v>30245</v>
      </c>
      <c r="M2272" s="5">
        <f t="shared" ca="1" si="107"/>
        <v>42</v>
      </c>
    </row>
    <row r="2273" spans="1:13" ht="15" customHeight="1" x14ac:dyDescent="0.25">
      <c r="A2273" s="5" t="s">
        <v>2269</v>
      </c>
      <c r="B2273" s="5">
        <v>1976</v>
      </c>
      <c r="C2273" s="12" t="s">
        <v>21</v>
      </c>
      <c r="D2273" s="5">
        <v>26</v>
      </c>
      <c r="E2273" s="5">
        <v>3</v>
      </c>
      <c r="F2273" s="10">
        <v>40720.550000000003</v>
      </c>
      <c r="G2273" s="5" t="s">
        <v>7</v>
      </c>
      <c r="H2273" s="5" t="s">
        <v>3</v>
      </c>
      <c r="I2273" s="5" t="s">
        <v>14</v>
      </c>
      <c r="J2273" s="14"/>
      <c r="K2273" s="5">
        <f t="shared" si="105"/>
        <v>12</v>
      </c>
      <c r="L2273" s="12">
        <f t="shared" si="106"/>
        <v>28120</v>
      </c>
      <c r="M2273" s="5">
        <f t="shared" ca="1" si="107"/>
        <v>48</v>
      </c>
    </row>
    <row r="2274" spans="1:13" ht="15" customHeight="1" x14ac:dyDescent="0.25">
      <c r="A2274" s="5" t="s">
        <v>1421</v>
      </c>
      <c r="B2274" s="5">
        <v>1970</v>
      </c>
      <c r="C2274" s="12" t="s">
        <v>21</v>
      </c>
      <c r="D2274" s="5">
        <v>1</v>
      </c>
      <c r="E2274" s="5">
        <v>0</v>
      </c>
      <c r="F2274" s="10">
        <v>11696.52</v>
      </c>
      <c r="G2274" s="5" t="s">
        <v>3</v>
      </c>
      <c r="H2274" s="5" t="s">
        <v>7</v>
      </c>
      <c r="I2274" s="5" t="s">
        <v>290</v>
      </c>
      <c r="J2274" s="14"/>
      <c r="K2274" s="5">
        <f t="shared" si="105"/>
        <v>12</v>
      </c>
      <c r="L2274" s="12">
        <f t="shared" si="106"/>
        <v>25903</v>
      </c>
      <c r="M2274" s="5">
        <f t="shared" ca="1" si="107"/>
        <v>54</v>
      </c>
    </row>
    <row r="2275" spans="1:13" ht="15" customHeight="1" x14ac:dyDescent="0.25">
      <c r="A2275" s="5" t="s">
        <v>1420</v>
      </c>
      <c r="B2275" s="5">
        <v>1966</v>
      </c>
      <c r="C2275" s="12" t="s">
        <v>6</v>
      </c>
      <c r="D2275" s="5">
        <v>9</v>
      </c>
      <c r="E2275" s="5">
        <v>1</v>
      </c>
      <c r="F2275" s="10">
        <v>11674.13</v>
      </c>
      <c r="G2275" s="5" t="s">
        <v>3</v>
      </c>
      <c r="H2275" s="5" t="s">
        <v>7</v>
      </c>
      <c r="I2275" s="5" t="s">
        <v>32</v>
      </c>
      <c r="J2275" s="14"/>
      <c r="K2275" s="5">
        <f t="shared" si="105"/>
        <v>11</v>
      </c>
      <c r="L2275" s="12">
        <f t="shared" si="106"/>
        <v>24420</v>
      </c>
      <c r="M2275" s="5">
        <f t="shared" ca="1" si="107"/>
        <v>58</v>
      </c>
    </row>
    <row r="2276" spans="1:13" ht="15" customHeight="1" x14ac:dyDescent="0.25">
      <c r="A2276" s="5" t="s">
        <v>1419</v>
      </c>
      <c r="B2276" s="5">
        <v>1966</v>
      </c>
      <c r="C2276" s="12" t="s">
        <v>25</v>
      </c>
      <c r="D2276" s="5">
        <v>23</v>
      </c>
      <c r="E2276" s="5">
        <v>0</v>
      </c>
      <c r="F2276" s="10">
        <v>11658.38</v>
      </c>
      <c r="G2276" s="5" t="s">
        <v>3</v>
      </c>
      <c r="H2276" s="5" t="s">
        <v>3</v>
      </c>
      <c r="I2276" s="5" t="s">
        <v>237</v>
      </c>
      <c r="J2276" s="14"/>
      <c r="K2276" s="5">
        <f t="shared" si="105"/>
        <v>8</v>
      </c>
      <c r="L2276" s="12">
        <f t="shared" si="106"/>
        <v>24342</v>
      </c>
      <c r="M2276" s="5">
        <f t="shared" ca="1" si="107"/>
        <v>58</v>
      </c>
    </row>
    <row r="2277" spans="1:13" ht="15" customHeight="1" x14ac:dyDescent="0.25">
      <c r="A2277" s="5" t="s">
        <v>1418</v>
      </c>
      <c r="B2277" s="5">
        <v>1966</v>
      </c>
      <c r="C2277" s="12" t="s">
        <v>1</v>
      </c>
      <c r="D2277" s="5">
        <v>6</v>
      </c>
      <c r="E2277" s="5">
        <v>0</v>
      </c>
      <c r="F2277" s="10">
        <v>11658.12</v>
      </c>
      <c r="G2277" s="5" t="s">
        <v>3</v>
      </c>
      <c r="H2277" s="5" t="s">
        <v>7</v>
      </c>
      <c r="I2277" s="5" t="s">
        <v>237</v>
      </c>
      <c r="J2277" s="14"/>
      <c r="K2277" s="5">
        <f t="shared" si="105"/>
        <v>7</v>
      </c>
      <c r="L2277" s="12">
        <f t="shared" si="106"/>
        <v>24294</v>
      </c>
      <c r="M2277" s="5">
        <f t="shared" ca="1" si="107"/>
        <v>58</v>
      </c>
    </row>
    <row r="2278" spans="1:13" ht="15" customHeight="1" x14ac:dyDescent="0.25">
      <c r="A2278" s="5" t="s">
        <v>1417</v>
      </c>
      <c r="B2278" s="5">
        <v>1994</v>
      </c>
      <c r="C2278" s="12" t="s">
        <v>1</v>
      </c>
      <c r="D2278" s="5">
        <v>20</v>
      </c>
      <c r="E2278" s="5">
        <v>0</v>
      </c>
      <c r="F2278" s="10">
        <v>11657.81</v>
      </c>
      <c r="G2278" s="5" t="s">
        <v>3</v>
      </c>
      <c r="H2278" s="5" t="s">
        <v>2</v>
      </c>
      <c r="I2278" s="5" t="s">
        <v>239</v>
      </c>
      <c r="J2278" s="14"/>
      <c r="K2278" s="5">
        <f t="shared" si="105"/>
        <v>7</v>
      </c>
      <c r="L2278" s="12">
        <f t="shared" si="106"/>
        <v>34535</v>
      </c>
      <c r="M2278" s="5">
        <f t="shared" ca="1" si="107"/>
        <v>30</v>
      </c>
    </row>
    <row r="2279" spans="1:13" ht="15" customHeight="1" x14ac:dyDescent="0.25">
      <c r="A2279" s="5" t="s">
        <v>1416</v>
      </c>
      <c r="B2279" s="5">
        <v>1966</v>
      </c>
      <c r="C2279" s="12" t="s">
        <v>27</v>
      </c>
      <c r="D2279" s="5">
        <v>4</v>
      </c>
      <c r="E2279" s="5">
        <v>0</v>
      </c>
      <c r="F2279" s="10">
        <v>11657.72</v>
      </c>
      <c r="G2279" s="5" t="s">
        <v>3</v>
      </c>
      <c r="H2279" s="5" t="s">
        <v>2</v>
      </c>
      <c r="I2279" s="5" t="s">
        <v>237</v>
      </c>
      <c r="J2279" s="14"/>
      <c r="K2279" s="5">
        <f t="shared" si="105"/>
        <v>10</v>
      </c>
      <c r="L2279" s="12">
        <f t="shared" si="106"/>
        <v>24384</v>
      </c>
      <c r="M2279" s="5">
        <f t="shared" ca="1" si="107"/>
        <v>58</v>
      </c>
    </row>
    <row r="2280" spans="1:13" ht="15" customHeight="1" x14ac:dyDescent="0.25">
      <c r="A2280" s="5" t="s">
        <v>1415</v>
      </c>
      <c r="B2280" s="5">
        <v>1986</v>
      </c>
      <c r="C2280" s="12" t="s">
        <v>1</v>
      </c>
      <c r="D2280" s="5">
        <v>17</v>
      </c>
      <c r="E2280" s="5">
        <v>3</v>
      </c>
      <c r="F2280" s="10">
        <v>11625.11</v>
      </c>
      <c r="G2280" s="5" t="s">
        <v>3</v>
      </c>
      <c r="H2280" s="5" t="s">
        <v>3</v>
      </c>
      <c r="I2280" s="5" t="s">
        <v>622</v>
      </c>
      <c r="J2280" s="14"/>
      <c r="K2280" s="5">
        <f t="shared" si="105"/>
        <v>7</v>
      </c>
      <c r="L2280" s="12">
        <f t="shared" si="106"/>
        <v>31610</v>
      </c>
      <c r="M2280" s="5">
        <f t="shared" ca="1" si="107"/>
        <v>38</v>
      </c>
    </row>
    <row r="2281" spans="1:13" ht="15" customHeight="1" x14ac:dyDescent="0.25">
      <c r="A2281" s="5" t="s">
        <v>1414</v>
      </c>
      <c r="B2281" s="5">
        <v>1964</v>
      </c>
      <c r="C2281" s="12" t="s">
        <v>9</v>
      </c>
      <c r="D2281" s="5">
        <v>20</v>
      </c>
      <c r="E2281" s="5">
        <v>0</v>
      </c>
      <c r="F2281" s="10">
        <v>11602.75</v>
      </c>
      <c r="G2281" s="5" t="s">
        <v>3</v>
      </c>
      <c r="H2281" s="5" t="s">
        <v>7</v>
      </c>
      <c r="I2281" s="5" t="s">
        <v>506</v>
      </c>
      <c r="J2281" s="14"/>
      <c r="K2281" s="5">
        <f t="shared" si="105"/>
        <v>6</v>
      </c>
      <c r="L2281" s="12">
        <f t="shared" si="106"/>
        <v>23548</v>
      </c>
      <c r="M2281" s="5">
        <f t="shared" ca="1" si="107"/>
        <v>60</v>
      </c>
    </row>
    <row r="2282" spans="1:13" ht="15" customHeight="1" x14ac:dyDescent="0.25">
      <c r="A2282" s="5" t="s">
        <v>1413</v>
      </c>
      <c r="B2282" s="5">
        <v>1965</v>
      </c>
      <c r="C2282" s="12" t="s">
        <v>6</v>
      </c>
      <c r="D2282" s="5">
        <v>6</v>
      </c>
      <c r="E2282" s="5">
        <v>1</v>
      </c>
      <c r="F2282" s="10">
        <v>11576.13</v>
      </c>
      <c r="G2282" s="5" t="s">
        <v>3</v>
      </c>
      <c r="H2282" s="5" t="s">
        <v>3</v>
      </c>
      <c r="I2282" s="5" t="s">
        <v>32</v>
      </c>
      <c r="J2282" s="14"/>
      <c r="K2282" s="5">
        <f t="shared" si="105"/>
        <v>11</v>
      </c>
      <c r="L2282" s="12">
        <f t="shared" si="106"/>
        <v>24052</v>
      </c>
      <c r="M2282" s="5">
        <f t="shared" ca="1" si="107"/>
        <v>59</v>
      </c>
    </row>
    <row r="2283" spans="1:13" ht="15" customHeight="1" x14ac:dyDescent="0.25">
      <c r="A2283" s="5" t="s">
        <v>1412</v>
      </c>
      <c r="B2283" s="5">
        <v>1965</v>
      </c>
      <c r="C2283" s="12" t="s">
        <v>21</v>
      </c>
      <c r="D2283" s="5">
        <v>25</v>
      </c>
      <c r="E2283" s="5">
        <v>0</v>
      </c>
      <c r="F2283" s="10">
        <v>11566.3</v>
      </c>
      <c r="G2283" s="5" t="s">
        <v>3</v>
      </c>
      <c r="H2283" s="5" t="s">
        <v>3</v>
      </c>
      <c r="I2283" s="5" t="s">
        <v>158</v>
      </c>
      <c r="J2283" s="14"/>
      <c r="K2283" s="5">
        <f t="shared" si="105"/>
        <v>12</v>
      </c>
      <c r="L2283" s="12">
        <f t="shared" si="106"/>
        <v>24101</v>
      </c>
      <c r="M2283" s="5">
        <f t="shared" ca="1" si="107"/>
        <v>59</v>
      </c>
    </row>
    <row r="2284" spans="1:13" ht="15" customHeight="1" x14ac:dyDescent="0.25">
      <c r="A2284" s="5" t="s">
        <v>2268</v>
      </c>
      <c r="B2284" s="5">
        <v>1970</v>
      </c>
      <c r="C2284" s="12" t="s">
        <v>11</v>
      </c>
      <c r="D2284" s="5">
        <v>25</v>
      </c>
      <c r="E2284" s="5">
        <v>0</v>
      </c>
      <c r="F2284" s="10">
        <v>40692.910000000003</v>
      </c>
      <c r="G2284" s="5" t="s">
        <v>7</v>
      </c>
      <c r="H2284" s="5" t="s">
        <v>7</v>
      </c>
      <c r="I2284" s="5" t="s">
        <v>32</v>
      </c>
      <c r="J2284" s="14"/>
      <c r="K2284" s="5">
        <f t="shared" si="105"/>
        <v>9</v>
      </c>
      <c r="L2284" s="12">
        <f t="shared" si="106"/>
        <v>25836</v>
      </c>
      <c r="M2284" s="5">
        <f t="shared" ca="1" si="107"/>
        <v>54</v>
      </c>
    </row>
    <row r="2285" spans="1:13" ht="15" customHeight="1" x14ac:dyDescent="0.25">
      <c r="A2285" s="5" t="s">
        <v>1411</v>
      </c>
      <c r="B2285" s="5">
        <v>1965</v>
      </c>
      <c r="C2285" s="12" t="s">
        <v>27</v>
      </c>
      <c r="D2285" s="5">
        <v>27</v>
      </c>
      <c r="E2285" s="5">
        <v>1</v>
      </c>
      <c r="F2285" s="10">
        <v>11554.22</v>
      </c>
      <c r="G2285" s="5" t="s">
        <v>3</v>
      </c>
      <c r="H2285" s="5" t="s">
        <v>7</v>
      </c>
      <c r="I2285" s="5" t="s">
        <v>4</v>
      </c>
      <c r="J2285" s="14"/>
      <c r="K2285" s="5">
        <f t="shared" si="105"/>
        <v>10</v>
      </c>
      <c r="L2285" s="12">
        <f t="shared" si="106"/>
        <v>24042</v>
      </c>
      <c r="M2285" s="5">
        <f t="shared" ca="1" si="107"/>
        <v>59</v>
      </c>
    </row>
    <row r="2286" spans="1:13" ht="15" customHeight="1" x14ac:dyDescent="0.25">
      <c r="A2286" s="5" t="s">
        <v>1410</v>
      </c>
      <c r="B2286" s="5">
        <v>1973</v>
      </c>
      <c r="C2286" s="12" t="s">
        <v>1</v>
      </c>
      <c r="D2286" s="5">
        <v>23</v>
      </c>
      <c r="E2286" s="5">
        <v>5</v>
      </c>
      <c r="F2286" s="10">
        <v>11552.9</v>
      </c>
      <c r="G2286" s="5" t="s">
        <v>3</v>
      </c>
      <c r="H2286" s="5" t="s">
        <v>2</v>
      </c>
      <c r="I2286" s="5" t="s">
        <v>32</v>
      </c>
      <c r="J2286" s="14"/>
      <c r="K2286" s="5">
        <f t="shared" si="105"/>
        <v>7</v>
      </c>
      <c r="L2286" s="12">
        <f t="shared" si="106"/>
        <v>26868</v>
      </c>
      <c r="M2286" s="5">
        <f t="shared" ca="1" si="107"/>
        <v>51</v>
      </c>
    </row>
    <row r="2287" spans="1:13" ht="15" customHeight="1" x14ac:dyDescent="0.25">
      <c r="A2287" s="5" t="s">
        <v>1409</v>
      </c>
      <c r="B2287" s="5">
        <v>1971</v>
      </c>
      <c r="C2287" s="12" t="s">
        <v>21</v>
      </c>
      <c r="D2287" s="5">
        <v>1</v>
      </c>
      <c r="E2287" s="5">
        <v>0</v>
      </c>
      <c r="F2287" s="10">
        <v>11540.25</v>
      </c>
      <c r="G2287" s="5" t="s">
        <v>3</v>
      </c>
      <c r="H2287" s="5" t="s">
        <v>7</v>
      </c>
      <c r="I2287" s="5" t="s">
        <v>14</v>
      </c>
      <c r="J2287" s="14"/>
      <c r="K2287" s="5">
        <f t="shared" si="105"/>
        <v>12</v>
      </c>
      <c r="L2287" s="12">
        <f t="shared" si="106"/>
        <v>26268</v>
      </c>
      <c r="M2287" s="5">
        <f t="shared" ca="1" si="107"/>
        <v>53</v>
      </c>
    </row>
    <row r="2288" spans="1:13" ht="15" customHeight="1" x14ac:dyDescent="0.25">
      <c r="A2288" s="5" t="s">
        <v>1408</v>
      </c>
      <c r="B2288" s="5">
        <v>1968</v>
      </c>
      <c r="C2288" s="12" t="s">
        <v>6</v>
      </c>
      <c r="D2288" s="5">
        <v>14</v>
      </c>
      <c r="E2288" s="5">
        <v>2</v>
      </c>
      <c r="F2288" s="10">
        <v>11538.42</v>
      </c>
      <c r="G2288" s="5" t="s">
        <v>3</v>
      </c>
      <c r="H2288" s="5" t="s">
        <v>7</v>
      </c>
      <c r="I2288" s="5" t="s">
        <v>32</v>
      </c>
      <c r="J2288" s="14"/>
      <c r="K2288" s="5">
        <f t="shared" si="105"/>
        <v>11</v>
      </c>
      <c r="L2288" s="12">
        <f t="shared" si="106"/>
        <v>25156</v>
      </c>
      <c r="M2288" s="5">
        <f t="shared" ca="1" si="107"/>
        <v>56</v>
      </c>
    </row>
    <row r="2289" spans="1:13" ht="15" customHeight="1" x14ac:dyDescent="0.25">
      <c r="A2289" s="5" t="s">
        <v>1407</v>
      </c>
      <c r="B2289" s="5">
        <v>1965</v>
      </c>
      <c r="C2289" s="12" t="s">
        <v>27</v>
      </c>
      <c r="D2289" s="5">
        <v>3</v>
      </c>
      <c r="E2289" s="5">
        <v>0</v>
      </c>
      <c r="F2289" s="10">
        <v>11534.87</v>
      </c>
      <c r="G2289" s="5" t="s">
        <v>3</v>
      </c>
      <c r="H2289" s="5" t="s">
        <v>7</v>
      </c>
      <c r="I2289" s="5" t="s">
        <v>346</v>
      </c>
      <c r="J2289" s="14"/>
      <c r="K2289" s="5">
        <f t="shared" si="105"/>
        <v>10</v>
      </c>
      <c r="L2289" s="12">
        <f t="shared" si="106"/>
        <v>24018</v>
      </c>
      <c r="M2289" s="5">
        <f t="shared" ca="1" si="107"/>
        <v>59</v>
      </c>
    </row>
    <row r="2290" spans="1:13" ht="15" customHeight="1" x14ac:dyDescent="0.25">
      <c r="A2290" s="5" t="s">
        <v>1406</v>
      </c>
      <c r="B2290" s="5">
        <v>1970</v>
      </c>
      <c r="C2290" s="12" t="s">
        <v>1</v>
      </c>
      <c r="D2290" s="5">
        <v>23</v>
      </c>
      <c r="E2290" s="5">
        <v>0</v>
      </c>
      <c r="F2290" s="10">
        <v>11530.12</v>
      </c>
      <c r="G2290" s="5" t="s">
        <v>3</v>
      </c>
      <c r="H2290" s="5" t="s">
        <v>7</v>
      </c>
      <c r="I2290" s="5" t="s">
        <v>14</v>
      </c>
      <c r="J2290" s="14"/>
      <c r="K2290" s="5">
        <f t="shared" si="105"/>
        <v>7</v>
      </c>
      <c r="L2290" s="12">
        <f t="shared" si="106"/>
        <v>25772</v>
      </c>
      <c r="M2290" s="5">
        <f t="shared" ca="1" si="107"/>
        <v>54</v>
      </c>
    </row>
    <row r="2291" spans="1:13" ht="15" customHeight="1" x14ac:dyDescent="0.25">
      <c r="A2291" s="5" t="s">
        <v>1405</v>
      </c>
      <c r="B2291" s="5">
        <v>1988</v>
      </c>
      <c r="C2291" s="12" t="s">
        <v>9</v>
      </c>
      <c r="D2291" s="5">
        <v>12</v>
      </c>
      <c r="E2291" s="5">
        <v>3</v>
      </c>
      <c r="F2291" s="10">
        <v>11524.25</v>
      </c>
      <c r="G2291" s="5" t="s">
        <v>3</v>
      </c>
      <c r="H2291" s="5" t="s">
        <v>7</v>
      </c>
      <c r="I2291" s="5" t="s">
        <v>525</v>
      </c>
      <c r="J2291" s="14"/>
      <c r="K2291" s="5">
        <f t="shared" si="105"/>
        <v>6</v>
      </c>
      <c r="L2291" s="12">
        <f t="shared" si="106"/>
        <v>32306</v>
      </c>
      <c r="M2291" s="5">
        <f t="shared" ca="1" si="107"/>
        <v>36</v>
      </c>
    </row>
    <row r="2292" spans="1:13" ht="15" customHeight="1" x14ac:dyDescent="0.25">
      <c r="A2292" s="5" t="s">
        <v>1404</v>
      </c>
      <c r="B2292" s="5">
        <v>1971</v>
      </c>
      <c r="C2292" s="12" t="s">
        <v>21</v>
      </c>
      <c r="D2292" s="5">
        <v>19</v>
      </c>
      <c r="E2292" s="5">
        <v>4</v>
      </c>
      <c r="F2292" s="10">
        <v>11520.1</v>
      </c>
      <c r="G2292" s="5" t="s">
        <v>3</v>
      </c>
      <c r="H2292" s="5" t="s">
        <v>7</v>
      </c>
      <c r="I2292" s="5" t="s">
        <v>14</v>
      </c>
      <c r="J2292" s="14"/>
      <c r="K2292" s="5">
        <f t="shared" si="105"/>
        <v>12</v>
      </c>
      <c r="L2292" s="12">
        <f t="shared" si="106"/>
        <v>26286</v>
      </c>
      <c r="M2292" s="5">
        <f t="shared" ca="1" si="107"/>
        <v>53</v>
      </c>
    </row>
    <row r="2293" spans="1:13" ht="15" customHeight="1" x14ac:dyDescent="0.25">
      <c r="A2293" s="5" t="s">
        <v>1403</v>
      </c>
      <c r="B2293" s="5">
        <v>1968</v>
      </c>
      <c r="C2293" s="12" t="s">
        <v>9</v>
      </c>
      <c r="D2293" s="5">
        <v>24</v>
      </c>
      <c r="E2293" s="5">
        <v>1</v>
      </c>
      <c r="F2293" s="10">
        <v>11512.41</v>
      </c>
      <c r="G2293" s="5" t="s">
        <v>3</v>
      </c>
      <c r="H2293" s="5" t="s">
        <v>7</v>
      </c>
      <c r="I2293" s="5" t="s">
        <v>237</v>
      </c>
      <c r="J2293" s="14"/>
      <c r="K2293" s="5">
        <f t="shared" si="105"/>
        <v>6</v>
      </c>
      <c r="L2293" s="12">
        <f t="shared" si="106"/>
        <v>25013</v>
      </c>
      <c r="M2293" s="5">
        <f t="shared" ca="1" si="107"/>
        <v>56</v>
      </c>
    </row>
    <row r="2294" spans="1:13" ht="15" customHeight="1" x14ac:dyDescent="0.25">
      <c r="A2294" s="5" t="s">
        <v>1402</v>
      </c>
      <c r="B2294" s="5">
        <v>1989</v>
      </c>
      <c r="C2294" s="12" t="s">
        <v>27</v>
      </c>
      <c r="D2294" s="5">
        <v>6</v>
      </c>
      <c r="E2294" s="5">
        <v>3</v>
      </c>
      <c r="F2294" s="10">
        <v>11511.61</v>
      </c>
      <c r="G2294" s="5" t="s">
        <v>3</v>
      </c>
      <c r="H2294" s="5" t="s">
        <v>3</v>
      </c>
      <c r="I2294" s="5" t="s">
        <v>525</v>
      </c>
      <c r="J2294" s="14"/>
      <c r="K2294" s="5">
        <f t="shared" si="105"/>
        <v>10</v>
      </c>
      <c r="L2294" s="12">
        <f t="shared" si="106"/>
        <v>32787</v>
      </c>
      <c r="M2294" s="5">
        <f t="shared" ca="1" si="107"/>
        <v>35</v>
      </c>
    </row>
    <row r="2295" spans="1:13" ht="15" customHeight="1" x14ac:dyDescent="0.25">
      <c r="A2295" s="5" t="s">
        <v>2267</v>
      </c>
      <c r="B2295" s="5">
        <v>1975</v>
      </c>
      <c r="C2295" s="12" t="s">
        <v>1</v>
      </c>
      <c r="D2295" s="5">
        <v>10</v>
      </c>
      <c r="E2295" s="5">
        <v>1</v>
      </c>
      <c r="F2295" s="10">
        <v>40590.550000000003</v>
      </c>
      <c r="G2295" s="5" t="s">
        <v>7</v>
      </c>
      <c r="H2295" s="5" t="s">
        <v>3</v>
      </c>
      <c r="I2295" s="5" t="s">
        <v>14</v>
      </c>
      <c r="J2295" s="14"/>
      <c r="K2295" s="5">
        <f t="shared" si="105"/>
        <v>7</v>
      </c>
      <c r="L2295" s="12">
        <f t="shared" si="106"/>
        <v>27585</v>
      </c>
      <c r="M2295" s="5">
        <f t="shared" ca="1" si="107"/>
        <v>49</v>
      </c>
    </row>
    <row r="2296" spans="1:13" ht="15" customHeight="1" x14ac:dyDescent="0.25">
      <c r="A2296" s="5" t="s">
        <v>1401</v>
      </c>
      <c r="B2296" s="5">
        <v>1969</v>
      </c>
      <c r="C2296" s="12" t="s">
        <v>25</v>
      </c>
      <c r="D2296" s="5">
        <v>11</v>
      </c>
      <c r="E2296" s="5">
        <v>0</v>
      </c>
      <c r="F2296" s="10">
        <v>11497.69</v>
      </c>
      <c r="G2296" s="5" t="s">
        <v>3</v>
      </c>
      <c r="H2296" s="5" t="s">
        <v>7</v>
      </c>
      <c r="I2296" s="5" t="s">
        <v>14</v>
      </c>
      <c r="J2296" s="14"/>
      <c r="K2296" s="5">
        <f t="shared" si="105"/>
        <v>8</v>
      </c>
      <c r="L2296" s="12">
        <f t="shared" si="106"/>
        <v>25426</v>
      </c>
      <c r="M2296" s="5">
        <f t="shared" ca="1" si="107"/>
        <v>55</v>
      </c>
    </row>
    <row r="2297" spans="1:13" ht="15" customHeight="1" x14ac:dyDescent="0.25">
      <c r="A2297" s="5" t="s">
        <v>1400</v>
      </c>
      <c r="B2297" s="5">
        <v>1983</v>
      </c>
      <c r="C2297" s="12" t="s">
        <v>9</v>
      </c>
      <c r="D2297" s="5">
        <v>7</v>
      </c>
      <c r="E2297" s="5">
        <v>3</v>
      </c>
      <c r="F2297" s="10">
        <v>11492.46</v>
      </c>
      <c r="G2297" s="5" t="s">
        <v>3</v>
      </c>
      <c r="H2297" s="5" t="s">
        <v>3</v>
      </c>
      <c r="I2297" s="5" t="s">
        <v>525</v>
      </c>
      <c r="J2297" s="14"/>
      <c r="K2297" s="5">
        <f t="shared" si="105"/>
        <v>6</v>
      </c>
      <c r="L2297" s="12">
        <f t="shared" si="106"/>
        <v>30474</v>
      </c>
      <c r="M2297" s="5">
        <f t="shared" ca="1" si="107"/>
        <v>41</v>
      </c>
    </row>
    <row r="2298" spans="1:13" ht="15" customHeight="1" x14ac:dyDescent="0.25">
      <c r="A2298" s="5" t="s">
        <v>1399</v>
      </c>
      <c r="B2298" s="5">
        <v>1970</v>
      </c>
      <c r="C2298" s="12" t="s">
        <v>27</v>
      </c>
      <c r="D2298" s="5">
        <v>13</v>
      </c>
      <c r="E2298" s="5">
        <v>3</v>
      </c>
      <c r="F2298" s="10">
        <v>11488.32</v>
      </c>
      <c r="G2298" s="5" t="s">
        <v>3</v>
      </c>
      <c r="H2298" s="5" t="s">
        <v>7</v>
      </c>
      <c r="I2298" s="5" t="s">
        <v>266</v>
      </c>
      <c r="J2298" s="14"/>
      <c r="K2298" s="5">
        <f t="shared" si="105"/>
        <v>10</v>
      </c>
      <c r="L2298" s="12">
        <f t="shared" si="106"/>
        <v>25854</v>
      </c>
      <c r="M2298" s="5">
        <f t="shared" ca="1" si="107"/>
        <v>54</v>
      </c>
    </row>
    <row r="2299" spans="1:13" ht="15" customHeight="1" x14ac:dyDescent="0.25">
      <c r="A2299" s="5" t="s">
        <v>1398</v>
      </c>
      <c r="B2299" s="5">
        <v>2004</v>
      </c>
      <c r="C2299" s="12" t="s">
        <v>11</v>
      </c>
      <c r="D2299" s="5">
        <v>10</v>
      </c>
      <c r="E2299" s="5">
        <v>0</v>
      </c>
      <c r="F2299" s="10">
        <v>11482.63</v>
      </c>
      <c r="G2299" s="5" t="s">
        <v>3</v>
      </c>
      <c r="H2299" s="5" t="s">
        <v>2</v>
      </c>
      <c r="I2299" s="5" t="s">
        <v>4</v>
      </c>
      <c r="J2299" s="14"/>
      <c r="K2299" s="5">
        <f t="shared" si="105"/>
        <v>9</v>
      </c>
      <c r="L2299" s="12">
        <f t="shared" si="106"/>
        <v>38240</v>
      </c>
      <c r="M2299" s="5">
        <f t="shared" ca="1" si="107"/>
        <v>20</v>
      </c>
    </row>
    <row r="2300" spans="1:13" ht="15" customHeight="1" x14ac:dyDescent="0.25">
      <c r="A2300" s="5" t="s">
        <v>1397</v>
      </c>
      <c r="B2300" s="5">
        <v>1966</v>
      </c>
      <c r="C2300" s="12" t="s">
        <v>11</v>
      </c>
      <c r="D2300" s="5">
        <v>7</v>
      </c>
      <c r="E2300" s="5">
        <v>0</v>
      </c>
      <c r="F2300" s="10">
        <v>11478.14</v>
      </c>
      <c r="G2300" s="5" t="s">
        <v>3</v>
      </c>
      <c r="H2300" s="5" t="s">
        <v>2</v>
      </c>
      <c r="I2300" s="5" t="s">
        <v>190</v>
      </c>
      <c r="J2300" s="14"/>
      <c r="K2300" s="5">
        <f t="shared" si="105"/>
        <v>9</v>
      </c>
      <c r="L2300" s="12">
        <f t="shared" si="106"/>
        <v>24357</v>
      </c>
      <c r="M2300" s="5">
        <f t="shared" ca="1" si="107"/>
        <v>58</v>
      </c>
    </row>
    <row r="2301" spans="1:13" ht="15" customHeight="1" x14ac:dyDescent="0.25">
      <c r="A2301" s="5" t="s">
        <v>1396</v>
      </c>
      <c r="B2301" s="5">
        <v>1965</v>
      </c>
      <c r="C2301" s="12" t="s">
        <v>9</v>
      </c>
      <c r="D2301" s="5">
        <v>23</v>
      </c>
      <c r="E2301" s="5">
        <v>0</v>
      </c>
      <c r="F2301" s="10">
        <v>11455.28</v>
      </c>
      <c r="G2301" s="5" t="s">
        <v>3</v>
      </c>
      <c r="H2301" s="5" t="s">
        <v>2</v>
      </c>
      <c r="I2301" s="5" t="s">
        <v>32</v>
      </c>
      <c r="J2301" s="14"/>
      <c r="K2301" s="5">
        <f t="shared" si="105"/>
        <v>6</v>
      </c>
      <c r="L2301" s="12">
        <f t="shared" si="106"/>
        <v>23916</v>
      </c>
      <c r="M2301" s="5">
        <f t="shared" ca="1" si="107"/>
        <v>59</v>
      </c>
    </row>
    <row r="2302" spans="1:13" ht="15" customHeight="1" x14ac:dyDescent="0.25">
      <c r="A2302" s="5" t="s">
        <v>1395</v>
      </c>
      <c r="B2302" s="5">
        <v>1966</v>
      </c>
      <c r="C2302" s="12" t="s">
        <v>9</v>
      </c>
      <c r="D2302" s="5">
        <v>14</v>
      </c>
      <c r="E2302" s="5">
        <v>0</v>
      </c>
      <c r="F2302" s="10">
        <v>11454.02</v>
      </c>
      <c r="G2302" s="5" t="s">
        <v>3</v>
      </c>
      <c r="H2302" s="5" t="s">
        <v>7</v>
      </c>
      <c r="I2302" s="5" t="s">
        <v>14</v>
      </c>
      <c r="J2302" s="14"/>
      <c r="K2302" s="5">
        <f t="shared" si="105"/>
        <v>6</v>
      </c>
      <c r="L2302" s="12">
        <f t="shared" si="106"/>
        <v>24272</v>
      </c>
      <c r="M2302" s="5">
        <f t="shared" ca="1" si="107"/>
        <v>58</v>
      </c>
    </row>
    <row r="2303" spans="1:13" ht="15" customHeight="1" x14ac:dyDescent="0.25">
      <c r="A2303" s="5" t="s">
        <v>1394</v>
      </c>
      <c r="B2303" s="5">
        <v>1971</v>
      </c>
      <c r="C2303" s="12" t="s">
        <v>11</v>
      </c>
      <c r="D2303" s="5">
        <v>12</v>
      </c>
      <c r="E2303" s="5">
        <v>3</v>
      </c>
      <c r="F2303" s="10">
        <v>11436.74</v>
      </c>
      <c r="G2303" s="5" t="s">
        <v>3</v>
      </c>
      <c r="H2303" s="5" t="s">
        <v>3</v>
      </c>
      <c r="I2303" s="5" t="s">
        <v>14</v>
      </c>
      <c r="J2303" s="14"/>
      <c r="K2303" s="5">
        <f t="shared" si="105"/>
        <v>9</v>
      </c>
      <c r="L2303" s="12">
        <f t="shared" si="106"/>
        <v>26188</v>
      </c>
      <c r="M2303" s="5">
        <f t="shared" ca="1" si="107"/>
        <v>53</v>
      </c>
    </row>
    <row r="2304" spans="1:13" ht="15" customHeight="1" x14ac:dyDescent="0.25">
      <c r="A2304" s="5" t="s">
        <v>1393</v>
      </c>
      <c r="B2304" s="5">
        <v>1980</v>
      </c>
      <c r="C2304" s="12" t="s">
        <v>1</v>
      </c>
      <c r="D2304" s="5">
        <v>17</v>
      </c>
      <c r="E2304" s="5">
        <v>2</v>
      </c>
      <c r="F2304" s="10">
        <v>11435.74</v>
      </c>
      <c r="G2304" s="5" t="s">
        <v>3</v>
      </c>
      <c r="H2304" s="5" t="s">
        <v>3</v>
      </c>
      <c r="I2304" s="5" t="s">
        <v>290</v>
      </c>
      <c r="J2304" s="14"/>
      <c r="K2304" s="5">
        <f t="shared" si="105"/>
        <v>7</v>
      </c>
      <c r="L2304" s="12">
        <f t="shared" si="106"/>
        <v>29419</v>
      </c>
      <c r="M2304" s="5">
        <f t="shared" ca="1" si="107"/>
        <v>44</v>
      </c>
    </row>
    <row r="2305" spans="1:13" ht="15" customHeight="1" x14ac:dyDescent="0.25">
      <c r="A2305" s="5" t="s">
        <v>1392</v>
      </c>
      <c r="B2305" s="5">
        <v>1985</v>
      </c>
      <c r="C2305" s="12" t="s">
        <v>9</v>
      </c>
      <c r="D2305" s="5">
        <v>9</v>
      </c>
      <c r="E2305" s="5">
        <v>3</v>
      </c>
      <c r="F2305" s="10">
        <v>11419.49</v>
      </c>
      <c r="G2305" s="5" t="s">
        <v>3</v>
      </c>
      <c r="H2305" s="5" t="s">
        <v>7</v>
      </c>
      <c r="I2305" s="5" t="s">
        <v>14</v>
      </c>
      <c r="J2305" s="14"/>
      <c r="K2305" s="5">
        <f t="shared" si="105"/>
        <v>6</v>
      </c>
      <c r="L2305" s="12">
        <f t="shared" si="106"/>
        <v>31207</v>
      </c>
      <c r="M2305" s="5">
        <f t="shared" ca="1" si="107"/>
        <v>39</v>
      </c>
    </row>
    <row r="2306" spans="1:13" ht="15" customHeight="1" x14ac:dyDescent="0.25">
      <c r="A2306" s="5" t="s">
        <v>2266</v>
      </c>
      <c r="B2306" s="5">
        <v>1985</v>
      </c>
      <c r="C2306" s="12" t="s">
        <v>6</v>
      </c>
      <c r="D2306" s="5">
        <v>3</v>
      </c>
      <c r="E2306" s="5">
        <v>0</v>
      </c>
      <c r="F2306" s="10">
        <v>40419.019999999997</v>
      </c>
      <c r="G2306" s="5" t="s">
        <v>7</v>
      </c>
      <c r="H2306" s="5" t="s">
        <v>2</v>
      </c>
      <c r="I2306" s="5" t="s">
        <v>4</v>
      </c>
      <c r="J2306" s="14"/>
      <c r="K2306" s="5">
        <f t="shared" ref="K2306:K2344" si="108">MONTH(1&amp;C2306)</f>
        <v>11</v>
      </c>
      <c r="L2306" s="12">
        <f t="shared" ref="L2306:L2344" si="109">DATE(B2306,K2306,D2306)</f>
        <v>31354</v>
      </c>
      <c r="M2306" s="5">
        <f t="shared" ref="M2306:M2344" ca="1" si="110">DATEDIF(L2306,TODAY(),"Y")</f>
        <v>39</v>
      </c>
    </row>
    <row r="2307" spans="1:13" ht="15" customHeight="1" x14ac:dyDescent="0.25">
      <c r="A2307" s="5" t="s">
        <v>1391</v>
      </c>
      <c r="B2307" s="5">
        <v>1983</v>
      </c>
      <c r="C2307" s="12" t="s">
        <v>27</v>
      </c>
      <c r="D2307" s="5">
        <v>23</v>
      </c>
      <c r="E2307" s="5">
        <v>3</v>
      </c>
      <c r="F2307" s="10">
        <v>11412.02</v>
      </c>
      <c r="G2307" s="5" t="s">
        <v>3</v>
      </c>
      <c r="H2307" s="5" t="s">
        <v>7</v>
      </c>
      <c r="I2307" s="5" t="s">
        <v>290</v>
      </c>
      <c r="J2307" s="14"/>
      <c r="K2307" s="5">
        <f t="shared" si="108"/>
        <v>10</v>
      </c>
      <c r="L2307" s="12">
        <f t="shared" si="109"/>
        <v>30612</v>
      </c>
      <c r="M2307" s="5">
        <f t="shared" ca="1" si="110"/>
        <v>41</v>
      </c>
    </row>
    <row r="2308" spans="1:13" ht="15" customHeight="1" x14ac:dyDescent="0.25">
      <c r="A2308" s="5" t="s">
        <v>1390</v>
      </c>
      <c r="B2308" s="5">
        <v>1970</v>
      </c>
      <c r="C2308" s="12" t="s">
        <v>27</v>
      </c>
      <c r="D2308" s="5">
        <v>7</v>
      </c>
      <c r="E2308" s="5">
        <v>3</v>
      </c>
      <c r="F2308" s="10">
        <v>11411.69</v>
      </c>
      <c r="G2308" s="5" t="s">
        <v>3</v>
      </c>
      <c r="H2308" s="5" t="s">
        <v>2</v>
      </c>
      <c r="I2308" s="5" t="s">
        <v>32</v>
      </c>
      <c r="J2308" s="14"/>
      <c r="K2308" s="5">
        <f t="shared" si="108"/>
        <v>10</v>
      </c>
      <c r="L2308" s="12">
        <f t="shared" si="109"/>
        <v>25848</v>
      </c>
      <c r="M2308" s="5">
        <f t="shared" ca="1" si="110"/>
        <v>54</v>
      </c>
    </row>
    <row r="2309" spans="1:13" ht="15" customHeight="1" x14ac:dyDescent="0.25">
      <c r="A2309" s="5" t="s">
        <v>1389</v>
      </c>
      <c r="B2309" s="5">
        <v>1970</v>
      </c>
      <c r="C2309" s="12" t="s">
        <v>27</v>
      </c>
      <c r="D2309" s="5">
        <v>2</v>
      </c>
      <c r="E2309" s="5">
        <v>2</v>
      </c>
      <c r="F2309" s="10">
        <v>11396.9</v>
      </c>
      <c r="G2309" s="5" t="s">
        <v>3</v>
      </c>
      <c r="H2309" s="5" t="s">
        <v>3</v>
      </c>
      <c r="I2309" s="5" t="s">
        <v>237</v>
      </c>
      <c r="J2309" s="14"/>
      <c r="K2309" s="5">
        <f t="shared" si="108"/>
        <v>10</v>
      </c>
      <c r="L2309" s="12">
        <f t="shared" si="109"/>
        <v>25843</v>
      </c>
      <c r="M2309" s="5">
        <f t="shared" ca="1" si="110"/>
        <v>54</v>
      </c>
    </row>
    <row r="2310" spans="1:13" ht="15" customHeight="1" x14ac:dyDescent="0.25">
      <c r="A2310" s="5" t="s">
        <v>1388</v>
      </c>
      <c r="B2310" s="5">
        <v>1967</v>
      </c>
      <c r="C2310" s="12" t="s">
        <v>21</v>
      </c>
      <c r="D2310" s="5">
        <v>19</v>
      </c>
      <c r="E2310" s="5">
        <v>1</v>
      </c>
      <c r="F2310" s="10">
        <v>11394.07</v>
      </c>
      <c r="G2310" s="5" t="s">
        <v>3</v>
      </c>
      <c r="H2310" s="5" t="s">
        <v>7</v>
      </c>
      <c r="I2310" s="5" t="s">
        <v>160</v>
      </c>
      <c r="J2310" s="14"/>
      <c r="K2310" s="5">
        <f t="shared" si="108"/>
        <v>12</v>
      </c>
      <c r="L2310" s="12">
        <f t="shared" si="109"/>
        <v>24825</v>
      </c>
      <c r="M2310" s="5">
        <f t="shared" ca="1" si="110"/>
        <v>57</v>
      </c>
    </row>
    <row r="2311" spans="1:13" ht="15" customHeight="1" x14ac:dyDescent="0.25">
      <c r="A2311" s="5" t="s">
        <v>1387</v>
      </c>
      <c r="B2311" s="5">
        <v>1997</v>
      </c>
      <c r="C2311" s="12" t="s">
        <v>1</v>
      </c>
      <c r="D2311" s="5">
        <v>28</v>
      </c>
      <c r="E2311" s="5">
        <v>0</v>
      </c>
      <c r="F2311" s="10">
        <v>11388.27</v>
      </c>
      <c r="G2311" s="5" t="s">
        <v>3</v>
      </c>
      <c r="H2311" s="5" t="s">
        <v>2</v>
      </c>
      <c r="I2311" s="5" t="s">
        <v>525</v>
      </c>
      <c r="J2311" s="14"/>
      <c r="K2311" s="5">
        <f t="shared" si="108"/>
        <v>7</v>
      </c>
      <c r="L2311" s="12">
        <f t="shared" si="109"/>
        <v>35639</v>
      </c>
      <c r="M2311" s="5">
        <f t="shared" ca="1" si="110"/>
        <v>27</v>
      </c>
    </row>
    <row r="2312" spans="1:13" ht="15" customHeight="1" x14ac:dyDescent="0.25">
      <c r="A2312" s="5" t="s">
        <v>1386</v>
      </c>
      <c r="B2312" s="5">
        <v>1964</v>
      </c>
      <c r="C2312" s="12" t="s">
        <v>9</v>
      </c>
      <c r="D2312" s="5">
        <v>13</v>
      </c>
      <c r="E2312" s="5">
        <v>0</v>
      </c>
      <c r="F2312" s="10">
        <v>11381.33</v>
      </c>
      <c r="G2312" s="5" t="s">
        <v>3</v>
      </c>
      <c r="H2312" s="5" t="s">
        <v>2</v>
      </c>
      <c r="I2312" s="5" t="s">
        <v>4</v>
      </c>
      <c r="J2312" s="14"/>
      <c r="K2312" s="5">
        <f t="shared" si="108"/>
        <v>6</v>
      </c>
      <c r="L2312" s="12">
        <f t="shared" si="109"/>
        <v>23541</v>
      </c>
      <c r="M2312" s="5">
        <f t="shared" ca="1" si="110"/>
        <v>60</v>
      </c>
    </row>
    <row r="2313" spans="1:13" ht="15" customHeight="1" x14ac:dyDescent="0.25">
      <c r="A2313" s="5" t="s">
        <v>1385</v>
      </c>
      <c r="B2313" s="5">
        <v>1972</v>
      </c>
      <c r="C2313" s="12" t="s">
        <v>21</v>
      </c>
      <c r="D2313" s="5">
        <v>6</v>
      </c>
      <c r="E2313" s="5">
        <v>0</v>
      </c>
      <c r="F2313" s="10">
        <v>11378.57</v>
      </c>
      <c r="G2313" s="5" t="s">
        <v>3</v>
      </c>
      <c r="H2313" s="5" t="s">
        <v>2</v>
      </c>
      <c r="I2313" s="5" t="s">
        <v>190</v>
      </c>
      <c r="J2313" s="14"/>
      <c r="K2313" s="5">
        <f t="shared" si="108"/>
        <v>12</v>
      </c>
      <c r="L2313" s="12">
        <f t="shared" si="109"/>
        <v>26639</v>
      </c>
      <c r="M2313" s="5">
        <f t="shared" ca="1" si="110"/>
        <v>52</v>
      </c>
    </row>
    <row r="2314" spans="1:13" ht="15" customHeight="1" x14ac:dyDescent="0.25">
      <c r="A2314" s="5" t="s">
        <v>1384</v>
      </c>
      <c r="B2314" s="5">
        <v>1979</v>
      </c>
      <c r="C2314" s="12" t="s">
        <v>9</v>
      </c>
      <c r="D2314" s="5">
        <v>7</v>
      </c>
      <c r="E2314" s="5">
        <v>2</v>
      </c>
      <c r="F2314" s="10">
        <v>11369.39</v>
      </c>
      <c r="G2314" s="5" t="s">
        <v>3</v>
      </c>
      <c r="H2314" s="5" t="s">
        <v>7</v>
      </c>
      <c r="I2314" s="5" t="s">
        <v>525</v>
      </c>
      <c r="J2314" s="14"/>
      <c r="K2314" s="5">
        <f t="shared" si="108"/>
        <v>6</v>
      </c>
      <c r="L2314" s="12">
        <f t="shared" si="109"/>
        <v>29013</v>
      </c>
      <c r="M2314" s="5">
        <f t="shared" ca="1" si="110"/>
        <v>45</v>
      </c>
    </row>
    <row r="2315" spans="1:13" ht="15" customHeight="1" x14ac:dyDescent="0.25">
      <c r="A2315" s="5" t="s">
        <v>1383</v>
      </c>
      <c r="B2315" s="5">
        <v>1964</v>
      </c>
      <c r="C2315" s="12" t="s">
        <v>21</v>
      </c>
      <c r="D2315" s="5">
        <v>13</v>
      </c>
      <c r="E2315" s="5">
        <v>0</v>
      </c>
      <c r="F2315" s="10">
        <v>11365.95</v>
      </c>
      <c r="G2315" s="5" t="s">
        <v>3</v>
      </c>
      <c r="H2315" s="5" t="s">
        <v>2</v>
      </c>
      <c r="I2315" s="5" t="s">
        <v>32</v>
      </c>
      <c r="J2315" s="14"/>
      <c r="K2315" s="5">
        <f t="shared" si="108"/>
        <v>12</v>
      </c>
      <c r="L2315" s="12">
        <f t="shared" si="109"/>
        <v>23724</v>
      </c>
      <c r="M2315" s="5">
        <f t="shared" ca="1" si="110"/>
        <v>60</v>
      </c>
    </row>
    <row r="2316" spans="1:13" ht="15" customHeight="1" x14ac:dyDescent="0.25">
      <c r="A2316" s="5" t="s">
        <v>1382</v>
      </c>
      <c r="B2316" s="5">
        <v>1964</v>
      </c>
      <c r="C2316" s="12" t="s">
        <v>1</v>
      </c>
      <c r="D2316" s="5">
        <v>3</v>
      </c>
      <c r="E2316" s="5">
        <v>0</v>
      </c>
      <c r="F2316" s="10">
        <v>11363.28</v>
      </c>
      <c r="G2316" s="5" t="s">
        <v>3</v>
      </c>
      <c r="H2316" s="5" t="s">
        <v>7</v>
      </c>
      <c r="I2316" s="5" t="s">
        <v>4</v>
      </c>
      <c r="J2316" s="14"/>
      <c r="K2316" s="5">
        <f t="shared" si="108"/>
        <v>7</v>
      </c>
      <c r="L2316" s="12">
        <f t="shared" si="109"/>
        <v>23561</v>
      </c>
      <c r="M2316" s="5">
        <f t="shared" ca="1" si="110"/>
        <v>60</v>
      </c>
    </row>
    <row r="2317" spans="1:13" ht="15" customHeight="1" x14ac:dyDescent="0.25">
      <c r="A2317" s="5" t="s">
        <v>2265</v>
      </c>
      <c r="B2317" s="5">
        <v>1966</v>
      </c>
      <c r="C2317" s="12" t="s">
        <v>25</v>
      </c>
      <c r="D2317" s="5">
        <v>12</v>
      </c>
      <c r="E2317" s="5">
        <v>0</v>
      </c>
      <c r="F2317" s="10">
        <v>40373.74</v>
      </c>
      <c r="G2317" s="5" t="s">
        <v>7</v>
      </c>
      <c r="H2317" s="5" t="s">
        <v>3</v>
      </c>
      <c r="I2317" s="5" t="s">
        <v>32</v>
      </c>
      <c r="J2317" s="14"/>
      <c r="K2317" s="5">
        <f t="shared" si="108"/>
        <v>8</v>
      </c>
      <c r="L2317" s="12">
        <f t="shared" si="109"/>
        <v>24331</v>
      </c>
      <c r="M2317" s="5">
        <f t="shared" ca="1" si="110"/>
        <v>58</v>
      </c>
    </row>
    <row r="2318" spans="1:13" ht="15" customHeight="1" x14ac:dyDescent="0.25">
      <c r="A2318" s="5" t="s">
        <v>1381</v>
      </c>
      <c r="B2318" s="5">
        <v>1964</v>
      </c>
      <c r="C2318" s="12" t="s">
        <v>1</v>
      </c>
      <c r="D2318" s="5">
        <v>4</v>
      </c>
      <c r="E2318" s="5">
        <v>0</v>
      </c>
      <c r="F2318" s="10">
        <v>11362.76</v>
      </c>
      <c r="G2318" s="5" t="s">
        <v>3</v>
      </c>
      <c r="H2318" s="5" t="s">
        <v>7</v>
      </c>
      <c r="I2318" s="5" t="s">
        <v>32</v>
      </c>
      <c r="J2318" s="14"/>
      <c r="K2318" s="5">
        <f t="shared" si="108"/>
        <v>7</v>
      </c>
      <c r="L2318" s="12">
        <f t="shared" si="109"/>
        <v>23562</v>
      </c>
      <c r="M2318" s="5">
        <f t="shared" ca="1" si="110"/>
        <v>60</v>
      </c>
    </row>
    <row r="2319" spans="1:13" ht="15" customHeight="1" x14ac:dyDescent="0.25">
      <c r="A2319" s="5" t="s">
        <v>1380</v>
      </c>
      <c r="B2319" s="5">
        <v>1965</v>
      </c>
      <c r="C2319" s="12" t="s">
        <v>11</v>
      </c>
      <c r="D2319" s="5">
        <v>26</v>
      </c>
      <c r="E2319" s="5">
        <v>0</v>
      </c>
      <c r="F2319" s="10">
        <v>11356.66</v>
      </c>
      <c r="G2319" s="5" t="s">
        <v>3</v>
      </c>
      <c r="H2319" s="5" t="s">
        <v>3</v>
      </c>
      <c r="I2319" s="5" t="s">
        <v>14</v>
      </c>
      <c r="J2319" s="14"/>
      <c r="K2319" s="5">
        <f t="shared" si="108"/>
        <v>9</v>
      </c>
      <c r="L2319" s="12">
        <f t="shared" si="109"/>
        <v>24011</v>
      </c>
      <c r="M2319" s="5">
        <f t="shared" ca="1" si="110"/>
        <v>59</v>
      </c>
    </row>
    <row r="2320" spans="1:13" ht="15" customHeight="1" x14ac:dyDescent="0.25">
      <c r="A2320" s="5" t="s">
        <v>1379</v>
      </c>
      <c r="B2320" s="5">
        <v>1965</v>
      </c>
      <c r="C2320" s="12" t="s">
        <v>6</v>
      </c>
      <c r="D2320" s="5">
        <v>29</v>
      </c>
      <c r="E2320" s="5">
        <v>0</v>
      </c>
      <c r="F2320" s="10">
        <v>11353.23</v>
      </c>
      <c r="G2320" s="5" t="s">
        <v>3</v>
      </c>
      <c r="H2320" s="5" t="s">
        <v>7</v>
      </c>
      <c r="I2320" s="5" t="s">
        <v>14</v>
      </c>
      <c r="J2320" s="14"/>
      <c r="K2320" s="5">
        <f t="shared" si="108"/>
        <v>11</v>
      </c>
      <c r="L2320" s="12">
        <f t="shared" si="109"/>
        <v>24075</v>
      </c>
      <c r="M2320" s="5">
        <f t="shared" ca="1" si="110"/>
        <v>59</v>
      </c>
    </row>
    <row r="2321" spans="1:13" ht="15" customHeight="1" x14ac:dyDescent="0.25">
      <c r="A2321" s="5" t="s">
        <v>1378</v>
      </c>
      <c r="B2321" s="5">
        <v>1964</v>
      </c>
      <c r="C2321" s="12" t="s">
        <v>1</v>
      </c>
      <c r="D2321" s="5">
        <v>12</v>
      </c>
      <c r="E2321" s="5">
        <v>0</v>
      </c>
      <c r="F2321" s="10">
        <v>11345.52</v>
      </c>
      <c r="G2321" s="5" t="s">
        <v>3</v>
      </c>
      <c r="H2321" s="5" t="s">
        <v>3</v>
      </c>
      <c r="I2321" s="5" t="s">
        <v>32</v>
      </c>
      <c r="J2321" s="14"/>
      <c r="K2321" s="5">
        <f t="shared" si="108"/>
        <v>7</v>
      </c>
      <c r="L2321" s="12">
        <f t="shared" si="109"/>
        <v>23570</v>
      </c>
      <c r="M2321" s="5">
        <f t="shared" ca="1" si="110"/>
        <v>60</v>
      </c>
    </row>
    <row r="2322" spans="1:13" ht="15" customHeight="1" x14ac:dyDescent="0.25">
      <c r="A2322" s="5" t="s">
        <v>1377</v>
      </c>
      <c r="B2322" s="5">
        <v>1968</v>
      </c>
      <c r="C2322" s="12" t="s">
        <v>6</v>
      </c>
      <c r="D2322" s="5">
        <v>2</v>
      </c>
      <c r="E2322" s="5">
        <v>0</v>
      </c>
      <c r="F2322" s="10">
        <v>11344.32</v>
      </c>
      <c r="G2322" s="5" t="s">
        <v>3</v>
      </c>
      <c r="H2322" s="5" t="s">
        <v>2</v>
      </c>
      <c r="I2322" s="5" t="s">
        <v>190</v>
      </c>
      <c r="J2322" s="14"/>
      <c r="K2322" s="5">
        <f t="shared" si="108"/>
        <v>11</v>
      </c>
      <c r="L2322" s="12">
        <f t="shared" si="109"/>
        <v>25144</v>
      </c>
      <c r="M2322" s="5">
        <f t="shared" ca="1" si="110"/>
        <v>56</v>
      </c>
    </row>
    <row r="2323" spans="1:13" ht="15" customHeight="1" x14ac:dyDescent="0.25">
      <c r="A2323" s="5" t="s">
        <v>1376</v>
      </c>
      <c r="B2323" s="5">
        <v>1989</v>
      </c>
      <c r="C2323" s="12" t="s">
        <v>25</v>
      </c>
      <c r="D2323" s="5">
        <v>19</v>
      </c>
      <c r="E2323" s="5">
        <v>1</v>
      </c>
      <c r="F2323" s="10">
        <v>11326.71</v>
      </c>
      <c r="G2323" s="5" t="s">
        <v>3</v>
      </c>
      <c r="H2323" s="5" t="s">
        <v>3</v>
      </c>
      <c r="I2323" s="5" t="s">
        <v>4</v>
      </c>
      <c r="J2323" s="14"/>
      <c r="K2323" s="5">
        <f t="shared" si="108"/>
        <v>8</v>
      </c>
      <c r="L2323" s="12">
        <f t="shared" si="109"/>
        <v>32739</v>
      </c>
      <c r="M2323" s="5">
        <f t="shared" ca="1" si="110"/>
        <v>35</v>
      </c>
    </row>
    <row r="2324" spans="1:13" ht="15" customHeight="1" x14ac:dyDescent="0.25">
      <c r="A2324" s="5" t="s">
        <v>1375</v>
      </c>
      <c r="B2324" s="5">
        <v>2002</v>
      </c>
      <c r="C2324" s="12" t="s">
        <v>11</v>
      </c>
      <c r="D2324" s="5">
        <v>20</v>
      </c>
      <c r="E2324" s="5">
        <v>0</v>
      </c>
      <c r="F2324" s="10">
        <v>11321.49</v>
      </c>
      <c r="G2324" s="5" t="s">
        <v>3</v>
      </c>
      <c r="H2324" s="5" t="s">
        <v>3</v>
      </c>
      <c r="I2324" s="5" t="s">
        <v>14</v>
      </c>
      <c r="J2324" s="14"/>
      <c r="K2324" s="5">
        <f t="shared" si="108"/>
        <v>9</v>
      </c>
      <c r="L2324" s="12">
        <f t="shared" si="109"/>
        <v>37519</v>
      </c>
      <c r="M2324" s="5">
        <f t="shared" ca="1" si="110"/>
        <v>22</v>
      </c>
    </row>
    <row r="2325" spans="1:13" ht="15" customHeight="1" x14ac:dyDescent="0.25">
      <c r="A2325" s="5" t="s">
        <v>1374</v>
      </c>
      <c r="B2325" s="5">
        <v>1963</v>
      </c>
      <c r="C2325" s="12" t="s">
        <v>1</v>
      </c>
      <c r="D2325" s="5">
        <v>11</v>
      </c>
      <c r="E2325" s="5">
        <v>0</v>
      </c>
      <c r="F2325" s="10">
        <v>11319.12</v>
      </c>
      <c r="G2325" s="5" t="s">
        <v>3</v>
      </c>
      <c r="H2325" s="5" t="s">
        <v>7</v>
      </c>
      <c r="I2325" s="5" t="s">
        <v>14</v>
      </c>
      <c r="J2325" s="14"/>
      <c r="K2325" s="5">
        <f t="shared" si="108"/>
        <v>7</v>
      </c>
      <c r="L2325" s="12">
        <f t="shared" si="109"/>
        <v>23203</v>
      </c>
      <c r="M2325" s="5">
        <f t="shared" ca="1" si="110"/>
        <v>61</v>
      </c>
    </row>
    <row r="2326" spans="1:13" ht="15" customHeight="1" x14ac:dyDescent="0.25">
      <c r="A2326" s="5" t="s">
        <v>1373</v>
      </c>
      <c r="B2326" s="5">
        <v>1995</v>
      </c>
      <c r="C2326" s="12" t="s">
        <v>21</v>
      </c>
      <c r="D2326" s="5">
        <v>10</v>
      </c>
      <c r="E2326" s="5">
        <v>0</v>
      </c>
      <c r="F2326" s="10">
        <v>11318.57</v>
      </c>
      <c r="G2326" s="5" t="s">
        <v>3</v>
      </c>
      <c r="H2326" s="5" t="s">
        <v>2</v>
      </c>
      <c r="I2326" s="5" t="s">
        <v>525</v>
      </c>
      <c r="J2326" s="14"/>
      <c r="K2326" s="5">
        <f t="shared" si="108"/>
        <v>12</v>
      </c>
      <c r="L2326" s="12">
        <f t="shared" si="109"/>
        <v>35043</v>
      </c>
      <c r="M2326" s="5">
        <f t="shared" ca="1" si="110"/>
        <v>29</v>
      </c>
    </row>
    <row r="2327" spans="1:13" ht="15" customHeight="1" x14ac:dyDescent="0.25">
      <c r="A2327" s="5" t="s">
        <v>1372</v>
      </c>
      <c r="B2327" s="5">
        <v>1963</v>
      </c>
      <c r="C2327" s="12" t="s">
        <v>6</v>
      </c>
      <c r="D2327" s="5">
        <v>22</v>
      </c>
      <c r="E2327" s="5">
        <v>0</v>
      </c>
      <c r="F2327" s="10">
        <v>11312.33</v>
      </c>
      <c r="G2327" s="5" t="s">
        <v>3</v>
      </c>
      <c r="H2327" s="5" t="s">
        <v>3</v>
      </c>
      <c r="I2327" s="5" t="s">
        <v>14</v>
      </c>
      <c r="J2327" s="14"/>
      <c r="K2327" s="5">
        <f t="shared" si="108"/>
        <v>11</v>
      </c>
      <c r="L2327" s="12">
        <f t="shared" si="109"/>
        <v>23337</v>
      </c>
      <c r="M2327" s="5">
        <f t="shared" ca="1" si="110"/>
        <v>61</v>
      </c>
    </row>
    <row r="2328" spans="1:13" ht="15" customHeight="1" x14ac:dyDescent="0.25">
      <c r="A2328" s="5" t="s">
        <v>2264</v>
      </c>
      <c r="B2328" s="5">
        <v>1962</v>
      </c>
      <c r="C2328" s="12" t="s">
        <v>11</v>
      </c>
      <c r="D2328" s="5">
        <v>4</v>
      </c>
      <c r="E2328" s="5">
        <v>0</v>
      </c>
      <c r="F2328" s="10">
        <v>40309.93</v>
      </c>
      <c r="G2328" s="5" t="s">
        <v>7</v>
      </c>
      <c r="H2328" s="5" t="s">
        <v>3</v>
      </c>
      <c r="I2328" s="5" t="s">
        <v>32</v>
      </c>
      <c r="J2328" s="14"/>
      <c r="K2328" s="5">
        <f t="shared" si="108"/>
        <v>9</v>
      </c>
      <c r="L2328" s="12">
        <f t="shared" si="109"/>
        <v>22893</v>
      </c>
      <c r="M2328" s="5">
        <f t="shared" ca="1" si="110"/>
        <v>62</v>
      </c>
    </row>
    <row r="2329" spans="1:13" ht="15" customHeight="1" x14ac:dyDescent="0.25">
      <c r="A2329" s="5" t="s">
        <v>1371</v>
      </c>
      <c r="B2329" s="5">
        <v>1968</v>
      </c>
      <c r="C2329" s="12" t="s">
        <v>27</v>
      </c>
      <c r="D2329" s="5">
        <v>6</v>
      </c>
      <c r="E2329" s="5">
        <v>1</v>
      </c>
      <c r="F2329" s="10">
        <v>11305.93</v>
      </c>
      <c r="G2329" s="5" t="s">
        <v>3</v>
      </c>
      <c r="H2329" s="5" t="s">
        <v>7</v>
      </c>
      <c r="I2329" s="5" t="s">
        <v>14</v>
      </c>
      <c r="J2329" s="14"/>
      <c r="K2329" s="5">
        <f t="shared" si="108"/>
        <v>10</v>
      </c>
      <c r="L2329" s="12">
        <f t="shared" si="109"/>
        <v>25117</v>
      </c>
      <c r="M2329" s="5">
        <f t="shared" ca="1" si="110"/>
        <v>56</v>
      </c>
    </row>
    <row r="2330" spans="1:13" ht="15" customHeight="1" x14ac:dyDescent="0.25">
      <c r="A2330" s="5" t="s">
        <v>1370</v>
      </c>
      <c r="B2330" s="5">
        <v>1972</v>
      </c>
      <c r="C2330" s="12" t="s">
        <v>11</v>
      </c>
      <c r="D2330" s="5">
        <v>25</v>
      </c>
      <c r="E2330" s="5">
        <v>4</v>
      </c>
      <c r="F2330" s="10">
        <v>11299.34</v>
      </c>
      <c r="G2330" s="5" t="s">
        <v>3</v>
      </c>
      <c r="H2330" s="5" t="s">
        <v>2</v>
      </c>
      <c r="I2330" s="5" t="s">
        <v>32</v>
      </c>
      <c r="J2330" s="14"/>
      <c r="K2330" s="5">
        <f t="shared" si="108"/>
        <v>9</v>
      </c>
      <c r="L2330" s="12">
        <f t="shared" si="109"/>
        <v>26567</v>
      </c>
      <c r="M2330" s="5">
        <f t="shared" ca="1" si="110"/>
        <v>52</v>
      </c>
    </row>
    <row r="2331" spans="1:13" ht="15" customHeight="1" x14ac:dyDescent="0.25">
      <c r="A2331" s="5" t="s">
        <v>1369</v>
      </c>
      <c r="B2331" s="5">
        <v>1988</v>
      </c>
      <c r="C2331" s="12" t="s">
        <v>6</v>
      </c>
      <c r="D2331" s="5">
        <v>14</v>
      </c>
      <c r="E2331" s="5">
        <v>3</v>
      </c>
      <c r="F2331" s="10">
        <v>11294.57</v>
      </c>
      <c r="G2331" s="5" t="s">
        <v>3</v>
      </c>
      <c r="H2331" s="5" t="s">
        <v>7</v>
      </c>
      <c r="I2331" s="5" t="s">
        <v>622</v>
      </c>
      <c r="J2331" s="14"/>
      <c r="K2331" s="5">
        <f t="shared" si="108"/>
        <v>11</v>
      </c>
      <c r="L2331" s="12">
        <f t="shared" si="109"/>
        <v>32461</v>
      </c>
      <c r="M2331" s="5">
        <f t="shared" ca="1" si="110"/>
        <v>36</v>
      </c>
    </row>
    <row r="2332" spans="1:13" ht="15" customHeight="1" x14ac:dyDescent="0.25">
      <c r="A2332" s="5" t="s">
        <v>1368</v>
      </c>
      <c r="B2332" s="5">
        <v>1970</v>
      </c>
      <c r="C2332" s="12" t="s">
        <v>9</v>
      </c>
      <c r="D2332" s="5">
        <v>22</v>
      </c>
      <c r="E2332" s="5">
        <v>3</v>
      </c>
      <c r="F2332" s="10">
        <v>11289.11</v>
      </c>
      <c r="G2332" s="5" t="s">
        <v>3</v>
      </c>
      <c r="H2332" s="5" t="s">
        <v>7</v>
      </c>
      <c r="I2332" s="5" t="s">
        <v>14</v>
      </c>
      <c r="J2332" s="14"/>
      <c r="K2332" s="5">
        <f t="shared" si="108"/>
        <v>6</v>
      </c>
      <c r="L2332" s="12">
        <f t="shared" si="109"/>
        <v>25741</v>
      </c>
      <c r="M2332" s="5">
        <f t="shared" ca="1" si="110"/>
        <v>54</v>
      </c>
    </row>
    <row r="2333" spans="1:13" ht="15" customHeight="1" x14ac:dyDescent="0.25">
      <c r="A2333" s="5" t="s">
        <v>1367</v>
      </c>
      <c r="B2333" s="5">
        <v>1967</v>
      </c>
      <c r="C2333" s="12" t="s">
        <v>9</v>
      </c>
      <c r="D2333" s="5">
        <v>14</v>
      </c>
      <c r="E2333" s="5">
        <v>0</v>
      </c>
      <c r="F2333" s="10">
        <v>11286.54</v>
      </c>
      <c r="G2333" s="5" t="s">
        <v>3</v>
      </c>
      <c r="H2333" s="5" t="s">
        <v>3</v>
      </c>
      <c r="I2333" s="5" t="s">
        <v>237</v>
      </c>
      <c r="J2333" s="14"/>
      <c r="K2333" s="5">
        <f t="shared" si="108"/>
        <v>6</v>
      </c>
      <c r="L2333" s="12">
        <f t="shared" si="109"/>
        <v>24637</v>
      </c>
      <c r="M2333" s="5">
        <f t="shared" ca="1" si="110"/>
        <v>57</v>
      </c>
    </row>
    <row r="2334" spans="1:13" ht="15" customHeight="1" x14ac:dyDescent="0.25">
      <c r="A2334" s="5" t="s">
        <v>1366</v>
      </c>
      <c r="B2334" s="5">
        <v>2004</v>
      </c>
      <c r="C2334" s="12" t="s">
        <v>27</v>
      </c>
      <c r="D2334" s="5">
        <v>4</v>
      </c>
      <c r="E2334" s="5">
        <v>1</v>
      </c>
      <c r="F2334" s="10">
        <v>11272.33</v>
      </c>
      <c r="G2334" s="5" t="s">
        <v>3</v>
      </c>
      <c r="H2334" s="5" t="s">
        <v>2</v>
      </c>
      <c r="I2334" s="5" t="s">
        <v>156</v>
      </c>
      <c r="J2334" s="14"/>
      <c r="K2334" s="5">
        <f t="shared" si="108"/>
        <v>10</v>
      </c>
      <c r="L2334" s="12">
        <f t="shared" si="109"/>
        <v>38264</v>
      </c>
      <c r="M2334" s="5">
        <f t="shared" ca="1" si="110"/>
        <v>20</v>
      </c>
    </row>
    <row r="2335" spans="1:13" ht="15" customHeight="1" x14ac:dyDescent="0.25">
      <c r="A2335" s="5" t="s">
        <v>1365</v>
      </c>
      <c r="B2335" s="5">
        <v>1971</v>
      </c>
      <c r="C2335" s="12" t="s">
        <v>21</v>
      </c>
      <c r="D2335" s="5">
        <v>26</v>
      </c>
      <c r="E2335" s="5">
        <v>0</v>
      </c>
      <c r="F2335" s="10">
        <v>11265.71</v>
      </c>
      <c r="G2335" s="5" t="s">
        <v>3</v>
      </c>
      <c r="H2335" s="5" t="s">
        <v>7</v>
      </c>
      <c r="I2335" s="5" t="s">
        <v>190</v>
      </c>
      <c r="J2335" s="14"/>
      <c r="K2335" s="5">
        <f t="shared" si="108"/>
        <v>12</v>
      </c>
      <c r="L2335" s="12">
        <f t="shared" si="109"/>
        <v>26293</v>
      </c>
      <c r="M2335" s="5">
        <f t="shared" ca="1" si="110"/>
        <v>53</v>
      </c>
    </row>
    <row r="2336" spans="1:13" ht="15" customHeight="1" x14ac:dyDescent="0.25">
      <c r="A2336" s="5" t="s">
        <v>1364</v>
      </c>
      <c r="B2336" s="5">
        <v>1969</v>
      </c>
      <c r="C2336" s="12" t="s">
        <v>27</v>
      </c>
      <c r="D2336" s="5">
        <v>11</v>
      </c>
      <c r="E2336" s="5">
        <v>3</v>
      </c>
      <c r="F2336" s="10">
        <v>11264.54</v>
      </c>
      <c r="G2336" s="5" t="s">
        <v>3</v>
      </c>
      <c r="H2336" s="5" t="s">
        <v>2</v>
      </c>
      <c r="I2336" s="5" t="s">
        <v>32</v>
      </c>
      <c r="J2336" s="14"/>
      <c r="K2336" s="5">
        <f t="shared" si="108"/>
        <v>10</v>
      </c>
      <c r="L2336" s="12">
        <f t="shared" si="109"/>
        <v>25487</v>
      </c>
      <c r="M2336" s="5">
        <f t="shared" ca="1" si="110"/>
        <v>55</v>
      </c>
    </row>
    <row r="2337" spans="1:13" ht="15" customHeight="1" x14ac:dyDescent="0.25">
      <c r="A2337" s="5" t="s">
        <v>1363</v>
      </c>
      <c r="B2337" s="5">
        <v>1981</v>
      </c>
      <c r="C2337" s="12" t="s">
        <v>27</v>
      </c>
      <c r="D2337" s="5">
        <v>2</v>
      </c>
      <c r="E2337" s="5">
        <v>1</v>
      </c>
      <c r="F2337" s="10">
        <v>11255.29</v>
      </c>
      <c r="G2337" s="5" t="s">
        <v>3</v>
      </c>
      <c r="H2337" s="5" t="s">
        <v>7</v>
      </c>
      <c r="I2337" s="5" t="s">
        <v>525</v>
      </c>
      <c r="J2337" s="14"/>
      <c r="K2337" s="5">
        <f t="shared" si="108"/>
        <v>10</v>
      </c>
      <c r="L2337" s="12">
        <f t="shared" si="109"/>
        <v>29861</v>
      </c>
      <c r="M2337" s="5">
        <f t="shared" ca="1" si="110"/>
        <v>43</v>
      </c>
    </row>
    <row r="2338" spans="1:13" ht="15" customHeight="1" x14ac:dyDescent="0.25">
      <c r="A2338" s="5" t="s">
        <v>1362</v>
      </c>
      <c r="B2338" s="5">
        <v>1969</v>
      </c>
      <c r="C2338" s="12" t="s">
        <v>25</v>
      </c>
      <c r="D2338" s="5">
        <v>20</v>
      </c>
      <c r="E2338" s="5">
        <v>3</v>
      </c>
      <c r="F2338" s="10">
        <v>11253.42</v>
      </c>
      <c r="G2338" s="5" t="s">
        <v>3</v>
      </c>
      <c r="H2338" s="5" t="s">
        <v>7</v>
      </c>
      <c r="I2338" s="5" t="s">
        <v>32</v>
      </c>
      <c r="J2338" s="14"/>
      <c r="K2338" s="5">
        <f t="shared" si="108"/>
        <v>8</v>
      </c>
      <c r="L2338" s="12">
        <f t="shared" si="109"/>
        <v>25435</v>
      </c>
      <c r="M2338" s="5">
        <f t="shared" ca="1" si="110"/>
        <v>55</v>
      </c>
    </row>
    <row r="2339" spans="1:13" ht="15" customHeight="1" x14ac:dyDescent="0.25">
      <c r="A2339" s="5" t="s">
        <v>2385</v>
      </c>
      <c r="B2339" s="5">
        <v>2004</v>
      </c>
      <c r="C2339" s="12" t="s">
        <v>6</v>
      </c>
      <c r="D2339" s="5">
        <v>6</v>
      </c>
      <c r="E2339" s="5">
        <v>0</v>
      </c>
      <c r="F2339" s="10">
        <v>1137.01</v>
      </c>
      <c r="G2339" s="5" t="s">
        <v>3</v>
      </c>
      <c r="H2339" s="5" t="s">
        <v>7</v>
      </c>
      <c r="I2339" s="5" t="s">
        <v>4</v>
      </c>
      <c r="J2339" s="14"/>
      <c r="K2339" s="5">
        <f t="shared" si="108"/>
        <v>11</v>
      </c>
      <c r="L2339" s="12">
        <f t="shared" si="109"/>
        <v>38297</v>
      </c>
      <c r="M2339" s="5">
        <f t="shared" ca="1" si="110"/>
        <v>20</v>
      </c>
    </row>
    <row r="2340" spans="1:13" ht="15" customHeight="1" x14ac:dyDescent="0.25">
      <c r="A2340" s="5" t="s">
        <v>2385</v>
      </c>
      <c r="B2340" s="5">
        <v>1999</v>
      </c>
      <c r="C2340" s="12" t="s">
        <v>9</v>
      </c>
      <c r="D2340" s="5">
        <v>9</v>
      </c>
      <c r="E2340" s="5">
        <v>1</v>
      </c>
      <c r="F2340" s="10">
        <v>2775.19</v>
      </c>
      <c r="G2340" s="5" t="s">
        <v>2</v>
      </c>
      <c r="H2340" s="5" t="s">
        <v>7</v>
      </c>
      <c r="I2340" s="5" t="s">
        <v>14</v>
      </c>
      <c r="J2340" s="14"/>
      <c r="K2340" s="5">
        <f t="shared" si="108"/>
        <v>6</v>
      </c>
      <c r="L2340" s="12">
        <f t="shared" si="109"/>
        <v>36320</v>
      </c>
      <c r="M2340" s="5">
        <f t="shared" ca="1" si="110"/>
        <v>25</v>
      </c>
    </row>
    <row r="2341" spans="1:13" ht="15" customHeight="1" x14ac:dyDescent="0.25">
      <c r="A2341" s="5" t="s">
        <v>2385</v>
      </c>
      <c r="B2341" s="5">
        <v>1985</v>
      </c>
      <c r="C2341" s="12" t="s">
        <v>21</v>
      </c>
      <c r="D2341" s="5">
        <v>20</v>
      </c>
      <c r="E2341" s="5">
        <v>2</v>
      </c>
      <c r="F2341" s="10">
        <v>6203.9</v>
      </c>
      <c r="G2341" s="5" t="s">
        <v>7</v>
      </c>
      <c r="H2341" s="5" t="s">
        <v>2</v>
      </c>
      <c r="I2341" s="5" t="s">
        <v>14</v>
      </c>
      <c r="J2341" s="14"/>
      <c r="K2341" s="5">
        <f t="shared" si="108"/>
        <v>12</v>
      </c>
      <c r="L2341" s="12">
        <f t="shared" si="109"/>
        <v>31401</v>
      </c>
      <c r="M2341" s="5">
        <f t="shared" ca="1" si="110"/>
        <v>39</v>
      </c>
    </row>
    <row r="2342" spans="1:13" ht="15" customHeight="1" x14ac:dyDescent="0.25">
      <c r="A2342" s="5" t="s">
        <v>2385</v>
      </c>
      <c r="B2342" s="5">
        <v>2000</v>
      </c>
      <c r="C2342" s="12" t="s">
        <v>27</v>
      </c>
      <c r="D2342" s="5">
        <v>13</v>
      </c>
      <c r="E2342" s="5">
        <v>0</v>
      </c>
      <c r="F2342" s="10">
        <v>35585.58</v>
      </c>
      <c r="G2342" s="5" t="s">
        <v>7</v>
      </c>
      <c r="H2342" s="5" t="s">
        <v>2</v>
      </c>
      <c r="I2342" s="5" t="s">
        <v>32</v>
      </c>
      <c r="J2342" s="14"/>
      <c r="K2342" s="5">
        <f t="shared" si="108"/>
        <v>10</v>
      </c>
      <c r="L2342" s="12">
        <f t="shared" si="109"/>
        <v>36812</v>
      </c>
      <c r="M2342" s="5">
        <f t="shared" ca="1" si="110"/>
        <v>24</v>
      </c>
    </row>
    <row r="2343" spans="1:13" ht="15" customHeight="1" x14ac:dyDescent="0.25">
      <c r="A2343" s="5" t="s">
        <v>2385</v>
      </c>
      <c r="B2343" s="5">
        <v>1992</v>
      </c>
      <c r="C2343" s="12" t="s">
        <v>27</v>
      </c>
      <c r="D2343" s="5">
        <v>6</v>
      </c>
      <c r="E2343" s="5">
        <v>0</v>
      </c>
      <c r="F2343" s="10">
        <v>36837.47</v>
      </c>
      <c r="G2343" s="5" t="s">
        <v>7</v>
      </c>
      <c r="H2343" s="5" t="s">
        <v>2</v>
      </c>
      <c r="I2343" s="5" t="s">
        <v>32</v>
      </c>
      <c r="J2343" s="14"/>
      <c r="K2343" s="5">
        <f t="shared" si="108"/>
        <v>10</v>
      </c>
      <c r="L2343" s="12">
        <f t="shared" si="109"/>
        <v>33883</v>
      </c>
      <c r="M2343" s="5">
        <f t="shared" ca="1" si="110"/>
        <v>32</v>
      </c>
    </row>
    <row r="2344" spans="1:13" ht="15" customHeight="1" x14ac:dyDescent="0.25">
      <c r="A2344" s="5" t="s">
        <v>2385</v>
      </c>
      <c r="B2344" s="5">
        <v>1991</v>
      </c>
      <c r="C2344" s="12" t="s">
        <v>6</v>
      </c>
      <c r="D2344" s="5">
        <v>22</v>
      </c>
      <c r="E2344" s="5">
        <v>2</v>
      </c>
      <c r="F2344" s="10">
        <v>38711</v>
      </c>
      <c r="G2344" s="5" t="s">
        <v>7</v>
      </c>
      <c r="H2344" s="5" t="s">
        <v>3</v>
      </c>
      <c r="I2344" s="5" t="s">
        <v>32</v>
      </c>
      <c r="J2344" s="14"/>
      <c r="K2344" s="5">
        <f t="shared" si="108"/>
        <v>11</v>
      </c>
      <c r="L2344" s="12">
        <f t="shared" si="109"/>
        <v>33564</v>
      </c>
      <c r="M2344" s="5">
        <f t="shared" ca="1" si="110"/>
        <v>33</v>
      </c>
    </row>
    <row r="2346" spans="1:13" ht="15" customHeight="1" x14ac:dyDescent="0.25"/>
    <row r="2347" spans="1:13" ht="15" customHeight="1" x14ac:dyDescent="0.25">
      <c r="B2347" s="2">
        <f>AVERAGE(B2:B2344)</f>
        <v>1982.8416559965856</v>
      </c>
    </row>
    <row r="2348" spans="1:13" x14ac:dyDescent="0.25">
      <c r="G2348" t="s">
        <v>6033</v>
      </c>
      <c r="H2348" t="s">
        <v>6034</v>
      </c>
      <c r="I2348" s="23" t="s">
        <v>6026</v>
      </c>
    </row>
    <row r="2349" spans="1:13" x14ac:dyDescent="0.25">
      <c r="A2349" t="s">
        <v>6051</v>
      </c>
      <c r="B2349">
        <f>COUNTIF(A2:A2344," ")</f>
        <v>0</v>
      </c>
      <c r="G2349" t="s">
        <v>6027</v>
      </c>
      <c r="I2349" s="23">
        <f ca="1">AVERAGEIF(M2:M2344,"&gt;50",F2:F2344)</f>
        <v>17486.911535150633</v>
      </c>
    </row>
    <row r="2350" spans="1:13" x14ac:dyDescent="0.25">
      <c r="G2350" t="s">
        <v>6028</v>
      </c>
      <c r="I2350" s="23">
        <f>AVERAGEIF(E2:E2344,"&lt;2",F2:F2344)</f>
        <v>12935.914230279905</v>
      </c>
    </row>
    <row r="2351" spans="1:13" x14ac:dyDescent="0.25">
      <c r="G2351" t="s">
        <v>6032</v>
      </c>
      <c r="I2351" s="23">
        <f ca="1">ROUND(AVERAGEIF(M2:M2344,"&lt;40",E2:E2344),0)</f>
        <v>1</v>
      </c>
    </row>
    <row r="2352" spans="1:13" x14ac:dyDescent="0.25">
      <c r="I2352" s="23"/>
      <c r="J2352" s="14"/>
    </row>
    <row r="2353" spans="1:9" x14ac:dyDescent="0.25">
      <c r="I2353" s="23"/>
    </row>
    <row r="2354" spans="1:9" x14ac:dyDescent="0.25">
      <c r="I2354" s="23"/>
    </row>
    <row r="2355" spans="1:9" x14ac:dyDescent="0.25">
      <c r="I2355" s="23"/>
    </row>
    <row r="2356" spans="1:9" x14ac:dyDescent="0.25">
      <c r="A2356" s="27" t="s">
        <v>2390</v>
      </c>
      <c r="B2356" t="s">
        <v>6031</v>
      </c>
      <c r="C2356"/>
      <c r="G2356" s="25"/>
      <c r="H2356" s="29"/>
      <c r="I2356" s="23"/>
    </row>
    <row r="2357" spans="1:9" x14ac:dyDescent="0.25">
      <c r="A2357" s="28" t="s">
        <v>7</v>
      </c>
      <c r="B2357" s="11">
        <v>9310917.4900000002</v>
      </c>
      <c r="C2357"/>
      <c r="G2357" s="26"/>
      <c r="H2357" s="30"/>
      <c r="I2357" s="23"/>
    </row>
    <row r="2358" spans="1:9" x14ac:dyDescent="0.25">
      <c r="A2358" s="28" t="s">
        <v>2</v>
      </c>
      <c r="B2358" s="11">
        <v>15898788.890000004</v>
      </c>
      <c r="C2358"/>
      <c r="G2358" s="25"/>
      <c r="H2358" s="29"/>
    </row>
    <row r="2359" spans="1:9" x14ac:dyDescent="0.25">
      <c r="A2359" s="28" t="s">
        <v>3</v>
      </c>
      <c r="B2359" s="11">
        <v>6558489.6400000015</v>
      </c>
      <c r="C2359"/>
      <c r="G2359" s="26"/>
      <c r="H2359" s="30"/>
    </row>
    <row r="2360" spans="1:9" x14ac:dyDescent="0.25">
      <c r="A2360" s="28" t="s">
        <v>6029</v>
      </c>
      <c r="B2360" s="11">
        <v>700</v>
      </c>
      <c r="C2360"/>
      <c r="G2360" s="25"/>
      <c r="H2360" s="29"/>
    </row>
    <row r="2361" spans="1:9" x14ac:dyDescent="0.25">
      <c r="A2361" s="28" t="s">
        <v>6030</v>
      </c>
      <c r="B2361" s="11">
        <v>31768896.020000003</v>
      </c>
      <c r="C2361"/>
      <c r="G2361" s="26"/>
      <c r="H2361" s="30"/>
    </row>
    <row r="2362" spans="1:9" x14ac:dyDescent="0.25">
      <c r="C2362"/>
      <c r="G2362" s="25"/>
      <c r="H2362" s="29"/>
    </row>
    <row r="2363" spans="1:9" x14ac:dyDescent="0.25">
      <c r="C2363"/>
      <c r="G2363" s="26"/>
      <c r="H2363" s="30"/>
    </row>
    <row r="2364" spans="1:9" x14ac:dyDescent="0.25">
      <c r="C2364"/>
      <c r="G2364" s="25"/>
      <c r="H2364" s="31"/>
    </row>
    <row r="2365" spans="1:9" x14ac:dyDescent="0.25">
      <c r="C2365"/>
      <c r="G2365" s="26"/>
      <c r="H2365" s="30"/>
    </row>
    <row r="2366" spans="1:9" x14ac:dyDescent="0.25">
      <c r="C2366"/>
    </row>
    <row r="2367" spans="1:9" x14ac:dyDescent="0.25">
      <c r="C2367"/>
    </row>
    <row r="2368" spans="1:9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4690" spans="1:9" ht="15" customHeight="1" x14ac:dyDescent="0.25">
      <c r="G4690">
        <f ca="1">M15</f>
        <v>43</v>
      </c>
    </row>
    <row r="4695" spans="1:9" ht="15" customHeight="1" x14ac:dyDescent="0.25">
      <c r="B4695">
        <f>ROUND(AVERAGE(B2:B2344),0)</f>
        <v>1983</v>
      </c>
    </row>
    <row r="4697" spans="1:9" ht="15" customHeight="1" x14ac:dyDescent="0.25">
      <c r="A4697" t="s">
        <v>2375</v>
      </c>
      <c r="B4697" t="s">
        <v>2376</v>
      </c>
      <c r="C4697" s="13" t="s">
        <v>2377</v>
      </c>
      <c r="G4697" t="s">
        <v>2378</v>
      </c>
      <c r="H4697" t="s">
        <v>2379</v>
      </c>
      <c r="I4697" t="s">
        <v>2380</v>
      </c>
    </row>
  </sheetData>
  <phoneticPr fontId="3" type="noConversion"/>
  <pageMargins left="0.7" right="0.7" top="0.75" bottom="0.75" header="0.3" footer="0.3"/>
  <pageSetup orientation="portrait"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6F0A0-921D-4172-8C7B-367E4334761B}">
  <dimension ref="A1:R4678"/>
  <sheetViews>
    <sheetView workbookViewId="0">
      <selection activeCell="C2372" sqref="C2372"/>
    </sheetView>
  </sheetViews>
  <sheetFormatPr defaultRowHeight="15" x14ac:dyDescent="0.25"/>
  <cols>
    <col min="1" max="1" width="13.140625" style="11" bestFit="1" customWidth="1"/>
    <col min="2" max="2" width="31" style="5" bestFit="1" customWidth="1"/>
    <col min="3" max="3" width="17" style="5" bestFit="1" customWidth="1"/>
    <col min="4" max="4" width="13.42578125" style="5" customWidth="1"/>
    <col min="5" max="5" width="36.28515625" style="5" customWidth="1"/>
    <col min="6" max="6" width="51.42578125" style="5" customWidth="1"/>
    <col min="7" max="7" width="19.42578125" style="5" customWidth="1"/>
    <col min="8" max="8" width="24.85546875" style="5" customWidth="1"/>
    <col min="9" max="9" width="20.7109375" style="5" customWidth="1"/>
    <col min="10" max="10" width="19" style="5" customWidth="1"/>
    <col min="11" max="11" width="20.42578125" style="5" customWidth="1"/>
    <col min="12" max="12" width="20.42578125" style="13" customWidth="1"/>
    <col min="13" max="13" width="13.85546875" style="5" customWidth="1"/>
    <col min="14" max="14" width="17.42578125" style="5" customWidth="1"/>
    <col min="15" max="15" width="17.140625" style="5" customWidth="1"/>
    <col min="16" max="16" width="13.28515625" style="5" customWidth="1"/>
    <col min="17" max="17" width="12.7109375" style="5" customWidth="1"/>
    <col min="18" max="21" width="5" bestFit="1" customWidth="1"/>
    <col min="22" max="22" width="4" bestFit="1" customWidth="1"/>
    <col min="23" max="31" width="5" bestFit="1" customWidth="1"/>
    <col min="32" max="32" width="4" bestFit="1" customWidth="1"/>
    <col min="33" max="41" width="5" bestFit="1" customWidth="1"/>
    <col min="42" max="42" width="4" bestFit="1" customWidth="1"/>
    <col min="43" max="51" width="5" bestFit="1" customWidth="1"/>
    <col min="52" max="52" width="4" bestFit="1" customWidth="1"/>
    <col min="53" max="61" width="5" bestFit="1" customWidth="1"/>
    <col min="62" max="62" width="4" bestFit="1" customWidth="1"/>
    <col min="63" max="71" width="5" bestFit="1" customWidth="1"/>
    <col min="72" max="72" width="4" bestFit="1" customWidth="1"/>
    <col min="73" max="81" width="5" bestFit="1" customWidth="1"/>
    <col min="82" max="82" width="4" bestFit="1" customWidth="1"/>
    <col min="83" max="91" width="5" bestFit="1" customWidth="1"/>
    <col min="92" max="92" width="4" bestFit="1" customWidth="1"/>
    <col min="93" max="101" width="5" bestFit="1" customWidth="1"/>
    <col min="102" max="102" width="2" bestFit="1" customWidth="1"/>
    <col min="103" max="111" width="5" bestFit="1" customWidth="1"/>
    <col min="112" max="112" width="4" bestFit="1" customWidth="1"/>
    <col min="113" max="121" width="5" bestFit="1" customWidth="1"/>
    <col min="122" max="122" width="4" bestFit="1" customWidth="1"/>
    <col min="123" max="131" width="5" bestFit="1" customWidth="1"/>
    <col min="132" max="132" width="4" bestFit="1" customWidth="1"/>
    <col min="133" max="141" width="5" bestFit="1" customWidth="1"/>
    <col min="142" max="142" width="4" bestFit="1" customWidth="1"/>
    <col min="143" max="151" width="5" bestFit="1" customWidth="1"/>
    <col min="152" max="152" width="4" bestFit="1" customWidth="1"/>
    <col min="153" max="161" width="5" bestFit="1" customWidth="1"/>
    <col min="162" max="162" width="4" bestFit="1" customWidth="1"/>
    <col min="163" max="171" width="5" bestFit="1" customWidth="1"/>
    <col min="172" max="172" width="4" bestFit="1" customWidth="1"/>
    <col min="173" max="181" width="5" bestFit="1" customWidth="1"/>
    <col min="182" max="182" width="4" bestFit="1" customWidth="1"/>
    <col min="183" max="191" width="5" bestFit="1" customWidth="1"/>
    <col min="192" max="192" width="4" bestFit="1" customWidth="1"/>
    <col min="193" max="201" width="5" bestFit="1" customWidth="1"/>
    <col min="202" max="202" width="2" bestFit="1" customWidth="1"/>
    <col min="203" max="211" width="5" bestFit="1" customWidth="1"/>
    <col min="212" max="212" width="4" bestFit="1" customWidth="1"/>
    <col min="213" max="221" width="5" bestFit="1" customWidth="1"/>
    <col min="222" max="222" width="4" bestFit="1" customWidth="1"/>
    <col min="223" max="231" width="5" bestFit="1" customWidth="1"/>
    <col min="232" max="232" width="4" bestFit="1" customWidth="1"/>
    <col min="233" max="240" width="5" bestFit="1" customWidth="1"/>
    <col min="241" max="241" width="4" bestFit="1" customWidth="1"/>
    <col min="242" max="249" width="5" bestFit="1" customWidth="1"/>
    <col min="250" max="250" width="4" bestFit="1" customWidth="1"/>
    <col min="251" max="256" width="5" bestFit="1" customWidth="1"/>
    <col min="257" max="257" width="4" bestFit="1" customWidth="1"/>
    <col min="258" max="263" width="5" bestFit="1" customWidth="1"/>
    <col min="264" max="264" width="4" bestFit="1" customWidth="1"/>
    <col min="265" max="271" width="5" bestFit="1" customWidth="1"/>
    <col min="272" max="272" width="4" bestFit="1" customWidth="1"/>
    <col min="273" max="279" width="5" bestFit="1" customWidth="1"/>
    <col min="280" max="280" width="4" bestFit="1" customWidth="1"/>
    <col min="281" max="288" width="5" bestFit="1" customWidth="1"/>
    <col min="289" max="289" width="2" bestFit="1" customWidth="1"/>
    <col min="290" max="301" width="5" bestFit="1" customWidth="1"/>
    <col min="302" max="302" width="4" bestFit="1" customWidth="1"/>
    <col min="303" max="307" width="5" bestFit="1" customWidth="1"/>
    <col min="308" max="308" width="4" bestFit="1" customWidth="1"/>
    <col min="309" max="314" width="5" bestFit="1" customWidth="1"/>
    <col min="315" max="315" width="4" bestFit="1" customWidth="1"/>
    <col min="316" max="322" width="5" bestFit="1" customWidth="1"/>
    <col min="323" max="323" width="4" bestFit="1" customWidth="1"/>
    <col min="324" max="330" width="5" bestFit="1" customWidth="1"/>
    <col min="331" max="331" width="4" bestFit="1" customWidth="1"/>
    <col min="332" max="345" width="5" bestFit="1" customWidth="1"/>
    <col min="346" max="346" width="4" bestFit="1" customWidth="1"/>
    <col min="347" max="361" width="5" bestFit="1" customWidth="1"/>
    <col min="362" max="362" width="2" bestFit="1" customWidth="1"/>
    <col min="363" max="368" width="5" bestFit="1" customWidth="1"/>
    <col min="369" max="369" width="4" bestFit="1" customWidth="1"/>
    <col min="370" max="385" width="5" bestFit="1" customWidth="1"/>
    <col min="386" max="386" width="4" bestFit="1" customWidth="1"/>
    <col min="387" max="391" width="5" bestFit="1" customWidth="1"/>
    <col min="392" max="392" width="4" bestFit="1" customWidth="1"/>
    <col min="393" max="400" width="5" bestFit="1" customWidth="1"/>
    <col min="401" max="401" width="4" bestFit="1" customWidth="1"/>
    <col min="402" max="408" width="5" bestFit="1" customWidth="1"/>
    <col min="409" max="409" width="4" bestFit="1" customWidth="1"/>
    <col min="410" max="415" width="5" bestFit="1" customWidth="1"/>
    <col min="416" max="416" width="4" bestFit="1" customWidth="1"/>
    <col min="417" max="422" width="5" bestFit="1" customWidth="1"/>
    <col min="423" max="423" width="4" bestFit="1" customWidth="1"/>
    <col min="424" max="430" width="5" bestFit="1" customWidth="1"/>
    <col min="431" max="431" width="4" bestFit="1" customWidth="1"/>
    <col min="432" max="443" width="5" bestFit="1" customWidth="1"/>
    <col min="444" max="444" width="4" bestFit="1" customWidth="1"/>
    <col min="445" max="451" width="5" bestFit="1" customWidth="1"/>
    <col min="452" max="452" width="4" bestFit="1" customWidth="1"/>
    <col min="453" max="467" width="5" bestFit="1" customWidth="1"/>
    <col min="468" max="468" width="4" bestFit="1" customWidth="1"/>
    <col min="469" max="475" width="5" bestFit="1" customWidth="1"/>
    <col min="476" max="476" width="4" bestFit="1" customWidth="1"/>
    <col min="477" max="484" width="5" bestFit="1" customWidth="1"/>
    <col min="485" max="485" width="4" bestFit="1" customWidth="1"/>
    <col min="486" max="491" width="5" bestFit="1" customWidth="1"/>
    <col min="492" max="492" width="4" bestFit="1" customWidth="1"/>
    <col min="493" max="497" width="5" bestFit="1" customWidth="1"/>
    <col min="498" max="498" width="4" bestFit="1" customWidth="1"/>
    <col min="499" max="504" width="5" bestFit="1" customWidth="1"/>
    <col min="505" max="505" width="4" bestFit="1" customWidth="1"/>
    <col min="506" max="511" width="5" bestFit="1" customWidth="1"/>
    <col min="512" max="516" width="6" bestFit="1" customWidth="1"/>
    <col min="517" max="517" width="5" bestFit="1" customWidth="1"/>
    <col min="518" max="523" width="6" bestFit="1" customWidth="1"/>
    <col min="524" max="524" width="5" bestFit="1" customWidth="1"/>
    <col min="525" max="529" width="6" bestFit="1" customWidth="1"/>
    <col min="530" max="530" width="5" bestFit="1" customWidth="1"/>
    <col min="531" max="535" width="6" bestFit="1" customWidth="1"/>
    <col min="536" max="536" width="5" bestFit="1" customWidth="1"/>
    <col min="537" max="544" width="6" bestFit="1" customWidth="1"/>
    <col min="545" max="545" width="5" bestFit="1" customWidth="1"/>
    <col min="546" max="554" width="6" bestFit="1" customWidth="1"/>
    <col min="555" max="555" width="5" bestFit="1" customWidth="1"/>
    <col min="556" max="561" width="6" bestFit="1" customWidth="1"/>
    <col min="562" max="562" width="5" bestFit="1" customWidth="1"/>
    <col min="563" max="568" width="6" bestFit="1" customWidth="1"/>
    <col min="569" max="569" width="5" bestFit="1" customWidth="1"/>
    <col min="570" max="576" width="6" bestFit="1" customWidth="1"/>
    <col min="577" max="577" width="5" bestFit="1" customWidth="1"/>
    <col min="578" max="584" width="6" bestFit="1" customWidth="1"/>
    <col min="585" max="585" width="3" bestFit="1" customWidth="1"/>
    <col min="586" max="594" width="6" bestFit="1" customWidth="1"/>
    <col min="595" max="595" width="5" bestFit="1" customWidth="1"/>
    <col min="596" max="602" width="6" bestFit="1" customWidth="1"/>
    <col min="603" max="603" width="5" bestFit="1" customWidth="1"/>
    <col min="604" max="607" width="6" bestFit="1" customWidth="1"/>
    <col min="608" max="608" width="5" bestFit="1" customWidth="1"/>
    <col min="609" max="617" width="6" bestFit="1" customWidth="1"/>
    <col min="618" max="618" width="5" bestFit="1" customWidth="1"/>
    <col min="619" max="626" width="6" bestFit="1" customWidth="1"/>
    <col min="627" max="627" width="5" bestFit="1" customWidth="1"/>
    <col min="628" max="647" width="6" bestFit="1" customWidth="1"/>
    <col min="648" max="648" width="5" bestFit="1" customWidth="1"/>
    <col min="649" max="657" width="6" bestFit="1" customWidth="1"/>
    <col min="658" max="658" width="5" bestFit="1" customWidth="1"/>
    <col min="659" max="667" width="6" bestFit="1" customWidth="1"/>
    <col min="668" max="668" width="3" bestFit="1" customWidth="1"/>
    <col min="669" max="669" width="11.28515625" bestFit="1" customWidth="1"/>
  </cols>
  <sheetData>
    <row r="1" spans="1:18" s="38" customFormat="1" ht="51.75" customHeight="1" x14ac:dyDescent="0.5">
      <c r="A1" s="36"/>
      <c r="B1" s="37"/>
      <c r="C1" s="44"/>
      <c r="D1" s="44"/>
      <c r="E1" s="49" t="s">
        <v>6058</v>
      </c>
      <c r="F1" s="48" t="s">
        <v>6053</v>
      </c>
      <c r="G1" s="44"/>
      <c r="H1" s="44"/>
      <c r="I1" s="44"/>
      <c r="J1" s="44"/>
      <c r="K1" s="44"/>
      <c r="L1" s="45"/>
      <c r="M1" s="44"/>
      <c r="N1" s="44"/>
      <c r="O1" s="44"/>
      <c r="P1" s="44"/>
      <c r="Q1" s="44"/>
    </row>
    <row r="2" spans="1:18" s="69" customFormat="1" ht="28.5" customHeight="1" x14ac:dyDescent="0.35">
      <c r="A2" s="67"/>
      <c r="B2" s="68"/>
      <c r="C2" s="68" t="s">
        <v>6054</v>
      </c>
      <c r="D2" s="68" t="s">
        <v>6055</v>
      </c>
      <c r="E2" s="68" t="s">
        <v>6056</v>
      </c>
      <c r="F2" s="68" t="s">
        <v>6057</v>
      </c>
      <c r="G2" s="68"/>
      <c r="H2" s="68"/>
      <c r="J2" s="68"/>
      <c r="K2" s="68"/>
      <c r="L2" s="70"/>
      <c r="M2" s="68"/>
      <c r="N2" s="68"/>
      <c r="O2" s="68"/>
      <c r="P2" s="68"/>
      <c r="Q2" s="68"/>
    </row>
    <row r="3" spans="1:18" s="41" customFormat="1" x14ac:dyDescent="0.25">
      <c r="A3" s="39" t="s">
        <v>2373</v>
      </c>
      <c r="B3" s="40" t="s">
        <v>6015</v>
      </c>
      <c r="C3" s="40" t="s">
        <v>2363</v>
      </c>
      <c r="D3" s="39" t="s">
        <v>2364</v>
      </c>
      <c r="E3" s="40" t="s">
        <v>6043</v>
      </c>
      <c r="F3" s="40" t="s">
        <v>6044</v>
      </c>
      <c r="G3" s="40" t="s">
        <v>6045</v>
      </c>
      <c r="H3" s="40" t="s">
        <v>6046</v>
      </c>
      <c r="I3" s="40" t="s">
        <v>6047</v>
      </c>
      <c r="J3" s="40" t="s">
        <v>6017</v>
      </c>
      <c r="K3" s="40" t="s">
        <v>6018</v>
      </c>
      <c r="L3" s="46" t="s">
        <v>6048</v>
      </c>
      <c r="M3" s="40" t="s">
        <v>2389</v>
      </c>
      <c r="N3" s="40" t="s">
        <v>2390</v>
      </c>
      <c r="O3" s="40" t="s">
        <v>6049</v>
      </c>
      <c r="P3" s="40" t="s">
        <v>6050</v>
      </c>
      <c r="Q3" s="40" t="s">
        <v>6019</v>
      </c>
      <c r="R3" s="40"/>
    </row>
    <row r="4" spans="1:18" ht="15.75" x14ac:dyDescent="0.25">
      <c r="A4" s="42" t="s">
        <v>2362</v>
      </c>
      <c r="B4" s="35" t="str">
        <f>VLOOKUP(A4,'Customer Names'!A1:D2336,3,FALSE)</f>
        <v>Hawks</v>
      </c>
      <c r="C4" s="35">
        <f>VLOOKUP(A4,'Medical Examinations'!A2:M2344,2,FALSE)</f>
        <v>47.41</v>
      </c>
      <c r="D4" s="35">
        <f>VLOOKUP(A4,'Medical Examinations'!A2:M2344,3,FALSE)</f>
        <v>7.47</v>
      </c>
      <c r="E4" s="35" t="str">
        <f>VLOOKUP(A4,'Medical Examinations'!A2:M2344,4,FALSE)</f>
        <v>No</v>
      </c>
      <c r="F4" s="35" t="str">
        <f>VLOOKUP(A4,'Medical Examinations'!A2:M2344,5,FALSE)</f>
        <v>No</v>
      </c>
      <c r="G4" s="35" t="str">
        <f>VLOOKUP(A4,'Medical Examinations'!A2:M2344,6,FALSE)</f>
        <v>No</v>
      </c>
      <c r="H4" s="35">
        <f>VLOOKUP(A4,'Medical Examinations'!$A$2:$M$2344,7,FALSE)</f>
        <v>0</v>
      </c>
      <c r="I4" s="35" t="str">
        <f>VLOOKUP(A4,'Medical Examinations'!A2:M2344,8,FALSE)</f>
        <v>yes</v>
      </c>
      <c r="J4" s="35" t="str">
        <f>VLOOKUP(A4,'Medical Examinations'!A2:M2344,9,FALSE)</f>
        <v>OBESITY</v>
      </c>
      <c r="K4" s="35" t="str">
        <f>VLOOKUP(A4,'Medical Examinations'!A2:M2344,10,FALSE)</f>
        <v>DIABETES</v>
      </c>
      <c r="L4" s="47">
        <f>VLOOKUP(A4,'Hospitalisation Details'!A2:M2344,12,FALSE)</f>
        <v>25123</v>
      </c>
      <c r="M4" s="34">
        <f>VLOOKUP(A4,'Hospitalisation Details'!A2:M2344,6,FALSE)</f>
        <v>63770.43</v>
      </c>
      <c r="N4" s="35" t="str">
        <f>VLOOKUP(A4,'Hospitalisation Details'!A2:M2344,7,FALSE)</f>
        <v>tier - 1</v>
      </c>
      <c r="O4" s="35" t="str">
        <f>VLOOKUP(A4,'Hospitalisation Details'!A2:M2344,8,FALSE)</f>
        <v>tier - 3</v>
      </c>
      <c r="P4" s="35" t="str">
        <f>VLOOKUP(A4,'Hospitalisation Details'!A2:M2344,9,FALSE)</f>
        <v>R1013</v>
      </c>
      <c r="Q4" s="35">
        <f ca="1">VLOOKUP(A4,'Hospitalisation Details'!A2:M2344,13,FALSE)</f>
        <v>56</v>
      </c>
      <c r="R4" s="32"/>
    </row>
    <row r="5" spans="1:18" ht="15.75" x14ac:dyDescent="0.25">
      <c r="A5" s="43" t="s">
        <v>2361</v>
      </c>
      <c r="B5" s="35" t="str">
        <f>VLOOKUP(A5,'Customer Names'!A2:D2337,3,FALSE)</f>
        <v>Lehner</v>
      </c>
      <c r="C5" s="35">
        <f>VLOOKUP(A5,'Medical Examinations'!A3:M2345,2,FALSE)</f>
        <v>30.36</v>
      </c>
      <c r="D5" s="35">
        <f>VLOOKUP(A5,'Medical Examinations'!A3:M2345,3,FALSE)</f>
        <v>5.77</v>
      </c>
      <c r="E5" s="35" t="str">
        <f>VLOOKUP(A5,'Medical Examinations'!A3:M2345,4,FALSE)</f>
        <v>No</v>
      </c>
      <c r="F5" s="35" t="str">
        <f>VLOOKUP(A5,'Medical Examinations'!A3:M2345,5,FALSE)</f>
        <v>No</v>
      </c>
      <c r="G5" s="35" t="str">
        <f>VLOOKUP(A5,'Medical Examinations'!A3:M2345,6,FALSE)</f>
        <v>No</v>
      </c>
      <c r="H5" s="35">
        <f>VLOOKUP(A5,'Medical Examinations'!$A$2:$M$2344,7,FALSE)</f>
        <v>0</v>
      </c>
      <c r="I5" s="35" t="str">
        <f>VLOOKUP(A5,'Medical Examinations'!A3:M2345,8,FALSE)</f>
        <v>yes</v>
      </c>
      <c r="J5" s="35" t="str">
        <f>VLOOKUP(A5,'Medical Examinations'!A3:M2345,9,FALSE)</f>
        <v>OBESITY</v>
      </c>
      <c r="K5" s="35" t="str">
        <f>VLOOKUP(A5,'Medical Examinations'!A3:M2345,10,FALSE)</f>
        <v>PREDIABETES</v>
      </c>
      <c r="L5" s="47">
        <f>VLOOKUP(A5,'Hospitalisation Details'!A3:M2345,12,FALSE)</f>
        <v>28284</v>
      </c>
      <c r="M5" s="34">
        <f>VLOOKUP(A5,'Hospitalisation Details'!A3:M2345,6,FALSE)</f>
        <v>62592.87</v>
      </c>
      <c r="N5" s="35" t="str">
        <f>VLOOKUP(A5,'Hospitalisation Details'!A3:M2345,7,FALSE)</f>
        <v>tier - 2</v>
      </c>
      <c r="O5" s="35" t="str">
        <f>VLOOKUP(A5,'Hospitalisation Details'!A3:M2345,8,FALSE)</f>
        <v>tier - 3</v>
      </c>
      <c r="P5" s="35" t="str">
        <f>VLOOKUP(A5,'Hospitalisation Details'!A3:M2345,9,FALSE)</f>
        <v>R1013</v>
      </c>
      <c r="Q5" s="35">
        <f ca="1">VLOOKUP(A5,'Hospitalisation Details'!A3:M2345,13,FALSE)</f>
        <v>47</v>
      </c>
      <c r="R5" s="32"/>
    </row>
    <row r="6" spans="1:18" ht="15.75" x14ac:dyDescent="0.25">
      <c r="A6" s="42" t="s">
        <v>2360</v>
      </c>
      <c r="B6" s="35" t="str">
        <f>VLOOKUP(A6,'Customer Names'!A3:D2338,3,FALSE)</f>
        <v>Lu</v>
      </c>
      <c r="C6" s="35">
        <f>VLOOKUP(A6,'Medical Examinations'!A4:M2346,2,FALSE)</f>
        <v>34.484999999999999</v>
      </c>
      <c r="D6" s="35">
        <f>VLOOKUP(A6,'Medical Examinations'!A4:M2346,3,FALSE)</f>
        <v>11.87</v>
      </c>
      <c r="E6" s="35" t="str">
        <f>VLOOKUP(A6,'Medical Examinations'!A4:M2346,4,FALSE)</f>
        <v>yes</v>
      </c>
      <c r="F6" s="35" t="str">
        <f>VLOOKUP(A6,'Medical Examinations'!A4:M2346,5,FALSE)</f>
        <v>No</v>
      </c>
      <c r="G6" s="35" t="str">
        <f>VLOOKUP(A6,'Medical Examinations'!A4:M2346,6,FALSE)</f>
        <v>No</v>
      </c>
      <c r="H6" s="35">
        <f>VLOOKUP(A6,'Medical Examinations'!$A$2:$M$2344,7,FALSE)</f>
        <v>2</v>
      </c>
      <c r="I6" s="35" t="str">
        <f>VLOOKUP(A6,'Medical Examinations'!A4:M2346,8,FALSE)</f>
        <v>yes</v>
      </c>
      <c r="J6" s="35" t="str">
        <f>VLOOKUP(A6,'Medical Examinations'!A4:M2346,9,FALSE)</f>
        <v>OBESITY</v>
      </c>
      <c r="K6" s="35" t="str">
        <f>VLOOKUP(A6,'Medical Examinations'!A4:M2346,10,FALSE)</f>
        <v>DIABETES</v>
      </c>
      <c r="L6" s="47">
        <f>VLOOKUP(A6,'Hospitalisation Details'!A4:M2346,12,FALSE)</f>
        <v>25822</v>
      </c>
      <c r="M6" s="34">
        <f>VLOOKUP(A6,'Hospitalisation Details'!A4:M2346,6,FALSE)</f>
        <v>60021.4</v>
      </c>
      <c r="N6" s="35" t="str">
        <f>VLOOKUP(A6,'Hospitalisation Details'!A4:M2346,7,FALSE)</f>
        <v>tier - 1</v>
      </c>
      <c r="O6" s="35" t="str">
        <f>VLOOKUP(A6,'Hospitalisation Details'!A4:M2346,8,FALSE)</f>
        <v>tier - 1</v>
      </c>
      <c r="P6" s="35" t="str">
        <f>VLOOKUP(A6,'Hospitalisation Details'!A4:M2346,9,FALSE)</f>
        <v>R1012</v>
      </c>
      <c r="Q6" s="35">
        <f ca="1">VLOOKUP(A6,'Hospitalisation Details'!A4:M2346,13,FALSE)</f>
        <v>54</v>
      </c>
      <c r="R6" s="32"/>
    </row>
    <row r="7" spans="1:18" ht="15.75" x14ac:dyDescent="0.25">
      <c r="A7" s="43" t="s">
        <v>2359</v>
      </c>
      <c r="B7" s="35" t="str">
        <f>VLOOKUP(A7,'Customer Names'!A4:D2339,3,FALSE)</f>
        <v>Osborne</v>
      </c>
      <c r="C7" s="35">
        <f>VLOOKUP(A7,'Medical Examinations'!A5:M2347,2,FALSE)</f>
        <v>38.094999999999999</v>
      </c>
      <c r="D7" s="35">
        <f>VLOOKUP(A7,'Medical Examinations'!A5:M2347,3,FALSE)</f>
        <v>6.05</v>
      </c>
      <c r="E7" s="35" t="str">
        <f>VLOOKUP(A7,'Medical Examinations'!A5:M2347,4,FALSE)</f>
        <v>No</v>
      </c>
      <c r="F7" s="35" t="str">
        <f>VLOOKUP(A7,'Medical Examinations'!A5:M2347,5,FALSE)</f>
        <v>No</v>
      </c>
      <c r="G7" s="35" t="str">
        <f>VLOOKUP(A7,'Medical Examinations'!A5:M2347,6,FALSE)</f>
        <v>No</v>
      </c>
      <c r="H7" s="35">
        <f>VLOOKUP(A7,'Medical Examinations'!$A$2:$M$2344,7,FALSE)</f>
        <v>0</v>
      </c>
      <c r="I7" s="35" t="str">
        <f>VLOOKUP(A7,'Medical Examinations'!A5:M2347,8,FALSE)</f>
        <v>yes</v>
      </c>
      <c r="J7" s="35" t="str">
        <f>VLOOKUP(A7,'Medical Examinations'!A5:M2347,9,FALSE)</f>
        <v>OBESITY</v>
      </c>
      <c r="K7" s="35" t="str">
        <f>VLOOKUP(A7,'Medical Examinations'!A5:M2347,10,FALSE)</f>
        <v>PREDIABETES</v>
      </c>
      <c r="L7" s="47">
        <f>VLOOKUP(A7,'Hospitalisation Details'!A5:M2347,12,FALSE)</f>
        <v>33395</v>
      </c>
      <c r="M7" s="34">
        <f>VLOOKUP(A7,'Hospitalisation Details'!A5:M2347,6,FALSE)</f>
        <v>58571.07</v>
      </c>
      <c r="N7" s="35" t="str">
        <f>VLOOKUP(A7,'Hospitalisation Details'!A5:M2347,7,FALSE)</f>
        <v>tier - 1</v>
      </c>
      <c r="O7" s="35" t="str">
        <f>VLOOKUP(A7,'Hospitalisation Details'!A5:M2347,8,FALSE)</f>
        <v>tier - 3</v>
      </c>
      <c r="P7" s="35" t="str">
        <f>VLOOKUP(A7,'Hospitalisation Details'!A5:M2347,9,FALSE)</f>
        <v>R1024</v>
      </c>
      <c r="Q7" s="35">
        <f ca="1">VLOOKUP(A7,'Hospitalisation Details'!A5:M2347,13,FALSE)</f>
        <v>33</v>
      </c>
      <c r="R7" s="32"/>
    </row>
    <row r="8" spans="1:18" ht="15.75" x14ac:dyDescent="0.25">
      <c r="A8" s="42" t="s">
        <v>2358</v>
      </c>
      <c r="B8" s="35" t="str">
        <f>VLOOKUP(A8,'Customer Names'!A5:D2340,3,FALSE)</f>
        <v>Kadala</v>
      </c>
      <c r="C8" s="35">
        <f>VLOOKUP(A8,'Medical Examinations'!A6:M2348,2,FALSE)</f>
        <v>35.53</v>
      </c>
      <c r="D8" s="35">
        <f>VLOOKUP(A8,'Medical Examinations'!A6:M2348,3,FALSE)</f>
        <v>5.45</v>
      </c>
      <c r="E8" s="35" t="str">
        <f>VLOOKUP(A8,'Medical Examinations'!A6:M2348,4,FALSE)</f>
        <v>No</v>
      </c>
      <c r="F8" s="35" t="str">
        <f>VLOOKUP(A8,'Medical Examinations'!A6:M2348,5,FALSE)</f>
        <v>No</v>
      </c>
      <c r="G8" s="35" t="str">
        <f>VLOOKUP(A8,'Medical Examinations'!A6:M2348,6,FALSE)</f>
        <v>No</v>
      </c>
      <c r="H8" s="35">
        <f>VLOOKUP(A8,'Medical Examinations'!$A$2:$M$2344,7,FALSE)</f>
        <v>0</v>
      </c>
      <c r="I8" s="35" t="str">
        <f>VLOOKUP(A8,'Medical Examinations'!A6:M2348,8,FALSE)</f>
        <v>yes</v>
      </c>
      <c r="J8" s="35" t="str">
        <f>VLOOKUP(A8,'Medical Examinations'!A6:M2348,9,FALSE)</f>
        <v>OBESITY</v>
      </c>
      <c r="K8" s="35" t="str">
        <f>VLOOKUP(A8,'Medical Examinations'!A6:M2348,10,FALSE)</f>
        <v>NORMAL</v>
      </c>
      <c r="L8" s="47">
        <f>VLOOKUP(A8,'Hospitalisation Details'!A6:M2348,12,FALSE)</f>
        <v>32678</v>
      </c>
      <c r="M8" s="34">
        <f>VLOOKUP(A8,'Hospitalisation Details'!A6:M2348,6,FALSE)</f>
        <v>55135.4</v>
      </c>
      <c r="N8" s="35" t="str">
        <f>VLOOKUP(A8,'Hospitalisation Details'!A6:M2348,7,FALSE)</f>
        <v>tier - 1</v>
      </c>
      <c r="O8" s="35" t="str">
        <f>VLOOKUP(A8,'Hospitalisation Details'!A6:M2348,8,FALSE)</f>
        <v>tier - 2</v>
      </c>
      <c r="P8" s="35" t="str">
        <f>VLOOKUP(A8,'Hospitalisation Details'!A6:M2348,9,FALSE)</f>
        <v>R1012</v>
      </c>
      <c r="Q8" s="35">
        <f ca="1">VLOOKUP(A8,'Hospitalisation Details'!A6:M2348,13,FALSE)</f>
        <v>35</v>
      </c>
      <c r="R8" s="32"/>
    </row>
    <row r="9" spans="1:18" ht="15.75" x14ac:dyDescent="0.25">
      <c r="A9" s="43" t="s">
        <v>2357</v>
      </c>
      <c r="B9" s="35" t="str">
        <f>VLOOKUP(A9,'Customer Names'!A6:D2341,3,FALSE)</f>
        <v>Baker</v>
      </c>
      <c r="C9" s="35">
        <f>VLOOKUP(A9,'Medical Examinations'!A7:M2349,2,FALSE)</f>
        <v>32.799999999999997</v>
      </c>
      <c r="D9" s="35">
        <f>VLOOKUP(A9,'Medical Examinations'!A7:M2349,3,FALSE)</f>
        <v>6.59</v>
      </c>
      <c r="E9" s="35" t="str">
        <f>VLOOKUP(A9,'Medical Examinations'!A7:M2349,4,FALSE)</f>
        <v>No</v>
      </c>
      <c r="F9" s="35" t="str">
        <f>VLOOKUP(A9,'Medical Examinations'!A7:M2349,5,FALSE)</f>
        <v>No</v>
      </c>
      <c r="G9" s="35" t="str">
        <f>VLOOKUP(A9,'Medical Examinations'!A7:M2349,6,FALSE)</f>
        <v>No</v>
      </c>
      <c r="H9" s="35">
        <f>VLOOKUP(A9,'Medical Examinations'!$A$2:$M$2344,7,FALSE)</f>
        <v>0</v>
      </c>
      <c r="I9" s="35" t="str">
        <f>VLOOKUP(A9,'Medical Examinations'!A7:M2349,8,FALSE)</f>
        <v>yes</v>
      </c>
      <c r="J9" s="35" t="str">
        <f>VLOOKUP(A9,'Medical Examinations'!A7:M2349,9,FALSE)</f>
        <v>OBESITY</v>
      </c>
      <c r="K9" s="35" t="str">
        <f>VLOOKUP(A9,'Medical Examinations'!A7:M2349,10,FALSE)</f>
        <v>DIABETES</v>
      </c>
      <c r="L9" s="47">
        <f>VLOOKUP(A9,'Hospitalisation Details'!A7:M2349,12,FALSE)</f>
        <v>22862</v>
      </c>
      <c r="M9" s="34">
        <f>VLOOKUP(A9,'Hospitalisation Details'!A7:M2349,6,FALSE)</f>
        <v>52590.83</v>
      </c>
      <c r="N9" s="35" t="str">
        <f>VLOOKUP(A9,'Hospitalisation Details'!A7:M2349,7,FALSE)</f>
        <v>tier - 1</v>
      </c>
      <c r="O9" s="35" t="str">
        <f>VLOOKUP(A9,'Hospitalisation Details'!A7:M2349,8,FALSE)</f>
        <v>tier - 3</v>
      </c>
      <c r="P9" s="35" t="str">
        <f>VLOOKUP(A9,'Hospitalisation Details'!A7:M2349,9,FALSE)</f>
        <v>R1011</v>
      </c>
      <c r="Q9" s="35">
        <f ca="1">VLOOKUP(A9,'Hospitalisation Details'!A7:M2349,13,FALSE)</f>
        <v>62</v>
      </c>
      <c r="R9" s="32"/>
    </row>
    <row r="10" spans="1:18" ht="15.75" x14ac:dyDescent="0.25">
      <c r="A10" s="42" t="s">
        <v>2356</v>
      </c>
      <c r="B10" s="35" t="str">
        <f>VLOOKUP(A10,'Customer Names'!A7:D2342,3,FALSE)</f>
        <v>Macpherson</v>
      </c>
      <c r="C10" s="35">
        <f>VLOOKUP(A10,'Medical Examinations'!A8:M2350,2,FALSE)</f>
        <v>36.4</v>
      </c>
      <c r="D10" s="35">
        <f>VLOOKUP(A10,'Medical Examinations'!A8:M2350,3,FALSE)</f>
        <v>6.07</v>
      </c>
      <c r="E10" s="35" t="str">
        <f>VLOOKUP(A10,'Medical Examinations'!A8:M2350,4,FALSE)</f>
        <v>No</v>
      </c>
      <c r="F10" s="35" t="str">
        <f>VLOOKUP(A10,'Medical Examinations'!A8:M2350,5,FALSE)</f>
        <v>No</v>
      </c>
      <c r="G10" s="35" t="str">
        <f>VLOOKUP(A10,'Medical Examinations'!A8:M2350,6,FALSE)</f>
        <v>No</v>
      </c>
      <c r="H10" s="35">
        <f>VLOOKUP(A10,'Medical Examinations'!$A$2:$M$2344,7,FALSE)</f>
        <v>0</v>
      </c>
      <c r="I10" s="35" t="str">
        <f>VLOOKUP(A10,'Medical Examinations'!A8:M2350,8,FALSE)</f>
        <v>yes</v>
      </c>
      <c r="J10" s="35" t="str">
        <f>VLOOKUP(A10,'Medical Examinations'!A8:M2350,9,FALSE)</f>
        <v>OBESITY</v>
      </c>
      <c r="K10" s="35" t="str">
        <f>VLOOKUP(A10,'Medical Examinations'!A8:M2350,10,FALSE)</f>
        <v>PREDIABETES</v>
      </c>
      <c r="L10" s="47">
        <f>VLOOKUP(A10,'Hospitalisation Details'!A8:M2350,12,FALSE)</f>
        <v>34634</v>
      </c>
      <c r="M10" s="34">
        <f>VLOOKUP(A10,'Hospitalisation Details'!A8:M2350,6,FALSE)</f>
        <v>51194.559999999998</v>
      </c>
      <c r="N10" s="35" t="str">
        <f>VLOOKUP(A10,'Hospitalisation Details'!A8:M2350,7,FALSE)</f>
        <v>tier - 1</v>
      </c>
      <c r="O10" s="35" t="str">
        <f>VLOOKUP(A10,'Hospitalisation Details'!A8:M2350,8,FALSE)</f>
        <v>tier - 3</v>
      </c>
      <c r="P10" s="35" t="str">
        <f>VLOOKUP(A10,'Hospitalisation Details'!A8:M2350,9,FALSE)</f>
        <v>R1011</v>
      </c>
      <c r="Q10" s="35">
        <f ca="1">VLOOKUP(A10,'Hospitalisation Details'!A8:M2350,13,FALSE)</f>
        <v>30</v>
      </c>
      <c r="R10" s="32"/>
    </row>
    <row r="11" spans="1:18" ht="15.75" x14ac:dyDescent="0.25">
      <c r="A11" s="43" t="s">
        <v>2355</v>
      </c>
      <c r="B11" s="35" t="str">
        <f>VLOOKUP(A11,'Customer Names'!A8:D2343,3,FALSE)</f>
        <v>Hallman</v>
      </c>
      <c r="C11" s="35">
        <f>VLOOKUP(A11,'Medical Examinations'!A9:M2351,2,FALSE)</f>
        <v>36.96</v>
      </c>
      <c r="D11" s="35">
        <f>VLOOKUP(A11,'Medical Examinations'!A9:M2351,3,FALSE)</f>
        <v>7.93</v>
      </c>
      <c r="E11" s="35" t="str">
        <f>VLOOKUP(A11,'Medical Examinations'!A9:M2351,4,FALSE)</f>
        <v>No</v>
      </c>
      <c r="F11" s="35" t="str">
        <f>VLOOKUP(A11,'Medical Examinations'!A9:M2351,5,FALSE)</f>
        <v>No</v>
      </c>
      <c r="G11" s="35" t="str">
        <f>VLOOKUP(A11,'Medical Examinations'!A9:M2351,6,FALSE)</f>
        <v>No</v>
      </c>
      <c r="H11" s="35">
        <f>VLOOKUP(A11,'Medical Examinations'!$A$2:$M$2344,7,FALSE)</f>
        <v>3</v>
      </c>
      <c r="I11" s="35" t="str">
        <f>VLOOKUP(A11,'Medical Examinations'!A9:M2351,8,FALSE)</f>
        <v>yes</v>
      </c>
      <c r="J11" s="35" t="str">
        <f>VLOOKUP(A11,'Medical Examinations'!A9:M2351,9,FALSE)</f>
        <v>OBESITY</v>
      </c>
      <c r="K11" s="35" t="str">
        <f>VLOOKUP(A11,'Medical Examinations'!A9:M2351,10,FALSE)</f>
        <v>DIABETES</v>
      </c>
      <c r="L11" s="47">
        <f>VLOOKUP(A11,'Hospitalisation Details'!A9:M2351,12,FALSE)</f>
        <v>21363</v>
      </c>
      <c r="M11" s="34">
        <f>VLOOKUP(A11,'Hospitalisation Details'!A9:M2351,6,FALSE)</f>
        <v>49577.66</v>
      </c>
      <c r="N11" s="35" t="str">
        <f>VLOOKUP(A11,'Hospitalisation Details'!A9:M2351,7,FALSE)</f>
        <v>tier - 2</v>
      </c>
      <c r="O11" s="35" t="str">
        <f>VLOOKUP(A11,'Hospitalisation Details'!A9:M2351,8,FALSE)</f>
        <v>tier - 2</v>
      </c>
      <c r="P11" s="35" t="str">
        <f>VLOOKUP(A11,'Hospitalisation Details'!A9:M2351,9,FALSE)</f>
        <v>R1013</v>
      </c>
      <c r="Q11" s="35">
        <f ca="1">VLOOKUP(A11,'Hospitalisation Details'!A9:M2351,13,FALSE)</f>
        <v>66</v>
      </c>
      <c r="R11" s="32"/>
    </row>
    <row r="12" spans="1:18" ht="15.75" x14ac:dyDescent="0.25">
      <c r="A12" s="42" t="s">
        <v>2354</v>
      </c>
      <c r="B12" s="35" t="str">
        <f>VLOOKUP(A12,'Customer Names'!A9:D2344,3,FALSE)</f>
        <v>Moran</v>
      </c>
      <c r="C12" s="35">
        <f>VLOOKUP(A12,'Medical Examinations'!A10:M2352,2,FALSE)</f>
        <v>41.14</v>
      </c>
      <c r="D12" s="35">
        <f>VLOOKUP(A12,'Medical Examinations'!A10:M2352,3,FALSE)</f>
        <v>9.58</v>
      </c>
      <c r="E12" s="35" t="str">
        <f>VLOOKUP(A12,'Medical Examinations'!A10:M2352,4,FALSE)</f>
        <v>yes</v>
      </c>
      <c r="F12" s="35" t="str">
        <f>VLOOKUP(A12,'Medical Examinations'!A10:M2352,5,FALSE)</f>
        <v>No</v>
      </c>
      <c r="G12" s="35" t="str">
        <f>VLOOKUP(A12,'Medical Examinations'!A10:M2352,6,FALSE)</f>
        <v>Yes</v>
      </c>
      <c r="H12" s="35">
        <f>VLOOKUP(A12,'Medical Examinations'!$A$2:$M$2344,7,FALSE)</f>
        <v>1</v>
      </c>
      <c r="I12" s="35" t="str">
        <f>VLOOKUP(A12,'Medical Examinations'!A10:M2352,8,FALSE)</f>
        <v>yes</v>
      </c>
      <c r="J12" s="35" t="str">
        <f>VLOOKUP(A12,'Medical Examinations'!A10:M2352,9,FALSE)</f>
        <v>OBESITY</v>
      </c>
      <c r="K12" s="35" t="str">
        <f>VLOOKUP(A12,'Medical Examinations'!A10:M2352,10,FALSE)</f>
        <v>DIABETES</v>
      </c>
      <c r="L12" s="47">
        <f>VLOOKUP(A12,'Hospitalisation Details'!A10:M2352,12,FALSE)</f>
        <v>23258</v>
      </c>
      <c r="M12" s="34">
        <f>VLOOKUP(A12,'Hospitalisation Details'!A10:M2352,6,FALSE)</f>
        <v>48970.25</v>
      </c>
      <c r="N12" s="35" t="str">
        <f>VLOOKUP(A12,'Hospitalisation Details'!A10:M2352,7,FALSE)</f>
        <v>tier - 1</v>
      </c>
      <c r="O12" s="35" t="str">
        <f>VLOOKUP(A12,'Hospitalisation Details'!A10:M2352,8,FALSE)</f>
        <v>tier - 2</v>
      </c>
      <c r="P12" s="35" t="str">
        <f>VLOOKUP(A12,'Hospitalisation Details'!A10:M2352,9,FALSE)</f>
        <v>R1013</v>
      </c>
      <c r="Q12" s="35">
        <f ca="1">VLOOKUP(A12,'Hospitalisation Details'!A10:M2352,13,FALSE)</f>
        <v>61</v>
      </c>
      <c r="R12" s="32"/>
    </row>
    <row r="13" spans="1:18" ht="15.75" x14ac:dyDescent="0.25">
      <c r="A13" s="43" t="s">
        <v>2353</v>
      </c>
      <c r="B13" s="35" t="str">
        <f>VLOOKUP(A13,'Customer Names'!A10:D2345,3,FALSE)</f>
        <v>Benner</v>
      </c>
      <c r="C13" s="35">
        <f>VLOOKUP(A13,'Medical Examinations'!A11:M2353,2,FALSE)</f>
        <v>38.06</v>
      </c>
      <c r="D13" s="35">
        <f>VLOOKUP(A13,'Medical Examinations'!A11:M2353,3,FALSE)</f>
        <v>10.79</v>
      </c>
      <c r="E13" s="35" t="str">
        <f>VLOOKUP(A13,'Medical Examinations'!A11:M2353,4,FALSE)</f>
        <v>No</v>
      </c>
      <c r="F13" s="35" t="str">
        <f>VLOOKUP(A13,'Medical Examinations'!A11:M2353,5,FALSE)</f>
        <v>No</v>
      </c>
      <c r="G13" s="35" t="str">
        <f>VLOOKUP(A13,'Medical Examinations'!A11:M2353,6,FALSE)</f>
        <v>No</v>
      </c>
      <c r="H13" s="35">
        <f>VLOOKUP(A13,'Medical Examinations'!$A$2:$M$2344,7,FALSE)</f>
        <v>0</v>
      </c>
      <c r="I13" s="35" t="str">
        <f>VLOOKUP(A13,'Medical Examinations'!A11:M2353,8,FALSE)</f>
        <v>yes</v>
      </c>
      <c r="J13" s="35" t="str">
        <f>VLOOKUP(A13,'Medical Examinations'!A11:M2353,9,FALSE)</f>
        <v>OBESITY</v>
      </c>
      <c r="K13" s="35" t="str">
        <f>VLOOKUP(A13,'Medical Examinations'!A11:M2353,10,FALSE)</f>
        <v>DIABETES</v>
      </c>
      <c r="L13" s="47">
        <f>VLOOKUP(A13,'Hospitalisation Details'!A2:M2344,12,FALSE)</f>
        <v>28853</v>
      </c>
      <c r="M13" s="34">
        <f>VLOOKUP(A13,'Hospitalisation Details'!A2:M2344,6,FALSE)</f>
        <v>48885.14</v>
      </c>
      <c r="N13" s="35" t="str">
        <f>VLOOKUP(A4,'Hospitalisation Details'!A2:M2344,7,FALSE)</f>
        <v>tier - 1</v>
      </c>
      <c r="O13" s="35" t="str">
        <f>VLOOKUP(A4,'Hospitalisation Details'!A2:M2344,8,FALSE)</f>
        <v>tier - 3</v>
      </c>
      <c r="P13" s="35" t="str">
        <f>VLOOKUP(A4,'Hospitalisation Details'!A2:M2344,9,FALSE)</f>
        <v>R1013</v>
      </c>
      <c r="Q13" s="35">
        <f ca="1">VLOOKUP(A13,'Hospitalisation Details'!A2:M2344,13,FALSE)</f>
        <v>46</v>
      </c>
      <c r="R13" s="32"/>
    </row>
    <row r="14" spans="1:18" ht="15.75" x14ac:dyDescent="0.25">
      <c r="A14" s="42" t="s">
        <v>2352</v>
      </c>
      <c r="B14" s="35" t="str">
        <f>VLOOKUP(A14,'Customer Names'!A11:D2346,3,FALSE)</f>
        <v>Fierro Vargas</v>
      </c>
      <c r="C14" s="35">
        <f>VLOOKUP(A14,'Medical Examinations'!A12:M2354,2,FALSE)</f>
        <v>37.700000000000003</v>
      </c>
      <c r="D14" s="35">
        <f>VLOOKUP(A14,'Medical Examinations'!A12:M2354,3,FALSE)</f>
        <v>5.96</v>
      </c>
      <c r="E14" s="35" t="str">
        <f>VLOOKUP(A14,'Medical Examinations'!A12:M2354,4,FALSE)</f>
        <v>yes</v>
      </c>
      <c r="F14" s="35" t="str">
        <f>VLOOKUP(A14,'Medical Examinations'!A12:M2354,5,FALSE)</f>
        <v>No</v>
      </c>
      <c r="G14" s="35" t="str">
        <f>VLOOKUP(A14,'Medical Examinations'!A12:M2354,6,FALSE)</f>
        <v>No</v>
      </c>
      <c r="H14" s="35">
        <f>VLOOKUP(A14,'Medical Examinations'!$A$2:$M$2344,7,FALSE)</f>
        <v>2</v>
      </c>
      <c r="I14" s="35" t="str">
        <f>VLOOKUP(A14,'Medical Examinations'!A12:M2354,8,FALSE)</f>
        <v>yes</v>
      </c>
      <c r="J14" s="35" t="str">
        <f>VLOOKUP(A14,'Medical Examinations'!A12:M2354,9,FALSE)</f>
        <v>OBESITY</v>
      </c>
      <c r="K14" s="35" t="str">
        <f>VLOOKUP(A14,'Medical Examinations'!A12:M2354,10,FALSE)</f>
        <v>PREDIABETES</v>
      </c>
      <c r="L14" s="47">
        <f>VLOOKUP(A14,'Hospitalisation Details'!A12:M2354,12,FALSE)</f>
        <v>21753</v>
      </c>
      <c r="M14" s="34">
        <f>VLOOKUP(A14,'Hospitalisation Details'!A3:M2345,6,FALSE)</f>
        <v>48824.45</v>
      </c>
      <c r="N14" s="35" t="str">
        <f>VLOOKUP(A4,'Hospitalisation Details'!A2:M2344,7,FALSE)</f>
        <v>tier - 1</v>
      </c>
      <c r="O14" s="35" t="str">
        <f>VLOOKUP(A14,'Hospitalisation Details'!A12:M2354,8,FALSE)</f>
        <v>tier - 1</v>
      </c>
      <c r="P14" s="35" t="str">
        <f>VLOOKUP(A14,'Hospitalisation Details'!A12:M2354,9,FALSE)</f>
        <v>R1011</v>
      </c>
      <c r="Q14" s="35">
        <f ca="1">VLOOKUP(A14,'Hospitalisation Details'!A12:M2354,13,FALSE)</f>
        <v>65</v>
      </c>
      <c r="R14" s="32"/>
    </row>
    <row r="15" spans="1:18" ht="15.75" x14ac:dyDescent="0.25">
      <c r="A15" s="43" t="s">
        <v>2351</v>
      </c>
      <c r="B15" s="35" t="str">
        <f>VLOOKUP(A15,'Customer Names'!A12:D2347,3,FALSE)</f>
        <v>Franz</v>
      </c>
      <c r="C15" s="35">
        <f>VLOOKUP(A15,'Medical Examinations'!A13:M2355,2,FALSE)</f>
        <v>42.13</v>
      </c>
      <c r="D15" s="35">
        <f>VLOOKUP(A15,'Medical Examinations'!A13:M2355,3,FALSE)</f>
        <v>11.9</v>
      </c>
      <c r="E15" s="35" t="str">
        <f>VLOOKUP(A15,'Medical Examinations'!A13:M2355,4,FALSE)</f>
        <v>No</v>
      </c>
      <c r="F15" s="35" t="str">
        <f>VLOOKUP(A15,'Medical Examinations'!A13:M2355,5,FALSE)</f>
        <v>No</v>
      </c>
      <c r="G15" s="35" t="str">
        <f>VLOOKUP(A15,'Medical Examinations'!A13:M2355,6,FALSE)</f>
        <v>No</v>
      </c>
      <c r="H15" s="35">
        <f>VLOOKUP(A15,'Medical Examinations'!$A$2:$M$2344,7,FALSE)</f>
        <v>0</v>
      </c>
      <c r="I15" s="35" t="str">
        <f>VLOOKUP(A15,'Medical Examinations'!A13:M2355,8,FALSE)</f>
        <v>yes</v>
      </c>
      <c r="J15" s="35" t="str">
        <f>VLOOKUP(A15,'Medical Examinations'!A13:M2355,9,FALSE)</f>
        <v>OBESITY</v>
      </c>
      <c r="K15" s="35" t="str">
        <f>VLOOKUP(A15,'Medical Examinations'!A13:M2355,10,FALSE)</f>
        <v>DIABETES</v>
      </c>
      <c r="L15" s="47">
        <f>VLOOKUP(A15,'Hospitalisation Details'!A13:M2355,12,FALSE)</f>
        <v>24042</v>
      </c>
      <c r="M15" s="34">
        <f>VLOOKUP(A15,'Hospitalisation Details'!A4:M2346,6,FALSE)</f>
        <v>48675.519999999997</v>
      </c>
      <c r="N15" s="35" t="str">
        <f>VLOOKUP(A15,'Hospitalisation Details'!A13:M2355,7,FALSE)</f>
        <v>tier - 1</v>
      </c>
      <c r="O15" s="35" t="str">
        <f>VLOOKUP(A15,'Hospitalisation Details'!A13:M2355,8,FALSE)</f>
        <v>tier - 2</v>
      </c>
      <c r="P15" s="35" t="str">
        <f>VLOOKUP(A15,'Hospitalisation Details'!A13:M2355,9,FALSE)</f>
        <v>R1013</v>
      </c>
      <c r="Q15" s="35">
        <f ca="1">VLOOKUP(A15,'Hospitalisation Details'!A13:M2355,13,FALSE)</f>
        <v>59</v>
      </c>
      <c r="R15" s="32"/>
    </row>
    <row r="16" spans="1:18" ht="15.75" x14ac:dyDescent="0.25">
      <c r="A16" s="42" t="s">
        <v>2350</v>
      </c>
      <c r="B16" s="35" t="str">
        <f>VLOOKUP(A16,'Customer Names'!A13:D2348,3,FALSE)</f>
        <v>Foster</v>
      </c>
      <c r="C16" s="35">
        <f>VLOOKUP(A16,'Medical Examinations'!A14:M2356,2,FALSE)</f>
        <v>40.92</v>
      </c>
      <c r="D16" s="35">
        <f>VLOOKUP(A16,'Medical Examinations'!A14:M2356,3,FALSE)</f>
        <v>8.41</v>
      </c>
      <c r="E16" s="35" t="str">
        <f>VLOOKUP(A16,'Medical Examinations'!A14:M2356,4,FALSE)</f>
        <v>No</v>
      </c>
      <c r="F16" s="35" t="str">
        <f>VLOOKUP(A16,'Medical Examinations'!A14:M2356,5,FALSE)</f>
        <v>No</v>
      </c>
      <c r="G16" s="35" t="str">
        <f>VLOOKUP(A16,'Medical Examinations'!A14:M2356,6,FALSE)</f>
        <v>No</v>
      </c>
      <c r="H16" s="35">
        <f>VLOOKUP(A16,'Medical Examinations'!$A$2:$M$2344,7,FALSE)</f>
        <v>0</v>
      </c>
      <c r="I16" s="35" t="str">
        <f>VLOOKUP(A16,'Medical Examinations'!A14:M2356,8,FALSE)</f>
        <v>yes</v>
      </c>
      <c r="J16" s="35" t="str">
        <f>VLOOKUP(A16,'Medical Examinations'!A14:M2356,9,FALSE)</f>
        <v>OBESITY</v>
      </c>
      <c r="K16" s="35" t="str">
        <f>VLOOKUP(A16,'Medical Examinations'!A14:M2356,10,FALSE)</f>
        <v>DIABETES</v>
      </c>
      <c r="L16" s="47">
        <f>VLOOKUP(A16,'Hospitalisation Details'!A14:M2356,12,FALSE)</f>
        <v>22930</v>
      </c>
      <c r="M16" s="34">
        <f>VLOOKUP(A16,'Hospitalisation Details'!A5:M2347,6,FALSE)</f>
        <v>48673.56</v>
      </c>
      <c r="N16" s="35" t="str">
        <f>VLOOKUP(A16,'Hospitalisation Details'!A14:M2356,7,FALSE)</f>
        <v>tier - 1</v>
      </c>
      <c r="O16" s="35" t="str">
        <f>VLOOKUP(A16,'Hospitalisation Details'!A14:M2356,8,FALSE)</f>
        <v>tier - 2</v>
      </c>
      <c r="P16" s="35" t="str">
        <f>VLOOKUP(A16,'Hospitalisation Details'!A14:M2356,9,FALSE)</f>
        <v>R1013</v>
      </c>
      <c r="Q16" s="35">
        <f ca="1">VLOOKUP(A16,'Hospitalisation Details'!A14:M2356,13,FALSE)</f>
        <v>62</v>
      </c>
      <c r="R16" s="32"/>
    </row>
    <row r="17" spans="1:18" ht="15.75" x14ac:dyDescent="0.25">
      <c r="A17" s="43" t="s">
        <v>2349</v>
      </c>
      <c r="B17" s="35" t="str">
        <f>VLOOKUP(A17,'Customer Names'!A14:D2349,3,FALSE)</f>
        <v>Tenorio</v>
      </c>
      <c r="C17" s="35">
        <f>VLOOKUP(A17,'Medical Examinations'!A15:M2357,2,FALSE)</f>
        <v>40.564999999999998</v>
      </c>
      <c r="D17" s="35">
        <f>VLOOKUP(A17,'Medical Examinations'!A15:M2357,3,FALSE)</f>
        <v>7.02</v>
      </c>
      <c r="E17" s="35" t="str">
        <f>VLOOKUP(A17,'Medical Examinations'!A15:M2357,4,FALSE)</f>
        <v>No</v>
      </c>
      <c r="F17" s="35" t="str">
        <f>VLOOKUP(A17,'Medical Examinations'!A15:M2357,5,FALSE)</f>
        <v>No</v>
      </c>
      <c r="G17" s="35" t="str">
        <f>VLOOKUP(A17,'Medical Examinations'!A15:M2357,6,FALSE)</f>
        <v>No</v>
      </c>
      <c r="H17" s="35">
        <f>VLOOKUP(A17,'Medical Examinations'!$A$2:$M$2344,7,FALSE)</f>
        <v>0</v>
      </c>
      <c r="I17" s="35" t="str">
        <f>VLOOKUP(A17,'Medical Examinations'!A15:M2357,8,FALSE)</f>
        <v>yes</v>
      </c>
      <c r="J17" s="35" t="str">
        <f>VLOOKUP(A17,'Medical Examinations'!A15:M2357,9,FALSE)</f>
        <v>OBESITY</v>
      </c>
      <c r="K17" s="35" t="str">
        <f>VLOOKUP(A17,'Medical Examinations'!A15:M2357,10,FALSE)</f>
        <v>DIABETES</v>
      </c>
      <c r="L17" s="47">
        <f>VLOOKUP(A17,'Hospitalisation Details'!A15:M2357,12,FALSE)</f>
        <v>25173</v>
      </c>
      <c r="M17" s="34">
        <f>VLOOKUP(A17,'Hospitalisation Details'!A6:M2348,6,FALSE)</f>
        <v>48549.18</v>
      </c>
      <c r="N17" s="35" t="str">
        <f>VLOOKUP(A17,'Hospitalisation Details'!A15:M2357,7,FALSE)</f>
        <v>tier - 1</v>
      </c>
      <c r="O17" s="35" t="str">
        <f>VLOOKUP(A17,'Hospitalisation Details'!A15:M2357,8,FALSE)</f>
        <v>tier - 3</v>
      </c>
      <c r="P17" s="35" t="str">
        <f>VLOOKUP(A17,'Hospitalisation Details'!A15:M2357,9,FALSE)</f>
        <v>R1016</v>
      </c>
      <c r="Q17" s="35">
        <f ca="1">VLOOKUP(A17,'Hospitalisation Details'!A15:M2357,13,FALSE)</f>
        <v>56</v>
      </c>
      <c r="R17" s="32"/>
    </row>
    <row r="18" spans="1:18" ht="15.75" x14ac:dyDescent="0.25">
      <c r="A18" s="42" t="s">
        <v>2348</v>
      </c>
      <c r="B18" s="35" t="str">
        <f>VLOOKUP(A18,'Customer Names'!A15:D2350,3,FALSE)</f>
        <v>Rios</v>
      </c>
      <c r="C18" s="35">
        <f>VLOOKUP(A18,'Medical Examinations'!A16:M2358,2,FALSE)</f>
        <v>36.384999999999998</v>
      </c>
      <c r="D18" s="35">
        <f>VLOOKUP(A18,'Medical Examinations'!A16:M2358,3,FALSE)</f>
        <v>7.59</v>
      </c>
      <c r="E18" s="35" t="str">
        <f>VLOOKUP(A18,'Medical Examinations'!A16:M2358,4,FALSE)</f>
        <v>yes</v>
      </c>
      <c r="F18" s="35" t="str">
        <f>VLOOKUP(A18,'Medical Examinations'!A16:M2358,5,FALSE)</f>
        <v>No</v>
      </c>
      <c r="G18" s="35" t="str">
        <f>VLOOKUP(A18,'Medical Examinations'!A16:M2358,6,FALSE)</f>
        <v>No</v>
      </c>
      <c r="H18" s="35">
        <f>VLOOKUP(A18,'Medical Examinations'!$A$2:$M$2344,7,FALSE)</f>
        <v>2</v>
      </c>
      <c r="I18" s="35" t="str">
        <f>VLOOKUP(A18,'Medical Examinations'!A16:M2358,8,FALSE)</f>
        <v>yes</v>
      </c>
      <c r="J18" s="35" t="str">
        <f>VLOOKUP(A18,'Medical Examinations'!A16:M2358,9,FALSE)</f>
        <v>OBESITY</v>
      </c>
      <c r="K18" s="35" t="str">
        <f>VLOOKUP(A18,'Medical Examinations'!A16:M2358,10,FALSE)</f>
        <v>DIABETES</v>
      </c>
      <c r="L18" s="47">
        <f>VLOOKUP(A18,'Hospitalisation Details'!A16:M2358,12,FALSE)</f>
        <v>22636</v>
      </c>
      <c r="M18" s="34">
        <f>VLOOKUP(A18,'Hospitalisation Details'!A7:M2349,6,FALSE)</f>
        <v>48517.56</v>
      </c>
      <c r="N18" s="35" t="str">
        <f>VLOOKUP(A18,'Hospitalisation Details'!A16:M2358,7,FALSE)</f>
        <v>tier - 1</v>
      </c>
      <c r="O18" s="35" t="str">
        <f>VLOOKUP(A18,'Hospitalisation Details'!A16:M2358,8,FALSE)</f>
        <v>tier - 3</v>
      </c>
      <c r="P18" s="35" t="str">
        <f>VLOOKUP(A18,'Hospitalisation Details'!A16:M2358,9,FALSE)</f>
        <v>R1024</v>
      </c>
      <c r="Q18" s="35">
        <f ca="1">VLOOKUP(A18,'Hospitalisation Details'!A16:M2358,13,FALSE)</f>
        <v>63</v>
      </c>
      <c r="R18" s="32"/>
    </row>
    <row r="19" spans="1:18" ht="15.75" x14ac:dyDescent="0.25">
      <c r="A19" s="43" t="s">
        <v>2347</v>
      </c>
      <c r="B19" s="35" t="str">
        <f>VLOOKUP(A19,'Customer Names'!A16:D2351,3,FALSE)</f>
        <v>Viau-Dupuis</v>
      </c>
      <c r="C19" s="35">
        <f>VLOOKUP(A19,'Medical Examinations'!A17:M2359,2,FALSE)</f>
        <v>39.9</v>
      </c>
      <c r="D19" s="35">
        <f>VLOOKUP(A19,'Medical Examinations'!A17:M2359,3,FALSE)</f>
        <v>11.32</v>
      </c>
      <c r="E19" s="35" t="str">
        <f>VLOOKUP(A19,'Medical Examinations'!A17:M2359,4,FALSE)</f>
        <v>No</v>
      </c>
      <c r="F19" s="35" t="str">
        <f>VLOOKUP(A19,'Medical Examinations'!A17:M2359,5,FALSE)</f>
        <v>No</v>
      </c>
      <c r="G19" s="35" t="str">
        <f>VLOOKUP(A19,'Medical Examinations'!A17:M2359,6,FALSE)</f>
        <v>No</v>
      </c>
      <c r="H19" s="35">
        <f>VLOOKUP(A19,'Medical Examinations'!$A$2:$M$2344,7,FALSE)</f>
        <v>0</v>
      </c>
      <c r="I19" s="35" t="str">
        <f>VLOOKUP(A19,'Medical Examinations'!A17:M2359,8,FALSE)</f>
        <v>yes</v>
      </c>
      <c r="J19" s="35" t="str">
        <f>VLOOKUP(A19,'Medical Examinations'!A17:M2359,9,FALSE)</f>
        <v>OBESITY</v>
      </c>
      <c r="K19" s="35" t="str">
        <f>VLOOKUP(A19,'Medical Examinations'!A17:M2359,10,FALSE)</f>
        <v>DIABETES</v>
      </c>
      <c r="L19" s="47">
        <f>VLOOKUP(A19,'Hospitalisation Details'!A17:M2359,12,FALSE)</f>
        <v>22885</v>
      </c>
      <c r="M19" s="34">
        <f>VLOOKUP(A19,'Hospitalisation Details'!A8:M2350,6,FALSE)</f>
        <v>48173.36</v>
      </c>
      <c r="N19" s="35" t="str">
        <f>VLOOKUP(A19,'Hospitalisation Details'!A17:M2359,7,FALSE)</f>
        <v>tier - 1</v>
      </c>
      <c r="O19" s="35" t="str">
        <f>VLOOKUP(A19,'Hospitalisation Details'!A17:M2359,8,FALSE)</f>
        <v>tier - 3</v>
      </c>
      <c r="P19" s="35" t="str">
        <f>VLOOKUP(A19,'Hospitalisation Details'!A17:M2359,9,FALSE)</f>
        <v>R1011</v>
      </c>
      <c r="Q19" s="35">
        <f ca="1">VLOOKUP(A19,'Hospitalisation Details'!A17:M2359,13,FALSE)</f>
        <v>62</v>
      </c>
      <c r="R19" s="32"/>
    </row>
    <row r="20" spans="1:18" ht="15.75" x14ac:dyDescent="0.25">
      <c r="A20" s="42" t="s">
        <v>2346</v>
      </c>
      <c r="B20" s="35" t="str">
        <f>VLOOKUP(A20,'Customer Names'!A17:D2352,3,FALSE)</f>
        <v>Cronin</v>
      </c>
      <c r="C20" s="35">
        <f>VLOOKUP(A20,'Medical Examinations'!A18:M2360,2,FALSE)</f>
        <v>33.799999999999997</v>
      </c>
      <c r="D20" s="35">
        <f>VLOOKUP(A20,'Medical Examinations'!A18:M2360,3,FALSE)</f>
        <v>7.67</v>
      </c>
      <c r="E20" s="35" t="str">
        <f>VLOOKUP(A20,'Medical Examinations'!A18:M2360,4,FALSE)</f>
        <v>No</v>
      </c>
      <c r="F20" s="35" t="str">
        <f>VLOOKUP(A20,'Medical Examinations'!A18:M2360,5,FALSE)</f>
        <v>No</v>
      </c>
      <c r="G20" s="35" t="str">
        <f>VLOOKUP(A20,'Medical Examinations'!A18:M2360,6,FALSE)</f>
        <v>No</v>
      </c>
      <c r="H20" s="35">
        <f>VLOOKUP(A20,'Medical Examinations'!$A$2:$M$2344,7,FALSE)</f>
        <v>3</v>
      </c>
      <c r="I20" s="35" t="str">
        <f>VLOOKUP(A20,'Medical Examinations'!A18:M2360,8,FALSE)</f>
        <v>yes</v>
      </c>
      <c r="J20" s="35" t="str">
        <f>VLOOKUP(A20,'Medical Examinations'!A18:M2360,9,FALSE)</f>
        <v>OBESITY</v>
      </c>
      <c r="K20" s="35" t="str">
        <f>VLOOKUP(A20,'Medical Examinations'!A18:M2360,10,FALSE)</f>
        <v>DIABETES</v>
      </c>
      <c r="L20" s="47">
        <f>VLOOKUP(A20,'Hospitalisation Details'!A18:M2360,12,FALSE)</f>
        <v>21505</v>
      </c>
      <c r="M20" s="34">
        <f>VLOOKUP(A20,'Hospitalisation Details'!A9:M2351,6,FALSE)</f>
        <v>47928.03</v>
      </c>
      <c r="N20" s="35" t="str">
        <f>VLOOKUP(A20,'Hospitalisation Details'!A18:M2360,7,FALSE)</f>
        <v>tier - 2</v>
      </c>
      <c r="O20" s="35" t="str">
        <f>VLOOKUP(A20,'Hospitalisation Details'!A18:M2360,8,FALSE)</f>
        <v>tier - 3</v>
      </c>
      <c r="P20" s="35" t="str">
        <f>VLOOKUP(A20,'Hospitalisation Details'!A18:M2360,9,FALSE)</f>
        <v>R1011</v>
      </c>
      <c r="Q20" s="35">
        <f ca="1">VLOOKUP(A20,'Hospitalisation Details'!A18:M2360,13,FALSE)</f>
        <v>66</v>
      </c>
      <c r="R20" s="32"/>
    </row>
    <row r="21" spans="1:18" ht="15.75" x14ac:dyDescent="0.25">
      <c r="A21" s="43" t="s">
        <v>2345</v>
      </c>
      <c r="B21" s="35" t="str">
        <f>VLOOKUP(A21,'Customer Names'!A18:D2353,3,FALSE)</f>
        <v>Noordstar</v>
      </c>
      <c r="C21" s="35">
        <f>VLOOKUP(A21,'Medical Examinations'!A19:M2361,2,FALSE)</f>
        <v>36.765000000000001</v>
      </c>
      <c r="D21" s="35">
        <f>VLOOKUP(A21,'Medical Examinations'!A19:M2361,3,FALSE)</f>
        <v>7.29</v>
      </c>
      <c r="E21" s="35" t="str">
        <f>VLOOKUP(A21,'Medical Examinations'!A19:M2361,4,FALSE)</f>
        <v>yes</v>
      </c>
      <c r="F21" s="35" t="str">
        <f>VLOOKUP(A21,'Medical Examinations'!A19:M2361,5,FALSE)</f>
        <v>No</v>
      </c>
      <c r="G21" s="35" t="str">
        <f>VLOOKUP(A21,'Medical Examinations'!A19:M2361,6,FALSE)</f>
        <v>Yes</v>
      </c>
      <c r="H21" s="35">
        <f>VLOOKUP(A21,'Medical Examinations'!$A$2:$M$2344,7,FALSE)</f>
        <v>1</v>
      </c>
      <c r="I21" s="35" t="str">
        <f>VLOOKUP(A21,'Medical Examinations'!A19:M2361,8,FALSE)</f>
        <v>yes</v>
      </c>
      <c r="J21" s="35" t="str">
        <f>VLOOKUP(A21,'Medical Examinations'!A19:M2361,9,FALSE)</f>
        <v>OBESITY</v>
      </c>
      <c r="K21" s="35" t="str">
        <f>VLOOKUP(A21,'Medical Examinations'!A19:M2361,10,FALSE)</f>
        <v>DIABETES</v>
      </c>
      <c r="L21" s="47">
        <f>VLOOKUP(A21,'Hospitalisation Details'!A19:M2361,12,FALSE)</f>
        <v>23228</v>
      </c>
      <c r="M21" s="34">
        <f>VLOOKUP(A21,'Hospitalisation Details'!A10:M2352,6,FALSE)</f>
        <v>47896.79</v>
      </c>
      <c r="N21" s="35" t="str">
        <f>VLOOKUP(A21,'Hospitalisation Details'!A19:M2361,7,FALSE)</f>
        <v>tier - 1</v>
      </c>
      <c r="O21" s="35" t="str">
        <f>VLOOKUP(A21,'Hospitalisation Details'!A19:M2361,8,FALSE)</f>
        <v>tier - 3</v>
      </c>
      <c r="P21" s="35" t="str">
        <f>VLOOKUP(A21,'Hospitalisation Details'!A19:M2361,9,FALSE)</f>
        <v>R1024</v>
      </c>
      <c r="Q21" s="35">
        <f ca="1">VLOOKUP(A21,'Hospitalisation Details'!A19:M2361,13,FALSE)</f>
        <v>61</v>
      </c>
      <c r="R21" s="32"/>
    </row>
    <row r="22" spans="1:18" ht="15.75" x14ac:dyDescent="0.25">
      <c r="A22" s="42" t="s">
        <v>2344</v>
      </c>
      <c r="B22" s="35" t="str">
        <f>VLOOKUP(A22,'Customer Names'!A19:D2354,3,FALSE)</f>
        <v>Boudalia</v>
      </c>
      <c r="C22" s="35">
        <f>VLOOKUP(A22,'Medical Examinations'!A20:M2362,2,FALSE)</f>
        <v>36.954999999999998</v>
      </c>
      <c r="D22" s="35">
        <f>VLOOKUP(A22,'Medical Examinations'!A20:M2362,3,FALSE)</f>
        <v>4.72</v>
      </c>
      <c r="E22" s="35" t="str">
        <f>VLOOKUP(A22,'Medical Examinations'!A20:M2362,4,FALSE)</f>
        <v>yes</v>
      </c>
      <c r="F22" s="35" t="str">
        <f>VLOOKUP(A22,'Medical Examinations'!A20:M2362,5,FALSE)</f>
        <v>No</v>
      </c>
      <c r="G22" s="35" t="str">
        <f>VLOOKUP(A22,'Medical Examinations'!A20:M2362,6,FALSE)</f>
        <v>No</v>
      </c>
      <c r="H22" s="35">
        <f>VLOOKUP(A22,'Medical Examinations'!$A$2:$M$2344,7,FALSE)</f>
        <v>1</v>
      </c>
      <c r="I22" s="35" t="str">
        <f>VLOOKUP(A22,'Medical Examinations'!A20:M2362,8,FALSE)</f>
        <v>yes</v>
      </c>
      <c r="J22" s="35" t="str">
        <f>VLOOKUP(A22,'Medical Examinations'!A20:M2362,9,FALSE)</f>
        <v>OBESITY</v>
      </c>
      <c r="K22" s="35" t="str">
        <f>VLOOKUP(A22,'Medical Examinations'!A20:M2362,10,FALSE)</f>
        <v>NORMAL</v>
      </c>
      <c r="L22" s="47">
        <f>VLOOKUP(A22,'Hospitalisation Details'!A20:M2362,12,FALSE)</f>
        <v>23688</v>
      </c>
      <c r="M22" s="34">
        <f>VLOOKUP(A22,'Hospitalisation Details'!A11:M2353,6,FALSE)</f>
        <v>47496.49</v>
      </c>
      <c r="N22" s="35" t="str">
        <f>VLOOKUP(A22,'Hospitalisation Details'!A20:M2362,7,FALSE)</f>
        <v>tier - 1</v>
      </c>
      <c r="O22" s="35" t="str">
        <f>VLOOKUP(A22,'Hospitalisation Details'!A20:M2362,8,FALSE)</f>
        <v>tier - 3</v>
      </c>
      <c r="P22" s="35" t="str">
        <f>VLOOKUP(A22,'Hospitalisation Details'!A20:M2362,9,FALSE)</f>
        <v>R1012</v>
      </c>
      <c r="Q22" s="35">
        <f ca="1">VLOOKUP(A22,'Hospitalisation Details'!A20:M2362,13,FALSE)</f>
        <v>60</v>
      </c>
      <c r="R22" s="32"/>
    </row>
    <row r="23" spans="1:18" ht="15.75" x14ac:dyDescent="0.25">
      <c r="A23" s="43" t="s">
        <v>2343</v>
      </c>
      <c r="B23" s="35" t="str">
        <f>VLOOKUP(A23,'Customer Names'!A20:D2355,3,FALSE)</f>
        <v>Flor</v>
      </c>
      <c r="C23" s="35">
        <f>VLOOKUP(A23,'Medical Examinations'!A21:M2363,2,FALSE)</f>
        <v>42.9</v>
      </c>
      <c r="D23" s="35">
        <f>VLOOKUP(A23,'Medical Examinations'!A21:M2363,3,FALSE)</f>
        <v>11.41</v>
      </c>
      <c r="E23" s="35" t="str">
        <f>VLOOKUP(A23,'Medical Examinations'!A21:M2363,4,FALSE)</f>
        <v>No</v>
      </c>
      <c r="F23" s="35" t="str">
        <f>VLOOKUP(A23,'Medical Examinations'!A21:M2363,5,FALSE)</f>
        <v>No</v>
      </c>
      <c r="G23" s="35" t="str">
        <f>VLOOKUP(A23,'Medical Examinations'!A21:M2363,6,FALSE)</f>
        <v>No</v>
      </c>
      <c r="H23" s="35">
        <f>VLOOKUP(A23,'Medical Examinations'!$A$2:$M$2344,7,FALSE)</f>
        <v>0</v>
      </c>
      <c r="I23" s="35" t="str">
        <f>VLOOKUP(A23,'Medical Examinations'!A21:M2363,8,FALSE)</f>
        <v>yes</v>
      </c>
      <c r="J23" s="35" t="str">
        <f>VLOOKUP(A23,'Medical Examinations'!A21:M2363,9,FALSE)</f>
        <v>OBESITY</v>
      </c>
      <c r="K23" s="35" t="str">
        <f>VLOOKUP(A23,'Medical Examinations'!A21:M2363,10,FALSE)</f>
        <v>DIABETES</v>
      </c>
      <c r="L23" s="47">
        <f>VLOOKUP(A23,'Hospitalisation Details'!A21:M2363,12,FALSE)</f>
        <v>26203</v>
      </c>
      <c r="M23" s="34">
        <f>VLOOKUP(A23,'Hospitalisation Details'!A12:M2354,6,FALSE)</f>
        <v>47462.89</v>
      </c>
      <c r="N23" s="35" t="str">
        <f>VLOOKUP(A23,'Hospitalisation Details'!A21:M2363,7,FALSE)</f>
        <v>tier - 1</v>
      </c>
      <c r="O23" s="35" t="str">
        <f>VLOOKUP(A23,'Hospitalisation Details'!A21:M2363,8,FALSE)</f>
        <v>tier - 2</v>
      </c>
      <c r="P23" s="35" t="str">
        <f>VLOOKUP(A23,'Hospitalisation Details'!A21:M2363,9,FALSE)</f>
        <v>R1013</v>
      </c>
      <c r="Q23" s="35">
        <f ca="1">VLOOKUP(A23,'Hospitalisation Details'!A21:M2363,13,FALSE)</f>
        <v>53</v>
      </c>
      <c r="R23" s="32"/>
    </row>
    <row r="24" spans="1:18" ht="15.75" x14ac:dyDescent="0.25">
      <c r="A24" s="42" t="s">
        <v>2342</v>
      </c>
      <c r="B24" s="35" t="str">
        <f>VLOOKUP(A24,'Customer Names'!A21:D2356,3,FALSE)</f>
        <v>Fennon</v>
      </c>
      <c r="C24" s="35">
        <f>VLOOKUP(A24,'Medical Examinations'!A22:M2364,2,FALSE)</f>
        <v>36.299999999999997</v>
      </c>
      <c r="D24" s="35">
        <f>VLOOKUP(A24,'Medical Examinations'!A22:M2364,3,FALSE)</f>
        <v>11.5</v>
      </c>
      <c r="E24" s="35" t="str">
        <f>VLOOKUP(A24,'Medical Examinations'!A22:M2364,4,FALSE)</f>
        <v>yes</v>
      </c>
      <c r="F24" s="35" t="str">
        <f>VLOOKUP(A24,'Medical Examinations'!A22:M2364,5,FALSE)</f>
        <v>No</v>
      </c>
      <c r="G24" s="35" t="str">
        <f>VLOOKUP(A24,'Medical Examinations'!A22:M2364,6,FALSE)</f>
        <v>No</v>
      </c>
      <c r="H24" s="35">
        <f>VLOOKUP(A24,'Medical Examinations'!$A$2:$M$2344,7,FALSE)</f>
        <v>2</v>
      </c>
      <c r="I24" s="35" t="str">
        <f>VLOOKUP(A24,'Medical Examinations'!A22:M2364,8,FALSE)</f>
        <v>yes</v>
      </c>
      <c r="J24" s="35" t="str">
        <f>VLOOKUP(A24,'Medical Examinations'!A22:M2364,9,FALSE)</f>
        <v>OBESITY</v>
      </c>
      <c r="K24" s="35" t="str">
        <f>VLOOKUP(A24,'Medical Examinations'!A22:M2364,10,FALSE)</f>
        <v>DIABETES</v>
      </c>
      <c r="L24" s="47">
        <f>VLOOKUP(A24,'Hospitalisation Details'!A22:M2364,12,FALSE)</f>
        <v>22445</v>
      </c>
      <c r="M24" s="34">
        <f>VLOOKUP(A24,'Hospitalisation Details'!A13:M2355,6,FALSE)</f>
        <v>47403.88</v>
      </c>
      <c r="N24" s="35" t="str">
        <f>VLOOKUP(A24,'Hospitalisation Details'!A22:M2364,7,FALSE)</f>
        <v>tier - 1</v>
      </c>
      <c r="O24" s="35" t="str">
        <f>VLOOKUP(A24,'Hospitalisation Details'!A22:M2364,8,FALSE)</f>
        <v>tier - 3</v>
      </c>
      <c r="P24" s="35" t="str">
        <f>VLOOKUP(A24,'Hospitalisation Details'!A22:M2364,9,FALSE)</f>
        <v>R1011</v>
      </c>
      <c r="Q24" s="35">
        <f ca="1">VLOOKUP(A24,'Hospitalisation Details'!A22:M2364,13,FALSE)</f>
        <v>63</v>
      </c>
      <c r="R24" s="32"/>
    </row>
    <row r="25" spans="1:18" ht="15.75" x14ac:dyDescent="0.25">
      <c r="A25" s="43" t="s">
        <v>2341</v>
      </c>
      <c r="B25" s="35" t="str">
        <f>VLOOKUP(A25,'Customer Names'!A22:D2357,3,FALSE)</f>
        <v>Hribar</v>
      </c>
      <c r="C25" s="35">
        <f>VLOOKUP(A25,'Medical Examinations'!A23:M2365,2,FALSE)</f>
        <v>32.200000000000003</v>
      </c>
      <c r="D25" s="35">
        <f>VLOOKUP(A25,'Medical Examinations'!A23:M2365,3,FALSE)</f>
        <v>6.22</v>
      </c>
      <c r="E25" s="35" t="str">
        <f>VLOOKUP(A25,'Medical Examinations'!A23:M2365,4,FALSE)</f>
        <v>yes</v>
      </c>
      <c r="F25" s="35" t="str">
        <f>VLOOKUP(A25,'Medical Examinations'!A23:M2365,5,FALSE)</f>
        <v>No</v>
      </c>
      <c r="G25" s="35" t="str">
        <f>VLOOKUP(A25,'Medical Examinations'!A23:M2365,6,FALSE)</f>
        <v>No</v>
      </c>
      <c r="H25" s="35">
        <f>VLOOKUP(A25,'Medical Examinations'!$A$2:$M$2344,7,FALSE)</f>
        <v>2</v>
      </c>
      <c r="I25" s="35" t="str">
        <f>VLOOKUP(A25,'Medical Examinations'!A23:M2365,8,FALSE)</f>
        <v>yes</v>
      </c>
      <c r="J25" s="35" t="str">
        <f>VLOOKUP(A25,'Medical Examinations'!A23:M2365,9,FALSE)</f>
        <v>OBESITY</v>
      </c>
      <c r="K25" s="35" t="str">
        <f>VLOOKUP(A25,'Medical Examinations'!A23:M2365,10,FALSE)</f>
        <v>PREDIABETES</v>
      </c>
      <c r="L25" s="47">
        <f>VLOOKUP(A25,'Hospitalisation Details'!A23:M2365,12,FALSE)</f>
        <v>21827</v>
      </c>
      <c r="M25" s="34">
        <f>VLOOKUP(A25,'Hospitalisation Details'!A14:M2356,6,FALSE)</f>
        <v>47305.31</v>
      </c>
      <c r="N25" s="35" t="str">
        <f>VLOOKUP(A25,'Hospitalisation Details'!A23:M2365,7,FALSE)</f>
        <v>tier - 2</v>
      </c>
      <c r="O25" s="35" t="str">
        <f>VLOOKUP(A25,'Hospitalisation Details'!A23:M2365,8,FALSE)</f>
        <v>tier - 1</v>
      </c>
      <c r="P25" s="35" t="str">
        <f>VLOOKUP(A25,'Hospitalisation Details'!A23:M2365,9,FALSE)</f>
        <v>R1011</v>
      </c>
      <c r="Q25" s="35">
        <f ca="1">VLOOKUP(A25,'Hospitalisation Details'!A23:M2365,13,FALSE)</f>
        <v>65</v>
      </c>
      <c r="R25" s="32"/>
    </row>
    <row r="26" spans="1:18" ht="15.75" x14ac:dyDescent="0.25">
      <c r="A26" s="42" t="s">
        <v>2340</v>
      </c>
      <c r="B26" s="35" t="str">
        <f>VLOOKUP(A26,'Customer Names'!A23:D2358,3,FALSE)</f>
        <v>Tassello</v>
      </c>
      <c r="C26" s="35">
        <f>VLOOKUP(A26,'Medical Examinations'!A24:M2366,2,FALSE)</f>
        <v>31.3</v>
      </c>
      <c r="D26" s="35">
        <f>VLOOKUP(A26,'Medical Examinations'!A24:M2366,3,FALSE)</f>
        <v>11.38</v>
      </c>
      <c r="E26" s="35" t="str">
        <f>VLOOKUP(A26,'Medical Examinations'!A24:M2366,4,FALSE)</f>
        <v>No</v>
      </c>
      <c r="F26" s="35" t="str">
        <f>VLOOKUP(A26,'Medical Examinations'!A24:M2366,5,FALSE)</f>
        <v>No</v>
      </c>
      <c r="G26" s="35" t="str">
        <f>VLOOKUP(A26,'Medical Examinations'!A24:M2366,6,FALSE)</f>
        <v>No</v>
      </c>
      <c r="H26" s="35">
        <f>VLOOKUP(A26,'Medical Examinations'!$A$2:$M$2344,7,FALSE)</f>
        <v>3</v>
      </c>
      <c r="I26" s="35" t="str">
        <f>VLOOKUP(A26,'Medical Examinations'!A24:M2366,8,FALSE)</f>
        <v>yes</v>
      </c>
      <c r="J26" s="35" t="str">
        <f>VLOOKUP(A26,'Medical Examinations'!A24:M2366,9,FALSE)</f>
        <v>OBESITY</v>
      </c>
      <c r="K26" s="35" t="str">
        <f>VLOOKUP(A26,'Medical Examinations'!A24:M2366,10,FALSE)</f>
        <v>DIABETES</v>
      </c>
      <c r="L26" s="47">
        <f>VLOOKUP(A26,'Hospitalisation Details'!A24:M2366,12,FALSE)</f>
        <v>21431</v>
      </c>
      <c r="M26" s="34">
        <f>VLOOKUP(A26,'Hospitalisation Details'!A15:M2357,6,FALSE)</f>
        <v>47291.06</v>
      </c>
      <c r="N26" s="35" t="str">
        <f>VLOOKUP(A26,'Hospitalisation Details'!A24:M2366,7,FALSE)</f>
        <v>tier - 2</v>
      </c>
      <c r="O26" s="35" t="str">
        <f>VLOOKUP(A26,'Hospitalisation Details'!A24:M2366,8,FALSE)</f>
        <v>tier - 1</v>
      </c>
      <c r="P26" s="35" t="str">
        <f>VLOOKUP(A26,'Hospitalisation Details'!A24:M2366,9,FALSE)</f>
        <v>R1011</v>
      </c>
      <c r="Q26" s="35">
        <f ca="1">VLOOKUP(A26,'Hospitalisation Details'!A24:M2366,13,FALSE)</f>
        <v>66</v>
      </c>
      <c r="R26" s="32"/>
    </row>
    <row r="27" spans="1:18" ht="15.75" x14ac:dyDescent="0.25">
      <c r="A27" s="43" t="s">
        <v>2339</v>
      </c>
      <c r="B27" s="35" t="str">
        <f>VLOOKUP(A27,'Customer Names'!A24:D2359,3,FALSE)</f>
        <v>Mauricette</v>
      </c>
      <c r="C27" s="35">
        <f>VLOOKUP(A27,'Medical Examinations'!A25:M2367,2,FALSE)</f>
        <v>41.8</v>
      </c>
      <c r="D27" s="35">
        <f>VLOOKUP(A27,'Medical Examinations'!A25:M2367,3,FALSE)</f>
        <v>7.89</v>
      </c>
      <c r="E27" s="35" t="str">
        <f>VLOOKUP(A27,'Medical Examinations'!A25:M2367,4,FALSE)</f>
        <v>yes</v>
      </c>
      <c r="F27" s="35" t="str">
        <f>VLOOKUP(A27,'Medical Examinations'!A25:M2367,5,FALSE)</f>
        <v>No</v>
      </c>
      <c r="G27" s="35" t="str">
        <f>VLOOKUP(A27,'Medical Examinations'!A25:M2367,6,FALSE)</f>
        <v>No</v>
      </c>
      <c r="H27" s="35">
        <f>VLOOKUP(A27,'Medical Examinations'!$A$2:$M$2344,7,FALSE)</f>
        <v>2</v>
      </c>
      <c r="I27" s="35" t="str">
        <f>VLOOKUP(A27,'Medical Examinations'!A25:M2367,8,FALSE)</f>
        <v>yes</v>
      </c>
      <c r="J27" s="35" t="str">
        <f>VLOOKUP(A27,'Medical Examinations'!A25:M2367,9,FALSE)</f>
        <v>OBESITY</v>
      </c>
      <c r="K27" s="35" t="str">
        <f>VLOOKUP(A27,'Medical Examinations'!A25:M2367,10,FALSE)</f>
        <v>DIABETES</v>
      </c>
      <c r="L27" s="47">
        <f>VLOOKUP(A27,'Hospitalisation Details'!A25:M2367,12,FALSE)</f>
        <v>25930</v>
      </c>
      <c r="M27" s="34">
        <f>VLOOKUP(A27,'Hospitalisation Details'!A16:M2358,6,FALSE)</f>
        <v>47269.85</v>
      </c>
      <c r="N27" s="35" t="str">
        <f>VLOOKUP(A27,'Hospitalisation Details'!A25:M2367,7,FALSE)</f>
        <v>tier - 1</v>
      </c>
      <c r="O27" s="35" t="str">
        <f>VLOOKUP(A27,'Hospitalisation Details'!A25:M2367,8,FALSE)</f>
        <v>tier - 2</v>
      </c>
      <c r="P27" s="35" t="str">
        <f>VLOOKUP(A27,'Hospitalisation Details'!A25:M2367,9,FALSE)</f>
        <v>R1013</v>
      </c>
      <c r="Q27" s="35">
        <f ca="1">VLOOKUP(A27,'Hospitalisation Details'!A25:M2367,13,FALSE)</f>
        <v>54</v>
      </c>
      <c r="R27" s="32"/>
    </row>
    <row r="28" spans="1:18" ht="15.75" x14ac:dyDescent="0.25">
      <c r="A28" s="42" t="s">
        <v>2338</v>
      </c>
      <c r="B28" s="35" t="str">
        <f>VLOOKUP(A28,'Customer Names'!A25:D2360,3,FALSE)</f>
        <v>Garcia</v>
      </c>
      <c r="C28" s="35">
        <f>VLOOKUP(A28,'Medical Examinations'!A26:M2368,2,FALSE)</f>
        <v>35.090000000000003</v>
      </c>
      <c r="D28" s="35">
        <f>VLOOKUP(A28,'Medical Examinations'!A26:M2368,3,FALSE)</f>
        <v>4.38</v>
      </c>
      <c r="E28" s="35" t="str">
        <f>VLOOKUP(A28,'Medical Examinations'!A26:M2368,4,FALSE)</f>
        <v>yes</v>
      </c>
      <c r="F28" s="35" t="str">
        <f>VLOOKUP(A28,'Medical Examinations'!A26:M2368,5,FALSE)</f>
        <v>No</v>
      </c>
      <c r="G28" s="35" t="str">
        <f>VLOOKUP(A28,'Medical Examinations'!A26:M2368,6,FALSE)</f>
        <v>No</v>
      </c>
      <c r="H28" s="35">
        <f>VLOOKUP(A28,'Medical Examinations'!$A$2:$M$2344,7,FALSE)</f>
        <v>2</v>
      </c>
      <c r="I28" s="35" t="str">
        <f>VLOOKUP(A28,'Medical Examinations'!A26:M2368,8,FALSE)</f>
        <v>yes</v>
      </c>
      <c r="J28" s="35" t="str">
        <f>VLOOKUP(A28,'Medical Examinations'!A26:M2368,9,FALSE)</f>
        <v>OBESITY</v>
      </c>
      <c r="K28" s="35" t="str">
        <f>VLOOKUP(A28,'Medical Examinations'!A26:M2368,10,FALSE)</f>
        <v>NORMAL</v>
      </c>
      <c r="L28" s="47">
        <f>VLOOKUP(A28,'Hospitalisation Details'!A26:M2368,12,FALSE)</f>
        <v>21745</v>
      </c>
      <c r="M28" s="34">
        <f>VLOOKUP(A28,'Hospitalisation Details'!A17:M2359,6,FALSE)</f>
        <v>47055.53</v>
      </c>
      <c r="N28" s="35" t="str">
        <f>VLOOKUP(A28,'Hospitalisation Details'!A26:M2368,7,FALSE)</f>
        <v>tier - 2</v>
      </c>
      <c r="O28" s="35" t="str">
        <f>VLOOKUP(A28,'Hospitalisation Details'!A26:M2368,8,FALSE)</f>
        <v>tier - 1</v>
      </c>
      <c r="P28" s="35" t="str">
        <f>VLOOKUP(A28,'Hospitalisation Details'!A26:M2368,9,FALSE)</f>
        <v>R1013</v>
      </c>
      <c r="Q28" s="35">
        <f ca="1">VLOOKUP(A28,'Hospitalisation Details'!A26:M2368,13,FALSE)</f>
        <v>65</v>
      </c>
      <c r="R28" s="32"/>
    </row>
    <row r="29" spans="1:18" ht="15.75" x14ac:dyDescent="0.25">
      <c r="A29" s="43" t="s">
        <v>2337</v>
      </c>
      <c r="B29" s="35" t="str">
        <f>VLOOKUP(A29,'Customer Names'!A26:D2361,3,FALSE)</f>
        <v>Airoldi</v>
      </c>
      <c r="C29" s="35">
        <f>VLOOKUP(A29,'Medical Examinations'!A27:M2369,2,FALSE)</f>
        <v>33.880000000000003</v>
      </c>
      <c r="D29" s="35">
        <f>VLOOKUP(A29,'Medical Examinations'!A27:M2369,3,FALSE)</f>
        <v>7.01</v>
      </c>
      <c r="E29" s="35" t="str">
        <f>VLOOKUP(A29,'Medical Examinations'!A27:M2369,4,FALSE)</f>
        <v>No</v>
      </c>
      <c r="F29" s="35" t="str">
        <f>VLOOKUP(A29,'Medical Examinations'!A27:M2369,5,FALSE)</f>
        <v>No</v>
      </c>
      <c r="G29" s="35" t="str">
        <f>VLOOKUP(A29,'Medical Examinations'!A27:M2369,6,FALSE)</f>
        <v>No</v>
      </c>
      <c r="H29" s="35">
        <f>VLOOKUP(A29,'Medical Examinations'!$A$2:$M$2344,7,FALSE)</f>
        <v>3</v>
      </c>
      <c r="I29" s="35" t="str">
        <f>VLOOKUP(A29,'Medical Examinations'!A27:M2369,8,FALSE)</f>
        <v>yes</v>
      </c>
      <c r="J29" s="35" t="str">
        <f>VLOOKUP(A29,'Medical Examinations'!A27:M2369,9,FALSE)</f>
        <v>OBESITY</v>
      </c>
      <c r="K29" s="35" t="str">
        <f>VLOOKUP(A29,'Medical Examinations'!A27:M2369,10,FALSE)</f>
        <v>DIABETES</v>
      </c>
      <c r="L29" s="47">
        <f>VLOOKUP(A29,'Hospitalisation Details'!A27:M2369,12,FALSE)</f>
        <v>21443</v>
      </c>
      <c r="M29" s="34">
        <f>VLOOKUP(A29,'Hospitalisation Details'!A18:M2360,6,FALSE)</f>
        <v>46889.26</v>
      </c>
      <c r="N29" s="35" t="str">
        <f>VLOOKUP(A29,'Hospitalisation Details'!A27:M2369,7,FALSE)</f>
        <v>tier - 2</v>
      </c>
      <c r="O29" s="35" t="str">
        <f>VLOOKUP(A29,'Hospitalisation Details'!A27:M2369,8,FALSE)</f>
        <v>tier - 3</v>
      </c>
      <c r="P29" s="35" t="str">
        <f>VLOOKUP(A29,'Hospitalisation Details'!A27:M2369,9,FALSE)</f>
        <v>R1013</v>
      </c>
      <c r="Q29" s="35">
        <f ca="1">VLOOKUP(A29,'Hospitalisation Details'!A27:M2369,13,FALSE)</f>
        <v>66</v>
      </c>
      <c r="R29" s="32"/>
    </row>
    <row r="30" spans="1:18" ht="15.75" x14ac:dyDescent="0.25">
      <c r="A30" s="42" t="s">
        <v>2336</v>
      </c>
      <c r="B30" s="35" t="str">
        <f>VLOOKUP(A30,'Customer Names'!A27:D2362,3,FALSE)</f>
        <v>Cater-Cyker</v>
      </c>
      <c r="C30" s="35">
        <f>VLOOKUP(A30,'Medical Examinations'!A28:M2370,2,FALSE)</f>
        <v>30.875</v>
      </c>
      <c r="D30" s="35">
        <f>VLOOKUP(A30,'Medical Examinations'!A28:M2370,3,FALSE)</f>
        <v>11.88</v>
      </c>
      <c r="E30" s="35" t="str">
        <f>VLOOKUP(A30,'Medical Examinations'!A28:M2370,4,FALSE)</f>
        <v>No</v>
      </c>
      <c r="F30" s="35" t="str">
        <f>VLOOKUP(A30,'Medical Examinations'!A28:M2370,5,FALSE)</f>
        <v>No</v>
      </c>
      <c r="G30" s="35" t="str">
        <f>VLOOKUP(A30,'Medical Examinations'!A28:M2370,6,FALSE)</f>
        <v>No</v>
      </c>
      <c r="H30" s="35">
        <f>VLOOKUP(A30,'Medical Examinations'!$A$2:$M$2344,7,FALSE)</f>
        <v>0</v>
      </c>
      <c r="I30" s="35" t="str">
        <f>VLOOKUP(A30,'Medical Examinations'!A28:M2370,8,FALSE)</f>
        <v>yes</v>
      </c>
      <c r="J30" s="35" t="str">
        <f>VLOOKUP(A30,'Medical Examinations'!A28:M2370,9,FALSE)</f>
        <v>OBESITY</v>
      </c>
      <c r="K30" s="35" t="str">
        <f>VLOOKUP(A30,'Medical Examinations'!A28:M2370,10,FALSE)</f>
        <v>DIABETES</v>
      </c>
      <c r="L30" s="47">
        <f>VLOOKUP(A30,'Hospitalisation Details'!A28:M2370,12,FALSE)</f>
        <v>22237</v>
      </c>
      <c r="M30" s="34">
        <f>VLOOKUP(A30,'Hospitalisation Details'!A19:M2361,6,FALSE)</f>
        <v>46718.16</v>
      </c>
      <c r="N30" s="35" t="str">
        <f>VLOOKUP(A30,'Hospitalisation Details'!A28:M2370,7,FALSE)</f>
        <v>tier - 1</v>
      </c>
      <c r="O30" s="35" t="str">
        <f>VLOOKUP(A30,'Hospitalisation Details'!A28:M2370,8,FALSE)</f>
        <v>tier - 1</v>
      </c>
      <c r="P30" s="35" t="str">
        <f>VLOOKUP(A30,'Hospitalisation Details'!A28:M2370,9,FALSE)</f>
        <v>R1012</v>
      </c>
      <c r="Q30" s="35">
        <f ca="1">VLOOKUP(A30,'Hospitalisation Details'!A28:M2370,13,FALSE)</f>
        <v>64</v>
      </c>
      <c r="R30" s="32"/>
    </row>
    <row r="31" spans="1:18" ht="15.75" x14ac:dyDescent="0.25">
      <c r="A31" s="43" t="s">
        <v>2335</v>
      </c>
      <c r="B31" s="35" t="str">
        <f>VLOOKUP(A31,'Customer Names'!A28:D2363,3,FALSE)</f>
        <v>Hamm</v>
      </c>
      <c r="C31" s="35">
        <f>VLOOKUP(A31,'Medical Examinations'!A29:M2371,2,FALSE)</f>
        <v>36.86</v>
      </c>
      <c r="D31" s="35">
        <f>VLOOKUP(A31,'Medical Examinations'!A29:M2371,3,FALSE)</f>
        <v>5.19</v>
      </c>
      <c r="E31" s="35" t="str">
        <f>VLOOKUP(A31,'Medical Examinations'!A29:M2371,4,FALSE)</f>
        <v>yes</v>
      </c>
      <c r="F31" s="35" t="str">
        <f>VLOOKUP(A31,'Medical Examinations'!A29:M2371,5,FALSE)</f>
        <v>No</v>
      </c>
      <c r="G31" s="35" t="str">
        <f>VLOOKUP(A31,'Medical Examinations'!A29:M2371,6,FALSE)</f>
        <v>Yes</v>
      </c>
      <c r="H31" s="35">
        <f>VLOOKUP(A31,'Medical Examinations'!$A$2:$M$2344,7,FALSE)</f>
        <v>1</v>
      </c>
      <c r="I31" s="35" t="str">
        <f>VLOOKUP(A31,'Medical Examinations'!A29:M2371,8,FALSE)</f>
        <v>yes</v>
      </c>
      <c r="J31" s="35" t="str">
        <f>VLOOKUP(A31,'Medical Examinations'!A29:M2371,9,FALSE)</f>
        <v>OBESITY</v>
      </c>
      <c r="K31" s="35" t="str">
        <f>VLOOKUP(A31,'Medical Examinations'!A29:M2371,10,FALSE)</f>
        <v>NORMAL</v>
      </c>
      <c r="L31" s="47">
        <f>VLOOKUP(A31,'Hospitalisation Details'!A29:M2371,12,FALSE)</f>
        <v>25377</v>
      </c>
      <c r="M31" s="34">
        <f>VLOOKUP(A31,'Hospitalisation Details'!A20:M2362,6,FALSE)</f>
        <v>46661.440000000002</v>
      </c>
      <c r="N31" s="35" t="str">
        <f>VLOOKUP(A31,'Hospitalisation Details'!A29:M2371,7,FALSE)</f>
        <v>tier - 1</v>
      </c>
      <c r="O31" s="35" t="str">
        <f>VLOOKUP(A31,'Hospitalisation Details'!A29:M2371,8,FALSE)</f>
        <v>tier - 3</v>
      </c>
      <c r="P31" s="35" t="str">
        <f>VLOOKUP(A31,'Hospitalisation Details'!A29:M2371,9,FALSE)</f>
        <v>R1012</v>
      </c>
      <c r="Q31" s="35">
        <f ca="1">VLOOKUP(A31,'Hospitalisation Details'!A29:M2371,13,FALSE)</f>
        <v>55</v>
      </c>
      <c r="R31" s="32"/>
    </row>
    <row r="32" spans="1:18" ht="15.75" x14ac:dyDescent="0.25">
      <c r="A32" s="42" t="s">
        <v>2334</v>
      </c>
      <c r="B32" s="35" t="str">
        <f>VLOOKUP(A32,'Customer Names'!A29:D2364,3,FALSE)</f>
        <v>Cox</v>
      </c>
      <c r="C32" s="35">
        <f>VLOOKUP(A32,'Medical Examinations'!A30:M2372,2,FALSE)</f>
        <v>35.86</v>
      </c>
      <c r="D32" s="35">
        <f>VLOOKUP(A32,'Medical Examinations'!A30:M2372,3,FALSE)</f>
        <v>6.74</v>
      </c>
      <c r="E32" s="35" t="str">
        <f>VLOOKUP(A32,'Medical Examinations'!A30:M2372,4,FALSE)</f>
        <v>yes</v>
      </c>
      <c r="F32" s="35" t="str">
        <f>VLOOKUP(A32,'Medical Examinations'!A30:M2372,5,FALSE)</f>
        <v>No</v>
      </c>
      <c r="G32" s="35" t="str">
        <f>VLOOKUP(A32,'Medical Examinations'!A30:M2372,6,FALSE)</f>
        <v>No</v>
      </c>
      <c r="H32" s="35">
        <f>VLOOKUP(A32,'Medical Examinations'!$A$2:$M$2344,7,FALSE)</f>
        <v>2</v>
      </c>
      <c r="I32" s="35" t="str">
        <f>VLOOKUP(A32,'Medical Examinations'!A30:M2372,8,FALSE)</f>
        <v>yes</v>
      </c>
      <c r="J32" s="35" t="str">
        <f>VLOOKUP(A32,'Medical Examinations'!A30:M2372,9,FALSE)</f>
        <v>OBESITY</v>
      </c>
      <c r="K32" s="35" t="str">
        <f>VLOOKUP(A32,'Medical Examinations'!A30:M2372,10,FALSE)</f>
        <v>DIABETES</v>
      </c>
      <c r="L32" s="47">
        <f>VLOOKUP(A32,'Hospitalisation Details'!A30:M2372,12,FALSE)</f>
        <v>22501</v>
      </c>
      <c r="M32" s="34">
        <f>VLOOKUP(A32,'Hospitalisation Details'!A21:M2363,6,FALSE)</f>
        <v>46599.11</v>
      </c>
      <c r="N32" s="35" t="str">
        <f>VLOOKUP(A32,'Hospitalisation Details'!A30:M2372,7,FALSE)</f>
        <v>tier - 1</v>
      </c>
      <c r="O32" s="35" t="str">
        <f>VLOOKUP(A32,'Hospitalisation Details'!A30:M2372,8,FALSE)</f>
        <v>tier - 1</v>
      </c>
      <c r="P32" s="35" t="str">
        <f>VLOOKUP(A32,'Hospitalisation Details'!A30:M2372,9,FALSE)</f>
        <v>R1013</v>
      </c>
      <c r="Q32" s="35">
        <f ca="1">VLOOKUP(A32,'Hospitalisation Details'!A30:M2372,13,FALSE)</f>
        <v>63</v>
      </c>
      <c r="R32" s="32"/>
    </row>
    <row r="33" spans="1:18" ht="15.75" x14ac:dyDescent="0.25">
      <c r="A33" s="43" t="s">
        <v>2333</v>
      </c>
      <c r="B33" s="35" t="str">
        <f>VLOOKUP(A33,'Customer Names'!A30:D2365,3,FALSE)</f>
        <v>Sachrajda</v>
      </c>
      <c r="C33" s="35">
        <f>VLOOKUP(A33,'Medical Examinations'!A31:M2373,2,FALSE)</f>
        <v>37.049999999999997</v>
      </c>
      <c r="D33" s="35">
        <f>VLOOKUP(A33,'Medical Examinations'!A31:M2373,3,FALSE)</f>
        <v>8.44</v>
      </c>
      <c r="E33" s="35" t="str">
        <f>VLOOKUP(A33,'Medical Examinations'!A31:M2373,4,FALSE)</f>
        <v>No</v>
      </c>
      <c r="F33" s="35" t="str">
        <f>VLOOKUP(A33,'Medical Examinations'!A31:M2373,5,FALSE)</f>
        <v>No</v>
      </c>
      <c r="G33" s="35" t="str">
        <f>VLOOKUP(A33,'Medical Examinations'!A31:M2373,6,FALSE)</f>
        <v>No</v>
      </c>
      <c r="H33" s="35">
        <f>VLOOKUP(A33,'Medical Examinations'!$A$2:$M$2344,7,FALSE)</f>
        <v>0</v>
      </c>
      <c r="I33" s="35" t="str">
        <f>VLOOKUP(A33,'Medical Examinations'!A31:M2373,8,FALSE)</f>
        <v>yes</v>
      </c>
      <c r="J33" s="35" t="str">
        <f>VLOOKUP(A33,'Medical Examinations'!A31:M2373,9,FALSE)</f>
        <v>OBESITY</v>
      </c>
      <c r="K33" s="35" t="str">
        <f>VLOOKUP(A33,'Medical Examinations'!A31:M2373,10,FALSE)</f>
        <v>DIABETES</v>
      </c>
      <c r="L33" s="47">
        <f>VLOOKUP(A33,'Hospitalisation Details'!A31:M2373,12,FALSE)</f>
        <v>26273</v>
      </c>
      <c r="M33" s="34">
        <f>VLOOKUP(A33,'Hospitalisation Details'!A22:M2364,6,FALSE)</f>
        <v>46255.11</v>
      </c>
      <c r="N33" s="35" t="str">
        <f>VLOOKUP(A33,'Hospitalisation Details'!A31:M2373,7,FALSE)</f>
        <v>tier - 1</v>
      </c>
      <c r="O33" s="35" t="str">
        <f>VLOOKUP(A33,'Hospitalisation Details'!A31:M2373,8,FALSE)</f>
        <v>tier - 3</v>
      </c>
      <c r="P33" s="35" t="str">
        <f>VLOOKUP(A33,'Hospitalisation Details'!A31:M2373,9,FALSE)</f>
        <v>R1024</v>
      </c>
      <c r="Q33" s="35">
        <f ca="1">VLOOKUP(A33,'Hospitalisation Details'!A31:M2373,13,FALSE)</f>
        <v>53</v>
      </c>
      <c r="R33" s="32"/>
    </row>
    <row r="34" spans="1:18" ht="15.75" x14ac:dyDescent="0.25">
      <c r="A34" s="42" t="s">
        <v>2332</v>
      </c>
      <c r="B34" s="35" t="str">
        <f>VLOOKUP(A34,'Customer Names'!A31:D2366,3,FALSE)</f>
        <v>Gareri</v>
      </c>
      <c r="C34" s="35">
        <f>VLOOKUP(A34,'Medical Examinations'!A32:M2374,2,FALSE)</f>
        <v>43.89</v>
      </c>
      <c r="D34" s="35">
        <f>VLOOKUP(A34,'Medical Examinations'!A32:M2374,3,FALSE)</f>
        <v>8.7100000000000009</v>
      </c>
      <c r="E34" s="35" t="str">
        <f>VLOOKUP(A34,'Medical Examinations'!A32:M2374,4,FALSE)</f>
        <v>No</v>
      </c>
      <c r="F34" s="35" t="str">
        <f>VLOOKUP(A34,'Medical Examinations'!A32:M2374,5,FALSE)</f>
        <v>No</v>
      </c>
      <c r="G34" s="35" t="str">
        <f>VLOOKUP(A34,'Medical Examinations'!A32:M2374,6,FALSE)</f>
        <v>No</v>
      </c>
      <c r="H34" s="35">
        <f>VLOOKUP(A34,'Medical Examinations'!$A$2:$M$2344,7,FALSE)</f>
        <v>0</v>
      </c>
      <c r="I34" s="35" t="str">
        <f>VLOOKUP(A34,'Medical Examinations'!A32:M2374,8,FALSE)</f>
        <v>yes</v>
      </c>
      <c r="J34" s="35" t="str">
        <f>VLOOKUP(A34,'Medical Examinations'!A32:M2374,9,FALSE)</f>
        <v>OBESITY</v>
      </c>
      <c r="K34" s="35" t="str">
        <f>VLOOKUP(A34,'Medical Examinations'!A32:M2374,10,FALSE)</f>
        <v>DIABETES</v>
      </c>
      <c r="L34" s="47">
        <f>VLOOKUP(A34,'Hospitalisation Details'!A32:M2374,12,FALSE)</f>
        <v>28719</v>
      </c>
      <c r="M34" s="34">
        <f>VLOOKUP(A34,'Hospitalisation Details'!A23:M2365,6,FALSE)</f>
        <v>46200.99</v>
      </c>
      <c r="N34" s="35" t="str">
        <f>VLOOKUP(A34,'Hospitalisation Details'!A32:M2374,7,FALSE)</f>
        <v>tier - 1</v>
      </c>
      <c r="O34" s="35" t="str">
        <f>VLOOKUP(A34,'Hospitalisation Details'!A32:M2374,8,FALSE)</f>
        <v>tier - 1</v>
      </c>
      <c r="P34" s="35" t="str">
        <f>VLOOKUP(A34,'Hospitalisation Details'!A32:M2374,9,FALSE)</f>
        <v>R1013</v>
      </c>
      <c r="Q34" s="35">
        <f ca="1">VLOOKUP(A34,'Hospitalisation Details'!A32:M2374,13,FALSE)</f>
        <v>46</v>
      </c>
      <c r="R34" s="32"/>
    </row>
    <row r="35" spans="1:18" ht="15.75" x14ac:dyDescent="0.25">
      <c r="A35" s="43" t="s">
        <v>2331</v>
      </c>
      <c r="B35" s="35" t="str">
        <f>VLOOKUP(A35,'Customer Names'!A32:D2367,3,FALSE)</f>
        <v>Welch</v>
      </c>
      <c r="C35" s="35">
        <f>VLOOKUP(A35,'Medical Examinations'!A33:M2375,2,FALSE)</f>
        <v>42.35</v>
      </c>
      <c r="D35" s="35">
        <f>VLOOKUP(A35,'Medical Examinations'!A33:M2375,3,FALSE)</f>
        <v>5.08</v>
      </c>
      <c r="E35" s="35" t="str">
        <f>VLOOKUP(A35,'Medical Examinations'!A33:M2375,4,FALSE)</f>
        <v>yes</v>
      </c>
      <c r="F35" s="35" t="str">
        <f>VLOOKUP(A35,'Medical Examinations'!A33:M2375,5,FALSE)</f>
        <v>No</v>
      </c>
      <c r="G35" s="35" t="str">
        <f>VLOOKUP(A35,'Medical Examinations'!A33:M2375,6,FALSE)</f>
        <v>No</v>
      </c>
      <c r="H35" s="35">
        <f>VLOOKUP(A35,'Medical Examinations'!$A$2:$M$2344,7,FALSE)</f>
        <v>0</v>
      </c>
      <c r="I35" s="35" t="str">
        <f>VLOOKUP(A35,'Medical Examinations'!A33:M2375,8,FALSE)</f>
        <v>yes</v>
      </c>
      <c r="J35" s="35" t="str">
        <f>VLOOKUP(A35,'Medical Examinations'!A33:M2375,9,FALSE)</f>
        <v>OBESITY</v>
      </c>
      <c r="K35" s="35" t="str">
        <f>VLOOKUP(A35,'Medical Examinations'!A33:M2375,10,FALSE)</f>
        <v>NORMAL</v>
      </c>
      <c r="L35" s="47">
        <f>VLOOKUP(A35,'Hospitalisation Details'!A33:M2375,12,FALSE)</f>
        <v>28096</v>
      </c>
      <c r="M35" s="34">
        <f>VLOOKUP(A35,'Hospitalisation Details'!A24:M2366,6,FALSE)</f>
        <v>46151.12</v>
      </c>
      <c r="N35" s="35" t="str">
        <f>VLOOKUP(A35,'Hospitalisation Details'!A33:M2375,7,FALSE)</f>
        <v>tier - 1</v>
      </c>
      <c r="O35" s="35" t="str">
        <f>VLOOKUP(A35,'Hospitalisation Details'!A33:M2375,8,FALSE)</f>
        <v>tier - 3</v>
      </c>
      <c r="P35" s="35" t="str">
        <f>VLOOKUP(A35,'Hospitalisation Details'!A33:M2375,9,FALSE)</f>
        <v>R1013</v>
      </c>
      <c r="Q35" s="35">
        <f ca="1">VLOOKUP(A35,'Hospitalisation Details'!A33:M2375,13,FALSE)</f>
        <v>48</v>
      </c>
      <c r="R35" s="32"/>
    </row>
    <row r="36" spans="1:18" ht="15.75" x14ac:dyDescent="0.25">
      <c r="A36" s="42" t="s">
        <v>2330</v>
      </c>
      <c r="B36" s="35" t="str">
        <f>VLOOKUP(A36,'Customer Names'!A33:D2368,3,FALSE)</f>
        <v>Prindiville</v>
      </c>
      <c r="C36" s="35">
        <f>VLOOKUP(A36,'Medical Examinations'!A34:M2376,2,FALSE)</f>
        <v>31.35</v>
      </c>
      <c r="D36" s="35">
        <f>VLOOKUP(A36,'Medical Examinations'!A34:M2376,3,FALSE)</f>
        <v>6.86</v>
      </c>
      <c r="E36" s="35" t="str">
        <f>VLOOKUP(A36,'Medical Examinations'!A34:M2376,4,FALSE)</f>
        <v>No</v>
      </c>
      <c r="F36" s="35" t="str">
        <f>VLOOKUP(A36,'Medical Examinations'!A34:M2376,5,FALSE)</f>
        <v>No</v>
      </c>
      <c r="G36" s="35" t="str">
        <f>VLOOKUP(A36,'Medical Examinations'!A34:M2376,6,FALSE)</f>
        <v>No</v>
      </c>
      <c r="H36" s="35">
        <f>VLOOKUP(A36,'Medical Examinations'!$A$2:$M$2344,7,FALSE)</f>
        <v>0</v>
      </c>
      <c r="I36" s="35" t="str">
        <f>VLOOKUP(A36,'Medical Examinations'!A34:M2376,8,FALSE)</f>
        <v>yes</v>
      </c>
      <c r="J36" s="35" t="str">
        <f>VLOOKUP(A36,'Medical Examinations'!A34:M2376,9,FALSE)</f>
        <v>OBESITY</v>
      </c>
      <c r="K36" s="35" t="str">
        <f>VLOOKUP(A36,'Medical Examinations'!A34:M2376,10,FALSE)</f>
        <v>DIABETES</v>
      </c>
      <c r="L36" s="47">
        <f>VLOOKUP(A36,'Hospitalisation Details'!A34:M2376,12,FALSE)</f>
        <v>22984</v>
      </c>
      <c r="M36" s="34">
        <f>VLOOKUP(A36,'Hospitalisation Details'!A25:M2367,6,FALSE)</f>
        <v>46130.53</v>
      </c>
      <c r="N36" s="35" t="str">
        <f>VLOOKUP(A36,'Hospitalisation Details'!A34:M2376,7,FALSE)</f>
        <v>tier - 1</v>
      </c>
      <c r="O36" s="35" t="str">
        <f>VLOOKUP(A36,'Hospitalisation Details'!A34:M2376,8,FALSE)</f>
        <v>tier - 1</v>
      </c>
      <c r="P36" s="35" t="str">
        <f>VLOOKUP(A36,'Hospitalisation Details'!A34:M2376,9,FALSE)</f>
        <v>R1012</v>
      </c>
      <c r="Q36" s="35">
        <f ca="1">VLOOKUP(A36,'Hospitalisation Details'!A34:M2376,13,FALSE)</f>
        <v>62</v>
      </c>
      <c r="R36" s="32"/>
    </row>
    <row r="37" spans="1:18" ht="15.75" x14ac:dyDescent="0.25">
      <c r="A37" s="43" t="s">
        <v>2329</v>
      </c>
      <c r="B37" s="35" t="str">
        <f>VLOOKUP(A37,'Customer Names'!A34:D2369,3,FALSE)</f>
        <v>Kincaid</v>
      </c>
      <c r="C37" s="35">
        <f>VLOOKUP(A37,'Medical Examinations'!A35:M2377,2,FALSE)</f>
        <v>47.6</v>
      </c>
      <c r="D37" s="35">
        <f>VLOOKUP(A37,'Medical Examinations'!A35:M2377,3,FALSE)</f>
        <v>5.95</v>
      </c>
      <c r="E37" s="35" t="str">
        <f>VLOOKUP(A37,'Medical Examinations'!A35:M2377,4,FALSE)</f>
        <v>yes</v>
      </c>
      <c r="F37" s="35" t="str">
        <f>VLOOKUP(A37,'Medical Examinations'!A35:M2377,5,FALSE)</f>
        <v>No</v>
      </c>
      <c r="G37" s="35" t="str">
        <f>VLOOKUP(A37,'Medical Examinations'!A35:M2377,6,FALSE)</f>
        <v>No</v>
      </c>
      <c r="H37" s="35">
        <f>VLOOKUP(A37,'Medical Examinations'!$A$2:$M$2344,7,FALSE)</f>
        <v>0</v>
      </c>
      <c r="I37" s="35" t="str">
        <f>VLOOKUP(A37,'Medical Examinations'!A35:M2377,8,FALSE)</f>
        <v>yes</v>
      </c>
      <c r="J37" s="35" t="str">
        <f>VLOOKUP(A37,'Medical Examinations'!A35:M2377,9,FALSE)</f>
        <v>OBESITY</v>
      </c>
      <c r="K37" s="35" t="str">
        <f>VLOOKUP(A37,'Medical Examinations'!A35:M2377,10,FALSE)</f>
        <v>PREDIABETES</v>
      </c>
      <c r="L37" s="47">
        <f>VLOOKUP(A37,'Hospitalisation Details'!A35:M2377,12,FALSE)</f>
        <v>31320</v>
      </c>
      <c r="M37" s="34">
        <f>VLOOKUP(A37,'Hospitalisation Details'!A26:M2368,6,FALSE)</f>
        <v>46113.51</v>
      </c>
      <c r="N37" s="35" t="str">
        <f>VLOOKUP(A37,'Hospitalisation Details'!A35:M2377,7,FALSE)</f>
        <v>tier - 2</v>
      </c>
      <c r="O37" s="35" t="str">
        <f>VLOOKUP(A37,'Hospitalisation Details'!A35:M2377,8,FALSE)</f>
        <v>tier - 3</v>
      </c>
      <c r="P37" s="35" t="str">
        <f>VLOOKUP(A37,'Hospitalisation Details'!A35:M2377,9,FALSE)</f>
        <v>R1011</v>
      </c>
      <c r="Q37" s="35">
        <f ca="1">VLOOKUP(A37,'Hospitalisation Details'!A35:M2377,13,FALSE)</f>
        <v>39</v>
      </c>
      <c r="R37" s="32"/>
    </row>
    <row r="38" spans="1:18" ht="15.75" x14ac:dyDescent="0.25">
      <c r="A38" s="42" t="s">
        <v>2328</v>
      </c>
      <c r="B38" s="35" t="str">
        <f>VLOOKUP(A38,'Customer Names'!A35:D2370,3,FALSE)</f>
        <v>Bruestle</v>
      </c>
      <c r="C38" s="35">
        <f>VLOOKUP(A38,'Medical Examinations'!A36:M2378,2,FALSE)</f>
        <v>46.2</v>
      </c>
      <c r="D38" s="35">
        <f>VLOOKUP(A38,'Medical Examinations'!A36:M2378,3,FALSE)</f>
        <v>6.09</v>
      </c>
      <c r="E38" s="35" t="str">
        <f>VLOOKUP(A38,'Medical Examinations'!A36:M2378,4,FALSE)</f>
        <v>No</v>
      </c>
      <c r="F38" s="35" t="str">
        <f>VLOOKUP(A38,'Medical Examinations'!A36:M2378,5,FALSE)</f>
        <v>No</v>
      </c>
      <c r="G38" s="35" t="str">
        <f>VLOOKUP(A38,'Medical Examinations'!A36:M2378,6,FALSE)</f>
        <v>Yes</v>
      </c>
      <c r="H38" s="35">
        <f>VLOOKUP(A38,'Medical Examinations'!$A$2:$M$2344,7,FALSE)</f>
        <v>1</v>
      </c>
      <c r="I38" s="35" t="str">
        <f>VLOOKUP(A38,'Medical Examinations'!A36:M2378,8,FALSE)</f>
        <v>yes</v>
      </c>
      <c r="J38" s="35" t="str">
        <f>VLOOKUP(A38,'Medical Examinations'!A36:M2378,9,FALSE)</f>
        <v>OBESITY</v>
      </c>
      <c r="K38" s="35" t="str">
        <f>VLOOKUP(A38,'Medical Examinations'!A36:M2378,10,FALSE)</f>
        <v>PREDIABETES</v>
      </c>
      <c r="L38" s="47">
        <f>VLOOKUP(A38,'Hospitalisation Details'!A36:M2378,12,FALSE)</f>
        <v>29079</v>
      </c>
      <c r="M38" s="34">
        <f>VLOOKUP(A38,'Hospitalisation Details'!A27:M2369,6,FALSE)</f>
        <v>45863.21</v>
      </c>
      <c r="N38" s="35" t="str">
        <f>VLOOKUP(A38,'Hospitalisation Details'!A36:M2378,7,FALSE)</f>
        <v>tier - 2</v>
      </c>
      <c r="O38" s="35" t="str">
        <f>VLOOKUP(A38,'Hospitalisation Details'!A36:M2378,8,FALSE)</f>
        <v>tier - 1</v>
      </c>
      <c r="P38" s="35" t="str">
        <f>VLOOKUP(A38,'Hospitalisation Details'!A36:M2378,9,FALSE)</f>
        <v>R1013</v>
      </c>
      <c r="Q38" s="35">
        <f ca="1">VLOOKUP(A38,'Hospitalisation Details'!A36:M2378,13,FALSE)</f>
        <v>45</v>
      </c>
      <c r="R38" s="32"/>
    </row>
    <row r="39" spans="1:18" ht="15.75" x14ac:dyDescent="0.25">
      <c r="A39" s="43" t="s">
        <v>2327</v>
      </c>
      <c r="B39" s="35" t="str">
        <f>VLOOKUP(A39,'Customer Names'!A36:D2371,3,FALSE)</f>
        <v>Lachance</v>
      </c>
      <c r="C39" s="35">
        <f>VLOOKUP(A39,'Medical Examinations'!A37:M2379,2,FALSE)</f>
        <v>32.015000000000001</v>
      </c>
      <c r="D39" s="35">
        <f>VLOOKUP(A39,'Medical Examinations'!A37:M2379,3,FALSE)</f>
        <v>11.75</v>
      </c>
      <c r="E39" s="35" t="str">
        <f>VLOOKUP(A39,'Medical Examinations'!A37:M2379,4,FALSE)</f>
        <v>No</v>
      </c>
      <c r="F39" s="35" t="str">
        <f>VLOOKUP(A39,'Medical Examinations'!A37:M2379,5,FALSE)</f>
        <v>No</v>
      </c>
      <c r="G39" s="35" t="str">
        <f>VLOOKUP(A39,'Medical Examinations'!A37:M2379,6,FALSE)</f>
        <v>No</v>
      </c>
      <c r="H39" s="35">
        <f>VLOOKUP(A39,'Medical Examinations'!$A$2:$M$2344,7,FALSE)</f>
        <v>0</v>
      </c>
      <c r="I39" s="35" t="str">
        <f>VLOOKUP(A39,'Medical Examinations'!A37:M2379,8,FALSE)</f>
        <v>yes</v>
      </c>
      <c r="J39" s="35" t="str">
        <f>VLOOKUP(A39,'Medical Examinations'!A37:M2379,9,FALSE)</f>
        <v>OBESITY</v>
      </c>
      <c r="K39" s="35" t="str">
        <f>VLOOKUP(A39,'Medical Examinations'!A37:M2379,10,FALSE)</f>
        <v>DIABETES</v>
      </c>
      <c r="L39" s="47">
        <f>VLOOKUP(A39,'Hospitalisation Details'!A37:M2379,12,FALSE)</f>
        <v>22271</v>
      </c>
      <c r="M39" s="34">
        <f>VLOOKUP(A39,'Hospitalisation Details'!A28:M2370,6,FALSE)</f>
        <v>45710.21</v>
      </c>
      <c r="N39" s="35" t="str">
        <f>VLOOKUP(A39,'Hospitalisation Details'!A37:M2379,7,FALSE)</f>
        <v>tier - 2</v>
      </c>
      <c r="O39" s="35" t="str">
        <f>VLOOKUP(A39,'Hospitalisation Details'!A37:M2379,8,FALSE)</f>
        <v>tier - 2</v>
      </c>
      <c r="P39" s="35" t="str">
        <f>VLOOKUP(A39,'Hospitalisation Details'!A37:M2379,9,FALSE)</f>
        <v>R1016</v>
      </c>
      <c r="Q39" s="35">
        <f ca="1">VLOOKUP(A39,'Hospitalisation Details'!A37:M2379,13,FALSE)</f>
        <v>64</v>
      </c>
      <c r="R39" s="32"/>
    </row>
    <row r="40" spans="1:18" ht="15.75" x14ac:dyDescent="0.25">
      <c r="A40" s="42" t="s">
        <v>2326</v>
      </c>
      <c r="B40" s="35" t="str">
        <f>VLOOKUP(A40,'Customer Names'!A37:D2372,3,FALSE)</f>
        <v>Eason</v>
      </c>
      <c r="C40" s="35">
        <f>VLOOKUP(A40,'Medical Examinations'!A38:M2380,2,FALSE)</f>
        <v>40.564999999999998</v>
      </c>
      <c r="D40" s="35">
        <f>VLOOKUP(A40,'Medical Examinations'!A38:M2380,3,FALSE)</f>
        <v>7.37</v>
      </c>
      <c r="E40" s="35" t="str">
        <f>VLOOKUP(A40,'Medical Examinations'!A38:M2380,4,FALSE)</f>
        <v>No</v>
      </c>
      <c r="F40" s="35" t="str">
        <f>VLOOKUP(A40,'Medical Examinations'!A38:M2380,5,FALSE)</f>
        <v>No</v>
      </c>
      <c r="G40" s="35" t="str">
        <f>VLOOKUP(A40,'Medical Examinations'!A38:M2380,6,FALSE)</f>
        <v>No</v>
      </c>
      <c r="H40" s="35">
        <f>VLOOKUP(A40,'Medical Examinations'!$A$2:$M$2344,7,FALSE)</f>
        <v>0</v>
      </c>
      <c r="I40" s="35" t="str">
        <f>VLOOKUP(A40,'Medical Examinations'!A38:M2380,8,FALSE)</f>
        <v>yes</v>
      </c>
      <c r="J40" s="35" t="str">
        <f>VLOOKUP(A40,'Medical Examinations'!A38:M2380,9,FALSE)</f>
        <v>OBESITY</v>
      </c>
      <c r="K40" s="35" t="str">
        <f>VLOOKUP(A40,'Medical Examinations'!A38:M2380,10,FALSE)</f>
        <v>DIABETES</v>
      </c>
      <c r="L40" s="47">
        <f>VLOOKUP(A40,'Hospitalisation Details'!A38:M2380,12,FALSE)</f>
        <v>27250</v>
      </c>
      <c r="M40" s="34">
        <f>VLOOKUP(A40,'Hospitalisation Details'!A29:M2371,6,FALSE)</f>
        <v>45702.02</v>
      </c>
      <c r="N40" s="35" t="str">
        <f>VLOOKUP(A40,'Hospitalisation Details'!A38:M2380,7,FALSE)</f>
        <v>tier - 2</v>
      </c>
      <c r="O40" s="35" t="str">
        <f>VLOOKUP(A40,'Hospitalisation Details'!A38:M2380,8,FALSE)</f>
        <v>tier - 2</v>
      </c>
      <c r="P40" s="35" t="str">
        <f>VLOOKUP(A40,'Hospitalisation Details'!A38:M2380,9,FALSE)</f>
        <v>R1012</v>
      </c>
      <c r="Q40" s="35">
        <f ca="1">VLOOKUP(A40,'Hospitalisation Details'!A38:M2380,13,FALSE)</f>
        <v>50</v>
      </c>
      <c r="R40" s="32"/>
    </row>
    <row r="41" spans="1:18" ht="15.75" x14ac:dyDescent="0.25">
      <c r="A41" s="43" t="s">
        <v>2325</v>
      </c>
      <c r="B41" s="35" t="str">
        <f>VLOOKUP(A41,'Customer Names'!A38:D2373,3,FALSE)</f>
        <v>Grummon</v>
      </c>
      <c r="C41" s="35">
        <f>VLOOKUP(A41,'Medical Examinations'!A39:M2381,2,FALSE)</f>
        <v>32.450000000000003</v>
      </c>
      <c r="D41" s="35">
        <f>VLOOKUP(A41,'Medical Examinations'!A39:M2381,3,FALSE)</f>
        <v>11.91</v>
      </c>
      <c r="E41" s="35" t="str">
        <f>VLOOKUP(A41,'Medical Examinations'!A39:M2381,4,FALSE)</f>
        <v>No</v>
      </c>
      <c r="F41" s="35" t="str">
        <f>VLOOKUP(A41,'Medical Examinations'!A39:M2381,5,FALSE)</f>
        <v>No</v>
      </c>
      <c r="G41" s="35" t="str">
        <f>VLOOKUP(A41,'Medical Examinations'!A39:M2381,6,FALSE)</f>
        <v>No</v>
      </c>
      <c r="H41" s="35">
        <f>VLOOKUP(A41,'Medical Examinations'!$A$2:$M$2344,7,FALSE)</f>
        <v>0</v>
      </c>
      <c r="I41" s="35" t="str">
        <f>VLOOKUP(A41,'Medical Examinations'!A39:M2381,8,FALSE)</f>
        <v>yes</v>
      </c>
      <c r="J41" s="35" t="str">
        <f>VLOOKUP(A41,'Medical Examinations'!A39:M2381,9,FALSE)</f>
        <v>OBESITY</v>
      </c>
      <c r="K41" s="35" t="str">
        <f>VLOOKUP(A41,'Medical Examinations'!A39:M2381,10,FALSE)</f>
        <v>DIABETES</v>
      </c>
      <c r="L41" s="47">
        <f>VLOOKUP(A41,'Hospitalisation Details'!A39:M2381,12,FALSE)</f>
        <v>22997</v>
      </c>
      <c r="M41" s="34">
        <f>VLOOKUP(A41,'Hospitalisation Details'!A30:M2372,6,FALSE)</f>
        <v>45008.959999999999</v>
      </c>
      <c r="N41" s="35" t="str">
        <f>VLOOKUP(A41,'Hospitalisation Details'!A39:M2381,7,FALSE)</f>
        <v>tier - 2</v>
      </c>
      <c r="O41" s="35" t="str">
        <f>VLOOKUP(A41,'Hospitalisation Details'!A39:M2381,8,FALSE)</f>
        <v>tier - 2</v>
      </c>
      <c r="P41" s="35" t="str">
        <f>VLOOKUP(A41,'Hospitalisation Details'!A39:M2381,9,FALSE)</f>
        <v>R1013</v>
      </c>
      <c r="Q41" s="35">
        <f ca="1">VLOOKUP(A41,'Hospitalisation Details'!A39:M2381,13,FALSE)</f>
        <v>62</v>
      </c>
      <c r="R41" s="32"/>
    </row>
    <row r="42" spans="1:18" ht="15.75" x14ac:dyDescent="0.25">
      <c r="A42" s="42" t="s">
        <v>2324</v>
      </c>
      <c r="B42" s="35" t="str">
        <f>VLOOKUP(A42,'Customer Names'!A39:D2374,3,FALSE)</f>
        <v>Vanwechel</v>
      </c>
      <c r="C42" s="35">
        <f>VLOOKUP(A42,'Medical Examinations'!A40:M2382,2,FALSE)</f>
        <v>34.96</v>
      </c>
      <c r="D42" s="35">
        <f>VLOOKUP(A42,'Medical Examinations'!A40:M2382,3,FALSE)</f>
        <v>6.52</v>
      </c>
      <c r="E42" s="35" t="str">
        <f>VLOOKUP(A42,'Medical Examinations'!A40:M2382,4,FALSE)</f>
        <v>No</v>
      </c>
      <c r="F42" s="35" t="str">
        <f>VLOOKUP(A42,'Medical Examinations'!A40:M2382,5,FALSE)</f>
        <v>No</v>
      </c>
      <c r="G42" s="35" t="str">
        <f>VLOOKUP(A42,'Medical Examinations'!A40:M2382,6,FALSE)</f>
        <v>No</v>
      </c>
      <c r="H42" s="35">
        <f>VLOOKUP(A42,'Medical Examinations'!$A$2:$M$2344,7,FALSE)</f>
        <v>0</v>
      </c>
      <c r="I42" s="35" t="str">
        <f>VLOOKUP(A42,'Medical Examinations'!A40:M2382,8,FALSE)</f>
        <v>yes</v>
      </c>
      <c r="J42" s="35" t="str">
        <f>VLOOKUP(A42,'Medical Examinations'!A40:M2382,9,FALSE)</f>
        <v>OBESITY</v>
      </c>
      <c r="K42" s="35" t="str">
        <f>VLOOKUP(A42,'Medical Examinations'!A40:M2382,10,FALSE)</f>
        <v>DIABETES</v>
      </c>
      <c r="L42" s="47">
        <f>VLOOKUP(A42,'Hospitalisation Details'!A40:M2382,12,FALSE)</f>
        <v>26158</v>
      </c>
      <c r="M42" s="34">
        <f>VLOOKUP(A42,'Hospitalisation Details'!A31:M2373,6,FALSE)</f>
        <v>44641.2</v>
      </c>
      <c r="N42" s="35" t="str">
        <f>VLOOKUP(A42,'Hospitalisation Details'!A40:M2382,7,FALSE)</f>
        <v>tier - 2</v>
      </c>
      <c r="O42" s="35" t="str">
        <f>VLOOKUP(A42,'Hospitalisation Details'!A40:M2382,8,FALSE)</f>
        <v>tier - 3</v>
      </c>
      <c r="P42" s="35" t="str">
        <f>VLOOKUP(A42,'Hospitalisation Details'!A40:M2382,9,FALSE)</f>
        <v>R1024</v>
      </c>
      <c r="Q42" s="35">
        <f ca="1">VLOOKUP(A42,'Hospitalisation Details'!A40:M2382,13,FALSE)</f>
        <v>53</v>
      </c>
      <c r="R42" s="32"/>
    </row>
    <row r="43" spans="1:18" ht="15.75" x14ac:dyDescent="0.25">
      <c r="A43" s="43" t="s">
        <v>2323</v>
      </c>
      <c r="B43" s="35" t="str">
        <f>VLOOKUP(A43,'Customer Names'!A40:D2375,3,FALSE)</f>
        <v>Fisher</v>
      </c>
      <c r="C43" s="35">
        <f>VLOOKUP(A43,'Medical Examinations'!A41:M2383,2,FALSE)</f>
        <v>35.5</v>
      </c>
      <c r="D43" s="35">
        <f>VLOOKUP(A43,'Medical Examinations'!A41:M2383,3,FALSE)</f>
        <v>5.14</v>
      </c>
      <c r="E43" s="35" t="str">
        <f>VLOOKUP(A43,'Medical Examinations'!A41:M2383,4,FALSE)</f>
        <v>No</v>
      </c>
      <c r="F43" s="35" t="str">
        <f>VLOOKUP(A43,'Medical Examinations'!A41:M2383,5,FALSE)</f>
        <v>No</v>
      </c>
      <c r="G43" s="35" t="str">
        <f>VLOOKUP(A43,'Medical Examinations'!A41:M2383,6,FALSE)</f>
        <v>Yes</v>
      </c>
      <c r="H43" s="35">
        <f>VLOOKUP(A43,'Medical Examinations'!$A$2:$M$2344,7,FALSE)</f>
        <v>1</v>
      </c>
      <c r="I43" s="35" t="str">
        <f>VLOOKUP(A43,'Medical Examinations'!A41:M2383,8,FALSE)</f>
        <v>yes</v>
      </c>
      <c r="J43" s="35" t="str">
        <f>VLOOKUP(A43,'Medical Examinations'!A41:M2383,9,FALSE)</f>
        <v>OBESITY</v>
      </c>
      <c r="K43" s="35" t="str">
        <f>VLOOKUP(A43,'Medical Examinations'!A41:M2383,10,FALSE)</f>
        <v>NORMAL</v>
      </c>
      <c r="L43" s="47">
        <f>VLOOKUP(A43,'Hospitalisation Details'!A41:M2383,12,FALSE)</f>
        <v>34253</v>
      </c>
      <c r="M43" s="34">
        <f>VLOOKUP(A43,'Hospitalisation Details'!A32:M2374,6,FALSE)</f>
        <v>44585.46</v>
      </c>
      <c r="N43" s="35" t="str">
        <f>VLOOKUP(A43,'Hospitalisation Details'!A41:M2383,7,FALSE)</f>
        <v>tier - 2</v>
      </c>
      <c r="O43" s="35" t="str">
        <f>VLOOKUP(A43,'Hospitalisation Details'!A41:M2383,8,FALSE)</f>
        <v>tier - 2</v>
      </c>
      <c r="P43" s="35" t="str">
        <f>VLOOKUP(A43,'Hospitalisation Details'!A41:M2383,9,FALSE)</f>
        <v>R1011</v>
      </c>
      <c r="Q43" s="35">
        <f ca="1">VLOOKUP(A43,'Hospitalisation Details'!A41:M2383,13,FALSE)</f>
        <v>31</v>
      </c>
      <c r="R43" s="32"/>
    </row>
    <row r="44" spans="1:18" ht="15.75" x14ac:dyDescent="0.25">
      <c r="A44" s="42" t="s">
        <v>2322</v>
      </c>
      <c r="B44" s="35" t="str">
        <f>VLOOKUP(A44,'Customer Names'!A41:D2376,3,FALSE)</f>
        <v>Jenkins</v>
      </c>
      <c r="C44" s="35">
        <f>VLOOKUP(A44,'Medical Examinations'!A42:M2384,2,FALSE)</f>
        <v>52.58</v>
      </c>
      <c r="D44" s="35">
        <f>VLOOKUP(A44,'Medical Examinations'!A42:M2384,3,FALSE)</f>
        <v>4.1900000000000004</v>
      </c>
      <c r="E44" s="35" t="str">
        <f>VLOOKUP(A44,'Medical Examinations'!A42:M2384,4,FALSE)</f>
        <v>No</v>
      </c>
      <c r="F44" s="35" t="str">
        <f>VLOOKUP(A44,'Medical Examinations'!A42:M2384,5,FALSE)</f>
        <v>yes</v>
      </c>
      <c r="G44" s="35" t="str">
        <f>VLOOKUP(A44,'Medical Examinations'!A42:M2384,6,FALSE)</f>
        <v>No</v>
      </c>
      <c r="H44" s="35">
        <f>VLOOKUP(A44,'Medical Examinations'!$A$2:$M$2344,7,FALSE)</f>
        <v>1</v>
      </c>
      <c r="I44" s="35" t="str">
        <f>VLOOKUP(A44,'Medical Examinations'!A42:M2384,8,FALSE)</f>
        <v>yes</v>
      </c>
      <c r="J44" s="35" t="str">
        <f>VLOOKUP(A44,'Medical Examinations'!A42:M2384,9,FALSE)</f>
        <v>OBESITY</v>
      </c>
      <c r="K44" s="35" t="str">
        <f>VLOOKUP(A44,'Medical Examinations'!A42:M2384,10,FALSE)</f>
        <v>NORMAL</v>
      </c>
      <c r="L44" s="47">
        <f>VLOOKUP(A44,'Hospitalisation Details'!A42:M2384,12,FALSE)</f>
        <v>36740</v>
      </c>
      <c r="M44" s="34">
        <f>VLOOKUP(A44,'Hospitalisation Details'!A33:M2375,6,FALSE)</f>
        <v>44501.4</v>
      </c>
      <c r="N44" s="35" t="str">
        <f>VLOOKUP(A44,'Hospitalisation Details'!A42:M2384,7,FALSE)</f>
        <v>tier - 2</v>
      </c>
      <c r="O44" s="35" t="str">
        <f>VLOOKUP(A44,'Hospitalisation Details'!A42:M2384,8,FALSE)</f>
        <v>tier - 3</v>
      </c>
      <c r="P44" s="35" t="str">
        <f>VLOOKUP(A44,'Hospitalisation Details'!A42:M2384,9,FALSE)</f>
        <v>R1013</v>
      </c>
      <c r="Q44" s="35">
        <f ca="1">VLOOKUP(A44,'Hospitalisation Details'!A42:M2384,13,FALSE)</f>
        <v>24</v>
      </c>
      <c r="R44" s="32"/>
    </row>
    <row r="45" spans="1:18" ht="15.75" x14ac:dyDescent="0.25">
      <c r="A45" s="43" t="s">
        <v>2321</v>
      </c>
      <c r="B45" s="35" t="str">
        <f>VLOOKUP(A45,'Customer Names'!A42:D2377,3,FALSE)</f>
        <v>Peters</v>
      </c>
      <c r="C45" s="35">
        <f>VLOOKUP(A45,'Medical Examinations'!A43:M2385,2,FALSE)</f>
        <v>35.200000000000003</v>
      </c>
      <c r="D45" s="35">
        <f>VLOOKUP(A45,'Medical Examinations'!A43:M2385,3,FALSE)</f>
        <v>11.68</v>
      </c>
      <c r="E45" s="35" t="str">
        <f>VLOOKUP(A45,'Medical Examinations'!A43:M2385,4,FALSE)</f>
        <v>yes</v>
      </c>
      <c r="F45" s="35" t="str">
        <f>VLOOKUP(A45,'Medical Examinations'!A43:M2385,5,FALSE)</f>
        <v>No</v>
      </c>
      <c r="G45" s="35" t="str">
        <f>VLOOKUP(A45,'Medical Examinations'!A43:M2385,6,FALSE)</f>
        <v>No</v>
      </c>
      <c r="H45" s="35">
        <f>VLOOKUP(A45,'Medical Examinations'!$A$2:$M$2344,7,FALSE)</f>
        <v>0</v>
      </c>
      <c r="I45" s="35" t="str">
        <f>VLOOKUP(A45,'Medical Examinations'!A43:M2385,8,FALSE)</f>
        <v>yes</v>
      </c>
      <c r="J45" s="35" t="str">
        <f>VLOOKUP(A45,'Medical Examinations'!A43:M2385,9,FALSE)</f>
        <v>OBESITY</v>
      </c>
      <c r="K45" s="35" t="str">
        <f>VLOOKUP(A45,'Medical Examinations'!A43:M2385,10,FALSE)</f>
        <v>DIABETES</v>
      </c>
      <c r="L45" s="47">
        <f>VLOOKUP(A45,'Hospitalisation Details'!A43:M2385,12,FALSE)</f>
        <v>24729</v>
      </c>
      <c r="M45" s="34">
        <f>VLOOKUP(A45,'Hospitalisation Details'!A34:M2376,6,FALSE)</f>
        <v>44423.8</v>
      </c>
      <c r="N45" s="35" t="str">
        <f>VLOOKUP(A45,'Hospitalisation Details'!A43:M2385,7,FALSE)</f>
        <v>tier - 2</v>
      </c>
      <c r="O45" s="35" t="str">
        <f>VLOOKUP(A45,'Hospitalisation Details'!A43:M2385,8,FALSE)</f>
        <v>tier - 3</v>
      </c>
      <c r="P45" s="35" t="str">
        <f>VLOOKUP(A45,'Hospitalisation Details'!A43:M2385,9,FALSE)</f>
        <v>R1013</v>
      </c>
      <c r="Q45" s="35">
        <f ca="1">VLOOKUP(A45,'Hospitalisation Details'!A43:M2385,13,FALSE)</f>
        <v>57</v>
      </c>
      <c r="R45" s="32"/>
    </row>
    <row r="46" spans="1:18" ht="15.75" x14ac:dyDescent="0.25">
      <c r="A46" s="42" t="s">
        <v>2320</v>
      </c>
      <c r="B46" s="35" t="str">
        <f>VLOOKUP(A46,'Customer Names'!A43:D2378,3,FALSE)</f>
        <v>Aha</v>
      </c>
      <c r="C46" s="35">
        <f>VLOOKUP(A46,'Medical Examinations'!A44:M2386,2,FALSE)</f>
        <v>38.06</v>
      </c>
      <c r="D46" s="35">
        <f>VLOOKUP(A46,'Medical Examinations'!A44:M2386,3,FALSE)</f>
        <v>6.98</v>
      </c>
      <c r="E46" s="35" t="str">
        <f>VLOOKUP(A46,'Medical Examinations'!A44:M2386,4,FALSE)</f>
        <v>No</v>
      </c>
      <c r="F46" s="35" t="str">
        <f>VLOOKUP(A46,'Medical Examinations'!A44:M2386,5,FALSE)</f>
        <v>No</v>
      </c>
      <c r="G46" s="35" t="str">
        <f>VLOOKUP(A46,'Medical Examinations'!A44:M2386,6,FALSE)</f>
        <v>No</v>
      </c>
      <c r="H46" s="35">
        <f>VLOOKUP(A46,'Medical Examinations'!$A$2:$M$2344,7,FALSE)</f>
        <v>0</v>
      </c>
      <c r="I46" s="35" t="str">
        <f>VLOOKUP(A46,'Medical Examinations'!A44:M2386,8,FALSE)</f>
        <v>yes</v>
      </c>
      <c r="J46" s="35" t="str">
        <f>VLOOKUP(A46,'Medical Examinations'!A44:M2386,9,FALSE)</f>
        <v>OBESITY</v>
      </c>
      <c r="K46" s="35" t="str">
        <f>VLOOKUP(A46,'Medical Examinations'!A44:M2386,10,FALSE)</f>
        <v>DIABETES</v>
      </c>
      <c r="L46" s="47">
        <f>VLOOKUP(A46,'Hospitalisation Details'!A44:M2386,12,FALSE)</f>
        <v>26235</v>
      </c>
      <c r="M46" s="34">
        <f>VLOOKUP(A46,'Hospitalisation Details'!A35:M2377,6,FALSE)</f>
        <v>44400.41</v>
      </c>
      <c r="N46" s="35" t="str">
        <f>VLOOKUP(A46,'Hospitalisation Details'!A44:M2386,7,FALSE)</f>
        <v>tier - 2</v>
      </c>
      <c r="O46" s="35" t="str">
        <f>VLOOKUP(A46,'Hospitalisation Details'!A44:M2386,8,FALSE)</f>
        <v>tier - 2</v>
      </c>
      <c r="P46" s="35" t="str">
        <f>VLOOKUP(A46,'Hospitalisation Details'!A44:M2386,9,FALSE)</f>
        <v>R1013</v>
      </c>
      <c r="Q46" s="35">
        <f ca="1">VLOOKUP(A46,'Hospitalisation Details'!A44:M2386,13,FALSE)</f>
        <v>53</v>
      </c>
      <c r="R46" s="32"/>
    </row>
    <row r="47" spans="1:18" ht="15.75" x14ac:dyDescent="0.25">
      <c r="A47" s="43" t="s">
        <v>2319</v>
      </c>
      <c r="B47" s="35" t="str">
        <f>VLOOKUP(A47,'Customer Names'!A44:D2379,3,FALSE)</f>
        <v>McElwain</v>
      </c>
      <c r="C47" s="35">
        <f>VLOOKUP(A47,'Medical Examinations'!A45:M2387,2,FALSE)</f>
        <v>34.21</v>
      </c>
      <c r="D47" s="35">
        <f>VLOOKUP(A47,'Medical Examinations'!A45:M2387,3,FALSE)</f>
        <v>8.34</v>
      </c>
      <c r="E47" s="35" t="str">
        <f>VLOOKUP(A47,'Medical Examinations'!A45:M2387,4,FALSE)</f>
        <v>No</v>
      </c>
      <c r="F47" s="35" t="str">
        <f>VLOOKUP(A47,'Medical Examinations'!A45:M2387,5,FALSE)</f>
        <v>No</v>
      </c>
      <c r="G47" s="35" t="str">
        <f>VLOOKUP(A47,'Medical Examinations'!A45:M2387,6,FALSE)</f>
        <v>No</v>
      </c>
      <c r="H47" s="35">
        <f>VLOOKUP(A47,'Medical Examinations'!$A$2:$M$2344,7,FALSE)</f>
        <v>0</v>
      </c>
      <c r="I47" s="35" t="str">
        <f>VLOOKUP(A47,'Medical Examinations'!A45:M2387,8,FALSE)</f>
        <v>yes</v>
      </c>
      <c r="J47" s="35" t="str">
        <f>VLOOKUP(A47,'Medical Examinations'!A45:M2387,9,FALSE)</f>
        <v>OBESITY</v>
      </c>
      <c r="K47" s="35" t="str">
        <f>VLOOKUP(A47,'Medical Examinations'!A45:M2387,10,FALSE)</f>
        <v>DIABETES</v>
      </c>
      <c r="L47" s="47">
        <f>VLOOKUP(A47,'Hospitalisation Details'!A45:M2387,12,FALSE)</f>
        <v>25166</v>
      </c>
      <c r="M47" s="34">
        <f>VLOOKUP(A47,'Hospitalisation Details'!A36:M2378,6,FALSE)</f>
        <v>44260.75</v>
      </c>
      <c r="N47" s="35" t="str">
        <f>VLOOKUP(A47,'Hospitalisation Details'!A45:M2387,7,FALSE)</f>
        <v>tier - 2</v>
      </c>
      <c r="O47" s="35" t="str">
        <f>VLOOKUP(A47,'Hospitalisation Details'!A45:M2387,8,FALSE)</f>
        <v>tier - 1</v>
      </c>
      <c r="P47" s="35" t="str">
        <f>VLOOKUP(A47,'Hospitalisation Details'!A45:M2387,9,FALSE)</f>
        <v>R1013</v>
      </c>
      <c r="Q47" s="35">
        <f ca="1">VLOOKUP(A47,'Hospitalisation Details'!A45:M2387,13,FALSE)</f>
        <v>56</v>
      </c>
      <c r="R47" s="32"/>
    </row>
    <row r="48" spans="1:18" ht="15.75" x14ac:dyDescent="0.25">
      <c r="A48" s="42" t="s">
        <v>2318</v>
      </c>
      <c r="B48" s="35" t="str">
        <f>VLOOKUP(A48,'Customer Names'!A45:D2380,3,FALSE)</f>
        <v>Januszewski</v>
      </c>
      <c r="C48" s="35">
        <f>VLOOKUP(A48,'Medical Examinations'!A46:M2388,2,FALSE)</f>
        <v>38.94</v>
      </c>
      <c r="D48" s="35">
        <f>VLOOKUP(A48,'Medical Examinations'!A46:M2388,3,FALSE)</f>
        <v>8.49</v>
      </c>
      <c r="E48" s="35" t="str">
        <f>VLOOKUP(A48,'Medical Examinations'!A46:M2388,4,FALSE)</f>
        <v>yes</v>
      </c>
      <c r="F48" s="35" t="str">
        <f>VLOOKUP(A48,'Medical Examinations'!A46:M2388,5,FALSE)</f>
        <v>No</v>
      </c>
      <c r="G48" s="35" t="str">
        <f>VLOOKUP(A48,'Medical Examinations'!A46:M2388,6,FALSE)</f>
        <v>No</v>
      </c>
      <c r="H48" s="35">
        <f>VLOOKUP(A48,'Medical Examinations'!$A$2:$M$2344,7,FALSE)</f>
        <v>1</v>
      </c>
      <c r="I48" s="35" t="str">
        <f>VLOOKUP(A48,'Medical Examinations'!A46:M2388,8,FALSE)</f>
        <v>yes</v>
      </c>
      <c r="J48" s="35" t="str">
        <f>VLOOKUP(A48,'Medical Examinations'!A46:M2388,9,FALSE)</f>
        <v>OBESITY</v>
      </c>
      <c r="K48" s="35" t="str">
        <f>VLOOKUP(A48,'Medical Examinations'!A46:M2388,10,FALSE)</f>
        <v>DIABETES</v>
      </c>
      <c r="L48" s="47">
        <f>VLOOKUP(A48,'Hospitalisation Details'!A46:M2388,12,FALSE)</f>
        <v>27546</v>
      </c>
      <c r="M48" s="34">
        <f>VLOOKUP(A48,'Hospitalisation Details'!A37:M2379,6,FALSE)</f>
        <v>44202.65</v>
      </c>
      <c r="N48" s="35" t="str">
        <f>VLOOKUP(A48,'Hospitalisation Details'!A46:M2388,7,FALSE)</f>
        <v>tier - 2</v>
      </c>
      <c r="O48" s="35" t="str">
        <f>VLOOKUP(A48,'Hospitalisation Details'!A46:M2388,8,FALSE)</f>
        <v>tier - 2</v>
      </c>
      <c r="P48" s="35" t="str">
        <f>VLOOKUP(A48,'Hospitalisation Details'!A46:M2388,9,FALSE)</f>
        <v>R1013</v>
      </c>
      <c r="Q48" s="35">
        <f ca="1">VLOOKUP(A48,'Hospitalisation Details'!A46:M2388,13,FALSE)</f>
        <v>49</v>
      </c>
      <c r="R48" s="32"/>
    </row>
    <row r="49" spans="1:18" ht="15.75" x14ac:dyDescent="0.25">
      <c r="A49" s="43" t="s">
        <v>2317</v>
      </c>
      <c r="B49" s="35" t="str">
        <f>VLOOKUP(A49,'Customer Names'!A46:D2381,3,FALSE)</f>
        <v>Rohne</v>
      </c>
      <c r="C49" s="35">
        <f>VLOOKUP(A49,'Medical Examinations'!A47:M2389,2,FALSE)</f>
        <v>30.21</v>
      </c>
      <c r="D49" s="35">
        <f>VLOOKUP(A49,'Medical Examinations'!A47:M2389,3,FALSE)</f>
        <v>5.34</v>
      </c>
      <c r="E49" s="35" t="str">
        <f>VLOOKUP(A49,'Medical Examinations'!A47:M2389,4,FALSE)</f>
        <v>yes</v>
      </c>
      <c r="F49" s="35" t="str">
        <f>VLOOKUP(A49,'Medical Examinations'!A47:M2389,5,FALSE)</f>
        <v>No</v>
      </c>
      <c r="G49" s="35" t="str">
        <f>VLOOKUP(A49,'Medical Examinations'!A47:M2389,6,FALSE)</f>
        <v>No</v>
      </c>
      <c r="H49" s="35">
        <f>VLOOKUP(A49,'Medical Examinations'!$A$2:$M$2344,7,FALSE)</f>
        <v>1</v>
      </c>
      <c r="I49" s="35" t="str">
        <f>VLOOKUP(A49,'Medical Examinations'!A47:M2389,8,FALSE)</f>
        <v>yes</v>
      </c>
      <c r="J49" s="35" t="str">
        <f>VLOOKUP(A49,'Medical Examinations'!A47:M2389,9,FALSE)</f>
        <v>OBESITY</v>
      </c>
      <c r="K49" s="35" t="str">
        <f>VLOOKUP(A49,'Medical Examinations'!A47:M2389,10,FALSE)</f>
        <v>NORMAL</v>
      </c>
      <c r="L49" s="47">
        <f>VLOOKUP(A49,'Hospitalisation Details'!A47:M2389,12,FALSE)</f>
        <v>32340</v>
      </c>
      <c r="M49" s="34">
        <f>VLOOKUP(A49,'Hospitalisation Details'!A38:M2380,6,FALSE)</f>
        <v>43943.88</v>
      </c>
      <c r="N49" s="35" t="str">
        <f>VLOOKUP(A49,'Hospitalisation Details'!A47:M2389,7,FALSE)</f>
        <v>tier - 2</v>
      </c>
      <c r="O49" s="35" t="str">
        <f>VLOOKUP(A49,'Hospitalisation Details'!A47:M2389,8,FALSE)</f>
        <v>tier - 1</v>
      </c>
      <c r="P49" s="35" t="str">
        <f>VLOOKUP(A49,'Hospitalisation Details'!A47:M2389,9,FALSE)</f>
        <v>R1012</v>
      </c>
      <c r="Q49" s="35">
        <f ca="1">VLOOKUP(A49,'Hospitalisation Details'!A47:M2389,13,FALSE)</f>
        <v>36</v>
      </c>
      <c r="R49" s="32"/>
    </row>
    <row r="50" spans="1:18" ht="15.75" x14ac:dyDescent="0.25">
      <c r="A50" s="42" t="s">
        <v>2316</v>
      </c>
      <c r="B50" s="35" t="str">
        <f>VLOOKUP(A50,'Customer Names'!A47:D2382,3,FALSE)</f>
        <v>O'Grady</v>
      </c>
      <c r="C50" s="35">
        <f>VLOOKUP(A50,'Medical Examinations'!A48:M2390,2,FALSE)</f>
        <v>33.630000000000003</v>
      </c>
      <c r="D50" s="35">
        <f>VLOOKUP(A50,'Medical Examinations'!A48:M2390,3,FALSE)</f>
        <v>4.43</v>
      </c>
      <c r="E50" s="35" t="str">
        <f>VLOOKUP(A50,'Medical Examinations'!A48:M2390,4,FALSE)</f>
        <v>yes</v>
      </c>
      <c r="F50" s="35" t="str">
        <f>VLOOKUP(A50,'Medical Examinations'!A48:M2390,5,FALSE)</f>
        <v>No</v>
      </c>
      <c r="G50" s="35" t="str">
        <f>VLOOKUP(A50,'Medical Examinations'!A48:M2390,6,FALSE)</f>
        <v>No</v>
      </c>
      <c r="H50" s="35">
        <f>VLOOKUP(A50,'Medical Examinations'!$A$2:$M$2344,7,FALSE)</f>
        <v>2</v>
      </c>
      <c r="I50" s="35" t="str">
        <f>VLOOKUP(A50,'Medical Examinations'!A48:M2390,8,FALSE)</f>
        <v>yes</v>
      </c>
      <c r="J50" s="35" t="str">
        <f>VLOOKUP(A50,'Medical Examinations'!A48:M2390,9,FALSE)</f>
        <v>OBESITY</v>
      </c>
      <c r="K50" s="35" t="str">
        <f>VLOOKUP(A50,'Medical Examinations'!A48:M2390,10,FALSE)</f>
        <v>NORMAL</v>
      </c>
      <c r="L50" s="47">
        <f>VLOOKUP(A50,'Hospitalisation Details'!A48:M2390,12,FALSE)</f>
        <v>24385</v>
      </c>
      <c r="M50" s="34">
        <f>VLOOKUP(A50,'Hospitalisation Details'!A39:M2381,6,FALSE)</f>
        <v>43921.18</v>
      </c>
      <c r="N50" s="35" t="str">
        <f>VLOOKUP(A50,'Hospitalisation Details'!A48:M2390,7,FALSE)</f>
        <v>tier - 2</v>
      </c>
      <c r="O50" s="35" t="str">
        <f>VLOOKUP(A50,'Hospitalisation Details'!A48:M2390,8,FALSE)</f>
        <v>tier - 2</v>
      </c>
      <c r="P50" s="35" t="str">
        <f>VLOOKUP(A50,'Hospitalisation Details'!A48:M2390,9,FALSE)</f>
        <v>R1012</v>
      </c>
      <c r="Q50" s="35">
        <f ca="1">VLOOKUP(A50,'Hospitalisation Details'!A48:M2390,13,FALSE)</f>
        <v>58</v>
      </c>
      <c r="R50" s="32"/>
    </row>
    <row r="51" spans="1:18" ht="15.75" x14ac:dyDescent="0.25">
      <c r="A51" s="43" t="s">
        <v>2315</v>
      </c>
      <c r="B51" s="35" t="str">
        <f>VLOOKUP(A51,'Customer Names'!A48:D2383,3,FALSE)</f>
        <v>Peters</v>
      </c>
      <c r="C51" s="35">
        <f>VLOOKUP(A51,'Medical Examinations'!A49:M2391,2,FALSE)</f>
        <v>40.369999999999997</v>
      </c>
      <c r="D51" s="35">
        <f>VLOOKUP(A51,'Medical Examinations'!A49:M2391,3,FALSE)</f>
        <v>4.47</v>
      </c>
      <c r="E51" s="35" t="str">
        <f>VLOOKUP(A51,'Medical Examinations'!A49:M2391,4,FALSE)</f>
        <v>No</v>
      </c>
      <c r="F51" s="35" t="str">
        <f>VLOOKUP(A51,'Medical Examinations'!A49:M2391,5,FALSE)</f>
        <v>No</v>
      </c>
      <c r="G51" s="35" t="str">
        <f>VLOOKUP(A51,'Medical Examinations'!A49:M2391,6,FALSE)</f>
        <v>No</v>
      </c>
      <c r="H51" s="35">
        <f>VLOOKUP(A51,'Medical Examinations'!$A$2:$M$2344,7,FALSE)</f>
        <v>0</v>
      </c>
      <c r="I51" s="35" t="str">
        <f>VLOOKUP(A51,'Medical Examinations'!A49:M2391,8,FALSE)</f>
        <v>yes</v>
      </c>
      <c r="J51" s="35" t="str">
        <f>VLOOKUP(A51,'Medical Examinations'!A49:M2391,9,FALSE)</f>
        <v>OBESITY</v>
      </c>
      <c r="K51" s="35" t="str">
        <f>VLOOKUP(A51,'Medical Examinations'!A49:M2391,10,FALSE)</f>
        <v>NORMAL</v>
      </c>
      <c r="L51" s="47">
        <f>VLOOKUP(A51,'Hospitalisation Details'!A49:M2391,12,FALSE)</f>
        <v>29535</v>
      </c>
      <c r="M51" s="34">
        <f>VLOOKUP(A51,'Hospitalisation Details'!A40:M2382,6,FALSE)</f>
        <v>43896.38</v>
      </c>
      <c r="N51" s="35" t="str">
        <f>VLOOKUP(A51,'Hospitalisation Details'!A49:M2391,7,FALSE)</f>
        <v>tier - 2</v>
      </c>
      <c r="O51" s="35" t="str">
        <f>VLOOKUP(A51,'Hospitalisation Details'!A49:M2391,8,FALSE)</f>
        <v>tier - 1</v>
      </c>
      <c r="P51" s="35" t="str">
        <f>VLOOKUP(A51,'Hospitalisation Details'!A49:M2391,9,FALSE)</f>
        <v>R1013</v>
      </c>
      <c r="Q51" s="35">
        <f ca="1">VLOOKUP(A51,'Hospitalisation Details'!A49:M2391,13,FALSE)</f>
        <v>44</v>
      </c>
      <c r="R51" s="32"/>
    </row>
    <row r="52" spans="1:18" ht="15.75" x14ac:dyDescent="0.25">
      <c r="A52" s="42" t="s">
        <v>2314</v>
      </c>
      <c r="B52" s="35" t="str">
        <f>VLOOKUP(A52,'Customer Names'!A49:D2384,3,FALSE)</f>
        <v>De Simone</v>
      </c>
      <c r="C52" s="35">
        <f>VLOOKUP(A52,'Medical Examinations'!A50:M2392,2,FALSE)</f>
        <v>53.09</v>
      </c>
      <c r="D52" s="35">
        <f>VLOOKUP(A52,'Medical Examinations'!A50:M2392,3,FALSE)</f>
        <v>4.82</v>
      </c>
      <c r="E52" s="35" t="str">
        <f>VLOOKUP(A52,'Medical Examinations'!A50:M2392,4,FALSE)</f>
        <v>yes</v>
      </c>
      <c r="F52" s="35" t="str">
        <f>VLOOKUP(A52,'Medical Examinations'!A50:M2392,5,FALSE)</f>
        <v>No</v>
      </c>
      <c r="G52" s="35" t="str">
        <f>VLOOKUP(A52,'Medical Examinations'!A50:M2392,6,FALSE)</f>
        <v>No</v>
      </c>
      <c r="H52" s="35">
        <f>VLOOKUP(A52,'Medical Examinations'!$A$2:$M$2344,7,FALSE)</f>
        <v>2</v>
      </c>
      <c r="I52" s="35" t="str">
        <f>VLOOKUP(A52,'Medical Examinations'!A50:M2392,8,FALSE)</f>
        <v>yes</v>
      </c>
      <c r="J52" s="35" t="str">
        <f>VLOOKUP(A52,'Medical Examinations'!A50:M2392,9,FALSE)</f>
        <v>OBESITY</v>
      </c>
      <c r="K52" s="35" t="str">
        <f>VLOOKUP(A52,'Medical Examinations'!A50:M2392,10,FALSE)</f>
        <v>NORMAL</v>
      </c>
      <c r="L52" s="47">
        <f>VLOOKUP(A52,'Hospitalisation Details'!A50:M2392,12,FALSE)</f>
        <v>24290</v>
      </c>
      <c r="M52" s="34">
        <f>VLOOKUP(A52,'Hospitalisation Details'!A41:M2383,6,FALSE)</f>
        <v>43817.45</v>
      </c>
      <c r="N52" s="35" t="str">
        <f>VLOOKUP(A52,'Hospitalisation Details'!A50:M2392,7,FALSE)</f>
        <v>tier - 2</v>
      </c>
      <c r="O52" s="35" t="str">
        <f>VLOOKUP(A52,'Hospitalisation Details'!A50:M2392,8,FALSE)</f>
        <v>tier - 3</v>
      </c>
      <c r="P52" s="35" t="str">
        <f>VLOOKUP(A52,'Hospitalisation Details'!A50:M2392,9,FALSE)</f>
        <v>R1012</v>
      </c>
      <c r="Q52" s="35">
        <f ca="1">VLOOKUP(A52,'Hospitalisation Details'!A50:M2392,13,FALSE)</f>
        <v>58</v>
      </c>
      <c r="R52" s="32"/>
    </row>
    <row r="53" spans="1:18" ht="15.75" x14ac:dyDescent="0.25">
      <c r="A53" s="43" t="s">
        <v>2313</v>
      </c>
      <c r="B53" s="35" t="str">
        <f>VLOOKUP(A53,'Customer Names'!A50:D2385,3,FALSE)</f>
        <v>Beckett</v>
      </c>
      <c r="C53" s="35">
        <f>VLOOKUP(A53,'Medical Examinations'!A51:M2393,2,FALSE)</f>
        <v>31.79</v>
      </c>
      <c r="D53" s="35">
        <f>VLOOKUP(A53,'Medical Examinations'!A51:M2393,3,FALSE)</f>
        <v>5.51</v>
      </c>
      <c r="E53" s="35" t="str">
        <f>VLOOKUP(A53,'Medical Examinations'!A51:M2393,4,FALSE)</f>
        <v>yes</v>
      </c>
      <c r="F53" s="35" t="str">
        <f>VLOOKUP(A53,'Medical Examinations'!A51:M2393,5,FALSE)</f>
        <v>No</v>
      </c>
      <c r="G53" s="35" t="str">
        <f>VLOOKUP(A53,'Medical Examinations'!A51:M2393,6,FALSE)</f>
        <v>No</v>
      </c>
      <c r="H53" s="35">
        <f>VLOOKUP(A53,'Medical Examinations'!$A$2:$M$2344,7,FALSE)</f>
        <v>2</v>
      </c>
      <c r="I53" s="35" t="str">
        <f>VLOOKUP(A53,'Medical Examinations'!A51:M2393,8,FALSE)</f>
        <v>yes</v>
      </c>
      <c r="J53" s="35" t="str">
        <f>VLOOKUP(A53,'Medical Examinations'!A51:M2393,9,FALSE)</f>
        <v>OBESITY</v>
      </c>
      <c r="K53" s="35" t="str">
        <f>VLOOKUP(A53,'Medical Examinations'!A51:M2393,10,FALSE)</f>
        <v>NORMAL</v>
      </c>
      <c r="L53" s="47">
        <f>VLOOKUP(A53,'Hospitalisation Details'!A51:M2393,12,FALSE)</f>
        <v>24405</v>
      </c>
      <c r="M53" s="34">
        <f>VLOOKUP(A53,'Hospitalisation Details'!A42:M2384,6,FALSE)</f>
        <v>43813.87</v>
      </c>
      <c r="N53" s="35" t="str">
        <f>VLOOKUP(A53,'Hospitalisation Details'!A51:M2393,7,FALSE)</f>
        <v>tier - 2</v>
      </c>
      <c r="O53" s="35" t="str">
        <f>VLOOKUP(A53,'Hospitalisation Details'!A51:M2393,8,FALSE)</f>
        <v>tier - 2</v>
      </c>
      <c r="P53" s="35" t="str">
        <f>VLOOKUP(A53,'Hospitalisation Details'!A51:M2393,9,FALSE)</f>
        <v>R1013</v>
      </c>
      <c r="Q53" s="35">
        <f ca="1">VLOOKUP(A53,'Hospitalisation Details'!A51:M2393,13,FALSE)</f>
        <v>58</v>
      </c>
      <c r="R53" s="32"/>
    </row>
    <row r="54" spans="1:18" ht="15.75" x14ac:dyDescent="0.25">
      <c r="A54" s="42" t="s">
        <v>2312</v>
      </c>
      <c r="B54" s="35" t="str">
        <f>VLOOKUP(A54,'Customer Names'!A51:D2386,3,FALSE)</f>
        <v>Sobrilsky</v>
      </c>
      <c r="C54" s="35">
        <f>VLOOKUP(A54,'Medical Examinations'!A52:M2394,2,FALSE)</f>
        <v>41.895000000000003</v>
      </c>
      <c r="D54" s="35">
        <f>VLOOKUP(A54,'Medical Examinations'!A52:M2394,3,FALSE)</f>
        <v>10.87</v>
      </c>
      <c r="E54" s="35" t="str">
        <f>VLOOKUP(A54,'Medical Examinations'!A52:M2394,4,FALSE)</f>
        <v>yes</v>
      </c>
      <c r="F54" s="35" t="str">
        <f>VLOOKUP(A54,'Medical Examinations'!A52:M2394,5,FALSE)</f>
        <v>No</v>
      </c>
      <c r="G54" s="35" t="str">
        <f>VLOOKUP(A54,'Medical Examinations'!A52:M2394,6,FALSE)</f>
        <v>No</v>
      </c>
      <c r="H54" s="35">
        <f>VLOOKUP(A54,'Medical Examinations'!$A$2:$M$2344,7,FALSE)</f>
        <v>1</v>
      </c>
      <c r="I54" s="35" t="str">
        <f>VLOOKUP(A54,'Medical Examinations'!A52:M2394,8,FALSE)</f>
        <v>yes</v>
      </c>
      <c r="J54" s="35" t="str">
        <f>VLOOKUP(A54,'Medical Examinations'!A52:M2394,9,FALSE)</f>
        <v>OBESITY</v>
      </c>
      <c r="K54" s="35" t="str">
        <f>VLOOKUP(A54,'Medical Examinations'!A52:M2394,10,FALSE)</f>
        <v>DIABETES</v>
      </c>
      <c r="L54" s="47">
        <f>VLOOKUP(A54,'Hospitalisation Details'!A52:M2394,12,FALSE)</f>
        <v>31775</v>
      </c>
      <c r="M54" s="34">
        <f>VLOOKUP(A54,'Hospitalisation Details'!A43:M2385,6,FALSE)</f>
        <v>43753.34</v>
      </c>
      <c r="N54" s="35" t="str">
        <f>VLOOKUP(A54,'Hospitalisation Details'!A52:M2394,7,FALSE)</f>
        <v>tier - 2</v>
      </c>
      <c r="O54" s="35" t="str">
        <f>VLOOKUP(A54,'Hospitalisation Details'!A52:M2394,8,FALSE)</f>
        <v>tier - 1</v>
      </c>
      <c r="P54" s="35" t="str">
        <f>VLOOKUP(A54,'Hospitalisation Details'!A52:M2394,9,FALSE)</f>
        <v>R1015</v>
      </c>
      <c r="Q54" s="35">
        <f ca="1">VLOOKUP(A54,'Hospitalisation Details'!A52:M2394,13,FALSE)</f>
        <v>38</v>
      </c>
      <c r="R54" s="32"/>
    </row>
    <row r="55" spans="1:18" ht="15.75" x14ac:dyDescent="0.25">
      <c r="A55" s="43" t="s">
        <v>2311</v>
      </c>
      <c r="B55" s="35" t="str">
        <f>VLOOKUP(A55,'Customer Names'!A52:D2387,3,FALSE)</f>
        <v>Wang</v>
      </c>
      <c r="C55" s="35">
        <f>VLOOKUP(A55,'Medical Examinations'!A53:M2395,2,FALSE)</f>
        <v>31.16</v>
      </c>
      <c r="D55" s="35">
        <f>VLOOKUP(A55,'Medical Examinations'!A53:M2395,3,FALSE)</f>
        <v>9.34</v>
      </c>
      <c r="E55" s="35" t="str">
        <f>VLOOKUP(A55,'Medical Examinations'!A53:M2395,4,FALSE)</f>
        <v>No</v>
      </c>
      <c r="F55" s="35" t="str">
        <f>VLOOKUP(A55,'Medical Examinations'!A53:M2395,5,FALSE)</f>
        <v>No</v>
      </c>
      <c r="G55" s="35" t="str">
        <f>VLOOKUP(A55,'Medical Examinations'!A53:M2395,6,FALSE)</f>
        <v>No</v>
      </c>
      <c r="H55" s="35">
        <f>VLOOKUP(A55,'Medical Examinations'!$A$2:$M$2344,7,FALSE)</f>
        <v>0</v>
      </c>
      <c r="I55" s="35" t="str">
        <f>VLOOKUP(A55,'Medical Examinations'!A53:M2395,8,FALSE)</f>
        <v>yes</v>
      </c>
      <c r="J55" s="35" t="str">
        <f>VLOOKUP(A55,'Medical Examinations'!A53:M2395,9,FALSE)</f>
        <v>OBESITY</v>
      </c>
      <c r="K55" s="35" t="str">
        <f>VLOOKUP(A55,'Medical Examinations'!A53:M2395,10,FALSE)</f>
        <v>DIABETES</v>
      </c>
      <c r="L55" s="47">
        <f>VLOOKUP(A55,'Hospitalisation Details'!A53:M2395,12,FALSE)</f>
        <v>23976</v>
      </c>
      <c r="M55" s="34">
        <f>VLOOKUP(A55,'Hospitalisation Details'!A44:M2386,6,FALSE)</f>
        <v>43578.94</v>
      </c>
      <c r="N55" s="35" t="str">
        <f>VLOOKUP(A55,'Hospitalisation Details'!A53:M2395,7,FALSE)</f>
        <v>tier - 2</v>
      </c>
      <c r="O55" s="35" t="str">
        <f>VLOOKUP(A55,'Hospitalisation Details'!A53:M2395,8,FALSE)</f>
        <v>tier - 2</v>
      </c>
      <c r="P55" s="35" t="str">
        <f>VLOOKUP(A55,'Hospitalisation Details'!A53:M2395,9,FALSE)</f>
        <v>R1012</v>
      </c>
      <c r="Q55" s="35">
        <f ca="1">VLOOKUP(A55,'Hospitalisation Details'!A53:M2395,13,FALSE)</f>
        <v>59</v>
      </c>
      <c r="R55" s="32"/>
    </row>
    <row r="56" spans="1:18" ht="15.75" x14ac:dyDescent="0.25">
      <c r="A56" s="42" t="s">
        <v>2310</v>
      </c>
      <c r="B56" s="35" t="str">
        <f>VLOOKUP(A56,'Customer Names'!A53:D2388,3,FALSE)</f>
        <v>Campa</v>
      </c>
      <c r="C56" s="35">
        <f>VLOOKUP(A56,'Medical Examinations'!A54:M2396,2,FALSE)</f>
        <v>34.104999999999997</v>
      </c>
      <c r="D56" s="35">
        <f>VLOOKUP(A56,'Medical Examinations'!A54:M2396,3,FALSE)</f>
        <v>5.03</v>
      </c>
      <c r="E56" s="35" t="str">
        <f>VLOOKUP(A56,'Medical Examinations'!A54:M2396,4,FALSE)</f>
        <v>yes</v>
      </c>
      <c r="F56" s="35" t="str">
        <f>VLOOKUP(A56,'Medical Examinations'!A54:M2396,5,FALSE)</f>
        <v>No</v>
      </c>
      <c r="G56" s="35" t="str">
        <f>VLOOKUP(A56,'Medical Examinations'!A54:M2396,6,FALSE)</f>
        <v>Yes</v>
      </c>
      <c r="H56" s="35">
        <f>VLOOKUP(A56,'Medical Examinations'!$A$2:$M$2344,7,FALSE)</f>
        <v>1</v>
      </c>
      <c r="I56" s="35" t="str">
        <f>VLOOKUP(A56,'Medical Examinations'!A54:M2396,8,FALSE)</f>
        <v>yes</v>
      </c>
      <c r="J56" s="35" t="str">
        <f>VLOOKUP(A56,'Medical Examinations'!A54:M2396,9,FALSE)</f>
        <v>OBESITY</v>
      </c>
      <c r="K56" s="35" t="str">
        <f>VLOOKUP(A56,'Medical Examinations'!A54:M2396,10,FALSE)</f>
        <v>NORMAL</v>
      </c>
      <c r="L56" s="47">
        <f>VLOOKUP(A56,'Hospitalisation Details'!A54:M2396,12,FALSE)</f>
        <v>25540</v>
      </c>
      <c r="M56" s="34">
        <f>VLOOKUP(A56,'Hospitalisation Details'!A45:M2387,6,FALSE)</f>
        <v>43254.42</v>
      </c>
      <c r="N56" s="35" t="str">
        <f>VLOOKUP(A56,'Hospitalisation Details'!A54:M2396,7,FALSE)</f>
        <v>tier - 2</v>
      </c>
      <c r="O56" s="35" t="str">
        <f>VLOOKUP(A56,'Hospitalisation Details'!A54:M2396,8,FALSE)</f>
        <v>tier - 2</v>
      </c>
      <c r="P56" s="35" t="str">
        <f>VLOOKUP(A56,'Hospitalisation Details'!A54:M2396,9,FALSE)</f>
        <v>R1016</v>
      </c>
      <c r="Q56" s="35">
        <f ca="1">VLOOKUP(A56,'Hospitalisation Details'!A54:M2396,13,FALSE)</f>
        <v>55</v>
      </c>
      <c r="R56" s="32"/>
    </row>
    <row r="57" spans="1:18" ht="15.75" x14ac:dyDescent="0.25">
      <c r="A57" s="43" t="s">
        <v>2309</v>
      </c>
      <c r="B57" s="35" t="str">
        <f>VLOOKUP(A57,'Customer Names'!A54:D2389,3,FALSE)</f>
        <v>Clifford</v>
      </c>
      <c r="C57" s="35">
        <f>VLOOKUP(A57,'Medical Examinations'!A55:M2397,2,FALSE)</f>
        <v>51.93</v>
      </c>
      <c r="D57" s="35">
        <f>VLOOKUP(A57,'Medical Examinations'!A55:M2397,3,FALSE)</f>
        <v>11.05</v>
      </c>
      <c r="E57" s="35" t="str">
        <f>VLOOKUP(A57,'Medical Examinations'!A55:M2397,4,FALSE)</f>
        <v>No</v>
      </c>
      <c r="F57" s="35" t="str">
        <f>VLOOKUP(A57,'Medical Examinations'!A55:M2397,5,FALSE)</f>
        <v>No</v>
      </c>
      <c r="G57" s="35" t="str">
        <f>VLOOKUP(A57,'Medical Examinations'!A55:M2397,6,FALSE)</f>
        <v>No</v>
      </c>
      <c r="H57" s="35">
        <f>VLOOKUP(A57,'Medical Examinations'!$A$2:$M$2344,7,FALSE)</f>
        <v>0</v>
      </c>
      <c r="I57" s="35" t="str">
        <f>VLOOKUP(A57,'Medical Examinations'!A55:M2397,8,FALSE)</f>
        <v>yes</v>
      </c>
      <c r="J57" s="35" t="str">
        <f>VLOOKUP(A57,'Medical Examinations'!A55:M2397,9,FALSE)</f>
        <v>OBESITY</v>
      </c>
      <c r="K57" s="35" t="str">
        <f>VLOOKUP(A57,'Medical Examinations'!A55:M2397,10,FALSE)</f>
        <v>DIABETES</v>
      </c>
      <c r="L57" s="47">
        <f>VLOOKUP(A57,'Hospitalisation Details'!A55:M2397,12,FALSE)</f>
        <v>24075</v>
      </c>
      <c r="M57" s="34">
        <f>VLOOKUP(A57,'Hospitalisation Details'!A46:M2388,6,FALSE)</f>
        <v>43073.760000000002</v>
      </c>
      <c r="N57" s="35" t="str">
        <f>VLOOKUP(A57,'Hospitalisation Details'!A55:M2397,7,FALSE)</f>
        <v>tier - 2</v>
      </c>
      <c r="O57" s="35" t="str">
        <f>VLOOKUP(A57,'Hospitalisation Details'!A55:M2397,8,FALSE)</f>
        <v>tier - 2</v>
      </c>
      <c r="P57" s="35" t="str">
        <f>VLOOKUP(A57,'Hospitalisation Details'!A55:M2397,9,FALSE)</f>
        <v>R1011</v>
      </c>
      <c r="Q57" s="35">
        <f ca="1">VLOOKUP(A57,'Hospitalisation Details'!A55:M2397,13,FALSE)</f>
        <v>59</v>
      </c>
      <c r="R57" s="32"/>
    </row>
    <row r="58" spans="1:18" ht="15.75" x14ac:dyDescent="0.25">
      <c r="A58" s="42" t="s">
        <v>2308</v>
      </c>
      <c r="B58" s="35" t="str">
        <f>VLOOKUP(A58,'Customer Names'!A55:D2390,3,FALSE)</f>
        <v>Dalmata</v>
      </c>
      <c r="C58" s="35">
        <f>VLOOKUP(A58,'Medical Examinations'!A56:M2398,2,FALSE)</f>
        <v>38.950000000000003</v>
      </c>
      <c r="D58" s="35">
        <f>VLOOKUP(A58,'Medical Examinations'!A56:M2398,3,FALSE)</f>
        <v>11.95</v>
      </c>
      <c r="E58" s="35" t="str">
        <f>VLOOKUP(A58,'Medical Examinations'!A56:M2398,4,FALSE)</f>
        <v>No</v>
      </c>
      <c r="F58" s="35" t="str">
        <f>VLOOKUP(A58,'Medical Examinations'!A56:M2398,5,FALSE)</f>
        <v>No</v>
      </c>
      <c r="G58" s="35" t="str">
        <f>VLOOKUP(A58,'Medical Examinations'!A56:M2398,6,FALSE)</f>
        <v>No</v>
      </c>
      <c r="H58" s="35">
        <f>VLOOKUP(A58,'Medical Examinations'!$A$2:$M$2344,7,FALSE)</f>
        <v>0</v>
      </c>
      <c r="I58" s="35" t="str">
        <f>VLOOKUP(A58,'Medical Examinations'!A56:M2398,8,FALSE)</f>
        <v>yes</v>
      </c>
      <c r="J58" s="35" t="str">
        <f>VLOOKUP(A58,'Medical Examinations'!A56:M2398,9,FALSE)</f>
        <v>OBESITY</v>
      </c>
      <c r="K58" s="35" t="str">
        <f>VLOOKUP(A58,'Medical Examinations'!A56:M2398,10,FALSE)</f>
        <v>DIABETES</v>
      </c>
      <c r="L58" s="47">
        <f>VLOOKUP(A58,'Hospitalisation Details'!A56:M2398,12,FALSE)</f>
        <v>28798</v>
      </c>
      <c r="M58" s="34">
        <f>VLOOKUP(A58,'Hospitalisation Details'!A47:M2389,6,FALSE)</f>
        <v>42983.46</v>
      </c>
      <c r="N58" s="35" t="str">
        <f>VLOOKUP(A58,'Hospitalisation Details'!A56:M2398,7,FALSE)</f>
        <v>tier - 1</v>
      </c>
      <c r="O58" s="35" t="str">
        <f>VLOOKUP(A58,'Hospitalisation Details'!A56:M2398,8,FALSE)</f>
        <v>tier - 2</v>
      </c>
      <c r="P58" s="35" t="str">
        <f>VLOOKUP(A58,'Hospitalisation Details'!A56:M2398,9,FALSE)</f>
        <v>R1012</v>
      </c>
      <c r="Q58" s="35">
        <f ca="1">VLOOKUP(A58,'Hospitalisation Details'!A56:M2398,13,FALSE)</f>
        <v>46</v>
      </c>
      <c r="R58" s="32"/>
    </row>
    <row r="59" spans="1:18" ht="15.75" x14ac:dyDescent="0.25">
      <c r="A59" s="43" t="s">
        <v>2307</v>
      </c>
      <c r="B59" s="35" t="str">
        <f>VLOOKUP(A59,'Customer Names'!A56:D2391,3,FALSE)</f>
        <v>Vishik</v>
      </c>
      <c r="C59" s="35">
        <f>VLOOKUP(A59,'Medical Examinations'!A57:M2399,2,FALSE)</f>
        <v>36.630000000000003</v>
      </c>
      <c r="D59" s="35">
        <f>VLOOKUP(A59,'Medical Examinations'!A57:M2399,3,FALSE)</f>
        <v>7.72</v>
      </c>
      <c r="E59" s="35" t="str">
        <f>VLOOKUP(A59,'Medical Examinations'!A57:M2399,4,FALSE)</f>
        <v>yes</v>
      </c>
      <c r="F59" s="35" t="str">
        <f>VLOOKUP(A59,'Medical Examinations'!A57:M2399,5,FALSE)</f>
        <v>No</v>
      </c>
      <c r="G59" s="35" t="str">
        <f>VLOOKUP(A59,'Medical Examinations'!A57:M2399,6,FALSE)</f>
        <v>No</v>
      </c>
      <c r="H59" s="35">
        <f>VLOOKUP(A59,'Medical Examinations'!$A$2:$M$2344,7,FALSE)</f>
        <v>1</v>
      </c>
      <c r="I59" s="35" t="str">
        <f>VLOOKUP(A59,'Medical Examinations'!A57:M2399,8,FALSE)</f>
        <v>yes</v>
      </c>
      <c r="J59" s="35" t="str">
        <f>VLOOKUP(A59,'Medical Examinations'!A57:M2399,9,FALSE)</f>
        <v>OBESITY</v>
      </c>
      <c r="K59" s="35" t="str">
        <f>VLOOKUP(A59,'Medical Examinations'!A57:M2399,10,FALSE)</f>
        <v>DIABETES</v>
      </c>
      <c r="L59" s="47">
        <f>VLOOKUP(A59,'Hospitalisation Details'!A57:M2399,12,FALSE)</f>
        <v>27690</v>
      </c>
      <c r="M59" s="34">
        <f>VLOOKUP(A59,'Hospitalisation Details'!A48:M2390,6,FALSE)</f>
        <v>42969.85</v>
      </c>
      <c r="N59" s="35" t="str">
        <f>VLOOKUP(A59,'Hospitalisation Details'!A57:M2399,7,FALSE)</f>
        <v>tier - 1</v>
      </c>
      <c r="O59" s="35" t="str">
        <f>VLOOKUP(A59,'Hospitalisation Details'!A57:M2399,8,FALSE)</f>
        <v>tier - 3</v>
      </c>
      <c r="P59" s="35" t="str">
        <f>VLOOKUP(A59,'Hospitalisation Details'!A57:M2399,9,FALSE)</f>
        <v>R1013</v>
      </c>
      <c r="Q59" s="35">
        <f ca="1">VLOOKUP(A59,'Hospitalisation Details'!A57:M2399,13,FALSE)</f>
        <v>49</v>
      </c>
      <c r="R59" s="32"/>
    </row>
    <row r="60" spans="1:18" ht="15.75" x14ac:dyDescent="0.25">
      <c r="A60" s="42" t="s">
        <v>2306</v>
      </c>
      <c r="B60" s="35" t="str">
        <f>VLOOKUP(A60,'Customer Names'!A57:D2392,3,FALSE)</f>
        <v>Schorr</v>
      </c>
      <c r="C60" s="35">
        <f>VLOOKUP(A60,'Medical Examinations'!A58:M2400,2,FALSE)</f>
        <v>34.200000000000003</v>
      </c>
      <c r="D60" s="35">
        <f>VLOOKUP(A60,'Medical Examinations'!A58:M2400,3,FALSE)</f>
        <v>5.75</v>
      </c>
      <c r="E60" s="35" t="str">
        <f>VLOOKUP(A60,'Medical Examinations'!A58:M2400,4,FALSE)</f>
        <v>No</v>
      </c>
      <c r="F60" s="35" t="str">
        <f>VLOOKUP(A60,'Medical Examinations'!A58:M2400,5,FALSE)</f>
        <v>No</v>
      </c>
      <c r="G60" s="35" t="str">
        <f>VLOOKUP(A60,'Medical Examinations'!A58:M2400,6,FALSE)</f>
        <v>No</v>
      </c>
      <c r="H60" s="35">
        <f>VLOOKUP(A60,'Medical Examinations'!$A$2:$M$2344,7,FALSE)</f>
        <v>2</v>
      </c>
      <c r="I60" s="35" t="str">
        <f>VLOOKUP(A60,'Medical Examinations'!A58:M2400,8,FALSE)</f>
        <v>yes</v>
      </c>
      <c r="J60" s="35" t="str">
        <f>VLOOKUP(A60,'Medical Examinations'!A58:M2400,9,FALSE)</f>
        <v>OBESITY</v>
      </c>
      <c r="K60" s="35" t="str">
        <f>VLOOKUP(A60,'Medical Examinations'!A58:M2400,10,FALSE)</f>
        <v>PREDIABETES</v>
      </c>
      <c r="L60" s="47">
        <f>VLOOKUP(A60,'Hospitalisation Details'!A58:M2400,12,FALSE)</f>
        <v>26552</v>
      </c>
      <c r="M60" s="34">
        <f>VLOOKUP(A60,'Hospitalisation Details'!A49:M2391,6,FALSE)</f>
        <v>42856.84</v>
      </c>
      <c r="N60" s="35" t="str">
        <f>VLOOKUP(A60,'Hospitalisation Details'!A58:M2400,7,FALSE)</f>
        <v>tier - 1</v>
      </c>
      <c r="O60" s="35" t="str">
        <f>VLOOKUP(A60,'Hospitalisation Details'!A58:M2400,8,FALSE)</f>
        <v>tier - 1</v>
      </c>
      <c r="P60" s="35" t="str">
        <f>VLOOKUP(A60,'Hospitalisation Details'!A58:M2400,9,FALSE)</f>
        <v>R1011</v>
      </c>
      <c r="Q60" s="35">
        <f ca="1">VLOOKUP(A60,'Hospitalisation Details'!A58:M2400,13,FALSE)</f>
        <v>52</v>
      </c>
      <c r="R60" s="32"/>
    </row>
    <row r="61" spans="1:18" ht="15.75" x14ac:dyDescent="0.25">
      <c r="A61" s="43" t="s">
        <v>2305</v>
      </c>
      <c r="B61" s="35" t="str">
        <f>VLOOKUP(A61,'Customer Names'!A58:D2393,3,FALSE)</f>
        <v>Lusardi</v>
      </c>
      <c r="C61" s="35">
        <f>VLOOKUP(A61,'Medical Examinations'!A59:M2401,2,FALSE)</f>
        <v>50.63</v>
      </c>
      <c r="D61" s="35">
        <f>VLOOKUP(A61,'Medical Examinations'!A59:M2401,3,FALSE)</f>
        <v>11.89</v>
      </c>
      <c r="E61" s="35" t="str">
        <f>VLOOKUP(A61,'Medical Examinations'!A59:M2401,4,FALSE)</f>
        <v>No</v>
      </c>
      <c r="F61" s="35" t="str">
        <f>VLOOKUP(A61,'Medical Examinations'!A59:M2401,5,FALSE)</f>
        <v>No</v>
      </c>
      <c r="G61" s="35" t="str">
        <f>VLOOKUP(A61,'Medical Examinations'!A59:M2401,6,FALSE)</f>
        <v>No</v>
      </c>
      <c r="H61" s="35">
        <f>VLOOKUP(A61,'Medical Examinations'!$A$2:$M$2344,7,FALSE)</f>
        <v>0</v>
      </c>
      <c r="I61" s="35" t="str">
        <f>VLOOKUP(A61,'Medical Examinations'!A59:M2401,8,FALSE)</f>
        <v>yes</v>
      </c>
      <c r="J61" s="35" t="str">
        <f>VLOOKUP(A61,'Medical Examinations'!A59:M2401,9,FALSE)</f>
        <v>OBESITY</v>
      </c>
      <c r="K61" s="35" t="str">
        <f>VLOOKUP(A61,'Medical Examinations'!A59:M2401,10,FALSE)</f>
        <v>DIABETES</v>
      </c>
      <c r="L61" s="47">
        <f>VLOOKUP(A61,'Hospitalisation Details'!A59:M2401,12,FALSE)</f>
        <v>24044</v>
      </c>
      <c r="M61" s="34">
        <f>VLOOKUP(A61,'Hospitalisation Details'!A50:M2392,6,FALSE)</f>
        <v>42764.12</v>
      </c>
      <c r="N61" s="35" t="str">
        <f>VLOOKUP(A61,'Hospitalisation Details'!A59:M2401,7,FALSE)</f>
        <v>tier - 1</v>
      </c>
      <c r="O61" s="35" t="str">
        <f>VLOOKUP(A61,'Hospitalisation Details'!A59:M2401,8,FALSE)</f>
        <v>tier - 2</v>
      </c>
      <c r="P61" s="35" t="str">
        <f>VLOOKUP(A61,'Hospitalisation Details'!A59:M2401,9,FALSE)</f>
        <v>R1011</v>
      </c>
      <c r="Q61" s="35">
        <f ca="1">VLOOKUP(A61,'Hospitalisation Details'!A59:M2401,13,FALSE)</f>
        <v>59</v>
      </c>
      <c r="R61" s="32"/>
    </row>
    <row r="62" spans="1:18" ht="15.75" x14ac:dyDescent="0.25">
      <c r="A62" s="42" t="s">
        <v>2304</v>
      </c>
      <c r="B62" s="35" t="str">
        <f>VLOOKUP(A62,'Customer Names'!A59:D2394,3,FALSE)</f>
        <v>Rayner</v>
      </c>
      <c r="C62" s="35">
        <f>VLOOKUP(A62,'Medical Examinations'!A60:M2402,2,FALSE)</f>
        <v>36.479999999999997</v>
      </c>
      <c r="D62" s="35">
        <f>VLOOKUP(A62,'Medical Examinations'!A60:M2402,3,FALSE)</f>
        <v>6.2</v>
      </c>
      <c r="E62" s="35" t="str">
        <f>VLOOKUP(A62,'Medical Examinations'!A60:M2402,4,FALSE)</f>
        <v>No</v>
      </c>
      <c r="F62" s="35" t="str">
        <f>VLOOKUP(A62,'Medical Examinations'!A60:M2402,5,FALSE)</f>
        <v>No</v>
      </c>
      <c r="G62" s="35" t="str">
        <f>VLOOKUP(A62,'Medical Examinations'!A60:M2402,6,FALSE)</f>
        <v>No</v>
      </c>
      <c r="H62" s="35">
        <f>VLOOKUP(A62,'Medical Examinations'!$A$2:$M$2344,7,FALSE)</f>
        <v>0</v>
      </c>
      <c r="I62" s="35" t="str">
        <f>VLOOKUP(A62,'Medical Examinations'!A60:M2402,8,FALSE)</f>
        <v>yes</v>
      </c>
      <c r="J62" s="35" t="str">
        <f>VLOOKUP(A62,'Medical Examinations'!A60:M2402,9,FALSE)</f>
        <v>OBESITY</v>
      </c>
      <c r="K62" s="35" t="str">
        <f>VLOOKUP(A62,'Medical Examinations'!A60:M2402,10,FALSE)</f>
        <v>PREDIABETES</v>
      </c>
      <c r="L62" s="47">
        <f>VLOOKUP(A62,'Hospitalisation Details'!A60:M2402,12,FALSE)</f>
        <v>28419</v>
      </c>
      <c r="M62" s="34">
        <f>VLOOKUP(A62,'Hospitalisation Details'!A51:M2393,6,FALSE)</f>
        <v>42760.5</v>
      </c>
      <c r="N62" s="35" t="str">
        <f>VLOOKUP(A62,'Hospitalisation Details'!A60:M2402,7,FALSE)</f>
        <v>tier - 1</v>
      </c>
      <c r="O62" s="35" t="str">
        <f>VLOOKUP(A62,'Hospitalisation Details'!A60:M2402,8,FALSE)</f>
        <v>tier - 2</v>
      </c>
      <c r="P62" s="35" t="str">
        <f>VLOOKUP(A62,'Hospitalisation Details'!A60:M2402,9,FALSE)</f>
        <v>R1012</v>
      </c>
      <c r="Q62" s="35">
        <f ca="1">VLOOKUP(A62,'Hospitalisation Details'!A60:M2402,13,FALSE)</f>
        <v>47</v>
      </c>
      <c r="R62" s="32"/>
    </row>
    <row r="63" spans="1:18" ht="15.75" x14ac:dyDescent="0.25">
      <c r="A63" s="43" t="s">
        <v>2303</v>
      </c>
      <c r="B63" s="35" t="str">
        <f>VLOOKUP(A63,'Customer Names'!A60:D2395,3,FALSE)</f>
        <v>Voghel</v>
      </c>
      <c r="C63" s="35">
        <f>VLOOKUP(A63,'Medical Examinations'!A61:M2403,2,FALSE)</f>
        <v>54.82</v>
      </c>
      <c r="D63" s="35">
        <f>VLOOKUP(A63,'Medical Examinations'!A61:M2403,3,FALSE)</f>
        <v>10.61</v>
      </c>
      <c r="E63" s="35" t="str">
        <f>VLOOKUP(A63,'Medical Examinations'!A61:M2403,4,FALSE)</f>
        <v>No</v>
      </c>
      <c r="F63" s="35" t="str">
        <f>VLOOKUP(A63,'Medical Examinations'!A61:M2403,5,FALSE)</f>
        <v>No</v>
      </c>
      <c r="G63" s="35" t="str">
        <f>VLOOKUP(A63,'Medical Examinations'!A61:M2403,6,FALSE)</f>
        <v>No</v>
      </c>
      <c r="H63" s="35">
        <f>VLOOKUP(A63,'Medical Examinations'!$A$2:$M$2344,7,FALSE)</f>
        <v>0</v>
      </c>
      <c r="I63" s="35" t="str">
        <f>VLOOKUP(A63,'Medical Examinations'!A61:M2403,8,FALSE)</f>
        <v>yes</v>
      </c>
      <c r="J63" s="35" t="str">
        <f>VLOOKUP(A63,'Medical Examinations'!A61:M2403,9,FALSE)</f>
        <v>OBESITY</v>
      </c>
      <c r="K63" s="35" t="str">
        <f>VLOOKUP(A63,'Medical Examinations'!A61:M2403,10,FALSE)</f>
        <v>DIABETES</v>
      </c>
      <c r="L63" s="47">
        <f>VLOOKUP(A63,'Hospitalisation Details'!A61:M2403,12,FALSE)</f>
        <v>26240</v>
      </c>
      <c r="M63" s="34">
        <f>VLOOKUP(A63,'Hospitalisation Details'!A52:M2394,6,FALSE)</f>
        <v>42644.2</v>
      </c>
      <c r="N63" s="35" t="str">
        <f>VLOOKUP(A63,'Hospitalisation Details'!A61:M2403,7,FALSE)</f>
        <v>tier - 1</v>
      </c>
      <c r="O63" s="35" t="str">
        <f>VLOOKUP(A63,'Hospitalisation Details'!A61:M2403,8,FALSE)</f>
        <v>tier - 3</v>
      </c>
      <c r="P63" s="35" t="str">
        <f>VLOOKUP(A63,'Hospitalisation Details'!A61:M2403,9,FALSE)</f>
        <v>R1011</v>
      </c>
      <c r="Q63" s="35">
        <f ca="1">VLOOKUP(A63,'Hospitalisation Details'!A61:M2403,13,FALSE)</f>
        <v>53</v>
      </c>
      <c r="R63" s="32"/>
    </row>
    <row r="64" spans="1:18" ht="15.75" x14ac:dyDescent="0.25">
      <c r="A64" s="42" t="s">
        <v>2302</v>
      </c>
      <c r="B64" s="35" t="str">
        <f>VLOOKUP(A64,'Customer Names'!A61:D2396,3,FALSE)</f>
        <v>Rieth</v>
      </c>
      <c r="C64" s="35">
        <f>VLOOKUP(A64,'Medical Examinations'!A62:M2404,2,FALSE)</f>
        <v>38.06</v>
      </c>
      <c r="D64" s="35">
        <f>VLOOKUP(A64,'Medical Examinations'!A62:M2404,3,FALSE)</f>
        <v>6.04</v>
      </c>
      <c r="E64" s="35" t="str">
        <f>VLOOKUP(A64,'Medical Examinations'!A62:M2404,4,FALSE)</f>
        <v>No</v>
      </c>
      <c r="F64" s="35" t="str">
        <f>VLOOKUP(A64,'Medical Examinations'!A62:M2404,5,FALSE)</f>
        <v>No</v>
      </c>
      <c r="G64" s="35" t="str">
        <f>VLOOKUP(A64,'Medical Examinations'!A62:M2404,6,FALSE)</f>
        <v>Yes</v>
      </c>
      <c r="H64" s="35">
        <f>VLOOKUP(A64,'Medical Examinations'!$A$2:$M$2344,7,FALSE)</f>
        <v>1</v>
      </c>
      <c r="I64" s="35" t="str">
        <f>VLOOKUP(A64,'Medical Examinations'!A62:M2404,8,FALSE)</f>
        <v>yes</v>
      </c>
      <c r="J64" s="35" t="str">
        <f>VLOOKUP(A64,'Medical Examinations'!A62:M2404,9,FALSE)</f>
        <v>OBESITY</v>
      </c>
      <c r="K64" s="35" t="str">
        <f>VLOOKUP(A64,'Medical Examinations'!A62:M2404,10,FALSE)</f>
        <v>PREDIABETES</v>
      </c>
      <c r="L64" s="47">
        <f>VLOOKUP(A64,'Hospitalisation Details'!A62:M2404,12,FALSE)</f>
        <v>29216</v>
      </c>
      <c r="M64" s="34">
        <f>VLOOKUP(A64,'Hospitalisation Details'!A53:M2395,6,FALSE)</f>
        <v>42560.43</v>
      </c>
      <c r="N64" s="35" t="str">
        <f>VLOOKUP(A64,'Hospitalisation Details'!A62:M2404,7,FALSE)</f>
        <v>tier - 1</v>
      </c>
      <c r="O64" s="35" t="str">
        <f>VLOOKUP(A64,'Hospitalisation Details'!A62:M2404,8,FALSE)</f>
        <v>tier - 3</v>
      </c>
      <c r="P64" s="35" t="str">
        <f>VLOOKUP(A64,'Hospitalisation Details'!A62:M2404,9,FALSE)</f>
        <v>R1013</v>
      </c>
      <c r="Q64" s="35">
        <f ca="1">VLOOKUP(A64,'Hospitalisation Details'!A62:M2404,13,FALSE)</f>
        <v>45</v>
      </c>
      <c r="R64" s="32"/>
    </row>
    <row r="65" spans="1:18" ht="15.75" x14ac:dyDescent="0.25">
      <c r="A65" s="43" t="s">
        <v>2301</v>
      </c>
      <c r="B65" s="35" t="str">
        <f>VLOOKUP(A65,'Customer Names'!A62:D2397,3,FALSE)</f>
        <v>Gollotto</v>
      </c>
      <c r="C65" s="35">
        <f>VLOOKUP(A65,'Medical Examinations'!A63:M2405,2,FALSE)</f>
        <v>51.48</v>
      </c>
      <c r="D65" s="35">
        <f>VLOOKUP(A65,'Medical Examinations'!A63:M2405,3,FALSE)</f>
        <v>9.33</v>
      </c>
      <c r="E65" s="35" t="str">
        <f>VLOOKUP(A65,'Medical Examinations'!A63:M2405,4,FALSE)</f>
        <v>yes</v>
      </c>
      <c r="F65" s="35" t="str">
        <f>VLOOKUP(A65,'Medical Examinations'!A63:M2405,5,FALSE)</f>
        <v>No</v>
      </c>
      <c r="G65" s="35" t="str">
        <f>VLOOKUP(A65,'Medical Examinations'!A63:M2405,6,FALSE)</f>
        <v>No</v>
      </c>
      <c r="H65" s="35">
        <f>VLOOKUP(A65,'Medical Examinations'!$A$2:$M$2344,7,FALSE)</f>
        <v>0</v>
      </c>
      <c r="I65" s="35" t="str">
        <f>VLOOKUP(A65,'Medical Examinations'!A63:M2405,8,FALSE)</f>
        <v>yes</v>
      </c>
      <c r="J65" s="35" t="str">
        <f>VLOOKUP(A65,'Medical Examinations'!A63:M2405,9,FALSE)</f>
        <v>OBESITY</v>
      </c>
      <c r="K65" s="35" t="str">
        <f>VLOOKUP(A65,'Medical Examinations'!A63:M2405,10,FALSE)</f>
        <v>DIABETES</v>
      </c>
      <c r="L65" s="47">
        <f>VLOOKUP(A65,'Hospitalisation Details'!A63:M2405,12,FALSE)</f>
        <v>24650</v>
      </c>
      <c r="M65" s="34">
        <f>VLOOKUP(A65,'Hospitalisation Details'!A54:M2396,6,FALSE)</f>
        <v>42538.720000000001</v>
      </c>
      <c r="N65" s="35" t="str">
        <f>VLOOKUP(A65,'Hospitalisation Details'!A63:M2405,7,FALSE)</f>
        <v>tier - 1</v>
      </c>
      <c r="O65" s="35" t="str">
        <f>VLOOKUP(A65,'Hospitalisation Details'!A63:M2405,8,FALSE)</f>
        <v>tier - 3</v>
      </c>
      <c r="P65" s="35" t="str">
        <f>VLOOKUP(A65,'Hospitalisation Details'!A63:M2405,9,FALSE)</f>
        <v>R1011</v>
      </c>
      <c r="Q65" s="35">
        <f ca="1">VLOOKUP(A65,'Hospitalisation Details'!A63:M2405,13,FALSE)</f>
        <v>57</v>
      </c>
      <c r="R65" s="32"/>
    </row>
    <row r="66" spans="1:18" ht="15.75" x14ac:dyDescent="0.25">
      <c r="A66" s="42" t="s">
        <v>2300</v>
      </c>
      <c r="B66" s="35" t="str">
        <f>VLOOKUP(A66,'Customer Names'!A63:D2398,3,FALSE)</f>
        <v>Dunn</v>
      </c>
      <c r="C66" s="35">
        <f>VLOOKUP(A66,'Medical Examinations'!A64:M2406,2,FALSE)</f>
        <v>52.06</v>
      </c>
      <c r="D66" s="35">
        <f>VLOOKUP(A66,'Medical Examinations'!A64:M2406,3,FALSE)</f>
        <v>11.47</v>
      </c>
      <c r="E66" s="35" t="str">
        <f>VLOOKUP(A66,'Medical Examinations'!A64:M2406,4,FALSE)</f>
        <v>No</v>
      </c>
      <c r="F66" s="35" t="str">
        <f>VLOOKUP(A66,'Medical Examinations'!A64:M2406,5,FALSE)</f>
        <v>No</v>
      </c>
      <c r="G66" s="35" t="str">
        <f>VLOOKUP(A66,'Medical Examinations'!A64:M2406,6,FALSE)</f>
        <v>No</v>
      </c>
      <c r="H66" s="35">
        <f>VLOOKUP(A66,'Medical Examinations'!$A$2:$M$2344,7,FALSE)</f>
        <v>0</v>
      </c>
      <c r="I66" s="35" t="str">
        <f>VLOOKUP(A66,'Medical Examinations'!A64:M2406,8,FALSE)</f>
        <v>yes</v>
      </c>
      <c r="J66" s="35" t="str">
        <f>VLOOKUP(A66,'Medical Examinations'!A64:M2406,9,FALSE)</f>
        <v>OBESITY</v>
      </c>
      <c r="K66" s="35" t="str">
        <f>VLOOKUP(A66,'Medical Examinations'!A64:M2406,10,FALSE)</f>
        <v>DIABETES</v>
      </c>
      <c r="L66" s="47">
        <f>VLOOKUP(A66,'Hospitalisation Details'!A64:M2406,12,FALSE)</f>
        <v>25053</v>
      </c>
      <c r="M66" s="34">
        <f>VLOOKUP(A66,'Hospitalisation Details'!A55:M2397,6,FALSE)</f>
        <v>42478.6</v>
      </c>
      <c r="N66" s="35" t="str">
        <f>VLOOKUP(A66,'Hospitalisation Details'!A64:M2406,7,FALSE)</f>
        <v>tier - 1</v>
      </c>
      <c r="O66" s="35" t="str">
        <f>VLOOKUP(A66,'Hospitalisation Details'!A64:M2406,8,FALSE)</f>
        <v>tier - 2</v>
      </c>
      <c r="P66" s="35" t="str">
        <f>VLOOKUP(A66,'Hospitalisation Details'!A64:M2406,9,FALSE)</f>
        <v>R1011</v>
      </c>
      <c r="Q66" s="35">
        <f ca="1">VLOOKUP(A66,'Hospitalisation Details'!A64:M2406,13,FALSE)</f>
        <v>56</v>
      </c>
      <c r="R66" s="32"/>
    </row>
    <row r="67" spans="1:18" ht="15.75" x14ac:dyDescent="0.25">
      <c r="A67" s="43" t="s">
        <v>2299</v>
      </c>
      <c r="B67" s="35" t="str">
        <f>VLOOKUP(A67,'Customer Names'!A64:D2399,3,FALSE)</f>
        <v>Blitzer</v>
      </c>
      <c r="C67" s="35">
        <f>VLOOKUP(A67,'Medical Examinations'!A65:M2407,2,FALSE)</f>
        <v>30.684999999999999</v>
      </c>
      <c r="D67" s="35">
        <f>VLOOKUP(A67,'Medical Examinations'!A65:M2407,3,FALSE)</f>
        <v>7.02</v>
      </c>
      <c r="E67" s="35" t="str">
        <f>VLOOKUP(A67,'Medical Examinations'!A65:M2407,4,FALSE)</f>
        <v>yes</v>
      </c>
      <c r="F67" s="35" t="str">
        <f>VLOOKUP(A67,'Medical Examinations'!A65:M2407,5,FALSE)</f>
        <v>No</v>
      </c>
      <c r="G67" s="35" t="str">
        <f>VLOOKUP(A67,'Medical Examinations'!A65:M2407,6,FALSE)</f>
        <v>No</v>
      </c>
      <c r="H67" s="35">
        <f>VLOOKUP(A67,'Medical Examinations'!$A$2:$M$2344,7,FALSE)</f>
        <v>0</v>
      </c>
      <c r="I67" s="35" t="str">
        <f>VLOOKUP(A67,'Medical Examinations'!A65:M2407,8,FALSE)</f>
        <v>yes</v>
      </c>
      <c r="J67" s="35" t="str">
        <f>VLOOKUP(A67,'Medical Examinations'!A65:M2407,9,FALSE)</f>
        <v>OBESITY</v>
      </c>
      <c r="K67" s="35" t="str">
        <f>VLOOKUP(A67,'Medical Examinations'!A65:M2407,10,FALSE)</f>
        <v>DIABETES</v>
      </c>
      <c r="L67" s="47">
        <f>VLOOKUP(A67,'Hospitalisation Details'!A65:M2407,12,FALSE)</f>
        <v>24651</v>
      </c>
      <c r="M67" s="34">
        <f>VLOOKUP(A67,'Hospitalisation Details'!A56:M2398,6,FALSE)</f>
        <v>42303.69</v>
      </c>
      <c r="N67" s="35" t="str">
        <f>VLOOKUP(A67,'Hospitalisation Details'!A65:M2407,7,FALSE)</f>
        <v>tier - 1</v>
      </c>
      <c r="O67" s="35" t="str">
        <f>VLOOKUP(A67,'Hospitalisation Details'!A65:M2407,8,FALSE)</f>
        <v>tier - 2</v>
      </c>
      <c r="P67" s="35" t="str">
        <f>VLOOKUP(A67,'Hospitalisation Details'!A65:M2407,9,FALSE)</f>
        <v>R1016</v>
      </c>
      <c r="Q67" s="35">
        <f ca="1">VLOOKUP(A67,'Hospitalisation Details'!A65:M2407,13,FALSE)</f>
        <v>57</v>
      </c>
      <c r="R67" s="32"/>
    </row>
    <row r="68" spans="1:18" ht="15.75" x14ac:dyDescent="0.25">
      <c r="A68" s="42" t="s">
        <v>2298</v>
      </c>
      <c r="B68" s="35" t="str">
        <f>VLOOKUP(A68,'Customer Names'!A65:D2400,3,FALSE)</f>
        <v>Smith</v>
      </c>
      <c r="C68" s="35">
        <f>VLOOKUP(A68,'Medical Examinations'!A66:M2408,2,FALSE)</f>
        <v>36.08</v>
      </c>
      <c r="D68" s="35">
        <f>VLOOKUP(A68,'Medical Examinations'!A66:M2408,3,FALSE)</f>
        <v>8.8000000000000007</v>
      </c>
      <c r="E68" s="35" t="str">
        <f>VLOOKUP(A68,'Medical Examinations'!A66:M2408,4,FALSE)</f>
        <v>yes</v>
      </c>
      <c r="F68" s="35" t="str">
        <f>VLOOKUP(A68,'Medical Examinations'!A66:M2408,5,FALSE)</f>
        <v>No</v>
      </c>
      <c r="G68" s="35" t="str">
        <f>VLOOKUP(A68,'Medical Examinations'!A66:M2408,6,FALSE)</f>
        <v>No</v>
      </c>
      <c r="H68" s="35">
        <f>VLOOKUP(A68,'Medical Examinations'!$A$2:$M$2344,7,FALSE)</f>
        <v>1</v>
      </c>
      <c r="I68" s="35" t="str">
        <f>VLOOKUP(A68,'Medical Examinations'!A66:M2408,8,FALSE)</f>
        <v>yes</v>
      </c>
      <c r="J68" s="35" t="str">
        <f>VLOOKUP(A68,'Medical Examinations'!A66:M2408,9,FALSE)</f>
        <v>OBESITY</v>
      </c>
      <c r="K68" s="35" t="str">
        <f>VLOOKUP(A68,'Medical Examinations'!A66:M2408,10,FALSE)</f>
        <v>DIABETES</v>
      </c>
      <c r="L68" s="47">
        <f>VLOOKUP(A68,'Hospitalisation Details'!A66:M2408,12,FALSE)</f>
        <v>27621</v>
      </c>
      <c r="M68" s="34">
        <f>VLOOKUP(A68,'Hospitalisation Details'!A57:M2399,6,FALSE)</f>
        <v>42211.14</v>
      </c>
      <c r="N68" s="35" t="str">
        <f>VLOOKUP(A68,'Hospitalisation Details'!A66:M2408,7,FALSE)</f>
        <v>tier - 1</v>
      </c>
      <c r="O68" s="35" t="str">
        <f>VLOOKUP(A68,'Hospitalisation Details'!A66:M2408,8,FALSE)</f>
        <v>tier - 3</v>
      </c>
      <c r="P68" s="35" t="str">
        <f>VLOOKUP(A68,'Hospitalisation Details'!A66:M2408,9,FALSE)</f>
        <v>R1013</v>
      </c>
      <c r="Q68" s="35">
        <f ca="1">VLOOKUP(A68,'Hospitalisation Details'!A66:M2408,13,FALSE)</f>
        <v>49</v>
      </c>
      <c r="R68" s="32"/>
    </row>
    <row r="69" spans="1:18" ht="15.75" x14ac:dyDescent="0.25">
      <c r="A69" s="43" t="s">
        <v>2297</v>
      </c>
      <c r="B69" s="35" t="str">
        <f>VLOOKUP(A69,'Customer Names'!A66:D2401,3,FALSE)</f>
        <v>Hyland</v>
      </c>
      <c r="C69" s="35">
        <f>VLOOKUP(A69,'Medical Examinations'!A67:M2409,2,FALSE)</f>
        <v>54.99</v>
      </c>
      <c r="D69" s="35">
        <f>VLOOKUP(A69,'Medical Examinations'!A67:M2409,3,FALSE)</f>
        <v>8.68</v>
      </c>
      <c r="E69" s="35" t="str">
        <f>VLOOKUP(A69,'Medical Examinations'!A67:M2409,4,FALSE)</f>
        <v>No</v>
      </c>
      <c r="F69" s="35" t="str">
        <f>VLOOKUP(A69,'Medical Examinations'!A67:M2409,5,FALSE)</f>
        <v>No</v>
      </c>
      <c r="G69" s="35" t="str">
        <f>VLOOKUP(A69,'Medical Examinations'!A67:M2409,6,FALSE)</f>
        <v>No</v>
      </c>
      <c r="H69" s="35">
        <f>VLOOKUP(A69,'Medical Examinations'!$A$2:$M$2344,7,FALSE)</f>
        <v>2</v>
      </c>
      <c r="I69" s="35" t="str">
        <f>VLOOKUP(A69,'Medical Examinations'!A67:M2409,8,FALSE)</f>
        <v>yes</v>
      </c>
      <c r="J69" s="35" t="str">
        <f>VLOOKUP(A69,'Medical Examinations'!A67:M2409,9,FALSE)</f>
        <v>OBESITY</v>
      </c>
      <c r="K69" s="35" t="str">
        <f>VLOOKUP(A69,'Medical Examinations'!A67:M2409,10,FALSE)</f>
        <v>DIABETES</v>
      </c>
      <c r="L69" s="47">
        <f>VLOOKUP(A69,'Hospitalisation Details'!A67:M2409,12,FALSE)</f>
        <v>26925</v>
      </c>
      <c r="M69" s="34">
        <f>VLOOKUP(A69,'Hospitalisation Details'!A58:M2400,6,FALSE)</f>
        <v>42188.15</v>
      </c>
      <c r="N69" s="35" t="str">
        <f>VLOOKUP(A69,'Hospitalisation Details'!A67:M2409,7,FALSE)</f>
        <v>tier - 1</v>
      </c>
      <c r="O69" s="35" t="str">
        <f>VLOOKUP(A69,'Hospitalisation Details'!A67:M2409,8,FALSE)</f>
        <v>tier - 1</v>
      </c>
      <c r="P69" s="35" t="str">
        <f>VLOOKUP(A69,'Hospitalisation Details'!A67:M2409,9,FALSE)</f>
        <v>R1011</v>
      </c>
      <c r="Q69" s="35">
        <f ca="1">VLOOKUP(A69,'Hospitalisation Details'!A67:M2409,13,FALSE)</f>
        <v>51</v>
      </c>
      <c r="R69" s="32"/>
    </row>
    <row r="70" spans="1:18" ht="15.75" x14ac:dyDescent="0.25">
      <c r="A70" s="42" t="s">
        <v>2296</v>
      </c>
      <c r="B70" s="35" t="str">
        <f>VLOOKUP(A70,'Customer Names'!A67:D2402,3,FALSE)</f>
        <v>Ducharme</v>
      </c>
      <c r="C70" s="35">
        <f>VLOOKUP(A70,'Medical Examinations'!A68:M2410,2,FALSE)</f>
        <v>35.97</v>
      </c>
      <c r="D70" s="35">
        <f>VLOOKUP(A70,'Medical Examinations'!A68:M2410,3,FALSE)</f>
        <v>6.12</v>
      </c>
      <c r="E70" s="35" t="str">
        <f>VLOOKUP(A70,'Medical Examinations'!A68:M2410,4,FALSE)</f>
        <v>No</v>
      </c>
      <c r="F70" s="35" t="str">
        <f>VLOOKUP(A70,'Medical Examinations'!A68:M2410,5,FALSE)</f>
        <v>No</v>
      </c>
      <c r="G70" s="35" t="str">
        <f>VLOOKUP(A70,'Medical Examinations'!A68:M2410,6,FALSE)</f>
        <v>Yes</v>
      </c>
      <c r="H70" s="35">
        <f>VLOOKUP(A70,'Medical Examinations'!$A$2:$M$2344,7,FALSE)</f>
        <v>1</v>
      </c>
      <c r="I70" s="35" t="str">
        <f>VLOOKUP(A70,'Medical Examinations'!A68:M2410,8,FALSE)</f>
        <v>yes</v>
      </c>
      <c r="J70" s="35" t="str">
        <f>VLOOKUP(A70,'Medical Examinations'!A68:M2410,9,FALSE)</f>
        <v>OBESITY</v>
      </c>
      <c r="K70" s="35" t="str">
        <f>VLOOKUP(A70,'Medical Examinations'!A68:M2410,10,FALSE)</f>
        <v>PREDIABETES</v>
      </c>
      <c r="L70" s="47">
        <f>VLOOKUP(A70,'Hospitalisation Details'!A68:M2410,12,FALSE)</f>
        <v>29039</v>
      </c>
      <c r="M70" s="34">
        <f>VLOOKUP(A70,'Hospitalisation Details'!A59:M2401,6,FALSE)</f>
        <v>42124.52</v>
      </c>
      <c r="N70" s="35" t="str">
        <f>VLOOKUP(A70,'Hospitalisation Details'!A68:M2410,7,FALSE)</f>
        <v>tier - 1</v>
      </c>
      <c r="O70" s="35" t="str">
        <f>VLOOKUP(A70,'Hospitalisation Details'!A68:M2410,8,FALSE)</f>
        <v>tier - 1</v>
      </c>
      <c r="P70" s="35" t="str">
        <f>VLOOKUP(A70,'Hospitalisation Details'!A68:M2410,9,FALSE)</f>
        <v>R1013</v>
      </c>
      <c r="Q70" s="35">
        <f ca="1">VLOOKUP(A70,'Hospitalisation Details'!A68:M2410,13,FALSE)</f>
        <v>45</v>
      </c>
      <c r="R70" s="32"/>
    </row>
    <row r="71" spans="1:18" ht="15.75" x14ac:dyDescent="0.25">
      <c r="A71" s="43" t="s">
        <v>2295</v>
      </c>
      <c r="B71" s="35" t="str">
        <f>VLOOKUP(A71,'Customer Names'!A68:D2403,3,FALSE)</f>
        <v>Johnson</v>
      </c>
      <c r="C71" s="35">
        <f>VLOOKUP(A71,'Medical Examinations'!A69:M2411,2,FALSE)</f>
        <v>45.54</v>
      </c>
      <c r="D71" s="35">
        <f>VLOOKUP(A71,'Medical Examinations'!A69:M2411,3,FALSE)</f>
        <v>5.4</v>
      </c>
      <c r="E71" s="35" t="str">
        <f>VLOOKUP(A71,'Medical Examinations'!A69:M2411,4,FALSE)</f>
        <v>yes</v>
      </c>
      <c r="F71" s="35" t="str">
        <f>VLOOKUP(A71,'Medical Examinations'!A69:M2411,5,FALSE)</f>
        <v>No</v>
      </c>
      <c r="G71" s="35" t="str">
        <f>VLOOKUP(A71,'Medical Examinations'!A69:M2411,6,FALSE)</f>
        <v>Yes</v>
      </c>
      <c r="H71" s="35">
        <f>VLOOKUP(A71,'Medical Examinations'!$A$2:$M$2344,7,FALSE)</f>
        <v>1</v>
      </c>
      <c r="I71" s="35" t="str">
        <f>VLOOKUP(A71,'Medical Examinations'!A69:M2411,8,FALSE)</f>
        <v>yes</v>
      </c>
      <c r="J71" s="35" t="str">
        <f>VLOOKUP(A71,'Medical Examinations'!A69:M2411,9,FALSE)</f>
        <v>OBESITY</v>
      </c>
      <c r="K71" s="35" t="str">
        <f>VLOOKUP(A71,'Medical Examinations'!A69:M2411,10,FALSE)</f>
        <v>NORMAL</v>
      </c>
      <c r="L71" s="47">
        <f>VLOOKUP(A71,'Hospitalisation Details'!A69:M2411,12,FALSE)</f>
        <v>35773</v>
      </c>
      <c r="M71" s="34">
        <f>VLOOKUP(A71,'Hospitalisation Details'!A60:M2402,6,FALSE)</f>
        <v>42112.24</v>
      </c>
      <c r="N71" s="35" t="str">
        <f>VLOOKUP(A71,'Hospitalisation Details'!A69:M2411,7,FALSE)</f>
        <v>tier - 1</v>
      </c>
      <c r="O71" s="35" t="str">
        <f>VLOOKUP(A71,'Hospitalisation Details'!A69:M2411,8,FALSE)</f>
        <v>tier - 3</v>
      </c>
      <c r="P71" s="35" t="str">
        <f>VLOOKUP(A71,'Hospitalisation Details'!A69:M2411,9,FALSE)</f>
        <v>R1013</v>
      </c>
      <c r="Q71" s="35">
        <f ca="1">VLOOKUP(A71,'Hospitalisation Details'!A69:M2411,13,FALSE)</f>
        <v>27</v>
      </c>
      <c r="R71" s="32"/>
    </row>
    <row r="72" spans="1:18" ht="15.75" x14ac:dyDescent="0.25">
      <c r="A72" s="42" t="s">
        <v>2294</v>
      </c>
      <c r="B72" s="35" t="str">
        <f>VLOOKUP(A72,'Customer Names'!A69:D2404,3,FALSE)</f>
        <v>Mutz</v>
      </c>
      <c r="C72" s="35">
        <f>VLOOKUP(A72,'Medical Examinations'!A70:M2412,2,FALSE)</f>
        <v>35.53</v>
      </c>
      <c r="D72" s="35">
        <f>VLOOKUP(A72,'Medical Examinations'!A70:M2412,3,FALSE)</f>
        <v>4.3600000000000003</v>
      </c>
      <c r="E72" s="35" t="str">
        <f>VLOOKUP(A72,'Medical Examinations'!A70:M2412,4,FALSE)</f>
        <v>yes</v>
      </c>
      <c r="F72" s="35" t="str">
        <f>VLOOKUP(A72,'Medical Examinations'!A70:M2412,5,FALSE)</f>
        <v>No</v>
      </c>
      <c r="G72" s="35" t="str">
        <f>VLOOKUP(A72,'Medical Examinations'!A70:M2412,6,FALSE)</f>
        <v>No</v>
      </c>
      <c r="H72" s="35">
        <f>VLOOKUP(A72,'Medical Examinations'!$A$2:$M$2344,7,FALSE)</f>
        <v>0</v>
      </c>
      <c r="I72" s="35" t="str">
        <f>VLOOKUP(A72,'Medical Examinations'!A70:M2412,8,FALSE)</f>
        <v>yes</v>
      </c>
      <c r="J72" s="35" t="str">
        <f>VLOOKUP(A72,'Medical Examinations'!A70:M2412,9,FALSE)</f>
        <v>OBESITY</v>
      </c>
      <c r="K72" s="35" t="str">
        <f>VLOOKUP(A72,'Medical Examinations'!A70:M2412,10,FALSE)</f>
        <v>NORMAL</v>
      </c>
      <c r="L72" s="47">
        <f>VLOOKUP(A72,'Hospitalisation Details'!A70:M2412,12,FALSE)</f>
        <v>28092</v>
      </c>
      <c r="M72" s="34">
        <f>VLOOKUP(A72,'Hospitalisation Details'!A61:M2403,6,FALSE)</f>
        <v>42111.66</v>
      </c>
      <c r="N72" s="35" t="str">
        <f>VLOOKUP(A72,'Hospitalisation Details'!A70:M2412,7,FALSE)</f>
        <v>tier - 1</v>
      </c>
      <c r="O72" s="35" t="str">
        <f>VLOOKUP(A72,'Hospitalisation Details'!A70:M2412,8,FALSE)</f>
        <v>tier - 1</v>
      </c>
      <c r="P72" s="35" t="str">
        <f>VLOOKUP(A72,'Hospitalisation Details'!A70:M2412,9,FALSE)</f>
        <v>R1024</v>
      </c>
      <c r="Q72" s="35">
        <f ca="1">VLOOKUP(A72,'Hospitalisation Details'!A70:M2412,13,FALSE)</f>
        <v>48</v>
      </c>
      <c r="R72" s="32"/>
    </row>
    <row r="73" spans="1:18" ht="15.75" x14ac:dyDescent="0.25">
      <c r="A73" s="43" t="s">
        <v>2293</v>
      </c>
      <c r="B73" s="35" t="str">
        <f>VLOOKUP(A73,'Customer Names'!A70:D2405,3,FALSE)</f>
        <v>Lee</v>
      </c>
      <c r="C73" s="35">
        <f>VLOOKUP(A73,'Medical Examinations'!A71:M2413,2,FALSE)</f>
        <v>30.8</v>
      </c>
      <c r="D73" s="35">
        <f>VLOOKUP(A73,'Medical Examinations'!A71:M2413,3,FALSE)</f>
        <v>9.77</v>
      </c>
      <c r="E73" s="35" t="str">
        <f>VLOOKUP(A73,'Medical Examinations'!A71:M2413,4,FALSE)</f>
        <v>No</v>
      </c>
      <c r="F73" s="35" t="str">
        <f>VLOOKUP(A73,'Medical Examinations'!A71:M2413,5,FALSE)</f>
        <v>No</v>
      </c>
      <c r="G73" s="35" t="str">
        <f>VLOOKUP(A73,'Medical Examinations'!A71:M2413,6,FALSE)</f>
        <v>No</v>
      </c>
      <c r="H73" s="35">
        <f>VLOOKUP(A73,'Medical Examinations'!$A$2:$M$2344,7,FALSE)</f>
        <v>0</v>
      </c>
      <c r="I73" s="35" t="str">
        <f>VLOOKUP(A73,'Medical Examinations'!A71:M2413,8,FALSE)</f>
        <v>yes</v>
      </c>
      <c r="J73" s="35" t="str">
        <f>VLOOKUP(A73,'Medical Examinations'!A71:M2413,9,FALSE)</f>
        <v>OBESITY</v>
      </c>
      <c r="K73" s="35" t="str">
        <f>VLOOKUP(A73,'Medical Examinations'!A71:M2413,10,FALSE)</f>
        <v>DIABETES</v>
      </c>
      <c r="L73" s="47">
        <f>VLOOKUP(A73,'Hospitalisation Details'!A71:M2413,12,FALSE)</f>
        <v>25191</v>
      </c>
      <c r="M73" s="34">
        <f>VLOOKUP(A73,'Hospitalisation Details'!A62:M2404,6,FALSE)</f>
        <v>41999.519999999997</v>
      </c>
      <c r="N73" s="35" t="str">
        <f>VLOOKUP(A73,'Hospitalisation Details'!A71:M2413,7,FALSE)</f>
        <v>tier - 1</v>
      </c>
      <c r="O73" s="35" t="str">
        <f>VLOOKUP(A73,'Hospitalisation Details'!A71:M2413,8,FALSE)</f>
        <v>tier - 3</v>
      </c>
      <c r="P73" s="35" t="str">
        <f>VLOOKUP(A73,'Hospitalisation Details'!A71:M2413,9,FALSE)</f>
        <v>R1013</v>
      </c>
      <c r="Q73" s="35">
        <f ca="1">VLOOKUP(A73,'Hospitalisation Details'!A71:M2413,13,FALSE)</f>
        <v>56</v>
      </c>
      <c r="R73" s="32"/>
    </row>
    <row r="74" spans="1:18" ht="15.75" x14ac:dyDescent="0.25">
      <c r="A74" s="42" t="s">
        <v>2292</v>
      </c>
      <c r="B74" s="35" t="str">
        <f>VLOOKUP(A74,'Customer Names'!A71:D2406,3,FALSE)</f>
        <v>Turner</v>
      </c>
      <c r="C74" s="35">
        <f>VLOOKUP(A74,'Medical Examinations'!A72:M2414,2,FALSE)</f>
        <v>38.39</v>
      </c>
      <c r="D74" s="35">
        <f>VLOOKUP(A74,'Medical Examinations'!A72:M2414,3,FALSE)</f>
        <v>4.25</v>
      </c>
      <c r="E74" s="35" t="str">
        <f>VLOOKUP(A74,'Medical Examinations'!A72:M2414,4,FALSE)</f>
        <v>No</v>
      </c>
      <c r="F74" s="35" t="str">
        <f>VLOOKUP(A74,'Medical Examinations'!A72:M2414,5,FALSE)</f>
        <v>No</v>
      </c>
      <c r="G74" s="35" t="str">
        <f>VLOOKUP(A74,'Medical Examinations'!A72:M2414,6,FALSE)</f>
        <v>No</v>
      </c>
      <c r="H74" s="35">
        <f>VLOOKUP(A74,'Medical Examinations'!$A$2:$M$2344,7,FALSE)</f>
        <v>1</v>
      </c>
      <c r="I74" s="35" t="str">
        <f>VLOOKUP(A74,'Medical Examinations'!A72:M2414,8,FALSE)</f>
        <v>yes</v>
      </c>
      <c r="J74" s="35" t="str">
        <f>VLOOKUP(A74,'Medical Examinations'!A72:M2414,9,FALSE)</f>
        <v>OBESITY</v>
      </c>
      <c r="K74" s="35" t="str">
        <f>VLOOKUP(A74,'Medical Examinations'!A72:M2414,10,FALSE)</f>
        <v>NORMAL</v>
      </c>
      <c r="L74" s="47">
        <f>VLOOKUP(A74,'Hospitalisation Details'!A72:M2414,12,FALSE)</f>
        <v>30996</v>
      </c>
      <c r="M74" s="34">
        <f>VLOOKUP(A74,'Hospitalisation Details'!A63:M2405,6,FALSE)</f>
        <v>41949.24</v>
      </c>
      <c r="N74" s="35" t="str">
        <f>VLOOKUP(A74,'Hospitalisation Details'!A72:M2414,7,FALSE)</f>
        <v>tier - 1</v>
      </c>
      <c r="O74" s="35" t="str">
        <f>VLOOKUP(A74,'Hospitalisation Details'!A72:M2414,8,FALSE)</f>
        <v>tier - 1</v>
      </c>
      <c r="P74" s="35" t="str">
        <f>VLOOKUP(A74,'Hospitalisation Details'!A72:M2414,9,FALSE)</f>
        <v>R1013</v>
      </c>
      <c r="Q74" s="35">
        <f ca="1">VLOOKUP(A74,'Hospitalisation Details'!A72:M2414,13,FALSE)</f>
        <v>40</v>
      </c>
      <c r="R74" s="32"/>
    </row>
    <row r="75" spans="1:18" ht="15.75" x14ac:dyDescent="0.25">
      <c r="A75" s="43" t="s">
        <v>2291</v>
      </c>
      <c r="B75" s="35" t="str">
        <f>VLOOKUP(A75,'Customer Names'!A72:D2407,3,FALSE)</f>
        <v>Rangel</v>
      </c>
      <c r="C75" s="35">
        <f>VLOOKUP(A75,'Medical Examinations'!A73:M2415,2,FALSE)</f>
        <v>32.299999999999997</v>
      </c>
      <c r="D75" s="35">
        <f>VLOOKUP(A75,'Medical Examinations'!A73:M2415,3,FALSE)</f>
        <v>4.76</v>
      </c>
      <c r="E75" s="35" t="str">
        <f>VLOOKUP(A75,'Medical Examinations'!A73:M2415,4,FALSE)</f>
        <v>No</v>
      </c>
      <c r="F75" s="35" t="str">
        <f>VLOOKUP(A75,'Medical Examinations'!A73:M2415,5,FALSE)</f>
        <v>No</v>
      </c>
      <c r="G75" s="35" t="str">
        <f>VLOOKUP(A75,'Medical Examinations'!A73:M2415,6,FALSE)</f>
        <v>No</v>
      </c>
      <c r="H75" s="35">
        <f>VLOOKUP(A75,'Medical Examinations'!$A$2:$M$2344,7,FALSE)</f>
        <v>2</v>
      </c>
      <c r="I75" s="35" t="str">
        <f>VLOOKUP(A75,'Medical Examinations'!A73:M2415,8,FALSE)</f>
        <v>yes</v>
      </c>
      <c r="J75" s="35" t="str">
        <f>VLOOKUP(A75,'Medical Examinations'!A73:M2415,9,FALSE)</f>
        <v>OBESITY</v>
      </c>
      <c r="K75" s="35" t="str">
        <f>VLOOKUP(A75,'Medical Examinations'!A73:M2415,10,FALSE)</f>
        <v>NORMAL</v>
      </c>
      <c r="L75" s="47">
        <f>VLOOKUP(A75,'Hospitalisation Details'!A73:M2415,12,FALSE)</f>
        <v>26458</v>
      </c>
      <c r="M75" s="34">
        <f>VLOOKUP(A75,'Hospitalisation Details'!A64:M2406,6,FALSE)</f>
        <v>41919.1</v>
      </c>
      <c r="N75" s="35" t="str">
        <f>VLOOKUP(A75,'Hospitalisation Details'!A73:M2415,7,FALSE)</f>
        <v>tier - 1</v>
      </c>
      <c r="O75" s="35" t="str">
        <f>VLOOKUP(A75,'Hospitalisation Details'!A73:M2415,8,FALSE)</f>
        <v>tier - 1</v>
      </c>
      <c r="P75" s="35" t="str">
        <f>VLOOKUP(A75,'Hospitalisation Details'!A73:M2415,9,FALSE)</f>
        <v>R1016</v>
      </c>
      <c r="Q75" s="35">
        <f ca="1">VLOOKUP(A75,'Hospitalisation Details'!A73:M2415,13,FALSE)</f>
        <v>52</v>
      </c>
      <c r="R75" s="32"/>
    </row>
    <row r="76" spans="1:18" ht="15.75" x14ac:dyDescent="0.25">
      <c r="A76" s="42" t="s">
        <v>2290</v>
      </c>
      <c r="B76" s="35" t="str">
        <f>VLOOKUP(A76,'Customer Names'!A73:D2408,3,FALSE)</f>
        <v>Lacey</v>
      </c>
      <c r="C76" s="35">
        <f>VLOOKUP(A76,'Medical Examinations'!A74:M2416,2,FALSE)</f>
        <v>48.8</v>
      </c>
      <c r="D76" s="35">
        <f>VLOOKUP(A76,'Medical Examinations'!A74:M2416,3,FALSE)</f>
        <v>6.22</v>
      </c>
      <c r="E76" s="35" t="str">
        <f>VLOOKUP(A76,'Medical Examinations'!A74:M2416,4,FALSE)</f>
        <v>yes</v>
      </c>
      <c r="F76" s="35" t="str">
        <f>VLOOKUP(A76,'Medical Examinations'!A74:M2416,5,FALSE)</f>
        <v>No</v>
      </c>
      <c r="G76" s="35" t="str">
        <f>VLOOKUP(A76,'Medical Examinations'!A74:M2416,6,FALSE)</f>
        <v>No</v>
      </c>
      <c r="H76" s="35">
        <f>VLOOKUP(A76,'Medical Examinations'!$A$2:$M$2344,7,FALSE)</f>
        <v>2</v>
      </c>
      <c r="I76" s="35" t="str">
        <f>VLOOKUP(A76,'Medical Examinations'!A74:M2416,8,FALSE)</f>
        <v>yes</v>
      </c>
      <c r="J76" s="35" t="str">
        <f>VLOOKUP(A76,'Medical Examinations'!A74:M2416,9,FALSE)</f>
        <v>OBESITY</v>
      </c>
      <c r="K76" s="35" t="str">
        <f>VLOOKUP(A76,'Medical Examinations'!A74:M2416,10,FALSE)</f>
        <v>PREDIABETES</v>
      </c>
      <c r="L76" s="47">
        <f>VLOOKUP(A76,'Hospitalisation Details'!A74:M2416,12,FALSE)</f>
        <v>24371</v>
      </c>
      <c r="M76" s="34">
        <f>VLOOKUP(A76,'Hospitalisation Details'!A65:M2407,6,FALSE)</f>
        <v>41886.54</v>
      </c>
      <c r="N76" s="35" t="str">
        <f>VLOOKUP(A76,'Hospitalisation Details'!A74:M2416,7,FALSE)</f>
        <v>tier - 1</v>
      </c>
      <c r="O76" s="35" t="str">
        <f>VLOOKUP(A76,'Hospitalisation Details'!A74:M2416,8,FALSE)</f>
        <v>tier - 3</v>
      </c>
      <c r="P76" s="35" t="str">
        <f>VLOOKUP(A76,'Hospitalisation Details'!A74:M2416,9,FALSE)</f>
        <v>R1011</v>
      </c>
      <c r="Q76" s="35">
        <f ca="1">VLOOKUP(A76,'Hospitalisation Details'!A74:M2416,13,FALSE)</f>
        <v>58</v>
      </c>
      <c r="R76" s="32"/>
    </row>
    <row r="77" spans="1:18" ht="15.75" x14ac:dyDescent="0.25">
      <c r="A77" s="43" t="s">
        <v>2289</v>
      </c>
      <c r="B77" s="35" t="str">
        <f>VLOOKUP(A77,'Customer Names'!A74:D2409,3,FALSE)</f>
        <v>Stiger</v>
      </c>
      <c r="C77" s="35">
        <f>VLOOKUP(A77,'Medical Examinations'!A75:M2417,2,FALSE)</f>
        <v>45.5</v>
      </c>
      <c r="D77" s="35">
        <f>VLOOKUP(A77,'Medical Examinations'!A75:M2417,3,FALSE)</f>
        <v>7.96</v>
      </c>
      <c r="E77" s="35" t="str">
        <f>VLOOKUP(A77,'Medical Examinations'!A75:M2417,4,FALSE)</f>
        <v>No</v>
      </c>
      <c r="F77" s="35" t="str">
        <f>VLOOKUP(A77,'Medical Examinations'!A75:M2417,5,FALSE)</f>
        <v>No</v>
      </c>
      <c r="G77" s="35" t="str">
        <f>VLOOKUP(A77,'Medical Examinations'!A75:M2417,6,FALSE)</f>
        <v>No</v>
      </c>
      <c r="H77" s="35">
        <f>VLOOKUP(A77,'Medical Examinations'!$A$2:$M$2344,7,FALSE)</f>
        <v>0</v>
      </c>
      <c r="I77" s="35" t="str">
        <f>VLOOKUP(A77,'Medical Examinations'!A75:M2417,8,FALSE)</f>
        <v>yes</v>
      </c>
      <c r="J77" s="35" t="str">
        <f>VLOOKUP(A77,'Medical Examinations'!A75:M2417,9,FALSE)</f>
        <v>OBESITY</v>
      </c>
      <c r="K77" s="35" t="str">
        <f>VLOOKUP(A77,'Medical Examinations'!A75:M2417,10,FALSE)</f>
        <v>DIABETES</v>
      </c>
      <c r="L77" s="47">
        <f>VLOOKUP(A77,'Hospitalisation Details'!A75:M2417,12,FALSE)</f>
        <v>22911</v>
      </c>
      <c r="M77" s="34">
        <f>VLOOKUP(A77,'Hospitalisation Details'!A66:M2408,6,FALSE)</f>
        <v>41794.629999999997</v>
      </c>
      <c r="N77" s="35" t="str">
        <f>VLOOKUP(A77,'Hospitalisation Details'!A75:M2417,7,FALSE)</f>
        <v>tier - 1</v>
      </c>
      <c r="O77" s="35" t="str">
        <f>VLOOKUP(A77,'Hospitalisation Details'!A75:M2417,8,FALSE)</f>
        <v>tier - 3</v>
      </c>
      <c r="P77" s="35" t="str">
        <f>VLOOKUP(A77,'Hospitalisation Details'!A75:M2417,9,FALSE)</f>
        <v>R1011</v>
      </c>
      <c r="Q77" s="35">
        <f ca="1">VLOOKUP(A77,'Hospitalisation Details'!A75:M2417,13,FALSE)</f>
        <v>62</v>
      </c>
      <c r="R77" s="32"/>
    </row>
    <row r="78" spans="1:18" ht="15.75" x14ac:dyDescent="0.25">
      <c r="A78" s="42" t="s">
        <v>2288</v>
      </c>
      <c r="B78" s="35" t="str">
        <f>VLOOKUP(A78,'Customer Names'!A75:D2410,3,FALSE)</f>
        <v>Caldwell</v>
      </c>
      <c r="C78" s="35">
        <f>VLOOKUP(A78,'Medical Examinations'!A76:M2418,2,FALSE)</f>
        <v>53.61</v>
      </c>
      <c r="D78" s="35">
        <f>VLOOKUP(A78,'Medical Examinations'!A76:M2418,3,FALSE)</f>
        <v>10.92</v>
      </c>
      <c r="E78" s="35" t="str">
        <f>VLOOKUP(A78,'Medical Examinations'!A76:M2418,4,FALSE)</f>
        <v>yes</v>
      </c>
      <c r="F78" s="35" t="str">
        <f>VLOOKUP(A78,'Medical Examinations'!A76:M2418,5,FALSE)</f>
        <v>No</v>
      </c>
      <c r="G78" s="35" t="str">
        <f>VLOOKUP(A78,'Medical Examinations'!A76:M2418,6,FALSE)</f>
        <v>No</v>
      </c>
      <c r="H78" s="35">
        <f>VLOOKUP(A78,'Medical Examinations'!$A$2:$M$2344,7,FALSE)</f>
        <v>1</v>
      </c>
      <c r="I78" s="35" t="str">
        <f>VLOOKUP(A78,'Medical Examinations'!A76:M2418,8,FALSE)</f>
        <v>yes</v>
      </c>
      <c r="J78" s="35" t="str">
        <f>VLOOKUP(A78,'Medical Examinations'!A76:M2418,9,FALSE)</f>
        <v>OBESITY</v>
      </c>
      <c r="K78" s="35" t="str">
        <f>VLOOKUP(A78,'Medical Examinations'!A76:M2418,10,FALSE)</f>
        <v>DIABETES</v>
      </c>
      <c r="L78" s="47">
        <f>VLOOKUP(A78,'Hospitalisation Details'!A76:M2418,12,FALSE)</f>
        <v>27666</v>
      </c>
      <c r="M78" s="34">
        <f>VLOOKUP(A78,'Hospitalisation Details'!A67:M2409,6,FALSE)</f>
        <v>41681.86</v>
      </c>
      <c r="N78" s="35" t="str">
        <f>VLOOKUP(A78,'Hospitalisation Details'!A76:M2418,7,FALSE)</f>
        <v>tier - 1</v>
      </c>
      <c r="O78" s="35" t="str">
        <f>VLOOKUP(A78,'Hospitalisation Details'!A76:M2418,8,FALSE)</f>
        <v>tier - 1</v>
      </c>
      <c r="P78" s="35" t="str">
        <f>VLOOKUP(A78,'Hospitalisation Details'!A76:M2418,9,FALSE)</f>
        <v>R1011</v>
      </c>
      <c r="Q78" s="35">
        <f ca="1">VLOOKUP(A78,'Hospitalisation Details'!A76:M2418,13,FALSE)</f>
        <v>49</v>
      </c>
      <c r="R78" s="32"/>
    </row>
    <row r="79" spans="1:18" ht="15.75" x14ac:dyDescent="0.25">
      <c r="A79" s="43" t="s">
        <v>2287</v>
      </c>
      <c r="B79" s="35" t="str">
        <f>VLOOKUP(A79,'Customer Names'!A76:D2411,3,FALSE)</f>
        <v>Marmillod</v>
      </c>
      <c r="C79" s="35">
        <f>VLOOKUP(A79,'Medical Examinations'!A77:M2419,2,FALSE)</f>
        <v>36.19</v>
      </c>
      <c r="D79" s="35">
        <f>VLOOKUP(A79,'Medical Examinations'!A77:M2419,3,FALSE)</f>
        <v>11.51</v>
      </c>
      <c r="E79" s="35" t="str">
        <f>VLOOKUP(A79,'Medical Examinations'!A77:M2419,4,FALSE)</f>
        <v>yes</v>
      </c>
      <c r="F79" s="35" t="str">
        <f>VLOOKUP(A79,'Medical Examinations'!A77:M2419,5,FALSE)</f>
        <v>No</v>
      </c>
      <c r="G79" s="35" t="str">
        <f>VLOOKUP(A79,'Medical Examinations'!A77:M2419,6,FALSE)</f>
        <v>No</v>
      </c>
      <c r="H79" s="35">
        <f>VLOOKUP(A79,'Medical Examinations'!$A$2:$M$2344,7,FALSE)</f>
        <v>1</v>
      </c>
      <c r="I79" s="35" t="str">
        <f>VLOOKUP(A79,'Medical Examinations'!A77:M2419,8,FALSE)</f>
        <v>yes</v>
      </c>
      <c r="J79" s="35" t="str">
        <f>VLOOKUP(A79,'Medical Examinations'!A77:M2419,9,FALSE)</f>
        <v>OBESITY</v>
      </c>
      <c r="K79" s="35" t="str">
        <f>VLOOKUP(A79,'Medical Examinations'!A77:M2419,10,FALSE)</f>
        <v>DIABETES</v>
      </c>
      <c r="L79" s="47">
        <f>VLOOKUP(A79,'Hospitalisation Details'!A77:M2419,12,FALSE)</f>
        <v>27712</v>
      </c>
      <c r="M79" s="34">
        <f>VLOOKUP(A79,'Hospitalisation Details'!A68:M2410,6,FALSE)</f>
        <v>41676.080000000002</v>
      </c>
      <c r="N79" s="35" t="str">
        <f>VLOOKUP(A79,'Hospitalisation Details'!A77:M2419,7,FALSE)</f>
        <v>tier - 1</v>
      </c>
      <c r="O79" s="35" t="str">
        <f>VLOOKUP(A79,'Hospitalisation Details'!A77:M2419,8,FALSE)</f>
        <v>tier - 2</v>
      </c>
      <c r="P79" s="35" t="str">
        <f>VLOOKUP(A79,'Hospitalisation Details'!A77:M2419,9,FALSE)</f>
        <v>R1013</v>
      </c>
      <c r="Q79" s="35">
        <f ca="1">VLOOKUP(A79,'Hospitalisation Details'!A77:M2419,13,FALSE)</f>
        <v>49</v>
      </c>
      <c r="R79" s="32"/>
    </row>
    <row r="80" spans="1:18" ht="15.75" x14ac:dyDescent="0.25">
      <c r="A80" s="42" t="s">
        <v>2286</v>
      </c>
      <c r="B80" s="35" t="str">
        <f>VLOOKUP(A80,'Customer Names'!A77:D2412,3,FALSE)</f>
        <v>Cloutier-Simons</v>
      </c>
      <c r="C80" s="35">
        <f>VLOOKUP(A80,'Medical Examinations'!A78:M2420,2,FALSE)</f>
        <v>34.6</v>
      </c>
      <c r="D80" s="35">
        <f>VLOOKUP(A80,'Medical Examinations'!A78:M2420,3,FALSE)</f>
        <v>5.99</v>
      </c>
      <c r="E80" s="35" t="str">
        <f>VLOOKUP(A80,'Medical Examinations'!A78:M2420,4,FALSE)</f>
        <v>yes</v>
      </c>
      <c r="F80" s="35" t="str">
        <f>VLOOKUP(A80,'Medical Examinations'!A78:M2420,5,FALSE)</f>
        <v>No</v>
      </c>
      <c r="G80" s="35" t="str">
        <f>VLOOKUP(A80,'Medical Examinations'!A78:M2420,6,FALSE)</f>
        <v>No</v>
      </c>
      <c r="H80" s="35">
        <f>VLOOKUP(A80,'Medical Examinations'!$A$2:$M$2344,7,FALSE)</f>
        <v>0</v>
      </c>
      <c r="I80" s="35" t="str">
        <f>VLOOKUP(A80,'Medical Examinations'!A78:M2420,8,FALSE)</f>
        <v>yes</v>
      </c>
      <c r="J80" s="35" t="str">
        <f>VLOOKUP(A80,'Medical Examinations'!A78:M2420,9,FALSE)</f>
        <v>OBESITY</v>
      </c>
      <c r="K80" s="35" t="str">
        <f>VLOOKUP(A80,'Medical Examinations'!A78:M2420,10,FALSE)</f>
        <v>PREDIABETES</v>
      </c>
      <c r="L80" s="47">
        <f>VLOOKUP(A80,'Hospitalisation Details'!A78:M2420,12,FALSE)</f>
        <v>28062</v>
      </c>
      <c r="M80" s="34">
        <f>VLOOKUP(A80,'Hospitalisation Details'!A69:M2411,6,FALSE)</f>
        <v>41661.599999999999</v>
      </c>
      <c r="N80" s="35" t="str">
        <f>VLOOKUP(A80,'Hospitalisation Details'!A78:M2420,7,FALSE)</f>
        <v>tier - 1</v>
      </c>
      <c r="O80" s="35" t="str">
        <f>VLOOKUP(A80,'Hospitalisation Details'!A78:M2420,8,FALSE)</f>
        <v>tier - 3</v>
      </c>
      <c r="P80" s="35" t="str">
        <f>VLOOKUP(A80,'Hospitalisation Details'!A78:M2420,9,FALSE)</f>
        <v>R1011</v>
      </c>
      <c r="Q80" s="35">
        <f ca="1">VLOOKUP(A80,'Hospitalisation Details'!A78:M2420,13,FALSE)</f>
        <v>48</v>
      </c>
      <c r="R80" s="32"/>
    </row>
    <row r="81" spans="1:18" ht="15.75" x14ac:dyDescent="0.25">
      <c r="A81" s="43" t="s">
        <v>2285</v>
      </c>
      <c r="B81" s="35" t="str">
        <f>VLOOKUP(A81,'Customer Names'!A78:D2413,3,FALSE)</f>
        <v>Vegas</v>
      </c>
      <c r="C81" s="35">
        <f>VLOOKUP(A81,'Medical Examinations'!A79:M2421,2,FALSE)</f>
        <v>54.12</v>
      </c>
      <c r="D81" s="35">
        <f>VLOOKUP(A81,'Medical Examinations'!A79:M2421,3,FALSE)</f>
        <v>11.57</v>
      </c>
      <c r="E81" s="35" t="str">
        <f>VLOOKUP(A81,'Medical Examinations'!A79:M2421,4,FALSE)</f>
        <v>No</v>
      </c>
      <c r="F81" s="35" t="str">
        <f>VLOOKUP(A81,'Medical Examinations'!A79:M2421,5,FALSE)</f>
        <v>No</v>
      </c>
      <c r="G81" s="35" t="str">
        <f>VLOOKUP(A81,'Medical Examinations'!A79:M2421,6,FALSE)</f>
        <v>No</v>
      </c>
      <c r="H81" s="35">
        <f>VLOOKUP(A81,'Medical Examinations'!$A$2:$M$2344,7,FALSE)</f>
        <v>0</v>
      </c>
      <c r="I81" s="35" t="str">
        <f>VLOOKUP(A81,'Medical Examinations'!A79:M2421,8,FALSE)</f>
        <v>yes</v>
      </c>
      <c r="J81" s="35" t="str">
        <f>VLOOKUP(A81,'Medical Examinations'!A79:M2421,9,FALSE)</f>
        <v>OBESITY</v>
      </c>
      <c r="K81" s="35" t="str">
        <f>VLOOKUP(A81,'Medical Examinations'!A79:M2421,10,FALSE)</f>
        <v>DIABETES</v>
      </c>
      <c r="L81" s="47">
        <f>VLOOKUP(A81,'Hospitalisation Details'!A79:M2421,12,FALSE)</f>
        <v>27357</v>
      </c>
      <c r="M81" s="34">
        <f>VLOOKUP(A81,'Hospitalisation Details'!A70:M2412,6,FALSE)</f>
        <v>41636.199999999997</v>
      </c>
      <c r="N81" s="35" t="str">
        <f>VLOOKUP(A81,'Hospitalisation Details'!A79:M2421,7,FALSE)</f>
        <v>tier - 1</v>
      </c>
      <c r="O81" s="35" t="str">
        <f>VLOOKUP(A81,'Hospitalisation Details'!A79:M2421,8,FALSE)</f>
        <v>tier - 1</v>
      </c>
      <c r="P81" s="35" t="str">
        <f>VLOOKUP(A81,'Hospitalisation Details'!A79:M2421,9,FALSE)</f>
        <v>R1011</v>
      </c>
      <c r="Q81" s="35">
        <f ca="1">VLOOKUP(A81,'Hospitalisation Details'!A79:M2421,13,FALSE)</f>
        <v>50</v>
      </c>
      <c r="R81" s="32"/>
    </row>
    <row r="82" spans="1:18" ht="15.75" x14ac:dyDescent="0.25">
      <c r="A82" s="42" t="s">
        <v>2284</v>
      </c>
      <c r="B82" s="35" t="str">
        <f>VLOOKUP(A82,'Customer Names'!A79:D2414,3,FALSE)</f>
        <v>Cochran</v>
      </c>
      <c r="C82" s="35">
        <f>VLOOKUP(A82,'Medical Examinations'!A80:M2422,2,FALSE)</f>
        <v>48.82</v>
      </c>
      <c r="D82" s="35">
        <f>VLOOKUP(A82,'Medical Examinations'!A80:M2422,3,FALSE)</f>
        <v>6.67</v>
      </c>
      <c r="E82" s="35" t="str">
        <f>VLOOKUP(A82,'Medical Examinations'!A80:M2422,4,FALSE)</f>
        <v>yes</v>
      </c>
      <c r="F82" s="35" t="str">
        <f>VLOOKUP(A82,'Medical Examinations'!A80:M2422,5,FALSE)</f>
        <v>No</v>
      </c>
      <c r="G82" s="35" t="str">
        <f>VLOOKUP(A82,'Medical Examinations'!A80:M2422,6,FALSE)</f>
        <v>No</v>
      </c>
      <c r="H82" s="35">
        <f>VLOOKUP(A82,'Medical Examinations'!$A$2:$M$2344,7,FALSE)</f>
        <v>0</v>
      </c>
      <c r="I82" s="35" t="str">
        <f>VLOOKUP(A82,'Medical Examinations'!A80:M2422,8,FALSE)</f>
        <v>yes</v>
      </c>
      <c r="J82" s="35" t="str">
        <f>VLOOKUP(A82,'Medical Examinations'!A80:M2422,9,FALSE)</f>
        <v>OBESITY</v>
      </c>
      <c r="K82" s="35" t="str">
        <f>VLOOKUP(A82,'Medical Examinations'!A80:M2422,10,FALSE)</f>
        <v>DIABETES</v>
      </c>
      <c r="L82" s="47">
        <f>VLOOKUP(A82,'Hospitalisation Details'!A80:M2422,12,FALSE)</f>
        <v>24828</v>
      </c>
      <c r="M82" s="34">
        <f>VLOOKUP(A82,'Hospitalisation Details'!A71:M2413,6,FALSE)</f>
        <v>41505.15</v>
      </c>
      <c r="N82" s="35" t="str">
        <f>VLOOKUP(A82,'Hospitalisation Details'!A80:M2422,7,FALSE)</f>
        <v>tier - 1</v>
      </c>
      <c r="O82" s="35" t="str">
        <f>VLOOKUP(A82,'Hospitalisation Details'!A80:M2422,8,FALSE)</f>
        <v>tier - 2</v>
      </c>
      <c r="P82" s="35" t="str">
        <f>VLOOKUP(A82,'Hospitalisation Details'!A80:M2422,9,FALSE)</f>
        <v>R1011</v>
      </c>
      <c r="Q82" s="35">
        <f ca="1">VLOOKUP(A82,'Hospitalisation Details'!A80:M2422,13,FALSE)</f>
        <v>57</v>
      </c>
      <c r="R82" s="32"/>
    </row>
    <row r="83" spans="1:18" ht="15.75" x14ac:dyDescent="0.25">
      <c r="A83" s="43" t="s">
        <v>2283</v>
      </c>
      <c r="B83" s="35" t="str">
        <f>VLOOKUP(A83,'Customer Names'!A80:D2415,3,FALSE)</f>
        <v>Holtzapple</v>
      </c>
      <c r="C83" s="35">
        <f>VLOOKUP(A83,'Medical Examinations'!A81:M2423,2,FALSE)</f>
        <v>51.01</v>
      </c>
      <c r="D83" s="35">
        <f>VLOOKUP(A83,'Medical Examinations'!A81:M2423,3,FALSE)</f>
        <v>9.1999999999999993</v>
      </c>
      <c r="E83" s="35" t="str">
        <f>VLOOKUP(A83,'Medical Examinations'!A81:M2423,4,FALSE)</f>
        <v>No</v>
      </c>
      <c r="F83" s="35" t="str">
        <f>VLOOKUP(A83,'Medical Examinations'!A81:M2423,5,FALSE)</f>
        <v>No</v>
      </c>
      <c r="G83" s="35" t="str">
        <f>VLOOKUP(A83,'Medical Examinations'!A81:M2423,6,FALSE)</f>
        <v>No</v>
      </c>
      <c r="H83" s="35">
        <f>VLOOKUP(A83,'Medical Examinations'!$A$2:$M$2344,7,FALSE)</f>
        <v>0</v>
      </c>
      <c r="I83" s="35" t="str">
        <f>VLOOKUP(A83,'Medical Examinations'!A81:M2423,8,FALSE)</f>
        <v>yes</v>
      </c>
      <c r="J83" s="35" t="str">
        <f>VLOOKUP(A83,'Medical Examinations'!A81:M2423,9,FALSE)</f>
        <v>OBESITY</v>
      </c>
      <c r="K83" s="35" t="str">
        <f>VLOOKUP(A83,'Medical Examinations'!A81:M2423,10,FALSE)</f>
        <v>DIABETES</v>
      </c>
      <c r="L83" s="47">
        <f>VLOOKUP(A83,'Hospitalisation Details'!A81:M2423,12,FALSE)</f>
        <v>26222</v>
      </c>
      <c r="M83" s="34">
        <f>VLOOKUP(A83,'Hospitalisation Details'!A72:M2414,6,FALSE)</f>
        <v>41351.879999999997</v>
      </c>
      <c r="N83" s="35" t="str">
        <f>VLOOKUP(A83,'Hospitalisation Details'!A81:M2423,7,FALSE)</f>
        <v>tier - 1</v>
      </c>
      <c r="O83" s="35" t="str">
        <f>VLOOKUP(A83,'Hospitalisation Details'!A81:M2423,8,FALSE)</f>
        <v>tier - 2</v>
      </c>
      <c r="P83" s="35" t="str">
        <f>VLOOKUP(A83,'Hospitalisation Details'!A81:M2423,9,FALSE)</f>
        <v>R1011</v>
      </c>
      <c r="Q83" s="35">
        <f ca="1">VLOOKUP(A83,'Hospitalisation Details'!A81:M2423,13,FALSE)</f>
        <v>53</v>
      </c>
      <c r="R83" s="32"/>
    </row>
    <row r="84" spans="1:18" ht="15.75" x14ac:dyDescent="0.25">
      <c r="A84" s="42" t="s">
        <v>2282</v>
      </c>
      <c r="B84" s="35" t="str">
        <f>VLOOKUP(A84,'Customer Names'!A81:D2416,3,FALSE)</f>
        <v>Meyer</v>
      </c>
      <c r="C84" s="35">
        <f>VLOOKUP(A84,'Medical Examinations'!A82:M2424,2,FALSE)</f>
        <v>45.65</v>
      </c>
      <c r="D84" s="35">
        <f>VLOOKUP(A84,'Medical Examinations'!A82:M2424,3,FALSE)</f>
        <v>5.1100000000000003</v>
      </c>
      <c r="E84" s="35" t="str">
        <f>VLOOKUP(A84,'Medical Examinations'!A82:M2424,4,FALSE)</f>
        <v>yes</v>
      </c>
      <c r="F84" s="35" t="str">
        <f>VLOOKUP(A84,'Medical Examinations'!A82:M2424,5,FALSE)</f>
        <v>No</v>
      </c>
      <c r="G84" s="35" t="str">
        <f>VLOOKUP(A84,'Medical Examinations'!A82:M2424,6,FALSE)</f>
        <v>No</v>
      </c>
      <c r="H84" s="35">
        <f>VLOOKUP(A84,'Medical Examinations'!$A$2:$M$2344,7,FALSE)</f>
        <v>1</v>
      </c>
      <c r="I84" s="35" t="str">
        <f>VLOOKUP(A84,'Medical Examinations'!A82:M2424,8,FALSE)</f>
        <v>yes</v>
      </c>
      <c r="J84" s="35" t="str">
        <f>VLOOKUP(A84,'Medical Examinations'!A82:M2424,9,FALSE)</f>
        <v>OBESITY</v>
      </c>
      <c r="K84" s="35" t="str">
        <f>VLOOKUP(A84,'Medical Examinations'!A82:M2424,10,FALSE)</f>
        <v>NORMAL</v>
      </c>
      <c r="L84" s="47">
        <f>VLOOKUP(A84,'Hospitalisation Details'!A82:M2424,12,FALSE)</f>
        <v>23657</v>
      </c>
      <c r="M84" s="34">
        <f>VLOOKUP(A84,'Hospitalisation Details'!A73:M2415,6,FALSE)</f>
        <v>41331.79</v>
      </c>
      <c r="N84" s="35" t="str">
        <f>VLOOKUP(A84,'Hospitalisation Details'!A82:M2424,7,FALSE)</f>
        <v>tier - 1</v>
      </c>
      <c r="O84" s="35" t="str">
        <f>VLOOKUP(A84,'Hospitalisation Details'!A82:M2424,8,FALSE)</f>
        <v>tier - 2</v>
      </c>
      <c r="P84" s="35" t="str">
        <f>VLOOKUP(A84,'Hospitalisation Details'!A82:M2424,9,FALSE)</f>
        <v>R1011</v>
      </c>
      <c r="Q84" s="35">
        <f ca="1">VLOOKUP(A84,'Hospitalisation Details'!A82:M2424,13,FALSE)</f>
        <v>60</v>
      </c>
      <c r="R84" s="32"/>
    </row>
    <row r="85" spans="1:18" ht="15.75" x14ac:dyDescent="0.25">
      <c r="A85" s="43" t="s">
        <v>2281</v>
      </c>
      <c r="B85" s="35" t="str">
        <f>VLOOKUP(A85,'Customer Names'!A82:D2417,3,FALSE)</f>
        <v>Brickley</v>
      </c>
      <c r="C85" s="35">
        <f>VLOOKUP(A85,'Medical Examinations'!A83:M2425,2,FALSE)</f>
        <v>52.9</v>
      </c>
      <c r="D85" s="35">
        <f>VLOOKUP(A85,'Medical Examinations'!A83:M2425,3,FALSE)</f>
        <v>5.34</v>
      </c>
      <c r="E85" s="35" t="str">
        <f>VLOOKUP(A85,'Medical Examinations'!A83:M2425,4,FALSE)</f>
        <v>No</v>
      </c>
      <c r="F85" s="35" t="str">
        <f>VLOOKUP(A85,'Medical Examinations'!A83:M2425,5,FALSE)</f>
        <v>No</v>
      </c>
      <c r="G85" s="35" t="str">
        <f>VLOOKUP(A85,'Medical Examinations'!A83:M2425,6,FALSE)</f>
        <v>No</v>
      </c>
      <c r="H85" s="35">
        <f>VLOOKUP(A85,'Medical Examinations'!$A$2:$M$2344,7,FALSE)</f>
        <v>0</v>
      </c>
      <c r="I85" s="35" t="str">
        <f>VLOOKUP(A85,'Medical Examinations'!A83:M2425,8,FALSE)</f>
        <v>yes</v>
      </c>
      <c r="J85" s="35" t="str">
        <f>VLOOKUP(A85,'Medical Examinations'!A83:M2425,9,FALSE)</f>
        <v>OBESITY</v>
      </c>
      <c r="K85" s="35" t="str">
        <f>VLOOKUP(A85,'Medical Examinations'!A83:M2425,10,FALSE)</f>
        <v>NORMAL</v>
      </c>
      <c r="L85" s="47">
        <f>VLOOKUP(A85,'Hospitalisation Details'!A83:M2425,12,FALSE)</f>
        <v>28364</v>
      </c>
      <c r="M85" s="34">
        <f>VLOOKUP(A85,'Hospitalisation Details'!A74:M2416,6,FALSE)</f>
        <v>41271.5</v>
      </c>
      <c r="N85" s="35" t="str">
        <f>VLOOKUP(A85,'Hospitalisation Details'!A83:M2425,7,FALSE)</f>
        <v>tier - 1</v>
      </c>
      <c r="O85" s="35" t="str">
        <f>VLOOKUP(A85,'Hospitalisation Details'!A83:M2425,8,FALSE)</f>
        <v>tier - 2</v>
      </c>
      <c r="P85" s="35" t="str">
        <f>VLOOKUP(A85,'Hospitalisation Details'!A83:M2425,9,FALSE)</f>
        <v>R1011</v>
      </c>
      <c r="Q85" s="35">
        <f ca="1">VLOOKUP(A85,'Hospitalisation Details'!A83:M2425,13,FALSE)</f>
        <v>47</v>
      </c>
      <c r="R85" s="32"/>
    </row>
    <row r="86" spans="1:18" ht="15.75" x14ac:dyDescent="0.25">
      <c r="A86" s="42" t="s">
        <v>2280</v>
      </c>
      <c r="B86" s="35" t="str">
        <f>VLOOKUP(A86,'Customer Names'!A83:D2418,3,FALSE)</f>
        <v>Magee</v>
      </c>
      <c r="C86" s="35">
        <f>VLOOKUP(A86,'Medical Examinations'!A84:M2426,2,FALSE)</f>
        <v>45.41</v>
      </c>
      <c r="D86" s="35">
        <f>VLOOKUP(A86,'Medical Examinations'!A84:M2426,3,FALSE)</f>
        <v>4.03</v>
      </c>
      <c r="E86" s="35" t="str">
        <f>VLOOKUP(A86,'Medical Examinations'!A84:M2426,4,FALSE)</f>
        <v>yes</v>
      </c>
      <c r="F86" s="35" t="str">
        <f>VLOOKUP(A86,'Medical Examinations'!A84:M2426,5,FALSE)</f>
        <v>No</v>
      </c>
      <c r="G86" s="35" t="str">
        <f>VLOOKUP(A86,'Medical Examinations'!A84:M2426,6,FALSE)</f>
        <v>No</v>
      </c>
      <c r="H86" s="35">
        <f>VLOOKUP(A86,'Medical Examinations'!$A$2:$M$2344,7,FALSE)</f>
        <v>1</v>
      </c>
      <c r="I86" s="35" t="str">
        <f>VLOOKUP(A86,'Medical Examinations'!A84:M2426,8,FALSE)</f>
        <v>yes</v>
      </c>
      <c r="J86" s="35" t="str">
        <f>VLOOKUP(A86,'Medical Examinations'!A84:M2426,9,FALSE)</f>
        <v>OBESITY</v>
      </c>
      <c r="K86" s="35" t="str">
        <f>VLOOKUP(A86,'Medical Examinations'!A84:M2426,10,FALSE)</f>
        <v>NORMAL</v>
      </c>
      <c r="L86" s="47">
        <f>VLOOKUP(A86,'Hospitalisation Details'!A84:M2426,12,FALSE)</f>
        <v>23534</v>
      </c>
      <c r="M86" s="34">
        <f>VLOOKUP(A86,'Hospitalisation Details'!A75:M2417,6,FALSE)</f>
        <v>41250.39</v>
      </c>
      <c r="N86" s="35" t="str">
        <f>VLOOKUP(A86,'Hospitalisation Details'!A84:M2426,7,FALSE)</f>
        <v>tier - 1</v>
      </c>
      <c r="O86" s="35" t="str">
        <f>VLOOKUP(A86,'Hospitalisation Details'!A84:M2426,8,FALSE)</f>
        <v>tier - 3</v>
      </c>
      <c r="P86" s="35" t="str">
        <f>VLOOKUP(A86,'Hospitalisation Details'!A84:M2426,9,FALSE)</f>
        <v>R1011</v>
      </c>
      <c r="Q86" s="35">
        <f ca="1">VLOOKUP(A86,'Hospitalisation Details'!A84:M2426,13,FALSE)</f>
        <v>60</v>
      </c>
      <c r="R86" s="32"/>
    </row>
    <row r="87" spans="1:18" ht="15.75" x14ac:dyDescent="0.25">
      <c r="A87" s="43" t="s">
        <v>2279</v>
      </c>
      <c r="B87" s="35" t="str">
        <f>VLOOKUP(A87,'Customer Names'!A84:D2419,3,FALSE)</f>
        <v>Thoma</v>
      </c>
      <c r="C87" s="35">
        <f>VLOOKUP(A87,'Medical Examinations'!A85:M2427,2,FALSE)</f>
        <v>49.41</v>
      </c>
      <c r="D87" s="35">
        <f>VLOOKUP(A87,'Medical Examinations'!A85:M2427,3,FALSE)</f>
        <v>4.2300000000000004</v>
      </c>
      <c r="E87" s="35" t="str">
        <f>VLOOKUP(A87,'Medical Examinations'!A85:M2427,4,FALSE)</f>
        <v>yes</v>
      </c>
      <c r="F87" s="35" t="str">
        <f>VLOOKUP(A87,'Medical Examinations'!A85:M2427,5,FALSE)</f>
        <v>No</v>
      </c>
      <c r="G87" s="35" t="str">
        <f>VLOOKUP(A87,'Medical Examinations'!A85:M2427,6,FALSE)</f>
        <v>Yes</v>
      </c>
      <c r="H87" s="35">
        <f>VLOOKUP(A87,'Medical Examinations'!$A$2:$M$2344,7,FALSE)</f>
        <v>1</v>
      </c>
      <c r="I87" s="35" t="str">
        <f>VLOOKUP(A87,'Medical Examinations'!A85:M2427,8,FALSE)</f>
        <v>yes</v>
      </c>
      <c r="J87" s="35" t="str">
        <f>VLOOKUP(A87,'Medical Examinations'!A85:M2427,9,FALSE)</f>
        <v>OBESITY</v>
      </c>
      <c r="K87" s="35" t="str">
        <f>VLOOKUP(A87,'Medical Examinations'!A85:M2427,10,FALSE)</f>
        <v>NORMAL</v>
      </c>
      <c r="L87" s="47">
        <f>VLOOKUP(A87,'Hospitalisation Details'!A85:M2427,12,FALSE)</f>
        <v>25423</v>
      </c>
      <c r="M87" s="34">
        <f>VLOOKUP(A87,'Hospitalisation Details'!A76:M2418,6,FALSE)</f>
        <v>41191.57</v>
      </c>
      <c r="N87" s="35" t="str">
        <f>VLOOKUP(A87,'Hospitalisation Details'!A85:M2427,7,FALSE)</f>
        <v>tier - 1</v>
      </c>
      <c r="O87" s="35" t="str">
        <f>VLOOKUP(A87,'Hospitalisation Details'!A85:M2427,8,FALSE)</f>
        <v>tier - 2</v>
      </c>
      <c r="P87" s="35" t="str">
        <f>VLOOKUP(A87,'Hospitalisation Details'!A85:M2427,9,FALSE)</f>
        <v>R1011</v>
      </c>
      <c r="Q87" s="35">
        <f ca="1">VLOOKUP(A87,'Hospitalisation Details'!A85:M2427,13,FALSE)</f>
        <v>55</v>
      </c>
      <c r="R87" s="32"/>
    </row>
    <row r="88" spans="1:18" ht="15.75" x14ac:dyDescent="0.25">
      <c r="A88" s="42" t="s">
        <v>2278</v>
      </c>
      <c r="B88" s="35" t="str">
        <f>VLOOKUP(A88,'Customer Names'!A85:D2420,3,FALSE)</f>
        <v>Heagy</v>
      </c>
      <c r="C88" s="35">
        <f>VLOOKUP(A88,'Medical Examinations'!A86:M2428,2,FALSE)</f>
        <v>31.824999999999999</v>
      </c>
      <c r="D88" s="35">
        <f>VLOOKUP(A88,'Medical Examinations'!A86:M2428,3,FALSE)</f>
        <v>4.0599999999999996</v>
      </c>
      <c r="E88" s="35" t="str">
        <f>VLOOKUP(A88,'Medical Examinations'!A86:M2428,4,FALSE)</f>
        <v>No</v>
      </c>
      <c r="F88" s="35" t="str">
        <f>VLOOKUP(A88,'Medical Examinations'!A86:M2428,5,FALSE)</f>
        <v>No</v>
      </c>
      <c r="G88" s="35" t="str">
        <f>VLOOKUP(A88,'Medical Examinations'!A86:M2428,6,FALSE)</f>
        <v>No</v>
      </c>
      <c r="H88" s="35">
        <f>VLOOKUP(A88,'Medical Examinations'!$A$2:$M$2344,7,FALSE)</f>
        <v>2</v>
      </c>
      <c r="I88" s="35" t="str">
        <f>VLOOKUP(A88,'Medical Examinations'!A86:M2428,8,FALSE)</f>
        <v>yes</v>
      </c>
      <c r="J88" s="35" t="str">
        <f>VLOOKUP(A88,'Medical Examinations'!A86:M2428,9,FALSE)</f>
        <v>OBESITY</v>
      </c>
      <c r="K88" s="35" t="str">
        <f>VLOOKUP(A88,'Medical Examinations'!A86:M2428,10,FALSE)</f>
        <v>NORMAL</v>
      </c>
      <c r="L88" s="47">
        <f>VLOOKUP(A88,'Hospitalisation Details'!A86:M2428,12,FALSE)</f>
        <v>26548</v>
      </c>
      <c r="M88" s="34">
        <f>VLOOKUP(A88,'Hospitalisation Details'!A77:M2419,6,FALSE)</f>
        <v>41097.160000000003</v>
      </c>
      <c r="N88" s="35" t="str">
        <f>VLOOKUP(A88,'Hospitalisation Details'!A86:M2428,7,FALSE)</f>
        <v>tier - 1</v>
      </c>
      <c r="O88" s="35" t="str">
        <f>VLOOKUP(A88,'Hospitalisation Details'!A86:M2428,8,FALSE)</f>
        <v>tier - 3</v>
      </c>
      <c r="P88" s="35" t="str">
        <f>VLOOKUP(A88,'Hospitalisation Details'!A86:M2428,9,FALSE)</f>
        <v>R1016</v>
      </c>
      <c r="Q88" s="35">
        <f ca="1">VLOOKUP(A88,'Hospitalisation Details'!A86:M2428,13,FALSE)</f>
        <v>52</v>
      </c>
      <c r="R88" s="32"/>
    </row>
    <row r="89" spans="1:18" ht="15.75" x14ac:dyDescent="0.25">
      <c r="A89" s="43" t="s">
        <v>2277</v>
      </c>
      <c r="B89" s="35" t="str">
        <f>VLOOKUP(A89,'Customer Names'!A86:D2421,3,FALSE)</f>
        <v>Regnier</v>
      </c>
      <c r="C89" s="35">
        <f>VLOOKUP(A89,'Medical Examinations'!A87:M2429,2,FALSE)</f>
        <v>51.28</v>
      </c>
      <c r="D89" s="35">
        <f>VLOOKUP(A89,'Medical Examinations'!A87:M2429,3,FALSE)</f>
        <v>4.68</v>
      </c>
      <c r="E89" s="35" t="str">
        <f>VLOOKUP(A89,'Medical Examinations'!A87:M2429,4,FALSE)</f>
        <v>No</v>
      </c>
      <c r="F89" s="35" t="str">
        <f>VLOOKUP(A89,'Medical Examinations'!A87:M2429,5,FALSE)</f>
        <v>No</v>
      </c>
      <c r="G89" s="35" t="str">
        <f>VLOOKUP(A89,'Medical Examinations'!A87:M2429,6,FALSE)</f>
        <v>No</v>
      </c>
      <c r="H89" s="35">
        <f>VLOOKUP(A89,'Medical Examinations'!$A$2:$M$2344,7,FALSE)</f>
        <v>2</v>
      </c>
      <c r="I89" s="35" t="str">
        <f>VLOOKUP(A89,'Medical Examinations'!A87:M2429,8,FALSE)</f>
        <v>yes</v>
      </c>
      <c r="J89" s="35" t="str">
        <f>VLOOKUP(A89,'Medical Examinations'!A87:M2429,9,FALSE)</f>
        <v>OBESITY</v>
      </c>
      <c r="K89" s="35" t="str">
        <f>VLOOKUP(A89,'Medical Examinations'!A87:M2429,10,FALSE)</f>
        <v>NORMAL</v>
      </c>
      <c r="L89" s="47">
        <f>VLOOKUP(A89,'Hospitalisation Details'!A87:M2429,12,FALSE)</f>
        <v>26523</v>
      </c>
      <c r="M89" s="34">
        <f>VLOOKUP(A89,'Hospitalisation Details'!A78:M2420,6,FALSE)</f>
        <v>41055.29</v>
      </c>
      <c r="N89" s="35" t="str">
        <f>VLOOKUP(A89,'Hospitalisation Details'!A87:M2429,7,FALSE)</f>
        <v>tier - 1</v>
      </c>
      <c r="O89" s="35" t="str">
        <f>VLOOKUP(A89,'Hospitalisation Details'!A87:M2429,8,FALSE)</f>
        <v>tier - 2</v>
      </c>
      <c r="P89" s="35" t="str">
        <f>VLOOKUP(A89,'Hospitalisation Details'!A87:M2429,9,FALSE)</f>
        <v>R1011</v>
      </c>
      <c r="Q89" s="35">
        <f ca="1">VLOOKUP(A89,'Hospitalisation Details'!A87:M2429,13,FALSE)</f>
        <v>52</v>
      </c>
      <c r="R89" s="32"/>
    </row>
    <row r="90" spans="1:18" ht="15.75" x14ac:dyDescent="0.25">
      <c r="A90" s="42" t="s">
        <v>2276</v>
      </c>
      <c r="B90" s="35" t="str">
        <f>VLOOKUP(A90,'Customer Names'!A87:D2422,3,FALSE)</f>
        <v>Parendo</v>
      </c>
      <c r="C90" s="35">
        <f>VLOOKUP(A90,'Medical Examinations'!A88:M2430,2,FALSE)</f>
        <v>34.96</v>
      </c>
      <c r="D90" s="35">
        <f>VLOOKUP(A90,'Medical Examinations'!A88:M2430,3,FALSE)</f>
        <v>4.34</v>
      </c>
      <c r="E90" s="35" t="str">
        <f>VLOOKUP(A90,'Medical Examinations'!A88:M2430,4,FALSE)</f>
        <v>No</v>
      </c>
      <c r="F90" s="35" t="str">
        <f>VLOOKUP(A90,'Medical Examinations'!A88:M2430,5,FALSE)</f>
        <v>No</v>
      </c>
      <c r="G90" s="35" t="str">
        <f>VLOOKUP(A90,'Medical Examinations'!A88:M2430,6,FALSE)</f>
        <v>Yes</v>
      </c>
      <c r="H90" s="35">
        <f>VLOOKUP(A90,'Medical Examinations'!$A$2:$M$2344,7,FALSE)</f>
        <v>1</v>
      </c>
      <c r="I90" s="35" t="str">
        <f>VLOOKUP(A90,'Medical Examinations'!A88:M2430,8,FALSE)</f>
        <v>yes</v>
      </c>
      <c r="J90" s="35" t="str">
        <f>VLOOKUP(A90,'Medical Examinations'!A88:M2430,9,FALSE)</f>
        <v>OBESITY</v>
      </c>
      <c r="K90" s="35" t="str">
        <f>VLOOKUP(A90,'Medical Examinations'!A88:M2430,10,FALSE)</f>
        <v>NORMAL</v>
      </c>
      <c r="L90" s="47">
        <f>VLOOKUP(A90,'Hospitalisation Details'!A88:M2430,12,FALSE)</f>
        <v>29139</v>
      </c>
      <c r="M90" s="34">
        <f>VLOOKUP(A90,'Hospitalisation Details'!A79:M2421,6,FALSE)</f>
        <v>41034.22</v>
      </c>
      <c r="N90" s="35" t="str">
        <f>VLOOKUP(A90,'Hospitalisation Details'!A88:M2430,7,FALSE)</f>
        <v>tier - 1</v>
      </c>
      <c r="O90" s="35" t="str">
        <f>VLOOKUP(A90,'Hospitalisation Details'!A88:M2430,8,FALSE)</f>
        <v>tier - 3</v>
      </c>
      <c r="P90" s="35" t="str">
        <f>VLOOKUP(A90,'Hospitalisation Details'!A88:M2430,9,FALSE)</f>
        <v>R1017</v>
      </c>
      <c r="Q90" s="35">
        <f ca="1">VLOOKUP(A90,'Hospitalisation Details'!A88:M2430,13,FALSE)</f>
        <v>45</v>
      </c>
      <c r="R90" s="32"/>
    </row>
    <row r="91" spans="1:18" ht="15.75" x14ac:dyDescent="0.25">
      <c r="A91" s="43" t="s">
        <v>2275</v>
      </c>
      <c r="B91" s="35" t="str">
        <f>VLOOKUP(A91,'Customer Names'!A88:D2423,3,FALSE)</f>
        <v>Schell</v>
      </c>
      <c r="C91" s="35">
        <f>VLOOKUP(A91,'Medical Examinations'!A89:M2431,2,FALSE)</f>
        <v>33.11</v>
      </c>
      <c r="D91" s="35">
        <f>VLOOKUP(A91,'Medical Examinations'!A89:M2431,3,FALSE)</f>
        <v>10.51</v>
      </c>
      <c r="E91" s="35" t="str">
        <f>VLOOKUP(A91,'Medical Examinations'!A89:M2431,4,FALSE)</f>
        <v>No</v>
      </c>
      <c r="F91" s="35" t="str">
        <f>VLOOKUP(A91,'Medical Examinations'!A89:M2431,5,FALSE)</f>
        <v>No</v>
      </c>
      <c r="G91" s="35" t="str">
        <f>VLOOKUP(A91,'Medical Examinations'!A89:M2431,6,FALSE)</f>
        <v>No</v>
      </c>
      <c r="H91" s="35">
        <f>VLOOKUP(A91,'Medical Examinations'!$A$2:$M$2344,7,FALSE)</f>
        <v>0</v>
      </c>
      <c r="I91" s="35" t="str">
        <f>VLOOKUP(A91,'Medical Examinations'!A89:M2431,8,FALSE)</f>
        <v>yes</v>
      </c>
      <c r="J91" s="35" t="str">
        <f>VLOOKUP(A91,'Medical Examinations'!A89:M2431,9,FALSE)</f>
        <v>OBESITY</v>
      </c>
      <c r="K91" s="35" t="str">
        <f>VLOOKUP(A91,'Medical Examinations'!A89:M2431,10,FALSE)</f>
        <v>DIABETES</v>
      </c>
      <c r="L91" s="47">
        <f>VLOOKUP(A91,'Hospitalisation Details'!A89:M2431,12,FALSE)</f>
        <v>27185</v>
      </c>
      <c r="M91" s="34">
        <f>VLOOKUP(A91,'Hospitalisation Details'!A80:M2422,6,FALSE)</f>
        <v>40974.160000000003</v>
      </c>
      <c r="N91" s="35" t="str">
        <f>VLOOKUP(A91,'Hospitalisation Details'!A89:M2431,7,FALSE)</f>
        <v>tier - 1</v>
      </c>
      <c r="O91" s="35" t="str">
        <f>VLOOKUP(A91,'Hospitalisation Details'!A89:M2431,8,FALSE)</f>
        <v>tier - 2</v>
      </c>
      <c r="P91" s="35" t="str">
        <f>VLOOKUP(A91,'Hospitalisation Details'!A89:M2431,9,FALSE)</f>
        <v>R1013</v>
      </c>
      <c r="Q91" s="35">
        <f ca="1">VLOOKUP(A91,'Hospitalisation Details'!A89:M2431,13,FALSE)</f>
        <v>50</v>
      </c>
      <c r="R91" s="32"/>
    </row>
    <row r="92" spans="1:18" ht="15.75" x14ac:dyDescent="0.25">
      <c r="A92" s="42" t="s">
        <v>2274</v>
      </c>
      <c r="B92" s="35" t="str">
        <f>VLOOKUP(A92,'Customer Names'!A89:D2424,3,FALSE)</f>
        <v>Driscoll</v>
      </c>
      <c r="C92" s="35">
        <f>VLOOKUP(A92,'Medical Examinations'!A90:M2432,2,FALSE)</f>
        <v>54.74</v>
      </c>
      <c r="D92" s="35">
        <f>VLOOKUP(A92,'Medical Examinations'!A90:M2432,3,FALSE)</f>
        <v>5.84</v>
      </c>
      <c r="E92" s="35" t="str">
        <f>VLOOKUP(A92,'Medical Examinations'!A90:M2432,4,FALSE)</f>
        <v>yes</v>
      </c>
      <c r="F92" s="35" t="str">
        <f>VLOOKUP(A92,'Medical Examinations'!A90:M2432,5,FALSE)</f>
        <v>No</v>
      </c>
      <c r="G92" s="35" t="str">
        <f>VLOOKUP(A92,'Medical Examinations'!A90:M2432,6,FALSE)</f>
        <v>Yes</v>
      </c>
      <c r="H92" s="35">
        <f>VLOOKUP(A92,'Medical Examinations'!$A$2:$M$2344,7,FALSE)</f>
        <v>1</v>
      </c>
      <c r="I92" s="35" t="str">
        <f>VLOOKUP(A92,'Medical Examinations'!A90:M2432,8,FALSE)</f>
        <v>yes</v>
      </c>
      <c r="J92" s="35" t="str">
        <f>VLOOKUP(A92,'Medical Examinations'!A90:M2432,9,FALSE)</f>
        <v>OBESITY</v>
      </c>
      <c r="K92" s="35" t="str">
        <f>VLOOKUP(A92,'Medical Examinations'!A90:M2432,10,FALSE)</f>
        <v>PREDIABETES</v>
      </c>
      <c r="L92" s="47">
        <f>VLOOKUP(A92,'Hospitalisation Details'!A90:M2432,12,FALSE)</f>
        <v>30567</v>
      </c>
      <c r="M92" s="34">
        <f>VLOOKUP(A92,'Hospitalisation Details'!A81:M2423,6,FALSE)</f>
        <v>40961.29</v>
      </c>
      <c r="N92" s="35" t="str">
        <f>VLOOKUP(A92,'Hospitalisation Details'!A90:M2432,7,FALSE)</f>
        <v>tier - 1</v>
      </c>
      <c r="O92" s="35" t="str">
        <f>VLOOKUP(A92,'Hospitalisation Details'!A90:M2432,8,FALSE)</f>
        <v>tier - 2</v>
      </c>
      <c r="P92" s="35" t="str">
        <f>VLOOKUP(A92,'Hospitalisation Details'!A90:M2432,9,FALSE)</f>
        <v>R1011</v>
      </c>
      <c r="Q92" s="35">
        <f ca="1">VLOOKUP(A92,'Hospitalisation Details'!A90:M2432,13,FALSE)</f>
        <v>41</v>
      </c>
      <c r="R92" s="32"/>
    </row>
    <row r="93" spans="1:18" ht="15.75" x14ac:dyDescent="0.25">
      <c r="A93" s="43" t="s">
        <v>2273</v>
      </c>
      <c r="B93" s="35" t="str">
        <f>VLOOKUP(A93,'Customer Names'!A90:D2425,3,FALSE)</f>
        <v>Mitchell</v>
      </c>
      <c r="C93" s="35">
        <f>VLOOKUP(A93,'Medical Examinations'!A91:M2433,2,FALSE)</f>
        <v>32.56</v>
      </c>
      <c r="D93" s="35">
        <f>VLOOKUP(A93,'Medical Examinations'!A91:M2433,3,FALSE)</f>
        <v>5.41</v>
      </c>
      <c r="E93" s="35" t="str">
        <f>VLOOKUP(A93,'Medical Examinations'!A91:M2433,4,FALSE)</f>
        <v>No</v>
      </c>
      <c r="F93" s="35" t="str">
        <f>VLOOKUP(A93,'Medical Examinations'!A91:M2433,5,FALSE)</f>
        <v>No</v>
      </c>
      <c r="G93" s="35" t="str">
        <f>VLOOKUP(A93,'Medical Examinations'!A91:M2433,6,FALSE)</f>
        <v>Yes</v>
      </c>
      <c r="H93" s="35">
        <f>VLOOKUP(A93,'Medical Examinations'!$A$2:$M$2344,7,FALSE)</f>
        <v>1</v>
      </c>
      <c r="I93" s="35" t="str">
        <f>VLOOKUP(A93,'Medical Examinations'!A91:M2433,8,FALSE)</f>
        <v>yes</v>
      </c>
      <c r="J93" s="35" t="str">
        <f>VLOOKUP(A93,'Medical Examinations'!A91:M2433,9,FALSE)</f>
        <v>OBESITY</v>
      </c>
      <c r="K93" s="35" t="str">
        <f>VLOOKUP(A93,'Medical Examinations'!A91:M2433,10,FALSE)</f>
        <v>NORMAL</v>
      </c>
      <c r="L93" s="47">
        <f>VLOOKUP(A93,'Hospitalisation Details'!A91:M2433,12,FALSE)</f>
        <v>29114</v>
      </c>
      <c r="M93" s="34">
        <f>VLOOKUP(A93,'Hospitalisation Details'!A82:M2424,6,FALSE)</f>
        <v>40941.29</v>
      </c>
      <c r="N93" s="35" t="str">
        <f>VLOOKUP(A93,'Hospitalisation Details'!A91:M2433,7,FALSE)</f>
        <v>tier - 1</v>
      </c>
      <c r="O93" s="35" t="str">
        <f>VLOOKUP(A93,'Hospitalisation Details'!A91:M2433,8,FALSE)</f>
        <v>tier - 2</v>
      </c>
      <c r="P93" s="35" t="str">
        <f>VLOOKUP(A93,'Hospitalisation Details'!A91:M2433,9,FALSE)</f>
        <v>R1013</v>
      </c>
      <c r="Q93" s="35">
        <f ca="1">VLOOKUP(A93,'Hospitalisation Details'!A91:M2433,13,FALSE)</f>
        <v>45</v>
      </c>
      <c r="R93" s="32"/>
    </row>
    <row r="94" spans="1:18" ht="15.75" x14ac:dyDescent="0.25">
      <c r="A94" s="42" t="s">
        <v>2272</v>
      </c>
      <c r="B94" s="35" t="str">
        <f>VLOOKUP(A94,'Customer Names'!A91:D2426,3,FALSE)</f>
        <v>Cutler</v>
      </c>
      <c r="C94" s="35">
        <f>VLOOKUP(A94,'Medical Examinations'!A92:M2434,2,FALSE)</f>
        <v>39.049999999999997</v>
      </c>
      <c r="D94" s="35">
        <f>VLOOKUP(A94,'Medical Examinations'!A92:M2434,3,FALSE)</f>
        <v>6.06</v>
      </c>
      <c r="E94" s="35" t="str">
        <f>VLOOKUP(A94,'Medical Examinations'!A92:M2434,4,FALSE)</f>
        <v>No</v>
      </c>
      <c r="F94" s="35" t="str">
        <f>VLOOKUP(A94,'Medical Examinations'!A92:M2434,5,FALSE)</f>
        <v>No</v>
      </c>
      <c r="G94" s="35" t="str">
        <f>VLOOKUP(A94,'Medical Examinations'!A92:M2434,6,FALSE)</f>
        <v>No</v>
      </c>
      <c r="H94" s="35">
        <f>VLOOKUP(A94,'Medical Examinations'!$A$2:$M$2344,7,FALSE)</f>
        <v>1</v>
      </c>
      <c r="I94" s="35" t="str">
        <f>VLOOKUP(A94,'Medical Examinations'!A92:M2434,8,FALSE)</f>
        <v>yes</v>
      </c>
      <c r="J94" s="35" t="str">
        <f>VLOOKUP(A94,'Medical Examinations'!A92:M2434,9,FALSE)</f>
        <v>OBESITY</v>
      </c>
      <c r="K94" s="35" t="str">
        <f>VLOOKUP(A94,'Medical Examinations'!A92:M2434,10,FALSE)</f>
        <v>PREDIABETES</v>
      </c>
      <c r="L94" s="47">
        <f>VLOOKUP(A94,'Hospitalisation Details'!A92:M2434,12,FALSE)</f>
        <v>33820</v>
      </c>
      <c r="M94" s="34">
        <f>VLOOKUP(A94,'Hospitalisation Details'!A83:M2425,6,FALSE)</f>
        <v>40932.43</v>
      </c>
      <c r="N94" s="35" t="str">
        <f>VLOOKUP(A94,'Hospitalisation Details'!A92:M2434,7,FALSE)</f>
        <v>tier - 1</v>
      </c>
      <c r="O94" s="35" t="str">
        <f>VLOOKUP(A94,'Hospitalisation Details'!A92:M2434,8,FALSE)</f>
        <v>tier - 2</v>
      </c>
      <c r="P94" s="35" t="str">
        <f>VLOOKUP(A94,'Hospitalisation Details'!A92:M2434,9,FALSE)</f>
        <v>R1013</v>
      </c>
      <c r="Q94" s="35">
        <f ca="1">VLOOKUP(A94,'Hospitalisation Details'!A92:M2434,13,FALSE)</f>
        <v>32</v>
      </c>
      <c r="R94" s="32"/>
    </row>
    <row r="95" spans="1:18" ht="15.75" x14ac:dyDescent="0.25">
      <c r="A95" s="43" t="s">
        <v>2271</v>
      </c>
      <c r="B95" s="35" t="str">
        <f>VLOOKUP(A95,'Customer Names'!A92:D2427,3,FALSE)</f>
        <v>Derian</v>
      </c>
      <c r="C95" s="35">
        <f>VLOOKUP(A95,'Medical Examinations'!A93:M2435,2,FALSE)</f>
        <v>42.75</v>
      </c>
      <c r="D95" s="35">
        <f>VLOOKUP(A95,'Medical Examinations'!A93:M2435,3,FALSE)</f>
        <v>4.22</v>
      </c>
      <c r="E95" s="35" t="str">
        <f>VLOOKUP(A95,'Medical Examinations'!A93:M2435,4,FALSE)</f>
        <v>No</v>
      </c>
      <c r="F95" s="35" t="str">
        <f>VLOOKUP(A95,'Medical Examinations'!A93:M2435,5,FALSE)</f>
        <v>No</v>
      </c>
      <c r="G95" s="35" t="str">
        <f>VLOOKUP(A95,'Medical Examinations'!A93:M2435,6,FALSE)</f>
        <v>No</v>
      </c>
      <c r="H95" s="35">
        <f>VLOOKUP(A95,'Medical Examinations'!$A$2:$M$2344,7,FALSE)</f>
        <v>0</v>
      </c>
      <c r="I95" s="35" t="str">
        <f>VLOOKUP(A95,'Medical Examinations'!A93:M2435,8,FALSE)</f>
        <v>yes</v>
      </c>
      <c r="J95" s="35" t="str">
        <f>VLOOKUP(A95,'Medical Examinations'!A93:M2435,9,FALSE)</f>
        <v>OBESITY</v>
      </c>
      <c r="K95" s="35" t="str">
        <f>VLOOKUP(A95,'Medical Examinations'!A93:M2435,10,FALSE)</f>
        <v>NORMAL</v>
      </c>
      <c r="L95" s="47">
        <f>VLOOKUP(A95,'Hospitalisation Details'!A93:M2435,12,FALSE)</f>
        <v>36343</v>
      </c>
      <c r="M95" s="34">
        <f>VLOOKUP(A95,'Hospitalisation Details'!A84:M2426,6,FALSE)</f>
        <v>40904.199999999997</v>
      </c>
      <c r="N95" s="35" t="str">
        <f>VLOOKUP(A95,'Hospitalisation Details'!A93:M2435,7,FALSE)</f>
        <v>tier - 1</v>
      </c>
      <c r="O95" s="35" t="str">
        <f>VLOOKUP(A95,'Hospitalisation Details'!A93:M2435,8,FALSE)</f>
        <v>tier - 1</v>
      </c>
      <c r="P95" s="35" t="str">
        <f>VLOOKUP(A95,'Hospitalisation Details'!A93:M2435,9,FALSE)</f>
        <v>R1024</v>
      </c>
      <c r="Q95" s="35">
        <f ca="1">VLOOKUP(A95,'Hospitalisation Details'!A93:M2435,13,FALSE)</f>
        <v>25</v>
      </c>
      <c r="R95" s="32"/>
    </row>
    <row r="96" spans="1:18" ht="15.75" x14ac:dyDescent="0.25">
      <c r="A96" s="42" t="s">
        <v>2270</v>
      </c>
      <c r="B96" s="35" t="str">
        <f>VLOOKUP(A96,'Customer Names'!A93:D2428,3,FALSE)</f>
        <v>Farina</v>
      </c>
      <c r="C96" s="35">
        <f>VLOOKUP(A96,'Medical Examinations'!A94:M2436,2,FALSE)</f>
        <v>50.58</v>
      </c>
      <c r="D96" s="35">
        <f>VLOOKUP(A96,'Medical Examinations'!A94:M2436,3,FALSE)</f>
        <v>5.12</v>
      </c>
      <c r="E96" s="35" t="str">
        <f>VLOOKUP(A96,'Medical Examinations'!A94:M2436,4,FALSE)</f>
        <v>No</v>
      </c>
      <c r="F96" s="35" t="str">
        <f>VLOOKUP(A96,'Medical Examinations'!A94:M2436,5,FALSE)</f>
        <v>No</v>
      </c>
      <c r="G96" s="35" t="str">
        <f>VLOOKUP(A96,'Medical Examinations'!A94:M2436,6,FALSE)</f>
        <v>No</v>
      </c>
      <c r="H96" s="35">
        <f>VLOOKUP(A96,'Medical Examinations'!$A$2:$M$2344,7,FALSE)</f>
        <v>2</v>
      </c>
      <c r="I96" s="35" t="str">
        <f>VLOOKUP(A96,'Medical Examinations'!A94:M2436,8,FALSE)</f>
        <v>yes</v>
      </c>
      <c r="J96" s="35" t="str">
        <f>VLOOKUP(A96,'Medical Examinations'!A94:M2436,9,FALSE)</f>
        <v>OBESITY</v>
      </c>
      <c r="K96" s="35" t="str">
        <f>VLOOKUP(A96,'Medical Examinations'!A94:M2436,10,FALSE)</f>
        <v>NORMAL</v>
      </c>
      <c r="L96" s="47">
        <f>VLOOKUP(A96,'Hospitalisation Details'!A94:M2436,12,FALSE)</f>
        <v>26460</v>
      </c>
      <c r="M96" s="34">
        <f>VLOOKUP(A96,'Hospitalisation Details'!A85:M2427,6,FALSE)</f>
        <v>40817.85</v>
      </c>
      <c r="N96" s="35" t="str">
        <f>VLOOKUP(A96,'Hospitalisation Details'!A94:M2436,7,FALSE)</f>
        <v>tier - 1</v>
      </c>
      <c r="O96" s="35" t="str">
        <f>VLOOKUP(A96,'Hospitalisation Details'!A94:M2436,8,FALSE)</f>
        <v>tier - 3</v>
      </c>
      <c r="P96" s="35" t="str">
        <f>VLOOKUP(A96,'Hospitalisation Details'!A94:M2436,9,FALSE)</f>
        <v>R1011</v>
      </c>
      <c r="Q96" s="35">
        <f ca="1">VLOOKUP(A96,'Hospitalisation Details'!A94:M2436,13,FALSE)</f>
        <v>52</v>
      </c>
      <c r="R96" s="32"/>
    </row>
    <row r="97" spans="1:18" ht="15.75" x14ac:dyDescent="0.25">
      <c r="A97" s="43" t="s">
        <v>2269</v>
      </c>
      <c r="B97" s="35" t="str">
        <f>VLOOKUP(A97,'Customer Names'!A94:D2429,3,FALSE)</f>
        <v>Saunders</v>
      </c>
      <c r="C97" s="35">
        <f>VLOOKUP(A97,'Medical Examinations'!A95:M2437,2,FALSE)</f>
        <v>30.495000000000001</v>
      </c>
      <c r="D97" s="35">
        <f>VLOOKUP(A97,'Medical Examinations'!A95:M2437,3,FALSE)</f>
        <v>4.57</v>
      </c>
      <c r="E97" s="35" t="str">
        <f>VLOOKUP(A97,'Medical Examinations'!A95:M2437,4,FALSE)</f>
        <v>yes</v>
      </c>
      <c r="F97" s="35" t="str">
        <f>VLOOKUP(A97,'Medical Examinations'!A95:M2437,5,FALSE)</f>
        <v>No</v>
      </c>
      <c r="G97" s="35" t="str">
        <f>VLOOKUP(A97,'Medical Examinations'!A95:M2437,6,FALSE)</f>
        <v>No</v>
      </c>
      <c r="H97" s="35">
        <f>VLOOKUP(A97,'Medical Examinations'!$A$2:$M$2344,7,FALSE)</f>
        <v>0</v>
      </c>
      <c r="I97" s="35" t="str">
        <f>VLOOKUP(A97,'Medical Examinations'!A95:M2437,8,FALSE)</f>
        <v>yes</v>
      </c>
      <c r="J97" s="35" t="str">
        <f>VLOOKUP(A97,'Medical Examinations'!A95:M2437,9,FALSE)</f>
        <v>OBESITY</v>
      </c>
      <c r="K97" s="35" t="str">
        <f>VLOOKUP(A97,'Medical Examinations'!A95:M2437,10,FALSE)</f>
        <v>NORMAL</v>
      </c>
      <c r="L97" s="47">
        <f>VLOOKUP(A97,'Hospitalisation Details'!A95:M2437,12,FALSE)</f>
        <v>28120</v>
      </c>
      <c r="M97" s="34">
        <f>VLOOKUP(A97,'Hospitalisation Details'!A86:M2428,6,FALSE)</f>
        <v>40720.550000000003</v>
      </c>
      <c r="N97" s="35" t="str">
        <f>VLOOKUP(A97,'Hospitalisation Details'!A95:M2437,7,FALSE)</f>
        <v>tier - 1</v>
      </c>
      <c r="O97" s="35" t="str">
        <f>VLOOKUP(A97,'Hospitalisation Details'!A95:M2437,8,FALSE)</f>
        <v>tier - 3</v>
      </c>
      <c r="P97" s="35" t="str">
        <f>VLOOKUP(A97,'Hospitalisation Details'!A95:M2437,9,FALSE)</f>
        <v>R1012</v>
      </c>
      <c r="Q97" s="35">
        <f ca="1">VLOOKUP(A97,'Hospitalisation Details'!A95:M2437,13,FALSE)</f>
        <v>48</v>
      </c>
      <c r="R97" s="32"/>
    </row>
    <row r="98" spans="1:18" ht="15.75" x14ac:dyDescent="0.25">
      <c r="A98" s="42" t="s">
        <v>2268</v>
      </c>
      <c r="B98" s="35" t="str">
        <f>VLOOKUP(A98,'Customer Names'!A95:D2430,3,FALSE)</f>
        <v>Kratz</v>
      </c>
      <c r="C98" s="35">
        <f>VLOOKUP(A98,'Medical Examinations'!A96:M2438,2,FALSE)</f>
        <v>48.31</v>
      </c>
      <c r="D98" s="35">
        <f>VLOOKUP(A98,'Medical Examinations'!A96:M2438,3,FALSE)</f>
        <v>9.58</v>
      </c>
      <c r="E98" s="35" t="str">
        <f>VLOOKUP(A98,'Medical Examinations'!A96:M2438,4,FALSE)</f>
        <v>yes</v>
      </c>
      <c r="F98" s="35" t="str">
        <f>VLOOKUP(A98,'Medical Examinations'!A96:M2438,5,FALSE)</f>
        <v>No</v>
      </c>
      <c r="G98" s="35" t="str">
        <f>VLOOKUP(A98,'Medical Examinations'!A96:M2438,6,FALSE)</f>
        <v>No</v>
      </c>
      <c r="H98" s="35">
        <f>VLOOKUP(A98,'Medical Examinations'!$A$2:$M$2344,7,FALSE)</f>
        <v>2</v>
      </c>
      <c r="I98" s="35" t="str">
        <f>VLOOKUP(A98,'Medical Examinations'!A96:M2438,8,FALSE)</f>
        <v>yes</v>
      </c>
      <c r="J98" s="35" t="str">
        <f>VLOOKUP(A98,'Medical Examinations'!A96:M2438,9,FALSE)</f>
        <v>OBESITY</v>
      </c>
      <c r="K98" s="35" t="str">
        <f>VLOOKUP(A98,'Medical Examinations'!A96:M2438,10,FALSE)</f>
        <v>DIABETES</v>
      </c>
      <c r="L98" s="47">
        <f>VLOOKUP(A98,'Hospitalisation Details'!A96:M2438,12,FALSE)</f>
        <v>25836</v>
      </c>
      <c r="M98" s="34">
        <f>VLOOKUP(A98,'Hospitalisation Details'!A87:M2429,6,FALSE)</f>
        <v>40692.910000000003</v>
      </c>
      <c r="N98" s="35" t="str">
        <f>VLOOKUP(A98,'Hospitalisation Details'!A96:M2438,7,FALSE)</f>
        <v>tier - 1</v>
      </c>
      <c r="O98" s="35" t="str">
        <f>VLOOKUP(A98,'Hospitalisation Details'!A96:M2438,8,FALSE)</f>
        <v>tier - 1</v>
      </c>
      <c r="P98" s="35" t="str">
        <f>VLOOKUP(A98,'Hospitalisation Details'!A96:M2438,9,FALSE)</f>
        <v>R1011</v>
      </c>
      <c r="Q98" s="35">
        <f ca="1">VLOOKUP(A98,'Hospitalisation Details'!A96:M2438,13,FALSE)</f>
        <v>54</v>
      </c>
      <c r="R98" s="32"/>
    </row>
    <row r="99" spans="1:18" ht="15.75" x14ac:dyDescent="0.25">
      <c r="A99" s="43" t="s">
        <v>2267</v>
      </c>
      <c r="B99" s="35" t="str">
        <f>VLOOKUP(A99,'Customer Names'!A96:D2431,3,FALSE)</f>
        <v>Boland</v>
      </c>
      <c r="C99" s="35">
        <f>VLOOKUP(A99,'Medical Examinations'!A97:M2439,2,FALSE)</f>
        <v>48.99</v>
      </c>
      <c r="D99" s="35">
        <f>VLOOKUP(A99,'Medical Examinations'!A97:M2439,3,FALSE)</f>
        <v>9.7799999999999994</v>
      </c>
      <c r="E99" s="35" t="str">
        <f>VLOOKUP(A99,'Medical Examinations'!A97:M2439,4,FALSE)</f>
        <v>yes</v>
      </c>
      <c r="F99" s="35" t="str">
        <f>VLOOKUP(A99,'Medical Examinations'!A97:M2439,5,FALSE)</f>
        <v>No</v>
      </c>
      <c r="G99" s="35" t="str">
        <f>VLOOKUP(A99,'Medical Examinations'!A97:M2439,6,FALSE)</f>
        <v>No</v>
      </c>
      <c r="H99" s="35">
        <f>VLOOKUP(A99,'Medical Examinations'!$A$2:$M$2344,7,FALSE)</f>
        <v>1</v>
      </c>
      <c r="I99" s="35" t="str">
        <f>VLOOKUP(A99,'Medical Examinations'!A97:M2439,8,FALSE)</f>
        <v>yes</v>
      </c>
      <c r="J99" s="35" t="str">
        <f>VLOOKUP(A99,'Medical Examinations'!A97:M2439,9,FALSE)</f>
        <v>OBESITY</v>
      </c>
      <c r="K99" s="35" t="str">
        <f>VLOOKUP(A99,'Medical Examinations'!A97:M2439,10,FALSE)</f>
        <v>DIABETES</v>
      </c>
      <c r="L99" s="47">
        <f>VLOOKUP(A99,'Hospitalisation Details'!A97:M2439,12,FALSE)</f>
        <v>27585</v>
      </c>
      <c r="M99" s="34">
        <f>VLOOKUP(A99,'Hospitalisation Details'!A88:M2430,6,FALSE)</f>
        <v>40590.550000000003</v>
      </c>
      <c r="N99" s="35" t="str">
        <f>VLOOKUP(A99,'Hospitalisation Details'!A97:M2439,7,FALSE)</f>
        <v>tier - 1</v>
      </c>
      <c r="O99" s="35" t="str">
        <f>VLOOKUP(A99,'Hospitalisation Details'!A97:M2439,8,FALSE)</f>
        <v>tier - 3</v>
      </c>
      <c r="P99" s="35" t="str">
        <f>VLOOKUP(A99,'Hospitalisation Details'!A97:M2439,9,FALSE)</f>
        <v>R1012</v>
      </c>
      <c r="Q99" s="35">
        <f ca="1">VLOOKUP(A99,'Hospitalisation Details'!A97:M2439,13,FALSE)</f>
        <v>49</v>
      </c>
      <c r="R99" s="32"/>
    </row>
    <row r="100" spans="1:18" ht="15.75" x14ac:dyDescent="0.25">
      <c r="A100" s="42" t="s">
        <v>2266</v>
      </c>
      <c r="B100" s="35" t="str">
        <f>VLOOKUP(A100,'Customer Names'!A97:D2432,3,FALSE)</f>
        <v>Van Hout</v>
      </c>
      <c r="C100" s="35">
        <f>VLOOKUP(A100,'Medical Examinations'!A98:M2440,2,FALSE)</f>
        <v>38.39</v>
      </c>
      <c r="D100" s="35">
        <f>VLOOKUP(A100,'Medical Examinations'!A98:M2440,3,FALSE)</f>
        <v>4.1100000000000003</v>
      </c>
      <c r="E100" s="35" t="str">
        <f>VLOOKUP(A100,'Medical Examinations'!A98:M2440,4,FALSE)</f>
        <v>yes</v>
      </c>
      <c r="F100" s="35" t="str">
        <f>VLOOKUP(A100,'Medical Examinations'!A98:M2440,5,FALSE)</f>
        <v>No</v>
      </c>
      <c r="G100" s="35" t="str">
        <f>VLOOKUP(A100,'Medical Examinations'!A98:M2440,6,FALSE)</f>
        <v>No</v>
      </c>
      <c r="H100" s="35">
        <f>VLOOKUP(A100,'Medical Examinations'!$A$2:$M$2344,7,FALSE)</f>
        <v>0</v>
      </c>
      <c r="I100" s="35" t="str">
        <f>VLOOKUP(A100,'Medical Examinations'!A98:M2440,8,FALSE)</f>
        <v>yes</v>
      </c>
      <c r="J100" s="35" t="str">
        <f>VLOOKUP(A100,'Medical Examinations'!A98:M2440,9,FALSE)</f>
        <v>OBESITY</v>
      </c>
      <c r="K100" s="35" t="str">
        <f>VLOOKUP(A100,'Medical Examinations'!A98:M2440,10,FALSE)</f>
        <v>NORMAL</v>
      </c>
      <c r="L100" s="47">
        <f>VLOOKUP(A100,'Hospitalisation Details'!A98:M2440,12,FALSE)</f>
        <v>31354</v>
      </c>
      <c r="M100" s="34">
        <f>VLOOKUP(A100,'Hospitalisation Details'!A89:M2431,6,FALSE)</f>
        <v>40419.019999999997</v>
      </c>
      <c r="N100" s="35" t="str">
        <f>VLOOKUP(A100,'Hospitalisation Details'!A98:M2440,7,FALSE)</f>
        <v>tier - 1</v>
      </c>
      <c r="O100" s="35" t="str">
        <f>VLOOKUP(A100,'Hospitalisation Details'!A98:M2440,8,FALSE)</f>
        <v>tier - 2</v>
      </c>
      <c r="P100" s="35" t="str">
        <f>VLOOKUP(A100,'Hospitalisation Details'!A98:M2440,9,FALSE)</f>
        <v>R1013</v>
      </c>
      <c r="Q100" s="35">
        <f ca="1">VLOOKUP(A100,'Hospitalisation Details'!A98:M2440,13,FALSE)</f>
        <v>39</v>
      </c>
      <c r="R100" s="32"/>
    </row>
    <row r="101" spans="1:18" ht="15.75" x14ac:dyDescent="0.25">
      <c r="A101" s="43" t="s">
        <v>2265</v>
      </c>
      <c r="B101" s="35" t="str">
        <f>VLOOKUP(A101,'Customer Names'!A98:D2433,3,FALSE)</f>
        <v>Ramsey</v>
      </c>
      <c r="C101" s="35">
        <f>VLOOKUP(A101,'Medical Examinations'!A99:M2441,2,FALSE)</f>
        <v>44.34</v>
      </c>
      <c r="D101" s="35">
        <f>VLOOKUP(A101,'Medical Examinations'!A99:M2441,3,FALSE)</f>
        <v>4.0199999999999996</v>
      </c>
      <c r="E101" s="35" t="str">
        <f>VLOOKUP(A101,'Medical Examinations'!A99:M2441,4,FALSE)</f>
        <v>yes</v>
      </c>
      <c r="F101" s="35" t="str">
        <f>VLOOKUP(A101,'Medical Examinations'!A99:M2441,5,FALSE)</f>
        <v>No</v>
      </c>
      <c r="G101" s="35" t="str">
        <f>VLOOKUP(A101,'Medical Examinations'!A99:M2441,6,FALSE)</f>
        <v>No</v>
      </c>
      <c r="H101" s="35">
        <f>VLOOKUP(A101,'Medical Examinations'!$A$2:$M$2344,7,FALSE)</f>
        <v>2</v>
      </c>
      <c r="I101" s="35" t="str">
        <f>VLOOKUP(A101,'Medical Examinations'!A99:M2441,8,FALSE)</f>
        <v>yes</v>
      </c>
      <c r="J101" s="35" t="str">
        <f>VLOOKUP(A101,'Medical Examinations'!A99:M2441,9,FALSE)</f>
        <v>OBESITY</v>
      </c>
      <c r="K101" s="35" t="str">
        <f>VLOOKUP(A101,'Medical Examinations'!A99:M2441,10,FALSE)</f>
        <v>NORMAL</v>
      </c>
      <c r="L101" s="47">
        <f>VLOOKUP(A101,'Hospitalisation Details'!A99:M2441,12,FALSE)</f>
        <v>24331</v>
      </c>
      <c r="M101" s="34">
        <f>VLOOKUP(A101,'Hospitalisation Details'!A90:M2432,6,FALSE)</f>
        <v>40373.74</v>
      </c>
      <c r="N101" s="35" t="str">
        <f>VLOOKUP(A101,'Hospitalisation Details'!A99:M2441,7,FALSE)</f>
        <v>tier - 1</v>
      </c>
      <c r="O101" s="35" t="str">
        <f>VLOOKUP(A101,'Hospitalisation Details'!A99:M2441,8,FALSE)</f>
        <v>tier - 3</v>
      </c>
      <c r="P101" s="35" t="str">
        <f>VLOOKUP(A101,'Hospitalisation Details'!A99:M2441,9,FALSE)</f>
        <v>R1011</v>
      </c>
      <c r="Q101" s="35">
        <f ca="1">VLOOKUP(A101,'Hospitalisation Details'!A99:M2441,13,FALSE)</f>
        <v>58</v>
      </c>
      <c r="R101" s="32"/>
    </row>
    <row r="102" spans="1:18" ht="15.75" x14ac:dyDescent="0.25">
      <c r="A102" s="42" t="s">
        <v>2264</v>
      </c>
      <c r="B102" s="35" t="str">
        <f>VLOOKUP(A102,'Customer Names'!A99:D2434,3,FALSE)</f>
        <v>Gage</v>
      </c>
      <c r="C102" s="35">
        <f>VLOOKUP(A102,'Medical Examinations'!A100:M2442,2,FALSE)</f>
        <v>41.51</v>
      </c>
      <c r="D102" s="35">
        <f>VLOOKUP(A102,'Medical Examinations'!A100:M2442,3,FALSE)</f>
        <v>6.92</v>
      </c>
      <c r="E102" s="35" t="str">
        <f>VLOOKUP(A102,'Medical Examinations'!A100:M2442,4,FALSE)</f>
        <v>No</v>
      </c>
      <c r="F102" s="35" t="str">
        <f>VLOOKUP(A102,'Medical Examinations'!A100:M2442,5,FALSE)</f>
        <v>No</v>
      </c>
      <c r="G102" s="35" t="str">
        <f>VLOOKUP(A102,'Medical Examinations'!A100:M2442,6,FALSE)</f>
        <v>No</v>
      </c>
      <c r="H102" s="35">
        <f>VLOOKUP(A102,'Medical Examinations'!$A$2:$M$2344,7,FALSE)</f>
        <v>0</v>
      </c>
      <c r="I102" s="35" t="str">
        <f>VLOOKUP(A102,'Medical Examinations'!A100:M2442,8,FALSE)</f>
        <v>yes</v>
      </c>
      <c r="J102" s="35" t="str">
        <f>VLOOKUP(A102,'Medical Examinations'!A100:M2442,9,FALSE)</f>
        <v>OBESITY</v>
      </c>
      <c r="K102" s="35" t="str">
        <f>VLOOKUP(A102,'Medical Examinations'!A100:M2442,10,FALSE)</f>
        <v>DIABETES</v>
      </c>
      <c r="L102" s="47">
        <f>VLOOKUP(A102,'Hospitalisation Details'!A100:M2442,12,FALSE)</f>
        <v>22893</v>
      </c>
      <c r="M102" s="34">
        <f>VLOOKUP(A102,'Hospitalisation Details'!A91:M2433,6,FALSE)</f>
        <v>40309.93</v>
      </c>
      <c r="N102" s="35" t="str">
        <f>VLOOKUP(A102,'Hospitalisation Details'!A100:M2442,7,FALSE)</f>
        <v>tier - 1</v>
      </c>
      <c r="O102" s="35" t="str">
        <f>VLOOKUP(A102,'Hospitalisation Details'!A100:M2442,8,FALSE)</f>
        <v>tier - 3</v>
      </c>
      <c r="P102" s="35" t="str">
        <f>VLOOKUP(A102,'Hospitalisation Details'!A100:M2442,9,FALSE)</f>
        <v>R1011</v>
      </c>
      <c r="Q102" s="35">
        <f ca="1">VLOOKUP(A102,'Hospitalisation Details'!A100:M2442,13,FALSE)</f>
        <v>62</v>
      </c>
      <c r="R102" s="32"/>
    </row>
    <row r="103" spans="1:18" ht="15.75" x14ac:dyDescent="0.25">
      <c r="A103" s="43" t="s">
        <v>2263</v>
      </c>
      <c r="B103" s="35" t="str">
        <f>VLOOKUP(A103,'Customer Names'!A100:D2435,3,FALSE)</f>
        <v>Gollins</v>
      </c>
      <c r="C103" s="35">
        <f>VLOOKUP(A103,'Medical Examinations'!A101:M2443,2,FALSE)</f>
        <v>48.2</v>
      </c>
      <c r="D103" s="35">
        <f>VLOOKUP(A103,'Medical Examinations'!A101:M2443,3,FALSE)</f>
        <v>4.84</v>
      </c>
      <c r="E103" s="35" t="str">
        <f>VLOOKUP(A103,'Medical Examinations'!A101:M2443,4,FALSE)</f>
        <v>No</v>
      </c>
      <c r="F103" s="35" t="str">
        <f>VLOOKUP(A103,'Medical Examinations'!A101:M2443,5,FALSE)</f>
        <v>No</v>
      </c>
      <c r="G103" s="35" t="str">
        <f>VLOOKUP(A103,'Medical Examinations'!A101:M2443,6,FALSE)</f>
        <v>No</v>
      </c>
      <c r="H103" s="35">
        <f>VLOOKUP(A103,'Medical Examinations'!$A$2:$M$2344,7,FALSE)</f>
        <v>0</v>
      </c>
      <c r="I103" s="35" t="str">
        <f>VLOOKUP(A103,'Medical Examinations'!A101:M2443,8,FALSE)</f>
        <v>yes</v>
      </c>
      <c r="J103" s="35" t="str">
        <f>VLOOKUP(A103,'Medical Examinations'!A101:M2443,9,FALSE)</f>
        <v>OBESITY</v>
      </c>
      <c r="K103" s="35" t="str">
        <f>VLOOKUP(A103,'Medical Examinations'!A101:M2443,10,FALSE)</f>
        <v>NORMAL</v>
      </c>
      <c r="L103" s="47">
        <f>VLOOKUP(A103,'Hospitalisation Details'!A2:M2344,12,FALSE)</f>
        <v>28303</v>
      </c>
      <c r="M103" s="34">
        <f>VLOOKUP(A4,'Hospitalisation Details'!A2:M2344,6,FALSE)</f>
        <v>63770.43</v>
      </c>
      <c r="N103" s="35" t="str">
        <f>VLOOKUP(A4,'Hospitalisation Details'!A2:M2344,7,FALSE)</f>
        <v>tier - 1</v>
      </c>
      <c r="O103" s="35" t="str">
        <f>VLOOKUP(A4,'Hospitalisation Details'!A2:M2344,8,FALSE)</f>
        <v>tier - 3</v>
      </c>
      <c r="P103" s="35" t="str">
        <f>VLOOKUP(A4,'Hospitalisation Details'!A2:M2344,9,FALSE)</f>
        <v>R1013</v>
      </c>
      <c r="Q103" s="35">
        <f ca="1">VLOOKUP(A103,'Hospitalisation Details'!A2:M2344,13,FALSE)</f>
        <v>47</v>
      </c>
      <c r="R103" s="32"/>
    </row>
    <row r="104" spans="1:18" ht="15.75" x14ac:dyDescent="0.25">
      <c r="A104" s="42" t="s">
        <v>2262</v>
      </c>
      <c r="B104" s="35" t="str">
        <f>VLOOKUP(A104,'Customer Names'!A101:D2436,3,FALSE)</f>
        <v>Benestad</v>
      </c>
      <c r="C104" s="35">
        <f>VLOOKUP(A104,'Medical Examinations'!A102:M2444,2,FALSE)</f>
        <v>35.75</v>
      </c>
      <c r="D104" s="35">
        <f>VLOOKUP(A104,'Medical Examinations'!A102:M2444,3,FALSE)</f>
        <v>8</v>
      </c>
      <c r="E104" s="35" t="str">
        <f>VLOOKUP(A104,'Medical Examinations'!A102:M2444,4,FALSE)</f>
        <v>yes</v>
      </c>
      <c r="F104" s="35" t="str">
        <f>VLOOKUP(A104,'Medical Examinations'!A102:M2444,5,FALSE)</f>
        <v>No</v>
      </c>
      <c r="G104" s="35" t="str">
        <f>VLOOKUP(A104,'Medical Examinations'!A102:M2444,6,FALSE)</f>
        <v>No</v>
      </c>
      <c r="H104" s="35">
        <f>VLOOKUP(A104,'Medical Examinations'!$A$2:$M$2344,7,FALSE)</f>
        <v>0</v>
      </c>
      <c r="I104" s="35" t="str">
        <f>VLOOKUP(A104,'Medical Examinations'!A102:M2444,8,FALSE)</f>
        <v>yes</v>
      </c>
      <c r="J104" s="35" t="str">
        <f>VLOOKUP(A104,'Medical Examinations'!A102:M2444,9,FALSE)</f>
        <v>OBESITY</v>
      </c>
      <c r="K104" s="35" t="str">
        <f>VLOOKUP(A104,'Medical Examinations'!A102:M2444,10,FALSE)</f>
        <v>DIABETES</v>
      </c>
      <c r="L104" s="47">
        <f>VLOOKUP(A104,'Hospitalisation Details'!A3:M2345,12,FALSE)</f>
        <v>29863</v>
      </c>
      <c r="M104" s="34">
        <f>VLOOKUP(A5,'Hospitalisation Details'!A3:M2345,6,FALSE)</f>
        <v>62592.87</v>
      </c>
      <c r="N104" s="35" t="str">
        <f>VLOOKUP(A5,'Hospitalisation Details'!A3:M2345,7,FALSE)</f>
        <v>tier - 2</v>
      </c>
      <c r="O104" s="35" t="str">
        <f>VLOOKUP(A5,'Hospitalisation Details'!A3:M2345,8,FALSE)</f>
        <v>tier - 3</v>
      </c>
      <c r="P104" s="35" t="str">
        <f>VLOOKUP(A5,'Hospitalisation Details'!A3:M2345,9,FALSE)</f>
        <v>R1013</v>
      </c>
      <c r="Q104" s="35">
        <f ca="1">VLOOKUP(A104,'Hospitalisation Details'!A3:M2345,13,FALSE)</f>
        <v>43</v>
      </c>
      <c r="R104" s="32"/>
    </row>
    <row r="105" spans="1:18" ht="15.75" x14ac:dyDescent="0.25">
      <c r="A105" s="43" t="s">
        <v>2261</v>
      </c>
      <c r="B105" s="35" t="str">
        <f>VLOOKUP(A105,'Customer Names'!A102:D2437,3,FALSE)</f>
        <v>Aviv</v>
      </c>
      <c r="C105" s="35">
        <f>VLOOKUP(A105,'Medical Examinations'!A103:M2445,2,FALSE)</f>
        <v>53.81</v>
      </c>
      <c r="D105" s="35">
        <f>VLOOKUP(A105,'Medical Examinations'!A103:M2445,3,FALSE)</f>
        <v>8.77</v>
      </c>
      <c r="E105" s="35" t="str">
        <f>VLOOKUP(A105,'Medical Examinations'!A103:M2445,4,FALSE)</f>
        <v>yes</v>
      </c>
      <c r="F105" s="35" t="str">
        <f>VLOOKUP(A105,'Medical Examinations'!A103:M2445,5,FALSE)</f>
        <v>No</v>
      </c>
      <c r="G105" s="35" t="str">
        <f>VLOOKUP(A105,'Medical Examinations'!A103:M2445,6,FALSE)</f>
        <v>No</v>
      </c>
      <c r="H105" s="35">
        <f>VLOOKUP(A105,'Medical Examinations'!$A$2:$M$2344,7,FALSE)</f>
        <v>0</v>
      </c>
      <c r="I105" s="35" t="str">
        <f>VLOOKUP(A105,'Medical Examinations'!A103:M2445,8,FALSE)</f>
        <v>yes</v>
      </c>
      <c r="J105" s="35" t="str">
        <f>VLOOKUP(A105,'Medical Examinations'!A103:M2445,9,FALSE)</f>
        <v>OBESITY</v>
      </c>
      <c r="K105" s="35" t="str">
        <f>VLOOKUP(A105,'Medical Examinations'!A103:M2445,10,FALSE)</f>
        <v>DIABETES</v>
      </c>
      <c r="L105" s="47">
        <f>VLOOKUP(A105,'Hospitalisation Details'!A4:M2346,12,FALSE)</f>
        <v>29795</v>
      </c>
      <c r="M105" s="34">
        <f>VLOOKUP(A6,'Hospitalisation Details'!A4:M2346,6,FALSE)</f>
        <v>60021.4</v>
      </c>
      <c r="N105" s="35" t="str">
        <f>VLOOKUP(A6,'Hospitalisation Details'!A4:M2346,7,FALSE)</f>
        <v>tier - 1</v>
      </c>
      <c r="O105" s="35" t="str">
        <f>VLOOKUP(A6,'Hospitalisation Details'!A4:M2346,8,FALSE)</f>
        <v>tier - 1</v>
      </c>
      <c r="P105" s="35" t="str">
        <f>VLOOKUP(A6,'Hospitalisation Details'!A4:M2346,9,FALSE)</f>
        <v>R1012</v>
      </c>
      <c r="Q105" s="35">
        <f ca="1">VLOOKUP(A105,'Hospitalisation Details'!A4:M2346,13,FALSE)</f>
        <v>43</v>
      </c>
      <c r="R105" s="32"/>
    </row>
    <row r="106" spans="1:18" ht="15.75" x14ac:dyDescent="0.25">
      <c r="A106" s="42" t="s">
        <v>2260</v>
      </c>
      <c r="B106" s="35" t="str">
        <f>VLOOKUP(A106,'Customer Names'!A103:D2438,3,FALSE)</f>
        <v>Burns</v>
      </c>
      <c r="C106" s="35">
        <f>VLOOKUP(A106,'Medical Examinations'!A104:M2446,2,FALSE)</f>
        <v>49.48</v>
      </c>
      <c r="D106" s="35">
        <f>VLOOKUP(A106,'Medical Examinations'!A104:M2446,3,FALSE)</f>
        <v>4.96</v>
      </c>
      <c r="E106" s="35" t="str">
        <f>VLOOKUP(A106,'Medical Examinations'!A104:M2446,4,FALSE)</f>
        <v>No</v>
      </c>
      <c r="F106" s="35" t="str">
        <f>VLOOKUP(A106,'Medical Examinations'!A104:M2446,5,FALSE)</f>
        <v>No</v>
      </c>
      <c r="G106" s="35" t="str">
        <f>VLOOKUP(A106,'Medical Examinations'!A104:M2446,6,FALSE)</f>
        <v>Yes</v>
      </c>
      <c r="H106" s="35">
        <f>VLOOKUP(A106,'Medical Examinations'!$A$2:$M$2344,7,FALSE)</f>
        <v>1</v>
      </c>
      <c r="I106" s="35" t="str">
        <f>VLOOKUP(A106,'Medical Examinations'!A104:M2446,8,FALSE)</f>
        <v>yes</v>
      </c>
      <c r="J106" s="35" t="str">
        <f>VLOOKUP(A106,'Medical Examinations'!A104:M2446,9,FALSE)</f>
        <v>OBESITY</v>
      </c>
      <c r="K106" s="35" t="str">
        <f>VLOOKUP(A106,'Medical Examinations'!A104:M2446,10,FALSE)</f>
        <v>NORMAL</v>
      </c>
      <c r="L106" s="47">
        <f>VLOOKUP(A106,'Hospitalisation Details'!A5:M2347,12,FALSE)</f>
        <v>29085</v>
      </c>
      <c r="M106" s="34">
        <f>VLOOKUP(A7,'Hospitalisation Details'!A5:M2347,6,FALSE)</f>
        <v>58571.07</v>
      </c>
      <c r="N106" s="35" t="str">
        <f>VLOOKUP(A7,'Hospitalisation Details'!A5:M2347,7,FALSE)</f>
        <v>tier - 1</v>
      </c>
      <c r="O106" s="35" t="str">
        <f>VLOOKUP(A7,'Hospitalisation Details'!A5:M2347,8,FALSE)</f>
        <v>tier - 3</v>
      </c>
      <c r="P106" s="35" t="str">
        <f>VLOOKUP(A7,'Hospitalisation Details'!A5:M2347,9,FALSE)</f>
        <v>R1024</v>
      </c>
      <c r="Q106" s="35">
        <f ca="1">VLOOKUP(A106,'Hospitalisation Details'!A5:M2347,13,FALSE)</f>
        <v>45</v>
      </c>
      <c r="R106" s="32"/>
    </row>
    <row r="107" spans="1:18" ht="15.75" x14ac:dyDescent="0.25">
      <c r="A107" s="43" t="s">
        <v>2259</v>
      </c>
      <c r="B107" s="35" t="str">
        <f>VLOOKUP(A107,'Customer Names'!A104:D2439,3,FALSE)</f>
        <v>Maldonado</v>
      </c>
      <c r="C107" s="35">
        <f>VLOOKUP(A107,'Medical Examinations'!A105:M2447,2,FALSE)</f>
        <v>34.1</v>
      </c>
      <c r="D107" s="35">
        <f>VLOOKUP(A107,'Medical Examinations'!A105:M2447,3,FALSE)</f>
        <v>4.43</v>
      </c>
      <c r="E107" s="35" t="str">
        <f>VLOOKUP(A107,'Medical Examinations'!A105:M2447,4,FALSE)</f>
        <v>yes</v>
      </c>
      <c r="F107" s="35" t="str">
        <f>VLOOKUP(A107,'Medical Examinations'!A105:M2447,5,FALSE)</f>
        <v>No</v>
      </c>
      <c r="G107" s="35" t="str">
        <f>VLOOKUP(A107,'Medical Examinations'!A105:M2447,6,FALSE)</f>
        <v>No</v>
      </c>
      <c r="H107" s="35">
        <f>VLOOKUP(A107,'Medical Examinations'!$A$2:$M$2344,7,FALSE)</f>
        <v>0</v>
      </c>
      <c r="I107" s="35" t="str">
        <f>VLOOKUP(A107,'Medical Examinations'!A105:M2447,8,FALSE)</f>
        <v>yes</v>
      </c>
      <c r="J107" s="35" t="str">
        <f>VLOOKUP(A107,'Medical Examinations'!A105:M2447,9,FALSE)</f>
        <v>OBESITY</v>
      </c>
      <c r="K107" s="35" t="str">
        <f>VLOOKUP(A107,'Medical Examinations'!A105:M2447,10,FALSE)</f>
        <v>NORMAL</v>
      </c>
      <c r="L107" s="47">
        <f>VLOOKUP(A107,'Hospitalisation Details'!A6:M2348,12,FALSE)</f>
        <v>31341</v>
      </c>
      <c r="M107" s="34">
        <f>VLOOKUP(A8,'Hospitalisation Details'!A6:M2348,6,FALSE)</f>
        <v>55135.4</v>
      </c>
      <c r="N107" s="35" t="str">
        <f>VLOOKUP(A8,'Hospitalisation Details'!A6:M2348,7,FALSE)</f>
        <v>tier - 1</v>
      </c>
      <c r="O107" s="35" t="str">
        <f>VLOOKUP(A8,'Hospitalisation Details'!A6:M2348,8,FALSE)</f>
        <v>tier - 2</v>
      </c>
      <c r="P107" s="35" t="str">
        <f>VLOOKUP(A8,'Hospitalisation Details'!A6:M2348,9,FALSE)</f>
        <v>R1012</v>
      </c>
      <c r="Q107" s="35">
        <f ca="1">VLOOKUP(A107,'Hospitalisation Details'!A6:M2348,13,FALSE)</f>
        <v>39</v>
      </c>
      <c r="R107" s="32"/>
    </row>
    <row r="108" spans="1:18" ht="15.75" x14ac:dyDescent="0.25">
      <c r="A108" s="42" t="s">
        <v>2258</v>
      </c>
      <c r="B108" s="35" t="str">
        <f>VLOOKUP(A108,'Customer Names'!A105:D2440,3,FALSE)</f>
        <v>Yitref</v>
      </c>
      <c r="C108" s="35">
        <f>VLOOKUP(A108,'Medical Examinations'!A106:M2448,2,FALSE)</f>
        <v>35.299999999999997</v>
      </c>
      <c r="D108" s="35">
        <f>VLOOKUP(A108,'Medical Examinations'!A106:M2448,3,FALSE)</f>
        <v>5.82</v>
      </c>
      <c r="E108" s="35" t="str">
        <f>VLOOKUP(A108,'Medical Examinations'!A106:M2448,4,FALSE)</f>
        <v>yes</v>
      </c>
      <c r="F108" s="35" t="str">
        <f>VLOOKUP(A108,'Medical Examinations'!A106:M2448,5,FALSE)</f>
        <v>No</v>
      </c>
      <c r="G108" s="35" t="str">
        <f>VLOOKUP(A108,'Medical Examinations'!A106:M2448,6,FALSE)</f>
        <v>Yes</v>
      </c>
      <c r="H108" s="35">
        <f>VLOOKUP(A108,'Medical Examinations'!$A$2:$M$2344,7,FALSE)</f>
        <v>1</v>
      </c>
      <c r="I108" s="35" t="str">
        <f>VLOOKUP(A108,'Medical Examinations'!A106:M2448,8,FALSE)</f>
        <v>yes</v>
      </c>
      <c r="J108" s="35" t="str">
        <f>VLOOKUP(A108,'Medical Examinations'!A106:M2448,9,FALSE)</f>
        <v>OBESITY</v>
      </c>
      <c r="K108" s="35" t="str">
        <f>VLOOKUP(A108,'Medical Examinations'!A106:M2448,10,FALSE)</f>
        <v>PREDIABETES</v>
      </c>
      <c r="L108" s="47">
        <f>VLOOKUP(A108,'Hospitalisation Details'!A7:M2349,12,FALSE)</f>
        <v>30603</v>
      </c>
      <c r="M108" s="34">
        <f>VLOOKUP(A9,'Hospitalisation Details'!A7:M2349,6,FALSE)</f>
        <v>52590.83</v>
      </c>
      <c r="N108" s="35" t="str">
        <f>VLOOKUP(A9,'Hospitalisation Details'!A7:M2349,7,FALSE)</f>
        <v>tier - 1</v>
      </c>
      <c r="O108" s="35" t="str">
        <f>VLOOKUP(A9,'Hospitalisation Details'!A7:M2349,8,FALSE)</f>
        <v>tier - 3</v>
      </c>
      <c r="P108" s="35" t="str">
        <f>VLOOKUP(A9,'Hospitalisation Details'!A7:M2349,9,FALSE)</f>
        <v>R1011</v>
      </c>
      <c r="Q108" s="35">
        <f ca="1">VLOOKUP(A108,'Hospitalisation Details'!A7:M2349,13,FALSE)</f>
        <v>41</v>
      </c>
      <c r="R108" s="32"/>
    </row>
    <row r="109" spans="1:18" ht="15.75" x14ac:dyDescent="0.25">
      <c r="A109" s="43" t="s">
        <v>2257</v>
      </c>
      <c r="B109" s="35" t="str">
        <f>VLOOKUP(A109,'Customer Names'!A106:D2441,3,FALSE)</f>
        <v>Loudon-Brown</v>
      </c>
      <c r="C109" s="35">
        <f>VLOOKUP(A109,'Medical Examinations'!A107:M2449,2,FALSE)</f>
        <v>43.83</v>
      </c>
      <c r="D109" s="35">
        <f>VLOOKUP(A109,'Medical Examinations'!A107:M2449,3,FALSE)</f>
        <v>6.03</v>
      </c>
      <c r="E109" s="35" t="str">
        <f>VLOOKUP(A109,'Medical Examinations'!A107:M2449,4,FALSE)</f>
        <v>yes</v>
      </c>
      <c r="F109" s="35" t="str">
        <f>VLOOKUP(A109,'Medical Examinations'!A107:M2449,5,FALSE)</f>
        <v>No</v>
      </c>
      <c r="G109" s="35" t="str">
        <f>VLOOKUP(A109,'Medical Examinations'!A107:M2449,6,FALSE)</f>
        <v>No</v>
      </c>
      <c r="H109" s="35">
        <f>VLOOKUP(A109,'Medical Examinations'!$A$2:$M$2344,7,FALSE)</f>
        <v>2</v>
      </c>
      <c r="I109" s="35" t="str">
        <f>VLOOKUP(A109,'Medical Examinations'!A107:M2449,8,FALSE)</f>
        <v>yes</v>
      </c>
      <c r="J109" s="35" t="str">
        <f>VLOOKUP(A109,'Medical Examinations'!A107:M2449,9,FALSE)</f>
        <v>OBESITY</v>
      </c>
      <c r="K109" s="35" t="str">
        <f>VLOOKUP(A109,'Medical Examinations'!A107:M2449,10,FALSE)</f>
        <v>PREDIABETES</v>
      </c>
      <c r="L109" s="47">
        <f>VLOOKUP(A109,'Hospitalisation Details'!A8:M2350,12,FALSE)</f>
        <v>24331</v>
      </c>
      <c r="M109" s="34">
        <f>VLOOKUP(A10,'Hospitalisation Details'!A8:M2350,6,FALSE)</f>
        <v>51194.559999999998</v>
      </c>
      <c r="N109" s="35" t="str">
        <f>VLOOKUP(A10,'Hospitalisation Details'!A8:M2350,7,FALSE)</f>
        <v>tier - 1</v>
      </c>
      <c r="O109" s="35" t="str">
        <f>VLOOKUP(A10,'Hospitalisation Details'!A8:M2350,8,FALSE)</f>
        <v>tier - 3</v>
      </c>
      <c r="P109" s="35" t="str">
        <f>VLOOKUP(A10,'Hospitalisation Details'!A8:M2350,9,FALSE)</f>
        <v>R1011</v>
      </c>
      <c r="Q109" s="35">
        <f ca="1">VLOOKUP(A109,'Hospitalisation Details'!A8:M2350,13,FALSE)</f>
        <v>58</v>
      </c>
      <c r="R109" s="32"/>
    </row>
    <row r="110" spans="1:18" ht="15.75" x14ac:dyDescent="0.25">
      <c r="A110" s="42" t="s">
        <v>2256</v>
      </c>
      <c r="B110" s="35" t="str">
        <f>VLOOKUP(A110,'Customer Names'!A107:D2442,3,FALSE)</f>
        <v>Sugathadasa</v>
      </c>
      <c r="C110" s="35">
        <f>VLOOKUP(A110,'Medical Examinations'!A108:M2450,2,FALSE)</f>
        <v>50.07</v>
      </c>
      <c r="D110" s="35">
        <f>VLOOKUP(A110,'Medical Examinations'!A108:M2450,3,FALSE)</f>
        <v>9.27</v>
      </c>
      <c r="E110" s="35" t="str">
        <f>VLOOKUP(A110,'Medical Examinations'!A108:M2450,4,FALSE)</f>
        <v>No</v>
      </c>
      <c r="F110" s="35" t="str">
        <f>VLOOKUP(A110,'Medical Examinations'!A108:M2450,5,FALSE)</f>
        <v>No</v>
      </c>
      <c r="G110" s="35" t="str">
        <f>VLOOKUP(A110,'Medical Examinations'!A108:M2450,6,FALSE)</f>
        <v>No</v>
      </c>
      <c r="H110" s="35">
        <f>VLOOKUP(A110,'Medical Examinations'!$A$2:$M$2344,7,FALSE)</f>
        <v>0</v>
      </c>
      <c r="I110" s="35" t="str">
        <f>VLOOKUP(A110,'Medical Examinations'!A108:M2450,8,FALSE)</f>
        <v>yes</v>
      </c>
      <c r="J110" s="35" t="str">
        <f>VLOOKUP(A110,'Medical Examinations'!A108:M2450,9,FALSE)</f>
        <v>OBESITY</v>
      </c>
      <c r="K110" s="35" t="str">
        <f>VLOOKUP(A110,'Medical Examinations'!A108:M2450,10,FALSE)</f>
        <v>DIABETES</v>
      </c>
      <c r="L110" s="47">
        <f>VLOOKUP(A110,'Hospitalisation Details'!A9:M2351,12,FALSE)</f>
        <v>28844</v>
      </c>
      <c r="M110" s="34">
        <f>VLOOKUP(A11,'Hospitalisation Details'!A9:M2351,6,FALSE)</f>
        <v>49577.66</v>
      </c>
      <c r="N110" s="35" t="str">
        <f>VLOOKUP(A11,'Hospitalisation Details'!A9:M2351,7,FALSE)</f>
        <v>tier - 2</v>
      </c>
      <c r="O110" s="35" t="str">
        <f>VLOOKUP(A11,'Hospitalisation Details'!A9:M2351,8,FALSE)</f>
        <v>tier - 2</v>
      </c>
      <c r="P110" s="35" t="str">
        <f>VLOOKUP(A11,'Hospitalisation Details'!A9:M2351,9,FALSE)</f>
        <v>R1013</v>
      </c>
      <c r="Q110" s="35">
        <f ca="1">VLOOKUP(A110,'Hospitalisation Details'!A9:M2351,13,FALSE)</f>
        <v>46</v>
      </c>
      <c r="R110" s="32"/>
    </row>
    <row r="111" spans="1:18" ht="15.75" x14ac:dyDescent="0.25">
      <c r="A111" s="43" t="s">
        <v>2255</v>
      </c>
      <c r="B111" s="35" t="str">
        <f>VLOOKUP(A111,'Customer Names'!A108:D2443,3,FALSE)</f>
        <v>Ganley</v>
      </c>
      <c r="C111" s="35">
        <f>VLOOKUP(A111,'Medical Examinations'!A109:M2451,2,FALSE)</f>
        <v>32.774999999999999</v>
      </c>
      <c r="D111" s="35">
        <f>VLOOKUP(A111,'Medical Examinations'!A109:M2451,3,FALSE)</f>
        <v>5.53</v>
      </c>
      <c r="E111" s="35" t="str">
        <f>VLOOKUP(A111,'Medical Examinations'!A109:M2451,4,FALSE)</f>
        <v>No</v>
      </c>
      <c r="F111" s="35" t="str">
        <f>VLOOKUP(A111,'Medical Examinations'!A109:M2451,5,FALSE)</f>
        <v>No</v>
      </c>
      <c r="G111" s="35" t="str">
        <f>VLOOKUP(A111,'Medical Examinations'!A109:M2451,6,FALSE)</f>
        <v>No</v>
      </c>
      <c r="H111" s="35">
        <f>VLOOKUP(A111,'Medical Examinations'!$A$2:$M$2344,7,FALSE)</f>
        <v>0</v>
      </c>
      <c r="I111" s="35" t="str">
        <f>VLOOKUP(A111,'Medical Examinations'!A109:M2451,8,FALSE)</f>
        <v>yes</v>
      </c>
      <c r="J111" s="35" t="str">
        <f>VLOOKUP(A111,'Medical Examinations'!A109:M2451,9,FALSE)</f>
        <v>OBESITY</v>
      </c>
      <c r="K111" s="35" t="str">
        <f>VLOOKUP(A111,'Medical Examinations'!A109:M2451,10,FALSE)</f>
        <v>NORMAL</v>
      </c>
      <c r="L111" s="47">
        <f>VLOOKUP(A111,'Hospitalisation Details'!A10:M2352,12,FALSE)</f>
        <v>30310</v>
      </c>
      <c r="M111" s="34">
        <f>VLOOKUP(A12,'Hospitalisation Details'!A10:M2352,6,FALSE)</f>
        <v>48970.25</v>
      </c>
      <c r="N111" s="35" t="str">
        <f>VLOOKUP(A12,'Hospitalisation Details'!A10:M2352,7,FALSE)</f>
        <v>tier - 1</v>
      </c>
      <c r="O111" s="35" t="str">
        <f>VLOOKUP(A12,'Hospitalisation Details'!A10:M2352,8,FALSE)</f>
        <v>tier - 2</v>
      </c>
      <c r="P111" s="35" t="str">
        <f>VLOOKUP(A12,'Hospitalisation Details'!A10:M2352,9,FALSE)</f>
        <v>R1013</v>
      </c>
      <c r="Q111" s="35">
        <f ca="1">VLOOKUP(A111,'Hospitalisation Details'!A10:M2352,13,FALSE)</f>
        <v>42</v>
      </c>
      <c r="R111" s="32"/>
    </row>
    <row r="112" spans="1:18" ht="15.75" x14ac:dyDescent="0.25">
      <c r="A112" s="42" t="s">
        <v>2254</v>
      </c>
      <c r="B112" s="35" t="str">
        <f>VLOOKUP(A112,'Customer Names'!A109:D2444,3,FALSE)</f>
        <v>Potter</v>
      </c>
      <c r="C112" s="35">
        <f>VLOOKUP(A112,'Medical Examinations'!A110:M2452,2,FALSE)</f>
        <v>34.104999999999997</v>
      </c>
      <c r="D112" s="35">
        <f>VLOOKUP(A112,'Medical Examinations'!A110:M2452,3,FALSE)</f>
        <v>5.07</v>
      </c>
      <c r="E112" s="35" t="str">
        <f>VLOOKUP(A112,'Medical Examinations'!A110:M2452,4,FALSE)</f>
        <v>No</v>
      </c>
      <c r="F112" s="35" t="str">
        <f>VLOOKUP(A112,'Medical Examinations'!A110:M2452,5,FALSE)</f>
        <v>No</v>
      </c>
      <c r="G112" s="35" t="str">
        <f>VLOOKUP(A112,'Medical Examinations'!A110:M2452,6,FALSE)</f>
        <v>No</v>
      </c>
      <c r="H112" s="35">
        <f>VLOOKUP(A112,'Medical Examinations'!$A$2:$M$2344,7,FALSE)</f>
        <v>1</v>
      </c>
      <c r="I112" s="35" t="str">
        <f>VLOOKUP(A112,'Medical Examinations'!A110:M2452,8,FALSE)</f>
        <v>yes</v>
      </c>
      <c r="J112" s="35" t="str">
        <f>VLOOKUP(A112,'Medical Examinations'!A110:M2452,9,FALSE)</f>
        <v>OBESITY</v>
      </c>
      <c r="K112" s="35" t="str">
        <f>VLOOKUP(A112,'Medical Examinations'!A110:M2452,10,FALSE)</f>
        <v>NORMAL</v>
      </c>
      <c r="L112" s="47">
        <f>VLOOKUP(A112,'Hospitalisation Details'!A11:M2353,12,FALSE)</f>
        <v>31997</v>
      </c>
      <c r="M112" s="34">
        <f>VLOOKUP(A112,'Hospitalisation Details'!A101:M2443,6,FALSE)</f>
        <v>39983.43</v>
      </c>
      <c r="N112" s="35" t="str">
        <f>VLOOKUP(A4,'Hospitalisation Details'!A2:M2344,7,FALSE)</f>
        <v>tier - 1</v>
      </c>
      <c r="O112" s="35" t="str">
        <f>VLOOKUP(A4,'Hospitalisation Details'!A2:M2344,8,FALSE)</f>
        <v>tier - 3</v>
      </c>
      <c r="P112" s="35" t="str">
        <f>VLOOKUP(A4,'Hospitalisation Details'!A2:M2344,9,FALSE)</f>
        <v>R1013</v>
      </c>
      <c r="Q112" s="35">
        <f ca="1">VLOOKUP(A112,'Hospitalisation Details'!A11:M2353,13,FALSE)</f>
        <v>37</v>
      </c>
      <c r="R112" s="32"/>
    </row>
    <row r="113" spans="1:18" ht="15.75" x14ac:dyDescent="0.25">
      <c r="A113" s="43" t="s">
        <v>2253</v>
      </c>
      <c r="B113" s="35" t="str">
        <f>VLOOKUP(A113,'Customer Names'!A110:D2445,3,FALSE)</f>
        <v>Rasmussen</v>
      </c>
      <c r="C113" s="35">
        <f>VLOOKUP(A113,'Medical Examinations'!A111:M2453,2,FALSE)</f>
        <v>48.93</v>
      </c>
      <c r="D113" s="35">
        <f>VLOOKUP(A113,'Medical Examinations'!A111:M2453,3,FALSE)</f>
        <v>11.17</v>
      </c>
      <c r="E113" s="35" t="str">
        <f>VLOOKUP(A113,'Medical Examinations'!A111:M2453,4,FALSE)</f>
        <v>yes</v>
      </c>
      <c r="F113" s="35" t="str">
        <f>VLOOKUP(A113,'Medical Examinations'!A111:M2453,5,FALSE)</f>
        <v>No</v>
      </c>
      <c r="G113" s="35" t="str">
        <f>VLOOKUP(A113,'Medical Examinations'!A111:M2453,6,FALSE)</f>
        <v>No</v>
      </c>
      <c r="H113" s="35">
        <f>VLOOKUP(A113,'Medical Examinations'!$A$2:$M$2344,7,FALSE)</f>
        <v>1</v>
      </c>
      <c r="I113" s="35" t="str">
        <f>VLOOKUP(A113,'Medical Examinations'!A111:M2453,8,FALSE)</f>
        <v>yes</v>
      </c>
      <c r="J113" s="35" t="str">
        <f>VLOOKUP(A113,'Medical Examinations'!A111:M2453,9,FALSE)</f>
        <v>OBESITY</v>
      </c>
      <c r="K113" s="35" t="str">
        <f>VLOOKUP(A113,'Medical Examinations'!A111:M2453,10,FALSE)</f>
        <v>DIABETES</v>
      </c>
      <c r="L113" s="47">
        <f>VLOOKUP(A113,'Hospitalisation Details'!A111:M2453,12,FALSE)</f>
        <v>27730</v>
      </c>
      <c r="M113" s="34">
        <f>VLOOKUP(A113,'Hospitalisation Details'!A102:M2444,6,FALSE)</f>
        <v>39963.120000000003</v>
      </c>
      <c r="N113" s="35" t="str">
        <f>VLOOKUP(A113,'Hospitalisation Details'!A111:M2453,7,FALSE)</f>
        <v>tier - 2</v>
      </c>
      <c r="O113" s="35" t="str">
        <f>VLOOKUP(A113,'Hospitalisation Details'!A111:M2453,8,FALSE)</f>
        <v>tier - 2</v>
      </c>
      <c r="P113" s="35" t="str">
        <f>VLOOKUP(A113,'Hospitalisation Details'!A111:M2453,9,FALSE)</f>
        <v>R1011</v>
      </c>
      <c r="Q113" s="35">
        <f ca="1">VLOOKUP(A113,'Hospitalisation Details'!A111:M2453,13,FALSE)</f>
        <v>49</v>
      </c>
      <c r="R113" s="32"/>
    </row>
    <row r="114" spans="1:18" ht="15.75" x14ac:dyDescent="0.25">
      <c r="A114" s="42" t="s">
        <v>2252</v>
      </c>
      <c r="B114" s="35" t="str">
        <f>VLOOKUP(A114,'Customer Names'!A111:D2446,3,FALSE)</f>
        <v>Robinson</v>
      </c>
      <c r="C114" s="35">
        <f>VLOOKUP(A114,'Medical Examinations'!A112:M2454,2,FALSE)</f>
        <v>37.07</v>
      </c>
      <c r="D114" s="35">
        <f>VLOOKUP(A114,'Medical Examinations'!A112:M2454,3,FALSE)</f>
        <v>6.14</v>
      </c>
      <c r="E114" s="35" t="str">
        <f>VLOOKUP(A114,'Medical Examinations'!A112:M2454,4,FALSE)</f>
        <v>yes</v>
      </c>
      <c r="F114" s="35" t="str">
        <f>VLOOKUP(A114,'Medical Examinations'!A112:M2454,5,FALSE)</f>
        <v>No</v>
      </c>
      <c r="G114" s="35" t="str">
        <f>VLOOKUP(A114,'Medical Examinations'!A112:M2454,6,FALSE)</f>
        <v>No</v>
      </c>
      <c r="H114" s="35">
        <f>VLOOKUP(A114,'Medical Examinations'!$A$2:$M$2344,7,FALSE)</f>
        <v>0</v>
      </c>
      <c r="I114" s="35" t="str">
        <f>VLOOKUP(A114,'Medical Examinations'!A112:M2454,8,FALSE)</f>
        <v>yes</v>
      </c>
      <c r="J114" s="35" t="str">
        <f>VLOOKUP(A114,'Medical Examinations'!A112:M2454,9,FALSE)</f>
        <v>OBESITY</v>
      </c>
      <c r="K114" s="35" t="str">
        <f>VLOOKUP(A114,'Medical Examinations'!A112:M2454,10,FALSE)</f>
        <v>PREDIABETES</v>
      </c>
      <c r="L114" s="47">
        <f>VLOOKUP(A114,'Hospitalisation Details'!A112:M2454,12,FALSE)</f>
        <v>31281</v>
      </c>
      <c r="M114" s="34">
        <f>VLOOKUP(A114,'Hospitalisation Details'!A103:M2445,6,FALSE)</f>
        <v>39871.699999999997</v>
      </c>
      <c r="N114" s="35" t="str">
        <f>VLOOKUP(A114,'Hospitalisation Details'!A112:M2454,7,FALSE)</f>
        <v>tier - 1</v>
      </c>
      <c r="O114" s="35" t="str">
        <f>VLOOKUP(A114,'Hospitalisation Details'!A112:M2454,8,FALSE)</f>
        <v>tier - 2</v>
      </c>
      <c r="P114" s="35" t="str">
        <f>VLOOKUP(A114,'Hospitalisation Details'!A112:M2454,9,FALSE)</f>
        <v>R1013</v>
      </c>
      <c r="Q114" s="35">
        <f ca="1">VLOOKUP(A114,'Hospitalisation Details'!A112:M2454,13,FALSE)</f>
        <v>39</v>
      </c>
      <c r="R114" s="32"/>
    </row>
    <row r="115" spans="1:18" ht="15.75" x14ac:dyDescent="0.25">
      <c r="A115" s="43" t="s">
        <v>2251</v>
      </c>
      <c r="B115" s="35" t="str">
        <f>VLOOKUP(A115,'Customer Names'!A112:D2447,3,FALSE)</f>
        <v>Antonopoulos</v>
      </c>
      <c r="C115" s="35">
        <f>VLOOKUP(A115,'Medical Examinations'!A113:M2455,2,FALSE)</f>
        <v>51.51</v>
      </c>
      <c r="D115" s="35">
        <f>VLOOKUP(A115,'Medical Examinations'!A113:M2455,3,FALSE)</f>
        <v>6.26</v>
      </c>
      <c r="E115" s="35" t="str">
        <f>VLOOKUP(A115,'Medical Examinations'!A113:M2455,4,FALSE)</f>
        <v>yes</v>
      </c>
      <c r="F115" s="35" t="str">
        <f>VLOOKUP(A115,'Medical Examinations'!A113:M2455,5,FALSE)</f>
        <v>No</v>
      </c>
      <c r="G115" s="35" t="str">
        <f>VLOOKUP(A115,'Medical Examinations'!A113:M2455,6,FALSE)</f>
        <v>Yes</v>
      </c>
      <c r="H115" s="35">
        <f>VLOOKUP(A115,'Medical Examinations'!$A$2:$M$2344,7,FALSE)</f>
        <v>1</v>
      </c>
      <c r="I115" s="35" t="str">
        <f>VLOOKUP(A115,'Medical Examinations'!A113:M2455,8,FALSE)</f>
        <v>yes</v>
      </c>
      <c r="J115" s="35" t="str">
        <f>VLOOKUP(A115,'Medical Examinations'!A113:M2455,9,FALSE)</f>
        <v>OBESITY</v>
      </c>
      <c r="K115" s="35" t="str">
        <f>VLOOKUP(A115,'Medical Examinations'!A113:M2455,10,FALSE)</f>
        <v>PREDIABETES</v>
      </c>
      <c r="L115" s="47">
        <f>VLOOKUP(A115,'Hospitalisation Details'!A113:M2455,12,FALSE)</f>
        <v>30468</v>
      </c>
      <c r="M115" s="34">
        <f>VLOOKUP(A115,'Hospitalisation Details'!A104:M2446,6,FALSE)</f>
        <v>39865.699999999997</v>
      </c>
      <c r="N115" s="35" t="str">
        <f>VLOOKUP(A115,'Hospitalisation Details'!A113:M2455,7,FALSE)</f>
        <v>tier - 2</v>
      </c>
      <c r="O115" s="35" t="str">
        <f>VLOOKUP(A115,'Hospitalisation Details'!A113:M2455,8,FALSE)</f>
        <v>tier - 2</v>
      </c>
      <c r="P115" s="35" t="str">
        <f>VLOOKUP(A115,'Hospitalisation Details'!A113:M2455,9,FALSE)</f>
        <v>R1011</v>
      </c>
      <c r="Q115" s="35">
        <f ca="1">VLOOKUP(A115,'Hospitalisation Details'!A113:M2455,13,FALSE)</f>
        <v>41</v>
      </c>
      <c r="R115" s="32"/>
    </row>
    <row r="116" spans="1:18" ht="15.75" x14ac:dyDescent="0.25">
      <c r="A116" s="42" t="s">
        <v>2250</v>
      </c>
      <c r="B116" s="35" t="str">
        <f>VLOOKUP(A116,'Customer Names'!A113:D2448,3,FALSE)</f>
        <v>Groner</v>
      </c>
      <c r="C116" s="35">
        <f>VLOOKUP(A116,'Medical Examinations'!A114:M2456,2,FALSE)</f>
        <v>34.799999999999997</v>
      </c>
      <c r="D116" s="35">
        <f>VLOOKUP(A116,'Medical Examinations'!A114:M2456,3,FALSE)</f>
        <v>4.72</v>
      </c>
      <c r="E116" s="35" t="str">
        <f>VLOOKUP(A116,'Medical Examinations'!A114:M2456,4,FALSE)</f>
        <v>yes</v>
      </c>
      <c r="F116" s="35" t="str">
        <f>VLOOKUP(A116,'Medical Examinations'!A114:M2456,5,FALSE)</f>
        <v>No</v>
      </c>
      <c r="G116" s="35" t="str">
        <f>VLOOKUP(A116,'Medical Examinations'!A114:M2456,6,FALSE)</f>
        <v>No</v>
      </c>
      <c r="H116" s="35">
        <f>VLOOKUP(A116,'Medical Examinations'!$A$2:$M$2344,7,FALSE)</f>
        <v>0</v>
      </c>
      <c r="I116" s="35" t="str">
        <f>VLOOKUP(A116,'Medical Examinations'!A114:M2456,8,FALSE)</f>
        <v>yes</v>
      </c>
      <c r="J116" s="35" t="str">
        <f>VLOOKUP(A116,'Medical Examinations'!A114:M2456,9,FALSE)</f>
        <v>OBESITY</v>
      </c>
      <c r="K116" s="35" t="str">
        <f>VLOOKUP(A116,'Medical Examinations'!A114:M2456,10,FALSE)</f>
        <v>NORMAL</v>
      </c>
      <c r="L116" s="47">
        <f>VLOOKUP(A116,'Hospitalisation Details'!A114:M2456,12,FALSE)</f>
        <v>31245</v>
      </c>
      <c r="M116" s="34">
        <f>VLOOKUP(A116,'Hospitalisation Details'!A105:M2447,6,FALSE)</f>
        <v>39836.519999999997</v>
      </c>
      <c r="N116" s="35" t="str">
        <f>VLOOKUP(A116,'Hospitalisation Details'!A114:M2456,7,FALSE)</f>
        <v>tier - 2</v>
      </c>
      <c r="O116" s="35" t="str">
        <f>VLOOKUP(A116,'Hospitalisation Details'!A114:M2456,8,FALSE)</f>
        <v>tier - 1</v>
      </c>
      <c r="P116" s="35" t="str">
        <f>VLOOKUP(A116,'Hospitalisation Details'!A114:M2456,9,FALSE)</f>
        <v>R1011</v>
      </c>
      <c r="Q116" s="35">
        <f ca="1">VLOOKUP(A116,'Hospitalisation Details'!A114:M2456,13,FALSE)</f>
        <v>39</v>
      </c>
      <c r="R116" s="32"/>
    </row>
    <row r="117" spans="1:18" ht="15.75" x14ac:dyDescent="0.25">
      <c r="A117" s="43" t="s">
        <v>2249</v>
      </c>
      <c r="B117" s="35" t="str">
        <f>VLOOKUP(A117,'Customer Names'!A114:D2449,3,FALSE)</f>
        <v>Zywicki</v>
      </c>
      <c r="C117" s="35">
        <f>VLOOKUP(A117,'Medical Examinations'!A115:M2457,2,FALSE)</f>
        <v>36.67</v>
      </c>
      <c r="D117" s="35">
        <f>VLOOKUP(A117,'Medical Examinations'!A115:M2457,3,FALSE)</f>
        <v>5.18</v>
      </c>
      <c r="E117" s="35" t="str">
        <f>VLOOKUP(A117,'Medical Examinations'!A115:M2457,4,FALSE)</f>
        <v>No</v>
      </c>
      <c r="F117" s="35" t="str">
        <f>VLOOKUP(A117,'Medical Examinations'!A115:M2457,5,FALSE)</f>
        <v>No</v>
      </c>
      <c r="G117" s="35" t="str">
        <f>VLOOKUP(A117,'Medical Examinations'!A115:M2457,6,FALSE)</f>
        <v>No</v>
      </c>
      <c r="H117" s="35">
        <f>VLOOKUP(A117,'Medical Examinations'!$A$2:$M$2344,7,FALSE)</f>
        <v>1</v>
      </c>
      <c r="I117" s="35" t="str">
        <f>VLOOKUP(A117,'Medical Examinations'!A115:M2457,8,FALSE)</f>
        <v>yes</v>
      </c>
      <c r="J117" s="35" t="str">
        <f>VLOOKUP(A117,'Medical Examinations'!A115:M2457,9,FALSE)</f>
        <v>OBESITY</v>
      </c>
      <c r="K117" s="35" t="str">
        <f>VLOOKUP(A117,'Medical Examinations'!A115:M2457,10,FALSE)</f>
        <v>NORMAL</v>
      </c>
      <c r="L117" s="47">
        <f>VLOOKUP(A117,'Hospitalisation Details'!A115:M2457,12,FALSE)</f>
        <v>31982</v>
      </c>
      <c r="M117" s="34">
        <f>VLOOKUP(A117,'Hospitalisation Details'!A106:M2448,6,FALSE)</f>
        <v>39774.28</v>
      </c>
      <c r="N117" s="35" t="str">
        <f>VLOOKUP(A117,'Hospitalisation Details'!A115:M2457,7,FALSE)</f>
        <v>tier - 1</v>
      </c>
      <c r="O117" s="35" t="str">
        <f>VLOOKUP(A117,'Hospitalisation Details'!A115:M2457,8,FALSE)</f>
        <v>tier - 1</v>
      </c>
      <c r="P117" s="35" t="str">
        <f>VLOOKUP(A117,'Hospitalisation Details'!A115:M2457,9,FALSE)</f>
        <v>R1014</v>
      </c>
      <c r="Q117" s="35">
        <f ca="1">VLOOKUP(A117,'Hospitalisation Details'!A115:M2457,13,FALSE)</f>
        <v>37</v>
      </c>
      <c r="R117" s="32"/>
    </row>
    <row r="118" spans="1:18" ht="15.75" x14ac:dyDescent="0.25">
      <c r="A118" s="42" t="s">
        <v>2248</v>
      </c>
      <c r="B118" s="35" t="str">
        <f>VLOOKUP(A118,'Customer Names'!A115:D2450,3,FALSE)</f>
        <v>Cardinal</v>
      </c>
      <c r="C118" s="35">
        <f>VLOOKUP(A118,'Medical Examinations'!A116:M2458,2,FALSE)</f>
        <v>30.9</v>
      </c>
      <c r="D118" s="35">
        <f>VLOOKUP(A118,'Medical Examinations'!A116:M2458,3,FALSE)</f>
        <v>9.4</v>
      </c>
      <c r="E118" s="35" t="str">
        <f>VLOOKUP(A118,'Medical Examinations'!A116:M2458,4,FALSE)</f>
        <v>No</v>
      </c>
      <c r="F118" s="35" t="str">
        <f>VLOOKUP(A118,'Medical Examinations'!A116:M2458,5,FALSE)</f>
        <v>No</v>
      </c>
      <c r="G118" s="35" t="str">
        <f>VLOOKUP(A118,'Medical Examinations'!A116:M2458,6,FALSE)</f>
        <v>No</v>
      </c>
      <c r="H118" s="35">
        <f>VLOOKUP(A118,'Medical Examinations'!$A$2:$M$2344,7,FALSE)</f>
        <v>2</v>
      </c>
      <c r="I118" s="35" t="str">
        <f>VLOOKUP(A118,'Medical Examinations'!A116:M2458,8,FALSE)</f>
        <v>yes</v>
      </c>
      <c r="J118" s="35" t="str">
        <f>VLOOKUP(A118,'Medical Examinations'!A116:M2458,9,FALSE)</f>
        <v>OBESITY</v>
      </c>
      <c r="K118" s="35" t="str">
        <f>VLOOKUP(A118,'Medical Examinations'!A116:M2458,10,FALSE)</f>
        <v>DIABETES</v>
      </c>
      <c r="L118" s="47">
        <f>VLOOKUP(A118,'Hospitalisation Details'!A116:M2458,12,FALSE)</f>
        <v>27015</v>
      </c>
      <c r="M118" s="34">
        <f>VLOOKUP(A118,'Hospitalisation Details'!A107:M2449,6,FALSE)</f>
        <v>39727.61</v>
      </c>
      <c r="N118" s="35" t="str">
        <f>VLOOKUP(A118,'Hospitalisation Details'!A116:M2458,7,FALSE)</f>
        <v>tier - 1</v>
      </c>
      <c r="O118" s="35" t="str">
        <f>VLOOKUP(A118,'Hospitalisation Details'!A116:M2458,8,FALSE)</f>
        <v>tier - 2</v>
      </c>
      <c r="P118" s="35" t="str">
        <f>VLOOKUP(A118,'Hospitalisation Details'!A116:M2458,9,FALSE)</f>
        <v>R1011</v>
      </c>
      <c r="Q118" s="35">
        <f ca="1">VLOOKUP(A118,'Hospitalisation Details'!A116:M2458,13,FALSE)</f>
        <v>51</v>
      </c>
      <c r="R118" s="32"/>
    </row>
    <row r="119" spans="1:18" ht="15.75" x14ac:dyDescent="0.25">
      <c r="A119" s="43" t="s">
        <v>2247</v>
      </c>
      <c r="B119" s="35" t="str">
        <f>VLOOKUP(A119,'Customer Names'!A116:D2451,3,FALSE)</f>
        <v>Alleman</v>
      </c>
      <c r="C119" s="35">
        <f>VLOOKUP(A119,'Medical Examinations'!A117:M2459,2,FALSE)</f>
        <v>30.495000000000001</v>
      </c>
      <c r="D119" s="35">
        <f>VLOOKUP(A119,'Medical Examinations'!A117:M2459,3,FALSE)</f>
        <v>6.29</v>
      </c>
      <c r="E119" s="35" t="str">
        <f>VLOOKUP(A119,'Medical Examinations'!A117:M2459,4,FALSE)</f>
        <v>No</v>
      </c>
      <c r="F119" s="35" t="str">
        <f>VLOOKUP(A119,'Medical Examinations'!A117:M2459,5,FALSE)</f>
        <v>No</v>
      </c>
      <c r="G119" s="35" t="str">
        <f>VLOOKUP(A119,'Medical Examinations'!A117:M2459,6,FALSE)</f>
        <v>No</v>
      </c>
      <c r="H119" s="35">
        <f>VLOOKUP(A119,'Medical Examinations'!$A$2:$M$2344,7,FALSE)</f>
        <v>0</v>
      </c>
      <c r="I119" s="35" t="str">
        <f>VLOOKUP(A119,'Medical Examinations'!A117:M2459,8,FALSE)</f>
        <v>yes</v>
      </c>
      <c r="J119" s="35" t="str">
        <f>VLOOKUP(A119,'Medical Examinations'!A117:M2459,9,FALSE)</f>
        <v>OBESITY</v>
      </c>
      <c r="K119" s="35" t="str">
        <f>VLOOKUP(A119,'Medical Examinations'!A117:M2459,10,FALSE)</f>
        <v>PREDIABETES</v>
      </c>
      <c r="L119" s="47">
        <f>VLOOKUP(A119,'Hospitalisation Details'!A117:M2459,12,FALSE)</f>
        <v>28349</v>
      </c>
      <c r="M119" s="34">
        <f>VLOOKUP(A119,'Hospitalisation Details'!A108:M2450,6,FALSE)</f>
        <v>39725.519999999997</v>
      </c>
      <c r="N119" s="35" t="str">
        <f>VLOOKUP(A119,'Hospitalisation Details'!A117:M2459,7,FALSE)</f>
        <v>tier - 2</v>
      </c>
      <c r="O119" s="35" t="str">
        <f>VLOOKUP(A119,'Hospitalisation Details'!A117:M2459,8,FALSE)</f>
        <v>tier - 1</v>
      </c>
      <c r="P119" s="35" t="str">
        <f>VLOOKUP(A119,'Hospitalisation Details'!A117:M2459,9,FALSE)</f>
        <v>R1012</v>
      </c>
      <c r="Q119" s="35">
        <f ca="1">VLOOKUP(A119,'Hospitalisation Details'!A117:M2459,13,FALSE)</f>
        <v>47</v>
      </c>
      <c r="R119" s="32"/>
    </row>
    <row r="120" spans="1:18" ht="15.75" x14ac:dyDescent="0.25">
      <c r="A120" s="42" t="s">
        <v>2246</v>
      </c>
      <c r="B120" s="35" t="str">
        <f>VLOOKUP(A120,'Customer Names'!A117:D2452,3,FALSE)</f>
        <v>Stroffolino</v>
      </c>
      <c r="C120" s="35">
        <f>VLOOKUP(A120,'Medical Examinations'!A118:M2460,2,FALSE)</f>
        <v>44.88</v>
      </c>
      <c r="D120" s="35">
        <f>VLOOKUP(A120,'Medical Examinations'!A118:M2460,3,FALSE)</f>
        <v>6.04</v>
      </c>
      <c r="E120" s="35" t="str">
        <f>VLOOKUP(A120,'Medical Examinations'!A118:M2460,4,FALSE)</f>
        <v>No</v>
      </c>
      <c r="F120" s="35" t="str">
        <f>VLOOKUP(A120,'Medical Examinations'!A118:M2460,5,FALSE)</f>
        <v>No</v>
      </c>
      <c r="G120" s="35" t="str">
        <f>VLOOKUP(A120,'Medical Examinations'!A118:M2460,6,FALSE)</f>
        <v>Yes</v>
      </c>
      <c r="H120" s="35">
        <f>VLOOKUP(A120,'Medical Examinations'!$A$2:$M$2344,7,FALSE)</f>
        <v>1</v>
      </c>
      <c r="I120" s="35" t="str">
        <f>VLOOKUP(A120,'Medical Examinations'!A118:M2460,8,FALSE)</f>
        <v>yes</v>
      </c>
      <c r="J120" s="35" t="str">
        <f>VLOOKUP(A120,'Medical Examinations'!A118:M2460,9,FALSE)</f>
        <v>OBESITY</v>
      </c>
      <c r="K120" s="35" t="str">
        <f>VLOOKUP(A120,'Medical Examinations'!A118:M2460,10,FALSE)</f>
        <v>PREDIABETES</v>
      </c>
      <c r="L120" s="47">
        <f>VLOOKUP(A120,'Hospitalisation Details'!A118:M2460,12,FALSE)</f>
        <v>37818</v>
      </c>
      <c r="M120" s="34">
        <f>VLOOKUP(A120,'Hospitalisation Details'!A109:M2451,6,FALSE)</f>
        <v>39722.75</v>
      </c>
      <c r="N120" s="35" t="str">
        <f>VLOOKUP(A120,'Hospitalisation Details'!A118:M2460,7,FALSE)</f>
        <v>tier - 1</v>
      </c>
      <c r="O120" s="35" t="str">
        <f>VLOOKUP(A120,'Hospitalisation Details'!A118:M2460,8,FALSE)</f>
        <v>tier - 1</v>
      </c>
      <c r="P120" s="35" t="str">
        <f>VLOOKUP(A120,'Hospitalisation Details'!A118:M2460,9,FALSE)</f>
        <v>R1013</v>
      </c>
      <c r="Q120" s="35">
        <f ca="1">VLOOKUP(A120,'Hospitalisation Details'!A118:M2460,13,FALSE)</f>
        <v>21</v>
      </c>
      <c r="R120" s="32"/>
    </row>
    <row r="121" spans="1:18" ht="15.75" x14ac:dyDescent="0.25">
      <c r="A121" s="43" t="s">
        <v>2245</v>
      </c>
      <c r="B121" s="35" t="str">
        <f>VLOOKUP(A121,'Customer Names'!A118:D2453,3,FALSE)</f>
        <v>Clubb</v>
      </c>
      <c r="C121" s="35">
        <f>VLOOKUP(A121,'Medical Examinations'!A119:M2461,2,FALSE)</f>
        <v>44.32</v>
      </c>
      <c r="D121" s="35">
        <f>VLOOKUP(A121,'Medical Examinations'!A119:M2461,3,FALSE)</f>
        <v>10.55</v>
      </c>
      <c r="E121" s="35" t="str">
        <f>VLOOKUP(A121,'Medical Examinations'!A119:M2461,4,FALSE)</f>
        <v>No</v>
      </c>
      <c r="F121" s="35" t="str">
        <f>VLOOKUP(A121,'Medical Examinations'!A119:M2461,5,FALSE)</f>
        <v>No</v>
      </c>
      <c r="G121" s="35" t="str">
        <f>VLOOKUP(A121,'Medical Examinations'!A119:M2461,6,FALSE)</f>
        <v>No</v>
      </c>
      <c r="H121" s="35">
        <f>VLOOKUP(A121,'Medical Examinations'!$A$2:$M$2344,7,FALSE)</f>
        <v>0</v>
      </c>
      <c r="I121" s="35" t="str">
        <f>VLOOKUP(A121,'Medical Examinations'!A119:M2461,8,FALSE)</f>
        <v>yes</v>
      </c>
      <c r="J121" s="35" t="str">
        <f>VLOOKUP(A121,'Medical Examinations'!A119:M2461,9,FALSE)</f>
        <v>OBESITY</v>
      </c>
      <c r="K121" s="35" t="str">
        <f>VLOOKUP(A121,'Medical Examinations'!A119:M2461,10,FALSE)</f>
        <v>DIABETES</v>
      </c>
      <c r="L121" s="47">
        <f>VLOOKUP(A121,'Hospitalisation Details'!A119:M2461,12,FALSE)</f>
        <v>25110</v>
      </c>
      <c r="M121" s="34">
        <f>VLOOKUP(A121,'Hospitalisation Details'!A110:M2452,6,FALSE)</f>
        <v>39721.93</v>
      </c>
      <c r="N121" s="35" t="str">
        <f>VLOOKUP(A121,'Hospitalisation Details'!A119:M2461,7,FALSE)</f>
        <v>tier - 2</v>
      </c>
      <c r="O121" s="35" t="str">
        <f>VLOOKUP(A121,'Hospitalisation Details'!A119:M2461,8,FALSE)</f>
        <v>tier - 2</v>
      </c>
      <c r="P121" s="35" t="str">
        <f>VLOOKUP(A121,'Hospitalisation Details'!A119:M2461,9,FALSE)</f>
        <v>R1011</v>
      </c>
      <c r="Q121" s="35">
        <f ca="1">VLOOKUP(A121,'Hospitalisation Details'!A119:M2461,13,FALSE)</f>
        <v>56</v>
      </c>
      <c r="R121" s="32"/>
    </row>
    <row r="122" spans="1:18" ht="15.75" x14ac:dyDescent="0.25">
      <c r="A122" s="42" t="s">
        <v>2244</v>
      </c>
      <c r="B122" s="35" t="str">
        <f>VLOOKUP(A122,'Customer Names'!A119:D2454,3,FALSE)</f>
        <v>McGoogan</v>
      </c>
      <c r="C122" s="35">
        <f>VLOOKUP(A122,'Medical Examinations'!A120:M2462,2,FALSE)</f>
        <v>46.39</v>
      </c>
      <c r="D122" s="35">
        <f>VLOOKUP(A122,'Medical Examinations'!A120:M2462,3,FALSE)</f>
        <v>5.09</v>
      </c>
      <c r="E122" s="35" t="str">
        <f>VLOOKUP(A122,'Medical Examinations'!A120:M2462,4,FALSE)</f>
        <v>No</v>
      </c>
      <c r="F122" s="35" t="str">
        <f>VLOOKUP(A122,'Medical Examinations'!A120:M2462,5,FALSE)</f>
        <v>No</v>
      </c>
      <c r="G122" s="35" t="str">
        <f>VLOOKUP(A122,'Medical Examinations'!A120:M2462,6,FALSE)</f>
        <v>No</v>
      </c>
      <c r="H122" s="35">
        <f>VLOOKUP(A122,'Medical Examinations'!$A$2:$M$2344,7,FALSE)</f>
        <v>0</v>
      </c>
      <c r="I122" s="35" t="str">
        <f>VLOOKUP(A122,'Medical Examinations'!A120:M2462,8,FALSE)</f>
        <v>yes</v>
      </c>
      <c r="J122" s="35" t="str">
        <f>VLOOKUP(A122,'Medical Examinations'!A120:M2462,9,FALSE)</f>
        <v>OBESITY</v>
      </c>
      <c r="K122" s="35" t="str">
        <f>VLOOKUP(A122,'Medical Examinations'!A120:M2462,10,FALSE)</f>
        <v>NORMAL</v>
      </c>
      <c r="L122" s="47">
        <f>VLOOKUP(A122,'Hospitalisation Details'!A120:M2462,12,FALSE)</f>
        <v>28476</v>
      </c>
      <c r="M122" s="34">
        <f>VLOOKUP(A122,'Hospitalisation Details'!A111:M2453,6,FALSE)</f>
        <v>39670.44</v>
      </c>
      <c r="N122" s="35" t="str">
        <f>VLOOKUP(A122,'Hospitalisation Details'!A120:M2462,7,FALSE)</f>
        <v>tier - 2</v>
      </c>
      <c r="O122" s="35" t="str">
        <f>VLOOKUP(A122,'Hospitalisation Details'!A120:M2462,8,FALSE)</f>
        <v>tier - 1</v>
      </c>
      <c r="P122" s="35" t="str">
        <f>VLOOKUP(A122,'Hospitalisation Details'!A120:M2462,9,FALSE)</f>
        <v>R1012</v>
      </c>
      <c r="Q122" s="35">
        <f ca="1">VLOOKUP(A122,'Hospitalisation Details'!A120:M2462,13,FALSE)</f>
        <v>47</v>
      </c>
      <c r="R122" s="32"/>
    </row>
    <row r="123" spans="1:18" ht="15.75" x14ac:dyDescent="0.25">
      <c r="A123" s="43" t="s">
        <v>2243</v>
      </c>
      <c r="B123" s="35" t="str">
        <f>VLOOKUP(A123,'Customer Names'!A120:D2455,3,FALSE)</f>
        <v>Keflezighi</v>
      </c>
      <c r="C123" s="35">
        <f>VLOOKUP(A123,'Medical Examinations'!A121:M2463,2,FALSE)</f>
        <v>42.13</v>
      </c>
      <c r="D123" s="35">
        <f>VLOOKUP(A123,'Medical Examinations'!A121:M2463,3,FALSE)</f>
        <v>5.2</v>
      </c>
      <c r="E123" s="35" t="str">
        <f>VLOOKUP(A123,'Medical Examinations'!A121:M2463,4,FALSE)</f>
        <v>yes</v>
      </c>
      <c r="F123" s="35" t="str">
        <f>VLOOKUP(A123,'Medical Examinations'!A121:M2463,5,FALSE)</f>
        <v>No</v>
      </c>
      <c r="G123" s="35" t="str">
        <f>VLOOKUP(A123,'Medical Examinations'!A121:M2463,6,FALSE)</f>
        <v>No</v>
      </c>
      <c r="H123" s="35">
        <f>VLOOKUP(A123,'Medical Examinations'!$A$2:$M$2344,7,FALSE)</f>
        <v>1</v>
      </c>
      <c r="I123" s="35" t="str">
        <f>VLOOKUP(A123,'Medical Examinations'!A121:M2463,8,FALSE)</f>
        <v>yes</v>
      </c>
      <c r="J123" s="35" t="str">
        <f>VLOOKUP(A123,'Medical Examinations'!A121:M2463,9,FALSE)</f>
        <v>OBESITY</v>
      </c>
      <c r="K123" s="35" t="str">
        <f>VLOOKUP(A123,'Medical Examinations'!A121:M2463,10,FALSE)</f>
        <v>NORMAL</v>
      </c>
      <c r="L123" s="47">
        <f>VLOOKUP(A123,'Hospitalisation Details'!A121:M2463,12,FALSE)</f>
        <v>34918</v>
      </c>
      <c r="M123" s="34">
        <f>VLOOKUP(A123,'Hospitalisation Details'!A112:M2454,6,FALSE)</f>
        <v>39611.760000000002</v>
      </c>
      <c r="N123" s="35" t="str">
        <f>VLOOKUP(A123,'Hospitalisation Details'!A121:M2463,7,FALSE)</f>
        <v>tier - 1</v>
      </c>
      <c r="O123" s="35" t="str">
        <f>VLOOKUP(A123,'Hospitalisation Details'!A121:M2463,8,FALSE)</f>
        <v>tier - 3</v>
      </c>
      <c r="P123" s="35" t="str">
        <f>VLOOKUP(A123,'Hospitalisation Details'!A121:M2463,9,FALSE)</f>
        <v>R1013</v>
      </c>
      <c r="Q123" s="35">
        <f ca="1">VLOOKUP(A123,'Hospitalisation Details'!A121:M2463,13,FALSE)</f>
        <v>29</v>
      </c>
      <c r="R123" s="32"/>
    </row>
    <row r="124" spans="1:18" ht="15.75" x14ac:dyDescent="0.25">
      <c r="A124" s="42" t="s">
        <v>2242</v>
      </c>
      <c r="B124" s="35" t="str">
        <f>VLOOKUP(A124,'Customer Names'!A121:D2456,3,FALSE)</f>
        <v>Syed</v>
      </c>
      <c r="C124" s="35">
        <f>VLOOKUP(A124,'Medical Examinations'!A122:M2464,2,FALSE)</f>
        <v>30.78</v>
      </c>
      <c r="D124" s="35">
        <f>VLOOKUP(A124,'Medical Examinations'!A122:M2464,3,FALSE)</f>
        <v>8.4499999999999993</v>
      </c>
      <c r="E124" s="35" t="str">
        <f>VLOOKUP(A124,'Medical Examinations'!A122:M2464,4,FALSE)</f>
        <v>yes</v>
      </c>
      <c r="F124" s="35" t="str">
        <f>VLOOKUP(A124,'Medical Examinations'!A122:M2464,5,FALSE)</f>
        <v>No</v>
      </c>
      <c r="G124" s="35" t="str">
        <f>VLOOKUP(A124,'Medical Examinations'!A122:M2464,6,FALSE)</f>
        <v>No</v>
      </c>
      <c r="H124" s="35">
        <f>VLOOKUP(A124,'Medical Examinations'!$A$2:$M$2344,7,FALSE)</f>
        <v>0</v>
      </c>
      <c r="I124" s="35" t="str">
        <f>VLOOKUP(A124,'Medical Examinations'!A122:M2464,8,FALSE)</f>
        <v>yes</v>
      </c>
      <c r="J124" s="35" t="str">
        <f>VLOOKUP(A124,'Medical Examinations'!A122:M2464,9,FALSE)</f>
        <v>OBESITY</v>
      </c>
      <c r="K124" s="35" t="str">
        <f>VLOOKUP(A124,'Medical Examinations'!A122:M2464,10,FALSE)</f>
        <v>DIABETES</v>
      </c>
      <c r="L124" s="47">
        <f>VLOOKUP(A124,'Hospitalisation Details'!A122:M2464,12,FALSE)</f>
        <v>29772</v>
      </c>
      <c r="M124" s="34">
        <f>VLOOKUP(A124,'Hospitalisation Details'!A113:M2455,6,FALSE)</f>
        <v>39597.410000000003</v>
      </c>
      <c r="N124" s="35" t="str">
        <f>VLOOKUP(A124,'Hospitalisation Details'!A122:M2464,7,FALSE)</f>
        <v>tier - 1</v>
      </c>
      <c r="O124" s="35" t="str">
        <f>VLOOKUP(A124,'Hospitalisation Details'!A122:M2464,8,FALSE)</f>
        <v>tier - 2</v>
      </c>
      <c r="P124" s="35" t="str">
        <f>VLOOKUP(A124,'Hospitalisation Details'!A122:M2464,9,FALSE)</f>
        <v>R1017</v>
      </c>
      <c r="Q124" s="35">
        <f ca="1">VLOOKUP(A124,'Hospitalisation Details'!A122:M2464,13,FALSE)</f>
        <v>43</v>
      </c>
      <c r="R124" s="32"/>
    </row>
    <row r="125" spans="1:18" ht="15.75" x14ac:dyDescent="0.25">
      <c r="A125" s="43" t="s">
        <v>2241</v>
      </c>
      <c r="B125" s="35" t="str">
        <f>VLOOKUP(A125,'Customer Names'!A122:D2457,3,FALSE)</f>
        <v>Segal</v>
      </c>
      <c r="C125" s="35">
        <f>VLOOKUP(A125,'Medical Examinations'!A123:M2465,2,FALSE)</f>
        <v>31.35</v>
      </c>
      <c r="D125" s="35">
        <f>VLOOKUP(A125,'Medical Examinations'!A123:M2465,3,FALSE)</f>
        <v>9.5399999999999991</v>
      </c>
      <c r="E125" s="35" t="str">
        <f>VLOOKUP(A125,'Medical Examinations'!A123:M2465,4,FALSE)</f>
        <v>No</v>
      </c>
      <c r="F125" s="35" t="str">
        <f>VLOOKUP(A125,'Medical Examinations'!A123:M2465,5,FALSE)</f>
        <v>No</v>
      </c>
      <c r="G125" s="35" t="str">
        <f>VLOOKUP(A125,'Medical Examinations'!A123:M2465,6,FALSE)</f>
        <v>No</v>
      </c>
      <c r="H125" s="35">
        <f>VLOOKUP(A125,'Medical Examinations'!$A$2:$M$2344,7,FALSE)</f>
        <v>0</v>
      </c>
      <c r="I125" s="35" t="str">
        <f>VLOOKUP(A125,'Medical Examinations'!A123:M2465,8,FALSE)</f>
        <v>yes</v>
      </c>
      <c r="J125" s="35" t="str">
        <f>VLOOKUP(A125,'Medical Examinations'!A123:M2465,9,FALSE)</f>
        <v>OBESITY</v>
      </c>
      <c r="K125" s="35" t="str">
        <f>VLOOKUP(A125,'Medical Examinations'!A123:M2465,10,FALSE)</f>
        <v>DIABETES</v>
      </c>
      <c r="L125" s="47">
        <f>VLOOKUP(A125,'Hospitalisation Details'!A123:M2465,12,FALSE)</f>
        <v>28683</v>
      </c>
      <c r="M125" s="34">
        <f>VLOOKUP(A125,'Hospitalisation Details'!A114:M2456,6,FALSE)</f>
        <v>39556.49</v>
      </c>
      <c r="N125" s="35" t="str">
        <f>VLOOKUP(A125,'Hospitalisation Details'!A123:M2465,7,FALSE)</f>
        <v>tier - 1</v>
      </c>
      <c r="O125" s="35" t="str">
        <f>VLOOKUP(A125,'Hospitalisation Details'!A123:M2465,8,FALSE)</f>
        <v>tier - 2</v>
      </c>
      <c r="P125" s="35" t="str">
        <f>VLOOKUP(A125,'Hospitalisation Details'!A123:M2465,9,FALSE)</f>
        <v>R1015</v>
      </c>
      <c r="Q125" s="35">
        <f ca="1">VLOOKUP(A125,'Hospitalisation Details'!A123:M2465,13,FALSE)</f>
        <v>46</v>
      </c>
      <c r="R125" s="32"/>
    </row>
    <row r="126" spans="1:18" ht="15.75" x14ac:dyDescent="0.25">
      <c r="A126" s="42" t="s">
        <v>2240</v>
      </c>
      <c r="B126" s="35" t="str">
        <f>VLOOKUP(A126,'Customer Names'!A123:D2458,3,FALSE)</f>
        <v>Defranco</v>
      </c>
      <c r="C126" s="35">
        <f>VLOOKUP(A126,'Medical Examinations'!A124:M2466,2,FALSE)</f>
        <v>41.46</v>
      </c>
      <c r="D126" s="35">
        <f>VLOOKUP(A126,'Medical Examinations'!A124:M2466,3,FALSE)</f>
        <v>4.99</v>
      </c>
      <c r="E126" s="35" t="str">
        <f>VLOOKUP(A126,'Medical Examinations'!A124:M2466,4,FALSE)</f>
        <v>yes</v>
      </c>
      <c r="F126" s="35" t="str">
        <f>VLOOKUP(A126,'Medical Examinations'!A124:M2466,5,FALSE)</f>
        <v>No</v>
      </c>
      <c r="G126" s="35" t="str">
        <f>VLOOKUP(A126,'Medical Examinations'!A124:M2466,6,FALSE)</f>
        <v>No</v>
      </c>
      <c r="H126" s="35">
        <f>VLOOKUP(A126,'Medical Examinations'!$A$2:$M$2344,7,FALSE)</f>
        <v>2</v>
      </c>
      <c r="I126" s="35" t="str">
        <f>VLOOKUP(A126,'Medical Examinations'!A124:M2466,8,FALSE)</f>
        <v>yes</v>
      </c>
      <c r="J126" s="35" t="str">
        <f>VLOOKUP(A126,'Medical Examinations'!A124:M2466,9,FALSE)</f>
        <v>OBESITY</v>
      </c>
      <c r="K126" s="35" t="str">
        <f>VLOOKUP(A126,'Medical Examinations'!A124:M2466,10,FALSE)</f>
        <v>NORMAL</v>
      </c>
      <c r="L126" s="47">
        <f>VLOOKUP(A126,'Hospitalisation Details'!A124:M2466,12,FALSE)</f>
        <v>24282</v>
      </c>
      <c r="M126" s="34">
        <f>VLOOKUP(A126,'Hospitalisation Details'!A115:M2457,6,FALSE)</f>
        <v>39396.86</v>
      </c>
      <c r="N126" s="35" t="str">
        <f>VLOOKUP(A126,'Hospitalisation Details'!A124:M2466,7,FALSE)</f>
        <v>tier - 2</v>
      </c>
      <c r="O126" s="35" t="str">
        <f>VLOOKUP(A126,'Hospitalisation Details'!A124:M2466,8,FALSE)</f>
        <v>tier - 2</v>
      </c>
      <c r="P126" s="35" t="str">
        <f>VLOOKUP(A126,'Hospitalisation Details'!A124:M2466,9,FALSE)</f>
        <v>R1011</v>
      </c>
      <c r="Q126" s="35">
        <f ca="1">VLOOKUP(A126,'Hospitalisation Details'!A124:M2466,13,FALSE)</f>
        <v>58</v>
      </c>
      <c r="R126" s="32"/>
    </row>
    <row r="127" spans="1:18" ht="15.75" x14ac:dyDescent="0.25">
      <c r="A127" s="43" t="s">
        <v>2239</v>
      </c>
      <c r="B127" s="35" t="str">
        <f>VLOOKUP(A127,'Customer Names'!A124:D2459,3,FALSE)</f>
        <v>Kells</v>
      </c>
      <c r="C127" s="35">
        <f>VLOOKUP(A127,'Medical Examinations'!A125:M2467,2,FALSE)</f>
        <v>48</v>
      </c>
      <c r="D127" s="35">
        <f>VLOOKUP(A127,'Medical Examinations'!A125:M2467,3,FALSE)</f>
        <v>10.54</v>
      </c>
      <c r="E127" s="35" t="str">
        <f>VLOOKUP(A127,'Medical Examinations'!A125:M2467,4,FALSE)</f>
        <v>No</v>
      </c>
      <c r="F127" s="35" t="str">
        <f>VLOOKUP(A127,'Medical Examinations'!A125:M2467,5,FALSE)</f>
        <v>No</v>
      </c>
      <c r="G127" s="35" t="str">
        <f>VLOOKUP(A127,'Medical Examinations'!A125:M2467,6,FALSE)</f>
        <v>No</v>
      </c>
      <c r="H127" s="35">
        <f>VLOOKUP(A127,'Medical Examinations'!$A$2:$M$2344,7,FALSE)</f>
        <v>0</v>
      </c>
      <c r="I127" s="35" t="str">
        <f>VLOOKUP(A127,'Medical Examinations'!A125:M2467,8,FALSE)</f>
        <v>yes</v>
      </c>
      <c r="J127" s="35" t="str">
        <f>VLOOKUP(A127,'Medical Examinations'!A125:M2467,9,FALSE)</f>
        <v>OBESITY</v>
      </c>
      <c r="K127" s="35" t="str">
        <f>VLOOKUP(A127,'Medical Examinations'!A125:M2467,10,FALSE)</f>
        <v>DIABETES</v>
      </c>
      <c r="L127" s="47">
        <f>VLOOKUP(A127,'Hospitalisation Details'!A125:M2467,12,FALSE)</f>
        <v>28707</v>
      </c>
      <c r="M127" s="34">
        <f>VLOOKUP(A127,'Hospitalisation Details'!A116:M2458,6,FALSE)</f>
        <v>39352.6</v>
      </c>
      <c r="N127" s="35" t="str">
        <f>VLOOKUP(A127,'Hospitalisation Details'!A125:M2467,7,FALSE)</f>
        <v>tier - 2</v>
      </c>
      <c r="O127" s="35" t="str">
        <f>VLOOKUP(A127,'Hospitalisation Details'!A125:M2467,8,FALSE)</f>
        <v>tier - 3</v>
      </c>
      <c r="P127" s="35" t="str">
        <f>VLOOKUP(A127,'Hospitalisation Details'!A125:M2467,9,FALSE)</f>
        <v>R1011</v>
      </c>
      <c r="Q127" s="35">
        <f ca="1">VLOOKUP(A127,'Hospitalisation Details'!A125:M2467,13,FALSE)</f>
        <v>46</v>
      </c>
      <c r="R127" s="32"/>
    </row>
    <row r="128" spans="1:18" ht="15.75" x14ac:dyDescent="0.25">
      <c r="A128" s="42" t="s">
        <v>2238</v>
      </c>
      <c r="B128" s="35" t="str">
        <f>VLOOKUP(A128,'Customer Names'!A125:D2460,3,FALSE)</f>
        <v>Lawton</v>
      </c>
      <c r="C128" s="35">
        <f>VLOOKUP(A128,'Medical Examinations'!A126:M2468,2,FALSE)</f>
        <v>49.13</v>
      </c>
      <c r="D128" s="35">
        <f>VLOOKUP(A128,'Medical Examinations'!A126:M2468,3,FALSE)</f>
        <v>4.54</v>
      </c>
      <c r="E128" s="35" t="str">
        <f>VLOOKUP(A128,'Medical Examinations'!A126:M2468,4,FALSE)</f>
        <v>No</v>
      </c>
      <c r="F128" s="35" t="str">
        <f>VLOOKUP(A128,'Medical Examinations'!A126:M2468,5,FALSE)</f>
        <v>No</v>
      </c>
      <c r="G128" s="35" t="str">
        <f>VLOOKUP(A128,'Medical Examinations'!A126:M2468,6,FALSE)</f>
        <v>No</v>
      </c>
      <c r="H128" s="35">
        <f>VLOOKUP(A128,'Medical Examinations'!$A$2:$M$2344,7,FALSE)</f>
        <v>0</v>
      </c>
      <c r="I128" s="35" t="str">
        <f>VLOOKUP(A128,'Medical Examinations'!A126:M2468,8,FALSE)</f>
        <v>yes</v>
      </c>
      <c r="J128" s="35" t="str">
        <f>VLOOKUP(A128,'Medical Examinations'!A126:M2468,9,FALSE)</f>
        <v>OBESITY</v>
      </c>
      <c r="K128" s="35" t="str">
        <f>VLOOKUP(A128,'Medical Examinations'!A126:M2468,10,FALSE)</f>
        <v>NORMAL</v>
      </c>
      <c r="L128" s="47">
        <f>VLOOKUP(A128,'Hospitalisation Details'!A126:M2468,12,FALSE)</f>
        <v>30179</v>
      </c>
      <c r="M128" s="34">
        <f>VLOOKUP(A128,'Hospitalisation Details'!A117:M2459,6,FALSE)</f>
        <v>39315.279999999999</v>
      </c>
      <c r="N128" s="35" t="str">
        <f>VLOOKUP(A128,'Hospitalisation Details'!A126:M2468,7,FALSE)</f>
        <v>tier - 2</v>
      </c>
      <c r="O128" s="35" t="str">
        <f>VLOOKUP(A128,'Hospitalisation Details'!A126:M2468,8,FALSE)</f>
        <v>tier - 3</v>
      </c>
      <c r="P128" s="35" t="str">
        <f>VLOOKUP(A128,'Hospitalisation Details'!A126:M2468,9,FALSE)</f>
        <v>R1011</v>
      </c>
      <c r="Q128" s="35">
        <f ca="1">VLOOKUP(A128,'Hospitalisation Details'!A126:M2468,13,FALSE)</f>
        <v>42</v>
      </c>
      <c r="R128" s="32"/>
    </row>
    <row r="129" spans="1:18" ht="15.75" x14ac:dyDescent="0.25">
      <c r="A129" s="43" t="s">
        <v>2237</v>
      </c>
      <c r="B129" s="35" t="str">
        <f>VLOOKUP(A129,'Customer Names'!A126:D2461,3,FALSE)</f>
        <v>Bejar</v>
      </c>
      <c r="C129" s="35">
        <f>VLOOKUP(A129,'Medical Examinations'!A127:M2469,2,FALSE)</f>
        <v>37.799999999999997</v>
      </c>
      <c r="D129" s="35">
        <f>VLOOKUP(A129,'Medical Examinations'!A127:M2469,3,FALSE)</f>
        <v>6.29</v>
      </c>
      <c r="E129" s="35" t="str">
        <f>VLOOKUP(A129,'Medical Examinations'!A127:M2469,4,FALSE)</f>
        <v>No</v>
      </c>
      <c r="F129" s="35" t="str">
        <f>VLOOKUP(A129,'Medical Examinations'!A127:M2469,5,FALSE)</f>
        <v>No</v>
      </c>
      <c r="G129" s="35" t="str">
        <f>VLOOKUP(A129,'Medical Examinations'!A127:M2469,6,FALSE)</f>
        <v>No</v>
      </c>
      <c r="H129" s="35">
        <f>VLOOKUP(A129,'Medical Examinations'!$A$2:$M$2344,7,FALSE)</f>
        <v>1</v>
      </c>
      <c r="I129" s="35" t="str">
        <f>VLOOKUP(A129,'Medical Examinations'!A127:M2469,8,FALSE)</f>
        <v>yes</v>
      </c>
      <c r="J129" s="35" t="str">
        <f>VLOOKUP(A129,'Medical Examinations'!A127:M2469,9,FALSE)</f>
        <v>OBESITY</v>
      </c>
      <c r="K129" s="35" t="str">
        <f>VLOOKUP(A129,'Medical Examinations'!A127:M2469,10,FALSE)</f>
        <v>PREDIABETES</v>
      </c>
      <c r="L129" s="47">
        <f>VLOOKUP(A129,'Hospitalisation Details'!A127:M2469,12,FALSE)</f>
        <v>33938</v>
      </c>
      <c r="M129" s="34">
        <f>VLOOKUP(A129,'Hospitalisation Details'!A118:M2460,6,FALSE)</f>
        <v>39241.440000000002</v>
      </c>
      <c r="N129" s="35" t="str">
        <f>VLOOKUP(A129,'Hospitalisation Details'!A127:M2469,7,FALSE)</f>
        <v>tier - 1</v>
      </c>
      <c r="O129" s="35" t="str">
        <f>VLOOKUP(A129,'Hospitalisation Details'!A127:M2469,8,FALSE)</f>
        <v>tier - 3</v>
      </c>
      <c r="P129" s="35" t="str">
        <f>VLOOKUP(A129,'Hospitalisation Details'!A127:M2469,9,FALSE)</f>
        <v>R1011</v>
      </c>
      <c r="Q129" s="35">
        <f ca="1">VLOOKUP(A129,'Hospitalisation Details'!A127:M2469,13,FALSE)</f>
        <v>32</v>
      </c>
      <c r="R129" s="32"/>
    </row>
    <row r="130" spans="1:18" ht="15.75" x14ac:dyDescent="0.25">
      <c r="A130" s="42" t="s">
        <v>2236</v>
      </c>
      <c r="B130" s="35" t="str">
        <f>VLOOKUP(A130,'Customer Names'!A127:D2462,3,FALSE)</f>
        <v>Navarro Castro</v>
      </c>
      <c r="C130" s="35">
        <f>VLOOKUP(A130,'Medical Examinations'!A128:M2470,2,FALSE)</f>
        <v>38.299999999999997</v>
      </c>
      <c r="D130" s="35">
        <f>VLOOKUP(A130,'Medical Examinations'!A128:M2470,3,FALSE)</f>
        <v>9.51</v>
      </c>
      <c r="E130" s="35" t="str">
        <f>VLOOKUP(A130,'Medical Examinations'!A128:M2470,4,FALSE)</f>
        <v>No</v>
      </c>
      <c r="F130" s="35" t="str">
        <f>VLOOKUP(A130,'Medical Examinations'!A128:M2470,5,FALSE)</f>
        <v>No</v>
      </c>
      <c r="G130" s="35" t="str">
        <f>VLOOKUP(A130,'Medical Examinations'!A128:M2470,6,FALSE)</f>
        <v>No</v>
      </c>
      <c r="H130" s="35">
        <f>VLOOKUP(A130,'Medical Examinations'!$A$2:$M$2344,7,FALSE)</f>
        <v>0</v>
      </c>
      <c r="I130" s="35" t="str">
        <f>VLOOKUP(A130,'Medical Examinations'!A128:M2470,8,FALSE)</f>
        <v>yes</v>
      </c>
      <c r="J130" s="35" t="str">
        <f>VLOOKUP(A130,'Medical Examinations'!A128:M2470,9,FALSE)</f>
        <v>OBESITY</v>
      </c>
      <c r="K130" s="35" t="str">
        <f>VLOOKUP(A130,'Medical Examinations'!A128:M2470,10,FALSE)</f>
        <v>DIABETES</v>
      </c>
      <c r="L130" s="47">
        <f>VLOOKUP(A130,'Hospitalisation Details'!A128:M2470,12,FALSE)</f>
        <v>22834</v>
      </c>
      <c r="M130" s="34">
        <f>VLOOKUP(A130,'Hospitalisation Details'!A119:M2461,6,FALSE)</f>
        <v>39221.120000000003</v>
      </c>
      <c r="N130" s="35" t="str">
        <f>VLOOKUP(A130,'Hospitalisation Details'!A128:M2470,7,FALSE)</f>
        <v>tier - 2</v>
      </c>
      <c r="O130" s="35" t="str">
        <f>VLOOKUP(A130,'Hospitalisation Details'!A128:M2470,8,FALSE)</f>
        <v>tier - 1</v>
      </c>
      <c r="P130" s="35" t="str">
        <f>VLOOKUP(A130,'Hospitalisation Details'!A128:M2470,9,FALSE)</f>
        <v>R1011</v>
      </c>
      <c r="Q130" s="35">
        <f ca="1">VLOOKUP(A130,'Hospitalisation Details'!A128:M2470,13,FALSE)</f>
        <v>62</v>
      </c>
      <c r="R130" s="32"/>
    </row>
    <row r="131" spans="1:18" ht="15.75" x14ac:dyDescent="0.25">
      <c r="A131" s="43" t="s">
        <v>2235</v>
      </c>
      <c r="B131" s="35" t="str">
        <f>VLOOKUP(A131,'Customer Names'!A128:D2463,3,FALSE)</f>
        <v>Tice</v>
      </c>
      <c r="C131" s="35">
        <f>VLOOKUP(A131,'Medical Examinations'!A129:M2471,2,FALSE)</f>
        <v>32.774999999999999</v>
      </c>
      <c r="D131" s="35">
        <f>VLOOKUP(A131,'Medical Examinations'!A129:M2471,3,FALSE)</f>
        <v>4.72</v>
      </c>
      <c r="E131" s="35" t="str">
        <f>VLOOKUP(A131,'Medical Examinations'!A129:M2471,4,FALSE)</f>
        <v>No</v>
      </c>
      <c r="F131" s="35" t="str">
        <f>VLOOKUP(A131,'Medical Examinations'!A129:M2471,5,FALSE)</f>
        <v>No</v>
      </c>
      <c r="G131" s="35" t="str">
        <f>VLOOKUP(A131,'Medical Examinations'!A129:M2471,6,FALSE)</f>
        <v>No</v>
      </c>
      <c r="H131" s="35">
        <f>VLOOKUP(A131,'Medical Examinations'!$A$2:$M$2344,7,FALSE)</f>
        <v>0</v>
      </c>
      <c r="I131" s="35" t="str">
        <f>VLOOKUP(A131,'Medical Examinations'!A129:M2471,8,FALSE)</f>
        <v>yes</v>
      </c>
      <c r="J131" s="35" t="str">
        <f>VLOOKUP(A131,'Medical Examinations'!A129:M2471,9,FALSE)</f>
        <v>OBESITY</v>
      </c>
      <c r="K131" s="35" t="str">
        <f>VLOOKUP(A131,'Medical Examinations'!A129:M2471,10,FALSE)</f>
        <v>NORMAL</v>
      </c>
      <c r="L131" s="47">
        <f>VLOOKUP(A131,'Hospitalisation Details'!A129:M2471,12,FALSE)</f>
        <v>30167</v>
      </c>
      <c r="M131" s="34">
        <f>VLOOKUP(A131,'Hospitalisation Details'!A120:M2462,6,FALSE)</f>
        <v>39125.33</v>
      </c>
      <c r="N131" s="35" t="str">
        <f>VLOOKUP(A131,'Hospitalisation Details'!A129:M2471,7,FALSE)</f>
        <v>tier - 1</v>
      </c>
      <c r="O131" s="35" t="str">
        <f>VLOOKUP(A131,'Hospitalisation Details'!A129:M2471,8,FALSE)</f>
        <v>tier - 1</v>
      </c>
      <c r="P131" s="35" t="str">
        <f>VLOOKUP(A131,'Hospitalisation Details'!A129:M2471,9,FALSE)</f>
        <v>R1016</v>
      </c>
      <c r="Q131" s="35">
        <f ca="1">VLOOKUP(A131,'Hospitalisation Details'!A129:M2471,13,FALSE)</f>
        <v>42</v>
      </c>
      <c r="R131" s="32"/>
    </row>
    <row r="132" spans="1:18" ht="15.75" x14ac:dyDescent="0.25">
      <c r="A132" s="42" t="s">
        <v>2234</v>
      </c>
      <c r="B132" s="35" t="str">
        <f>VLOOKUP(A132,'Customer Names'!A129:D2464,3,FALSE)</f>
        <v>Wolf</v>
      </c>
      <c r="C132" s="35">
        <f>VLOOKUP(A132,'Medical Examinations'!A130:M2472,2,FALSE)</f>
        <v>34.200000000000003</v>
      </c>
      <c r="D132" s="35">
        <f>VLOOKUP(A132,'Medical Examinations'!A130:M2472,3,FALSE)</f>
        <v>5.91</v>
      </c>
      <c r="E132" s="35" t="str">
        <f>VLOOKUP(A132,'Medical Examinations'!A130:M2472,4,FALSE)</f>
        <v>yes</v>
      </c>
      <c r="F132" s="35" t="str">
        <f>VLOOKUP(A132,'Medical Examinations'!A130:M2472,5,FALSE)</f>
        <v>No</v>
      </c>
      <c r="G132" s="35" t="str">
        <f>VLOOKUP(A132,'Medical Examinations'!A130:M2472,6,FALSE)</f>
        <v>No</v>
      </c>
      <c r="H132" s="35">
        <f>VLOOKUP(A132,'Medical Examinations'!$A$2:$M$2344,7,FALSE)</f>
        <v>0</v>
      </c>
      <c r="I132" s="35" t="str">
        <f>VLOOKUP(A132,'Medical Examinations'!A130:M2472,8,FALSE)</f>
        <v>yes</v>
      </c>
      <c r="J132" s="35" t="str">
        <f>VLOOKUP(A132,'Medical Examinations'!A130:M2472,9,FALSE)</f>
        <v>OBESITY</v>
      </c>
      <c r="K132" s="35" t="str">
        <f>VLOOKUP(A132,'Medical Examinations'!A130:M2472,10,FALSE)</f>
        <v>PREDIABETES</v>
      </c>
      <c r="L132" s="47">
        <f>VLOOKUP(A132,'Hospitalisation Details'!A130:M2472,12,FALSE)</f>
        <v>31310</v>
      </c>
      <c r="M132" s="34">
        <f>VLOOKUP(A132,'Hospitalisation Details'!A121:M2463,6,FALSE)</f>
        <v>39047.29</v>
      </c>
      <c r="N132" s="35" t="str">
        <f>VLOOKUP(A132,'Hospitalisation Details'!A130:M2472,7,FALSE)</f>
        <v>tier - 1</v>
      </c>
      <c r="O132" s="35" t="str">
        <f>VLOOKUP(A132,'Hospitalisation Details'!A130:M2472,8,FALSE)</f>
        <v>tier - 3</v>
      </c>
      <c r="P132" s="35" t="str">
        <f>VLOOKUP(A132,'Hospitalisation Details'!A130:M2472,9,FALSE)</f>
        <v>R1017</v>
      </c>
      <c r="Q132" s="35">
        <f ca="1">VLOOKUP(A132,'Hospitalisation Details'!A130:M2472,13,FALSE)</f>
        <v>39</v>
      </c>
      <c r="R132" s="32"/>
    </row>
    <row r="133" spans="1:18" ht="15.75" x14ac:dyDescent="0.25">
      <c r="A133" s="43" t="s">
        <v>2233</v>
      </c>
      <c r="B133" s="35" t="str">
        <f>VLOOKUP(A133,'Customer Names'!A130:D2465,3,FALSE)</f>
        <v>Oppedal</v>
      </c>
      <c r="C133" s="35">
        <f>VLOOKUP(A133,'Medical Examinations'!A131:M2473,2,FALSE)</f>
        <v>30.2</v>
      </c>
      <c r="D133" s="35">
        <f>VLOOKUP(A133,'Medical Examinations'!A131:M2473,3,FALSE)</f>
        <v>9.58</v>
      </c>
      <c r="E133" s="35" t="str">
        <f>VLOOKUP(A133,'Medical Examinations'!A131:M2473,4,FALSE)</f>
        <v>No</v>
      </c>
      <c r="F133" s="35" t="str">
        <f>VLOOKUP(A133,'Medical Examinations'!A131:M2473,5,FALSE)</f>
        <v>No</v>
      </c>
      <c r="G133" s="35" t="str">
        <f>VLOOKUP(A133,'Medical Examinations'!A131:M2473,6,FALSE)</f>
        <v>No</v>
      </c>
      <c r="H133" s="35">
        <f>VLOOKUP(A133,'Medical Examinations'!$A$2:$M$2344,7,FALSE)</f>
        <v>0</v>
      </c>
      <c r="I133" s="35" t="str">
        <f>VLOOKUP(A133,'Medical Examinations'!A131:M2473,8,FALSE)</f>
        <v>yes</v>
      </c>
      <c r="J133" s="35" t="str">
        <f>VLOOKUP(A133,'Medical Examinations'!A131:M2473,9,FALSE)</f>
        <v>OBESITY</v>
      </c>
      <c r="K133" s="35" t="str">
        <f>VLOOKUP(A133,'Medical Examinations'!A131:M2473,10,FALSE)</f>
        <v>DIABETES</v>
      </c>
      <c r="L133" s="47">
        <f>VLOOKUP(A133,'Hospitalisation Details'!A131:M2473,12,FALSE)</f>
        <v>28775</v>
      </c>
      <c r="M133" s="34">
        <f>VLOOKUP(A133,'Hospitalisation Details'!A122:M2464,6,FALSE)</f>
        <v>38998.550000000003</v>
      </c>
      <c r="N133" s="35" t="str">
        <f>VLOOKUP(A133,'Hospitalisation Details'!A131:M2473,7,FALSE)</f>
        <v>tier - 1</v>
      </c>
      <c r="O133" s="35" t="str">
        <f>VLOOKUP(A133,'Hospitalisation Details'!A131:M2473,8,FALSE)</f>
        <v>tier - 1</v>
      </c>
      <c r="P133" s="35" t="str">
        <f>VLOOKUP(A133,'Hospitalisation Details'!A131:M2473,9,FALSE)</f>
        <v>R1011</v>
      </c>
      <c r="Q133" s="35">
        <f ca="1">VLOOKUP(A133,'Hospitalisation Details'!A131:M2473,13,FALSE)</f>
        <v>46</v>
      </c>
      <c r="R133" s="32"/>
    </row>
    <row r="134" spans="1:18" ht="15.75" x14ac:dyDescent="0.25">
      <c r="A134" s="42" t="s">
        <v>2232</v>
      </c>
      <c r="B134" s="35" t="str">
        <f>VLOOKUP(A134,'Customer Names'!A131:D2466,3,FALSE)</f>
        <v>Wright</v>
      </c>
      <c r="C134" s="35">
        <f>VLOOKUP(A134,'Medical Examinations'!A132:M2474,2,FALSE)</f>
        <v>48.32</v>
      </c>
      <c r="D134" s="35">
        <f>VLOOKUP(A134,'Medical Examinations'!A132:M2474,3,FALSE)</f>
        <v>5.77</v>
      </c>
      <c r="E134" s="35" t="str">
        <f>VLOOKUP(A134,'Medical Examinations'!A132:M2474,4,FALSE)</f>
        <v>No</v>
      </c>
      <c r="F134" s="35" t="str">
        <f>VLOOKUP(A134,'Medical Examinations'!A132:M2474,5,FALSE)</f>
        <v>No</v>
      </c>
      <c r="G134" s="35" t="str">
        <f>VLOOKUP(A134,'Medical Examinations'!A132:M2474,6,FALSE)</f>
        <v>No</v>
      </c>
      <c r="H134" s="35">
        <f>VLOOKUP(A134,'Medical Examinations'!$A$2:$M$2344,7,FALSE)</f>
        <v>0</v>
      </c>
      <c r="I134" s="35" t="str">
        <f>VLOOKUP(A134,'Medical Examinations'!A132:M2474,8,FALSE)</f>
        <v>yes</v>
      </c>
      <c r="J134" s="35" t="str">
        <f>VLOOKUP(A134,'Medical Examinations'!A132:M2474,9,FALSE)</f>
        <v>OBESITY</v>
      </c>
      <c r="K134" s="35" t="str">
        <f>VLOOKUP(A134,'Medical Examinations'!A132:M2474,10,FALSE)</f>
        <v>PREDIABETES</v>
      </c>
      <c r="L134" s="47">
        <f>VLOOKUP(A134,'Hospitalisation Details'!A132:M2474,12,FALSE)</f>
        <v>29488</v>
      </c>
      <c r="M134" s="34">
        <f>VLOOKUP(A134,'Hospitalisation Details'!A123:M2465,6,FALSE)</f>
        <v>38947.43</v>
      </c>
      <c r="N134" s="35" t="str">
        <f>VLOOKUP(A134,'Hospitalisation Details'!A132:M2474,7,FALSE)</f>
        <v>tier - 2</v>
      </c>
      <c r="O134" s="35" t="str">
        <f>VLOOKUP(A134,'Hospitalisation Details'!A132:M2474,8,FALSE)</f>
        <v>tier - 3</v>
      </c>
      <c r="P134" s="35" t="str">
        <f>VLOOKUP(A134,'Hospitalisation Details'!A132:M2474,9,FALSE)</f>
        <v>R1011</v>
      </c>
      <c r="Q134" s="35">
        <f ca="1">VLOOKUP(A134,'Hospitalisation Details'!A132:M2474,13,FALSE)</f>
        <v>44</v>
      </c>
      <c r="R134" s="32"/>
    </row>
    <row r="135" spans="1:18" ht="15.75" x14ac:dyDescent="0.25">
      <c r="A135" s="43" t="s">
        <v>2231</v>
      </c>
      <c r="B135" s="35" t="str">
        <f>VLOOKUP(A135,'Customer Names'!A132:D2467,3,FALSE)</f>
        <v>Ellis</v>
      </c>
      <c r="C135" s="35">
        <f>VLOOKUP(A135,'Medical Examinations'!A133:M2475,2,FALSE)</f>
        <v>44.86</v>
      </c>
      <c r="D135" s="35">
        <f>VLOOKUP(A135,'Medical Examinations'!A133:M2475,3,FALSE)</f>
        <v>4.38</v>
      </c>
      <c r="E135" s="35" t="str">
        <f>VLOOKUP(A135,'Medical Examinations'!A133:M2475,4,FALSE)</f>
        <v>yes</v>
      </c>
      <c r="F135" s="35" t="str">
        <f>VLOOKUP(A135,'Medical Examinations'!A133:M2475,5,FALSE)</f>
        <v>No</v>
      </c>
      <c r="G135" s="35" t="str">
        <f>VLOOKUP(A135,'Medical Examinations'!A133:M2475,6,FALSE)</f>
        <v>No</v>
      </c>
      <c r="H135" s="35">
        <f>VLOOKUP(A135,'Medical Examinations'!$A$2:$M$2344,7,FALSE)</f>
        <v>0</v>
      </c>
      <c r="I135" s="35" t="str">
        <f>VLOOKUP(A135,'Medical Examinations'!A133:M2475,8,FALSE)</f>
        <v>yes</v>
      </c>
      <c r="J135" s="35" t="str">
        <f>VLOOKUP(A135,'Medical Examinations'!A133:M2475,9,FALSE)</f>
        <v>OBESITY</v>
      </c>
      <c r="K135" s="35" t="str">
        <f>VLOOKUP(A135,'Medical Examinations'!A133:M2475,10,FALSE)</f>
        <v>NORMAL</v>
      </c>
      <c r="L135" s="47">
        <f>VLOOKUP(A135,'Hospitalisation Details'!A133:M2475,12,FALSE)</f>
        <v>28109</v>
      </c>
      <c r="M135" s="34">
        <f>VLOOKUP(A135,'Hospitalisation Details'!A124:M2466,6,FALSE)</f>
        <v>38932.559999999998</v>
      </c>
      <c r="N135" s="35" t="str">
        <f>VLOOKUP(A135,'Hospitalisation Details'!A133:M2475,7,FALSE)</f>
        <v>tier - 2</v>
      </c>
      <c r="O135" s="35" t="str">
        <f>VLOOKUP(A135,'Hospitalisation Details'!A133:M2475,8,FALSE)</f>
        <v>tier - 3</v>
      </c>
      <c r="P135" s="35" t="str">
        <f>VLOOKUP(A135,'Hospitalisation Details'!A133:M2475,9,FALSE)</f>
        <v>R1011</v>
      </c>
      <c r="Q135" s="35">
        <f ca="1">VLOOKUP(A135,'Hospitalisation Details'!A133:M2475,13,FALSE)</f>
        <v>48</v>
      </c>
      <c r="R135" s="32"/>
    </row>
    <row r="136" spans="1:18" ht="15.75" x14ac:dyDescent="0.25">
      <c r="A136" s="42" t="s">
        <v>2230</v>
      </c>
      <c r="B136" s="35" t="str">
        <f>VLOOKUP(A136,'Customer Names'!A133:D2468,3,FALSE)</f>
        <v>Taormina</v>
      </c>
      <c r="C136" s="35">
        <f>VLOOKUP(A136,'Medical Examinations'!A134:M2476,2,FALSE)</f>
        <v>52.15</v>
      </c>
      <c r="D136" s="35">
        <f>VLOOKUP(A136,'Medical Examinations'!A134:M2476,3,FALSE)</f>
        <v>5.65</v>
      </c>
      <c r="E136" s="35" t="str">
        <f>VLOOKUP(A136,'Medical Examinations'!A134:M2476,4,FALSE)</f>
        <v>No</v>
      </c>
      <c r="F136" s="35" t="str">
        <f>VLOOKUP(A136,'Medical Examinations'!A134:M2476,5,FALSE)</f>
        <v>No</v>
      </c>
      <c r="G136" s="35" t="str">
        <f>VLOOKUP(A136,'Medical Examinations'!A134:M2476,6,FALSE)</f>
        <v>No</v>
      </c>
      <c r="H136" s="35">
        <f>VLOOKUP(A136,'Medical Examinations'!$A$2:$M$2344,7,FALSE)</f>
        <v>1</v>
      </c>
      <c r="I136" s="35" t="str">
        <f>VLOOKUP(A136,'Medical Examinations'!A134:M2476,8,FALSE)</f>
        <v>yes</v>
      </c>
      <c r="J136" s="35" t="str">
        <f>VLOOKUP(A136,'Medical Examinations'!A134:M2476,9,FALSE)</f>
        <v>OBESITY</v>
      </c>
      <c r="K136" s="35" t="str">
        <f>VLOOKUP(A136,'Medical Examinations'!A134:M2476,10,FALSE)</f>
        <v>NORMAL</v>
      </c>
      <c r="L136" s="47">
        <f>VLOOKUP(A136,'Hospitalisation Details'!A134:M2476,12,FALSE)</f>
        <v>31944</v>
      </c>
      <c r="M136" s="34">
        <f>VLOOKUP(A136,'Hospitalisation Details'!A125:M2467,6,FALSE)</f>
        <v>38924.04</v>
      </c>
      <c r="N136" s="35" t="str">
        <f>VLOOKUP(A136,'Hospitalisation Details'!A134:M2476,7,FALSE)</f>
        <v>tier - 2</v>
      </c>
      <c r="O136" s="35" t="str">
        <f>VLOOKUP(A136,'Hospitalisation Details'!A134:M2476,8,FALSE)</f>
        <v>tier - 2</v>
      </c>
      <c r="P136" s="35" t="str">
        <f>VLOOKUP(A136,'Hospitalisation Details'!A134:M2476,9,FALSE)</f>
        <v>R1011</v>
      </c>
      <c r="Q136" s="35">
        <f ca="1">VLOOKUP(A136,'Hospitalisation Details'!A134:M2476,13,FALSE)</f>
        <v>37</v>
      </c>
      <c r="R136" s="32"/>
    </row>
    <row r="137" spans="1:18" ht="15.75" x14ac:dyDescent="0.25">
      <c r="A137" s="43" t="s">
        <v>2229</v>
      </c>
      <c r="B137" s="35" t="str">
        <f>VLOOKUP(A137,'Customer Names'!A134:D2469,3,FALSE)</f>
        <v>Lynch</v>
      </c>
      <c r="C137" s="35">
        <f>VLOOKUP(A137,'Medical Examinations'!A135:M2477,2,FALSE)</f>
        <v>41.12</v>
      </c>
      <c r="D137" s="35">
        <f>VLOOKUP(A137,'Medical Examinations'!A135:M2477,3,FALSE)</f>
        <v>7.54</v>
      </c>
      <c r="E137" s="35" t="str">
        <f>VLOOKUP(A137,'Medical Examinations'!A135:M2477,4,FALSE)</f>
        <v>yes</v>
      </c>
      <c r="F137" s="35" t="str">
        <f>VLOOKUP(A137,'Medical Examinations'!A135:M2477,5,FALSE)</f>
        <v>No</v>
      </c>
      <c r="G137" s="35" t="str">
        <f>VLOOKUP(A137,'Medical Examinations'!A135:M2477,6,FALSE)</f>
        <v>No</v>
      </c>
      <c r="H137" s="35">
        <f>VLOOKUP(A137,'Medical Examinations'!$A$2:$M$2344,7,FALSE)</f>
        <v>0</v>
      </c>
      <c r="I137" s="35" t="str">
        <f>VLOOKUP(A137,'Medical Examinations'!A135:M2477,8,FALSE)</f>
        <v>yes</v>
      </c>
      <c r="J137" s="35" t="str">
        <f>VLOOKUP(A137,'Medical Examinations'!A135:M2477,9,FALSE)</f>
        <v>OBESITY</v>
      </c>
      <c r="K137" s="35" t="str">
        <f>VLOOKUP(A137,'Medical Examinations'!A135:M2477,10,FALSE)</f>
        <v>DIABETES</v>
      </c>
      <c r="L137" s="47">
        <f>VLOOKUP(A137,'Hospitalisation Details'!A135:M2477,12,FALSE)</f>
        <v>24683</v>
      </c>
      <c r="M137" s="34">
        <f>VLOOKUP(A137,'Hospitalisation Details'!A126:M2468,6,FALSE)</f>
        <v>38893.360000000001</v>
      </c>
      <c r="N137" s="35" t="str">
        <f>VLOOKUP(A137,'Hospitalisation Details'!A135:M2477,7,FALSE)</f>
        <v>tier - 1</v>
      </c>
      <c r="O137" s="35" t="str">
        <f>VLOOKUP(A137,'Hospitalisation Details'!A135:M2477,8,FALSE)</f>
        <v>tier - 2</v>
      </c>
      <c r="P137" s="35" t="str">
        <f>VLOOKUP(A137,'Hospitalisation Details'!A135:M2477,9,FALSE)</f>
        <v>R1011</v>
      </c>
      <c r="Q137" s="35">
        <f ca="1">VLOOKUP(A137,'Hospitalisation Details'!A135:M2477,13,FALSE)</f>
        <v>57</v>
      </c>
      <c r="R137" s="32"/>
    </row>
    <row r="138" spans="1:18" ht="15.75" x14ac:dyDescent="0.25">
      <c r="A138" s="42" t="s">
        <v>2228</v>
      </c>
      <c r="B138" s="35" t="str">
        <f>VLOOKUP(A138,'Customer Names'!A135:D2470,3,FALSE)</f>
        <v>Tavella</v>
      </c>
      <c r="C138" s="35">
        <f>VLOOKUP(A138,'Medical Examinations'!A136:M2478,2,FALSE)</f>
        <v>38.39</v>
      </c>
      <c r="D138" s="35">
        <f>VLOOKUP(A138,'Medical Examinations'!A136:M2478,3,FALSE)</f>
        <v>5.1100000000000003</v>
      </c>
      <c r="E138" s="35" t="str">
        <f>VLOOKUP(A138,'Medical Examinations'!A136:M2478,4,FALSE)</f>
        <v>yes</v>
      </c>
      <c r="F138" s="35" t="str">
        <f>VLOOKUP(A138,'Medical Examinations'!A136:M2478,5,FALSE)</f>
        <v>No</v>
      </c>
      <c r="G138" s="35" t="str">
        <f>VLOOKUP(A138,'Medical Examinations'!A136:M2478,6,FALSE)</f>
        <v>No</v>
      </c>
      <c r="H138" s="35">
        <f>VLOOKUP(A138,'Medical Examinations'!$A$2:$M$2344,7,FALSE)</f>
        <v>1</v>
      </c>
      <c r="I138" s="35" t="str">
        <f>VLOOKUP(A138,'Medical Examinations'!A136:M2478,8,FALSE)</f>
        <v>yes</v>
      </c>
      <c r="J138" s="35" t="str">
        <f>VLOOKUP(A138,'Medical Examinations'!A136:M2478,9,FALSE)</f>
        <v>OBESITY</v>
      </c>
      <c r="K138" s="35" t="str">
        <f>VLOOKUP(A138,'Medical Examinations'!A136:M2478,10,FALSE)</f>
        <v>NORMAL</v>
      </c>
      <c r="L138" s="47">
        <f>VLOOKUP(A138,'Hospitalisation Details'!A136:M2478,12,FALSE)</f>
        <v>23534</v>
      </c>
      <c r="M138" s="34">
        <f>VLOOKUP(A138,'Hospitalisation Details'!A127:M2469,6,FALSE)</f>
        <v>38869.25</v>
      </c>
      <c r="N138" s="35" t="str">
        <f>VLOOKUP(A138,'Hospitalisation Details'!A136:M2478,7,FALSE)</f>
        <v>tier - 2</v>
      </c>
      <c r="O138" s="35" t="str">
        <f>VLOOKUP(A138,'Hospitalisation Details'!A136:M2478,8,FALSE)</f>
        <v>tier - 2</v>
      </c>
      <c r="P138" s="35" t="str">
        <f>VLOOKUP(A138,'Hospitalisation Details'!A136:M2478,9,FALSE)</f>
        <v>R1011</v>
      </c>
      <c r="Q138" s="35">
        <f ca="1">VLOOKUP(A138,'Hospitalisation Details'!A136:M2478,13,FALSE)</f>
        <v>60</v>
      </c>
      <c r="R138" s="32"/>
    </row>
    <row r="139" spans="1:18" ht="15.75" x14ac:dyDescent="0.25">
      <c r="A139" s="43" t="s">
        <v>2227</v>
      </c>
      <c r="B139" s="35" t="str">
        <f>VLOOKUP(A139,'Customer Names'!A136:D2471,3,FALSE)</f>
        <v>Neufeld</v>
      </c>
      <c r="C139" s="35">
        <f>VLOOKUP(A139,'Medical Examinations'!A137:M2479,2,FALSE)</f>
        <v>46.85</v>
      </c>
      <c r="D139" s="35">
        <f>VLOOKUP(A139,'Medical Examinations'!A137:M2479,3,FALSE)</f>
        <v>4.25</v>
      </c>
      <c r="E139" s="35" t="str">
        <f>VLOOKUP(A139,'Medical Examinations'!A137:M2479,4,FALSE)</f>
        <v>No</v>
      </c>
      <c r="F139" s="35" t="str">
        <f>VLOOKUP(A139,'Medical Examinations'!A137:M2479,5,FALSE)</f>
        <v>No</v>
      </c>
      <c r="G139" s="35" t="str">
        <f>VLOOKUP(A139,'Medical Examinations'!A137:M2479,6,FALSE)</f>
        <v>Yes</v>
      </c>
      <c r="H139" s="35">
        <f>VLOOKUP(A139,'Medical Examinations'!$A$2:$M$2344,7,FALSE)</f>
        <v>1</v>
      </c>
      <c r="I139" s="35" t="str">
        <f>VLOOKUP(A139,'Medical Examinations'!A137:M2479,8,FALSE)</f>
        <v>yes</v>
      </c>
      <c r="J139" s="35" t="str">
        <f>VLOOKUP(A139,'Medical Examinations'!A137:M2479,9,FALSE)</f>
        <v>OBESITY</v>
      </c>
      <c r="K139" s="35" t="str">
        <f>VLOOKUP(A139,'Medical Examinations'!A137:M2479,10,FALSE)</f>
        <v>NORMAL</v>
      </c>
      <c r="L139" s="47">
        <f>VLOOKUP(A139,'Hospitalisation Details'!A137:M2479,12,FALSE)</f>
        <v>29192</v>
      </c>
      <c r="M139" s="34">
        <f>VLOOKUP(A139,'Hospitalisation Details'!A128:M2470,6,FALSE)</f>
        <v>38836.980000000003</v>
      </c>
      <c r="N139" s="35" t="str">
        <f>VLOOKUP(A139,'Hospitalisation Details'!A137:M2479,7,FALSE)</f>
        <v>tier - 2</v>
      </c>
      <c r="O139" s="35" t="str">
        <f>VLOOKUP(A139,'Hospitalisation Details'!A137:M2479,8,FALSE)</f>
        <v>tier - 1</v>
      </c>
      <c r="P139" s="35" t="str">
        <f>VLOOKUP(A139,'Hospitalisation Details'!A137:M2479,9,FALSE)</f>
        <v>R1011</v>
      </c>
      <c r="Q139" s="35">
        <f ca="1">VLOOKUP(A139,'Hospitalisation Details'!A137:M2479,13,FALSE)</f>
        <v>45</v>
      </c>
      <c r="R139" s="32"/>
    </row>
    <row r="140" spans="1:18" ht="15.75" x14ac:dyDescent="0.25">
      <c r="A140" s="42" t="s">
        <v>2226</v>
      </c>
      <c r="B140" s="35" t="str">
        <f>VLOOKUP(A140,'Customer Names'!A137:D2472,3,FALSE)</f>
        <v>Walhovd</v>
      </c>
      <c r="C140" s="35">
        <f>VLOOKUP(A140,'Medical Examinations'!A138:M2480,2,FALSE)</f>
        <v>42.24</v>
      </c>
      <c r="D140" s="35">
        <f>VLOOKUP(A140,'Medical Examinations'!A138:M2480,3,FALSE)</f>
        <v>5.55</v>
      </c>
      <c r="E140" s="35" t="str">
        <f>VLOOKUP(A140,'Medical Examinations'!A138:M2480,4,FALSE)</f>
        <v>No</v>
      </c>
      <c r="F140" s="35" t="str">
        <f>VLOOKUP(A140,'Medical Examinations'!A138:M2480,5,FALSE)</f>
        <v>yes</v>
      </c>
      <c r="G140" s="35" t="str">
        <f>VLOOKUP(A140,'Medical Examinations'!A138:M2480,6,FALSE)</f>
        <v>No</v>
      </c>
      <c r="H140" s="35">
        <f>VLOOKUP(A140,'Medical Examinations'!$A$2:$M$2344,7,FALSE)</f>
        <v>1</v>
      </c>
      <c r="I140" s="35" t="str">
        <f>VLOOKUP(A140,'Medical Examinations'!A138:M2480,8,FALSE)</f>
        <v>yes</v>
      </c>
      <c r="J140" s="35" t="str">
        <f>VLOOKUP(A140,'Medical Examinations'!A138:M2480,9,FALSE)</f>
        <v>OBESITY</v>
      </c>
      <c r="K140" s="35" t="str">
        <f>VLOOKUP(A140,'Medical Examinations'!A138:M2480,10,FALSE)</f>
        <v>NORMAL</v>
      </c>
      <c r="L140" s="47">
        <f>VLOOKUP(A140,'Hospitalisation Details'!A138:M2480,12,FALSE)</f>
        <v>38326</v>
      </c>
      <c r="M140" s="34">
        <f>VLOOKUP(A140,'Hospitalisation Details'!A129:M2471,6,FALSE)</f>
        <v>38792.69</v>
      </c>
      <c r="N140" s="35" t="str">
        <f>VLOOKUP(A140,'Hospitalisation Details'!A138:M2480,7,FALSE)</f>
        <v>tier - 2</v>
      </c>
      <c r="O140" s="35" t="str">
        <f>VLOOKUP(A140,'Hospitalisation Details'!A138:M2480,8,FALSE)</f>
        <v>tier - 2</v>
      </c>
      <c r="P140" s="35" t="str">
        <f>VLOOKUP(A140,'Hospitalisation Details'!A138:M2480,9,FALSE)</f>
        <v>R1013</v>
      </c>
      <c r="Q140" s="35">
        <f ca="1">VLOOKUP(A140,'Hospitalisation Details'!A138:M2480,13,FALSE)</f>
        <v>20</v>
      </c>
      <c r="R140" s="32"/>
    </row>
    <row r="141" spans="1:18" ht="15.75" x14ac:dyDescent="0.25">
      <c r="A141" s="43" t="s">
        <v>2225</v>
      </c>
      <c r="B141" s="35" t="str">
        <f>VLOOKUP(A141,'Customer Names'!A138:D2473,3,FALSE)</f>
        <v>Washburn</v>
      </c>
      <c r="C141" s="35">
        <f>VLOOKUP(A141,'Medical Examinations'!A139:M2481,2,FALSE)</f>
        <v>34.39</v>
      </c>
      <c r="D141" s="35">
        <f>VLOOKUP(A141,'Medical Examinations'!A139:M2481,3,FALSE)</f>
        <v>5.78</v>
      </c>
      <c r="E141" s="35" t="str">
        <f>VLOOKUP(A141,'Medical Examinations'!A139:M2481,4,FALSE)</f>
        <v>No</v>
      </c>
      <c r="F141" s="35" t="str">
        <f>VLOOKUP(A141,'Medical Examinations'!A139:M2481,5,FALSE)</f>
        <v>No</v>
      </c>
      <c r="G141" s="35" t="str">
        <f>VLOOKUP(A141,'Medical Examinations'!A139:M2481,6,FALSE)</f>
        <v>No</v>
      </c>
      <c r="H141" s="35">
        <f>VLOOKUP(A141,'Medical Examinations'!$A$2:$M$2344,7,FALSE)</f>
        <v>0</v>
      </c>
      <c r="I141" s="35" t="str">
        <f>VLOOKUP(A141,'Medical Examinations'!A139:M2481,8,FALSE)</f>
        <v>yes</v>
      </c>
      <c r="J141" s="35" t="str">
        <f>VLOOKUP(A141,'Medical Examinations'!A139:M2481,9,FALSE)</f>
        <v>OBESITY</v>
      </c>
      <c r="K141" s="35" t="str">
        <f>VLOOKUP(A141,'Medical Examinations'!A139:M2481,10,FALSE)</f>
        <v>PREDIABETES</v>
      </c>
      <c r="L141" s="47">
        <f>VLOOKUP(A141,'Hospitalisation Details'!A139:M2481,12,FALSE)</f>
        <v>33550</v>
      </c>
      <c r="M141" s="34">
        <f>VLOOKUP(A141,'Hospitalisation Details'!A130:M2472,6,FALSE)</f>
        <v>38746.36</v>
      </c>
      <c r="N141" s="35" t="str">
        <f>VLOOKUP(A141,'Hospitalisation Details'!A139:M2481,7,FALSE)</f>
        <v>tier - 1</v>
      </c>
      <c r="O141" s="35" t="str">
        <f>VLOOKUP(A141,'Hospitalisation Details'!A139:M2481,8,FALSE)</f>
        <v>tier - 2</v>
      </c>
      <c r="P141" s="35" t="str">
        <f>VLOOKUP(A141,'Hospitalisation Details'!A139:M2481,9,FALSE)</f>
        <v>R1012</v>
      </c>
      <c r="Q141" s="35">
        <f ca="1">VLOOKUP(A141,'Hospitalisation Details'!A139:M2481,13,FALSE)</f>
        <v>33</v>
      </c>
      <c r="R141" s="32"/>
    </row>
    <row r="142" spans="1:18" ht="15.75" x14ac:dyDescent="0.25">
      <c r="A142" s="42" t="s">
        <v>2224</v>
      </c>
      <c r="B142" s="35" t="str">
        <f>VLOOKUP(A142,'Customer Names'!A139:D2474,3,FALSE)</f>
        <v>Mroz</v>
      </c>
      <c r="C142" s="35">
        <f>VLOOKUP(A142,'Medical Examinations'!A140:M2482,2,FALSE)</f>
        <v>42.89</v>
      </c>
      <c r="D142" s="35">
        <f>VLOOKUP(A142,'Medical Examinations'!A140:M2482,3,FALSE)</f>
        <v>5.28</v>
      </c>
      <c r="E142" s="35" t="str">
        <f>VLOOKUP(A142,'Medical Examinations'!A140:M2482,4,FALSE)</f>
        <v>yes</v>
      </c>
      <c r="F142" s="35" t="str">
        <f>VLOOKUP(A142,'Medical Examinations'!A140:M2482,5,FALSE)</f>
        <v>No</v>
      </c>
      <c r="G142" s="35" t="str">
        <f>VLOOKUP(A142,'Medical Examinations'!A140:M2482,6,FALSE)</f>
        <v>No</v>
      </c>
      <c r="H142" s="35">
        <f>VLOOKUP(A142,'Medical Examinations'!$A$2:$M$2344,7,FALSE)</f>
        <v>0</v>
      </c>
      <c r="I142" s="35" t="str">
        <f>VLOOKUP(A142,'Medical Examinations'!A140:M2482,8,FALSE)</f>
        <v>yes</v>
      </c>
      <c r="J142" s="35" t="str">
        <f>VLOOKUP(A142,'Medical Examinations'!A140:M2482,9,FALSE)</f>
        <v>OBESITY</v>
      </c>
      <c r="K142" s="35" t="str">
        <f>VLOOKUP(A142,'Medical Examinations'!A140:M2482,10,FALSE)</f>
        <v>NORMAL</v>
      </c>
      <c r="L142" s="47">
        <f>VLOOKUP(A142,'Hospitalisation Details'!A140:M2482,12,FALSE)</f>
        <v>27926</v>
      </c>
      <c r="M142" s="34">
        <f>VLOOKUP(A142,'Hospitalisation Details'!A131:M2473,6,FALSE)</f>
        <v>38740.120000000003</v>
      </c>
      <c r="N142" s="35" t="str">
        <f>VLOOKUP(A142,'Hospitalisation Details'!A140:M2482,7,FALSE)</f>
        <v>tier - 2</v>
      </c>
      <c r="O142" s="35" t="str">
        <f>VLOOKUP(A142,'Hospitalisation Details'!A140:M2482,8,FALSE)</f>
        <v>tier - 2</v>
      </c>
      <c r="P142" s="35" t="str">
        <f>VLOOKUP(A142,'Hospitalisation Details'!A140:M2482,9,FALSE)</f>
        <v>R1012</v>
      </c>
      <c r="Q142" s="35">
        <f ca="1">VLOOKUP(A142,'Hospitalisation Details'!A140:M2482,13,FALSE)</f>
        <v>48</v>
      </c>
      <c r="R142" s="32"/>
    </row>
    <row r="143" spans="1:18" ht="15.75" x14ac:dyDescent="0.25">
      <c r="A143" s="43" t="s">
        <v>2223</v>
      </c>
      <c r="B143" s="35" t="str">
        <f>VLOOKUP(A143,'Customer Names'!A140:D2475,3,FALSE)</f>
        <v>Canaday</v>
      </c>
      <c r="C143" s="35">
        <f>VLOOKUP(A143,'Medical Examinations'!A141:M2483,2,FALSE)</f>
        <v>36.299999999999997</v>
      </c>
      <c r="D143" s="35">
        <f>VLOOKUP(A143,'Medical Examinations'!A141:M2483,3,FALSE)</f>
        <v>5.39</v>
      </c>
      <c r="E143" s="35" t="str">
        <f>VLOOKUP(A143,'Medical Examinations'!A141:M2483,4,FALSE)</f>
        <v>No</v>
      </c>
      <c r="F143" s="35" t="str">
        <f>VLOOKUP(A143,'Medical Examinations'!A141:M2483,5,FALSE)</f>
        <v>No</v>
      </c>
      <c r="G143" s="35" t="str">
        <f>VLOOKUP(A143,'Medical Examinations'!A141:M2483,6,FALSE)</f>
        <v>No</v>
      </c>
      <c r="H143" s="35">
        <f>VLOOKUP(A143,'Medical Examinations'!$A$2:$M$2344,7,FALSE)</f>
        <v>0</v>
      </c>
      <c r="I143" s="35" t="str">
        <f>VLOOKUP(A143,'Medical Examinations'!A141:M2483,8,FALSE)</f>
        <v>yes</v>
      </c>
      <c r="J143" s="35" t="str">
        <f>VLOOKUP(A143,'Medical Examinations'!A141:M2483,9,FALSE)</f>
        <v>OBESITY</v>
      </c>
      <c r="K143" s="35" t="str">
        <f>VLOOKUP(A143,'Medical Examinations'!A141:M2483,10,FALSE)</f>
        <v>NORMAL</v>
      </c>
      <c r="L143" s="47">
        <f>VLOOKUP(A143,'Hospitalisation Details'!A141:M2483,12,FALSE)</f>
        <v>33544</v>
      </c>
      <c r="M143" s="34">
        <f>VLOOKUP(A143,'Hospitalisation Details'!A132:M2474,6,FALSE)</f>
        <v>38711</v>
      </c>
      <c r="N143" s="35" t="str">
        <f>VLOOKUP(A143,'Hospitalisation Details'!A141:M2483,7,FALSE)</f>
        <v>tier - 2</v>
      </c>
      <c r="O143" s="35" t="str">
        <f>VLOOKUP(A143,'Hospitalisation Details'!A141:M2483,8,FALSE)</f>
        <v>tier - 2</v>
      </c>
      <c r="P143" s="35" t="str">
        <f>VLOOKUP(A143,'Hospitalisation Details'!A141:M2483,9,FALSE)</f>
        <v>R1011</v>
      </c>
      <c r="Q143" s="35">
        <f ca="1">VLOOKUP(A143,'Hospitalisation Details'!A141:M2483,13,FALSE)</f>
        <v>33</v>
      </c>
      <c r="R143" s="32"/>
    </row>
    <row r="144" spans="1:18" ht="15.75" x14ac:dyDescent="0.25">
      <c r="A144" s="42" t="s">
        <v>2222</v>
      </c>
      <c r="B144" s="35" t="str">
        <f>VLOOKUP(A144,'Customer Names'!A141:D2476,3,FALSE)</f>
        <v>Atkins</v>
      </c>
      <c r="C144" s="35">
        <f>VLOOKUP(A144,'Medical Examinations'!A142:M2484,2,FALSE)</f>
        <v>35.200000000000003</v>
      </c>
      <c r="D144" s="35">
        <f>VLOOKUP(A144,'Medical Examinations'!A142:M2484,3,FALSE)</f>
        <v>8.01</v>
      </c>
      <c r="E144" s="35" t="str">
        <f>VLOOKUP(A144,'Medical Examinations'!A142:M2484,4,FALSE)</f>
        <v>yes</v>
      </c>
      <c r="F144" s="35" t="str">
        <f>VLOOKUP(A144,'Medical Examinations'!A142:M2484,5,FALSE)</f>
        <v>No</v>
      </c>
      <c r="G144" s="35" t="str">
        <f>VLOOKUP(A144,'Medical Examinations'!A142:M2484,6,FALSE)</f>
        <v>No</v>
      </c>
      <c r="H144" s="35">
        <f>VLOOKUP(A144,'Medical Examinations'!$A$2:$M$2344,7,FALSE)</f>
        <v>1</v>
      </c>
      <c r="I144" s="35" t="str">
        <f>VLOOKUP(A144,'Medical Examinations'!A142:M2484,8,FALSE)</f>
        <v>yes</v>
      </c>
      <c r="J144" s="35" t="str">
        <f>VLOOKUP(A144,'Medical Examinations'!A142:M2484,9,FALSE)</f>
        <v>OBESITY</v>
      </c>
      <c r="K144" s="35" t="str">
        <f>VLOOKUP(A144,'Medical Examinations'!A142:M2484,10,FALSE)</f>
        <v>DIABETES</v>
      </c>
      <c r="L144" s="47">
        <f>VLOOKUP(A144,'Hospitalisation Details'!A142:M2484,12,FALSE)</f>
        <v>31613</v>
      </c>
      <c r="M144" s="34">
        <f>VLOOKUP(A144,'Hospitalisation Details'!A133:M2475,6,FALSE)</f>
        <v>38709.18</v>
      </c>
      <c r="N144" s="35" t="str">
        <f>VLOOKUP(A144,'Hospitalisation Details'!A142:M2484,7,FALSE)</f>
        <v>tier - 1</v>
      </c>
      <c r="O144" s="35" t="str">
        <f>VLOOKUP(A144,'Hospitalisation Details'!A142:M2484,8,FALSE)</f>
        <v>tier - 3</v>
      </c>
      <c r="P144" s="35" t="str">
        <f>VLOOKUP(A144,'Hospitalisation Details'!A142:M2484,9,FALSE)</f>
        <v>R1013</v>
      </c>
      <c r="Q144" s="35">
        <f ca="1">VLOOKUP(A144,'Hospitalisation Details'!A142:M2484,13,FALSE)</f>
        <v>38</v>
      </c>
      <c r="R144" s="32"/>
    </row>
    <row r="145" spans="1:18" ht="15.75" x14ac:dyDescent="0.25">
      <c r="A145" s="43" t="s">
        <v>2221</v>
      </c>
      <c r="B145" s="35" t="str">
        <f>VLOOKUP(A145,'Customer Names'!A142:D2477,3,FALSE)</f>
        <v>Kropelnicki</v>
      </c>
      <c r="C145" s="35">
        <f>VLOOKUP(A145,'Medical Examinations'!A143:M2485,2,FALSE)</f>
        <v>53.62</v>
      </c>
      <c r="D145" s="35">
        <f>VLOOKUP(A145,'Medical Examinations'!A143:M2485,3,FALSE)</f>
        <v>5.21</v>
      </c>
      <c r="E145" s="35" t="str">
        <f>VLOOKUP(A145,'Medical Examinations'!A143:M2485,4,FALSE)</f>
        <v>No</v>
      </c>
      <c r="F145" s="35" t="str">
        <f>VLOOKUP(A145,'Medical Examinations'!A143:M2485,5,FALSE)</f>
        <v>No</v>
      </c>
      <c r="G145" s="35" t="str">
        <f>VLOOKUP(A145,'Medical Examinations'!A143:M2485,6,FALSE)</f>
        <v>No</v>
      </c>
      <c r="H145" s="35">
        <f>VLOOKUP(A145,'Medical Examinations'!$A$2:$M$2344,7,FALSE)</f>
        <v>0</v>
      </c>
      <c r="I145" s="35" t="str">
        <f>VLOOKUP(A145,'Medical Examinations'!A143:M2485,8,FALSE)</f>
        <v>yes</v>
      </c>
      <c r="J145" s="35" t="str">
        <f>VLOOKUP(A145,'Medical Examinations'!A143:M2485,9,FALSE)</f>
        <v>OBESITY</v>
      </c>
      <c r="K145" s="35" t="str">
        <f>VLOOKUP(A145,'Medical Examinations'!A143:M2485,10,FALSE)</f>
        <v>NORMAL</v>
      </c>
      <c r="L145" s="47">
        <f>VLOOKUP(A145,'Hospitalisation Details'!A143:M2485,12,FALSE)</f>
        <v>33067</v>
      </c>
      <c r="M145" s="34">
        <f>VLOOKUP(A145,'Hospitalisation Details'!A134:M2476,6,FALSE)</f>
        <v>38652.089999999997</v>
      </c>
      <c r="N145" s="35" t="str">
        <f>VLOOKUP(A145,'Hospitalisation Details'!A143:M2485,7,FALSE)</f>
        <v>tier - 2</v>
      </c>
      <c r="O145" s="35" t="str">
        <f>VLOOKUP(A145,'Hospitalisation Details'!A143:M2485,8,FALSE)</f>
        <v>tier - 2</v>
      </c>
      <c r="P145" s="35" t="str">
        <f>VLOOKUP(A145,'Hospitalisation Details'!A143:M2485,9,FALSE)</f>
        <v>R1011</v>
      </c>
      <c r="Q145" s="35">
        <f ca="1">VLOOKUP(A145,'Hospitalisation Details'!A143:M2485,13,FALSE)</f>
        <v>34</v>
      </c>
      <c r="R145" s="32"/>
    </row>
    <row r="146" spans="1:18" ht="15.75" x14ac:dyDescent="0.25">
      <c r="A146" s="42" t="s">
        <v>2220</v>
      </c>
      <c r="B146" s="35" t="str">
        <f>VLOOKUP(A146,'Customer Names'!A143:D2478,3,FALSE)</f>
        <v>Braund</v>
      </c>
      <c r="C146" s="35">
        <f>VLOOKUP(A146,'Medical Examinations'!A144:M2486,2,FALSE)</f>
        <v>36.67</v>
      </c>
      <c r="D146" s="35">
        <f>VLOOKUP(A146,'Medical Examinations'!A144:M2486,3,FALSE)</f>
        <v>6.27</v>
      </c>
      <c r="E146" s="35" t="str">
        <f>VLOOKUP(A146,'Medical Examinations'!A144:M2486,4,FALSE)</f>
        <v>No</v>
      </c>
      <c r="F146" s="35" t="str">
        <f>VLOOKUP(A146,'Medical Examinations'!A144:M2486,5,FALSE)</f>
        <v>No</v>
      </c>
      <c r="G146" s="35" t="str">
        <f>VLOOKUP(A146,'Medical Examinations'!A144:M2486,6,FALSE)</f>
        <v>No</v>
      </c>
      <c r="H146" s="35">
        <f>VLOOKUP(A146,'Medical Examinations'!$A$2:$M$2344,7,FALSE)</f>
        <v>0</v>
      </c>
      <c r="I146" s="35" t="str">
        <f>VLOOKUP(A146,'Medical Examinations'!A144:M2486,8,FALSE)</f>
        <v>yes</v>
      </c>
      <c r="J146" s="35" t="str">
        <f>VLOOKUP(A146,'Medical Examinations'!A144:M2486,9,FALSE)</f>
        <v>OBESITY</v>
      </c>
      <c r="K146" s="35" t="str">
        <f>VLOOKUP(A146,'Medical Examinations'!A144:M2486,10,FALSE)</f>
        <v>PREDIABETES</v>
      </c>
      <c r="L146" s="47">
        <f>VLOOKUP(A146,'Hospitalisation Details'!A144:M2486,12,FALSE)</f>
        <v>36476</v>
      </c>
      <c r="M146" s="34">
        <f>VLOOKUP(A146,'Hospitalisation Details'!A135:M2477,6,FALSE)</f>
        <v>38511.629999999997</v>
      </c>
      <c r="N146" s="35" t="str">
        <f>VLOOKUP(A146,'Hospitalisation Details'!A144:M2486,7,FALSE)</f>
        <v>tier - 2</v>
      </c>
      <c r="O146" s="35" t="str">
        <f>VLOOKUP(A146,'Hospitalisation Details'!A144:M2486,8,FALSE)</f>
        <v>tier - 2</v>
      </c>
      <c r="P146" s="35" t="str">
        <f>VLOOKUP(A146,'Hospitalisation Details'!A144:M2486,9,FALSE)</f>
        <v>R1024</v>
      </c>
      <c r="Q146" s="35">
        <f ca="1">VLOOKUP(A146,'Hospitalisation Details'!A144:M2486,13,FALSE)</f>
        <v>25</v>
      </c>
      <c r="R146" s="32"/>
    </row>
    <row r="147" spans="1:18" ht="15.75" x14ac:dyDescent="0.25">
      <c r="A147" s="43" t="s">
        <v>2219</v>
      </c>
      <c r="B147" s="35" t="str">
        <f>VLOOKUP(A147,'Customer Names'!A144:D2479,3,FALSE)</f>
        <v>Anderson</v>
      </c>
      <c r="C147" s="35">
        <f>VLOOKUP(A147,'Medical Examinations'!A145:M2487,2,FALSE)</f>
        <v>33.4</v>
      </c>
      <c r="D147" s="35">
        <f>VLOOKUP(A147,'Medical Examinations'!A145:M2487,3,FALSE)</f>
        <v>10.73</v>
      </c>
      <c r="E147" s="35" t="str">
        <f>VLOOKUP(A147,'Medical Examinations'!A145:M2487,4,FALSE)</f>
        <v>yes</v>
      </c>
      <c r="F147" s="35" t="str">
        <f>VLOOKUP(A147,'Medical Examinations'!A145:M2487,5,FALSE)</f>
        <v>No</v>
      </c>
      <c r="G147" s="35" t="str">
        <f>VLOOKUP(A147,'Medical Examinations'!A145:M2487,6,FALSE)</f>
        <v>No</v>
      </c>
      <c r="H147" s="35">
        <f>VLOOKUP(A147,'Medical Examinations'!$A$2:$M$2344,7,FALSE)</f>
        <v>1</v>
      </c>
      <c r="I147" s="35" t="str">
        <f>VLOOKUP(A147,'Medical Examinations'!A145:M2487,8,FALSE)</f>
        <v>yes</v>
      </c>
      <c r="J147" s="35" t="str">
        <f>VLOOKUP(A147,'Medical Examinations'!A145:M2487,9,FALSE)</f>
        <v>OBESITY</v>
      </c>
      <c r="K147" s="35" t="str">
        <f>VLOOKUP(A147,'Medical Examinations'!A145:M2487,10,FALSE)</f>
        <v>DIABETES</v>
      </c>
      <c r="L147" s="47">
        <f>VLOOKUP(A147,'Hospitalisation Details'!A145:M2487,12,FALSE)</f>
        <v>31584</v>
      </c>
      <c r="M147" s="34">
        <f>VLOOKUP(A147,'Hospitalisation Details'!A136:M2478,6,FALSE)</f>
        <v>38415.47</v>
      </c>
      <c r="N147" s="35" t="str">
        <f>VLOOKUP(A147,'Hospitalisation Details'!A145:M2487,7,FALSE)</f>
        <v>tier - 1</v>
      </c>
      <c r="O147" s="35" t="str">
        <f>VLOOKUP(A147,'Hospitalisation Details'!A145:M2487,8,FALSE)</f>
        <v>tier - 2</v>
      </c>
      <c r="P147" s="35" t="str">
        <f>VLOOKUP(A147,'Hospitalisation Details'!A145:M2487,9,FALSE)</f>
        <v>R1011</v>
      </c>
      <c r="Q147" s="35">
        <f ca="1">VLOOKUP(A147,'Hospitalisation Details'!A145:M2487,13,FALSE)</f>
        <v>38</v>
      </c>
      <c r="R147" s="32"/>
    </row>
    <row r="148" spans="1:18" ht="15.75" x14ac:dyDescent="0.25">
      <c r="A148" s="42" t="s">
        <v>2218</v>
      </c>
      <c r="B148" s="35" t="str">
        <f>VLOOKUP(A148,'Customer Names'!A145:D2480,3,FALSE)</f>
        <v>Bilbrey</v>
      </c>
      <c r="C148" s="35">
        <f>VLOOKUP(A148,'Medical Examinations'!A146:M2488,2,FALSE)</f>
        <v>42.71</v>
      </c>
      <c r="D148" s="35">
        <f>VLOOKUP(A148,'Medical Examinations'!A146:M2488,3,FALSE)</f>
        <v>10.52</v>
      </c>
      <c r="E148" s="35" t="str">
        <f>VLOOKUP(A148,'Medical Examinations'!A146:M2488,4,FALSE)</f>
        <v>No</v>
      </c>
      <c r="F148" s="35" t="str">
        <f>VLOOKUP(A148,'Medical Examinations'!A146:M2488,5,FALSE)</f>
        <v>No</v>
      </c>
      <c r="G148" s="35" t="str">
        <f>VLOOKUP(A148,'Medical Examinations'!A146:M2488,6,FALSE)</f>
        <v>No</v>
      </c>
      <c r="H148" s="35">
        <f>VLOOKUP(A148,'Medical Examinations'!$A$2:$M$2344,7,FALSE)</f>
        <v>0</v>
      </c>
      <c r="I148" s="35" t="str">
        <f>VLOOKUP(A148,'Medical Examinations'!A146:M2488,8,FALSE)</f>
        <v>yes</v>
      </c>
      <c r="J148" s="35" t="str">
        <f>VLOOKUP(A148,'Medical Examinations'!A146:M2488,9,FALSE)</f>
        <v>OBESITY</v>
      </c>
      <c r="K148" s="35" t="str">
        <f>VLOOKUP(A148,'Medical Examinations'!A146:M2488,10,FALSE)</f>
        <v>DIABETES</v>
      </c>
      <c r="L148" s="47">
        <f>VLOOKUP(A148,'Hospitalisation Details'!A146:M2488,12,FALSE)</f>
        <v>26290</v>
      </c>
      <c r="M148" s="34">
        <f>VLOOKUP(A148,'Hospitalisation Details'!A137:M2479,6,FALSE)</f>
        <v>38405.26</v>
      </c>
      <c r="N148" s="35" t="str">
        <f>VLOOKUP(A148,'Hospitalisation Details'!A146:M2488,7,FALSE)</f>
        <v>tier - 2</v>
      </c>
      <c r="O148" s="35" t="str">
        <f>VLOOKUP(A148,'Hospitalisation Details'!A146:M2488,8,FALSE)</f>
        <v>tier - 1</v>
      </c>
      <c r="P148" s="35" t="str">
        <f>VLOOKUP(A148,'Hospitalisation Details'!A146:M2488,9,FALSE)</f>
        <v>R1011</v>
      </c>
      <c r="Q148" s="35">
        <f ca="1">VLOOKUP(A148,'Hospitalisation Details'!A146:M2488,13,FALSE)</f>
        <v>53</v>
      </c>
      <c r="R148" s="32"/>
    </row>
    <row r="149" spans="1:18" ht="15.75" x14ac:dyDescent="0.25">
      <c r="A149" s="43" t="s">
        <v>2217</v>
      </c>
      <c r="B149" s="35" t="str">
        <f>VLOOKUP(A149,'Customer Names'!A146:D2481,3,FALSE)</f>
        <v>Curtis</v>
      </c>
      <c r="C149" s="35">
        <f>VLOOKUP(A149,'Medical Examinations'!A147:M2489,2,FALSE)</f>
        <v>41.52</v>
      </c>
      <c r="D149" s="35">
        <f>VLOOKUP(A149,'Medical Examinations'!A147:M2489,3,FALSE)</f>
        <v>11.82</v>
      </c>
      <c r="E149" s="35" t="str">
        <f>VLOOKUP(A149,'Medical Examinations'!A147:M2489,4,FALSE)</f>
        <v>yes</v>
      </c>
      <c r="F149" s="35" t="str">
        <f>VLOOKUP(A149,'Medical Examinations'!A147:M2489,5,FALSE)</f>
        <v>No</v>
      </c>
      <c r="G149" s="35" t="str">
        <f>VLOOKUP(A149,'Medical Examinations'!A147:M2489,6,FALSE)</f>
        <v>No</v>
      </c>
      <c r="H149" s="35">
        <f>VLOOKUP(A149,'Medical Examinations'!$A$2:$M$2344,7,FALSE)</f>
        <v>2</v>
      </c>
      <c r="I149" s="35" t="str">
        <f>VLOOKUP(A149,'Medical Examinations'!A147:M2489,8,FALSE)</f>
        <v>yes</v>
      </c>
      <c r="J149" s="35" t="str">
        <f>VLOOKUP(A149,'Medical Examinations'!A147:M2489,9,FALSE)</f>
        <v>OBESITY</v>
      </c>
      <c r="K149" s="35" t="str">
        <f>VLOOKUP(A149,'Medical Examinations'!A147:M2489,10,FALSE)</f>
        <v>DIABETES</v>
      </c>
      <c r="L149" s="47">
        <f>VLOOKUP(A149,'Hospitalisation Details'!A147:M2489,12,FALSE)</f>
        <v>25802</v>
      </c>
      <c r="M149" s="34">
        <f>VLOOKUP(A149,'Hospitalisation Details'!A138:M2480,6,FALSE)</f>
        <v>38389.79</v>
      </c>
      <c r="N149" s="35" t="str">
        <f>VLOOKUP(A149,'Hospitalisation Details'!A147:M2489,7,FALSE)</f>
        <v>tier - 2</v>
      </c>
      <c r="O149" s="35" t="str">
        <f>VLOOKUP(A149,'Hospitalisation Details'!A147:M2489,8,FALSE)</f>
        <v>tier - 3</v>
      </c>
      <c r="P149" s="35" t="str">
        <f>VLOOKUP(A149,'Hospitalisation Details'!A147:M2489,9,FALSE)</f>
        <v>R1011</v>
      </c>
      <c r="Q149" s="35">
        <f ca="1">VLOOKUP(A149,'Hospitalisation Details'!A147:M2489,13,FALSE)</f>
        <v>54</v>
      </c>
      <c r="R149" s="32"/>
    </row>
    <row r="150" spans="1:18" ht="15.75" x14ac:dyDescent="0.25">
      <c r="A150" s="42" t="s">
        <v>2216</v>
      </c>
      <c r="B150" s="35" t="str">
        <f>VLOOKUP(A150,'Customer Names'!A147:D2482,3,FALSE)</f>
        <v>Meyer</v>
      </c>
      <c r="C150" s="35">
        <f>VLOOKUP(A150,'Medical Examinations'!A148:M2490,2,FALSE)</f>
        <v>39.4</v>
      </c>
      <c r="D150" s="35">
        <f>VLOOKUP(A150,'Medical Examinations'!A148:M2490,3,FALSE)</f>
        <v>6.76</v>
      </c>
      <c r="E150" s="35" t="str">
        <f>VLOOKUP(A150,'Medical Examinations'!A148:M2490,4,FALSE)</f>
        <v>No</v>
      </c>
      <c r="F150" s="35" t="str">
        <f>VLOOKUP(A150,'Medical Examinations'!A148:M2490,5,FALSE)</f>
        <v>No</v>
      </c>
      <c r="G150" s="35" t="str">
        <f>VLOOKUP(A150,'Medical Examinations'!A148:M2490,6,FALSE)</f>
        <v>No</v>
      </c>
      <c r="H150" s="35">
        <f>VLOOKUP(A150,'Medical Examinations'!$A$2:$M$2344,7,FALSE)</f>
        <v>0</v>
      </c>
      <c r="I150" s="35" t="str">
        <f>VLOOKUP(A150,'Medical Examinations'!A148:M2490,8,FALSE)</f>
        <v>yes</v>
      </c>
      <c r="J150" s="35" t="str">
        <f>VLOOKUP(A150,'Medical Examinations'!A148:M2490,9,FALSE)</f>
        <v>OBESITY</v>
      </c>
      <c r="K150" s="35" t="str">
        <f>VLOOKUP(A150,'Medical Examinations'!A148:M2490,10,FALSE)</f>
        <v>DIABETES</v>
      </c>
      <c r="L150" s="47">
        <f>VLOOKUP(A150,'Hospitalisation Details'!A148:M2490,12,FALSE)</f>
        <v>37516</v>
      </c>
      <c r="M150" s="34">
        <f>VLOOKUP(A150,'Hospitalisation Details'!A139:M2481,6,FALSE)</f>
        <v>38344.57</v>
      </c>
      <c r="N150" s="35" t="str">
        <f>VLOOKUP(A150,'Hospitalisation Details'!A148:M2490,7,FALSE)</f>
        <v>tier - 1</v>
      </c>
      <c r="O150" s="35" t="str">
        <f>VLOOKUP(A150,'Hospitalisation Details'!A148:M2490,8,FALSE)</f>
        <v>tier - 3</v>
      </c>
      <c r="P150" s="35" t="str">
        <f>VLOOKUP(A150,'Hospitalisation Details'!A148:M2490,9,FALSE)</f>
        <v>R1011</v>
      </c>
      <c r="Q150" s="35">
        <f ca="1">VLOOKUP(A150,'Hospitalisation Details'!A148:M2490,13,FALSE)</f>
        <v>22</v>
      </c>
      <c r="R150" s="32"/>
    </row>
    <row r="151" spans="1:18" ht="15.75" x14ac:dyDescent="0.25">
      <c r="A151" s="43" t="s">
        <v>2215</v>
      </c>
      <c r="B151" s="35" t="str">
        <f>VLOOKUP(A151,'Customer Names'!A148:D2483,3,FALSE)</f>
        <v>Bardeesy</v>
      </c>
      <c r="C151" s="35">
        <f>VLOOKUP(A151,'Medical Examinations'!A149:M2491,2,FALSE)</f>
        <v>46.45</v>
      </c>
      <c r="D151" s="35">
        <f>VLOOKUP(A151,'Medical Examinations'!A149:M2491,3,FALSE)</f>
        <v>5.62</v>
      </c>
      <c r="E151" s="35" t="str">
        <f>VLOOKUP(A151,'Medical Examinations'!A149:M2491,4,FALSE)</f>
        <v>No</v>
      </c>
      <c r="F151" s="35" t="str">
        <f>VLOOKUP(A151,'Medical Examinations'!A149:M2491,5,FALSE)</f>
        <v>No</v>
      </c>
      <c r="G151" s="35" t="str">
        <f>VLOOKUP(A151,'Medical Examinations'!A149:M2491,6,FALSE)</f>
        <v>No</v>
      </c>
      <c r="H151" s="35">
        <f>VLOOKUP(A151,'Medical Examinations'!$A$2:$M$2344,7,FALSE)</f>
        <v>0</v>
      </c>
      <c r="I151" s="35" t="str">
        <f>VLOOKUP(A151,'Medical Examinations'!A149:M2491,8,FALSE)</f>
        <v>yes</v>
      </c>
      <c r="J151" s="35" t="str">
        <f>VLOOKUP(A151,'Medical Examinations'!A149:M2491,9,FALSE)</f>
        <v>OBESITY</v>
      </c>
      <c r="K151" s="35" t="str">
        <f>VLOOKUP(A151,'Medical Examinations'!A149:M2491,10,FALSE)</f>
        <v>NORMAL</v>
      </c>
      <c r="L151" s="47">
        <f>VLOOKUP(A151,'Hospitalisation Details'!A149:M2491,12,FALSE)</f>
        <v>29384</v>
      </c>
      <c r="M151" s="34">
        <f>VLOOKUP(A151,'Hospitalisation Details'!A140:M2482,6,FALSE)</f>
        <v>38313.129999999997</v>
      </c>
      <c r="N151" s="35" t="str">
        <f>VLOOKUP(A151,'Hospitalisation Details'!A149:M2491,7,FALSE)</f>
        <v>tier - 1</v>
      </c>
      <c r="O151" s="35" t="str">
        <f>VLOOKUP(A151,'Hospitalisation Details'!A149:M2491,8,FALSE)</f>
        <v>tier - 3</v>
      </c>
      <c r="P151" s="35" t="str">
        <f>VLOOKUP(A151,'Hospitalisation Details'!A149:M2491,9,FALSE)</f>
        <v>R1011</v>
      </c>
      <c r="Q151" s="35">
        <f ca="1">VLOOKUP(A151,'Hospitalisation Details'!A149:M2491,13,FALSE)</f>
        <v>44</v>
      </c>
      <c r="R151" s="32"/>
    </row>
    <row r="152" spans="1:18" ht="15.75" x14ac:dyDescent="0.25">
      <c r="A152" s="42" t="s">
        <v>2214</v>
      </c>
      <c r="B152" s="35" t="str">
        <f>VLOOKUP(A152,'Customer Names'!A149:D2484,3,FALSE)</f>
        <v>Shanahan</v>
      </c>
      <c r="C152" s="35">
        <f>VLOOKUP(A152,'Medical Examinations'!A150:M2492,2,FALSE)</f>
        <v>35.75</v>
      </c>
      <c r="D152" s="35">
        <f>VLOOKUP(A152,'Medical Examinations'!A150:M2492,3,FALSE)</f>
        <v>4.1900000000000004</v>
      </c>
      <c r="E152" s="35" t="str">
        <f>VLOOKUP(A152,'Medical Examinations'!A150:M2492,4,FALSE)</f>
        <v>No</v>
      </c>
      <c r="F152" s="35" t="str">
        <f>VLOOKUP(A152,'Medical Examinations'!A150:M2492,5,FALSE)</f>
        <v>No</v>
      </c>
      <c r="G152" s="35" t="str">
        <f>VLOOKUP(A152,'Medical Examinations'!A150:M2492,6,FALSE)</f>
        <v>No</v>
      </c>
      <c r="H152" s="35">
        <f>VLOOKUP(A152,'Medical Examinations'!$A$2:$M$2344,7,FALSE)</f>
        <v>0</v>
      </c>
      <c r="I152" s="35" t="str">
        <f>VLOOKUP(A152,'Medical Examinations'!A150:M2492,8,FALSE)</f>
        <v>yes</v>
      </c>
      <c r="J152" s="35" t="str">
        <f>VLOOKUP(A152,'Medical Examinations'!A150:M2492,9,FALSE)</f>
        <v>OBESITY</v>
      </c>
      <c r="K152" s="35" t="str">
        <f>VLOOKUP(A152,'Medical Examinations'!A150:M2492,10,FALSE)</f>
        <v>NORMAL</v>
      </c>
      <c r="L152" s="47">
        <f>VLOOKUP(A152,'Hospitalisation Details'!A150:M2492,12,FALSE)</f>
        <v>32811</v>
      </c>
      <c r="M152" s="34">
        <f>VLOOKUP(A152,'Hospitalisation Details'!A141:M2483,6,FALSE)</f>
        <v>38282.75</v>
      </c>
      <c r="N152" s="35" t="str">
        <f>VLOOKUP(A152,'Hospitalisation Details'!A150:M2492,7,FALSE)</f>
        <v>tier - 1</v>
      </c>
      <c r="O152" s="35" t="str">
        <f>VLOOKUP(A152,'Hospitalisation Details'!A150:M2492,8,FALSE)</f>
        <v>tier - 2</v>
      </c>
      <c r="P152" s="35" t="str">
        <f>VLOOKUP(A152,'Hospitalisation Details'!A150:M2492,9,FALSE)</f>
        <v>R1013</v>
      </c>
      <c r="Q152" s="35">
        <f ca="1">VLOOKUP(A152,'Hospitalisation Details'!A150:M2492,13,FALSE)</f>
        <v>35</v>
      </c>
      <c r="R152" s="32"/>
    </row>
    <row r="153" spans="1:18" ht="15.75" x14ac:dyDescent="0.25">
      <c r="A153" s="43" t="s">
        <v>2213</v>
      </c>
      <c r="B153" s="35" t="str">
        <f>VLOOKUP(A153,'Customer Names'!A150:D2485,3,FALSE)</f>
        <v>Sutter</v>
      </c>
      <c r="C153" s="35">
        <f>VLOOKUP(A153,'Medical Examinations'!A151:M2493,2,FALSE)</f>
        <v>26.07</v>
      </c>
      <c r="D153" s="35">
        <f>VLOOKUP(A153,'Medical Examinations'!A151:M2493,3,FALSE)</f>
        <v>5.32</v>
      </c>
      <c r="E153" s="35" t="str">
        <f>VLOOKUP(A153,'Medical Examinations'!A151:M2493,4,FALSE)</f>
        <v>No</v>
      </c>
      <c r="F153" s="35" t="str">
        <f>VLOOKUP(A153,'Medical Examinations'!A151:M2493,5,FALSE)</f>
        <v>No</v>
      </c>
      <c r="G153" s="35" t="str">
        <f>VLOOKUP(A153,'Medical Examinations'!A151:M2493,6,FALSE)</f>
        <v>No</v>
      </c>
      <c r="H153" s="35">
        <f>VLOOKUP(A153,'Medical Examinations'!$A$2:$M$2344,7,FALSE)</f>
        <v>0</v>
      </c>
      <c r="I153" s="35" t="str">
        <f>VLOOKUP(A153,'Medical Examinations'!A151:M2493,8,FALSE)</f>
        <v>yes</v>
      </c>
      <c r="J153" s="35" t="str">
        <f>VLOOKUP(A153,'Medical Examinations'!A151:M2493,9,FALSE)</f>
        <v>OVERWEIGHT</v>
      </c>
      <c r="K153" s="35" t="str">
        <f>VLOOKUP(A153,'Medical Examinations'!A151:M2493,10,FALSE)</f>
        <v>NORMAL</v>
      </c>
      <c r="L153" s="47">
        <f>VLOOKUP(A153,'Hospitalisation Details'!A151:M2493,12,FALSE)</f>
        <v>29449</v>
      </c>
      <c r="M153" s="34">
        <f>VLOOKUP(A153,'Hospitalisation Details'!A142:M2484,6,FALSE)</f>
        <v>38245.589999999997</v>
      </c>
      <c r="N153" s="35" t="str">
        <f>VLOOKUP(A153,'Hospitalisation Details'!A151:M2493,7,FALSE)</f>
        <v>tier - 1</v>
      </c>
      <c r="O153" s="35" t="str">
        <f>VLOOKUP(A153,'Hospitalisation Details'!A151:M2493,8,FALSE)</f>
        <v>tier - 2</v>
      </c>
      <c r="P153" s="35" t="str">
        <f>VLOOKUP(A153,'Hospitalisation Details'!A151:M2493,9,FALSE)</f>
        <v>R1013</v>
      </c>
      <c r="Q153" s="35">
        <f ca="1">VLOOKUP(A153,'Hospitalisation Details'!A151:M2493,13,FALSE)</f>
        <v>44</v>
      </c>
      <c r="R153" s="32"/>
    </row>
    <row r="154" spans="1:18" ht="15.75" x14ac:dyDescent="0.25">
      <c r="A154" s="42" t="s">
        <v>2212</v>
      </c>
      <c r="B154" s="35" t="str">
        <f>VLOOKUP(A154,'Customer Names'!A151:D2486,3,FALSE)</f>
        <v>Yesian</v>
      </c>
      <c r="C154" s="35">
        <f>VLOOKUP(A154,'Medical Examinations'!A152:M2494,2,FALSE)</f>
        <v>36.54</v>
      </c>
      <c r="D154" s="35">
        <f>VLOOKUP(A154,'Medical Examinations'!A152:M2494,3,FALSE)</f>
        <v>4.46</v>
      </c>
      <c r="E154" s="35" t="str">
        <f>VLOOKUP(A154,'Medical Examinations'!A152:M2494,4,FALSE)</f>
        <v>yes</v>
      </c>
      <c r="F154" s="35" t="str">
        <f>VLOOKUP(A154,'Medical Examinations'!A152:M2494,5,FALSE)</f>
        <v>No</v>
      </c>
      <c r="G154" s="35" t="str">
        <f>VLOOKUP(A154,'Medical Examinations'!A152:M2494,6,FALSE)</f>
        <v>No</v>
      </c>
      <c r="H154" s="35">
        <f>VLOOKUP(A154,'Medical Examinations'!$A$2:$M$2344,7,FALSE)</f>
        <v>1</v>
      </c>
      <c r="I154" s="35" t="str">
        <f>VLOOKUP(A154,'Medical Examinations'!A152:M2494,8,FALSE)</f>
        <v>yes</v>
      </c>
      <c r="J154" s="35" t="str">
        <f>VLOOKUP(A154,'Medical Examinations'!A152:M2494,9,FALSE)</f>
        <v>OBESITY</v>
      </c>
      <c r="K154" s="35" t="str">
        <f>VLOOKUP(A154,'Medical Examinations'!A152:M2494,10,FALSE)</f>
        <v>NORMAL</v>
      </c>
      <c r="L154" s="47">
        <f>VLOOKUP(A154,'Hospitalisation Details'!A152:M2494,12,FALSE)</f>
        <v>23544</v>
      </c>
      <c r="M154" s="34">
        <f>VLOOKUP(A154,'Hospitalisation Details'!A143:M2485,6,FALSE)</f>
        <v>38241.74</v>
      </c>
      <c r="N154" s="35" t="str">
        <f>VLOOKUP(A154,'Hospitalisation Details'!A152:M2494,7,FALSE)</f>
        <v>tier - 2</v>
      </c>
      <c r="O154" s="35" t="str">
        <f>VLOOKUP(A154,'Hospitalisation Details'!A152:M2494,8,FALSE)</f>
        <v>tier - 3</v>
      </c>
      <c r="P154" s="35" t="str">
        <f>VLOOKUP(A154,'Hospitalisation Details'!A152:M2494,9,FALSE)</f>
        <v>R1011</v>
      </c>
      <c r="Q154" s="35">
        <f ca="1">VLOOKUP(A154,'Hospitalisation Details'!A152:M2494,13,FALSE)</f>
        <v>60</v>
      </c>
      <c r="R154" s="32"/>
    </row>
    <row r="155" spans="1:18" ht="15.75" x14ac:dyDescent="0.25">
      <c r="A155" s="43" t="s">
        <v>2211</v>
      </c>
      <c r="B155" s="35" t="str">
        <f>VLOOKUP(A155,'Customer Names'!A152:D2487,3,FALSE)</f>
        <v>Meers</v>
      </c>
      <c r="C155" s="35">
        <f>VLOOKUP(A155,'Medical Examinations'!A153:M2495,2,FALSE)</f>
        <v>51.64</v>
      </c>
      <c r="D155" s="35">
        <f>VLOOKUP(A155,'Medical Examinations'!A153:M2495,3,FALSE)</f>
        <v>5.65</v>
      </c>
      <c r="E155" s="35" t="str">
        <f>VLOOKUP(A155,'Medical Examinations'!A153:M2495,4,FALSE)</f>
        <v>No</v>
      </c>
      <c r="F155" s="35" t="str">
        <f>VLOOKUP(A155,'Medical Examinations'!A153:M2495,5,FALSE)</f>
        <v>No</v>
      </c>
      <c r="G155" s="35" t="str">
        <f>VLOOKUP(A155,'Medical Examinations'!A153:M2495,6,FALSE)</f>
        <v>No</v>
      </c>
      <c r="H155" s="35">
        <f>VLOOKUP(A155,'Medical Examinations'!$A$2:$M$2344,7,FALSE)</f>
        <v>0</v>
      </c>
      <c r="I155" s="35" t="str">
        <f>VLOOKUP(A155,'Medical Examinations'!A153:M2495,8,FALSE)</f>
        <v>yes</v>
      </c>
      <c r="J155" s="35" t="str">
        <f>VLOOKUP(A155,'Medical Examinations'!A153:M2495,9,FALSE)</f>
        <v>OBESITY</v>
      </c>
      <c r="K155" s="35" t="str">
        <f>VLOOKUP(A155,'Medical Examinations'!A153:M2495,10,FALSE)</f>
        <v>NORMAL</v>
      </c>
      <c r="L155" s="47">
        <f>VLOOKUP(A155,'Hospitalisation Details'!A153:M2495,12,FALSE)</f>
        <v>32759</v>
      </c>
      <c r="M155" s="34">
        <f>VLOOKUP(A155,'Hospitalisation Details'!A144:M2486,6,FALSE)</f>
        <v>38237.339999999997</v>
      </c>
      <c r="N155" s="35" t="str">
        <f>VLOOKUP(A155,'Hospitalisation Details'!A153:M2495,7,FALSE)</f>
        <v>tier - 2</v>
      </c>
      <c r="O155" s="35" t="str">
        <f>VLOOKUP(A155,'Hospitalisation Details'!A153:M2495,8,FALSE)</f>
        <v>tier - 3</v>
      </c>
      <c r="P155" s="35" t="str">
        <f>VLOOKUP(A155,'Hospitalisation Details'!A153:M2495,9,FALSE)</f>
        <v>R1011</v>
      </c>
      <c r="Q155" s="35">
        <f ca="1">VLOOKUP(A155,'Hospitalisation Details'!A153:M2495,13,FALSE)</f>
        <v>35</v>
      </c>
      <c r="R155" s="32"/>
    </row>
    <row r="156" spans="1:18" ht="15.75" x14ac:dyDescent="0.25">
      <c r="A156" s="42" t="s">
        <v>2210</v>
      </c>
      <c r="B156" s="35" t="str">
        <f>VLOOKUP(A156,'Customer Names'!A153:D2488,3,FALSE)</f>
        <v>Conlon</v>
      </c>
      <c r="C156" s="35">
        <f>VLOOKUP(A156,'Medical Examinations'!A154:M2496,2,FALSE)</f>
        <v>42.83</v>
      </c>
      <c r="D156" s="35">
        <f>VLOOKUP(A156,'Medical Examinations'!A154:M2496,3,FALSE)</f>
        <v>6.04</v>
      </c>
      <c r="E156" s="35" t="str">
        <f>VLOOKUP(A156,'Medical Examinations'!A154:M2496,4,FALSE)</f>
        <v>No</v>
      </c>
      <c r="F156" s="35" t="str">
        <f>VLOOKUP(A156,'Medical Examinations'!A154:M2496,5,FALSE)</f>
        <v>No</v>
      </c>
      <c r="G156" s="35" t="str">
        <f>VLOOKUP(A156,'Medical Examinations'!A154:M2496,6,FALSE)</f>
        <v>No</v>
      </c>
      <c r="H156" s="35">
        <f>VLOOKUP(A156,'Medical Examinations'!$A$2:$M$2344,7,FALSE)</f>
        <v>2</v>
      </c>
      <c r="I156" s="35" t="str">
        <f>VLOOKUP(A156,'Medical Examinations'!A154:M2496,8,FALSE)</f>
        <v>yes</v>
      </c>
      <c r="J156" s="35" t="str">
        <f>VLOOKUP(A156,'Medical Examinations'!A154:M2496,9,FALSE)</f>
        <v>OBESITY</v>
      </c>
      <c r="K156" s="35" t="str">
        <f>VLOOKUP(A156,'Medical Examinations'!A154:M2496,10,FALSE)</f>
        <v>PREDIABETES</v>
      </c>
      <c r="L156" s="47">
        <f>VLOOKUP(A156,'Hospitalisation Details'!A154:M2496,12,FALSE)</f>
        <v>26622</v>
      </c>
      <c r="M156" s="34">
        <f>VLOOKUP(A156,'Hospitalisation Details'!A145:M2487,6,FALSE)</f>
        <v>38189.1</v>
      </c>
      <c r="N156" s="35" t="str">
        <f>VLOOKUP(A156,'Hospitalisation Details'!A154:M2496,7,FALSE)</f>
        <v>tier - 2</v>
      </c>
      <c r="O156" s="35" t="str">
        <f>VLOOKUP(A156,'Hospitalisation Details'!A154:M2496,8,FALSE)</f>
        <v>tier - 2</v>
      </c>
      <c r="P156" s="35" t="str">
        <f>VLOOKUP(A156,'Hospitalisation Details'!A154:M2496,9,FALSE)</f>
        <v>R1011</v>
      </c>
      <c r="Q156" s="35">
        <f ca="1">VLOOKUP(A156,'Hospitalisation Details'!A154:M2496,13,FALSE)</f>
        <v>52</v>
      </c>
      <c r="R156" s="32"/>
    </row>
    <row r="157" spans="1:18" ht="15.75" x14ac:dyDescent="0.25">
      <c r="A157" s="43" t="s">
        <v>2209</v>
      </c>
      <c r="B157" s="35" t="str">
        <f>VLOOKUP(A157,'Customer Names'!A154:D2489,3,FALSE)</f>
        <v>Arnstein</v>
      </c>
      <c r="C157" s="35">
        <f>VLOOKUP(A157,'Medical Examinations'!A155:M2497,2,FALSE)</f>
        <v>40.15</v>
      </c>
      <c r="D157" s="35">
        <f>VLOOKUP(A157,'Medical Examinations'!A155:M2497,3,FALSE)</f>
        <v>5.76</v>
      </c>
      <c r="E157" s="35" t="str">
        <f>VLOOKUP(A157,'Medical Examinations'!A155:M2497,4,FALSE)</f>
        <v>No</v>
      </c>
      <c r="F157" s="35" t="str">
        <f>VLOOKUP(A157,'Medical Examinations'!A155:M2497,5,FALSE)</f>
        <v>No</v>
      </c>
      <c r="G157" s="35" t="str">
        <f>VLOOKUP(A157,'Medical Examinations'!A155:M2497,6,FALSE)</f>
        <v>No</v>
      </c>
      <c r="H157" s="35">
        <f>VLOOKUP(A157,'Medical Examinations'!$A$2:$M$2344,7,FALSE)</f>
        <v>1</v>
      </c>
      <c r="I157" s="35" t="str">
        <f>VLOOKUP(A157,'Medical Examinations'!A155:M2497,8,FALSE)</f>
        <v>yes</v>
      </c>
      <c r="J157" s="35" t="str">
        <f>VLOOKUP(A157,'Medical Examinations'!A155:M2497,9,FALSE)</f>
        <v>OBESITY</v>
      </c>
      <c r="K157" s="35" t="str">
        <f>VLOOKUP(A157,'Medical Examinations'!A155:M2497,10,FALSE)</f>
        <v>PREDIABETES</v>
      </c>
      <c r="L157" s="47">
        <f>VLOOKUP(A157,'Hospitalisation Details'!A155:M2497,12,FALSE)</f>
        <v>36005</v>
      </c>
      <c r="M157" s="34">
        <f>VLOOKUP(A157,'Hospitalisation Details'!A146:M2488,6,FALSE)</f>
        <v>38126.25</v>
      </c>
      <c r="N157" s="35" t="str">
        <f>VLOOKUP(A157,'Hospitalisation Details'!A155:M2497,7,FALSE)</f>
        <v>tier - 1</v>
      </c>
      <c r="O157" s="35" t="str">
        <f>VLOOKUP(A157,'Hospitalisation Details'!A155:M2497,8,FALSE)</f>
        <v>tier - 3</v>
      </c>
      <c r="P157" s="35" t="str">
        <f>VLOOKUP(A157,'Hospitalisation Details'!A155:M2497,9,FALSE)</f>
        <v>R1013</v>
      </c>
      <c r="Q157" s="35">
        <f ca="1">VLOOKUP(A157,'Hospitalisation Details'!A155:M2497,13,FALSE)</f>
        <v>26</v>
      </c>
      <c r="R157" s="32"/>
    </row>
    <row r="158" spans="1:18" ht="15.75" x14ac:dyDescent="0.25">
      <c r="A158" s="42" t="s">
        <v>2208</v>
      </c>
      <c r="B158" s="35" t="str">
        <f>VLOOKUP(A158,'Customer Names'!A155:D2490,3,FALSE)</f>
        <v>Jurek</v>
      </c>
      <c r="C158" s="35">
        <f>VLOOKUP(A158,'Medical Examinations'!A156:M2498,2,FALSE)</f>
        <v>27.8</v>
      </c>
      <c r="D158" s="35">
        <f>VLOOKUP(A158,'Medical Examinations'!A156:M2498,3,FALSE)</f>
        <v>4.3600000000000003</v>
      </c>
      <c r="E158" s="35" t="str">
        <f>VLOOKUP(A158,'Medical Examinations'!A156:M2498,4,FALSE)</f>
        <v>No</v>
      </c>
      <c r="F158" s="35" t="str">
        <f>VLOOKUP(A158,'Medical Examinations'!A156:M2498,5,FALSE)</f>
        <v>No</v>
      </c>
      <c r="G158" s="35" t="str">
        <f>VLOOKUP(A158,'Medical Examinations'!A156:M2498,6,FALSE)</f>
        <v>Yes</v>
      </c>
      <c r="H158" s="35">
        <f>VLOOKUP(A158,'Medical Examinations'!$A$2:$M$2344,7,FALSE)</f>
        <v>1</v>
      </c>
      <c r="I158" s="35" t="str">
        <f>VLOOKUP(A158,'Medical Examinations'!A156:M2498,8,FALSE)</f>
        <v>yes</v>
      </c>
      <c r="J158" s="35" t="str">
        <f>VLOOKUP(A158,'Medical Examinations'!A156:M2498,9,FALSE)</f>
        <v>OVERWEIGHT</v>
      </c>
      <c r="K158" s="35" t="str">
        <f>VLOOKUP(A158,'Medical Examinations'!A156:M2498,10,FALSE)</f>
        <v>NORMAL</v>
      </c>
      <c r="L158" s="47">
        <f>VLOOKUP(A158,'Hospitalisation Details'!A156:M2498,12,FALSE)</f>
        <v>29107</v>
      </c>
      <c r="M158" s="34">
        <f>VLOOKUP(A158,'Hospitalisation Details'!A147:M2489,6,FALSE)</f>
        <v>37829.72</v>
      </c>
      <c r="N158" s="35" t="str">
        <f>VLOOKUP(A158,'Hospitalisation Details'!A156:M2498,7,FALSE)</f>
        <v>tier - 1</v>
      </c>
      <c r="O158" s="35" t="str">
        <f>VLOOKUP(A158,'Hospitalisation Details'!A156:M2498,8,FALSE)</f>
        <v>tier - 2</v>
      </c>
      <c r="P158" s="35" t="str">
        <f>VLOOKUP(A158,'Hospitalisation Details'!A156:M2498,9,FALSE)</f>
        <v>R1011</v>
      </c>
      <c r="Q158" s="35">
        <f ca="1">VLOOKUP(A158,'Hospitalisation Details'!A156:M2498,13,FALSE)</f>
        <v>45</v>
      </c>
      <c r="R158" s="32"/>
    </row>
    <row r="159" spans="1:18" ht="15.75" x14ac:dyDescent="0.25">
      <c r="A159" s="43" t="s">
        <v>2207</v>
      </c>
      <c r="B159" s="35" t="str">
        <f>VLOOKUP(A159,'Customer Names'!A156:D2491,3,FALSE)</f>
        <v>Thill</v>
      </c>
      <c r="C159" s="35">
        <f>VLOOKUP(A159,'Medical Examinations'!A157:M2499,2,FALSE)</f>
        <v>45.81</v>
      </c>
      <c r="D159" s="35">
        <f>VLOOKUP(A159,'Medical Examinations'!A157:M2499,3,FALSE)</f>
        <v>4.76</v>
      </c>
      <c r="E159" s="35" t="str">
        <f>VLOOKUP(A159,'Medical Examinations'!A157:M2499,4,FALSE)</f>
        <v>yes</v>
      </c>
      <c r="F159" s="35" t="str">
        <f>VLOOKUP(A159,'Medical Examinations'!A157:M2499,5,FALSE)</f>
        <v>No</v>
      </c>
      <c r="G159" s="35" t="str">
        <f>VLOOKUP(A159,'Medical Examinations'!A157:M2499,6,FALSE)</f>
        <v>Yes</v>
      </c>
      <c r="H159" s="35">
        <f>VLOOKUP(A159,'Medical Examinations'!$A$2:$M$2344,7,FALSE)</f>
        <v>1</v>
      </c>
      <c r="I159" s="35" t="str">
        <f>VLOOKUP(A159,'Medical Examinations'!A157:M2499,8,FALSE)</f>
        <v>yes</v>
      </c>
      <c r="J159" s="35" t="str">
        <f>VLOOKUP(A159,'Medical Examinations'!A157:M2499,9,FALSE)</f>
        <v>OBESITY</v>
      </c>
      <c r="K159" s="35" t="str">
        <f>VLOOKUP(A159,'Medical Examinations'!A157:M2499,10,FALSE)</f>
        <v>NORMAL</v>
      </c>
      <c r="L159" s="47">
        <f>VLOOKUP(A159,'Hospitalisation Details'!A157:M2499,12,FALSE)</f>
        <v>30523</v>
      </c>
      <c r="M159" s="34">
        <f>VLOOKUP(A159,'Hospitalisation Details'!A148:M2490,6,FALSE)</f>
        <v>37800.980000000003</v>
      </c>
      <c r="N159" s="35" t="str">
        <f>VLOOKUP(A159,'Hospitalisation Details'!A157:M2499,7,FALSE)</f>
        <v>tier - 2</v>
      </c>
      <c r="O159" s="35" t="str">
        <f>VLOOKUP(A159,'Hospitalisation Details'!A157:M2499,8,FALSE)</f>
        <v>tier - 2</v>
      </c>
      <c r="P159" s="35" t="str">
        <f>VLOOKUP(A159,'Hospitalisation Details'!A157:M2499,9,FALSE)</f>
        <v>R1011</v>
      </c>
      <c r="Q159" s="35">
        <f ca="1">VLOOKUP(A159,'Hospitalisation Details'!A157:M2499,13,FALSE)</f>
        <v>41</v>
      </c>
      <c r="R159" s="32"/>
    </row>
    <row r="160" spans="1:18" ht="15.75" x14ac:dyDescent="0.25">
      <c r="A160" s="42" t="s">
        <v>2206</v>
      </c>
      <c r="B160" s="35" t="str">
        <f>VLOOKUP(A160,'Customer Names'!A157:D2492,3,FALSE)</f>
        <v>Glaz</v>
      </c>
      <c r="C160" s="35">
        <f>VLOOKUP(A160,'Medical Examinations'!A158:M2500,2,FALSE)</f>
        <v>34.43</v>
      </c>
      <c r="D160" s="35">
        <f>VLOOKUP(A160,'Medical Examinations'!A158:M2500,3,FALSE)</f>
        <v>10.82</v>
      </c>
      <c r="E160" s="35" t="str">
        <f>VLOOKUP(A160,'Medical Examinations'!A158:M2500,4,FALSE)</f>
        <v>yes</v>
      </c>
      <c r="F160" s="35" t="str">
        <f>VLOOKUP(A160,'Medical Examinations'!A158:M2500,5,FALSE)</f>
        <v>No</v>
      </c>
      <c r="G160" s="35" t="str">
        <f>VLOOKUP(A160,'Medical Examinations'!A158:M2500,6,FALSE)</f>
        <v>No</v>
      </c>
      <c r="H160" s="35">
        <f>VLOOKUP(A160,'Medical Examinations'!$A$2:$M$2344,7,FALSE)</f>
        <v>1</v>
      </c>
      <c r="I160" s="35" t="str">
        <f>VLOOKUP(A160,'Medical Examinations'!A158:M2500,8,FALSE)</f>
        <v>yes</v>
      </c>
      <c r="J160" s="35" t="str">
        <f>VLOOKUP(A160,'Medical Examinations'!A158:M2500,9,FALSE)</f>
        <v>OBESITY</v>
      </c>
      <c r="K160" s="35" t="str">
        <f>VLOOKUP(A160,'Medical Examinations'!A158:M2500,10,FALSE)</f>
        <v>DIABETES</v>
      </c>
      <c r="L160" s="47">
        <f>VLOOKUP(A160,'Hospitalisation Details'!A158:M2500,12,FALSE)</f>
        <v>31639</v>
      </c>
      <c r="M160" s="34">
        <f>VLOOKUP(A160,'Hospitalisation Details'!A149:M2491,6,FALSE)</f>
        <v>37742.58</v>
      </c>
      <c r="N160" s="35" t="str">
        <f>VLOOKUP(A160,'Hospitalisation Details'!A158:M2500,7,FALSE)</f>
        <v>tier - 1</v>
      </c>
      <c r="O160" s="35" t="str">
        <f>VLOOKUP(A160,'Hospitalisation Details'!A158:M2500,8,FALSE)</f>
        <v>tier - 1</v>
      </c>
      <c r="P160" s="35" t="str">
        <f>VLOOKUP(A160,'Hospitalisation Details'!A158:M2500,9,FALSE)</f>
        <v>R1013</v>
      </c>
      <c r="Q160" s="35">
        <f ca="1">VLOOKUP(A160,'Hospitalisation Details'!A158:M2500,13,FALSE)</f>
        <v>38</v>
      </c>
      <c r="R160" s="32"/>
    </row>
    <row r="161" spans="1:18" ht="15.75" x14ac:dyDescent="0.25">
      <c r="A161" s="43" t="s">
        <v>2205</v>
      </c>
      <c r="B161" s="35" t="str">
        <f>VLOOKUP(A161,'Customer Names'!A158:D2493,3,FALSE)</f>
        <v>Sampson</v>
      </c>
      <c r="C161" s="35">
        <f>VLOOKUP(A161,'Medical Examinations'!A159:M2501,2,FALSE)</f>
        <v>41.33</v>
      </c>
      <c r="D161" s="35">
        <f>VLOOKUP(A161,'Medical Examinations'!A159:M2501,3,FALSE)</f>
        <v>4.01</v>
      </c>
      <c r="E161" s="35" t="str">
        <f>VLOOKUP(A161,'Medical Examinations'!A159:M2501,4,FALSE)</f>
        <v>yes</v>
      </c>
      <c r="F161" s="35" t="str">
        <f>VLOOKUP(A161,'Medical Examinations'!A159:M2501,5,FALSE)</f>
        <v>No</v>
      </c>
      <c r="G161" s="35" t="str">
        <f>VLOOKUP(A161,'Medical Examinations'!A159:M2501,6,FALSE)</f>
        <v>No</v>
      </c>
      <c r="H161" s="35">
        <f>VLOOKUP(A161,'Medical Examinations'!$A$2:$M$2344,7,FALSE)</f>
        <v>0</v>
      </c>
      <c r="I161" s="35" t="str">
        <f>VLOOKUP(A161,'Medical Examinations'!A159:M2501,8,FALSE)</f>
        <v>yes</v>
      </c>
      <c r="J161" s="35" t="str">
        <f>VLOOKUP(A161,'Medical Examinations'!A159:M2501,9,FALSE)</f>
        <v>OBESITY</v>
      </c>
      <c r="K161" s="35" t="str">
        <f>VLOOKUP(A161,'Medical Examinations'!A159:M2501,10,FALSE)</f>
        <v>NORMAL</v>
      </c>
      <c r="L161" s="47">
        <f>VLOOKUP(A161,'Hospitalisation Details'!A159:M2501,12,FALSE)</f>
        <v>28021</v>
      </c>
      <c r="M161" s="34">
        <f>VLOOKUP(A161,'Hospitalisation Details'!A150:M2492,6,FALSE)</f>
        <v>37735.199999999997</v>
      </c>
      <c r="N161" s="35" t="str">
        <f>VLOOKUP(A161,'Hospitalisation Details'!A159:M2501,7,FALSE)</f>
        <v>tier - 2</v>
      </c>
      <c r="O161" s="35" t="str">
        <f>VLOOKUP(A161,'Hospitalisation Details'!A159:M2501,8,FALSE)</f>
        <v>tier - 2</v>
      </c>
      <c r="P161" s="35" t="str">
        <f>VLOOKUP(A161,'Hospitalisation Details'!A159:M2501,9,FALSE)</f>
        <v>R1011</v>
      </c>
      <c r="Q161" s="35">
        <f ca="1">VLOOKUP(A161,'Hospitalisation Details'!A159:M2501,13,FALSE)</f>
        <v>48</v>
      </c>
      <c r="R161" s="32"/>
    </row>
    <row r="162" spans="1:18" ht="15.75" x14ac:dyDescent="0.25">
      <c r="A162" s="42" t="s">
        <v>2204</v>
      </c>
      <c r="B162" s="35" t="str">
        <f>VLOOKUP(A162,'Customer Names'!A159:D2494,3,FALSE)</f>
        <v>Duliba</v>
      </c>
      <c r="C162" s="35">
        <f>VLOOKUP(A162,'Medical Examinations'!A160:M2502,2,FALSE)</f>
        <v>31.92</v>
      </c>
      <c r="D162" s="35">
        <f>VLOOKUP(A162,'Medical Examinations'!A160:M2502,3,FALSE)</f>
        <v>5.12</v>
      </c>
      <c r="E162" s="35" t="str">
        <f>VLOOKUP(A162,'Medical Examinations'!A160:M2502,4,FALSE)</f>
        <v>yes</v>
      </c>
      <c r="F162" s="35" t="str">
        <f>VLOOKUP(A162,'Medical Examinations'!A160:M2502,5,FALSE)</f>
        <v>No</v>
      </c>
      <c r="G162" s="35" t="str">
        <f>VLOOKUP(A162,'Medical Examinations'!A160:M2502,6,FALSE)</f>
        <v>No</v>
      </c>
      <c r="H162" s="35">
        <f>VLOOKUP(A162,'Medical Examinations'!$A$2:$M$2344,7,FALSE)</f>
        <v>1</v>
      </c>
      <c r="I162" s="35" t="str">
        <f>VLOOKUP(A162,'Medical Examinations'!A160:M2502,8,FALSE)</f>
        <v>yes</v>
      </c>
      <c r="J162" s="35" t="str">
        <f>VLOOKUP(A162,'Medical Examinations'!A160:M2502,9,FALSE)</f>
        <v>OBESITY</v>
      </c>
      <c r="K162" s="35" t="str">
        <f>VLOOKUP(A162,'Medical Examinations'!A160:M2502,10,FALSE)</f>
        <v>NORMAL</v>
      </c>
      <c r="L162" s="47">
        <f>VLOOKUP(A162,'Hospitalisation Details'!A160:M2502,12,FALSE)</f>
        <v>32426</v>
      </c>
      <c r="M162" s="34">
        <f>VLOOKUP(A162,'Hospitalisation Details'!A151:M2493,6,FALSE)</f>
        <v>37701.879999999997</v>
      </c>
      <c r="N162" s="35" t="str">
        <f>VLOOKUP(A162,'Hospitalisation Details'!A160:M2502,7,FALSE)</f>
        <v>tier - 2</v>
      </c>
      <c r="O162" s="35" t="str">
        <f>VLOOKUP(A162,'Hospitalisation Details'!A160:M2502,8,FALSE)</f>
        <v>tier - 3</v>
      </c>
      <c r="P162" s="35" t="str">
        <f>VLOOKUP(A162,'Hospitalisation Details'!A160:M2502,9,FALSE)</f>
        <v>R1023</v>
      </c>
      <c r="Q162" s="35">
        <f ca="1">VLOOKUP(A162,'Hospitalisation Details'!A160:M2502,13,FALSE)</f>
        <v>36</v>
      </c>
      <c r="R162" s="32"/>
    </row>
    <row r="163" spans="1:18" ht="15.75" x14ac:dyDescent="0.25">
      <c r="A163" s="43" t="s">
        <v>2203</v>
      </c>
      <c r="B163" s="35" t="str">
        <f>VLOOKUP(A163,'Customer Names'!A160:D2495,3,FALSE)</f>
        <v>Tanguay</v>
      </c>
      <c r="C163" s="35">
        <f>VLOOKUP(A163,'Medical Examinations'!A161:M2503,2,FALSE)</f>
        <v>39.799999999999997</v>
      </c>
      <c r="D163" s="35">
        <f>VLOOKUP(A163,'Medical Examinations'!A161:M2503,3,FALSE)</f>
        <v>10.54</v>
      </c>
      <c r="E163" s="35" t="str">
        <f>VLOOKUP(A163,'Medical Examinations'!A161:M2503,4,FALSE)</f>
        <v>yes</v>
      </c>
      <c r="F163" s="35" t="str">
        <f>VLOOKUP(A163,'Medical Examinations'!A161:M2503,5,FALSE)</f>
        <v>No</v>
      </c>
      <c r="G163" s="35" t="str">
        <f>VLOOKUP(A163,'Medical Examinations'!A161:M2503,6,FALSE)</f>
        <v>No</v>
      </c>
      <c r="H163" s="35">
        <f>VLOOKUP(A163,'Medical Examinations'!$A$2:$M$2344,7,FALSE)</f>
        <v>2</v>
      </c>
      <c r="I163" s="35" t="str">
        <f>VLOOKUP(A163,'Medical Examinations'!A161:M2503,8,FALSE)</f>
        <v>yes</v>
      </c>
      <c r="J163" s="35" t="str">
        <f>VLOOKUP(A163,'Medical Examinations'!A161:M2503,9,FALSE)</f>
        <v>OBESITY</v>
      </c>
      <c r="K163" s="35" t="str">
        <f>VLOOKUP(A163,'Medical Examinations'!A161:M2503,10,FALSE)</f>
        <v>DIABETES</v>
      </c>
      <c r="L163" s="47">
        <f>VLOOKUP(A163,'Hospitalisation Details'!A161:M2503,12,FALSE)</f>
        <v>25869</v>
      </c>
      <c r="M163" s="34">
        <f>VLOOKUP(A163,'Hospitalisation Details'!A152:M2494,6,FALSE)</f>
        <v>37675.06</v>
      </c>
      <c r="N163" s="35" t="str">
        <f>VLOOKUP(A163,'Hospitalisation Details'!A161:M2503,7,FALSE)</f>
        <v>tier - 2</v>
      </c>
      <c r="O163" s="35" t="str">
        <f>VLOOKUP(A163,'Hospitalisation Details'!A161:M2503,8,FALSE)</f>
        <v>tier - 3</v>
      </c>
      <c r="P163" s="35" t="str">
        <f>VLOOKUP(A163,'Hospitalisation Details'!A161:M2503,9,FALSE)</f>
        <v>R1011</v>
      </c>
      <c r="Q163" s="35">
        <f ca="1">VLOOKUP(A163,'Hospitalisation Details'!A161:M2503,13,FALSE)</f>
        <v>54</v>
      </c>
      <c r="R163" s="32"/>
    </row>
    <row r="164" spans="1:18" ht="15.75" x14ac:dyDescent="0.25">
      <c r="A164" s="42" t="s">
        <v>2202</v>
      </c>
      <c r="B164" s="35" t="str">
        <f>VLOOKUP(A164,'Customer Names'!A161:D2496,3,FALSE)</f>
        <v>McClelland</v>
      </c>
      <c r="C164" s="35">
        <f>VLOOKUP(A164,'Medical Examinations'!A162:M2504,2,FALSE)</f>
        <v>42.82</v>
      </c>
      <c r="D164" s="35">
        <f>VLOOKUP(A164,'Medical Examinations'!A162:M2504,3,FALSE)</f>
        <v>4.21</v>
      </c>
      <c r="E164" s="35" t="str">
        <f>VLOOKUP(A164,'Medical Examinations'!A162:M2504,4,FALSE)</f>
        <v>No</v>
      </c>
      <c r="F164" s="35" t="str">
        <f>VLOOKUP(A164,'Medical Examinations'!A162:M2504,5,FALSE)</f>
        <v>No</v>
      </c>
      <c r="G164" s="35" t="str">
        <f>VLOOKUP(A164,'Medical Examinations'!A162:M2504,6,FALSE)</f>
        <v>No</v>
      </c>
      <c r="H164" s="35">
        <f>VLOOKUP(A164,'Medical Examinations'!$A$2:$M$2344,7,FALSE)</f>
        <v>0</v>
      </c>
      <c r="I164" s="35" t="str">
        <f>VLOOKUP(A164,'Medical Examinations'!A162:M2504,8,FALSE)</f>
        <v>yes</v>
      </c>
      <c r="J164" s="35" t="str">
        <f>VLOOKUP(A164,'Medical Examinations'!A162:M2504,9,FALSE)</f>
        <v>OBESITY</v>
      </c>
      <c r="K164" s="35" t="str">
        <f>VLOOKUP(A164,'Medical Examinations'!A162:M2504,10,FALSE)</f>
        <v>NORMAL</v>
      </c>
      <c r="L164" s="47">
        <f>VLOOKUP(A164,'Hospitalisation Details'!A162:M2504,12,FALSE)</f>
        <v>30122</v>
      </c>
      <c r="M164" s="34">
        <f>VLOOKUP(A164,'Hospitalisation Details'!A153:M2495,6,FALSE)</f>
        <v>37650.74</v>
      </c>
      <c r="N164" s="35" t="str">
        <f>VLOOKUP(A164,'Hospitalisation Details'!A162:M2504,7,FALSE)</f>
        <v>tier - 2</v>
      </c>
      <c r="O164" s="35" t="str">
        <f>VLOOKUP(A164,'Hospitalisation Details'!A162:M2504,8,FALSE)</f>
        <v>tier - 2</v>
      </c>
      <c r="P164" s="35" t="str">
        <f>VLOOKUP(A164,'Hospitalisation Details'!A162:M2504,9,FALSE)</f>
        <v>R1012</v>
      </c>
      <c r="Q164" s="35">
        <f ca="1">VLOOKUP(A164,'Hospitalisation Details'!A162:M2504,13,FALSE)</f>
        <v>42</v>
      </c>
      <c r="R164" s="32"/>
    </row>
    <row r="165" spans="1:18" ht="15.75" x14ac:dyDescent="0.25">
      <c r="A165" s="43" t="s">
        <v>2201</v>
      </c>
      <c r="B165" s="35" t="str">
        <f>VLOOKUP(A165,'Customer Names'!A162:D2497,3,FALSE)</f>
        <v>Gorman</v>
      </c>
      <c r="C165" s="35">
        <f>VLOOKUP(A165,'Medical Examinations'!A163:M2505,2,FALSE)</f>
        <v>33.630000000000003</v>
      </c>
      <c r="D165" s="35">
        <f>VLOOKUP(A165,'Medical Examinations'!A163:M2505,3,FALSE)</f>
        <v>5.42</v>
      </c>
      <c r="E165" s="35" t="str">
        <f>VLOOKUP(A165,'Medical Examinations'!A163:M2505,4,FALSE)</f>
        <v>No</v>
      </c>
      <c r="F165" s="35" t="str">
        <f>VLOOKUP(A165,'Medical Examinations'!A163:M2505,5,FALSE)</f>
        <v>No</v>
      </c>
      <c r="G165" s="35" t="str">
        <f>VLOOKUP(A165,'Medical Examinations'!A163:M2505,6,FALSE)</f>
        <v>No</v>
      </c>
      <c r="H165" s="35">
        <f>VLOOKUP(A165,'Medical Examinations'!$A$2:$M$2344,7,FALSE)</f>
        <v>0</v>
      </c>
      <c r="I165" s="35" t="str">
        <f>VLOOKUP(A165,'Medical Examinations'!A163:M2505,8,FALSE)</f>
        <v>yes</v>
      </c>
      <c r="J165" s="35" t="str">
        <f>VLOOKUP(A165,'Medical Examinations'!A163:M2505,9,FALSE)</f>
        <v>OBESITY</v>
      </c>
      <c r="K165" s="35" t="str">
        <f>VLOOKUP(A165,'Medical Examinations'!A163:M2505,10,FALSE)</f>
        <v>NORMAL</v>
      </c>
      <c r="L165" s="47">
        <f>VLOOKUP(A165,'Hospitalisation Details'!A163:M2505,12,FALSE)</f>
        <v>33193</v>
      </c>
      <c r="M165" s="34">
        <f>VLOOKUP(A165,'Hospitalisation Details'!A154:M2496,6,FALSE)</f>
        <v>37607.53</v>
      </c>
      <c r="N165" s="35" t="str">
        <f>VLOOKUP(A165,'Hospitalisation Details'!A163:M2505,7,FALSE)</f>
        <v>tier - 1</v>
      </c>
      <c r="O165" s="35" t="str">
        <f>VLOOKUP(A165,'Hospitalisation Details'!A163:M2505,8,FALSE)</f>
        <v>tier - 2</v>
      </c>
      <c r="P165" s="35" t="str">
        <f>VLOOKUP(A165,'Hospitalisation Details'!A163:M2505,9,FALSE)</f>
        <v>R1019</v>
      </c>
      <c r="Q165" s="35">
        <f ca="1">VLOOKUP(A165,'Hospitalisation Details'!A163:M2505,13,FALSE)</f>
        <v>34</v>
      </c>
      <c r="R165" s="32"/>
    </row>
    <row r="166" spans="1:18" ht="15.75" x14ac:dyDescent="0.25">
      <c r="A166" s="42" t="s">
        <v>2200</v>
      </c>
      <c r="B166" s="35" t="str">
        <f>VLOOKUP(A166,'Customer Names'!A163:D2498,3,FALSE)</f>
        <v>Nishimura</v>
      </c>
      <c r="C166" s="35">
        <f>VLOOKUP(A166,'Medical Examinations'!A164:M2506,2,FALSE)</f>
        <v>37.07</v>
      </c>
      <c r="D166" s="35">
        <f>VLOOKUP(A166,'Medical Examinations'!A164:M2506,3,FALSE)</f>
        <v>4.28</v>
      </c>
      <c r="E166" s="35" t="str">
        <f>VLOOKUP(A166,'Medical Examinations'!A164:M2506,4,FALSE)</f>
        <v>No</v>
      </c>
      <c r="F166" s="35" t="str">
        <f>VLOOKUP(A166,'Medical Examinations'!A164:M2506,5,FALSE)</f>
        <v>yes</v>
      </c>
      <c r="G166" s="35" t="str">
        <f>VLOOKUP(A166,'Medical Examinations'!A164:M2506,6,FALSE)</f>
        <v>No</v>
      </c>
      <c r="H166" s="35">
        <f>VLOOKUP(A166,'Medical Examinations'!$A$2:$M$2344,7,FALSE)</f>
        <v>1</v>
      </c>
      <c r="I166" s="35" t="str">
        <f>VLOOKUP(A166,'Medical Examinations'!A164:M2506,8,FALSE)</f>
        <v>yes</v>
      </c>
      <c r="J166" s="35" t="str">
        <f>VLOOKUP(A166,'Medical Examinations'!A164:M2506,9,FALSE)</f>
        <v>OBESITY</v>
      </c>
      <c r="K166" s="35" t="str">
        <f>VLOOKUP(A166,'Medical Examinations'!A164:M2506,10,FALSE)</f>
        <v>NORMAL</v>
      </c>
      <c r="L166" s="47">
        <f>VLOOKUP(A166,'Hospitalisation Details'!A164:M2506,12,FALSE)</f>
        <v>36811</v>
      </c>
      <c r="M166" s="34">
        <f>VLOOKUP(A166,'Hospitalisation Details'!A155:M2497,6,FALSE)</f>
        <v>37484.449999999997</v>
      </c>
      <c r="N166" s="35" t="str">
        <f>VLOOKUP(A166,'Hospitalisation Details'!A164:M2506,7,FALSE)</f>
        <v>tier - 1</v>
      </c>
      <c r="O166" s="35" t="str">
        <f>VLOOKUP(A166,'Hospitalisation Details'!A164:M2506,8,FALSE)</f>
        <v>tier - 1</v>
      </c>
      <c r="P166" s="35" t="str">
        <f>VLOOKUP(A166,'Hospitalisation Details'!A164:M2506,9,FALSE)</f>
        <v>R1013</v>
      </c>
      <c r="Q166" s="35">
        <f ca="1">VLOOKUP(A166,'Hospitalisation Details'!A164:M2506,13,FALSE)</f>
        <v>24</v>
      </c>
      <c r="R166" s="32"/>
    </row>
    <row r="167" spans="1:18" ht="15.75" x14ac:dyDescent="0.25">
      <c r="A167" s="43" t="s">
        <v>2199</v>
      </c>
      <c r="B167" s="35" t="str">
        <f>VLOOKUP(A167,'Customer Names'!A164:D2499,3,FALSE)</f>
        <v>Brimble</v>
      </c>
      <c r="C167" s="35">
        <f>VLOOKUP(A167,'Medical Examinations'!A165:M2507,2,FALSE)</f>
        <v>35.625</v>
      </c>
      <c r="D167" s="35">
        <f>VLOOKUP(A167,'Medical Examinations'!A165:M2507,3,FALSE)</f>
        <v>8.9</v>
      </c>
      <c r="E167" s="35" t="str">
        <f>VLOOKUP(A167,'Medical Examinations'!A165:M2507,4,FALSE)</f>
        <v>No</v>
      </c>
      <c r="F167" s="35" t="str">
        <f>VLOOKUP(A167,'Medical Examinations'!A165:M2507,5,FALSE)</f>
        <v>No</v>
      </c>
      <c r="G167" s="35" t="str">
        <f>VLOOKUP(A167,'Medical Examinations'!A165:M2507,6,FALSE)</f>
        <v>No</v>
      </c>
      <c r="H167" s="35">
        <f>VLOOKUP(A167,'Medical Examinations'!$A$2:$M$2344,7,FALSE)</f>
        <v>0</v>
      </c>
      <c r="I167" s="35" t="str">
        <f>VLOOKUP(A167,'Medical Examinations'!A165:M2507,8,FALSE)</f>
        <v>yes</v>
      </c>
      <c r="J167" s="35" t="str">
        <f>VLOOKUP(A167,'Medical Examinations'!A165:M2507,9,FALSE)</f>
        <v>OBESITY</v>
      </c>
      <c r="K167" s="35" t="str">
        <f>VLOOKUP(A167,'Medical Examinations'!A165:M2507,10,FALSE)</f>
        <v>DIABETES</v>
      </c>
      <c r="L167" s="47">
        <f>VLOOKUP(A167,'Hospitalisation Details'!A165:M2507,12,FALSE)</f>
        <v>37526</v>
      </c>
      <c r="M167" s="34">
        <f>VLOOKUP(A167,'Hospitalisation Details'!A156:M2498,6,FALSE)</f>
        <v>37465.339999999997</v>
      </c>
      <c r="N167" s="35" t="str">
        <f>VLOOKUP(A167,'Hospitalisation Details'!A165:M2507,7,FALSE)</f>
        <v>tier - 1</v>
      </c>
      <c r="O167" s="35" t="str">
        <f>VLOOKUP(A167,'Hospitalisation Details'!A165:M2507,8,FALSE)</f>
        <v>tier - 2</v>
      </c>
      <c r="P167" s="35" t="str">
        <f>VLOOKUP(A167,'Hospitalisation Details'!A165:M2507,9,FALSE)</f>
        <v>R1012</v>
      </c>
      <c r="Q167" s="35">
        <f ca="1">VLOOKUP(A167,'Hospitalisation Details'!A165:M2507,13,FALSE)</f>
        <v>22</v>
      </c>
      <c r="R167" s="32"/>
    </row>
    <row r="168" spans="1:18" ht="15.75" x14ac:dyDescent="0.25">
      <c r="A168" s="42" t="s">
        <v>2198</v>
      </c>
      <c r="B168" s="35" t="str">
        <f>VLOOKUP(A168,'Customer Names'!A165:D2500,3,FALSE)</f>
        <v>Trenk</v>
      </c>
      <c r="C168" s="35">
        <f>VLOOKUP(A168,'Medical Examinations'!A166:M2508,2,FALSE)</f>
        <v>42.69</v>
      </c>
      <c r="D168" s="35">
        <f>VLOOKUP(A168,'Medical Examinations'!A166:M2508,3,FALSE)</f>
        <v>4.8899999999999997</v>
      </c>
      <c r="E168" s="35" t="str">
        <f>VLOOKUP(A168,'Medical Examinations'!A166:M2508,4,FALSE)</f>
        <v>No</v>
      </c>
      <c r="F168" s="35" t="str">
        <f>VLOOKUP(A168,'Medical Examinations'!A166:M2508,5,FALSE)</f>
        <v>No</v>
      </c>
      <c r="G168" s="35" t="str">
        <f>VLOOKUP(A168,'Medical Examinations'!A166:M2508,6,FALSE)</f>
        <v>Yes</v>
      </c>
      <c r="H168" s="35">
        <f>VLOOKUP(A168,'Medical Examinations'!$A$2:$M$2344,7,FALSE)</f>
        <v>1</v>
      </c>
      <c r="I168" s="35" t="str">
        <f>VLOOKUP(A168,'Medical Examinations'!A166:M2508,8,FALSE)</f>
        <v>yes</v>
      </c>
      <c r="J168" s="35" t="str">
        <f>VLOOKUP(A168,'Medical Examinations'!A166:M2508,9,FALSE)</f>
        <v>OBESITY</v>
      </c>
      <c r="K168" s="35" t="str">
        <f>VLOOKUP(A168,'Medical Examinations'!A166:M2508,10,FALSE)</f>
        <v>NORMAL</v>
      </c>
      <c r="L168" s="47">
        <f>VLOOKUP(A168,'Hospitalisation Details'!A166:M2508,12,FALSE)</f>
        <v>29070</v>
      </c>
      <c r="M168" s="34">
        <f>VLOOKUP(A168,'Hospitalisation Details'!A157:M2499,6,FALSE)</f>
        <v>37425.94</v>
      </c>
      <c r="N168" s="35" t="str">
        <f>VLOOKUP(A168,'Hospitalisation Details'!A166:M2508,7,FALSE)</f>
        <v>tier - 2</v>
      </c>
      <c r="O168" s="35" t="str">
        <f>VLOOKUP(A168,'Hospitalisation Details'!A166:M2508,8,FALSE)</f>
        <v>tier - 1</v>
      </c>
      <c r="P168" s="35" t="str">
        <f>VLOOKUP(A168,'Hospitalisation Details'!A166:M2508,9,FALSE)</f>
        <v>R1011</v>
      </c>
      <c r="Q168" s="35">
        <f ca="1">VLOOKUP(A168,'Hospitalisation Details'!A166:M2508,13,FALSE)</f>
        <v>45</v>
      </c>
      <c r="R168" s="32"/>
    </row>
    <row r="169" spans="1:18" ht="15.75" x14ac:dyDescent="0.25">
      <c r="A169" s="43" t="s">
        <v>2197</v>
      </c>
      <c r="B169" s="35" t="str">
        <f>VLOOKUP(A169,'Customer Names'!A166:D2501,3,FALSE)</f>
        <v>Wittmann</v>
      </c>
      <c r="C169" s="35">
        <f>VLOOKUP(A169,'Medical Examinations'!A167:M2509,2,FALSE)</f>
        <v>37.869999999999997</v>
      </c>
      <c r="D169" s="35">
        <f>VLOOKUP(A169,'Medical Examinations'!A167:M2509,3,FALSE)</f>
        <v>4.29</v>
      </c>
      <c r="E169" s="35" t="str">
        <f>VLOOKUP(A169,'Medical Examinations'!A167:M2509,4,FALSE)</f>
        <v>yes</v>
      </c>
      <c r="F169" s="35" t="str">
        <f>VLOOKUP(A169,'Medical Examinations'!A167:M2509,5,FALSE)</f>
        <v>No</v>
      </c>
      <c r="G169" s="35" t="str">
        <f>VLOOKUP(A169,'Medical Examinations'!A167:M2509,6,FALSE)</f>
        <v>Yes</v>
      </c>
      <c r="H169" s="35">
        <f>VLOOKUP(A169,'Medical Examinations'!$A$2:$M$2344,7,FALSE)</f>
        <v>1</v>
      </c>
      <c r="I169" s="35" t="str">
        <f>VLOOKUP(A169,'Medical Examinations'!A167:M2509,8,FALSE)</f>
        <v>yes</v>
      </c>
      <c r="J169" s="35" t="str">
        <f>VLOOKUP(A169,'Medical Examinations'!A167:M2509,9,FALSE)</f>
        <v>OBESITY</v>
      </c>
      <c r="K169" s="35" t="str">
        <f>VLOOKUP(A169,'Medical Examinations'!A167:M2509,10,FALSE)</f>
        <v>NORMAL</v>
      </c>
      <c r="L169" s="47">
        <f>VLOOKUP(A169,'Hospitalisation Details'!A167:M2509,12,FALSE)</f>
        <v>25506</v>
      </c>
      <c r="M169" s="34">
        <f>VLOOKUP(A169,'Hospitalisation Details'!A158:M2500,6,FALSE)</f>
        <v>37277.269999999997</v>
      </c>
      <c r="N169" s="35" t="str">
        <f>VLOOKUP(A169,'Hospitalisation Details'!A167:M2509,7,FALSE)</f>
        <v>tier - 1</v>
      </c>
      <c r="O169" s="35" t="str">
        <f>VLOOKUP(A169,'Hospitalisation Details'!A167:M2509,8,FALSE)</f>
        <v>tier - 3</v>
      </c>
      <c r="P169" s="35" t="str">
        <f>VLOOKUP(A169,'Hospitalisation Details'!A167:M2509,9,FALSE)</f>
        <v>R1011</v>
      </c>
      <c r="Q169" s="35">
        <f ca="1">VLOOKUP(A169,'Hospitalisation Details'!A167:M2509,13,FALSE)</f>
        <v>55</v>
      </c>
      <c r="R169" s="32"/>
    </row>
    <row r="170" spans="1:18" ht="15.75" x14ac:dyDescent="0.25">
      <c r="A170" s="42" t="s">
        <v>2196</v>
      </c>
      <c r="B170" s="35" t="str">
        <f>VLOOKUP(A170,'Customer Names'!A167:D2502,3,FALSE)</f>
        <v>Tremblay</v>
      </c>
      <c r="C170" s="35">
        <f>VLOOKUP(A170,'Medical Examinations'!A168:M2510,2,FALSE)</f>
        <v>40.61</v>
      </c>
      <c r="D170" s="35">
        <f>VLOOKUP(A170,'Medical Examinations'!A168:M2510,3,FALSE)</f>
        <v>8</v>
      </c>
      <c r="E170" s="35" t="str">
        <f>VLOOKUP(A170,'Medical Examinations'!A168:M2510,4,FALSE)</f>
        <v>yes</v>
      </c>
      <c r="F170" s="35" t="str">
        <f>VLOOKUP(A170,'Medical Examinations'!A168:M2510,5,FALSE)</f>
        <v>No</v>
      </c>
      <c r="G170" s="35" t="str">
        <f>VLOOKUP(A170,'Medical Examinations'!A168:M2510,6,FALSE)</f>
        <v>No</v>
      </c>
      <c r="H170" s="35">
        <f>VLOOKUP(A170,'Medical Examinations'!$A$2:$M$2344,7,FALSE)</f>
        <v>1</v>
      </c>
      <c r="I170" s="35" t="str">
        <f>VLOOKUP(A170,'Medical Examinations'!A168:M2510,8,FALSE)</f>
        <v>yes</v>
      </c>
      <c r="J170" s="35" t="str">
        <f>VLOOKUP(A170,'Medical Examinations'!A168:M2510,9,FALSE)</f>
        <v>OBESITY</v>
      </c>
      <c r="K170" s="35" t="str">
        <f>VLOOKUP(A170,'Medical Examinations'!A168:M2510,10,FALSE)</f>
        <v>DIABETES</v>
      </c>
      <c r="L170" s="47">
        <f>VLOOKUP(A170,'Hospitalisation Details'!A168:M2510,12,FALSE)</f>
        <v>27707</v>
      </c>
      <c r="M170" s="34">
        <f>VLOOKUP(A170,'Hospitalisation Details'!A159:M2501,6,FALSE)</f>
        <v>37272.339999999997</v>
      </c>
      <c r="N170" s="35" t="str">
        <f>VLOOKUP(A170,'Hospitalisation Details'!A168:M2510,7,FALSE)</f>
        <v>tier - 2</v>
      </c>
      <c r="O170" s="35" t="str">
        <f>VLOOKUP(A170,'Hospitalisation Details'!A168:M2510,8,FALSE)</f>
        <v>tier - 3</v>
      </c>
      <c r="P170" s="35" t="str">
        <f>VLOOKUP(A170,'Hospitalisation Details'!A168:M2510,9,FALSE)</f>
        <v>R1011</v>
      </c>
      <c r="Q170" s="35">
        <f ca="1">VLOOKUP(A170,'Hospitalisation Details'!A168:M2510,13,FALSE)</f>
        <v>49</v>
      </c>
      <c r="R170" s="32"/>
    </row>
    <row r="171" spans="1:18" ht="15.75" x14ac:dyDescent="0.25">
      <c r="A171" s="43" t="s">
        <v>2195</v>
      </c>
      <c r="B171" s="35" t="str">
        <f>VLOOKUP(A171,'Customer Names'!A168:D2503,3,FALSE)</f>
        <v>Scofield</v>
      </c>
      <c r="C171" s="35">
        <f>VLOOKUP(A171,'Medical Examinations'!A169:M2511,2,FALSE)</f>
        <v>30.78</v>
      </c>
      <c r="D171" s="35">
        <f>VLOOKUP(A171,'Medical Examinations'!A169:M2511,3,FALSE)</f>
        <v>4.67</v>
      </c>
      <c r="E171" s="35" t="str">
        <f>VLOOKUP(A171,'Medical Examinations'!A169:M2511,4,FALSE)</f>
        <v>yes</v>
      </c>
      <c r="F171" s="35" t="str">
        <f>VLOOKUP(A171,'Medical Examinations'!A169:M2511,5,FALSE)</f>
        <v>No</v>
      </c>
      <c r="G171" s="35" t="str">
        <f>VLOOKUP(A171,'Medical Examinations'!A169:M2511,6,FALSE)</f>
        <v>No</v>
      </c>
      <c r="H171" s="35">
        <f>VLOOKUP(A171,'Medical Examinations'!$A$2:$M$2344,7,FALSE)</f>
        <v>0</v>
      </c>
      <c r="I171" s="35" t="str">
        <f>VLOOKUP(A171,'Medical Examinations'!A169:M2511,8,FALSE)</f>
        <v>yes</v>
      </c>
      <c r="J171" s="35" t="str">
        <f>VLOOKUP(A171,'Medical Examinations'!A169:M2511,9,FALSE)</f>
        <v>OBESITY</v>
      </c>
      <c r="K171" s="35" t="str">
        <f>VLOOKUP(A171,'Medical Examinations'!A169:M2511,10,FALSE)</f>
        <v>NORMAL</v>
      </c>
      <c r="L171" s="47">
        <f>VLOOKUP(A171,'Hospitalisation Details'!A169:M2511,12,FALSE)</f>
        <v>31368</v>
      </c>
      <c r="M171" s="34">
        <f>VLOOKUP(A171,'Hospitalisation Details'!A160:M2502,6,FALSE)</f>
        <v>37270.15</v>
      </c>
      <c r="N171" s="35" t="str">
        <f>VLOOKUP(A171,'Hospitalisation Details'!A169:M2511,7,FALSE)</f>
        <v>tier - 2</v>
      </c>
      <c r="O171" s="35" t="str">
        <f>VLOOKUP(A171,'Hospitalisation Details'!A169:M2511,8,FALSE)</f>
        <v>tier - 1</v>
      </c>
      <c r="P171" s="35" t="str">
        <f>VLOOKUP(A171,'Hospitalisation Details'!A169:M2511,9,FALSE)</f>
        <v>R1024</v>
      </c>
      <c r="Q171" s="35">
        <f ca="1">VLOOKUP(A171,'Hospitalisation Details'!A169:M2511,13,FALSE)</f>
        <v>39</v>
      </c>
      <c r="R171" s="32"/>
    </row>
    <row r="172" spans="1:18" ht="15.75" x14ac:dyDescent="0.25">
      <c r="A172" s="42" t="s">
        <v>2194</v>
      </c>
      <c r="B172" s="35" t="str">
        <f>VLOOKUP(A172,'Customer Names'!A169:D2504,3,FALSE)</f>
        <v>Yost</v>
      </c>
      <c r="C172" s="35">
        <f>VLOOKUP(A172,'Medical Examinations'!A170:M2512,2,FALSE)</f>
        <v>49.49</v>
      </c>
      <c r="D172" s="35">
        <f>VLOOKUP(A172,'Medical Examinations'!A170:M2512,3,FALSE)</f>
        <v>4.5</v>
      </c>
      <c r="E172" s="35" t="str">
        <f>VLOOKUP(A172,'Medical Examinations'!A170:M2512,4,FALSE)</f>
        <v>No</v>
      </c>
      <c r="F172" s="35" t="str">
        <f>VLOOKUP(A172,'Medical Examinations'!A170:M2512,5,FALSE)</f>
        <v>No</v>
      </c>
      <c r="G172" s="35" t="str">
        <f>VLOOKUP(A172,'Medical Examinations'!A170:M2512,6,FALSE)</f>
        <v>No</v>
      </c>
      <c r="H172" s="35">
        <f>VLOOKUP(A172,'Medical Examinations'!$A$2:$M$2344,7,FALSE)</f>
        <v>0</v>
      </c>
      <c r="I172" s="35" t="str">
        <f>VLOOKUP(A172,'Medical Examinations'!A170:M2512,8,FALSE)</f>
        <v>yes</v>
      </c>
      <c r="J172" s="35" t="str">
        <f>VLOOKUP(A172,'Medical Examinations'!A170:M2512,9,FALSE)</f>
        <v>OBESITY</v>
      </c>
      <c r="K172" s="35" t="str">
        <f>VLOOKUP(A172,'Medical Examinations'!A170:M2512,10,FALSE)</f>
        <v>NORMAL</v>
      </c>
      <c r="L172" s="47">
        <f>VLOOKUP(A172,'Hospitalisation Details'!A170:M2512,12,FALSE)</f>
        <v>33163</v>
      </c>
      <c r="M172" s="34">
        <f>VLOOKUP(A172,'Hospitalisation Details'!A161:M2503,6,FALSE)</f>
        <v>37251.22</v>
      </c>
      <c r="N172" s="35" t="str">
        <f>VLOOKUP(A172,'Hospitalisation Details'!A170:M2512,7,FALSE)</f>
        <v>tier - 2</v>
      </c>
      <c r="O172" s="35" t="str">
        <f>VLOOKUP(A172,'Hospitalisation Details'!A170:M2512,8,FALSE)</f>
        <v>tier - 2</v>
      </c>
      <c r="P172" s="35" t="str">
        <f>VLOOKUP(A172,'Hospitalisation Details'!A170:M2512,9,FALSE)</f>
        <v>R1011</v>
      </c>
      <c r="Q172" s="35">
        <f ca="1">VLOOKUP(A172,'Hospitalisation Details'!A170:M2512,13,FALSE)</f>
        <v>34</v>
      </c>
      <c r="R172" s="32"/>
    </row>
    <row r="173" spans="1:18" ht="15.75" x14ac:dyDescent="0.25">
      <c r="A173" s="43" t="s">
        <v>2193</v>
      </c>
      <c r="B173" s="35" t="str">
        <f>VLOOKUP(A173,'Customer Names'!A170:D2505,3,FALSE)</f>
        <v>Torphy</v>
      </c>
      <c r="C173" s="35">
        <f>VLOOKUP(A173,'Medical Examinations'!A171:M2513,2,FALSE)</f>
        <v>37.619999999999997</v>
      </c>
      <c r="D173" s="35">
        <f>VLOOKUP(A173,'Medical Examinations'!A171:M2513,3,FALSE)</f>
        <v>6.32</v>
      </c>
      <c r="E173" s="35" t="str">
        <f>VLOOKUP(A173,'Medical Examinations'!A171:M2513,4,FALSE)</f>
        <v>yes</v>
      </c>
      <c r="F173" s="35" t="str">
        <f>VLOOKUP(A173,'Medical Examinations'!A171:M2513,5,FALSE)</f>
        <v>yes</v>
      </c>
      <c r="G173" s="35" t="str">
        <f>VLOOKUP(A173,'Medical Examinations'!A171:M2513,6,FALSE)</f>
        <v>No</v>
      </c>
      <c r="H173" s="35">
        <f>VLOOKUP(A173,'Medical Examinations'!$A$2:$M$2344,7,FALSE)</f>
        <v>2</v>
      </c>
      <c r="I173" s="35" t="str">
        <f>VLOOKUP(A173,'Medical Examinations'!A171:M2513,8,FALSE)</f>
        <v>yes</v>
      </c>
      <c r="J173" s="35" t="str">
        <f>VLOOKUP(A173,'Medical Examinations'!A171:M2513,9,FALSE)</f>
        <v>OBESITY</v>
      </c>
      <c r="K173" s="35" t="str">
        <f>VLOOKUP(A173,'Medical Examinations'!A171:M2513,10,FALSE)</f>
        <v>PREDIABETES</v>
      </c>
      <c r="L173" s="47">
        <f>VLOOKUP(A173,'Hospitalisation Details'!A171:M2513,12,FALSE)</f>
        <v>36774</v>
      </c>
      <c r="M173" s="34">
        <f>VLOOKUP(A173,'Hospitalisation Details'!A162:M2504,6,FALSE)</f>
        <v>37165.160000000003</v>
      </c>
      <c r="N173" s="35" t="str">
        <f>VLOOKUP(A173,'Hospitalisation Details'!A171:M2513,7,FALSE)</f>
        <v>tier - 1</v>
      </c>
      <c r="O173" s="35" t="str">
        <f>VLOOKUP(A173,'Hospitalisation Details'!A171:M2513,8,FALSE)</f>
        <v>tier - 3</v>
      </c>
      <c r="P173" s="35" t="str">
        <f>VLOOKUP(A173,'Hospitalisation Details'!A171:M2513,9,FALSE)</f>
        <v>UNKNOWN</v>
      </c>
      <c r="Q173" s="35">
        <f ca="1">VLOOKUP(A173,'Hospitalisation Details'!A171:M2513,13,FALSE)</f>
        <v>24</v>
      </c>
      <c r="R173" s="32"/>
    </row>
    <row r="174" spans="1:18" ht="15.75" x14ac:dyDescent="0.25">
      <c r="A174" s="42" t="s">
        <v>2192</v>
      </c>
      <c r="B174" s="35" t="str">
        <f>VLOOKUP(A174,'Customer Names'!A171:D2506,3,FALSE)</f>
        <v>Busby</v>
      </c>
      <c r="C174" s="35">
        <f>VLOOKUP(A174,'Medical Examinations'!A172:M2514,2,FALSE)</f>
        <v>36.08</v>
      </c>
      <c r="D174" s="35">
        <f>VLOOKUP(A174,'Medical Examinations'!A172:M2514,3,FALSE)</f>
        <v>6.1</v>
      </c>
      <c r="E174" s="35" t="str">
        <f>VLOOKUP(A174,'Medical Examinations'!A172:M2514,4,FALSE)</f>
        <v>yes</v>
      </c>
      <c r="F174" s="35" t="str">
        <f>VLOOKUP(A174,'Medical Examinations'!A172:M2514,5,FALSE)</f>
        <v>No</v>
      </c>
      <c r="G174" s="35" t="str">
        <f>VLOOKUP(A174,'Medical Examinations'!A172:M2514,6,FALSE)</f>
        <v>No</v>
      </c>
      <c r="H174" s="35">
        <f>VLOOKUP(A174,'Medical Examinations'!$A$2:$M$2344,7,FALSE)</f>
        <v>1</v>
      </c>
      <c r="I174" s="35" t="str">
        <f>VLOOKUP(A174,'Medical Examinations'!A172:M2514,8,FALSE)</f>
        <v>yes</v>
      </c>
      <c r="J174" s="35" t="str">
        <f>VLOOKUP(A174,'Medical Examinations'!A172:M2514,9,FALSE)</f>
        <v>OBESITY</v>
      </c>
      <c r="K174" s="35" t="str">
        <f>VLOOKUP(A174,'Medical Examinations'!A172:M2514,10,FALSE)</f>
        <v>PREDIABETES</v>
      </c>
      <c r="L174" s="47">
        <f>VLOOKUP(A174,'Hospitalisation Details'!A172:M2514,12,FALSE)</f>
        <v>35002</v>
      </c>
      <c r="M174" s="34">
        <f>VLOOKUP(A174,'Hospitalisation Details'!A163:M2505,6,FALSE)</f>
        <v>37133.9</v>
      </c>
      <c r="N174" s="35" t="str">
        <f>VLOOKUP(A174,'Hospitalisation Details'!A172:M2514,7,FALSE)</f>
        <v>tier - 2</v>
      </c>
      <c r="O174" s="35" t="str">
        <f>VLOOKUP(A174,'Hospitalisation Details'!A172:M2514,8,FALSE)</f>
        <v>tier - 2</v>
      </c>
      <c r="P174" s="35" t="str">
        <f>VLOOKUP(A174,'Hospitalisation Details'!A172:M2514,9,FALSE)</f>
        <v>R1013</v>
      </c>
      <c r="Q174" s="35">
        <f ca="1">VLOOKUP(A174,'Hospitalisation Details'!A172:M2514,13,FALSE)</f>
        <v>29</v>
      </c>
      <c r="R174" s="32"/>
    </row>
    <row r="175" spans="1:18" ht="15.75" x14ac:dyDescent="0.25">
      <c r="A175" s="43" t="s">
        <v>2191</v>
      </c>
      <c r="B175" s="35" t="str">
        <f>VLOOKUP(A175,'Customer Names'!A172:D2507,3,FALSE)</f>
        <v>Nguyen</v>
      </c>
      <c r="C175" s="35">
        <f>VLOOKUP(A175,'Medical Examinations'!A173:M2515,2,FALSE)</f>
        <v>33.5</v>
      </c>
      <c r="D175" s="35">
        <f>VLOOKUP(A175,'Medical Examinations'!A173:M2515,3,FALSE)</f>
        <v>5.4</v>
      </c>
      <c r="E175" s="35" t="str">
        <f>VLOOKUP(A175,'Medical Examinations'!A173:M2515,4,FALSE)</f>
        <v>No</v>
      </c>
      <c r="F175" s="35" t="str">
        <f>VLOOKUP(A175,'Medical Examinations'!A173:M2515,5,FALSE)</f>
        <v>No</v>
      </c>
      <c r="G175" s="35" t="str">
        <f>VLOOKUP(A175,'Medical Examinations'!A173:M2515,6,FALSE)</f>
        <v>No</v>
      </c>
      <c r="H175" s="35">
        <f>VLOOKUP(A175,'Medical Examinations'!$A$2:$M$2344,7,FALSE)</f>
        <v>0</v>
      </c>
      <c r="I175" s="35" t="str">
        <f>VLOOKUP(A175,'Medical Examinations'!A173:M2515,8,FALSE)</f>
        <v>yes</v>
      </c>
      <c r="J175" s="35" t="str">
        <f>VLOOKUP(A175,'Medical Examinations'!A173:M2515,9,FALSE)</f>
        <v>OBESITY</v>
      </c>
      <c r="K175" s="35" t="str">
        <f>VLOOKUP(A175,'Medical Examinations'!A173:M2515,10,FALSE)</f>
        <v>NORMAL</v>
      </c>
      <c r="L175" s="47">
        <f>VLOOKUP(A175,'Hospitalisation Details'!A173:M2515,12,FALSE)</f>
        <v>32669</v>
      </c>
      <c r="M175" s="34">
        <f>VLOOKUP(A175,'Hospitalisation Details'!A164:M2506,6,FALSE)</f>
        <v>37079.370000000003</v>
      </c>
      <c r="N175" s="35" t="str">
        <f>VLOOKUP(A175,'Hospitalisation Details'!A173:M2515,7,FALSE)</f>
        <v>tier - 2</v>
      </c>
      <c r="O175" s="35" t="str">
        <f>VLOOKUP(A175,'Hospitalisation Details'!A173:M2515,8,FALSE)</f>
        <v>tier - 3</v>
      </c>
      <c r="P175" s="35" t="str">
        <f>VLOOKUP(A175,'Hospitalisation Details'!A173:M2515,9,FALSE)</f>
        <v>R1011</v>
      </c>
      <c r="Q175" s="35">
        <f ca="1">VLOOKUP(A175,'Hospitalisation Details'!A173:M2515,13,FALSE)</f>
        <v>35</v>
      </c>
      <c r="R175" s="32"/>
    </row>
    <row r="176" spans="1:18" ht="15.75" x14ac:dyDescent="0.25">
      <c r="A176" s="42" t="s">
        <v>2190</v>
      </c>
      <c r="B176" s="35" t="str">
        <f>VLOOKUP(A176,'Customer Names'!A173:D2508,3,FALSE)</f>
        <v>Hanley</v>
      </c>
      <c r="C176" s="35">
        <f>VLOOKUP(A176,'Medical Examinations'!A174:M2516,2,FALSE)</f>
        <v>47.46</v>
      </c>
      <c r="D176" s="35">
        <f>VLOOKUP(A176,'Medical Examinations'!A174:M2516,3,FALSE)</f>
        <v>6.24</v>
      </c>
      <c r="E176" s="35" t="str">
        <f>VLOOKUP(A176,'Medical Examinations'!A174:M2516,4,FALSE)</f>
        <v>yes</v>
      </c>
      <c r="F176" s="35" t="str">
        <f>VLOOKUP(A176,'Medical Examinations'!A174:M2516,5,FALSE)</f>
        <v>No</v>
      </c>
      <c r="G176" s="35" t="str">
        <f>VLOOKUP(A176,'Medical Examinations'!A174:M2516,6,FALSE)</f>
        <v>No</v>
      </c>
      <c r="H176" s="35">
        <f>VLOOKUP(A176,'Medical Examinations'!$A$2:$M$2344,7,FALSE)</f>
        <v>1</v>
      </c>
      <c r="I176" s="35" t="str">
        <f>VLOOKUP(A176,'Medical Examinations'!A174:M2516,8,FALSE)</f>
        <v>yes</v>
      </c>
      <c r="J176" s="35" t="str">
        <f>VLOOKUP(A176,'Medical Examinations'!A174:M2516,9,FALSE)</f>
        <v>OBESITY</v>
      </c>
      <c r="K176" s="35" t="str">
        <f>VLOOKUP(A176,'Medical Examinations'!A174:M2516,10,FALSE)</f>
        <v>PREDIABETES</v>
      </c>
      <c r="L176" s="47">
        <f>VLOOKUP(A176,'Hospitalisation Details'!A174:M2516,12,FALSE)</f>
        <v>32494</v>
      </c>
      <c r="M176" s="34">
        <f>VLOOKUP(A176,'Hospitalisation Details'!A165:M2507,6,FALSE)</f>
        <v>37076.370000000003</v>
      </c>
      <c r="N176" s="35" t="str">
        <f>VLOOKUP(A176,'Hospitalisation Details'!A174:M2516,7,FALSE)</f>
        <v>tier - 2</v>
      </c>
      <c r="O176" s="35" t="str">
        <f>VLOOKUP(A176,'Hospitalisation Details'!A174:M2516,8,FALSE)</f>
        <v>tier - 1</v>
      </c>
      <c r="P176" s="35" t="str">
        <f>VLOOKUP(A176,'Hospitalisation Details'!A174:M2516,9,FALSE)</f>
        <v>R1011</v>
      </c>
      <c r="Q176" s="35">
        <f ca="1">VLOOKUP(A176,'Hospitalisation Details'!A174:M2516,13,FALSE)</f>
        <v>36</v>
      </c>
      <c r="R176" s="32"/>
    </row>
    <row r="177" spans="1:18" ht="15.75" x14ac:dyDescent="0.25">
      <c r="A177" s="43" t="s">
        <v>2189</v>
      </c>
      <c r="B177" s="35" t="str">
        <f>VLOOKUP(A177,'Customer Names'!A174:D2509,3,FALSE)</f>
        <v>Scheer</v>
      </c>
      <c r="C177" s="35">
        <f>VLOOKUP(A177,'Medical Examinations'!A175:M2517,2,FALSE)</f>
        <v>49.24</v>
      </c>
      <c r="D177" s="35">
        <f>VLOOKUP(A177,'Medical Examinations'!A175:M2517,3,FALSE)</f>
        <v>4.45</v>
      </c>
      <c r="E177" s="35" t="str">
        <f>VLOOKUP(A177,'Medical Examinations'!A175:M2517,4,FALSE)</f>
        <v>No</v>
      </c>
      <c r="F177" s="35" t="str">
        <f>VLOOKUP(A177,'Medical Examinations'!A175:M2517,5,FALSE)</f>
        <v>No</v>
      </c>
      <c r="G177" s="35" t="str">
        <f>VLOOKUP(A177,'Medical Examinations'!A175:M2517,6,FALSE)</f>
        <v>No</v>
      </c>
      <c r="H177" s="35">
        <f>VLOOKUP(A177,'Medical Examinations'!$A$2:$M$2344,7,FALSE)</f>
        <v>0</v>
      </c>
      <c r="I177" s="35" t="str">
        <f>VLOOKUP(A177,'Medical Examinations'!A175:M2517,8,FALSE)</f>
        <v>yes</v>
      </c>
      <c r="J177" s="35" t="str">
        <f>VLOOKUP(A177,'Medical Examinations'!A175:M2517,9,FALSE)</f>
        <v>OBESITY</v>
      </c>
      <c r="K177" s="35" t="str">
        <f>VLOOKUP(A177,'Medical Examinations'!A175:M2517,10,FALSE)</f>
        <v>NORMAL</v>
      </c>
      <c r="L177" s="47">
        <f>VLOOKUP(A177,'Hospitalisation Details'!A175:M2517,12,FALSE)</f>
        <v>33543</v>
      </c>
      <c r="M177" s="34">
        <f>VLOOKUP(A177,'Hospitalisation Details'!A166:M2508,6,FALSE)</f>
        <v>37040.879999999997</v>
      </c>
      <c r="N177" s="35" t="str">
        <f>VLOOKUP(A177,'Hospitalisation Details'!A175:M2517,7,FALSE)</f>
        <v>tier - 2</v>
      </c>
      <c r="O177" s="35" t="str">
        <f>VLOOKUP(A177,'Hospitalisation Details'!A175:M2517,8,FALSE)</f>
        <v>tier - 2</v>
      </c>
      <c r="P177" s="35" t="str">
        <f>VLOOKUP(A177,'Hospitalisation Details'!A175:M2517,9,FALSE)</f>
        <v>R1011</v>
      </c>
      <c r="Q177" s="35">
        <f ca="1">VLOOKUP(A177,'Hospitalisation Details'!A175:M2517,13,FALSE)</f>
        <v>33</v>
      </c>
      <c r="R177" s="32"/>
    </row>
    <row r="178" spans="1:18" ht="15.75" x14ac:dyDescent="0.25">
      <c r="A178" s="42" t="s">
        <v>2188</v>
      </c>
      <c r="B178" s="35" t="str">
        <f>VLOOKUP(A178,'Customer Names'!A175:D2510,3,FALSE)</f>
        <v>Rankin</v>
      </c>
      <c r="C178" s="35">
        <f>VLOOKUP(A178,'Medical Examinations'!A176:M2518,2,FALSE)</f>
        <v>54.4</v>
      </c>
      <c r="D178" s="35">
        <f>VLOOKUP(A178,'Medical Examinations'!A176:M2518,3,FALSE)</f>
        <v>5.22</v>
      </c>
      <c r="E178" s="35" t="str">
        <f>VLOOKUP(A178,'Medical Examinations'!A176:M2518,4,FALSE)</f>
        <v>No</v>
      </c>
      <c r="F178" s="35" t="str">
        <f>VLOOKUP(A178,'Medical Examinations'!A176:M2518,5,FALSE)</f>
        <v>No</v>
      </c>
      <c r="G178" s="35" t="str">
        <f>VLOOKUP(A178,'Medical Examinations'!A176:M2518,6,FALSE)</f>
        <v>No</v>
      </c>
      <c r="H178" s="35">
        <f>VLOOKUP(A178,'Medical Examinations'!$A$2:$M$2344,7,FALSE)</f>
        <v>1</v>
      </c>
      <c r="I178" s="35" t="str">
        <f>VLOOKUP(A178,'Medical Examinations'!A176:M2518,8,FALSE)</f>
        <v>yes</v>
      </c>
      <c r="J178" s="35" t="str">
        <f>VLOOKUP(A178,'Medical Examinations'!A176:M2518,9,FALSE)</f>
        <v>OBESITY</v>
      </c>
      <c r="K178" s="35" t="str">
        <f>VLOOKUP(A178,'Medical Examinations'!A176:M2518,10,FALSE)</f>
        <v>NORMAL</v>
      </c>
      <c r="L178" s="47">
        <f>VLOOKUP(A178,'Hospitalisation Details'!A176:M2518,12,FALSE)</f>
        <v>33860</v>
      </c>
      <c r="M178" s="34">
        <f>VLOOKUP(A178,'Hospitalisation Details'!A167:M2509,6,FALSE)</f>
        <v>36976.449999999997</v>
      </c>
      <c r="N178" s="35" t="str">
        <f>VLOOKUP(A178,'Hospitalisation Details'!A176:M2518,7,FALSE)</f>
        <v>tier - 2</v>
      </c>
      <c r="O178" s="35" t="str">
        <f>VLOOKUP(A178,'Hospitalisation Details'!A176:M2518,8,FALSE)</f>
        <v>tier - 3</v>
      </c>
      <c r="P178" s="35" t="str">
        <f>VLOOKUP(A178,'Hospitalisation Details'!A176:M2518,9,FALSE)</f>
        <v>R1011</v>
      </c>
      <c r="Q178" s="35">
        <f ca="1">VLOOKUP(A178,'Hospitalisation Details'!A176:M2518,13,FALSE)</f>
        <v>32</v>
      </c>
      <c r="R178" s="32"/>
    </row>
    <row r="179" spans="1:18" ht="15.75" x14ac:dyDescent="0.25">
      <c r="A179" s="43" t="s">
        <v>2187</v>
      </c>
      <c r="B179" s="35" t="str">
        <f>VLOOKUP(A179,'Customer Names'!A176:D2511,3,FALSE)</f>
        <v>Ricardi</v>
      </c>
      <c r="C179" s="35">
        <f>VLOOKUP(A179,'Medical Examinations'!A177:M2519,2,FALSE)</f>
        <v>35.53</v>
      </c>
      <c r="D179" s="35">
        <f>VLOOKUP(A179,'Medical Examinations'!A177:M2519,3,FALSE)</f>
        <v>4.6100000000000003</v>
      </c>
      <c r="E179" s="35" t="str">
        <f>VLOOKUP(A179,'Medical Examinations'!A177:M2519,4,FALSE)</f>
        <v>No</v>
      </c>
      <c r="F179" s="35" t="str">
        <f>VLOOKUP(A179,'Medical Examinations'!A177:M2519,5,FALSE)</f>
        <v>No</v>
      </c>
      <c r="G179" s="35" t="str">
        <f>VLOOKUP(A179,'Medical Examinations'!A177:M2519,6,FALSE)</f>
        <v>No</v>
      </c>
      <c r="H179" s="35">
        <f>VLOOKUP(A179,'Medical Examinations'!$A$2:$M$2344,7,FALSE)</f>
        <v>1</v>
      </c>
      <c r="I179" s="35" t="str">
        <f>VLOOKUP(A179,'Medical Examinations'!A177:M2519,8,FALSE)</f>
        <v>yes</v>
      </c>
      <c r="J179" s="35" t="str">
        <f>VLOOKUP(A179,'Medical Examinations'!A177:M2519,9,FALSE)</f>
        <v>OBESITY</v>
      </c>
      <c r="K179" s="35" t="str">
        <f>VLOOKUP(A179,'Medical Examinations'!A177:M2519,10,FALSE)</f>
        <v>NORMAL</v>
      </c>
      <c r="L179" s="47">
        <f>VLOOKUP(A179,'Hospitalisation Details'!A177:M2519,12,FALSE)</f>
        <v>33841</v>
      </c>
      <c r="M179" s="34">
        <f>VLOOKUP(A179,'Hospitalisation Details'!A168:M2510,6,FALSE)</f>
        <v>36950.26</v>
      </c>
      <c r="N179" s="35" t="str">
        <f>VLOOKUP(A179,'Hospitalisation Details'!A177:M2519,7,FALSE)</f>
        <v>tier - 1</v>
      </c>
      <c r="O179" s="35" t="str">
        <f>VLOOKUP(A179,'Hospitalisation Details'!A177:M2519,8,FALSE)</f>
        <v>tier - 1</v>
      </c>
      <c r="P179" s="35" t="str">
        <f>VLOOKUP(A179,'Hospitalisation Details'!A177:M2519,9,FALSE)</f>
        <v>R1013</v>
      </c>
      <c r="Q179" s="35">
        <f ca="1">VLOOKUP(A179,'Hospitalisation Details'!A177:M2519,13,FALSE)</f>
        <v>32</v>
      </c>
      <c r="R179" s="32"/>
    </row>
    <row r="180" spans="1:18" ht="15.75" x14ac:dyDescent="0.25">
      <c r="A180" s="42" t="s">
        <v>2186</v>
      </c>
      <c r="B180" s="35" t="str">
        <f>VLOOKUP(A180,'Customer Names'!A177:D2512,3,FALSE)</f>
        <v>Karkos</v>
      </c>
      <c r="C180" s="35">
        <f>VLOOKUP(A180,'Medical Examinations'!A178:M2520,2,FALSE)</f>
        <v>39.729999999999997</v>
      </c>
      <c r="D180" s="35">
        <f>VLOOKUP(A180,'Medical Examinations'!A178:M2520,3,FALSE)</f>
        <v>6.24</v>
      </c>
      <c r="E180" s="35" t="str">
        <f>VLOOKUP(A180,'Medical Examinations'!A178:M2520,4,FALSE)</f>
        <v>No</v>
      </c>
      <c r="F180" s="35" t="str">
        <f>VLOOKUP(A180,'Medical Examinations'!A178:M2520,5,FALSE)</f>
        <v>No</v>
      </c>
      <c r="G180" s="35" t="str">
        <f>VLOOKUP(A180,'Medical Examinations'!A178:M2520,6,FALSE)</f>
        <v>No</v>
      </c>
      <c r="H180" s="35">
        <f>VLOOKUP(A180,'Medical Examinations'!$A$2:$M$2344,7,FALSE)</f>
        <v>0</v>
      </c>
      <c r="I180" s="35" t="str">
        <f>VLOOKUP(A180,'Medical Examinations'!A178:M2520,8,FALSE)</f>
        <v>yes</v>
      </c>
      <c r="J180" s="35" t="str">
        <f>VLOOKUP(A180,'Medical Examinations'!A178:M2520,9,FALSE)</f>
        <v>OBESITY</v>
      </c>
      <c r="K180" s="35" t="str">
        <f>VLOOKUP(A180,'Medical Examinations'!A178:M2520,10,FALSE)</f>
        <v>PREDIABETES</v>
      </c>
      <c r="L180" s="47">
        <f>VLOOKUP(A180,'Hospitalisation Details'!A178:M2520,12,FALSE)</f>
        <v>28350</v>
      </c>
      <c r="M180" s="34">
        <f>VLOOKUP(A180,'Hospitalisation Details'!A169:M2511,6,FALSE)</f>
        <v>36935.64</v>
      </c>
      <c r="N180" s="35" t="str">
        <f>VLOOKUP(A180,'Hospitalisation Details'!A178:M2520,7,FALSE)</f>
        <v>tier - 2</v>
      </c>
      <c r="O180" s="35" t="str">
        <f>VLOOKUP(A180,'Hospitalisation Details'!A178:M2520,8,FALSE)</f>
        <v>tier - 1</v>
      </c>
      <c r="P180" s="35" t="str">
        <f>VLOOKUP(A180,'Hospitalisation Details'!A178:M2520,9,FALSE)</f>
        <v>R1011</v>
      </c>
      <c r="Q180" s="35">
        <f ca="1">VLOOKUP(A180,'Hospitalisation Details'!A178:M2520,13,FALSE)</f>
        <v>47</v>
      </c>
      <c r="R180" s="32"/>
    </row>
    <row r="181" spans="1:18" ht="15.75" x14ac:dyDescent="0.25">
      <c r="A181" s="43" t="s">
        <v>2185</v>
      </c>
      <c r="B181" s="35" t="str">
        <f>VLOOKUP(A181,'Customer Names'!A178:D2513,3,FALSE)</f>
        <v>Price-Dierksen</v>
      </c>
      <c r="C181" s="35">
        <f>VLOOKUP(A181,'Medical Examinations'!A179:M2521,2,FALSE)</f>
        <v>35.68</v>
      </c>
      <c r="D181" s="35">
        <f>VLOOKUP(A181,'Medical Examinations'!A179:M2521,3,FALSE)</f>
        <v>10.039999999999999</v>
      </c>
      <c r="E181" s="35" t="str">
        <f>VLOOKUP(A181,'Medical Examinations'!A179:M2521,4,FALSE)</f>
        <v>No</v>
      </c>
      <c r="F181" s="35" t="str">
        <f>VLOOKUP(A181,'Medical Examinations'!A179:M2521,5,FALSE)</f>
        <v>No</v>
      </c>
      <c r="G181" s="35" t="str">
        <f>VLOOKUP(A181,'Medical Examinations'!A179:M2521,6,FALSE)</f>
        <v>No</v>
      </c>
      <c r="H181" s="35">
        <f>VLOOKUP(A181,'Medical Examinations'!$A$2:$M$2344,7,FALSE)</f>
        <v>0</v>
      </c>
      <c r="I181" s="35" t="str">
        <f>VLOOKUP(A181,'Medical Examinations'!A179:M2521,8,FALSE)</f>
        <v>yes</v>
      </c>
      <c r="J181" s="35" t="str">
        <f>VLOOKUP(A181,'Medical Examinations'!A179:M2521,9,FALSE)</f>
        <v>OBESITY</v>
      </c>
      <c r="K181" s="35" t="str">
        <f>VLOOKUP(A181,'Medical Examinations'!A179:M2521,10,FALSE)</f>
        <v>DIABETES</v>
      </c>
      <c r="L181" s="47">
        <f>VLOOKUP(A181,'Hospitalisation Details'!A179:M2521,12,FALSE)</f>
        <v>25133</v>
      </c>
      <c r="M181" s="34">
        <f>VLOOKUP(A181,'Hospitalisation Details'!A170:M2512,6,FALSE)</f>
        <v>36922.61</v>
      </c>
      <c r="N181" s="35" t="str">
        <f>VLOOKUP(A181,'Hospitalisation Details'!A179:M2521,7,FALSE)</f>
        <v>tier - 2</v>
      </c>
      <c r="O181" s="35" t="str">
        <f>VLOOKUP(A181,'Hospitalisation Details'!A179:M2521,8,FALSE)</f>
        <v>tier - 1</v>
      </c>
      <c r="P181" s="35" t="str">
        <f>VLOOKUP(A181,'Hospitalisation Details'!A179:M2521,9,FALSE)</f>
        <v>R1011</v>
      </c>
      <c r="Q181" s="35">
        <f ca="1">VLOOKUP(A181,'Hospitalisation Details'!A179:M2521,13,FALSE)</f>
        <v>56</v>
      </c>
      <c r="R181" s="32"/>
    </row>
    <row r="182" spans="1:18" ht="15.75" x14ac:dyDescent="0.25">
      <c r="A182" s="42" t="s">
        <v>2184</v>
      </c>
      <c r="B182" s="35" t="str">
        <f>VLOOKUP(A182,'Customer Names'!A179:D2514,3,FALSE)</f>
        <v>Knispel</v>
      </c>
      <c r="C182" s="35">
        <f>VLOOKUP(A182,'Medical Examinations'!A180:M2522,2,FALSE)</f>
        <v>48.86</v>
      </c>
      <c r="D182" s="35">
        <f>VLOOKUP(A182,'Medical Examinations'!A180:M2522,3,FALSE)</f>
        <v>6.09</v>
      </c>
      <c r="E182" s="35" t="str">
        <f>VLOOKUP(A182,'Medical Examinations'!A180:M2522,4,FALSE)</f>
        <v>No</v>
      </c>
      <c r="F182" s="35" t="str">
        <f>VLOOKUP(A182,'Medical Examinations'!A180:M2522,5,FALSE)</f>
        <v>No</v>
      </c>
      <c r="G182" s="35" t="str">
        <f>VLOOKUP(A182,'Medical Examinations'!A180:M2522,6,FALSE)</f>
        <v>No</v>
      </c>
      <c r="H182" s="35">
        <f>VLOOKUP(A182,'Medical Examinations'!$A$2:$M$2344,7,FALSE)</f>
        <v>0</v>
      </c>
      <c r="I182" s="35" t="str">
        <f>VLOOKUP(A182,'Medical Examinations'!A180:M2522,8,FALSE)</f>
        <v>yes</v>
      </c>
      <c r="J182" s="35" t="str">
        <f>VLOOKUP(A182,'Medical Examinations'!A180:M2522,9,FALSE)</f>
        <v>OBESITY</v>
      </c>
      <c r="K182" s="35" t="str">
        <f>VLOOKUP(A182,'Medical Examinations'!A180:M2522,10,FALSE)</f>
        <v>PREDIABETES</v>
      </c>
      <c r="L182" s="47">
        <f>VLOOKUP(A182,'Hospitalisation Details'!A180:M2522,12,FALSE)</f>
        <v>33399</v>
      </c>
      <c r="M182" s="34">
        <f>VLOOKUP(A182,'Hospitalisation Details'!A171:M2513,6,FALSE)</f>
        <v>36911.99</v>
      </c>
      <c r="N182" s="35" t="str">
        <f>VLOOKUP(A182,'Hospitalisation Details'!A180:M2522,7,FALSE)</f>
        <v>tier - 2</v>
      </c>
      <c r="O182" s="35" t="str">
        <f>VLOOKUP(A182,'Hospitalisation Details'!A180:M2522,8,FALSE)</f>
        <v>tier - 2</v>
      </c>
      <c r="P182" s="35" t="str">
        <f>VLOOKUP(A182,'Hospitalisation Details'!A180:M2522,9,FALSE)</f>
        <v>R1011</v>
      </c>
      <c r="Q182" s="35">
        <f ca="1">VLOOKUP(A182,'Hospitalisation Details'!A180:M2522,13,FALSE)</f>
        <v>33</v>
      </c>
      <c r="R182" s="32"/>
    </row>
    <row r="183" spans="1:18" ht="15.75" x14ac:dyDescent="0.25">
      <c r="A183" s="43" t="s">
        <v>2183</v>
      </c>
      <c r="B183" s="35" t="str">
        <f>VLOOKUP(A183,'Customer Names'!A180:D2515,3,FALSE)</f>
        <v>King</v>
      </c>
      <c r="C183" s="35">
        <f>VLOOKUP(A183,'Medical Examinations'!A181:M2523,2,FALSE)</f>
        <v>34.799999999999997</v>
      </c>
      <c r="D183" s="35">
        <f>VLOOKUP(A183,'Medical Examinations'!A181:M2523,3,FALSE)</f>
        <v>11.4</v>
      </c>
      <c r="E183" s="35" t="str">
        <f>VLOOKUP(A183,'Medical Examinations'!A181:M2523,4,FALSE)</f>
        <v>yes</v>
      </c>
      <c r="F183" s="35" t="str">
        <f>VLOOKUP(A183,'Medical Examinations'!A181:M2523,5,FALSE)</f>
        <v>No</v>
      </c>
      <c r="G183" s="35" t="str">
        <f>VLOOKUP(A183,'Medical Examinations'!A181:M2523,6,FALSE)</f>
        <v>Yes</v>
      </c>
      <c r="H183" s="35">
        <f>VLOOKUP(A183,'Medical Examinations'!$A$2:$M$2344,7,FALSE)</f>
        <v>1</v>
      </c>
      <c r="I183" s="35" t="str">
        <f>VLOOKUP(A183,'Medical Examinations'!A181:M2523,8,FALSE)</f>
        <v>No</v>
      </c>
      <c r="J183" s="35" t="str">
        <f>VLOOKUP(A183,'Medical Examinations'!A181:M2523,9,FALSE)</f>
        <v>OBESITY</v>
      </c>
      <c r="K183" s="35" t="str">
        <f>VLOOKUP(A183,'Medical Examinations'!A181:M2523,10,FALSE)</f>
        <v>DIABETES</v>
      </c>
      <c r="L183" s="47">
        <f>VLOOKUP(A183,'Hospitalisation Details'!A181:M2523,12,FALSE)</f>
        <v>23216</v>
      </c>
      <c r="M183" s="34">
        <f>VLOOKUP(A183,'Hospitalisation Details'!A172:M2514,6,FALSE)</f>
        <v>36910.61</v>
      </c>
      <c r="N183" s="35" t="str">
        <f>VLOOKUP(A183,'Hospitalisation Details'!A181:M2523,7,FALSE)</f>
        <v>tier - 2</v>
      </c>
      <c r="O183" s="35" t="str">
        <f>VLOOKUP(A183,'Hospitalisation Details'!A181:M2523,8,FALSE)</f>
        <v>tier - 2</v>
      </c>
      <c r="P183" s="35" t="str">
        <f>VLOOKUP(A183,'Hospitalisation Details'!A181:M2523,9,FALSE)</f>
        <v>R1011</v>
      </c>
      <c r="Q183" s="35">
        <f ca="1">VLOOKUP(A183,'Hospitalisation Details'!A181:M2523,13,FALSE)</f>
        <v>61</v>
      </c>
      <c r="R183" s="32"/>
    </row>
    <row r="184" spans="1:18" ht="15.75" x14ac:dyDescent="0.25">
      <c r="A184" s="42" t="s">
        <v>2182</v>
      </c>
      <c r="B184" s="35" t="str">
        <f>VLOOKUP(A184,'Customer Names'!A181:D2516,3,FALSE)</f>
        <v>Samuelson</v>
      </c>
      <c r="C184" s="35">
        <f>VLOOKUP(A184,'Medical Examinations'!A182:M2524,2,FALSE)</f>
        <v>32.49</v>
      </c>
      <c r="D184" s="35">
        <f>VLOOKUP(A184,'Medical Examinations'!A182:M2524,3,FALSE)</f>
        <v>4.29</v>
      </c>
      <c r="E184" s="35" t="str">
        <f>VLOOKUP(A184,'Medical Examinations'!A182:M2524,4,FALSE)</f>
        <v>No</v>
      </c>
      <c r="F184" s="35" t="str">
        <f>VLOOKUP(A184,'Medical Examinations'!A182:M2524,5,FALSE)</f>
        <v>No</v>
      </c>
      <c r="G184" s="35" t="str">
        <f>VLOOKUP(A184,'Medical Examinations'!A182:M2524,6,FALSE)</f>
        <v>Yes</v>
      </c>
      <c r="H184" s="35">
        <f>VLOOKUP(A184,'Medical Examinations'!$A$2:$M$2344,7,FALSE)</f>
        <v>1</v>
      </c>
      <c r="I184" s="35" t="str">
        <f>VLOOKUP(A184,'Medical Examinations'!A182:M2524,8,FALSE)</f>
        <v>yes</v>
      </c>
      <c r="J184" s="35" t="str">
        <f>VLOOKUP(A184,'Medical Examinations'!A182:M2524,9,FALSE)</f>
        <v>OBESITY</v>
      </c>
      <c r="K184" s="35" t="str">
        <f>VLOOKUP(A184,'Medical Examinations'!A182:M2524,10,FALSE)</f>
        <v>NORMAL</v>
      </c>
      <c r="L184" s="47">
        <f>VLOOKUP(A184,'Hospitalisation Details'!A182:M2524,12,FALSE)</f>
        <v>37793</v>
      </c>
      <c r="M184" s="34">
        <f>VLOOKUP(A184,'Hospitalisation Details'!A173:M2515,6,FALSE)</f>
        <v>36898.730000000003</v>
      </c>
      <c r="N184" s="35" t="str">
        <f>VLOOKUP(A184,'Hospitalisation Details'!A182:M2524,7,FALSE)</f>
        <v>tier - 2</v>
      </c>
      <c r="O184" s="35" t="str">
        <f>VLOOKUP(A184,'Hospitalisation Details'!A182:M2524,8,FALSE)</f>
        <v>tier - 1</v>
      </c>
      <c r="P184" s="35" t="str">
        <f>VLOOKUP(A184,'Hospitalisation Details'!A182:M2524,9,FALSE)</f>
        <v>R1012</v>
      </c>
      <c r="Q184" s="35">
        <f ca="1">VLOOKUP(A184,'Hospitalisation Details'!A182:M2524,13,FALSE)</f>
        <v>21</v>
      </c>
      <c r="R184" s="32"/>
    </row>
    <row r="185" spans="1:18" ht="15.75" x14ac:dyDescent="0.25">
      <c r="A185" s="43" t="s">
        <v>2181</v>
      </c>
      <c r="B185" s="35" t="str">
        <f>VLOOKUP(A185,'Customer Names'!A182:D2517,3,FALSE)</f>
        <v>Fredsall</v>
      </c>
      <c r="C185" s="35">
        <f>VLOOKUP(A185,'Medical Examinations'!A183:M2525,2,FALSE)</f>
        <v>39</v>
      </c>
      <c r="D185" s="35">
        <f>VLOOKUP(A185,'Medical Examinations'!A183:M2525,3,FALSE)</f>
        <v>5.7</v>
      </c>
      <c r="E185" s="35" t="str">
        <f>VLOOKUP(A185,'Medical Examinations'!A183:M2525,4,FALSE)</f>
        <v>No</v>
      </c>
      <c r="F185" s="35" t="str">
        <f>VLOOKUP(A185,'Medical Examinations'!A183:M2525,5,FALSE)</f>
        <v>No</v>
      </c>
      <c r="G185" s="35" t="str">
        <f>VLOOKUP(A185,'Medical Examinations'!A183:M2525,6,FALSE)</f>
        <v>No</v>
      </c>
      <c r="H185" s="35">
        <f>VLOOKUP(A185,'Medical Examinations'!$A$2:$M$2344,7,FALSE)</f>
        <v>2</v>
      </c>
      <c r="I185" s="35" t="str">
        <f>VLOOKUP(A185,'Medical Examinations'!A183:M2525,8,FALSE)</f>
        <v>yes</v>
      </c>
      <c r="J185" s="35" t="str">
        <f>VLOOKUP(A185,'Medical Examinations'!A183:M2525,9,FALSE)</f>
        <v>OBESITY</v>
      </c>
      <c r="K185" s="35" t="str">
        <f>VLOOKUP(A185,'Medical Examinations'!A183:M2525,10,FALSE)</f>
        <v>PREDIABETES</v>
      </c>
      <c r="L185" s="47">
        <f>VLOOKUP(A185,'Hospitalisation Details'!A183:M2525,12,FALSE)</f>
        <v>26638</v>
      </c>
      <c r="M185" s="34">
        <f>VLOOKUP(A185,'Hospitalisation Details'!A174:M2516,6,FALSE)</f>
        <v>36889.99</v>
      </c>
      <c r="N185" s="35" t="str">
        <f>VLOOKUP(A185,'Hospitalisation Details'!A183:M2525,7,FALSE)</f>
        <v>tier - 1</v>
      </c>
      <c r="O185" s="35" t="str">
        <f>VLOOKUP(A185,'Hospitalisation Details'!A183:M2525,8,FALSE)</f>
        <v>tier - 3</v>
      </c>
      <c r="P185" s="35" t="str">
        <f>VLOOKUP(A185,'Hospitalisation Details'!A183:M2525,9,FALSE)</f>
        <v>R1011</v>
      </c>
      <c r="Q185" s="35">
        <f ca="1">VLOOKUP(A185,'Hospitalisation Details'!A183:M2525,13,FALSE)</f>
        <v>52</v>
      </c>
      <c r="R185" s="32"/>
    </row>
    <row r="186" spans="1:18" ht="15.75" x14ac:dyDescent="0.25">
      <c r="A186" s="42" t="s">
        <v>2180</v>
      </c>
      <c r="B186" s="35" t="str">
        <f>VLOOKUP(A186,'Customer Names'!A183:D2518,3,FALSE)</f>
        <v>Eggleston</v>
      </c>
      <c r="C186" s="35">
        <f>VLOOKUP(A186,'Medical Examinations'!A184:M2526,2,FALSE)</f>
        <v>35.299999999999997</v>
      </c>
      <c r="D186" s="35">
        <f>VLOOKUP(A186,'Medical Examinations'!A184:M2526,3,FALSE)</f>
        <v>6.09</v>
      </c>
      <c r="E186" s="35" t="str">
        <f>VLOOKUP(A186,'Medical Examinations'!A184:M2526,4,FALSE)</f>
        <v>No</v>
      </c>
      <c r="F186" s="35" t="str">
        <f>VLOOKUP(A186,'Medical Examinations'!A184:M2526,5,FALSE)</f>
        <v>No</v>
      </c>
      <c r="G186" s="35" t="str">
        <f>VLOOKUP(A186,'Medical Examinations'!A184:M2526,6,FALSE)</f>
        <v>No</v>
      </c>
      <c r="H186" s="35">
        <f>VLOOKUP(A186,'Medical Examinations'!$A$2:$M$2344,7,FALSE)</f>
        <v>1</v>
      </c>
      <c r="I186" s="35" t="str">
        <f>VLOOKUP(A186,'Medical Examinations'!A184:M2526,8,FALSE)</f>
        <v>yes</v>
      </c>
      <c r="J186" s="35" t="str">
        <f>VLOOKUP(A186,'Medical Examinations'!A184:M2526,9,FALSE)</f>
        <v>OBESITY</v>
      </c>
      <c r="K186" s="35" t="str">
        <f>VLOOKUP(A186,'Medical Examinations'!A184:M2526,10,FALSE)</f>
        <v>PREDIABETES</v>
      </c>
      <c r="L186" s="47">
        <f>VLOOKUP(A186,'Hospitalisation Details'!A184:M2526,12,FALSE)</f>
        <v>33789</v>
      </c>
      <c r="M186" s="34">
        <f>VLOOKUP(A186,'Hospitalisation Details'!A175:M2517,6,FALSE)</f>
        <v>36837.47</v>
      </c>
      <c r="N186" s="35" t="str">
        <f>VLOOKUP(A186,'Hospitalisation Details'!A184:M2526,7,FALSE)</f>
        <v>tier - 2</v>
      </c>
      <c r="O186" s="35" t="str">
        <f>VLOOKUP(A186,'Hospitalisation Details'!A184:M2526,8,FALSE)</f>
        <v>tier - 3</v>
      </c>
      <c r="P186" s="35" t="str">
        <f>VLOOKUP(A186,'Hospitalisation Details'!A184:M2526,9,FALSE)</f>
        <v>R1011</v>
      </c>
      <c r="Q186" s="35">
        <f ca="1">VLOOKUP(A186,'Hospitalisation Details'!A184:M2526,13,FALSE)</f>
        <v>32</v>
      </c>
      <c r="R186" s="32"/>
    </row>
    <row r="187" spans="1:18" ht="15.75" x14ac:dyDescent="0.25">
      <c r="A187" s="43" t="s">
        <v>2179</v>
      </c>
      <c r="B187" s="35" t="str">
        <f>VLOOKUP(A187,'Customer Names'!A184:D2519,3,FALSE)</f>
        <v>Palombaro</v>
      </c>
      <c r="C187" s="35">
        <f>VLOOKUP(A187,'Medical Examinations'!A185:M2527,2,FALSE)</f>
        <v>33.42</v>
      </c>
      <c r="D187" s="35">
        <f>VLOOKUP(A187,'Medical Examinations'!A185:M2527,3,FALSE)</f>
        <v>10.67</v>
      </c>
      <c r="E187" s="35" t="str">
        <f>VLOOKUP(A187,'Medical Examinations'!A185:M2527,4,FALSE)</f>
        <v>No</v>
      </c>
      <c r="F187" s="35" t="str">
        <f>VLOOKUP(A187,'Medical Examinations'!A185:M2527,5,FALSE)</f>
        <v>No</v>
      </c>
      <c r="G187" s="35" t="str">
        <f>VLOOKUP(A187,'Medical Examinations'!A185:M2527,6,FALSE)</f>
        <v>No</v>
      </c>
      <c r="H187" s="35">
        <f>VLOOKUP(A187,'Medical Examinations'!$A$2:$M$2344,7,FALSE)</f>
        <v>0</v>
      </c>
      <c r="I187" s="35" t="str">
        <f>VLOOKUP(A187,'Medical Examinations'!A185:M2527,8,FALSE)</f>
        <v>yes</v>
      </c>
      <c r="J187" s="35" t="str">
        <f>VLOOKUP(A187,'Medical Examinations'!A185:M2527,9,FALSE)</f>
        <v>OBESITY</v>
      </c>
      <c r="K187" s="35" t="str">
        <f>VLOOKUP(A187,'Medical Examinations'!A185:M2527,10,FALSE)</f>
        <v>DIABETES</v>
      </c>
      <c r="L187" s="47">
        <f>VLOOKUP(A187,'Hospitalisation Details'!A185:M2527,12,FALSE)</f>
        <v>24104</v>
      </c>
      <c r="M187" s="34">
        <f>VLOOKUP(A187,'Hospitalisation Details'!A176:M2518,6,FALSE)</f>
        <v>36795.29</v>
      </c>
      <c r="N187" s="35" t="str">
        <f>VLOOKUP(A187,'Hospitalisation Details'!A185:M2527,7,FALSE)</f>
        <v>tier - 2</v>
      </c>
      <c r="O187" s="35" t="str">
        <f>VLOOKUP(A187,'Hospitalisation Details'!A185:M2527,8,FALSE)</f>
        <v>tier - 1</v>
      </c>
      <c r="P187" s="35" t="str">
        <f>VLOOKUP(A187,'Hospitalisation Details'!A185:M2527,9,FALSE)</f>
        <v>R1011</v>
      </c>
      <c r="Q187" s="35">
        <f ca="1">VLOOKUP(A187,'Hospitalisation Details'!A185:M2527,13,FALSE)</f>
        <v>59</v>
      </c>
      <c r="R187" s="32"/>
    </row>
    <row r="188" spans="1:18" ht="15.75" x14ac:dyDescent="0.25">
      <c r="A188" s="42" t="s">
        <v>2178</v>
      </c>
      <c r="B188" s="35" t="str">
        <f>VLOOKUP(A188,'Customer Names'!A185:D2520,3,FALSE)</f>
        <v>Silva</v>
      </c>
      <c r="C188" s="35">
        <f>VLOOKUP(A188,'Medical Examinations'!A186:M2528,2,FALSE)</f>
        <v>37.18</v>
      </c>
      <c r="D188" s="35">
        <f>VLOOKUP(A188,'Medical Examinations'!A186:M2528,3,FALSE)</f>
        <v>6.75</v>
      </c>
      <c r="E188" s="35" t="str">
        <f>VLOOKUP(A188,'Medical Examinations'!A186:M2528,4,FALSE)</f>
        <v>yes</v>
      </c>
      <c r="F188" s="35" t="str">
        <f>VLOOKUP(A188,'Medical Examinations'!A186:M2528,5,FALSE)</f>
        <v>No</v>
      </c>
      <c r="G188" s="35" t="str">
        <f>VLOOKUP(A188,'Medical Examinations'!A186:M2528,6,FALSE)</f>
        <v>No</v>
      </c>
      <c r="H188" s="35">
        <f>VLOOKUP(A188,'Medical Examinations'!$A$2:$M$2344,7,FALSE)</f>
        <v>2</v>
      </c>
      <c r="I188" s="35" t="str">
        <f>VLOOKUP(A188,'Medical Examinations'!A186:M2528,8,FALSE)</f>
        <v>yes</v>
      </c>
      <c r="J188" s="35" t="str">
        <f>VLOOKUP(A188,'Medical Examinations'!A186:M2528,9,FALSE)</f>
        <v>OBESITY</v>
      </c>
      <c r="K188" s="35" t="str">
        <f>VLOOKUP(A188,'Medical Examinations'!A186:M2528,10,FALSE)</f>
        <v>DIABETES</v>
      </c>
      <c r="L188" s="47">
        <f>VLOOKUP(A188,'Hospitalisation Details'!A186:M2528,12,FALSE)</f>
        <v>25763</v>
      </c>
      <c r="M188" s="34">
        <f>VLOOKUP(A188,'Hospitalisation Details'!A177:M2519,6,FALSE)</f>
        <v>36786.370000000003</v>
      </c>
      <c r="N188" s="35" t="str">
        <f>VLOOKUP(A188,'Hospitalisation Details'!A186:M2528,7,FALSE)</f>
        <v>tier - 1</v>
      </c>
      <c r="O188" s="35" t="str">
        <f>VLOOKUP(A188,'Hospitalisation Details'!A186:M2528,8,FALSE)</f>
        <v>tier - 1</v>
      </c>
      <c r="P188" s="35" t="str">
        <f>VLOOKUP(A188,'Hospitalisation Details'!A186:M2528,9,FALSE)</f>
        <v>R1011</v>
      </c>
      <c r="Q188" s="35">
        <f ca="1">VLOOKUP(A188,'Hospitalisation Details'!A186:M2528,13,FALSE)</f>
        <v>54</v>
      </c>
      <c r="R188" s="32"/>
    </row>
    <row r="189" spans="1:18" ht="15.75" x14ac:dyDescent="0.25">
      <c r="A189" s="43" t="s">
        <v>2177</v>
      </c>
      <c r="B189" s="35" t="str">
        <f>VLOOKUP(A189,'Customer Names'!A186:D2521,3,FALSE)</f>
        <v>Bugala</v>
      </c>
      <c r="C189" s="35">
        <f>VLOOKUP(A189,'Medical Examinations'!A187:M2529,2,FALSE)</f>
        <v>33.33</v>
      </c>
      <c r="D189" s="35">
        <f>VLOOKUP(A189,'Medical Examinations'!A187:M2529,3,FALSE)</f>
        <v>9.26</v>
      </c>
      <c r="E189" s="35" t="str">
        <f>VLOOKUP(A189,'Medical Examinations'!A187:M2529,4,FALSE)</f>
        <v>yes</v>
      </c>
      <c r="F189" s="35" t="str">
        <f>VLOOKUP(A189,'Medical Examinations'!A187:M2529,5,FALSE)</f>
        <v>No</v>
      </c>
      <c r="G189" s="35" t="str">
        <f>VLOOKUP(A189,'Medical Examinations'!A187:M2529,6,FALSE)</f>
        <v>No</v>
      </c>
      <c r="H189" s="35">
        <f>VLOOKUP(A189,'Medical Examinations'!$A$2:$M$2344,7,FALSE)</f>
        <v>2</v>
      </c>
      <c r="I189" s="35" t="str">
        <f>VLOOKUP(A189,'Medical Examinations'!A187:M2529,8,FALSE)</f>
        <v>No</v>
      </c>
      <c r="J189" s="35" t="str">
        <f>VLOOKUP(A189,'Medical Examinations'!A187:M2529,9,FALSE)</f>
        <v>OBESITY</v>
      </c>
      <c r="K189" s="35" t="str">
        <f>VLOOKUP(A189,'Medical Examinations'!A187:M2529,10,FALSE)</f>
        <v>DIABETES</v>
      </c>
      <c r="L189" s="47">
        <f>VLOOKUP(A189,'Hospitalisation Details'!A187:M2529,12,FALSE)</f>
        <v>22491</v>
      </c>
      <c r="M189" s="34">
        <f>VLOOKUP(A189,'Hospitalisation Details'!A178:M2520,6,FALSE)</f>
        <v>36580.28</v>
      </c>
      <c r="N189" s="35" t="str">
        <f>VLOOKUP(A189,'Hospitalisation Details'!A187:M2529,7,FALSE)</f>
        <v>tier - 2</v>
      </c>
      <c r="O189" s="35" t="str">
        <f>VLOOKUP(A189,'Hospitalisation Details'!A187:M2529,8,FALSE)</f>
        <v>tier - 2</v>
      </c>
      <c r="P189" s="35" t="str">
        <f>VLOOKUP(A189,'Hospitalisation Details'!A187:M2529,9,FALSE)</f>
        <v>R1013</v>
      </c>
      <c r="Q189" s="35">
        <f ca="1">VLOOKUP(A189,'Hospitalisation Details'!A187:M2529,13,FALSE)</f>
        <v>63</v>
      </c>
      <c r="R189" s="32"/>
    </row>
    <row r="190" spans="1:18" ht="15.75" x14ac:dyDescent="0.25">
      <c r="A190" s="42" t="s">
        <v>2176</v>
      </c>
      <c r="B190" s="35" t="str">
        <f>VLOOKUP(A190,'Customer Names'!A187:D2522,3,FALSE)</f>
        <v>Dublin</v>
      </c>
      <c r="C190" s="35">
        <f>VLOOKUP(A190,'Medical Examinations'!A188:M2530,2,FALSE)</f>
        <v>53.21</v>
      </c>
      <c r="D190" s="35">
        <f>VLOOKUP(A190,'Medical Examinations'!A188:M2530,3,FALSE)</f>
        <v>4.2699999999999996</v>
      </c>
      <c r="E190" s="35" t="str">
        <f>VLOOKUP(A190,'Medical Examinations'!A188:M2530,4,FALSE)</f>
        <v>No</v>
      </c>
      <c r="F190" s="35" t="str">
        <f>VLOOKUP(A190,'Medical Examinations'!A188:M2530,5,FALSE)</f>
        <v>No</v>
      </c>
      <c r="G190" s="35" t="str">
        <f>VLOOKUP(A190,'Medical Examinations'!A188:M2530,6,FALSE)</f>
        <v>No</v>
      </c>
      <c r="H190" s="35">
        <f>VLOOKUP(A190,'Medical Examinations'!$A$2:$M$2344,7,FALSE)</f>
        <v>1</v>
      </c>
      <c r="I190" s="35" t="str">
        <f>VLOOKUP(A190,'Medical Examinations'!A188:M2530,8,FALSE)</f>
        <v>yes</v>
      </c>
      <c r="J190" s="35" t="str">
        <f>VLOOKUP(A190,'Medical Examinations'!A188:M2530,9,FALSE)</f>
        <v>OBESITY</v>
      </c>
      <c r="K190" s="35" t="str">
        <f>VLOOKUP(A190,'Medical Examinations'!A188:M2530,10,FALSE)</f>
        <v>NORMAL</v>
      </c>
      <c r="L190" s="47">
        <f>VLOOKUP(A190,'Hospitalisation Details'!A188:M2530,12,FALSE)</f>
        <v>33886</v>
      </c>
      <c r="M190" s="34">
        <f>VLOOKUP(A190,'Hospitalisation Details'!A179:M2521,6,FALSE)</f>
        <v>36572.800000000003</v>
      </c>
      <c r="N190" s="35" t="str">
        <f>VLOOKUP(A190,'Hospitalisation Details'!A188:M2530,7,FALSE)</f>
        <v>tier - 1</v>
      </c>
      <c r="O190" s="35" t="str">
        <f>VLOOKUP(A190,'Hospitalisation Details'!A188:M2530,8,FALSE)</f>
        <v>tier - 2</v>
      </c>
      <c r="P190" s="35" t="str">
        <f>VLOOKUP(A190,'Hospitalisation Details'!A188:M2530,9,FALSE)</f>
        <v>R1011</v>
      </c>
      <c r="Q190" s="35">
        <f ca="1">VLOOKUP(A190,'Hospitalisation Details'!A188:M2530,13,FALSE)</f>
        <v>32</v>
      </c>
      <c r="R190" s="32"/>
    </row>
    <row r="191" spans="1:18" ht="15.75" x14ac:dyDescent="0.25">
      <c r="A191" s="43" t="s">
        <v>2175</v>
      </c>
      <c r="B191" s="35" t="str">
        <f>VLOOKUP(A191,'Customer Names'!A188:D2523,3,FALSE)</f>
        <v>Cleland</v>
      </c>
      <c r="C191" s="35">
        <f>VLOOKUP(A191,'Medical Examinations'!A189:M2531,2,FALSE)</f>
        <v>38.729999999999997</v>
      </c>
      <c r="D191" s="35">
        <f>VLOOKUP(A191,'Medical Examinations'!A189:M2531,3,FALSE)</f>
        <v>11.51</v>
      </c>
      <c r="E191" s="35" t="str">
        <f>VLOOKUP(A191,'Medical Examinations'!A189:M2531,4,FALSE)</f>
        <v>No</v>
      </c>
      <c r="F191" s="35" t="str">
        <f>VLOOKUP(A191,'Medical Examinations'!A189:M2531,5,FALSE)</f>
        <v>No</v>
      </c>
      <c r="G191" s="35" t="str">
        <f>VLOOKUP(A191,'Medical Examinations'!A189:M2531,6,FALSE)</f>
        <v>No</v>
      </c>
      <c r="H191" s="35">
        <f>VLOOKUP(A191,'Medical Examinations'!$A$2:$M$2344,7,FALSE)</f>
        <v>2</v>
      </c>
      <c r="I191" s="35" t="str">
        <f>VLOOKUP(A191,'Medical Examinations'!A189:M2531,8,FALSE)</f>
        <v>yes</v>
      </c>
      <c r="J191" s="35" t="str">
        <f>VLOOKUP(A191,'Medical Examinations'!A189:M2531,9,FALSE)</f>
        <v>OBESITY</v>
      </c>
      <c r="K191" s="35" t="str">
        <f>VLOOKUP(A191,'Medical Examinations'!A189:M2531,10,FALSE)</f>
        <v>DIABETES</v>
      </c>
      <c r="L191" s="47">
        <f>VLOOKUP(A191,'Hospitalisation Details'!A189:M2531,12,FALSE)</f>
        <v>26885</v>
      </c>
      <c r="M191" s="34">
        <f>VLOOKUP(A191,'Hospitalisation Details'!A180:M2522,6,FALSE)</f>
        <v>36541.550000000003</v>
      </c>
      <c r="N191" s="35" t="str">
        <f>VLOOKUP(A191,'Hospitalisation Details'!A189:M2531,7,FALSE)</f>
        <v>tier - 2</v>
      </c>
      <c r="O191" s="35" t="str">
        <f>VLOOKUP(A191,'Hospitalisation Details'!A189:M2531,8,FALSE)</f>
        <v>tier - 3</v>
      </c>
      <c r="P191" s="35" t="str">
        <f>VLOOKUP(A191,'Hospitalisation Details'!A189:M2531,9,FALSE)</f>
        <v>R1011</v>
      </c>
      <c r="Q191" s="35">
        <f ca="1">VLOOKUP(A191,'Hospitalisation Details'!A189:M2531,13,FALSE)</f>
        <v>51</v>
      </c>
      <c r="R191" s="32"/>
    </row>
    <row r="192" spans="1:18" ht="15.75" x14ac:dyDescent="0.25">
      <c r="A192" s="42" t="s">
        <v>2174</v>
      </c>
      <c r="B192" s="35" t="str">
        <f>VLOOKUP(A192,'Customer Names'!A189:D2524,3,FALSE)</f>
        <v>Evans</v>
      </c>
      <c r="C192" s="35">
        <f>VLOOKUP(A192,'Medical Examinations'!A190:M2532,2,FALSE)</f>
        <v>29.73</v>
      </c>
      <c r="D192" s="35">
        <f>VLOOKUP(A192,'Medical Examinations'!A190:M2532,3,FALSE)</f>
        <v>7.22</v>
      </c>
      <c r="E192" s="35" t="str">
        <f>VLOOKUP(A192,'Medical Examinations'!A190:M2532,4,FALSE)</f>
        <v>No</v>
      </c>
      <c r="F192" s="35" t="str">
        <f>VLOOKUP(A192,'Medical Examinations'!A190:M2532,5,FALSE)</f>
        <v>No</v>
      </c>
      <c r="G192" s="35" t="str">
        <f>VLOOKUP(A192,'Medical Examinations'!A190:M2532,6,FALSE)</f>
        <v>No</v>
      </c>
      <c r="H192" s="35">
        <f>VLOOKUP(A192,'Medical Examinations'!$A$2:$M$2344,7,FALSE)</f>
        <v>0</v>
      </c>
      <c r="I192" s="35" t="str">
        <f>VLOOKUP(A192,'Medical Examinations'!A190:M2532,8,FALSE)</f>
        <v>yes</v>
      </c>
      <c r="J192" s="35" t="str">
        <f>VLOOKUP(A192,'Medical Examinations'!A190:M2532,9,FALSE)</f>
        <v>OVERWEIGHT</v>
      </c>
      <c r="K192" s="35" t="str">
        <f>VLOOKUP(A192,'Medical Examinations'!A190:M2532,10,FALSE)</f>
        <v>DIABETES</v>
      </c>
      <c r="L192" s="47">
        <f>VLOOKUP(A192,'Hospitalisation Details'!A190:M2532,12,FALSE)</f>
        <v>22969</v>
      </c>
      <c r="M192" s="34">
        <f>VLOOKUP(A192,'Hospitalisation Details'!A181:M2523,6,FALSE)</f>
        <v>36445.550000000003</v>
      </c>
      <c r="N192" s="35" t="str">
        <f>VLOOKUP(A192,'Hospitalisation Details'!A190:M2532,7,FALSE)</f>
        <v>tier - 2</v>
      </c>
      <c r="O192" s="35" t="str">
        <f>VLOOKUP(A192,'Hospitalisation Details'!A190:M2532,8,FALSE)</f>
        <v>tier - 2</v>
      </c>
      <c r="P192" s="35" t="str">
        <f>VLOOKUP(A192,'Hospitalisation Details'!A190:M2532,9,FALSE)</f>
        <v>R1011</v>
      </c>
      <c r="Q192" s="35">
        <f ca="1">VLOOKUP(A192,'Hospitalisation Details'!A190:M2532,13,FALSE)</f>
        <v>62</v>
      </c>
      <c r="R192" s="32"/>
    </row>
    <row r="193" spans="1:18" ht="15.75" x14ac:dyDescent="0.25">
      <c r="A193" s="43" t="s">
        <v>2173</v>
      </c>
      <c r="B193" s="35" t="str">
        <f>VLOOKUP(A193,'Customer Names'!A190:D2525,3,FALSE)</f>
        <v>Boyd</v>
      </c>
      <c r="C193" s="35">
        <f>VLOOKUP(A193,'Medical Examinations'!A191:M2533,2,FALSE)</f>
        <v>34.700000000000003</v>
      </c>
      <c r="D193" s="35">
        <f>VLOOKUP(A193,'Medical Examinations'!A191:M2533,3,FALSE)</f>
        <v>4.37</v>
      </c>
      <c r="E193" s="35" t="str">
        <f>VLOOKUP(A193,'Medical Examinations'!A191:M2533,4,FALSE)</f>
        <v>No</v>
      </c>
      <c r="F193" s="35" t="str">
        <f>VLOOKUP(A193,'Medical Examinations'!A191:M2533,5,FALSE)</f>
        <v>No</v>
      </c>
      <c r="G193" s="35" t="str">
        <f>VLOOKUP(A193,'Medical Examinations'!A191:M2533,6,FALSE)</f>
        <v>Yes</v>
      </c>
      <c r="H193" s="35">
        <f>VLOOKUP(A193,'Medical Examinations'!$A$2:$M$2344,7,FALSE)</f>
        <v>1</v>
      </c>
      <c r="I193" s="35" t="str">
        <f>VLOOKUP(A193,'Medical Examinations'!A191:M2533,8,FALSE)</f>
        <v>yes</v>
      </c>
      <c r="J193" s="35" t="str">
        <f>VLOOKUP(A193,'Medical Examinations'!A191:M2533,9,FALSE)</f>
        <v>OBESITY</v>
      </c>
      <c r="K193" s="35" t="str">
        <f>VLOOKUP(A193,'Medical Examinations'!A191:M2533,10,FALSE)</f>
        <v>NORMAL</v>
      </c>
      <c r="L193" s="47">
        <f>VLOOKUP(A193,'Hospitalisation Details'!A191:M2533,12,FALSE)</f>
        <v>37964</v>
      </c>
      <c r="M193" s="34">
        <f>VLOOKUP(A193,'Hospitalisation Details'!A182:M2524,6,FALSE)</f>
        <v>36397.58</v>
      </c>
      <c r="N193" s="35" t="str">
        <f>VLOOKUP(A193,'Hospitalisation Details'!A191:M2533,7,FALSE)</f>
        <v>tier - 2</v>
      </c>
      <c r="O193" s="35" t="str">
        <f>VLOOKUP(A193,'Hospitalisation Details'!A191:M2533,8,FALSE)</f>
        <v>tier - 3</v>
      </c>
      <c r="P193" s="35" t="str">
        <f>VLOOKUP(A193,'Hospitalisation Details'!A191:M2533,9,FALSE)</f>
        <v>R1011</v>
      </c>
      <c r="Q193" s="35">
        <f ca="1">VLOOKUP(A193,'Hospitalisation Details'!A191:M2533,13,FALSE)</f>
        <v>21</v>
      </c>
      <c r="R193" s="32"/>
    </row>
    <row r="194" spans="1:18" ht="15.75" x14ac:dyDescent="0.25">
      <c r="A194" s="42" t="s">
        <v>2172</v>
      </c>
      <c r="B194" s="35" t="str">
        <f>VLOOKUP(A194,'Customer Names'!A191:D2526,3,FALSE)</f>
        <v>Roulier</v>
      </c>
      <c r="C194" s="35">
        <f>VLOOKUP(A194,'Medical Examinations'!A192:M2534,2,FALSE)</f>
        <v>38.28</v>
      </c>
      <c r="D194" s="35">
        <f>VLOOKUP(A194,'Medical Examinations'!A192:M2534,3,FALSE)</f>
        <v>11.56</v>
      </c>
      <c r="E194" s="35" t="str">
        <f>VLOOKUP(A194,'Medical Examinations'!A192:M2534,4,FALSE)</f>
        <v>yes</v>
      </c>
      <c r="F194" s="35" t="str">
        <f>VLOOKUP(A194,'Medical Examinations'!A192:M2534,5,FALSE)</f>
        <v>No</v>
      </c>
      <c r="G194" s="35" t="str">
        <f>VLOOKUP(A194,'Medical Examinations'!A192:M2534,6,FALSE)</f>
        <v>No</v>
      </c>
      <c r="H194" s="35">
        <f>VLOOKUP(A194,'Medical Examinations'!$A$2:$M$2344,7,FALSE)</f>
        <v>1</v>
      </c>
      <c r="I194" s="35" t="str">
        <f>VLOOKUP(A194,'Medical Examinations'!A192:M2534,8,FALSE)</f>
        <v>yes</v>
      </c>
      <c r="J194" s="35" t="str">
        <f>VLOOKUP(A194,'Medical Examinations'!A192:M2534,9,FALSE)</f>
        <v>OBESITY</v>
      </c>
      <c r="K194" s="35" t="str">
        <f>VLOOKUP(A194,'Medical Examinations'!A192:M2534,10,FALSE)</f>
        <v>DIABETES</v>
      </c>
      <c r="L194" s="47">
        <f>VLOOKUP(A194,'Hospitalisation Details'!A192:M2534,12,FALSE)</f>
        <v>27550</v>
      </c>
      <c r="M194" s="34">
        <f>VLOOKUP(A194,'Hospitalisation Details'!A183:M2525,6,FALSE)</f>
        <v>36350.71</v>
      </c>
      <c r="N194" s="35" t="str">
        <f>VLOOKUP(A194,'Hospitalisation Details'!A192:M2534,7,FALSE)</f>
        <v>tier - 1</v>
      </c>
      <c r="O194" s="35" t="str">
        <f>VLOOKUP(A194,'Hospitalisation Details'!A192:M2534,8,FALSE)</f>
        <v>tier - 2</v>
      </c>
      <c r="P194" s="35" t="str">
        <f>VLOOKUP(A194,'Hospitalisation Details'!A192:M2534,9,FALSE)</f>
        <v>R1011</v>
      </c>
      <c r="Q194" s="35">
        <f ca="1">VLOOKUP(A194,'Hospitalisation Details'!A192:M2534,13,FALSE)</f>
        <v>49</v>
      </c>
      <c r="R194" s="32"/>
    </row>
    <row r="195" spans="1:18" ht="15.75" x14ac:dyDescent="0.25">
      <c r="A195" s="43" t="s">
        <v>2171</v>
      </c>
      <c r="B195" s="35" t="str">
        <f>VLOOKUP(A195,'Customer Names'!A192:D2527,3,FALSE)</f>
        <v>Mullins</v>
      </c>
      <c r="C195" s="35">
        <f>VLOOKUP(A195,'Medical Examinations'!A193:M2535,2,FALSE)</f>
        <v>33.57</v>
      </c>
      <c r="D195" s="35">
        <f>VLOOKUP(A195,'Medical Examinations'!A193:M2535,3,FALSE)</f>
        <v>8.82</v>
      </c>
      <c r="E195" s="35" t="str">
        <f>VLOOKUP(A195,'Medical Examinations'!A193:M2535,4,FALSE)</f>
        <v>yes</v>
      </c>
      <c r="F195" s="35" t="str">
        <f>VLOOKUP(A195,'Medical Examinations'!A193:M2535,5,FALSE)</f>
        <v>No</v>
      </c>
      <c r="G195" s="35" t="str">
        <f>VLOOKUP(A195,'Medical Examinations'!A193:M2535,6,FALSE)</f>
        <v>No</v>
      </c>
      <c r="H195" s="35">
        <f>VLOOKUP(A195,'Medical Examinations'!$A$2:$M$2344,7,FALSE)</f>
        <v>0</v>
      </c>
      <c r="I195" s="35" t="str">
        <f>VLOOKUP(A195,'Medical Examinations'!A193:M2535,8,FALSE)</f>
        <v>yes</v>
      </c>
      <c r="J195" s="35" t="str">
        <f>VLOOKUP(A195,'Medical Examinations'!A193:M2535,9,FALSE)</f>
        <v>OBESITY</v>
      </c>
      <c r="K195" s="35" t="str">
        <f>VLOOKUP(A195,'Medical Examinations'!A193:M2535,10,FALSE)</f>
        <v>DIABETES</v>
      </c>
      <c r="L195" s="47">
        <f>VLOOKUP(A195,'Hospitalisation Details'!A193:M2535,12,FALSE)</f>
        <v>24763</v>
      </c>
      <c r="M195" s="34">
        <f>VLOOKUP(A195,'Hospitalisation Details'!A184:M2526,6,FALSE)</f>
        <v>36332.449999999997</v>
      </c>
      <c r="N195" s="35" t="str">
        <f>VLOOKUP(A195,'Hospitalisation Details'!A193:M2535,7,FALSE)</f>
        <v>tier - 1</v>
      </c>
      <c r="O195" s="35" t="str">
        <f>VLOOKUP(A195,'Hospitalisation Details'!A193:M2535,8,FALSE)</f>
        <v>tier - 3</v>
      </c>
      <c r="P195" s="35" t="str">
        <f>VLOOKUP(A195,'Hospitalisation Details'!A193:M2535,9,FALSE)</f>
        <v>R1011</v>
      </c>
      <c r="Q195" s="35">
        <f ca="1">VLOOKUP(A195,'Hospitalisation Details'!A193:M2535,13,FALSE)</f>
        <v>57</v>
      </c>
      <c r="R195" s="32"/>
    </row>
    <row r="196" spans="1:18" ht="15.75" x14ac:dyDescent="0.25">
      <c r="A196" s="42" t="s">
        <v>2170</v>
      </c>
      <c r="B196" s="35" t="str">
        <f>VLOOKUP(A196,'Customer Names'!A193:D2528,3,FALSE)</f>
        <v>Hofmann</v>
      </c>
      <c r="C196" s="35">
        <f>VLOOKUP(A196,'Medical Examinations'!A194:M2536,2,FALSE)</f>
        <v>52.06</v>
      </c>
      <c r="D196" s="35">
        <f>VLOOKUP(A196,'Medical Examinations'!A194:M2536,3,FALSE)</f>
        <v>4.6900000000000004</v>
      </c>
      <c r="E196" s="35" t="str">
        <f>VLOOKUP(A196,'Medical Examinations'!A194:M2536,4,FALSE)</f>
        <v>No</v>
      </c>
      <c r="F196" s="35" t="str">
        <f>VLOOKUP(A196,'Medical Examinations'!A194:M2536,5,FALSE)</f>
        <v>No</v>
      </c>
      <c r="G196" s="35" t="str">
        <f>VLOOKUP(A196,'Medical Examinations'!A194:M2536,6,FALSE)</f>
        <v>No</v>
      </c>
      <c r="H196" s="35">
        <f>VLOOKUP(A196,'Medical Examinations'!$A$2:$M$2344,7,FALSE)</f>
        <v>1</v>
      </c>
      <c r="I196" s="35" t="str">
        <f>VLOOKUP(A196,'Medical Examinations'!A194:M2536,8,FALSE)</f>
        <v>yes</v>
      </c>
      <c r="J196" s="35" t="str">
        <f>VLOOKUP(A196,'Medical Examinations'!A194:M2536,9,FALSE)</f>
        <v>OBESITY</v>
      </c>
      <c r="K196" s="35" t="str">
        <f>VLOOKUP(A196,'Medical Examinations'!A194:M2536,10,FALSE)</f>
        <v>NORMAL</v>
      </c>
      <c r="L196" s="47">
        <f>VLOOKUP(A196,'Hospitalisation Details'!A194:M2536,12,FALSE)</f>
        <v>33771</v>
      </c>
      <c r="M196" s="34">
        <f>VLOOKUP(A196,'Hospitalisation Details'!A185:M2527,6,FALSE)</f>
        <v>36314.050000000003</v>
      </c>
      <c r="N196" s="35" t="str">
        <f>VLOOKUP(A196,'Hospitalisation Details'!A194:M2536,7,FALSE)</f>
        <v>tier - 2</v>
      </c>
      <c r="O196" s="35" t="str">
        <f>VLOOKUP(A196,'Hospitalisation Details'!A194:M2536,8,FALSE)</f>
        <v>tier - 2</v>
      </c>
      <c r="P196" s="35" t="str">
        <f>VLOOKUP(A196,'Hospitalisation Details'!A194:M2536,9,FALSE)</f>
        <v>R1011</v>
      </c>
      <c r="Q196" s="35">
        <f ca="1">VLOOKUP(A196,'Hospitalisation Details'!A194:M2536,13,FALSE)</f>
        <v>32</v>
      </c>
      <c r="R196" s="32"/>
    </row>
    <row r="197" spans="1:18" ht="15.75" x14ac:dyDescent="0.25">
      <c r="A197" s="43" t="s">
        <v>2169</v>
      </c>
      <c r="B197" s="35" t="str">
        <f>VLOOKUP(A197,'Customer Names'!A194:D2529,3,FALSE)</f>
        <v>Garcia Garcia</v>
      </c>
      <c r="C197" s="35">
        <f>VLOOKUP(A197,'Medical Examinations'!A195:M2537,2,FALSE)</f>
        <v>38.17</v>
      </c>
      <c r="D197" s="35">
        <f>VLOOKUP(A197,'Medical Examinations'!A195:M2537,3,FALSE)</f>
        <v>4.53</v>
      </c>
      <c r="E197" s="35" t="str">
        <f>VLOOKUP(A197,'Medical Examinations'!A195:M2537,4,FALSE)</f>
        <v>No</v>
      </c>
      <c r="F197" s="35" t="str">
        <f>VLOOKUP(A197,'Medical Examinations'!A195:M2537,5,FALSE)</f>
        <v>yes</v>
      </c>
      <c r="G197" s="35" t="str">
        <f>VLOOKUP(A197,'Medical Examinations'!A195:M2537,6,FALSE)</f>
        <v>No</v>
      </c>
      <c r="H197" s="35">
        <f>VLOOKUP(A197,'Medical Examinations'!$A$2:$M$2344,7,FALSE)</f>
        <v>1</v>
      </c>
      <c r="I197" s="35" t="str">
        <f>VLOOKUP(A197,'Medical Examinations'!A195:M2537,8,FALSE)</f>
        <v>yes</v>
      </c>
      <c r="J197" s="35" t="str">
        <f>VLOOKUP(A197,'Medical Examinations'!A195:M2537,9,FALSE)</f>
        <v>OBESITY</v>
      </c>
      <c r="K197" s="35" t="str">
        <f>VLOOKUP(A197,'Medical Examinations'!A195:M2537,10,FALSE)</f>
        <v>NORMAL</v>
      </c>
      <c r="L197" s="47">
        <f>VLOOKUP(A197,'Hospitalisation Details'!A195:M2537,12,FALSE)</f>
        <v>38346</v>
      </c>
      <c r="M197" s="34">
        <f>VLOOKUP(A197,'Hospitalisation Details'!A186:M2528,6,FALSE)</f>
        <v>36307.800000000003</v>
      </c>
      <c r="N197" s="35" t="str">
        <f>VLOOKUP(A197,'Hospitalisation Details'!A195:M2537,7,FALSE)</f>
        <v>tier - 1</v>
      </c>
      <c r="O197" s="35" t="str">
        <f>VLOOKUP(A197,'Hospitalisation Details'!A195:M2537,8,FALSE)</f>
        <v>tier - 2</v>
      </c>
      <c r="P197" s="35" t="str">
        <f>VLOOKUP(A197,'Hospitalisation Details'!A195:M2537,9,FALSE)</f>
        <v>R1013</v>
      </c>
      <c r="Q197" s="35">
        <f ca="1">VLOOKUP(A197,'Hospitalisation Details'!A195:M2537,13,FALSE)</f>
        <v>20</v>
      </c>
      <c r="R197" s="32"/>
    </row>
    <row r="198" spans="1:18" ht="15.75" x14ac:dyDescent="0.25">
      <c r="A198" s="42" t="s">
        <v>2168</v>
      </c>
      <c r="B198" s="35" t="str">
        <f>VLOOKUP(A198,'Customer Names'!A195:D2530,3,FALSE)</f>
        <v>Klecker</v>
      </c>
      <c r="C198" s="35">
        <f>VLOOKUP(A198,'Medical Examinations'!A196:M2538,2,FALSE)</f>
        <v>36.954999999999998</v>
      </c>
      <c r="D198" s="35">
        <f>VLOOKUP(A198,'Medical Examinations'!A196:M2538,3,FALSE)</f>
        <v>5.84</v>
      </c>
      <c r="E198" s="35" t="str">
        <f>VLOOKUP(A198,'Medical Examinations'!A196:M2538,4,FALSE)</f>
        <v>No</v>
      </c>
      <c r="F198" s="35" t="str">
        <f>VLOOKUP(A198,'Medical Examinations'!A196:M2538,5,FALSE)</f>
        <v>No</v>
      </c>
      <c r="G198" s="35" t="str">
        <f>VLOOKUP(A198,'Medical Examinations'!A196:M2538,6,FALSE)</f>
        <v>Yes</v>
      </c>
      <c r="H198" s="35">
        <f>VLOOKUP(A198,'Medical Examinations'!$A$2:$M$2344,7,FALSE)</f>
        <v>1</v>
      </c>
      <c r="I198" s="35" t="str">
        <f>VLOOKUP(A198,'Medical Examinations'!A196:M2538,8,FALSE)</f>
        <v>yes</v>
      </c>
      <c r="J198" s="35" t="str">
        <f>VLOOKUP(A198,'Medical Examinations'!A196:M2538,9,FALSE)</f>
        <v>OBESITY</v>
      </c>
      <c r="K198" s="35" t="str">
        <f>VLOOKUP(A198,'Medical Examinations'!A196:M2538,10,FALSE)</f>
        <v>PREDIABETES</v>
      </c>
      <c r="L198" s="47">
        <f>VLOOKUP(A198,'Hospitalisation Details'!A196:M2538,12,FALSE)</f>
        <v>37869</v>
      </c>
      <c r="M198" s="34">
        <f>VLOOKUP(A198,'Hospitalisation Details'!A187:M2529,6,FALSE)</f>
        <v>36219.410000000003</v>
      </c>
      <c r="N198" s="35" t="str">
        <f>VLOOKUP(A198,'Hospitalisation Details'!A196:M2538,7,FALSE)</f>
        <v>tier - 1</v>
      </c>
      <c r="O198" s="35" t="str">
        <f>VLOOKUP(A198,'Hospitalisation Details'!A196:M2538,8,FALSE)</f>
        <v>tier - 1</v>
      </c>
      <c r="P198" s="35" t="str">
        <f>VLOOKUP(A198,'Hospitalisation Details'!A196:M2538,9,FALSE)</f>
        <v>R1012</v>
      </c>
      <c r="Q198" s="35">
        <f ca="1">VLOOKUP(A198,'Hospitalisation Details'!A196:M2538,13,FALSE)</f>
        <v>21</v>
      </c>
      <c r="R198" s="32"/>
    </row>
    <row r="199" spans="1:18" ht="15.75" x14ac:dyDescent="0.25">
      <c r="A199" s="43" t="s">
        <v>2167</v>
      </c>
      <c r="B199" s="35" t="str">
        <f>VLOOKUP(A199,'Customer Names'!A196:D2531,3,FALSE)</f>
        <v>Cancre</v>
      </c>
      <c r="C199" s="35">
        <f>VLOOKUP(A199,'Medical Examinations'!A197:M2539,2,FALSE)</f>
        <v>34.4</v>
      </c>
      <c r="D199" s="35">
        <f>VLOOKUP(A199,'Medical Examinations'!A197:M2539,3,FALSE)</f>
        <v>4.9000000000000004</v>
      </c>
      <c r="E199" s="35" t="str">
        <f>VLOOKUP(A199,'Medical Examinations'!A197:M2539,4,FALSE)</f>
        <v>No</v>
      </c>
      <c r="F199" s="35" t="str">
        <f>VLOOKUP(A199,'Medical Examinations'!A197:M2539,5,FALSE)</f>
        <v>No</v>
      </c>
      <c r="G199" s="35" t="str">
        <f>VLOOKUP(A199,'Medical Examinations'!A197:M2539,6,FALSE)</f>
        <v>Yes</v>
      </c>
      <c r="H199" s="35">
        <f>VLOOKUP(A199,'Medical Examinations'!$A$2:$M$2344,7,FALSE)</f>
        <v>1</v>
      </c>
      <c r="I199" s="35" t="str">
        <f>VLOOKUP(A199,'Medical Examinations'!A197:M2539,8,FALSE)</f>
        <v>yes</v>
      </c>
      <c r="J199" s="35" t="str">
        <f>VLOOKUP(A199,'Medical Examinations'!A197:M2539,9,FALSE)</f>
        <v>OBESITY</v>
      </c>
      <c r="K199" s="35" t="str">
        <f>VLOOKUP(A199,'Medical Examinations'!A197:M2539,10,FALSE)</f>
        <v>NORMAL</v>
      </c>
      <c r="L199" s="47">
        <f>VLOOKUP(A199,'Hospitalisation Details'!A197:M2539,12,FALSE)</f>
        <v>34331</v>
      </c>
      <c r="M199" s="34">
        <f>VLOOKUP(A199,'Hospitalisation Details'!A188:M2530,6,FALSE)</f>
        <v>36197.699999999997</v>
      </c>
      <c r="N199" s="35" t="str">
        <f>VLOOKUP(A199,'Hospitalisation Details'!A197:M2539,7,FALSE)</f>
        <v>tier - 1</v>
      </c>
      <c r="O199" s="35" t="str">
        <f>VLOOKUP(A199,'Hospitalisation Details'!A197:M2539,8,FALSE)</f>
        <v>tier - 3</v>
      </c>
      <c r="P199" s="35" t="str">
        <f>VLOOKUP(A199,'Hospitalisation Details'!A197:M2539,9,FALSE)</f>
        <v>R1011</v>
      </c>
      <c r="Q199" s="35">
        <f ca="1">VLOOKUP(A199,'Hospitalisation Details'!A197:M2539,13,FALSE)</f>
        <v>31</v>
      </c>
      <c r="R199" s="32"/>
    </row>
    <row r="200" spans="1:18" ht="15.75" x14ac:dyDescent="0.25">
      <c r="A200" s="42" t="s">
        <v>2166</v>
      </c>
      <c r="B200" s="35" t="str">
        <f>VLOOKUP(A200,'Customer Names'!A197:D2532,3,FALSE)</f>
        <v>Denucci</v>
      </c>
      <c r="C200" s="35">
        <f>VLOOKUP(A200,'Medical Examinations'!A198:M2540,2,FALSE)</f>
        <v>31.73</v>
      </c>
      <c r="D200" s="35">
        <f>VLOOKUP(A200,'Medical Examinations'!A198:M2540,3,FALSE)</f>
        <v>4.3</v>
      </c>
      <c r="E200" s="35" t="str">
        <f>VLOOKUP(A200,'Medical Examinations'!A198:M2540,4,FALSE)</f>
        <v>No</v>
      </c>
      <c r="F200" s="35" t="str">
        <f>VLOOKUP(A200,'Medical Examinations'!A198:M2540,5,FALSE)</f>
        <v>No</v>
      </c>
      <c r="G200" s="35" t="str">
        <f>VLOOKUP(A200,'Medical Examinations'!A198:M2540,6,FALSE)</f>
        <v>No</v>
      </c>
      <c r="H200" s="35">
        <f>VLOOKUP(A200,'Medical Examinations'!$A$2:$M$2344,7,FALSE)</f>
        <v>0</v>
      </c>
      <c r="I200" s="35" t="str">
        <f>VLOOKUP(A200,'Medical Examinations'!A198:M2540,8,FALSE)</f>
        <v>yes</v>
      </c>
      <c r="J200" s="35" t="str">
        <f>VLOOKUP(A200,'Medical Examinations'!A198:M2540,9,FALSE)</f>
        <v>OBESITY</v>
      </c>
      <c r="K200" s="35" t="str">
        <f>VLOOKUP(A200,'Medical Examinations'!A198:M2540,10,FALSE)</f>
        <v>NORMAL</v>
      </c>
      <c r="L200" s="47">
        <f>VLOOKUP(A200,'Hospitalisation Details'!A198:M2540,12,FALSE)</f>
        <v>36434</v>
      </c>
      <c r="M200" s="34">
        <f>VLOOKUP(A200,'Hospitalisation Details'!A189:M2531,6,FALSE)</f>
        <v>36189.1</v>
      </c>
      <c r="N200" s="35" t="str">
        <f>VLOOKUP(A200,'Hospitalisation Details'!A198:M2540,7,FALSE)</f>
        <v>tier - 1</v>
      </c>
      <c r="O200" s="35" t="str">
        <f>VLOOKUP(A200,'Hospitalisation Details'!A198:M2540,8,FALSE)</f>
        <v>tier - 3</v>
      </c>
      <c r="P200" s="35" t="str">
        <f>VLOOKUP(A200,'Hospitalisation Details'!A198:M2540,9,FALSE)</f>
        <v>R1016</v>
      </c>
      <c r="Q200" s="35">
        <f ca="1">VLOOKUP(A200,'Hospitalisation Details'!A198:M2540,13,FALSE)</f>
        <v>25</v>
      </c>
      <c r="R200" s="32"/>
    </row>
    <row r="201" spans="1:18" ht="15.75" x14ac:dyDescent="0.25">
      <c r="A201" s="43" t="s">
        <v>2165</v>
      </c>
      <c r="B201" s="35" t="str">
        <f>VLOOKUP(A201,'Customer Names'!A198:D2533,3,FALSE)</f>
        <v>Saldana</v>
      </c>
      <c r="C201" s="35">
        <f>VLOOKUP(A201,'Medical Examinations'!A199:M2541,2,FALSE)</f>
        <v>36.64</v>
      </c>
      <c r="D201" s="35">
        <f>VLOOKUP(A201,'Medical Examinations'!A199:M2541,3,FALSE)</f>
        <v>11.34</v>
      </c>
      <c r="E201" s="35" t="str">
        <f>VLOOKUP(A201,'Medical Examinations'!A199:M2541,4,FALSE)</f>
        <v>No</v>
      </c>
      <c r="F201" s="35" t="str">
        <f>VLOOKUP(A201,'Medical Examinations'!A199:M2541,5,FALSE)</f>
        <v>No</v>
      </c>
      <c r="G201" s="35" t="str">
        <f>VLOOKUP(A201,'Medical Examinations'!A199:M2541,6,FALSE)</f>
        <v>No</v>
      </c>
      <c r="H201" s="35">
        <f>VLOOKUP(A201,'Medical Examinations'!$A$2:$M$2344,7,FALSE)</f>
        <v>0</v>
      </c>
      <c r="I201" s="35" t="str">
        <f>VLOOKUP(A201,'Medical Examinations'!A199:M2541,8,FALSE)</f>
        <v>yes</v>
      </c>
      <c r="J201" s="35" t="str">
        <f>VLOOKUP(A201,'Medical Examinations'!A199:M2541,9,FALSE)</f>
        <v>OBESITY</v>
      </c>
      <c r="K201" s="35" t="str">
        <f>VLOOKUP(A201,'Medical Examinations'!A199:M2541,10,FALSE)</f>
        <v>DIABETES</v>
      </c>
      <c r="L201" s="47">
        <f>VLOOKUP(A201,'Hospitalisation Details'!A199:M2541,12,FALSE)</f>
        <v>27369</v>
      </c>
      <c r="M201" s="34">
        <f>VLOOKUP(A201,'Hospitalisation Details'!A190:M2532,6,FALSE)</f>
        <v>36182.870000000003</v>
      </c>
      <c r="N201" s="35" t="str">
        <f>VLOOKUP(A201,'Hospitalisation Details'!A199:M2541,7,FALSE)</f>
        <v>tier - 2</v>
      </c>
      <c r="O201" s="35" t="str">
        <f>VLOOKUP(A201,'Hospitalisation Details'!A199:M2541,8,FALSE)</f>
        <v>tier - 3</v>
      </c>
      <c r="P201" s="35" t="str">
        <f>VLOOKUP(A201,'Hospitalisation Details'!A199:M2541,9,FALSE)</f>
        <v>R1012</v>
      </c>
      <c r="Q201" s="35">
        <f ca="1">VLOOKUP(A201,'Hospitalisation Details'!A199:M2541,13,FALSE)</f>
        <v>50</v>
      </c>
      <c r="R201" s="32"/>
    </row>
    <row r="202" spans="1:18" ht="15.75" x14ac:dyDescent="0.25">
      <c r="A202" s="42" t="s">
        <v>2164</v>
      </c>
      <c r="B202" s="35" t="str">
        <f>VLOOKUP(A202,'Customer Names'!A199:D2534,3,FALSE)</f>
        <v>Weinberg</v>
      </c>
      <c r="C202" s="35">
        <f>VLOOKUP(A202,'Medical Examinations'!A200:M2542,2,FALSE)</f>
        <v>36.85</v>
      </c>
      <c r="D202" s="35">
        <f>VLOOKUP(A202,'Medical Examinations'!A200:M2542,3,FALSE)</f>
        <v>5.88</v>
      </c>
      <c r="E202" s="35" t="str">
        <f>VLOOKUP(A202,'Medical Examinations'!A200:M2542,4,FALSE)</f>
        <v>No</v>
      </c>
      <c r="F202" s="35" t="str">
        <f>VLOOKUP(A202,'Medical Examinations'!A200:M2542,5,FALSE)</f>
        <v>yes</v>
      </c>
      <c r="G202" s="35" t="str">
        <f>VLOOKUP(A202,'Medical Examinations'!A200:M2542,6,FALSE)</f>
        <v>No</v>
      </c>
      <c r="H202" s="35">
        <f>VLOOKUP(A202,'Medical Examinations'!$A$2:$M$2344,7,FALSE)</f>
        <v>1</v>
      </c>
      <c r="I202" s="35" t="str">
        <f>VLOOKUP(A202,'Medical Examinations'!A200:M2542,8,FALSE)</f>
        <v>yes</v>
      </c>
      <c r="J202" s="35" t="str">
        <f>VLOOKUP(A202,'Medical Examinations'!A200:M2542,9,FALSE)</f>
        <v>OBESITY</v>
      </c>
      <c r="K202" s="35" t="str">
        <f>VLOOKUP(A202,'Medical Examinations'!A200:M2542,10,FALSE)</f>
        <v>PREDIABETES</v>
      </c>
      <c r="L202" s="47">
        <f>VLOOKUP(A202,'Hospitalisation Details'!A200:M2542,12,FALSE)</f>
        <v>38229</v>
      </c>
      <c r="M202" s="34">
        <f>VLOOKUP(A202,'Hospitalisation Details'!A191:M2533,6,FALSE)</f>
        <v>36149.480000000003</v>
      </c>
      <c r="N202" s="35" t="str">
        <f>VLOOKUP(A202,'Hospitalisation Details'!A200:M2542,7,FALSE)</f>
        <v>tier - 2</v>
      </c>
      <c r="O202" s="35" t="str">
        <f>VLOOKUP(A202,'Hospitalisation Details'!A200:M2542,8,FALSE)</f>
        <v>tier - 2</v>
      </c>
      <c r="P202" s="35" t="str">
        <f>VLOOKUP(A202,'Hospitalisation Details'!A200:M2542,9,FALSE)</f>
        <v>R1013</v>
      </c>
      <c r="Q202" s="35">
        <f ca="1">VLOOKUP(A202,'Hospitalisation Details'!A200:M2542,13,FALSE)</f>
        <v>20</v>
      </c>
      <c r="R202" s="32"/>
    </row>
    <row r="203" spans="1:18" ht="15.75" x14ac:dyDescent="0.25">
      <c r="A203" s="43" t="s">
        <v>2163</v>
      </c>
      <c r="B203" s="35" t="str">
        <f>VLOOKUP(A203,'Customer Names'!A200:D2535,3,FALSE)</f>
        <v>Walsh</v>
      </c>
      <c r="C203" s="35">
        <f>VLOOKUP(A203,'Medical Examinations'!A201:M2543,2,FALSE)</f>
        <v>33.33</v>
      </c>
      <c r="D203" s="35">
        <f>VLOOKUP(A203,'Medical Examinations'!A201:M2543,3,FALSE)</f>
        <v>5.01</v>
      </c>
      <c r="E203" s="35" t="str">
        <f>VLOOKUP(A203,'Medical Examinations'!A201:M2543,4,FALSE)</f>
        <v>yes</v>
      </c>
      <c r="F203" s="35" t="str">
        <f>VLOOKUP(A203,'Medical Examinations'!A201:M2543,5,FALSE)</f>
        <v>No</v>
      </c>
      <c r="G203" s="35" t="str">
        <f>VLOOKUP(A203,'Medical Examinations'!A201:M2543,6,FALSE)</f>
        <v>Yes</v>
      </c>
      <c r="H203" s="35">
        <f>VLOOKUP(A203,'Medical Examinations'!$A$2:$M$2344,7,FALSE)</f>
        <v>1</v>
      </c>
      <c r="I203" s="35" t="str">
        <f>VLOOKUP(A203,'Medical Examinations'!A201:M2543,8,FALSE)</f>
        <v>yes</v>
      </c>
      <c r="J203" s="35" t="str">
        <f>VLOOKUP(A203,'Medical Examinations'!A201:M2543,9,FALSE)</f>
        <v>OBESITY</v>
      </c>
      <c r="K203" s="35" t="str">
        <f>VLOOKUP(A203,'Medical Examinations'!A201:M2543,10,FALSE)</f>
        <v>NORMAL</v>
      </c>
      <c r="L203" s="47">
        <f>VLOOKUP(A203,'Hospitalisation Details'!A201:M2543,12,FALSE)</f>
        <v>35593</v>
      </c>
      <c r="M203" s="34">
        <f>VLOOKUP(A203,'Hospitalisation Details'!A192:M2534,6,FALSE)</f>
        <v>36124.57</v>
      </c>
      <c r="N203" s="35" t="str">
        <f>VLOOKUP(A203,'Hospitalisation Details'!A201:M2543,7,FALSE)</f>
        <v>tier - 1</v>
      </c>
      <c r="O203" s="35" t="str">
        <f>VLOOKUP(A203,'Hospitalisation Details'!A201:M2543,8,FALSE)</f>
        <v>tier - 3</v>
      </c>
      <c r="P203" s="35" t="str">
        <f>VLOOKUP(A203,'Hospitalisation Details'!A201:M2543,9,FALSE)</f>
        <v>R1013</v>
      </c>
      <c r="Q203" s="35">
        <f ca="1">VLOOKUP(A203,'Hospitalisation Details'!A201:M2543,13,FALSE)</f>
        <v>27</v>
      </c>
      <c r="R203" s="32"/>
    </row>
    <row r="204" spans="1:18" ht="15.75" x14ac:dyDescent="0.25">
      <c r="A204" s="42" t="s">
        <v>2162</v>
      </c>
      <c r="B204" s="35" t="str">
        <f>VLOOKUP(A204,'Customer Names'!A201:D2536,3,FALSE)</f>
        <v>Pasten</v>
      </c>
      <c r="C204" s="35">
        <f>VLOOKUP(A204,'Medical Examinations'!A202:M2544,2,FALSE)</f>
        <v>39.14</v>
      </c>
      <c r="D204" s="35">
        <f>VLOOKUP(A204,'Medical Examinations'!A202:M2544,3,FALSE)</f>
        <v>4.4000000000000004</v>
      </c>
      <c r="E204" s="35" t="str">
        <f>VLOOKUP(A204,'Medical Examinations'!A202:M2544,4,FALSE)</f>
        <v>No</v>
      </c>
      <c r="F204" s="35" t="str">
        <f>VLOOKUP(A204,'Medical Examinations'!A202:M2544,5,FALSE)</f>
        <v>No</v>
      </c>
      <c r="G204" s="35" t="str">
        <f>VLOOKUP(A204,'Medical Examinations'!A202:M2544,6,FALSE)</f>
        <v>Yes</v>
      </c>
      <c r="H204" s="35">
        <f>VLOOKUP(A204,'Medical Examinations'!$A$2:$M$2344,7,FALSE)</f>
        <v>1</v>
      </c>
      <c r="I204" s="35" t="str">
        <f>VLOOKUP(A204,'Medical Examinations'!A202:M2544,8,FALSE)</f>
        <v>yes</v>
      </c>
      <c r="J204" s="35" t="str">
        <f>VLOOKUP(A204,'Medical Examinations'!A202:M2544,9,FALSE)</f>
        <v>OBESITY</v>
      </c>
      <c r="K204" s="35" t="str">
        <f>VLOOKUP(A204,'Medical Examinations'!A202:M2544,10,FALSE)</f>
        <v>NORMAL</v>
      </c>
      <c r="L204" s="47">
        <f>VLOOKUP(A204,'Hospitalisation Details'!A202:M2544,12,FALSE)</f>
        <v>29163</v>
      </c>
      <c r="M204" s="34">
        <f>VLOOKUP(A204,'Hospitalisation Details'!A193:M2535,6,FALSE)</f>
        <v>36090.49</v>
      </c>
      <c r="N204" s="35" t="str">
        <f>VLOOKUP(A204,'Hospitalisation Details'!A202:M2544,7,FALSE)</f>
        <v>tier - 2</v>
      </c>
      <c r="O204" s="35" t="str">
        <f>VLOOKUP(A204,'Hospitalisation Details'!A202:M2544,8,FALSE)</f>
        <v>tier - 2</v>
      </c>
      <c r="P204" s="35" t="str">
        <f>VLOOKUP(A204,'Hospitalisation Details'!A202:M2544,9,FALSE)</f>
        <v>R1011</v>
      </c>
      <c r="Q204" s="35">
        <f ca="1">VLOOKUP(A204,'Hospitalisation Details'!A202:M2544,13,FALSE)</f>
        <v>45</v>
      </c>
      <c r="R204" s="32"/>
    </row>
    <row r="205" spans="1:18" ht="15.75" x14ac:dyDescent="0.25">
      <c r="A205" s="43" t="s">
        <v>2161</v>
      </c>
      <c r="B205" s="35" t="str">
        <f>VLOOKUP(A205,'Customer Names'!A202:D2537,3,FALSE)</f>
        <v>LaBelle</v>
      </c>
      <c r="C205" s="35">
        <f>VLOOKUP(A205,'Medical Examinations'!A203:M2545,2,FALSE)</f>
        <v>32.9</v>
      </c>
      <c r="D205" s="35">
        <f>VLOOKUP(A205,'Medical Examinations'!A203:M2545,3,FALSE)</f>
        <v>6.26</v>
      </c>
      <c r="E205" s="35" t="str">
        <f>VLOOKUP(A205,'Medical Examinations'!A203:M2545,4,FALSE)</f>
        <v>yes</v>
      </c>
      <c r="F205" s="35" t="str">
        <f>VLOOKUP(A205,'Medical Examinations'!A203:M2545,5,FALSE)</f>
        <v>No</v>
      </c>
      <c r="G205" s="35" t="str">
        <f>VLOOKUP(A205,'Medical Examinations'!A203:M2545,6,FALSE)</f>
        <v>No</v>
      </c>
      <c r="H205" s="35">
        <f>VLOOKUP(A205,'Medical Examinations'!$A$2:$M$2344,7,FALSE)</f>
        <v>0</v>
      </c>
      <c r="I205" s="35" t="str">
        <f>VLOOKUP(A205,'Medical Examinations'!A203:M2545,8,FALSE)</f>
        <v>yes</v>
      </c>
      <c r="J205" s="35" t="str">
        <f>VLOOKUP(A205,'Medical Examinations'!A203:M2545,9,FALSE)</f>
        <v>OBESITY</v>
      </c>
      <c r="K205" s="35" t="str">
        <f>VLOOKUP(A205,'Medical Examinations'!A203:M2545,10,FALSE)</f>
        <v>PREDIABETES</v>
      </c>
      <c r="L205" s="47">
        <f>VLOOKUP(A205,'Hospitalisation Details'!A203:M2545,12,FALSE)</f>
        <v>35297</v>
      </c>
      <c r="M205" s="34">
        <f>VLOOKUP(A205,'Hospitalisation Details'!A194:M2536,6,FALSE)</f>
        <v>36085.22</v>
      </c>
      <c r="N205" s="35" t="str">
        <f>VLOOKUP(A205,'Hospitalisation Details'!A203:M2545,7,FALSE)</f>
        <v>tier - 1</v>
      </c>
      <c r="O205" s="35" t="str">
        <f>VLOOKUP(A205,'Hospitalisation Details'!A203:M2545,8,FALSE)</f>
        <v>tier - 1</v>
      </c>
      <c r="P205" s="35" t="str">
        <f>VLOOKUP(A205,'Hospitalisation Details'!A203:M2545,9,FALSE)</f>
        <v>R1011</v>
      </c>
      <c r="Q205" s="35">
        <f ca="1">VLOOKUP(A205,'Hospitalisation Details'!A203:M2545,13,FALSE)</f>
        <v>28</v>
      </c>
      <c r="R205" s="32"/>
    </row>
    <row r="206" spans="1:18" ht="15.75" x14ac:dyDescent="0.25">
      <c r="A206" s="42" t="s">
        <v>2160</v>
      </c>
      <c r="B206" s="35" t="str">
        <f>VLOOKUP(A206,'Customer Names'!A203:D2538,3,FALSE)</f>
        <v>Guzman</v>
      </c>
      <c r="C206" s="35">
        <f>VLOOKUP(A206,'Medical Examinations'!A204:M2546,2,FALSE)</f>
        <v>29.78</v>
      </c>
      <c r="D206" s="35">
        <f>VLOOKUP(A206,'Medical Examinations'!A204:M2546,3,FALSE)</f>
        <v>10.27</v>
      </c>
      <c r="E206" s="35" t="str">
        <f>VLOOKUP(A206,'Medical Examinations'!A204:M2546,4,FALSE)</f>
        <v>yes</v>
      </c>
      <c r="F206" s="35" t="str">
        <f>VLOOKUP(A206,'Medical Examinations'!A204:M2546,5,FALSE)</f>
        <v>No</v>
      </c>
      <c r="G206" s="35" t="str">
        <f>VLOOKUP(A206,'Medical Examinations'!A204:M2546,6,FALSE)</f>
        <v>Yes</v>
      </c>
      <c r="H206" s="35">
        <f>VLOOKUP(A206,'Medical Examinations'!$A$2:$M$2344,7,FALSE)</f>
        <v>1</v>
      </c>
      <c r="I206" s="35" t="str">
        <f>VLOOKUP(A206,'Medical Examinations'!A204:M2546,8,FALSE)</f>
        <v>yes</v>
      </c>
      <c r="J206" s="35" t="str">
        <f>VLOOKUP(A206,'Medical Examinations'!A204:M2546,9,FALSE)</f>
        <v>OVERWEIGHT</v>
      </c>
      <c r="K206" s="35" t="str">
        <f>VLOOKUP(A206,'Medical Examinations'!A204:M2546,10,FALSE)</f>
        <v>DIABETES</v>
      </c>
      <c r="L206" s="47">
        <f>VLOOKUP(A206,'Hospitalisation Details'!A204:M2546,12,FALSE)</f>
        <v>23214</v>
      </c>
      <c r="M206" s="34">
        <f>VLOOKUP(A206,'Hospitalisation Details'!A195:M2537,6,FALSE)</f>
        <v>36074.339999999997</v>
      </c>
      <c r="N206" s="35" t="str">
        <f>VLOOKUP(A206,'Hospitalisation Details'!A204:M2546,7,FALSE)</f>
        <v>tier - 2</v>
      </c>
      <c r="O206" s="35" t="str">
        <f>VLOOKUP(A206,'Hospitalisation Details'!A204:M2546,8,FALSE)</f>
        <v>tier - 1</v>
      </c>
      <c r="P206" s="35" t="str">
        <f>VLOOKUP(A206,'Hospitalisation Details'!A204:M2546,9,FALSE)</f>
        <v>R1011</v>
      </c>
      <c r="Q206" s="35">
        <f ca="1">VLOOKUP(A206,'Hospitalisation Details'!A204:M2546,13,FALSE)</f>
        <v>61</v>
      </c>
      <c r="R206" s="32"/>
    </row>
    <row r="207" spans="1:18" ht="15.75" x14ac:dyDescent="0.25">
      <c r="A207" s="43" t="s">
        <v>2159</v>
      </c>
      <c r="B207" s="35" t="str">
        <f>VLOOKUP(A207,'Customer Names'!A204:D2539,3,FALSE)</f>
        <v>Turnbull</v>
      </c>
      <c r="C207" s="35">
        <f>VLOOKUP(A207,'Medical Examinations'!A205:M2547,2,FALSE)</f>
        <v>32.78</v>
      </c>
      <c r="D207" s="35">
        <f>VLOOKUP(A207,'Medical Examinations'!A205:M2547,3,FALSE)</f>
        <v>5.27</v>
      </c>
      <c r="E207" s="35" t="str">
        <f>VLOOKUP(A207,'Medical Examinations'!A205:M2547,4,FALSE)</f>
        <v>No</v>
      </c>
      <c r="F207" s="35" t="str">
        <f>VLOOKUP(A207,'Medical Examinations'!A205:M2547,5,FALSE)</f>
        <v>No</v>
      </c>
      <c r="G207" s="35" t="str">
        <f>VLOOKUP(A207,'Medical Examinations'!A205:M2547,6,FALSE)</f>
        <v>No</v>
      </c>
      <c r="H207" s="35">
        <f>VLOOKUP(A207,'Medical Examinations'!$A$2:$M$2344,7,FALSE)</f>
        <v>0</v>
      </c>
      <c r="I207" s="35" t="str">
        <f>VLOOKUP(A207,'Medical Examinations'!A205:M2547,8,FALSE)</f>
        <v>yes</v>
      </c>
      <c r="J207" s="35" t="str">
        <f>VLOOKUP(A207,'Medical Examinations'!A205:M2547,9,FALSE)</f>
        <v>OBESITY</v>
      </c>
      <c r="K207" s="35" t="str">
        <f>VLOOKUP(A207,'Medical Examinations'!A205:M2547,10,FALSE)</f>
        <v>NORMAL</v>
      </c>
      <c r="L207" s="47">
        <f>VLOOKUP(A207,'Hospitalisation Details'!A205:M2547,12,FALSE)</f>
        <v>36407</v>
      </c>
      <c r="M207" s="34">
        <f>VLOOKUP(A207,'Hospitalisation Details'!A196:M2538,6,FALSE)</f>
        <v>36021.01</v>
      </c>
      <c r="N207" s="35" t="str">
        <f>VLOOKUP(A207,'Hospitalisation Details'!A205:M2547,7,FALSE)</f>
        <v>tier - 2</v>
      </c>
      <c r="O207" s="35" t="str">
        <f>VLOOKUP(A207,'Hospitalisation Details'!A205:M2547,8,FALSE)</f>
        <v>tier - 3</v>
      </c>
      <c r="P207" s="35" t="str">
        <f>VLOOKUP(A207,'Hospitalisation Details'!A205:M2547,9,FALSE)</f>
        <v>R1013</v>
      </c>
      <c r="Q207" s="35">
        <f ca="1">VLOOKUP(A207,'Hospitalisation Details'!A205:M2547,13,FALSE)</f>
        <v>25</v>
      </c>
      <c r="R207" s="32"/>
    </row>
    <row r="208" spans="1:18" ht="15.75" x14ac:dyDescent="0.25">
      <c r="A208" s="42" t="s">
        <v>2158</v>
      </c>
      <c r="B208" s="35" t="str">
        <f>VLOOKUP(A208,'Customer Names'!A205:D2540,3,FALSE)</f>
        <v>Aguero</v>
      </c>
      <c r="C208" s="35">
        <f>VLOOKUP(A208,'Medical Examinations'!A206:M2548,2,FALSE)</f>
        <v>41.65</v>
      </c>
      <c r="D208" s="35">
        <f>VLOOKUP(A208,'Medical Examinations'!A206:M2548,3,FALSE)</f>
        <v>10.73</v>
      </c>
      <c r="E208" s="35" t="str">
        <f>VLOOKUP(A208,'Medical Examinations'!A206:M2548,4,FALSE)</f>
        <v>yes</v>
      </c>
      <c r="F208" s="35" t="str">
        <f>VLOOKUP(A208,'Medical Examinations'!A206:M2548,5,FALSE)</f>
        <v>No</v>
      </c>
      <c r="G208" s="35" t="str">
        <f>VLOOKUP(A208,'Medical Examinations'!A206:M2548,6,FALSE)</f>
        <v>No</v>
      </c>
      <c r="H208" s="35">
        <f>VLOOKUP(A208,'Medical Examinations'!$A$2:$M$2344,7,FALSE)</f>
        <v>0</v>
      </c>
      <c r="I208" s="35" t="str">
        <f>VLOOKUP(A208,'Medical Examinations'!A206:M2548,8,FALSE)</f>
        <v>yes</v>
      </c>
      <c r="J208" s="35" t="str">
        <f>VLOOKUP(A208,'Medical Examinations'!A206:M2548,9,FALSE)</f>
        <v>OBESITY</v>
      </c>
      <c r="K208" s="35" t="str">
        <f>VLOOKUP(A208,'Medical Examinations'!A206:M2548,10,FALSE)</f>
        <v>DIABETES</v>
      </c>
      <c r="L208" s="47">
        <f>VLOOKUP(A208,'Hospitalisation Details'!A206:M2548,12,FALSE)</f>
        <v>29912</v>
      </c>
      <c r="M208" s="34">
        <f>VLOOKUP(A208,'Hospitalisation Details'!A197:M2539,6,FALSE)</f>
        <v>35952.65</v>
      </c>
      <c r="N208" s="35" t="str">
        <f>VLOOKUP(A208,'Hospitalisation Details'!A206:M2548,7,FALSE)</f>
        <v>tier - 1</v>
      </c>
      <c r="O208" s="35" t="str">
        <f>VLOOKUP(A208,'Hospitalisation Details'!A206:M2548,8,FALSE)</f>
        <v>tier - 3</v>
      </c>
      <c r="P208" s="35" t="str">
        <f>VLOOKUP(A208,'Hospitalisation Details'!A206:M2548,9,FALSE)</f>
        <v>R1011</v>
      </c>
      <c r="Q208" s="35">
        <f ca="1">VLOOKUP(A208,'Hospitalisation Details'!A206:M2548,13,FALSE)</f>
        <v>43</v>
      </c>
      <c r="R208" s="32"/>
    </row>
    <row r="209" spans="1:18" ht="15.75" x14ac:dyDescent="0.25">
      <c r="A209" s="43" t="s">
        <v>2157</v>
      </c>
      <c r="B209" s="35" t="str">
        <f>VLOOKUP(A209,'Customer Names'!A206:D2541,3,FALSE)</f>
        <v>Woodward</v>
      </c>
      <c r="C209" s="35">
        <f>VLOOKUP(A209,'Medical Examinations'!A207:M2549,2,FALSE)</f>
        <v>50.79</v>
      </c>
      <c r="D209" s="35">
        <f>VLOOKUP(A209,'Medical Examinations'!A207:M2549,3,FALSE)</f>
        <v>4.45</v>
      </c>
      <c r="E209" s="35" t="str">
        <f>VLOOKUP(A209,'Medical Examinations'!A207:M2549,4,FALSE)</f>
        <v>No</v>
      </c>
      <c r="F209" s="35" t="str">
        <f>VLOOKUP(A209,'Medical Examinations'!A207:M2549,5,FALSE)</f>
        <v>No</v>
      </c>
      <c r="G209" s="35" t="str">
        <f>VLOOKUP(A209,'Medical Examinations'!A207:M2549,6,FALSE)</f>
        <v>No</v>
      </c>
      <c r="H209" s="35">
        <f>VLOOKUP(A209,'Medical Examinations'!$A$2:$M$2344,7,FALSE)</f>
        <v>1</v>
      </c>
      <c r="I209" s="35" t="str">
        <f>VLOOKUP(A209,'Medical Examinations'!A207:M2549,8,FALSE)</f>
        <v>yes</v>
      </c>
      <c r="J209" s="35" t="str">
        <f>VLOOKUP(A209,'Medical Examinations'!A207:M2549,9,FALSE)</f>
        <v>OBESITY</v>
      </c>
      <c r="K209" s="35" t="str">
        <f>VLOOKUP(A209,'Medical Examinations'!A207:M2549,10,FALSE)</f>
        <v>NORMAL</v>
      </c>
      <c r="L209" s="47">
        <f>VLOOKUP(A209,'Hospitalisation Details'!A207:M2549,12,FALSE)</f>
        <v>33773</v>
      </c>
      <c r="M209" s="34">
        <f>VLOOKUP(A209,'Hospitalisation Details'!A198:M2540,6,FALSE)</f>
        <v>35883.269999999997</v>
      </c>
      <c r="N209" s="35" t="str">
        <f>VLOOKUP(A209,'Hospitalisation Details'!A207:M2549,7,FALSE)</f>
        <v>tier - 2</v>
      </c>
      <c r="O209" s="35" t="str">
        <f>VLOOKUP(A209,'Hospitalisation Details'!A207:M2549,8,FALSE)</f>
        <v>tier - 1</v>
      </c>
      <c r="P209" s="35" t="str">
        <f>VLOOKUP(A209,'Hospitalisation Details'!A207:M2549,9,FALSE)</f>
        <v>R1011</v>
      </c>
      <c r="Q209" s="35">
        <f ca="1">VLOOKUP(A209,'Hospitalisation Details'!A207:M2549,13,FALSE)</f>
        <v>32</v>
      </c>
      <c r="R209" s="32"/>
    </row>
    <row r="210" spans="1:18" ht="15.75" x14ac:dyDescent="0.25">
      <c r="A210" s="42" t="s">
        <v>2156</v>
      </c>
      <c r="B210" s="35" t="str">
        <f>VLOOKUP(A210,'Customer Names'!A207:D2542,3,FALSE)</f>
        <v>McElroy</v>
      </c>
      <c r="C210" s="35">
        <f>VLOOKUP(A210,'Medical Examinations'!A208:M2550,2,FALSE)</f>
        <v>35.43</v>
      </c>
      <c r="D210" s="35">
        <f>VLOOKUP(A210,'Medical Examinations'!A208:M2550,3,FALSE)</f>
        <v>5.25</v>
      </c>
      <c r="E210" s="35" t="str">
        <f>VLOOKUP(A210,'Medical Examinations'!A208:M2550,4,FALSE)</f>
        <v>yes</v>
      </c>
      <c r="F210" s="35" t="str">
        <f>VLOOKUP(A210,'Medical Examinations'!A208:M2550,5,FALSE)</f>
        <v>No</v>
      </c>
      <c r="G210" s="35" t="str">
        <f>VLOOKUP(A210,'Medical Examinations'!A208:M2550,6,FALSE)</f>
        <v>No</v>
      </c>
      <c r="H210" s="35">
        <f>VLOOKUP(A210,'Medical Examinations'!$A$2:$M$2344,7,FALSE)</f>
        <v>0</v>
      </c>
      <c r="I210" s="35" t="str">
        <f>VLOOKUP(A210,'Medical Examinations'!A208:M2550,8,FALSE)</f>
        <v>yes</v>
      </c>
      <c r="J210" s="35" t="str">
        <f>VLOOKUP(A210,'Medical Examinations'!A208:M2550,9,FALSE)</f>
        <v>OBESITY</v>
      </c>
      <c r="K210" s="35" t="str">
        <f>VLOOKUP(A210,'Medical Examinations'!A208:M2550,10,FALSE)</f>
        <v>NORMAL</v>
      </c>
      <c r="L210" s="47">
        <f>VLOOKUP(A210,'Hospitalisation Details'!A208:M2550,12,FALSE)</f>
        <v>28037</v>
      </c>
      <c r="M210" s="34">
        <f>VLOOKUP(A210,'Hospitalisation Details'!A199:M2541,6,FALSE)</f>
        <v>35733.96</v>
      </c>
      <c r="N210" s="35" t="str">
        <f>VLOOKUP(A210,'Hospitalisation Details'!A208:M2550,7,FALSE)</f>
        <v>tier - 2</v>
      </c>
      <c r="O210" s="35" t="str">
        <f>VLOOKUP(A210,'Hospitalisation Details'!A208:M2550,8,FALSE)</f>
        <v>tier - 2</v>
      </c>
      <c r="P210" s="35" t="str">
        <f>VLOOKUP(A210,'Hospitalisation Details'!A208:M2550,9,FALSE)</f>
        <v>R1011</v>
      </c>
      <c r="Q210" s="35">
        <f ca="1">VLOOKUP(A210,'Hospitalisation Details'!A208:M2550,13,FALSE)</f>
        <v>48</v>
      </c>
      <c r="R210" s="32"/>
    </row>
    <row r="211" spans="1:18" ht="15.75" x14ac:dyDescent="0.25">
      <c r="A211" s="43" t="s">
        <v>2155</v>
      </c>
      <c r="B211" s="35" t="str">
        <f>VLOOKUP(A211,'Customer Names'!A208:D2543,3,FALSE)</f>
        <v>Lopez</v>
      </c>
      <c r="C211" s="35">
        <f>VLOOKUP(A211,'Medical Examinations'!A209:M2551,2,FALSE)</f>
        <v>35.25</v>
      </c>
      <c r="D211" s="35">
        <f>VLOOKUP(A211,'Medical Examinations'!A209:M2551,3,FALSE)</f>
        <v>9.51</v>
      </c>
      <c r="E211" s="35" t="str">
        <f>VLOOKUP(A211,'Medical Examinations'!A209:M2551,4,FALSE)</f>
        <v>No</v>
      </c>
      <c r="F211" s="35" t="str">
        <f>VLOOKUP(A211,'Medical Examinations'!A209:M2551,5,FALSE)</f>
        <v>No</v>
      </c>
      <c r="G211" s="35" t="str">
        <f>VLOOKUP(A211,'Medical Examinations'!A209:M2551,6,FALSE)</f>
        <v>No</v>
      </c>
      <c r="H211" s="35">
        <f>VLOOKUP(A211,'Medical Examinations'!$A$2:$M$2344,7,FALSE)</f>
        <v>0</v>
      </c>
      <c r="I211" s="35" t="str">
        <f>VLOOKUP(A211,'Medical Examinations'!A209:M2551,8,FALSE)</f>
        <v>yes</v>
      </c>
      <c r="J211" s="35" t="str">
        <f>VLOOKUP(A211,'Medical Examinations'!A209:M2551,9,FALSE)</f>
        <v>OBESITY</v>
      </c>
      <c r="K211" s="35" t="str">
        <f>VLOOKUP(A211,'Medical Examinations'!A209:M2551,10,FALSE)</f>
        <v>DIABETES</v>
      </c>
      <c r="L211" s="47">
        <f>VLOOKUP(A211,'Hospitalisation Details'!A209:M2551,12,FALSE)</f>
        <v>27225</v>
      </c>
      <c r="M211" s="34">
        <f>VLOOKUP(A211,'Hospitalisation Details'!A200:M2542,6,FALSE)</f>
        <v>35711.39</v>
      </c>
      <c r="N211" s="35" t="str">
        <f>VLOOKUP(A211,'Hospitalisation Details'!A209:M2551,7,FALSE)</f>
        <v>tier - 2</v>
      </c>
      <c r="O211" s="35" t="str">
        <f>VLOOKUP(A211,'Hospitalisation Details'!A209:M2551,8,FALSE)</f>
        <v>tier - 3</v>
      </c>
      <c r="P211" s="35" t="str">
        <f>VLOOKUP(A211,'Hospitalisation Details'!A209:M2551,9,FALSE)</f>
        <v>R1012</v>
      </c>
      <c r="Q211" s="35">
        <f ca="1">VLOOKUP(A211,'Hospitalisation Details'!A209:M2551,13,FALSE)</f>
        <v>50</v>
      </c>
      <c r="R211" s="32"/>
    </row>
    <row r="212" spans="1:18" ht="15.75" x14ac:dyDescent="0.25">
      <c r="A212" s="42" t="s">
        <v>2154</v>
      </c>
      <c r="B212" s="35" t="str">
        <f>VLOOKUP(A212,'Customer Names'!A209:D2544,3,FALSE)</f>
        <v>Cardosi</v>
      </c>
      <c r="C212" s="35">
        <f>VLOOKUP(A212,'Medical Examinations'!A210:M2552,2,FALSE)</f>
        <v>36.85</v>
      </c>
      <c r="D212" s="35">
        <f>VLOOKUP(A212,'Medical Examinations'!A210:M2552,3,FALSE)</f>
        <v>11.12</v>
      </c>
      <c r="E212" s="35" t="str">
        <f>VLOOKUP(A212,'Medical Examinations'!A210:M2552,4,FALSE)</f>
        <v>No</v>
      </c>
      <c r="F212" s="35" t="str">
        <f>VLOOKUP(A212,'Medical Examinations'!A210:M2552,5,FALSE)</f>
        <v>No</v>
      </c>
      <c r="G212" s="35" t="str">
        <f>VLOOKUP(A212,'Medical Examinations'!A210:M2552,6,FALSE)</f>
        <v>No</v>
      </c>
      <c r="H212" s="35">
        <f>VLOOKUP(A212,'Medical Examinations'!$A$2:$M$2344,7,FALSE)</f>
        <v>0</v>
      </c>
      <c r="I212" s="35" t="str">
        <f>VLOOKUP(A212,'Medical Examinations'!A210:M2552,8,FALSE)</f>
        <v>yes</v>
      </c>
      <c r="J212" s="35" t="str">
        <f>VLOOKUP(A212,'Medical Examinations'!A210:M2552,9,FALSE)</f>
        <v>OBESITY</v>
      </c>
      <c r="K212" s="35" t="str">
        <f>VLOOKUP(A212,'Medical Examinations'!A210:M2552,10,FALSE)</f>
        <v>DIABETES</v>
      </c>
      <c r="L212" s="47">
        <f>VLOOKUP(A212,'Hospitalisation Details'!A210:M2552,12,FALSE)</f>
        <v>28843</v>
      </c>
      <c r="M212" s="34">
        <f>VLOOKUP(A212,'Hospitalisation Details'!A201:M2543,6,FALSE)</f>
        <v>35701.9</v>
      </c>
      <c r="N212" s="35" t="str">
        <f>VLOOKUP(A212,'Hospitalisation Details'!A210:M2552,7,FALSE)</f>
        <v>tier - 2</v>
      </c>
      <c r="O212" s="35" t="str">
        <f>VLOOKUP(A212,'Hospitalisation Details'!A210:M2552,8,FALSE)</f>
        <v>tier - 1</v>
      </c>
      <c r="P212" s="35" t="str">
        <f>VLOOKUP(A212,'Hospitalisation Details'!A210:M2552,9,FALSE)</f>
        <v>R1011</v>
      </c>
      <c r="Q212" s="35">
        <f ca="1">VLOOKUP(A212,'Hospitalisation Details'!A210:M2552,13,FALSE)</f>
        <v>46</v>
      </c>
      <c r="R212" s="32"/>
    </row>
    <row r="213" spans="1:18" ht="15.75" x14ac:dyDescent="0.25">
      <c r="A213" s="43" t="s">
        <v>2153</v>
      </c>
      <c r="B213" s="35" t="str">
        <f>VLOOKUP(A213,'Customer Names'!A210:D2545,3,FALSE)</f>
        <v>Looney</v>
      </c>
      <c r="C213" s="35">
        <f>VLOOKUP(A213,'Medical Examinations'!A211:M2553,2,FALSE)</f>
        <v>31.02</v>
      </c>
      <c r="D213" s="35">
        <f>VLOOKUP(A213,'Medical Examinations'!A211:M2553,3,FALSE)</f>
        <v>4.5599999999999996</v>
      </c>
      <c r="E213" s="35" t="str">
        <f>VLOOKUP(A213,'Medical Examinations'!A211:M2553,4,FALSE)</f>
        <v>No</v>
      </c>
      <c r="F213" s="35" t="str">
        <f>VLOOKUP(A213,'Medical Examinations'!A211:M2553,5,FALSE)</f>
        <v>yes</v>
      </c>
      <c r="G213" s="35" t="str">
        <f>VLOOKUP(A213,'Medical Examinations'!A211:M2553,6,FALSE)</f>
        <v>No</v>
      </c>
      <c r="H213" s="35">
        <f>VLOOKUP(A213,'Medical Examinations'!$A$2:$M$2344,7,FALSE)</f>
        <v>1</v>
      </c>
      <c r="I213" s="35" t="str">
        <f>VLOOKUP(A213,'Medical Examinations'!A211:M2553,8,FALSE)</f>
        <v>yes</v>
      </c>
      <c r="J213" s="35" t="str">
        <f>VLOOKUP(A213,'Medical Examinations'!A211:M2553,9,FALSE)</f>
        <v>OBESITY</v>
      </c>
      <c r="K213" s="35" t="str">
        <f>VLOOKUP(A213,'Medical Examinations'!A211:M2553,10,FALSE)</f>
        <v>NORMAL</v>
      </c>
      <c r="L213" s="47">
        <f>VLOOKUP(A213,'Hospitalisation Details'!A211:M2553,12,FALSE)</f>
        <v>36877</v>
      </c>
      <c r="M213" s="34">
        <f>VLOOKUP(A213,'Hospitalisation Details'!A202:M2544,6,FALSE)</f>
        <v>35595.589999999997</v>
      </c>
      <c r="N213" s="35" t="str">
        <f>VLOOKUP(A213,'Hospitalisation Details'!A211:M2553,7,FALSE)</f>
        <v>tier - 2</v>
      </c>
      <c r="O213" s="35" t="str">
        <f>VLOOKUP(A213,'Hospitalisation Details'!A211:M2553,8,FALSE)</f>
        <v>tier - 3</v>
      </c>
      <c r="P213" s="35" t="str">
        <f>VLOOKUP(A213,'Hospitalisation Details'!A211:M2553,9,FALSE)</f>
        <v>R1013</v>
      </c>
      <c r="Q213" s="35">
        <f ca="1">VLOOKUP(A213,'Hospitalisation Details'!A211:M2553,13,FALSE)</f>
        <v>24</v>
      </c>
      <c r="R213" s="32"/>
    </row>
    <row r="214" spans="1:18" ht="15.75" x14ac:dyDescent="0.25">
      <c r="A214" s="42" t="s">
        <v>2152</v>
      </c>
      <c r="B214" s="35" t="str">
        <f>VLOOKUP(A214,'Customer Names'!A211:D2546,3,FALSE)</f>
        <v>Zyryanov</v>
      </c>
      <c r="C214" s="35">
        <f>VLOOKUP(A214,'Medical Examinations'!A212:M2554,2,FALSE)</f>
        <v>35.6</v>
      </c>
      <c r="D214" s="35">
        <f>VLOOKUP(A214,'Medical Examinations'!A212:M2554,3,FALSE)</f>
        <v>4.0199999999999996</v>
      </c>
      <c r="E214" s="35" t="str">
        <f>VLOOKUP(A214,'Medical Examinations'!A212:M2554,4,FALSE)</f>
        <v>yes</v>
      </c>
      <c r="F214" s="35" t="str">
        <f>VLOOKUP(A214,'Medical Examinations'!A212:M2554,5,FALSE)</f>
        <v>yes</v>
      </c>
      <c r="G214" s="35" t="str">
        <f>VLOOKUP(A214,'Medical Examinations'!A212:M2554,6,FALSE)</f>
        <v>No</v>
      </c>
      <c r="H214" s="35">
        <f>VLOOKUP(A214,'Medical Examinations'!$A$2:$M$2344,7,FALSE)</f>
        <v>2</v>
      </c>
      <c r="I214" s="35" t="str">
        <f>VLOOKUP(A214,'Medical Examinations'!A212:M2554,8,FALSE)</f>
        <v>yes</v>
      </c>
      <c r="J214" s="35" t="str">
        <f>VLOOKUP(A214,'Medical Examinations'!A212:M2554,9,FALSE)</f>
        <v>OBESITY</v>
      </c>
      <c r="K214" s="35" t="str">
        <f>VLOOKUP(A214,'Medical Examinations'!A212:M2554,10,FALSE)</f>
        <v>NORMAL</v>
      </c>
      <c r="L214" s="47">
        <f>VLOOKUP(A214,'Hospitalisation Details'!A212:M2554,12,FALSE)</f>
        <v>36849</v>
      </c>
      <c r="M214" s="34">
        <f>VLOOKUP(A214,'Hospitalisation Details'!A203:M2545,6,FALSE)</f>
        <v>35585.58</v>
      </c>
      <c r="N214" s="35" t="str">
        <f>VLOOKUP(A214,'Hospitalisation Details'!A212:M2554,7,FALSE)</f>
        <v>tier - 2</v>
      </c>
      <c r="O214" s="35" t="str">
        <f>VLOOKUP(A214,'Hospitalisation Details'!A212:M2554,8,FALSE)</f>
        <v>tier - 3</v>
      </c>
      <c r="P214" s="35" t="str">
        <f>VLOOKUP(A214,'Hospitalisation Details'!A212:M2554,9,FALSE)</f>
        <v>R1011</v>
      </c>
      <c r="Q214" s="35">
        <f ca="1">VLOOKUP(A214,'Hospitalisation Details'!A212:M2554,13,FALSE)</f>
        <v>24</v>
      </c>
      <c r="R214" s="32"/>
    </row>
    <row r="215" spans="1:18" ht="15.75" x14ac:dyDescent="0.25">
      <c r="A215" s="43" t="s">
        <v>2151</v>
      </c>
      <c r="B215" s="35" t="str">
        <f>VLOOKUP(A215,'Customer Names'!A212:D2547,3,FALSE)</f>
        <v>Gavin</v>
      </c>
      <c r="C215" s="35">
        <f>VLOOKUP(A215,'Medical Examinations'!A213:M2555,2,FALSE)</f>
        <v>34.39</v>
      </c>
      <c r="D215" s="35">
        <f>VLOOKUP(A215,'Medical Examinations'!A213:M2555,3,FALSE)</f>
        <v>8.7200000000000006</v>
      </c>
      <c r="E215" s="35" t="str">
        <f>VLOOKUP(A215,'Medical Examinations'!A213:M2555,4,FALSE)</f>
        <v>No</v>
      </c>
      <c r="F215" s="35" t="str">
        <f>VLOOKUP(A215,'Medical Examinations'!A213:M2555,5,FALSE)</f>
        <v>No</v>
      </c>
      <c r="G215" s="35" t="str">
        <f>VLOOKUP(A215,'Medical Examinations'!A213:M2555,6,FALSE)</f>
        <v>No</v>
      </c>
      <c r="H215" s="35">
        <f>VLOOKUP(A215,'Medical Examinations'!$A$2:$M$2344,7,FALSE)</f>
        <v>0</v>
      </c>
      <c r="I215" s="35" t="str">
        <f>VLOOKUP(A215,'Medical Examinations'!A213:M2555,8,FALSE)</f>
        <v>yes</v>
      </c>
      <c r="J215" s="35" t="str">
        <f>VLOOKUP(A215,'Medical Examinations'!A213:M2555,9,FALSE)</f>
        <v>OBESITY</v>
      </c>
      <c r="K215" s="35" t="str">
        <f>VLOOKUP(A215,'Medical Examinations'!A213:M2555,10,FALSE)</f>
        <v>DIABETES</v>
      </c>
      <c r="L215" s="47">
        <f>VLOOKUP(A215,'Hospitalisation Details'!A213:M2555,12,FALSE)</f>
        <v>26155</v>
      </c>
      <c r="M215" s="34">
        <f>VLOOKUP(A215,'Hospitalisation Details'!A204:M2546,6,FALSE)</f>
        <v>35583.17</v>
      </c>
      <c r="N215" s="35" t="str">
        <f>VLOOKUP(A215,'Hospitalisation Details'!A213:M2555,7,FALSE)</f>
        <v>tier - 1</v>
      </c>
      <c r="O215" s="35" t="str">
        <f>VLOOKUP(A215,'Hospitalisation Details'!A213:M2555,8,FALSE)</f>
        <v>tier - 3</v>
      </c>
      <c r="P215" s="35" t="str">
        <f>VLOOKUP(A215,'Hospitalisation Details'!A213:M2555,9,FALSE)</f>
        <v>R1011</v>
      </c>
      <c r="Q215" s="35">
        <f ca="1">VLOOKUP(A215,'Hospitalisation Details'!A213:M2555,13,FALSE)</f>
        <v>53</v>
      </c>
      <c r="R215" s="32"/>
    </row>
    <row r="216" spans="1:18" ht="15.75" x14ac:dyDescent="0.25">
      <c r="A216" s="42" t="s">
        <v>2150</v>
      </c>
      <c r="B216" s="35" t="str">
        <f>VLOOKUP(A216,'Customer Names'!A213:D2548,3,FALSE)</f>
        <v>Littlefield</v>
      </c>
      <c r="C216" s="35">
        <f>VLOOKUP(A216,'Medical Examinations'!A214:M2556,2,FALSE)</f>
        <v>29.06</v>
      </c>
      <c r="D216" s="35">
        <f>VLOOKUP(A216,'Medical Examinations'!A214:M2556,3,FALSE)</f>
        <v>6.25</v>
      </c>
      <c r="E216" s="35" t="str">
        <f>VLOOKUP(A216,'Medical Examinations'!A214:M2556,4,FALSE)</f>
        <v>yes</v>
      </c>
      <c r="F216" s="35" t="str">
        <f>VLOOKUP(A216,'Medical Examinations'!A214:M2556,5,FALSE)</f>
        <v>No</v>
      </c>
      <c r="G216" s="35" t="str">
        <f>VLOOKUP(A216,'Medical Examinations'!A214:M2556,6,FALSE)</f>
        <v>No</v>
      </c>
      <c r="H216" s="35">
        <f>VLOOKUP(A216,'Medical Examinations'!$A$2:$M$2344,7,FALSE)</f>
        <v>1</v>
      </c>
      <c r="I216" s="35" t="str">
        <f>VLOOKUP(A216,'Medical Examinations'!A214:M2556,8,FALSE)</f>
        <v>yes</v>
      </c>
      <c r="J216" s="35" t="str">
        <f>VLOOKUP(A216,'Medical Examinations'!A214:M2556,9,FALSE)</f>
        <v>OVERWEIGHT</v>
      </c>
      <c r="K216" s="35" t="str">
        <f>VLOOKUP(A216,'Medical Examinations'!A214:M2556,10,FALSE)</f>
        <v>PREDIABETES</v>
      </c>
      <c r="L216" s="47">
        <f>VLOOKUP(A216,'Hospitalisation Details'!A214:M2556,12,FALSE)</f>
        <v>23618</v>
      </c>
      <c r="M216" s="34">
        <f>VLOOKUP(A216,'Hospitalisation Details'!A205:M2547,6,FALSE)</f>
        <v>35573.26</v>
      </c>
      <c r="N216" s="35" t="str">
        <f>VLOOKUP(A216,'Hospitalisation Details'!A214:M2556,7,FALSE)</f>
        <v>tier - 2</v>
      </c>
      <c r="O216" s="35" t="str">
        <f>VLOOKUP(A216,'Hospitalisation Details'!A214:M2556,8,FALSE)</f>
        <v>tier - 1</v>
      </c>
      <c r="P216" s="35" t="str">
        <f>VLOOKUP(A216,'Hospitalisation Details'!A214:M2556,9,FALSE)</f>
        <v>R1011</v>
      </c>
      <c r="Q216" s="35">
        <f ca="1">VLOOKUP(A216,'Hospitalisation Details'!A214:M2556,13,FALSE)</f>
        <v>60</v>
      </c>
      <c r="R216" s="32"/>
    </row>
    <row r="217" spans="1:18" ht="15.75" x14ac:dyDescent="0.25">
      <c r="A217" s="43" t="s">
        <v>2149</v>
      </c>
      <c r="B217" s="35" t="str">
        <f>VLOOKUP(A217,'Customer Names'!A214:D2549,3,FALSE)</f>
        <v>Shearer</v>
      </c>
      <c r="C217" s="35">
        <f>VLOOKUP(A217,'Medical Examinations'!A215:M2557,2,FALSE)</f>
        <v>35.799999999999997</v>
      </c>
      <c r="D217" s="35">
        <f>VLOOKUP(A217,'Medical Examinations'!A215:M2557,3,FALSE)</f>
        <v>7.32</v>
      </c>
      <c r="E217" s="35" t="str">
        <f>VLOOKUP(A217,'Medical Examinations'!A215:M2557,4,FALSE)</f>
        <v>No</v>
      </c>
      <c r="F217" s="35" t="str">
        <f>VLOOKUP(A217,'Medical Examinations'!A215:M2557,5,FALSE)</f>
        <v>No</v>
      </c>
      <c r="G217" s="35" t="str">
        <f>VLOOKUP(A217,'Medical Examinations'!A215:M2557,6,FALSE)</f>
        <v>No</v>
      </c>
      <c r="H217" s="35">
        <f>VLOOKUP(A217,'Medical Examinations'!$A$2:$M$2344,7,FALSE)</f>
        <v>2</v>
      </c>
      <c r="I217" s="35" t="str">
        <f>VLOOKUP(A217,'Medical Examinations'!A215:M2557,8,FALSE)</f>
        <v>yes</v>
      </c>
      <c r="J217" s="35" t="str">
        <f>VLOOKUP(A217,'Medical Examinations'!A215:M2557,9,FALSE)</f>
        <v>OBESITY</v>
      </c>
      <c r="K217" s="35" t="str">
        <f>VLOOKUP(A217,'Medical Examinations'!A215:M2557,10,FALSE)</f>
        <v>DIABETES</v>
      </c>
      <c r="L217" s="47">
        <f>VLOOKUP(A217,'Hospitalisation Details'!A215:M2557,12,FALSE)</f>
        <v>26964</v>
      </c>
      <c r="M217" s="34">
        <f>VLOOKUP(A217,'Hospitalisation Details'!A206:M2548,6,FALSE)</f>
        <v>35547.72</v>
      </c>
      <c r="N217" s="35" t="str">
        <f>VLOOKUP(A217,'Hospitalisation Details'!A215:M2557,7,FALSE)</f>
        <v>tier - 1</v>
      </c>
      <c r="O217" s="35" t="str">
        <f>VLOOKUP(A217,'Hospitalisation Details'!A215:M2557,8,FALSE)</f>
        <v>tier - 1</v>
      </c>
      <c r="P217" s="35" t="str">
        <f>VLOOKUP(A217,'Hospitalisation Details'!A215:M2557,9,FALSE)</f>
        <v>R1011</v>
      </c>
      <c r="Q217" s="35">
        <f ca="1">VLOOKUP(A217,'Hospitalisation Details'!A215:M2557,13,FALSE)</f>
        <v>51</v>
      </c>
      <c r="R217" s="32"/>
    </row>
    <row r="218" spans="1:18" ht="15.75" x14ac:dyDescent="0.25">
      <c r="A218" s="42" t="s">
        <v>2148</v>
      </c>
      <c r="B218" s="35" t="str">
        <f>VLOOKUP(A218,'Customer Names'!A215:D2550,3,FALSE)</f>
        <v>Armstrong</v>
      </c>
      <c r="C218" s="35">
        <f>VLOOKUP(A218,'Medical Examinations'!A216:M2558,2,FALSE)</f>
        <v>49.8</v>
      </c>
      <c r="D218" s="35">
        <f>VLOOKUP(A218,'Medical Examinations'!A216:M2558,3,FALSE)</f>
        <v>4.24</v>
      </c>
      <c r="E218" s="35" t="str">
        <f>VLOOKUP(A218,'Medical Examinations'!A216:M2558,4,FALSE)</f>
        <v>No</v>
      </c>
      <c r="F218" s="35" t="str">
        <f>VLOOKUP(A218,'Medical Examinations'!A216:M2558,5,FALSE)</f>
        <v>No</v>
      </c>
      <c r="G218" s="35" t="str">
        <f>VLOOKUP(A218,'Medical Examinations'!A216:M2558,6,FALSE)</f>
        <v>No</v>
      </c>
      <c r="H218" s="35">
        <f>VLOOKUP(A218,'Medical Examinations'!$A$2:$M$2344,7,FALSE)</f>
        <v>1</v>
      </c>
      <c r="I218" s="35" t="str">
        <f>VLOOKUP(A218,'Medical Examinations'!A216:M2558,8,FALSE)</f>
        <v>yes</v>
      </c>
      <c r="J218" s="35" t="str">
        <f>VLOOKUP(A218,'Medical Examinations'!A216:M2558,9,FALSE)</f>
        <v>OBESITY</v>
      </c>
      <c r="K218" s="35" t="str">
        <f>VLOOKUP(A218,'Medical Examinations'!A216:M2558,10,FALSE)</f>
        <v>NORMAL</v>
      </c>
      <c r="L218" s="47">
        <f>VLOOKUP(A218,'Hospitalisation Details'!A216:M2558,12,FALSE)</f>
        <v>33860</v>
      </c>
      <c r="M218" s="34">
        <f>VLOOKUP(A218,'Hospitalisation Details'!A207:M2549,6,FALSE)</f>
        <v>35547.47</v>
      </c>
      <c r="N218" s="35" t="str">
        <f>VLOOKUP(A218,'Hospitalisation Details'!A216:M2558,7,FALSE)</f>
        <v>tier - 2</v>
      </c>
      <c r="O218" s="35" t="str">
        <f>VLOOKUP(A218,'Hospitalisation Details'!A216:M2558,8,FALSE)</f>
        <v>tier - 3</v>
      </c>
      <c r="P218" s="35" t="str">
        <f>VLOOKUP(A218,'Hospitalisation Details'!A216:M2558,9,FALSE)</f>
        <v>R1011</v>
      </c>
      <c r="Q218" s="35">
        <f ca="1">VLOOKUP(A218,'Hospitalisation Details'!A216:M2558,13,FALSE)</f>
        <v>32</v>
      </c>
      <c r="R218" s="32"/>
    </row>
    <row r="219" spans="1:18" ht="15.75" x14ac:dyDescent="0.25">
      <c r="A219" s="43" t="s">
        <v>2147</v>
      </c>
      <c r="B219" s="35" t="str">
        <f>VLOOKUP(A219,'Customer Names'!A216:D2551,3,FALSE)</f>
        <v>Warriner</v>
      </c>
      <c r="C219" s="35">
        <f>VLOOKUP(A219,'Medical Examinations'!A217:M2559,2,FALSE)</f>
        <v>35.71</v>
      </c>
      <c r="D219" s="35">
        <f>VLOOKUP(A219,'Medical Examinations'!A217:M2559,3,FALSE)</f>
        <v>6.84</v>
      </c>
      <c r="E219" s="35" t="str">
        <f>VLOOKUP(A219,'Medical Examinations'!A217:M2559,4,FALSE)</f>
        <v>No</v>
      </c>
      <c r="F219" s="35" t="str">
        <f>VLOOKUP(A219,'Medical Examinations'!A217:M2559,5,FALSE)</f>
        <v>No</v>
      </c>
      <c r="G219" s="35" t="str">
        <f>VLOOKUP(A219,'Medical Examinations'!A217:M2559,6,FALSE)</f>
        <v>No</v>
      </c>
      <c r="H219" s="35">
        <f>VLOOKUP(A219,'Medical Examinations'!$A$2:$M$2344,7,FALSE)</f>
        <v>2</v>
      </c>
      <c r="I219" s="35" t="str">
        <f>VLOOKUP(A219,'Medical Examinations'!A217:M2559,8,FALSE)</f>
        <v>yes</v>
      </c>
      <c r="J219" s="35" t="str">
        <f>VLOOKUP(A219,'Medical Examinations'!A217:M2559,9,FALSE)</f>
        <v>OBESITY</v>
      </c>
      <c r="K219" s="35" t="str">
        <f>VLOOKUP(A219,'Medical Examinations'!A217:M2559,10,FALSE)</f>
        <v>DIABETES</v>
      </c>
      <c r="L219" s="47">
        <f>VLOOKUP(A219,'Hospitalisation Details'!A217:M2559,12,FALSE)</f>
        <v>27014</v>
      </c>
      <c r="M219" s="34">
        <f>VLOOKUP(A219,'Hospitalisation Details'!A208:M2550,6,FALSE)</f>
        <v>35517.19</v>
      </c>
      <c r="N219" s="35" t="str">
        <f>VLOOKUP(A219,'Hospitalisation Details'!A217:M2559,7,FALSE)</f>
        <v>tier - 2</v>
      </c>
      <c r="O219" s="35" t="str">
        <f>VLOOKUP(A219,'Hospitalisation Details'!A217:M2559,8,FALSE)</f>
        <v>tier - 2</v>
      </c>
      <c r="P219" s="35" t="str">
        <f>VLOOKUP(A219,'Hospitalisation Details'!A217:M2559,9,FALSE)</f>
        <v>R1011</v>
      </c>
      <c r="Q219" s="35">
        <f ca="1">VLOOKUP(A219,'Hospitalisation Details'!A217:M2559,13,FALSE)</f>
        <v>51</v>
      </c>
      <c r="R219" s="32"/>
    </row>
    <row r="220" spans="1:18" ht="15.75" x14ac:dyDescent="0.25">
      <c r="A220" s="42" t="s">
        <v>2146</v>
      </c>
      <c r="B220" s="35" t="str">
        <f>VLOOKUP(A220,'Customer Names'!A217:D2552,3,FALSE)</f>
        <v>White</v>
      </c>
      <c r="C220" s="35">
        <f>VLOOKUP(A220,'Medical Examinations'!A218:M2560,2,FALSE)</f>
        <v>30.8</v>
      </c>
      <c r="D220" s="35">
        <f>VLOOKUP(A220,'Medical Examinations'!A218:M2560,3,FALSE)</f>
        <v>5.23</v>
      </c>
      <c r="E220" s="35" t="str">
        <f>VLOOKUP(A220,'Medical Examinations'!A218:M2560,4,FALSE)</f>
        <v>yes</v>
      </c>
      <c r="F220" s="35" t="str">
        <f>VLOOKUP(A220,'Medical Examinations'!A218:M2560,5,FALSE)</f>
        <v>No</v>
      </c>
      <c r="G220" s="35" t="str">
        <f>VLOOKUP(A220,'Medical Examinations'!A218:M2560,6,FALSE)</f>
        <v>No</v>
      </c>
      <c r="H220" s="35">
        <f>VLOOKUP(A220,'Medical Examinations'!$A$2:$M$2344,7,FALSE)</f>
        <v>1</v>
      </c>
      <c r="I220" s="35" t="str">
        <f>VLOOKUP(A220,'Medical Examinations'!A218:M2560,8,FALSE)</f>
        <v>yes</v>
      </c>
      <c r="J220" s="35" t="str">
        <f>VLOOKUP(A220,'Medical Examinations'!A218:M2560,9,FALSE)</f>
        <v>OBESITY</v>
      </c>
      <c r="K220" s="35" t="str">
        <f>VLOOKUP(A220,'Medical Examinations'!A218:M2560,10,FALSE)</f>
        <v>NORMAL</v>
      </c>
      <c r="L220" s="47">
        <f>VLOOKUP(A220,'Hospitalisation Details'!A218:M2560,12,FALSE)</f>
        <v>32467</v>
      </c>
      <c r="M220" s="34">
        <f>VLOOKUP(A220,'Hospitalisation Details'!A209:M2551,6,FALSE)</f>
        <v>35491.64</v>
      </c>
      <c r="N220" s="35" t="str">
        <f>VLOOKUP(A220,'Hospitalisation Details'!A218:M2560,7,FALSE)</f>
        <v>tier - 1</v>
      </c>
      <c r="O220" s="35" t="str">
        <f>VLOOKUP(A220,'Hospitalisation Details'!A218:M2560,8,FALSE)</f>
        <v>tier - 2</v>
      </c>
      <c r="P220" s="35" t="str">
        <f>VLOOKUP(A220,'Hospitalisation Details'!A218:M2560,9,FALSE)</f>
        <v>R1011</v>
      </c>
      <c r="Q220" s="35">
        <f ca="1">VLOOKUP(A220,'Hospitalisation Details'!A218:M2560,13,FALSE)</f>
        <v>36</v>
      </c>
      <c r="R220" s="32"/>
    </row>
    <row r="221" spans="1:18" ht="15.75" x14ac:dyDescent="0.25">
      <c r="A221" s="43" t="s">
        <v>2145</v>
      </c>
      <c r="B221" s="35" t="str">
        <f>VLOOKUP(A221,'Customer Names'!A218:D2553,3,FALSE)</f>
        <v>Cordaro</v>
      </c>
      <c r="C221" s="35">
        <f>VLOOKUP(A221,'Medical Examinations'!A219:M2561,2,FALSE)</f>
        <v>33.69</v>
      </c>
      <c r="D221" s="35">
        <f>VLOOKUP(A221,'Medical Examinations'!A219:M2561,3,FALSE)</f>
        <v>9.68</v>
      </c>
      <c r="E221" s="35" t="str">
        <f>VLOOKUP(A221,'Medical Examinations'!A219:M2561,4,FALSE)</f>
        <v>No</v>
      </c>
      <c r="F221" s="35" t="str">
        <f>VLOOKUP(A221,'Medical Examinations'!A219:M2561,5,FALSE)</f>
        <v>No</v>
      </c>
      <c r="G221" s="35" t="str">
        <f>VLOOKUP(A221,'Medical Examinations'!A219:M2561,6,FALSE)</f>
        <v>No</v>
      </c>
      <c r="H221" s="35">
        <f>VLOOKUP(A221,'Medical Examinations'!$A$2:$M$2344,7,FALSE)</f>
        <v>0</v>
      </c>
      <c r="I221" s="35" t="str">
        <f>VLOOKUP(A221,'Medical Examinations'!A219:M2561,8,FALSE)</f>
        <v>yes</v>
      </c>
      <c r="J221" s="35" t="str">
        <f>VLOOKUP(A221,'Medical Examinations'!A219:M2561,9,FALSE)</f>
        <v>OBESITY</v>
      </c>
      <c r="K221" s="35" t="str">
        <f>VLOOKUP(A221,'Medical Examinations'!A219:M2561,10,FALSE)</f>
        <v>DIABETES</v>
      </c>
      <c r="L221" s="47">
        <f>VLOOKUP(A221,'Hospitalisation Details'!A219:M2561,12,FALSE)</f>
        <v>26198</v>
      </c>
      <c r="M221" s="34">
        <f>VLOOKUP(A221,'Hospitalisation Details'!A210:M2552,6,FALSE)</f>
        <v>35345.730000000003</v>
      </c>
      <c r="N221" s="35" t="str">
        <f>VLOOKUP(A221,'Hospitalisation Details'!A219:M2561,7,FALSE)</f>
        <v>tier - 2</v>
      </c>
      <c r="O221" s="35" t="str">
        <f>VLOOKUP(A221,'Hospitalisation Details'!A219:M2561,8,FALSE)</f>
        <v>tier - 3</v>
      </c>
      <c r="P221" s="35" t="str">
        <f>VLOOKUP(A221,'Hospitalisation Details'!A219:M2561,9,FALSE)</f>
        <v>R1011</v>
      </c>
      <c r="Q221" s="35">
        <f ca="1">VLOOKUP(A221,'Hospitalisation Details'!A219:M2561,13,FALSE)</f>
        <v>53</v>
      </c>
      <c r="R221" s="32"/>
    </row>
    <row r="222" spans="1:18" ht="15.75" x14ac:dyDescent="0.25">
      <c r="A222" s="42" t="s">
        <v>2144</v>
      </c>
      <c r="B222" s="35" t="str">
        <f>VLOOKUP(A222,'Customer Names'!A219:D2554,3,FALSE)</f>
        <v>Hamilton</v>
      </c>
      <c r="C222" s="35">
        <f>VLOOKUP(A222,'Medical Examinations'!A220:M2562,2,FALSE)</f>
        <v>42.27</v>
      </c>
      <c r="D222" s="35">
        <f>VLOOKUP(A222,'Medical Examinations'!A220:M2562,3,FALSE)</f>
        <v>6.05</v>
      </c>
      <c r="E222" s="35" t="str">
        <f>VLOOKUP(A222,'Medical Examinations'!A220:M2562,4,FALSE)</f>
        <v>yes</v>
      </c>
      <c r="F222" s="35" t="str">
        <f>VLOOKUP(A222,'Medical Examinations'!A220:M2562,5,FALSE)</f>
        <v>No</v>
      </c>
      <c r="G222" s="35" t="str">
        <f>VLOOKUP(A222,'Medical Examinations'!A220:M2562,6,FALSE)</f>
        <v>No</v>
      </c>
      <c r="H222" s="35">
        <f>VLOOKUP(A222,'Medical Examinations'!$A$2:$M$2344,7,FALSE)</f>
        <v>1</v>
      </c>
      <c r="I222" s="35" t="str">
        <f>VLOOKUP(A222,'Medical Examinations'!A220:M2562,8,FALSE)</f>
        <v>yes</v>
      </c>
      <c r="J222" s="35" t="str">
        <f>VLOOKUP(A222,'Medical Examinations'!A220:M2562,9,FALSE)</f>
        <v>OBESITY</v>
      </c>
      <c r="K222" s="35" t="str">
        <f>VLOOKUP(A222,'Medical Examinations'!A220:M2562,10,FALSE)</f>
        <v>PREDIABETES</v>
      </c>
      <c r="L222" s="47">
        <f>VLOOKUP(A222,'Hospitalisation Details'!A220:M2562,12,FALSE)</f>
        <v>32405</v>
      </c>
      <c r="M222" s="34">
        <f>VLOOKUP(A222,'Hospitalisation Details'!A211:M2553,6,FALSE)</f>
        <v>35315.96</v>
      </c>
      <c r="N222" s="35" t="str">
        <f>VLOOKUP(A222,'Hospitalisation Details'!A220:M2562,7,FALSE)</f>
        <v>tier - 2</v>
      </c>
      <c r="O222" s="35" t="str">
        <f>VLOOKUP(A222,'Hospitalisation Details'!A220:M2562,8,FALSE)</f>
        <v>tier - 1</v>
      </c>
      <c r="P222" s="35" t="str">
        <f>VLOOKUP(A222,'Hospitalisation Details'!A220:M2562,9,FALSE)</f>
        <v>R1011</v>
      </c>
      <c r="Q222" s="35">
        <f ca="1">VLOOKUP(A222,'Hospitalisation Details'!A220:M2562,13,FALSE)</f>
        <v>36</v>
      </c>
      <c r="R222" s="32"/>
    </row>
    <row r="223" spans="1:18" ht="15.75" x14ac:dyDescent="0.25">
      <c r="A223" s="43" t="s">
        <v>2143</v>
      </c>
      <c r="B223" s="35" t="str">
        <f>VLOOKUP(A223,'Customer Names'!A220:D2555,3,FALSE)</f>
        <v>Meyer</v>
      </c>
      <c r="C223" s="35">
        <f>VLOOKUP(A223,'Medical Examinations'!A221:M2563,2,FALSE)</f>
        <v>53.25</v>
      </c>
      <c r="D223" s="35">
        <f>VLOOKUP(A223,'Medical Examinations'!A221:M2563,3,FALSE)</f>
        <v>6.11</v>
      </c>
      <c r="E223" s="35" t="str">
        <f>VLOOKUP(A223,'Medical Examinations'!A221:M2563,4,FALSE)</f>
        <v>yes</v>
      </c>
      <c r="F223" s="35" t="str">
        <f>VLOOKUP(A223,'Medical Examinations'!A221:M2563,5,FALSE)</f>
        <v>No</v>
      </c>
      <c r="G223" s="35" t="str">
        <f>VLOOKUP(A223,'Medical Examinations'!A221:M2563,6,FALSE)</f>
        <v>Yes</v>
      </c>
      <c r="H223" s="35">
        <f>VLOOKUP(A223,'Medical Examinations'!$A$2:$M$2344,7,FALSE)</f>
        <v>1</v>
      </c>
      <c r="I223" s="35" t="str">
        <f>VLOOKUP(A223,'Medical Examinations'!A221:M2563,8,FALSE)</f>
        <v>yes</v>
      </c>
      <c r="J223" s="35" t="str">
        <f>VLOOKUP(A223,'Medical Examinations'!A221:M2563,9,FALSE)</f>
        <v>OBESITY</v>
      </c>
      <c r="K223" s="35" t="str">
        <f>VLOOKUP(A223,'Medical Examinations'!A221:M2563,10,FALSE)</f>
        <v>PREDIABETES</v>
      </c>
      <c r="L223" s="47">
        <f>VLOOKUP(A223,'Hospitalisation Details'!A221:M2563,12,FALSE)</f>
        <v>35620</v>
      </c>
      <c r="M223" s="34">
        <f>VLOOKUP(A223,'Hospitalisation Details'!A212:M2554,6,FALSE)</f>
        <v>35302.089999999997</v>
      </c>
      <c r="N223" s="35" t="str">
        <f>VLOOKUP(A223,'Hospitalisation Details'!A221:M2563,7,FALSE)</f>
        <v>tier - 1</v>
      </c>
      <c r="O223" s="35" t="str">
        <f>VLOOKUP(A223,'Hospitalisation Details'!A221:M2563,8,FALSE)</f>
        <v>tier - 2</v>
      </c>
      <c r="P223" s="35" t="str">
        <f>VLOOKUP(A223,'Hospitalisation Details'!A221:M2563,9,FALSE)</f>
        <v>R1011</v>
      </c>
      <c r="Q223" s="35">
        <f ca="1">VLOOKUP(A223,'Hospitalisation Details'!A221:M2563,13,FALSE)</f>
        <v>27</v>
      </c>
      <c r="R223" s="32"/>
    </row>
    <row r="224" spans="1:18" ht="15.75" x14ac:dyDescent="0.25">
      <c r="A224" s="42" t="s">
        <v>2142</v>
      </c>
      <c r="B224" s="35" t="str">
        <f>VLOOKUP(A224,'Customer Names'!A221:D2556,3,FALSE)</f>
        <v>Duke</v>
      </c>
      <c r="C224" s="35">
        <f>VLOOKUP(A224,'Medical Examinations'!A222:M2564,2,FALSE)</f>
        <v>26.8</v>
      </c>
      <c r="D224" s="35">
        <f>VLOOKUP(A224,'Medical Examinations'!A222:M2564,3,FALSE)</f>
        <v>10.93</v>
      </c>
      <c r="E224" s="35" t="str">
        <f>VLOOKUP(A224,'Medical Examinations'!A222:M2564,4,FALSE)</f>
        <v>yes</v>
      </c>
      <c r="F224" s="35" t="str">
        <f>VLOOKUP(A224,'Medical Examinations'!A222:M2564,5,FALSE)</f>
        <v>No</v>
      </c>
      <c r="G224" s="35" t="str">
        <f>VLOOKUP(A224,'Medical Examinations'!A222:M2564,6,FALSE)</f>
        <v>No</v>
      </c>
      <c r="H224" s="35">
        <f>VLOOKUP(A224,'Medical Examinations'!$A$2:$M$2344,7,FALSE)</f>
        <v>0</v>
      </c>
      <c r="I224" s="35" t="str">
        <f>VLOOKUP(A224,'Medical Examinations'!A222:M2564,8,FALSE)</f>
        <v>No</v>
      </c>
      <c r="J224" s="35" t="str">
        <f>VLOOKUP(A224,'Medical Examinations'!A222:M2564,9,FALSE)</f>
        <v>OVERWEIGHT</v>
      </c>
      <c r="K224" s="35" t="str">
        <f>VLOOKUP(A224,'Medical Examinations'!A222:M2564,10,FALSE)</f>
        <v>DIABETES</v>
      </c>
      <c r="L224" s="47">
        <f>VLOOKUP(A224,'Hospitalisation Details'!A222:M2564,12,FALSE)</f>
        <v>24836</v>
      </c>
      <c r="M224" s="34">
        <f>VLOOKUP(A224,'Hospitalisation Details'!A213:M2555,6,FALSE)</f>
        <v>35160.129999999997</v>
      </c>
      <c r="N224" s="35" t="str">
        <f>VLOOKUP(A224,'Hospitalisation Details'!A222:M2564,7,FALSE)</f>
        <v>tier - 2</v>
      </c>
      <c r="O224" s="35" t="str">
        <f>VLOOKUP(A224,'Hospitalisation Details'!A222:M2564,8,FALSE)</f>
        <v>tier - 2</v>
      </c>
      <c r="P224" s="35" t="str">
        <f>VLOOKUP(A224,'Hospitalisation Details'!A222:M2564,9,FALSE)</f>
        <v>R1011</v>
      </c>
      <c r="Q224" s="35">
        <f ca="1">VLOOKUP(A224,'Hospitalisation Details'!A222:M2564,13,FALSE)</f>
        <v>57</v>
      </c>
      <c r="R224" s="32"/>
    </row>
    <row r="225" spans="1:18" ht="15.75" x14ac:dyDescent="0.25">
      <c r="A225" s="43" t="s">
        <v>2141</v>
      </c>
      <c r="B225" s="35" t="str">
        <f>VLOOKUP(A225,'Customer Names'!A222:D2557,3,FALSE)</f>
        <v>Malatesta</v>
      </c>
      <c r="C225" s="35">
        <f>VLOOKUP(A225,'Medical Examinations'!A223:M2565,2,FALSE)</f>
        <v>28.5</v>
      </c>
      <c r="D225" s="35">
        <f>VLOOKUP(A225,'Medical Examinations'!A223:M2565,3,FALSE)</f>
        <v>5.12</v>
      </c>
      <c r="E225" s="35" t="str">
        <f>VLOOKUP(A225,'Medical Examinations'!A223:M2565,4,FALSE)</f>
        <v>No</v>
      </c>
      <c r="F225" s="35" t="str">
        <f>VLOOKUP(A225,'Medical Examinations'!A223:M2565,5,FALSE)</f>
        <v>No</v>
      </c>
      <c r="G225" s="35" t="str">
        <f>VLOOKUP(A225,'Medical Examinations'!A223:M2565,6,FALSE)</f>
        <v>No</v>
      </c>
      <c r="H225" s="35">
        <f>VLOOKUP(A225,'Medical Examinations'!$A$2:$M$2344,7,FALSE)</f>
        <v>1</v>
      </c>
      <c r="I225" s="35" t="str">
        <f>VLOOKUP(A225,'Medical Examinations'!A223:M2565,8,FALSE)</f>
        <v>yes</v>
      </c>
      <c r="J225" s="35" t="str">
        <f>VLOOKUP(A225,'Medical Examinations'!A223:M2565,9,FALSE)</f>
        <v>OVERWEIGHT</v>
      </c>
      <c r="K225" s="35" t="str">
        <f>VLOOKUP(A225,'Medical Examinations'!A223:M2565,10,FALSE)</f>
        <v>NORMAL</v>
      </c>
      <c r="L225" s="47">
        <f>VLOOKUP(A225,'Hospitalisation Details'!A223:M2565,12,FALSE)</f>
        <v>36151</v>
      </c>
      <c r="M225" s="34">
        <f>VLOOKUP(A225,'Hospitalisation Details'!A214:M2556,6,FALSE)</f>
        <v>35147.53</v>
      </c>
      <c r="N225" s="35" t="str">
        <f>VLOOKUP(A225,'Hospitalisation Details'!A223:M2565,7,FALSE)</f>
        <v>tier - 1</v>
      </c>
      <c r="O225" s="35" t="str">
        <f>VLOOKUP(A225,'Hospitalisation Details'!A223:M2565,8,FALSE)</f>
        <v>tier - 1</v>
      </c>
      <c r="P225" s="35" t="str">
        <f>VLOOKUP(A225,'Hospitalisation Details'!A223:M2565,9,FALSE)</f>
        <v>R1016</v>
      </c>
      <c r="Q225" s="35">
        <f ca="1">VLOOKUP(A225,'Hospitalisation Details'!A223:M2565,13,FALSE)</f>
        <v>26</v>
      </c>
      <c r="R225" s="32"/>
    </row>
    <row r="226" spans="1:18" ht="15.75" x14ac:dyDescent="0.25">
      <c r="A226" s="42" t="s">
        <v>2140</v>
      </c>
      <c r="B226" s="35" t="str">
        <f>VLOOKUP(A226,'Customer Names'!A223:D2558,3,FALSE)</f>
        <v>Hinrichsen</v>
      </c>
      <c r="C226" s="35">
        <f>VLOOKUP(A226,'Medical Examinations'!A224:M2566,2,FALSE)</f>
        <v>22.895</v>
      </c>
      <c r="D226" s="35">
        <f>VLOOKUP(A226,'Medical Examinations'!A224:M2566,3,FALSE)</f>
        <v>5.72</v>
      </c>
      <c r="E226" s="35" t="str">
        <f>VLOOKUP(A226,'Medical Examinations'!A224:M2566,4,FALSE)</f>
        <v>No</v>
      </c>
      <c r="F226" s="35" t="str">
        <f>VLOOKUP(A226,'Medical Examinations'!A224:M2566,5,FALSE)</f>
        <v>No</v>
      </c>
      <c r="G226" s="35" t="str">
        <f>VLOOKUP(A226,'Medical Examinations'!A224:M2566,6,FALSE)</f>
        <v>No</v>
      </c>
      <c r="H226" s="35">
        <f>VLOOKUP(A226,'Medical Examinations'!$A$2:$M$2344,7,FALSE)</f>
        <v>0</v>
      </c>
      <c r="I226" s="35" t="str">
        <f>VLOOKUP(A226,'Medical Examinations'!A224:M2566,8,FALSE)</f>
        <v>yes</v>
      </c>
      <c r="J226" s="35" t="str">
        <f>VLOOKUP(A226,'Medical Examinations'!A224:M2566,9,FALSE)</f>
        <v>NORMAL WEIGHT</v>
      </c>
      <c r="K226" s="35" t="str">
        <f>VLOOKUP(A226,'Medical Examinations'!A224:M2566,10,FALSE)</f>
        <v>PREDIABETES</v>
      </c>
      <c r="L226" s="47">
        <f>VLOOKUP(A226,'Hospitalisation Details'!A224:M2566,12,FALSE)</f>
        <v>28305</v>
      </c>
      <c r="M226" s="34">
        <f>VLOOKUP(A226,'Hospitalisation Details'!A215:M2557,6,FALSE)</f>
        <v>35069.370000000003</v>
      </c>
      <c r="N226" s="35" t="str">
        <f>VLOOKUP(A226,'Hospitalisation Details'!A224:M2566,7,FALSE)</f>
        <v>tier - 1</v>
      </c>
      <c r="O226" s="35" t="str">
        <f>VLOOKUP(A226,'Hospitalisation Details'!A224:M2566,8,FALSE)</f>
        <v>tier - 1</v>
      </c>
      <c r="P226" s="35" t="str">
        <f>VLOOKUP(A226,'Hospitalisation Details'!A224:M2566,9,FALSE)</f>
        <v>R1017</v>
      </c>
      <c r="Q226" s="35">
        <f ca="1">VLOOKUP(A226,'Hospitalisation Details'!A224:M2566,13,FALSE)</f>
        <v>47</v>
      </c>
      <c r="R226" s="32"/>
    </row>
    <row r="227" spans="1:18" ht="15.75" x14ac:dyDescent="0.25">
      <c r="A227" s="43" t="s">
        <v>2139</v>
      </c>
      <c r="B227" s="35" t="str">
        <f>VLOOKUP(A227,'Customer Names'!A224:D2559,3,FALSE)</f>
        <v>Lucan</v>
      </c>
      <c r="C227" s="35">
        <f>VLOOKUP(A227,'Medical Examinations'!A225:M2567,2,FALSE)</f>
        <v>34.06</v>
      </c>
      <c r="D227" s="35">
        <f>VLOOKUP(A227,'Medical Examinations'!A225:M2567,3,FALSE)</f>
        <v>11.83</v>
      </c>
      <c r="E227" s="35" t="str">
        <f>VLOOKUP(A227,'Medical Examinations'!A225:M2567,4,FALSE)</f>
        <v>yes</v>
      </c>
      <c r="F227" s="35" t="str">
        <f>VLOOKUP(A227,'Medical Examinations'!A225:M2567,5,FALSE)</f>
        <v>No</v>
      </c>
      <c r="G227" s="35" t="str">
        <f>VLOOKUP(A227,'Medical Examinations'!A225:M2567,6,FALSE)</f>
        <v>No</v>
      </c>
      <c r="H227" s="35">
        <f>VLOOKUP(A227,'Medical Examinations'!$A$2:$M$2344,7,FALSE)</f>
        <v>1</v>
      </c>
      <c r="I227" s="35" t="str">
        <f>VLOOKUP(A227,'Medical Examinations'!A225:M2567,8,FALSE)</f>
        <v>yes</v>
      </c>
      <c r="J227" s="35" t="str">
        <f>VLOOKUP(A227,'Medical Examinations'!A225:M2567,9,FALSE)</f>
        <v>OBESITY</v>
      </c>
      <c r="K227" s="35" t="str">
        <f>VLOOKUP(A227,'Medical Examinations'!A225:M2567,10,FALSE)</f>
        <v>DIABETES</v>
      </c>
      <c r="L227" s="47">
        <f>VLOOKUP(A227,'Hospitalisation Details'!A225:M2567,12,FALSE)</f>
        <v>27635</v>
      </c>
      <c r="M227" s="34">
        <f>VLOOKUP(A227,'Hospitalisation Details'!A216:M2558,6,FALSE)</f>
        <v>35050.620000000003</v>
      </c>
      <c r="N227" s="35" t="str">
        <f>VLOOKUP(A227,'Hospitalisation Details'!A225:M2567,7,FALSE)</f>
        <v>tier - 2</v>
      </c>
      <c r="O227" s="35" t="str">
        <f>VLOOKUP(A227,'Hospitalisation Details'!A225:M2567,8,FALSE)</f>
        <v>tier - 1</v>
      </c>
      <c r="P227" s="35" t="str">
        <f>VLOOKUP(A227,'Hospitalisation Details'!A225:M2567,9,FALSE)</f>
        <v>R1011</v>
      </c>
      <c r="Q227" s="35">
        <f ca="1">VLOOKUP(A227,'Hospitalisation Details'!A225:M2567,13,FALSE)</f>
        <v>49</v>
      </c>
      <c r="R227" s="32"/>
    </row>
    <row r="228" spans="1:18" ht="15.75" x14ac:dyDescent="0.25">
      <c r="A228" s="42" t="s">
        <v>2138</v>
      </c>
      <c r="B228" s="35" t="str">
        <f>VLOOKUP(A228,'Customer Names'!A225:D2560,3,FALSE)</f>
        <v>Koch</v>
      </c>
      <c r="C228" s="35">
        <f>VLOOKUP(A228,'Medical Examinations'!A226:M2568,2,FALSE)</f>
        <v>36.409999999999997</v>
      </c>
      <c r="D228" s="35">
        <f>VLOOKUP(A228,'Medical Examinations'!A226:M2568,3,FALSE)</f>
        <v>4.55</v>
      </c>
      <c r="E228" s="35" t="str">
        <f>VLOOKUP(A228,'Medical Examinations'!A226:M2568,4,FALSE)</f>
        <v>No</v>
      </c>
      <c r="F228" s="35" t="str">
        <f>VLOOKUP(A228,'Medical Examinations'!A226:M2568,5,FALSE)</f>
        <v>No</v>
      </c>
      <c r="G228" s="35" t="str">
        <f>VLOOKUP(A228,'Medical Examinations'!A226:M2568,6,FALSE)</f>
        <v>No</v>
      </c>
      <c r="H228" s="35">
        <f>VLOOKUP(A228,'Medical Examinations'!$A$2:$M$2344,7,FALSE)</f>
        <v>0</v>
      </c>
      <c r="I228" s="35" t="str">
        <f>VLOOKUP(A228,'Medical Examinations'!A226:M2568,8,FALSE)</f>
        <v>yes</v>
      </c>
      <c r="J228" s="35" t="str">
        <f>VLOOKUP(A228,'Medical Examinations'!A226:M2568,9,FALSE)</f>
        <v>OBESITY</v>
      </c>
      <c r="K228" s="35" t="str">
        <f>VLOOKUP(A228,'Medical Examinations'!A226:M2568,10,FALSE)</f>
        <v>NORMAL</v>
      </c>
      <c r="L228" s="47">
        <f>VLOOKUP(A228,'Hospitalisation Details'!A226:M2568,12,FALSE)</f>
        <v>30137</v>
      </c>
      <c r="M228" s="34">
        <f>VLOOKUP(A228,'Hospitalisation Details'!A217:M2559,6,FALSE)</f>
        <v>35000.730000000003</v>
      </c>
      <c r="N228" s="35" t="str">
        <f>VLOOKUP(A228,'Hospitalisation Details'!A226:M2568,7,FALSE)</f>
        <v>tier - 2</v>
      </c>
      <c r="O228" s="35" t="str">
        <f>VLOOKUP(A228,'Hospitalisation Details'!A226:M2568,8,FALSE)</f>
        <v>tier - 3</v>
      </c>
      <c r="P228" s="35" t="str">
        <f>VLOOKUP(A228,'Hospitalisation Details'!A226:M2568,9,FALSE)</f>
        <v>R1011</v>
      </c>
      <c r="Q228" s="35">
        <f ca="1">VLOOKUP(A228,'Hospitalisation Details'!A226:M2568,13,FALSE)</f>
        <v>42</v>
      </c>
      <c r="R228" s="32"/>
    </row>
    <row r="229" spans="1:18" ht="15.75" x14ac:dyDescent="0.25">
      <c r="A229" s="43" t="s">
        <v>2137</v>
      </c>
      <c r="B229" s="35" t="str">
        <f>VLOOKUP(A229,'Customer Names'!A226:D2561,3,FALSE)</f>
        <v>Smith</v>
      </c>
      <c r="C229" s="35">
        <f>VLOOKUP(A229,'Medical Examinations'!A227:M2569,2,FALSE)</f>
        <v>52.3</v>
      </c>
      <c r="D229" s="35">
        <f>VLOOKUP(A229,'Medical Examinations'!A227:M2569,3,FALSE)</f>
        <v>4.87</v>
      </c>
      <c r="E229" s="35" t="str">
        <f>VLOOKUP(A229,'Medical Examinations'!A227:M2569,4,FALSE)</f>
        <v>yes</v>
      </c>
      <c r="F229" s="35" t="str">
        <f>VLOOKUP(A229,'Medical Examinations'!A227:M2569,5,FALSE)</f>
        <v>No</v>
      </c>
      <c r="G229" s="35" t="str">
        <f>VLOOKUP(A229,'Medical Examinations'!A227:M2569,6,FALSE)</f>
        <v>Yes</v>
      </c>
      <c r="H229" s="35">
        <f>VLOOKUP(A229,'Medical Examinations'!$A$2:$M$2344,7,FALSE)</f>
        <v>1</v>
      </c>
      <c r="I229" s="35" t="str">
        <f>VLOOKUP(A229,'Medical Examinations'!A227:M2569,8,FALSE)</f>
        <v>yes</v>
      </c>
      <c r="J229" s="35" t="str">
        <f>VLOOKUP(A229,'Medical Examinations'!A227:M2569,9,FALSE)</f>
        <v>OBESITY</v>
      </c>
      <c r="K229" s="35" t="str">
        <f>VLOOKUP(A229,'Medical Examinations'!A227:M2569,10,FALSE)</f>
        <v>NORMAL</v>
      </c>
      <c r="L229" s="47">
        <f>VLOOKUP(A229,'Hospitalisation Details'!A227:M2569,12,FALSE)</f>
        <v>35664</v>
      </c>
      <c r="M229" s="34">
        <f>VLOOKUP(A229,'Hospitalisation Details'!A218:M2560,6,FALSE)</f>
        <v>34979.86</v>
      </c>
      <c r="N229" s="35" t="str">
        <f>VLOOKUP(A229,'Hospitalisation Details'!A227:M2569,7,FALSE)</f>
        <v>tier - 2</v>
      </c>
      <c r="O229" s="35" t="str">
        <f>VLOOKUP(A229,'Hospitalisation Details'!A227:M2569,8,FALSE)</f>
        <v>tier - 2</v>
      </c>
      <c r="P229" s="35" t="str">
        <f>VLOOKUP(A229,'Hospitalisation Details'!A227:M2569,9,FALSE)</f>
        <v>R1011</v>
      </c>
      <c r="Q229" s="35">
        <f ca="1">VLOOKUP(A229,'Hospitalisation Details'!A227:M2569,13,FALSE)</f>
        <v>27</v>
      </c>
      <c r="R229" s="32"/>
    </row>
    <row r="230" spans="1:18" ht="15.75" x14ac:dyDescent="0.25">
      <c r="A230" s="42" t="s">
        <v>2136</v>
      </c>
      <c r="B230" s="35" t="str">
        <f>VLOOKUP(A230,'Customer Names'!A227:D2562,3,FALSE)</f>
        <v>O'Connor</v>
      </c>
      <c r="C230" s="35">
        <f>VLOOKUP(A230,'Medical Examinations'!A228:M2570,2,FALSE)</f>
        <v>52.66</v>
      </c>
      <c r="D230" s="35">
        <f>VLOOKUP(A230,'Medical Examinations'!A228:M2570,3,FALSE)</f>
        <v>4.45</v>
      </c>
      <c r="E230" s="35" t="str">
        <f>VLOOKUP(A230,'Medical Examinations'!A228:M2570,4,FALSE)</f>
        <v>No</v>
      </c>
      <c r="F230" s="35" t="str">
        <f>VLOOKUP(A230,'Medical Examinations'!A228:M2570,5,FALSE)</f>
        <v>No</v>
      </c>
      <c r="G230" s="35" t="str">
        <f>VLOOKUP(A230,'Medical Examinations'!A228:M2570,6,FALSE)</f>
        <v>No</v>
      </c>
      <c r="H230" s="35">
        <f>VLOOKUP(A230,'Medical Examinations'!$A$2:$M$2344,7,FALSE)</f>
        <v>1</v>
      </c>
      <c r="I230" s="35" t="str">
        <f>VLOOKUP(A230,'Medical Examinations'!A228:M2570,8,FALSE)</f>
        <v>yes</v>
      </c>
      <c r="J230" s="35" t="str">
        <f>VLOOKUP(A230,'Medical Examinations'!A228:M2570,9,FALSE)</f>
        <v>OBESITY</v>
      </c>
      <c r="K230" s="35" t="str">
        <f>VLOOKUP(A230,'Medical Examinations'!A228:M2570,10,FALSE)</f>
        <v>NORMAL</v>
      </c>
      <c r="L230" s="47">
        <f>VLOOKUP(A230,'Hospitalisation Details'!A228:M2570,12,FALSE)</f>
        <v>36029</v>
      </c>
      <c r="M230" s="34">
        <f>VLOOKUP(A230,'Hospitalisation Details'!A219:M2561,6,FALSE)</f>
        <v>34976.42</v>
      </c>
      <c r="N230" s="35" t="str">
        <f>VLOOKUP(A230,'Hospitalisation Details'!A228:M2570,7,FALSE)</f>
        <v>tier - 2</v>
      </c>
      <c r="O230" s="35" t="str">
        <f>VLOOKUP(A230,'Hospitalisation Details'!A228:M2570,8,FALSE)</f>
        <v>tier - 1</v>
      </c>
      <c r="P230" s="35" t="str">
        <f>VLOOKUP(A230,'Hospitalisation Details'!A228:M2570,9,FALSE)</f>
        <v>R1011</v>
      </c>
      <c r="Q230" s="35">
        <f ca="1">VLOOKUP(A230,'Hospitalisation Details'!A228:M2570,13,FALSE)</f>
        <v>26</v>
      </c>
      <c r="R230" s="32"/>
    </row>
    <row r="231" spans="1:18" ht="15.75" x14ac:dyDescent="0.25">
      <c r="A231" s="43" t="s">
        <v>2135</v>
      </c>
      <c r="B231" s="35" t="str">
        <f>VLOOKUP(A231,'Customer Names'!A228:D2563,3,FALSE)</f>
        <v>Kampwerth</v>
      </c>
      <c r="C231" s="35">
        <f>VLOOKUP(A231,'Medical Examinations'!A229:M2571,2,FALSE)</f>
        <v>29.57</v>
      </c>
      <c r="D231" s="35">
        <f>VLOOKUP(A231,'Medical Examinations'!A229:M2571,3,FALSE)</f>
        <v>9.42</v>
      </c>
      <c r="E231" s="35" t="str">
        <f>VLOOKUP(A231,'Medical Examinations'!A229:M2571,4,FALSE)</f>
        <v>yes</v>
      </c>
      <c r="F231" s="35" t="str">
        <f>VLOOKUP(A231,'Medical Examinations'!A229:M2571,5,FALSE)</f>
        <v>No</v>
      </c>
      <c r="G231" s="35" t="str">
        <f>VLOOKUP(A231,'Medical Examinations'!A229:M2571,6,FALSE)</f>
        <v>No</v>
      </c>
      <c r="H231" s="35">
        <f>VLOOKUP(A231,'Medical Examinations'!$A$2:$M$2344,7,FALSE)</f>
        <v>0</v>
      </c>
      <c r="I231" s="35" t="str">
        <f>VLOOKUP(A231,'Medical Examinations'!A229:M2571,8,FALSE)</f>
        <v>yes</v>
      </c>
      <c r="J231" s="35" t="str">
        <f>VLOOKUP(A231,'Medical Examinations'!A229:M2571,9,FALSE)</f>
        <v>OVERWEIGHT</v>
      </c>
      <c r="K231" s="35" t="str">
        <f>VLOOKUP(A231,'Medical Examinations'!A229:M2571,10,FALSE)</f>
        <v>DIABETES</v>
      </c>
      <c r="L231" s="47">
        <f>VLOOKUP(A231,'Hospitalisation Details'!A229:M2571,12,FALSE)</f>
        <v>24752</v>
      </c>
      <c r="M231" s="34">
        <f>VLOOKUP(A231,'Hospitalisation Details'!A220:M2562,6,FALSE)</f>
        <v>34975.68</v>
      </c>
      <c r="N231" s="35" t="str">
        <f>VLOOKUP(A231,'Hospitalisation Details'!A229:M2571,7,FALSE)</f>
        <v>tier - 2</v>
      </c>
      <c r="O231" s="35" t="str">
        <f>VLOOKUP(A231,'Hospitalisation Details'!A229:M2571,8,FALSE)</f>
        <v>tier - 2</v>
      </c>
      <c r="P231" s="35" t="str">
        <f>VLOOKUP(A231,'Hospitalisation Details'!A229:M2571,9,FALSE)</f>
        <v>R1011</v>
      </c>
      <c r="Q231" s="35">
        <f ca="1">VLOOKUP(A231,'Hospitalisation Details'!A229:M2571,13,FALSE)</f>
        <v>57</v>
      </c>
      <c r="R231" s="32"/>
    </row>
    <row r="232" spans="1:18" ht="15.75" x14ac:dyDescent="0.25">
      <c r="A232" s="42" t="s">
        <v>2134</v>
      </c>
      <c r="B232" s="35" t="str">
        <f>VLOOKUP(A232,'Customer Names'!A229:D2564,3,FALSE)</f>
        <v>Federoff</v>
      </c>
      <c r="C232" s="35">
        <f>VLOOKUP(A232,'Medical Examinations'!A230:M2572,2,FALSE)</f>
        <v>36.99</v>
      </c>
      <c r="D232" s="35">
        <f>VLOOKUP(A232,'Medical Examinations'!A230:M2572,3,FALSE)</f>
        <v>5.37</v>
      </c>
      <c r="E232" s="35" t="str">
        <f>VLOOKUP(A232,'Medical Examinations'!A230:M2572,4,FALSE)</f>
        <v>yes</v>
      </c>
      <c r="F232" s="35" t="str">
        <f>VLOOKUP(A232,'Medical Examinations'!A230:M2572,5,FALSE)</f>
        <v>No</v>
      </c>
      <c r="G232" s="35" t="str">
        <f>VLOOKUP(A232,'Medical Examinations'!A230:M2572,6,FALSE)</f>
        <v>Yes</v>
      </c>
      <c r="H232" s="35">
        <f>VLOOKUP(A232,'Medical Examinations'!$A$2:$M$2344,7,FALSE)</f>
        <v>1</v>
      </c>
      <c r="I232" s="35" t="str">
        <f>VLOOKUP(A232,'Medical Examinations'!A230:M2572,8,FALSE)</f>
        <v>yes</v>
      </c>
      <c r="J232" s="35" t="str">
        <f>VLOOKUP(A232,'Medical Examinations'!A230:M2572,9,FALSE)</f>
        <v>OBESITY</v>
      </c>
      <c r="K232" s="35" t="str">
        <f>VLOOKUP(A232,'Medical Examinations'!A230:M2572,10,FALSE)</f>
        <v>NORMAL</v>
      </c>
      <c r="L232" s="47">
        <f>VLOOKUP(A232,'Hospitalisation Details'!A230:M2572,12,FALSE)</f>
        <v>30526</v>
      </c>
      <c r="M232" s="34">
        <f>VLOOKUP(A232,'Hospitalisation Details'!A221:M2563,6,FALSE)</f>
        <v>34940.61</v>
      </c>
      <c r="N232" s="35" t="str">
        <f>VLOOKUP(A232,'Hospitalisation Details'!A230:M2572,7,FALSE)</f>
        <v>tier - 2</v>
      </c>
      <c r="O232" s="35" t="str">
        <f>VLOOKUP(A232,'Hospitalisation Details'!A230:M2572,8,FALSE)</f>
        <v>tier - 3</v>
      </c>
      <c r="P232" s="35" t="str">
        <f>VLOOKUP(A232,'Hospitalisation Details'!A230:M2572,9,FALSE)</f>
        <v>R1011</v>
      </c>
      <c r="Q232" s="35">
        <f ca="1">VLOOKUP(A232,'Hospitalisation Details'!A230:M2572,13,FALSE)</f>
        <v>41</v>
      </c>
      <c r="R232" s="32"/>
    </row>
    <row r="233" spans="1:18" ht="15.75" x14ac:dyDescent="0.25">
      <c r="A233" s="43" t="s">
        <v>2133</v>
      </c>
      <c r="B233" s="35" t="str">
        <f>VLOOKUP(A233,'Customer Names'!A230:D2565,3,FALSE)</f>
        <v>Goya</v>
      </c>
      <c r="C233" s="35">
        <f>VLOOKUP(A233,'Medical Examinations'!A231:M2573,2,FALSE)</f>
        <v>31.4</v>
      </c>
      <c r="D233" s="35">
        <f>VLOOKUP(A233,'Medical Examinations'!A231:M2573,3,FALSE)</f>
        <v>4.5999999999999996</v>
      </c>
      <c r="E233" s="35" t="str">
        <f>VLOOKUP(A233,'Medical Examinations'!A231:M2573,4,FALSE)</f>
        <v>yes</v>
      </c>
      <c r="F233" s="35" t="str">
        <f>VLOOKUP(A233,'Medical Examinations'!A231:M2573,5,FALSE)</f>
        <v>No</v>
      </c>
      <c r="G233" s="35" t="str">
        <f>VLOOKUP(A233,'Medical Examinations'!A231:M2573,6,FALSE)</f>
        <v>No</v>
      </c>
      <c r="H233" s="35">
        <f>VLOOKUP(A233,'Medical Examinations'!$A$2:$M$2344,7,FALSE)</f>
        <v>1</v>
      </c>
      <c r="I233" s="35" t="str">
        <f>VLOOKUP(A233,'Medical Examinations'!A231:M2573,8,FALSE)</f>
        <v>yes</v>
      </c>
      <c r="J233" s="35" t="str">
        <f>VLOOKUP(A233,'Medical Examinations'!A231:M2573,9,FALSE)</f>
        <v>OBESITY</v>
      </c>
      <c r="K233" s="35" t="str">
        <f>VLOOKUP(A233,'Medical Examinations'!A231:M2573,10,FALSE)</f>
        <v>NORMAL</v>
      </c>
      <c r="L233" s="47">
        <f>VLOOKUP(A233,'Hospitalisation Details'!A231:M2573,12,FALSE)</f>
        <v>34989</v>
      </c>
      <c r="M233" s="34">
        <f>VLOOKUP(A233,'Hospitalisation Details'!A222:M2564,6,FALSE)</f>
        <v>34838.870000000003</v>
      </c>
      <c r="N233" s="35" t="str">
        <f>VLOOKUP(A233,'Hospitalisation Details'!A231:M2573,7,FALSE)</f>
        <v>tier - 2</v>
      </c>
      <c r="O233" s="35" t="str">
        <f>VLOOKUP(A233,'Hospitalisation Details'!A231:M2573,8,FALSE)</f>
        <v>tier - 3</v>
      </c>
      <c r="P233" s="35" t="str">
        <f>VLOOKUP(A233,'Hospitalisation Details'!A231:M2573,9,FALSE)</f>
        <v>R1011</v>
      </c>
      <c r="Q233" s="35">
        <f ca="1">VLOOKUP(A233,'Hospitalisation Details'!A231:M2573,13,FALSE)</f>
        <v>29</v>
      </c>
      <c r="R233" s="32"/>
    </row>
    <row r="234" spans="1:18" ht="15.75" x14ac:dyDescent="0.25">
      <c r="A234" s="42" t="s">
        <v>2132</v>
      </c>
      <c r="B234" s="35" t="str">
        <f>VLOOKUP(A234,'Customer Names'!A231:D2566,3,FALSE)</f>
        <v>Hodges</v>
      </c>
      <c r="C234" s="35">
        <f>VLOOKUP(A234,'Medical Examinations'!A232:M2574,2,FALSE)</f>
        <v>34.9</v>
      </c>
      <c r="D234" s="35">
        <f>VLOOKUP(A234,'Medical Examinations'!A232:M2574,3,FALSE)</f>
        <v>6.22</v>
      </c>
      <c r="E234" s="35" t="str">
        <f>VLOOKUP(A234,'Medical Examinations'!A232:M2574,4,FALSE)</f>
        <v>No</v>
      </c>
      <c r="F234" s="35" t="str">
        <f>VLOOKUP(A234,'Medical Examinations'!A232:M2574,5,FALSE)</f>
        <v>No</v>
      </c>
      <c r="G234" s="35" t="str">
        <f>VLOOKUP(A234,'Medical Examinations'!A232:M2574,6,FALSE)</f>
        <v>Yes</v>
      </c>
      <c r="H234" s="35">
        <f>VLOOKUP(A234,'Medical Examinations'!$A$2:$M$2344,7,FALSE)</f>
        <v>1</v>
      </c>
      <c r="I234" s="35" t="str">
        <f>VLOOKUP(A234,'Medical Examinations'!A232:M2574,8,FALSE)</f>
        <v>yes</v>
      </c>
      <c r="J234" s="35" t="str">
        <f>VLOOKUP(A234,'Medical Examinations'!A232:M2574,9,FALSE)</f>
        <v>OBESITY</v>
      </c>
      <c r="K234" s="35" t="str">
        <f>VLOOKUP(A234,'Medical Examinations'!A232:M2574,10,FALSE)</f>
        <v>PREDIABETES</v>
      </c>
      <c r="L234" s="47">
        <f>VLOOKUP(A234,'Hospitalisation Details'!A232:M2574,12,FALSE)</f>
        <v>37881</v>
      </c>
      <c r="M234" s="34">
        <f>VLOOKUP(A234,'Hospitalisation Details'!A223:M2565,6,FALSE)</f>
        <v>34828.65</v>
      </c>
      <c r="N234" s="35" t="str">
        <f>VLOOKUP(A234,'Hospitalisation Details'!A232:M2574,7,FALSE)</f>
        <v>tier - 1</v>
      </c>
      <c r="O234" s="35" t="str">
        <f>VLOOKUP(A234,'Hospitalisation Details'!A232:M2574,8,FALSE)</f>
        <v>tier - 3</v>
      </c>
      <c r="P234" s="35" t="str">
        <f>VLOOKUP(A234,'Hospitalisation Details'!A232:M2574,9,FALSE)</f>
        <v>R1011</v>
      </c>
      <c r="Q234" s="35">
        <f ca="1">VLOOKUP(A234,'Hospitalisation Details'!A232:M2574,13,FALSE)</f>
        <v>21</v>
      </c>
      <c r="R234" s="32"/>
    </row>
    <row r="235" spans="1:18" ht="15.75" x14ac:dyDescent="0.25">
      <c r="A235" s="43" t="s">
        <v>2131</v>
      </c>
      <c r="B235" s="35" t="str">
        <f>VLOOKUP(A235,'Customer Names'!A232:D2567,3,FALSE)</f>
        <v>Erickson</v>
      </c>
      <c r="C235" s="35">
        <f>VLOOKUP(A235,'Medical Examinations'!A233:M2575,2,FALSE)</f>
        <v>31.13</v>
      </c>
      <c r="D235" s="35">
        <f>VLOOKUP(A235,'Medical Examinations'!A233:M2575,3,FALSE)</f>
        <v>4.5199999999999996</v>
      </c>
      <c r="E235" s="35" t="str">
        <f>VLOOKUP(A235,'Medical Examinations'!A233:M2575,4,FALSE)</f>
        <v>yes</v>
      </c>
      <c r="F235" s="35" t="str">
        <f>VLOOKUP(A235,'Medical Examinations'!A233:M2575,5,FALSE)</f>
        <v>No</v>
      </c>
      <c r="G235" s="35" t="str">
        <f>VLOOKUP(A235,'Medical Examinations'!A233:M2575,6,FALSE)</f>
        <v>No</v>
      </c>
      <c r="H235" s="35">
        <f>VLOOKUP(A235,'Medical Examinations'!$A$2:$M$2344,7,FALSE)</f>
        <v>1</v>
      </c>
      <c r="I235" s="35" t="str">
        <f>VLOOKUP(A235,'Medical Examinations'!A233:M2575,8,FALSE)</f>
        <v>yes</v>
      </c>
      <c r="J235" s="35" t="str">
        <f>VLOOKUP(A235,'Medical Examinations'!A233:M2575,9,FALSE)</f>
        <v>OBESITY</v>
      </c>
      <c r="K235" s="35" t="str">
        <f>VLOOKUP(A235,'Medical Examinations'!A233:M2575,10,FALSE)</f>
        <v>NORMAL</v>
      </c>
      <c r="L235" s="47">
        <f>VLOOKUP(A235,'Hospitalisation Details'!A233:M2575,12,FALSE)</f>
        <v>35060</v>
      </c>
      <c r="M235" s="34">
        <f>VLOOKUP(A235,'Hospitalisation Details'!A224:M2566,6,FALSE)</f>
        <v>34806.47</v>
      </c>
      <c r="N235" s="35" t="str">
        <f>VLOOKUP(A235,'Hospitalisation Details'!A233:M2575,7,FALSE)</f>
        <v>tier - 1</v>
      </c>
      <c r="O235" s="35" t="str">
        <f>VLOOKUP(A235,'Hospitalisation Details'!A233:M2575,8,FALSE)</f>
        <v>tier - 2</v>
      </c>
      <c r="P235" s="35" t="str">
        <f>VLOOKUP(A235,'Hospitalisation Details'!A233:M2575,9,FALSE)</f>
        <v>R1013</v>
      </c>
      <c r="Q235" s="35">
        <f ca="1">VLOOKUP(A235,'Hospitalisation Details'!A233:M2575,13,FALSE)</f>
        <v>29</v>
      </c>
      <c r="R235" s="32"/>
    </row>
    <row r="236" spans="1:18" ht="15.75" x14ac:dyDescent="0.25">
      <c r="A236" s="42" t="s">
        <v>2130</v>
      </c>
      <c r="B236" s="35" t="str">
        <f>VLOOKUP(A236,'Customer Names'!A233:D2568,3,FALSE)</f>
        <v>Welleck</v>
      </c>
      <c r="C236" s="35">
        <f>VLOOKUP(A236,'Medical Examinations'!A234:M2576,2,FALSE)</f>
        <v>34.799999999999997</v>
      </c>
      <c r="D236" s="35">
        <f>VLOOKUP(A236,'Medical Examinations'!A234:M2576,3,FALSE)</f>
        <v>6.18</v>
      </c>
      <c r="E236" s="35" t="str">
        <f>VLOOKUP(A236,'Medical Examinations'!A234:M2576,4,FALSE)</f>
        <v>No</v>
      </c>
      <c r="F236" s="35" t="str">
        <f>VLOOKUP(A236,'Medical Examinations'!A234:M2576,5,FALSE)</f>
        <v>No</v>
      </c>
      <c r="G236" s="35" t="str">
        <f>VLOOKUP(A236,'Medical Examinations'!A234:M2576,6,FALSE)</f>
        <v>Yes</v>
      </c>
      <c r="H236" s="35">
        <f>VLOOKUP(A236,'Medical Examinations'!$A$2:$M$2344,7,FALSE)</f>
        <v>1</v>
      </c>
      <c r="I236" s="35" t="str">
        <f>VLOOKUP(A236,'Medical Examinations'!A234:M2576,8,FALSE)</f>
        <v>yes</v>
      </c>
      <c r="J236" s="35" t="str">
        <f>VLOOKUP(A236,'Medical Examinations'!A234:M2576,9,FALSE)</f>
        <v>OBESITY</v>
      </c>
      <c r="K236" s="35" t="str">
        <f>VLOOKUP(A236,'Medical Examinations'!A234:M2576,10,FALSE)</f>
        <v>PREDIABETES</v>
      </c>
      <c r="L236" s="47">
        <f>VLOOKUP(A236,'Hospitalisation Details'!A234:M2576,12,FALSE)</f>
        <v>37805</v>
      </c>
      <c r="M236" s="34">
        <f>VLOOKUP(A236,'Hospitalisation Details'!A225:M2567,6,FALSE)</f>
        <v>34779.620000000003</v>
      </c>
      <c r="N236" s="35" t="str">
        <f>VLOOKUP(A236,'Hospitalisation Details'!A234:M2576,7,FALSE)</f>
        <v>tier - 1</v>
      </c>
      <c r="O236" s="35" t="str">
        <f>VLOOKUP(A236,'Hospitalisation Details'!A234:M2576,8,FALSE)</f>
        <v>tier - 2</v>
      </c>
      <c r="P236" s="35" t="str">
        <f>VLOOKUP(A236,'Hospitalisation Details'!A234:M2576,9,FALSE)</f>
        <v>R1011</v>
      </c>
      <c r="Q236" s="35">
        <f ca="1">VLOOKUP(A236,'Hospitalisation Details'!A234:M2576,13,FALSE)</f>
        <v>21</v>
      </c>
      <c r="R236" s="32"/>
    </row>
    <row r="237" spans="1:18" ht="15.75" x14ac:dyDescent="0.25">
      <c r="A237" s="43" t="s">
        <v>2129</v>
      </c>
      <c r="B237" s="35" t="str">
        <f>VLOOKUP(A237,'Customer Names'!A234:D2569,3,FALSE)</f>
        <v>Polen</v>
      </c>
      <c r="C237" s="35">
        <f>VLOOKUP(A237,'Medical Examinations'!A235:M2577,2,FALSE)</f>
        <v>31.68</v>
      </c>
      <c r="D237" s="35">
        <f>VLOOKUP(A237,'Medical Examinations'!A235:M2577,3,FALSE)</f>
        <v>4.4000000000000004</v>
      </c>
      <c r="E237" s="35" t="str">
        <f>VLOOKUP(A237,'Medical Examinations'!A235:M2577,4,FALSE)</f>
        <v>No</v>
      </c>
      <c r="F237" s="35" t="str">
        <f>VLOOKUP(A237,'Medical Examinations'!A235:M2577,5,FALSE)</f>
        <v>No</v>
      </c>
      <c r="G237" s="35" t="str">
        <f>VLOOKUP(A237,'Medical Examinations'!A235:M2577,6,FALSE)</f>
        <v>No</v>
      </c>
      <c r="H237" s="35">
        <f>VLOOKUP(A237,'Medical Examinations'!$A$2:$M$2344,7,FALSE)</f>
        <v>0</v>
      </c>
      <c r="I237" s="35" t="str">
        <f>VLOOKUP(A237,'Medical Examinations'!A235:M2577,8,FALSE)</f>
        <v>yes</v>
      </c>
      <c r="J237" s="35" t="str">
        <f>VLOOKUP(A237,'Medical Examinations'!A235:M2577,9,FALSE)</f>
        <v>OBESITY</v>
      </c>
      <c r="K237" s="35" t="str">
        <f>VLOOKUP(A237,'Medical Examinations'!A235:M2577,10,FALSE)</f>
        <v>NORMAL</v>
      </c>
      <c r="L237" s="47">
        <f>VLOOKUP(A237,'Hospitalisation Details'!A235:M2577,12,FALSE)</f>
        <v>34522</v>
      </c>
      <c r="M237" s="34">
        <f>VLOOKUP(A237,'Hospitalisation Details'!A226:M2568,6,FALSE)</f>
        <v>34672.15</v>
      </c>
      <c r="N237" s="35" t="str">
        <f>VLOOKUP(A237,'Hospitalisation Details'!A235:M2577,7,FALSE)</f>
        <v>tier - 1</v>
      </c>
      <c r="O237" s="35" t="str">
        <f>VLOOKUP(A237,'Hospitalisation Details'!A235:M2577,8,FALSE)</f>
        <v>tier - 3</v>
      </c>
      <c r="P237" s="35" t="str">
        <f>VLOOKUP(A237,'Hospitalisation Details'!A235:M2577,9,FALSE)</f>
        <v>R1013</v>
      </c>
      <c r="Q237" s="35">
        <f ca="1">VLOOKUP(A237,'Hospitalisation Details'!A235:M2577,13,FALSE)</f>
        <v>30</v>
      </c>
      <c r="R237" s="32"/>
    </row>
    <row r="238" spans="1:18" ht="15.75" x14ac:dyDescent="0.25">
      <c r="A238" s="42" t="s">
        <v>2128</v>
      </c>
      <c r="B238" s="35" t="str">
        <f>VLOOKUP(A238,'Customer Names'!A235:D2570,3,FALSE)</f>
        <v>Lynch</v>
      </c>
      <c r="C238" s="35">
        <f>VLOOKUP(A238,'Medical Examinations'!A236:M2578,2,FALSE)</f>
        <v>33.534999999999997</v>
      </c>
      <c r="D238" s="35">
        <f>VLOOKUP(A238,'Medical Examinations'!A236:M2578,3,FALSE)</f>
        <v>6.23</v>
      </c>
      <c r="E238" s="35" t="str">
        <f>VLOOKUP(A238,'Medical Examinations'!A236:M2578,4,FALSE)</f>
        <v>No</v>
      </c>
      <c r="F238" s="35" t="str">
        <f>VLOOKUP(A238,'Medical Examinations'!A236:M2578,5,FALSE)</f>
        <v>yes</v>
      </c>
      <c r="G238" s="35" t="str">
        <f>VLOOKUP(A238,'Medical Examinations'!A236:M2578,6,FALSE)</f>
        <v>No</v>
      </c>
      <c r="H238" s="35">
        <f>VLOOKUP(A238,'Medical Examinations'!$A$2:$M$2344,7,FALSE)</f>
        <v>1</v>
      </c>
      <c r="I238" s="35" t="str">
        <f>VLOOKUP(A238,'Medical Examinations'!A236:M2578,8,FALSE)</f>
        <v>yes</v>
      </c>
      <c r="J238" s="35" t="str">
        <f>VLOOKUP(A238,'Medical Examinations'!A236:M2578,9,FALSE)</f>
        <v>OBESITY</v>
      </c>
      <c r="K238" s="35" t="str">
        <f>VLOOKUP(A238,'Medical Examinations'!A236:M2578,10,FALSE)</f>
        <v>PREDIABETES</v>
      </c>
      <c r="L238" s="47">
        <f>VLOOKUP(A238,'Hospitalisation Details'!A236:M2578,12,FALSE)</f>
        <v>38269</v>
      </c>
      <c r="M238" s="34">
        <f>VLOOKUP(A238,'Hospitalisation Details'!A227:M2569,6,FALSE)</f>
        <v>34617.839999999997</v>
      </c>
      <c r="N238" s="35" t="str">
        <f>VLOOKUP(A238,'Hospitalisation Details'!A236:M2578,7,FALSE)</f>
        <v>tier - 1</v>
      </c>
      <c r="O238" s="35" t="str">
        <f>VLOOKUP(A238,'Hospitalisation Details'!A236:M2578,8,FALSE)</f>
        <v>tier - 3</v>
      </c>
      <c r="P238" s="35" t="str">
        <f>VLOOKUP(A238,'Hospitalisation Details'!A236:M2578,9,FALSE)</f>
        <v>R1016</v>
      </c>
      <c r="Q238" s="35">
        <f ca="1">VLOOKUP(A238,'Hospitalisation Details'!A236:M2578,13,FALSE)</f>
        <v>20</v>
      </c>
      <c r="R238" s="32"/>
    </row>
    <row r="239" spans="1:18" ht="15.75" x14ac:dyDescent="0.25">
      <c r="A239" s="43" t="s">
        <v>2127</v>
      </c>
      <c r="B239" s="35" t="str">
        <f>VLOOKUP(A239,'Customer Names'!A236:D2571,3,FALSE)</f>
        <v>Hufstader</v>
      </c>
      <c r="C239" s="35">
        <f>VLOOKUP(A239,'Medical Examinations'!A237:M2579,2,FALSE)</f>
        <v>31.92</v>
      </c>
      <c r="D239" s="35">
        <f>VLOOKUP(A239,'Medical Examinations'!A237:M2579,3,FALSE)</f>
        <v>5.33</v>
      </c>
      <c r="E239" s="35" t="str">
        <f>VLOOKUP(A239,'Medical Examinations'!A237:M2579,4,FALSE)</f>
        <v>yes</v>
      </c>
      <c r="F239" s="35" t="str">
        <f>VLOOKUP(A239,'Medical Examinations'!A237:M2579,5,FALSE)</f>
        <v>No</v>
      </c>
      <c r="G239" s="35" t="str">
        <f>VLOOKUP(A239,'Medical Examinations'!A237:M2579,6,FALSE)</f>
        <v>No</v>
      </c>
      <c r="H239" s="35">
        <f>VLOOKUP(A239,'Medical Examinations'!$A$2:$M$2344,7,FALSE)</f>
        <v>0</v>
      </c>
      <c r="I239" s="35" t="str">
        <f>VLOOKUP(A239,'Medical Examinations'!A237:M2579,8,FALSE)</f>
        <v>yes</v>
      </c>
      <c r="J239" s="35" t="str">
        <f>VLOOKUP(A239,'Medical Examinations'!A237:M2579,9,FALSE)</f>
        <v>OBESITY</v>
      </c>
      <c r="K239" s="35" t="str">
        <f>VLOOKUP(A239,'Medical Examinations'!A237:M2579,10,FALSE)</f>
        <v>NORMAL</v>
      </c>
      <c r="L239" s="47">
        <f>VLOOKUP(A239,'Hospitalisation Details'!A237:M2579,12,FALSE)</f>
        <v>28089</v>
      </c>
      <c r="M239" s="34">
        <f>VLOOKUP(A239,'Hospitalisation Details'!A228:M2570,6,FALSE)</f>
        <v>34543.39</v>
      </c>
      <c r="N239" s="35" t="str">
        <f>VLOOKUP(A239,'Hospitalisation Details'!A237:M2579,7,FALSE)</f>
        <v>tier - 2</v>
      </c>
      <c r="O239" s="35" t="str">
        <f>VLOOKUP(A239,'Hospitalisation Details'!A237:M2579,8,FALSE)</f>
        <v>tier - 3</v>
      </c>
      <c r="P239" s="35" t="str">
        <f>VLOOKUP(A239,'Hospitalisation Details'!A237:M2579,9,FALSE)</f>
        <v>R1011</v>
      </c>
      <c r="Q239" s="35">
        <f ca="1">VLOOKUP(A239,'Hospitalisation Details'!A237:M2579,13,FALSE)</f>
        <v>48</v>
      </c>
      <c r="R239" s="32"/>
    </row>
    <row r="240" spans="1:18" ht="15.75" x14ac:dyDescent="0.25">
      <c r="A240" s="42" t="s">
        <v>2126</v>
      </c>
      <c r="B240" s="35" t="str">
        <f>VLOOKUP(A240,'Customer Names'!A237:D2572,3,FALSE)</f>
        <v>Doak</v>
      </c>
      <c r="C240" s="35">
        <f>VLOOKUP(A240,'Medical Examinations'!A238:M2580,2,FALSE)</f>
        <v>32.700000000000003</v>
      </c>
      <c r="D240" s="35">
        <f>VLOOKUP(A240,'Medical Examinations'!A238:M2580,3,FALSE)</f>
        <v>4.09</v>
      </c>
      <c r="E240" s="35" t="str">
        <f>VLOOKUP(A240,'Medical Examinations'!A238:M2580,4,FALSE)</f>
        <v>No</v>
      </c>
      <c r="F240" s="35" t="str">
        <f>VLOOKUP(A240,'Medical Examinations'!A238:M2580,5,FALSE)</f>
        <v>No</v>
      </c>
      <c r="G240" s="35" t="str">
        <f>VLOOKUP(A240,'Medical Examinations'!A238:M2580,6,FALSE)</f>
        <v>No</v>
      </c>
      <c r="H240" s="35">
        <f>VLOOKUP(A240,'Medical Examinations'!$A$2:$M$2344,7,FALSE)</f>
        <v>1</v>
      </c>
      <c r="I240" s="35" t="str">
        <f>VLOOKUP(A240,'Medical Examinations'!A238:M2580,8,FALSE)</f>
        <v>yes</v>
      </c>
      <c r="J240" s="35" t="str">
        <f>VLOOKUP(A240,'Medical Examinations'!A238:M2580,9,FALSE)</f>
        <v>OBESITY</v>
      </c>
      <c r="K240" s="35" t="str">
        <f>VLOOKUP(A240,'Medical Examinations'!A238:M2580,10,FALSE)</f>
        <v>NORMAL</v>
      </c>
      <c r="L240" s="47">
        <f>VLOOKUP(A240,'Hospitalisation Details'!A238:M2580,12,FALSE)</f>
        <v>35970</v>
      </c>
      <c r="M240" s="34">
        <f>VLOOKUP(A240,'Hospitalisation Details'!A229:M2571,6,FALSE)</f>
        <v>34472.839999999997</v>
      </c>
      <c r="N240" s="35" t="str">
        <f>VLOOKUP(A240,'Hospitalisation Details'!A238:M2580,7,FALSE)</f>
        <v>tier - 1</v>
      </c>
      <c r="O240" s="35" t="str">
        <f>VLOOKUP(A240,'Hospitalisation Details'!A238:M2580,8,FALSE)</f>
        <v>tier - 3</v>
      </c>
      <c r="P240" s="35" t="str">
        <f>VLOOKUP(A240,'Hospitalisation Details'!A238:M2580,9,FALSE)</f>
        <v>R1011</v>
      </c>
      <c r="Q240" s="35">
        <f ca="1">VLOOKUP(A240,'Hospitalisation Details'!A238:M2580,13,FALSE)</f>
        <v>26</v>
      </c>
      <c r="R240" s="32"/>
    </row>
    <row r="241" spans="1:18" ht="15.75" x14ac:dyDescent="0.25">
      <c r="A241" s="43" t="s">
        <v>2125</v>
      </c>
      <c r="B241" s="35" t="str">
        <f>VLOOKUP(A241,'Customer Names'!A238:D2573,3,FALSE)</f>
        <v>Noya</v>
      </c>
      <c r="C241" s="35">
        <f>VLOOKUP(A241,'Medical Examinations'!A239:M2581,2,FALSE)</f>
        <v>41.25</v>
      </c>
      <c r="D241" s="35">
        <f>VLOOKUP(A241,'Medical Examinations'!A239:M2581,3,FALSE)</f>
        <v>5.19</v>
      </c>
      <c r="E241" s="35" t="str">
        <f>VLOOKUP(A241,'Medical Examinations'!A239:M2581,4,FALSE)</f>
        <v>No</v>
      </c>
      <c r="F241" s="35" t="str">
        <f>VLOOKUP(A241,'Medical Examinations'!A239:M2581,5,FALSE)</f>
        <v>No</v>
      </c>
      <c r="G241" s="35" t="str">
        <f>VLOOKUP(A241,'Medical Examinations'!A239:M2581,6,FALSE)</f>
        <v>No</v>
      </c>
      <c r="H241" s="35">
        <f>VLOOKUP(A241,'Medical Examinations'!$A$2:$M$2344,7,FALSE)</f>
        <v>0</v>
      </c>
      <c r="I241" s="35" t="str">
        <f>VLOOKUP(A241,'Medical Examinations'!A239:M2581,8,FALSE)</f>
        <v>yes</v>
      </c>
      <c r="J241" s="35" t="str">
        <f>VLOOKUP(A241,'Medical Examinations'!A239:M2581,9,FALSE)</f>
        <v>OBESITY</v>
      </c>
      <c r="K241" s="35" t="str">
        <f>VLOOKUP(A241,'Medical Examinations'!A239:M2581,10,FALSE)</f>
        <v>NORMAL</v>
      </c>
      <c r="L241" s="47">
        <f>VLOOKUP(A241,'Hospitalisation Details'!A239:M2581,12,FALSE)</f>
        <v>33140</v>
      </c>
      <c r="M241" s="34">
        <f>VLOOKUP(A241,'Hospitalisation Details'!A230:M2572,6,FALSE)</f>
        <v>34456.269999999997</v>
      </c>
      <c r="N241" s="35" t="str">
        <f>VLOOKUP(A241,'Hospitalisation Details'!A239:M2581,7,FALSE)</f>
        <v>tier - 1</v>
      </c>
      <c r="O241" s="35" t="str">
        <f>VLOOKUP(A241,'Hospitalisation Details'!A239:M2581,8,FALSE)</f>
        <v>tier - 2</v>
      </c>
      <c r="P241" s="35" t="str">
        <f>VLOOKUP(A241,'Hospitalisation Details'!A239:M2581,9,FALSE)</f>
        <v>R1011</v>
      </c>
      <c r="Q241" s="35">
        <f ca="1">VLOOKUP(A241,'Hospitalisation Details'!A239:M2581,13,FALSE)</f>
        <v>34</v>
      </c>
      <c r="R241" s="32"/>
    </row>
    <row r="242" spans="1:18" ht="15.75" x14ac:dyDescent="0.25">
      <c r="A242" s="42" t="s">
        <v>2124</v>
      </c>
      <c r="B242" s="35" t="str">
        <f>VLOOKUP(A242,'Customer Names'!A239:D2574,3,FALSE)</f>
        <v>Heninger</v>
      </c>
      <c r="C242" s="35">
        <f>VLOOKUP(A242,'Medical Examinations'!A240:M2582,2,FALSE)</f>
        <v>33.11</v>
      </c>
      <c r="D242" s="35">
        <f>VLOOKUP(A242,'Medical Examinations'!A240:M2582,3,FALSE)</f>
        <v>4.12</v>
      </c>
      <c r="E242" s="35" t="str">
        <f>VLOOKUP(A242,'Medical Examinations'!A240:M2582,4,FALSE)</f>
        <v>No</v>
      </c>
      <c r="F242" s="35" t="str">
        <f>VLOOKUP(A242,'Medical Examinations'!A240:M2582,5,FALSE)</f>
        <v>No</v>
      </c>
      <c r="G242" s="35" t="str">
        <f>VLOOKUP(A242,'Medical Examinations'!A240:M2582,6,FALSE)</f>
        <v>Yes</v>
      </c>
      <c r="H242" s="35">
        <f>VLOOKUP(A242,'Medical Examinations'!$A$2:$M$2344,7,FALSE)</f>
        <v>1</v>
      </c>
      <c r="I242" s="35" t="str">
        <f>VLOOKUP(A242,'Medical Examinations'!A240:M2582,8,FALSE)</f>
        <v>yes</v>
      </c>
      <c r="J242" s="35" t="str">
        <f>VLOOKUP(A242,'Medical Examinations'!A240:M2582,9,FALSE)</f>
        <v>OBESITY</v>
      </c>
      <c r="K242" s="35" t="str">
        <f>VLOOKUP(A242,'Medical Examinations'!A240:M2582,10,FALSE)</f>
        <v>NORMAL</v>
      </c>
      <c r="L242" s="47">
        <f>VLOOKUP(A242,'Hospitalisation Details'!A240:M2582,12,FALSE)</f>
        <v>37899</v>
      </c>
      <c r="M242" s="34">
        <f>VLOOKUP(A242,'Hospitalisation Details'!A231:M2573,6,FALSE)</f>
        <v>34439.86</v>
      </c>
      <c r="N242" s="35" t="str">
        <f>VLOOKUP(A242,'Hospitalisation Details'!A240:M2582,7,FALSE)</f>
        <v>tier - 2</v>
      </c>
      <c r="O242" s="35" t="str">
        <f>VLOOKUP(A242,'Hospitalisation Details'!A240:M2582,8,FALSE)</f>
        <v>tier - 1</v>
      </c>
      <c r="P242" s="35" t="str">
        <f>VLOOKUP(A242,'Hospitalisation Details'!A240:M2582,9,FALSE)</f>
        <v>R1013</v>
      </c>
      <c r="Q242" s="35">
        <f ca="1">VLOOKUP(A242,'Hospitalisation Details'!A240:M2582,13,FALSE)</f>
        <v>21</v>
      </c>
      <c r="R242" s="32"/>
    </row>
    <row r="243" spans="1:18" ht="15.75" x14ac:dyDescent="0.25">
      <c r="A243" s="43" t="s">
        <v>2123</v>
      </c>
      <c r="B243" s="35" t="str">
        <f>VLOOKUP(A243,'Customer Names'!A240:D2575,3,FALSE)</f>
        <v>Richardson</v>
      </c>
      <c r="C243" s="35">
        <f>VLOOKUP(A243,'Medical Examinations'!A241:M2583,2,FALSE)</f>
        <v>36.159999999999997</v>
      </c>
      <c r="D243" s="35">
        <f>VLOOKUP(A243,'Medical Examinations'!A241:M2583,3,FALSE)</f>
        <v>5.0999999999999996</v>
      </c>
      <c r="E243" s="35" t="str">
        <f>VLOOKUP(A243,'Medical Examinations'!A241:M2583,4,FALSE)</f>
        <v>No</v>
      </c>
      <c r="F243" s="35" t="str">
        <f>VLOOKUP(A243,'Medical Examinations'!A241:M2583,5,FALSE)</f>
        <v>No</v>
      </c>
      <c r="G243" s="35" t="str">
        <f>VLOOKUP(A243,'Medical Examinations'!A241:M2583,6,FALSE)</f>
        <v>No</v>
      </c>
      <c r="H243" s="35">
        <f>VLOOKUP(A243,'Medical Examinations'!$A$2:$M$2344,7,FALSE)</f>
        <v>1</v>
      </c>
      <c r="I243" s="35" t="str">
        <f>VLOOKUP(A243,'Medical Examinations'!A241:M2583,8,FALSE)</f>
        <v>yes</v>
      </c>
      <c r="J243" s="35" t="str">
        <f>VLOOKUP(A243,'Medical Examinations'!A241:M2583,9,FALSE)</f>
        <v>OBESITY</v>
      </c>
      <c r="K243" s="35" t="str">
        <f>VLOOKUP(A243,'Medical Examinations'!A241:M2583,10,FALSE)</f>
        <v>NORMAL</v>
      </c>
      <c r="L243" s="47">
        <f>VLOOKUP(A243,'Hospitalisation Details'!A241:M2583,12,FALSE)</f>
        <v>30956</v>
      </c>
      <c r="M243" s="34">
        <f>VLOOKUP(A243,'Hospitalisation Details'!A232:M2574,6,FALSE)</f>
        <v>34402.22</v>
      </c>
      <c r="N243" s="35" t="str">
        <f>VLOOKUP(A243,'Hospitalisation Details'!A241:M2583,7,FALSE)</f>
        <v>tier - 2</v>
      </c>
      <c r="O243" s="35" t="str">
        <f>VLOOKUP(A243,'Hospitalisation Details'!A241:M2583,8,FALSE)</f>
        <v>tier - 3</v>
      </c>
      <c r="P243" s="35" t="str">
        <f>VLOOKUP(A243,'Hospitalisation Details'!A241:M2583,9,FALSE)</f>
        <v>R1011</v>
      </c>
      <c r="Q243" s="35">
        <f ca="1">VLOOKUP(A243,'Hospitalisation Details'!A241:M2583,13,FALSE)</f>
        <v>40</v>
      </c>
      <c r="R243" s="32"/>
    </row>
    <row r="244" spans="1:18" ht="15.75" x14ac:dyDescent="0.25">
      <c r="A244" s="42" t="s">
        <v>2122</v>
      </c>
      <c r="B244" s="35" t="str">
        <f>VLOOKUP(A244,'Customer Names'!A241:D2576,3,FALSE)</f>
        <v>Deucher</v>
      </c>
      <c r="C244" s="35">
        <f>VLOOKUP(A244,'Medical Examinations'!A242:M2584,2,FALSE)</f>
        <v>33.72</v>
      </c>
      <c r="D244" s="35">
        <f>VLOOKUP(A244,'Medical Examinations'!A242:M2584,3,FALSE)</f>
        <v>6.21</v>
      </c>
      <c r="E244" s="35" t="str">
        <f>VLOOKUP(A244,'Medical Examinations'!A242:M2584,4,FALSE)</f>
        <v>yes</v>
      </c>
      <c r="F244" s="35" t="str">
        <f>VLOOKUP(A244,'Medical Examinations'!A242:M2584,5,FALSE)</f>
        <v>No</v>
      </c>
      <c r="G244" s="35" t="str">
        <f>VLOOKUP(A244,'Medical Examinations'!A242:M2584,6,FALSE)</f>
        <v>Yes</v>
      </c>
      <c r="H244" s="35">
        <f>VLOOKUP(A244,'Medical Examinations'!$A$2:$M$2344,7,FALSE)</f>
        <v>1</v>
      </c>
      <c r="I244" s="35" t="str">
        <f>VLOOKUP(A244,'Medical Examinations'!A242:M2584,8,FALSE)</f>
        <v>yes</v>
      </c>
      <c r="J244" s="35" t="str">
        <f>VLOOKUP(A244,'Medical Examinations'!A242:M2584,9,FALSE)</f>
        <v>OBESITY</v>
      </c>
      <c r="K244" s="35" t="str">
        <f>VLOOKUP(A244,'Medical Examinations'!A242:M2584,10,FALSE)</f>
        <v>PREDIABETES</v>
      </c>
      <c r="L244" s="47">
        <f>VLOOKUP(A244,'Hospitalisation Details'!A242:M2584,12,FALSE)</f>
        <v>30591</v>
      </c>
      <c r="M244" s="34">
        <f>VLOOKUP(A244,'Hospitalisation Details'!A233:M2575,6,FALSE)</f>
        <v>34307.22</v>
      </c>
      <c r="N244" s="35" t="str">
        <f>VLOOKUP(A244,'Hospitalisation Details'!A242:M2584,7,FALSE)</f>
        <v>tier - 2</v>
      </c>
      <c r="O244" s="35" t="str">
        <f>VLOOKUP(A244,'Hospitalisation Details'!A242:M2584,8,FALSE)</f>
        <v>tier - 2</v>
      </c>
      <c r="P244" s="35" t="str">
        <f>VLOOKUP(A244,'Hospitalisation Details'!A242:M2584,9,FALSE)</f>
        <v>R1012</v>
      </c>
      <c r="Q244" s="35">
        <f ca="1">VLOOKUP(A244,'Hospitalisation Details'!A242:M2584,13,FALSE)</f>
        <v>41</v>
      </c>
      <c r="R244" s="32"/>
    </row>
    <row r="245" spans="1:18" ht="15.75" x14ac:dyDescent="0.25">
      <c r="A245" s="43" t="s">
        <v>2120</v>
      </c>
      <c r="B245" s="35" t="str">
        <f>VLOOKUP(A245,'Customer Names'!A242:D2577,3,FALSE)</f>
        <v>Wilson</v>
      </c>
      <c r="C245" s="35">
        <f>VLOOKUP(A245,'Medical Examinations'!A243:M2585,2,FALSE)</f>
        <v>37.74</v>
      </c>
      <c r="D245" s="35">
        <f>VLOOKUP(A245,'Medical Examinations'!A243:M2585,3,FALSE)</f>
        <v>9.5299999999999994</v>
      </c>
      <c r="E245" s="35" t="str">
        <f>VLOOKUP(A245,'Medical Examinations'!A243:M2585,4,FALSE)</f>
        <v>yes</v>
      </c>
      <c r="F245" s="35" t="str">
        <f>VLOOKUP(A245,'Medical Examinations'!A243:M2585,5,FALSE)</f>
        <v>No</v>
      </c>
      <c r="G245" s="35" t="str">
        <f>VLOOKUP(A245,'Medical Examinations'!A243:M2585,6,FALSE)</f>
        <v>No</v>
      </c>
      <c r="H245" s="35">
        <f>VLOOKUP(A245,'Medical Examinations'!$A$2:$M$2344,7,FALSE)</f>
        <v>1</v>
      </c>
      <c r="I245" s="35" t="str">
        <f>VLOOKUP(A245,'Medical Examinations'!A243:M2585,8,FALSE)</f>
        <v>yes</v>
      </c>
      <c r="J245" s="35" t="str">
        <f>VLOOKUP(A245,'Medical Examinations'!A243:M2585,9,FALSE)</f>
        <v>OBESITY</v>
      </c>
      <c r="K245" s="35" t="str">
        <f>VLOOKUP(A245,'Medical Examinations'!A243:M2585,10,FALSE)</f>
        <v>DIABETES</v>
      </c>
      <c r="L245" s="47">
        <f>VLOOKUP(A245,'Hospitalisation Details'!A243:M2585,12,FALSE)</f>
        <v>31696</v>
      </c>
      <c r="M245" s="34">
        <f>VLOOKUP(A245,'Hospitalisation Details'!A234:M2576,6,FALSE)</f>
        <v>34293.120000000003</v>
      </c>
      <c r="N245" s="35" t="str">
        <f>VLOOKUP(A245,'Hospitalisation Details'!A243:M2585,7,FALSE)</f>
        <v>tier - 1</v>
      </c>
      <c r="O245" s="35" t="str">
        <f>VLOOKUP(A245,'Hospitalisation Details'!A243:M2585,8,FALSE)</f>
        <v>tier - 2</v>
      </c>
      <c r="P245" s="35" t="str">
        <f>VLOOKUP(A245,'Hospitalisation Details'!A243:M2585,9,FALSE)</f>
        <v>R1011</v>
      </c>
      <c r="Q245" s="35">
        <f ca="1">VLOOKUP(A245,'Hospitalisation Details'!A243:M2585,13,FALSE)</f>
        <v>38</v>
      </c>
      <c r="R245" s="32"/>
    </row>
    <row r="246" spans="1:18" ht="15.75" x14ac:dyDescent="0.25">
      <c r="A246" s="42" t="s">
        <v>2119</v>
      </c>
      <c r="B246" s="35" t="str">
        <f>VLOOKUP(A246,'Customer Names'!A243:D2578,3,FALSE)</f>
        <v>Hall</v>
      </c>
      <c r="C246" s="35">
        <f>VLOOKUP(A246,'Medical Examinations'!A244:M2586,2,FALSE)</f>
        <v>48.75</v>
      </c>
      <c r="D246" s="35">
        <f>VLOOKUP(A246,'Medical Examinations'!A244:M2586,3,FALSE)</f>
        <v>4.6399999999999997</v>
      </c>
      <c r="E246" s="35" t="str">
        <f>VLOOKUP(A246,'Medical Examinations'!A244:M2586,4,FALSE)</f>
        <v>yes</v>
      </c>
      <c r="F246" s="35" t="str">
        <f>VLOOKUP(A246,'Medical Examinations'!A244:M2586,5,FALSE)</f>
        <v>No</v>
      </c>
      <c r="G246" s="35" t="str">
        <f>VLOOKUP(A246,'Medical Examinations'!A244:M2586,6,FALSE)</f>
        <v>No</v>
      </c>
      <c r="H246" s="35">
        <f>VLOOKUP(A246,'Medical Examinations'!$A$2:$M$2344,7,FALSE)</f>
        <v>1</v>
      </c>
      <c r="I246" s="35" t="str">
        <f>VLOOKUP(A246,'Medical Examinations'!A244:M2586,8,FALSE)</f>
        <v>yes</v>
      </c>
      <c r="J246" s="35" t="str">
        <f>VLOOKUP(A246,'Medical Examinations'!A244:M2586,9,FALSE)</f>
        <v>OBESITY</v>
      </c>
      <c r="K246" s="35" t="str">
        <f>VLOOKUP(A246,'Medical Examinations'!A244:M2586,10,FALSE)</f>
        <v>NORMAL</v>
      </c>
      <c r="L246" s="47">
        <f>VLOOKUP(A246,'Hospitalisation Details'!A244:M2586,12,FALSE)</f>
        <v>35002</v>
      </c>
      <c r="M246" s="34">
        <f>VLOOKUP(A246,'Hospitalisation Details'!A235:M2577,6,FALSE)</f>
        <v>34289.43</v>
      </c>
      <c r="N246" s="35" t="str">
        <f>VLOOKUP(A246,'Hospitalisation Details'!A244:M2586,7,FALSE)</f>
        <v>tier - 1</v>
      </c>
      <c r="O246" s="35" t="str">
        <f>VLOOKUP(A246,'Hospitalisation Details'!A244:M2586,8,FALSE)</f>
        <v>tier - 1</v>
      </c>
      <c r="P246" s="35" t="str">
        <f>VLOOKUP(A246,'Hospitalisation Details'!A244:M2586,9,FALSE)</f>
        <v>R1011</v>
      </c>
      <c r="Q246" s="35">
        <f ca="1">VLOOKUP(A246,'Hospitalisation Details'!A244:M2586,13,FALSE)</f>
        <v>29</v>
      </c>
      <c r="R246" s="32"/>
    </row>
    <row r="247" spans="1:18" ht="15.75" x14ac:dyDescent="0.25">
      <c r="A247" s="43" t="s">
        <v>2118</v>
      </c>
      <c r="B247" s="35" t="str">
        <f>VLOOKUP(A247,'Customer Names'!A244:D2579,3,FALSE)</f>
        <v>Reed</v>
      </c>
      <c r="C247" s="35">
        <f>VLOOKUP(A247,'Medical Examinations'!A245:M2587,2,FALSE)</f>
        <v>31.065000000000001</v>
      </c>
      <c r="D247" s="35">
        <f>VLOOKUP(A247,'Medical Examinations'!A245:M2587,3,FALSE)</f>
        <v>5.05</v>
      </c>
      <c r="E247" s="35" t="str">
        <f>VLOOKUP(A247,'Medical Examinations'!A245:M2587,4,FALSE)</f>
        <v>No</v>
      </c>
      <c r="F247" s="35" t="str">
        <f>VLOOKUP(A247,'Medical Examinations'!A245:M2587,5,FALSE)</f>
        <v>No</v>
      </c>
      <c r="G247" s="35" t="str">
        <f>VLOOKUP(A247,'Medical Examinations'!A245:M2587,6,FALSE)</f>
        <v>No</v>
      </c>
      <c r="H247" s="35">
        <f>VLOOKUP(A247,'Medical Examinations'!$A$2:$M$2344,7,FALSE)</f>
        <v>1</v>
      </c>
      <c r="I247" s="35" t="str">
        <f>VLOOKUP(A247,'Medical Examinations'!A245:M2587,8,FALSE)</f>
        <v>yes</v>
      </c>
      <c r="J247" s="35" t="str">
        <f>VLOOKUP(A247,'Medical Examinations'!A245:M2587,9,FALSE)</f>
        <v>OBESITY</v>
      </c>
      <c r="K247" s="35" t="str">
        <f>VLOOKUP(A247,'Medical Examinations'!A245:M2587,10,FALSE)</f>
        <v>NORMAL</v>
      </c>
      <c r="L247" s="47">
        <f>VLOOKUP(A247,'Hospitalisation Details'!A245:M2587,12,FALSE)</f>
        <v>35957</v>
      </c>
      <c r="M247" s="34">
        <f>VLOOKUP(A247,'Hospitalisation Details'!A236:M2578,6,FALSE)</f>
        <v>34254.050000000003</v>
      </c>
      <c r="N247" s="35" t="str">
        <f>VLOOKUP(A247,'Hospitalisation Details'!A245:M2587,7,FALSE)</f>
        <v>tier - 1</v>
      </c>
      <c r="O247" s="35" t="str">
        <f>VLOOKUP(A247,'Hospitalisation Details'!A245:M2587,8,FALSE)</f>
        <v>tier - 3</v>
      </c>
      <c r="P247" s="35" t="str">
        <f>VLOOKUP(A247,'Hospitalisation Details'!A245:M2587,9,FALSE)</f>
        <v>R1019</v>
      </c>
      <c r="Q247" s="35">
        <f ca="1">VLOOKUP(A247,'Hospitalisation Details'!A245:M2587,13,FALSE)</f>
        <v>26</v>
      </c>
      <c r="R247" s="32"/>
    </row>
    <row r="248" spans="1:18" ht="15.75" x14ac:dyDescent="0.25">
      <c r="A248" s="42" t="s">
        <v>2117</v>
      </c>
      <c r="B248" s="35" t="str">
        <f>VLOOKUP(A248,'Customer Names'!A245:D2580,3,FALSE)</f>
        <v>Frome</v>
      </c>
      <c r="C248" s="35">
        <f>VLOOKUP(A248,'Medical Examinations'!A246:M2588,2,FALSE)</f>
        <v>23.55</v>
      </c>
      <c r="D248" s="35">
        <f>VLOOKUP(A248,'Medical Examinations'!A246:M2588,3,FALSE)</f>
        <v>10.38</v>
      </c>
      <c r="E248" s="35" t="str">
        <f>VLOOKUP(A248,'Medical Examinations'!A246:M2588,4,FALSE)</f>
        <v>No</v>
      </c>
      <c r="F248" s="35" t="str">
        <f>VLOOKUP(A248,'Medical Examinations'!A246:M2588,5,FALSE)</f>
        <v>No</v>
      </c>
      <c r="G248" s="35" t="str">
        <f>VLOOKUP(A248,'Medical Examinations'!A246:M2588,6,FALSE)</f>
        <v>No</v>
      </c>
      <c r="H248" s="35">
        <f>VLOOKUP(A248,'Medical Examinations'!$A$2:$M$2344,7,FALSE)</f>
        <v>0</v>
      </c>
      <c r="I248" s="35" t="str">
        <f>VLOOKUP(A248,'Medical Examinations'!A246:M2588,8,FALSE)</f>
        <v>yes</v>
      </c>
      <c r="J248" s="35" t="str">
        <f>VLOOKUP(A248,'Medical Examinations'!A246:M2588,9,FALSE)</f>
        <v>NORMAL WEIGHT</v>
      </c>
      <c r="K248" s="35" t="str">
        <f>VLOOKUP(A248,'Medical Examinations'!A246:M2588,10,FALSE)</f>
        <v>DIABETES</v>
      </c>
      <c r="L248" s="47">
        <f>VLOOKUP(A248,'Hospitalisation Details'!A246:M2588,12,FALSE)</f>
        <v>22832</v>
      </c>
      <c r="M248" s="34">
        <f>VLOOKUP(A248,'Hospitalisation Details'!A237:M2579,6,FALSE)</f>
        <v>34218.019999999997</v>
      </c>
      <c r="N248" s="35" t="str">
        <f>VLOOKUP(A248,'Hospitalisation Details'!A246:M2588,7,FALSE)</f>
        <v>tier - 1</v>
      </c>
      <c r="O248" s="35" t="str">
        <f>VLOOKUP(A248,'Hospitalisation Details'!A246:M2588,8,FALSE)</f>
        <v>tier - 1</v>
      </c>
      <c r="P248" s="35" t="str">
        <f>VLOOKUP(A248,'Hospitalisation Details'!A246:M2588,9,FALSE)</f>
        <v>R1011</v>
      </c>
      <c r="Q248" s="35">
        <f ca="1">VLOOKUP(A248,'Hospitalisation Details'!A246:M2588,13,FALSE)</f>
        <v>62</v>
      </c>
      <c r="R248" s="32"/>
    </row>
    <row r="249" spans="1:18" ht="15.75" x14ac:dyDescent="0.25">
      <c r="A249" s="43" t="s">
        <v>2116</v>
      </c>
      <c r="B249" s="35" t="str">
        <f>VLOOKUP(A249,'Customer Names'!A246:D2581,3,FALSE)</f>
        <v>Creasy</v>
      </c>
      <c r="C249" s="35">
        <f>VLOOKUP(A249,'Medical Examinations'!A247:M2589,2,FALSE)</f>
        <v>30.18</v>
      </c>
      <c r="D249" s="35">
        <f>VLOOKUP(A249,'Medical Examinations'!A247:M2589,3,FALSE)</f>
        <v>8.31</v>
      </c>
      <c r="E249" s="35" t="str">
        <f>VLOOKUP(A249,'Medical Examinations'!A247:M2589,4,FALSE)</f>
        <v>yes</v>
      </c>
      <c r="F249" s="35" t="str">
        <f>VLOOKUP(A249,'Medical Examinations'!A247:M2589,5,FALSE)</f>
        <v>No</v>
      </c>
      <c r="G249" s="35" t="str">
        <f>VLOOKUP(A249,'Medical Examinations'!A247:M2589,6,FALSE)</f>
        <v>No</v>
      </c>
      <c r="H249" s="35">
        <f>VLOOKUP(A249,'Medical Examinations'!$A$2:$M$2344,7,FALSE)</f>
        <v>1</v>
      </c>
      <c r="I249" s="35" t="str">
        <f>VLOOKUP(A249,'Medical Examinations'!A247:M2589,8,FALSE)</f>
        <v>yes</v>
      </c>
      <c r="J249" s="35" t="str">
        <f>VLOOKUP(A249,'Medical Examinations'!A247:M2589,9,FALSE)</f>
        <v>OBESITY</v>
      </c>
      <c r="K249" s="35" t="str">
        <f>VLOOKUP(A249,'Medical Examinations'!A247:M2589,10,FALSE)</f>
        <v>DIABETES</v>
      </c>
      <c r="L249" s="47">
        <f>VLOOKUP(A249,'Hospitalisation Details'!A247:M2589,12,FALSE)</f>
        <v>27596</v>
      </c>
      <c r="M249" s="34">
        <f>VLOOKUP(A249,'Hospitalisation Details'!A238:M2580,6,FALSE)</f>
        <v>34210.33</v>
      </c>
      <c r="N249" s="35" t="str">
        <f>VLOOKUP(A249,'Hospitalisation Details'!A247:M2589,7,FALSE)</f>
        <v>tier - 2</v>
      </c>
      <c r="O249" s="35" t="str">
        <f>VLOOKUP(A249,'Hospitalisation Details'!A247:M2589,8,FALSE)</f>
        <v>tier - 1</v>
      </c>
      <c r="P249" s="35" t="str">
        <f>VLOOKUP(A249,'Hospitalisation Details'!A247:M2589,9,FALSE)</f>
        <v>R1012</v>
      </c>
      <c r="Q249" s="35">
        <f ca="1">VLOOKUP(A249,'Hospitalisation Details'!A247:M2589,13,FALSE)</f>
        <v>49</v>
      </c>
      <c r="R249" s="32"/>
    </row>
    <row r="250" spans="1:18" ht="15.75" x14ac:dyDescent="0.25">
      <c r="A250" s="42" t="s">
        <v>2115</v>
      </c>
      <c r="B250" s="35" t="str">
        <f>VLOOKUP(A250,'Customer Names'!A247:D2582,3,FALSE)</f>
        <v>Latimer</v>
      </c>
      <c r="C250" s="35">
        <f>VLOOKUP(A250,'Medical Examinations'!A248:M2590,2,FALSE)</f>
        <v>29.94</v>
      </c>
      <c r="D250" s="35">
        <f>VLOOKUP(A250,'Medical Examinations'!A248:M2590,3,FALSE)</f>
        <v>7.59</v>
      </c>
      <c r="E250" s="35" t="str">
        <f>VLOOKUP(A250,'Medical Examinations'!A248:M2590,4,FALSE)</f>
        <v>No</v>
      </c>
      <c r="F250" s="35" t="str">
        <f>VLOOKUP(A250,'Medical Examinations'!A248:M2590,5,FALSE)</f>
        <v>No</v>
      </c>
      <c r="G250" s="35" t="str">
        <f>VLOOKUP(A250,'Medical Examinations'!A248:M2590,6,FALSE)</f>
        <v>No</v>
      </c>
      <c r="H250" s="35">
        <f>VLOOKUP(A250,'Medical Examinations'!$A$2:$M$2344,7,FALSE)</f>
        <v>0</v>
      </c>
      <c r="I250" s="35" t="str">
        <f>VLOOKUP(A250,'Medical Examinations'!A248:M2590,8,FALSE)</f>
        <v>yes</v>
      </c>
      <c r="J250" s="35" t="str">
        <f>VLOOKUP(A250,'Medical Examinations'!A248:M2590,9,FALSE)</f>
        <v>OVERWEIGHT</v>
      </c>
      <c r="K250" s="35" t="str">
        <f>VLOOKUP(A250,'Medical Examinations'!A248:M2590,10,FALSE)</f>
        <v>DIABETES</v>
      </c>
      <c r="L250" s="47">
        <f>VLOOKUP(A250,'Hospitalisation Details'!A248:M2590,12,FALSE)</f>
        <v>26170</v>
      </c>
      <c r="M250" s="34">
        <f>VLOOKUP(A250,'Hospitalisation Details'!A239:M2581,6,FALSE)</f>
        <v>34205.07</v>
      </c>
      <c r="N250" s="35" t="str">
        <f>VLOOKUP(A250,'Hospitalisation Details'!A248:M2590,7,FALSE)</f>
        <v>tier - 2</v>
      </c>
      <c r="O250" s="35" t="str">
        <f>VLOOKUP(A250,'Hospitalisation Details'!A248:M2590,8,FALSE)</f>
        <v>tier - 2</v>
      </c>
      <c r="P250" s="35" t="str">
        <f>VLOOKUP(A250,'Hospitalisation Details'!A248:M2590,9,FALSE)</f>
        <v>R1011</v>
      </c>
      <c r="Q250" s="35">
        <f ca="1">VLOOKUP(A250,'Hospitalisation Details'!A248:M2590,13,FALSE)</f>
        <v>53</v>
      </c>
      <c r="R250" s="32"/>
    </row>
    <row r="251" spans="1:18" ht="15.75" x14ac:dyDescent="0.25">
      <c r="A251" s="43" t="s">
        <v>2114</v>
      </c>
      <c r="B251" s="35" t="str">
        <f>VLOOKUP(A251,'Customer Names'!A248:D2583,3,FALSE)</f>
        <v>Wei</v>
      </c>
      <c r="C251" s="35">
        <f>VLOOKUP(A251,'Medical Examinations'!A249:M2591,2,FALSE)</f>
        <v>31.4</v>
      </c>
      <c r="D251" s="35">
        <f>VLOOKUP(A251,'Medical Examinations'!A249:M2591,3,FALSE)</f>
        <v>5.49</v>
      </c>
      <c r="E251" s="35" t="str">
        <f>VLOOKUP(A251,'Medical Examinations'!A249:M2591,4,FALSE)</f>
        <v>No</v>
      </c>
      <c r="F251" s="35" t="str">
        <f>VLOOKUP(A251,'Medical Examinations'!A249:M2591,5,FALSE)</f>
        <v>No</v>
      </c>
      <c r="G251" s="35" t="str">
        <f>VLOOKUP(A251,'Medical Examinations'!A249:M2591,6,FALSE)</f>
        <v>No</v>
      </c>
      <c r="H251" s="35">
        <f>VLOOKUP(A251,'Medical Examinations'!$A$2:$M$2344,7,FALSE)</f>
        <v>0</v>
      </c>
      <c r="I251" s="35" t="str">
        <f>VLOOKUP(A251,'Medical Examinations'!A249:M2591,8,FALSE)</f>
        <v>yes</v>
      </c>
      <c r="J251" s="35" t="str">
        <f>VLOOKUP(A251,'Medical Examinations'!A249:M2591,9,FALSE)</f>
        <v>OBESITY</v>
      </c>
      <c r="K251" s="35" t="str">
        <f>VLOOKUP(A251,'Medical Examinations'!A249:M2591,10,FALSE)</f>
        <v>NORMAL</v>
      </c>
      <c r="L251" s="47">
        <f>VLOOKUP(A251,'Hospitalisation Details'!A249:M2591,12,FALSE)</f>
        <v>36470</v>
      </c>
      <c r="M251" s="34">
        <f>VLOOKUP(A251,'Hospitalisation Details'!A240:M2582,6,FALSE)</f>
        <v>34166.269999999997</v>
      </c>
      <c r="N251" s="35" t="str">
        <f>VLOOKUP(A251,'Hospitalisation Details'!A249:M2591,7,FALSE)</f>
        <v>tier - 2</v>
      </c>
      <c r="O251" s="35" t="str">
        <f>VLOOKUP(A251,'Hospitalisation Details'!A249:M2591,8,FALSE)</f>
        <v>tier - 3</v>
      </c>
      <c r="P251" s="35" t="str">
        <f>VLOOKUP(A251,'Hospitalisation Details'!A249:M2591,9,FALSE)</f>
        <v>R1011</v>
      </c>
      <c r="Q251" s="35">
        <f ca="1">VLOOKUP(A251,'Hospitalisation Details'!A249:M2591,13,FALSE)</f>
        <v>25</v>
      </c>
      <c r="R251" s="32"/>
    </row>
    <row r="252" spans="1:18" ht="15.75" x14ac:dyDescent="0.25">
      <c r="A252" s="42" t="s">
        <v>2113</v>
      </c>
      <c r="B252" s="35" t="str">
        <f>VLOOKUP(A252,'Customer Names'!A249:D2584,3,FALSE)</f>
        <v>Hayes</v>
      </c>
      <c r="C252" s="35">
        <f>VLOOKUP(A252,'Medical Examinations'!A250:M2592,2,FALSE)</f>
        <v>53.06</v>
      </c>
      <c r="D252" s="35">
        <f>VLOOKUP(A252,'Medical Examinations'!A250:M2592,3,FALSE)</f>
        <v>11.68</v>
      </c>
      <c r="E252" s="35" t="str">
        <f>VLOOKUP(A252,'Medical Examinations'!A250:M2592,4,FALSE)</f>
        <v>No</v>
      </c>
      <c r="F252" s="35" t="str">
        <f>VLOOKUP(A252,'Medical Examinations'!A250:M2592,5,FALSE)</f>
        <v>No</v>
      </c>
      <c r="G252" s="35" t="str">
        <f>VLOOKUP(A252,'Medical Examinations'!A250:M2592,6,FALSE)</f>
        <v>No</v>
      </c>
      <c r="H252" s="35">
        <f>VLOOKUP(A252,'Medical Examinations'!$A$2:$M$2344,7,FALSE)</f>
        <v>0</v>
      </c>
      <c r="I252" s="35" t="str">
        <f>VLOOKUP(A252,'Medical Examinations'!A250:M2592,8,FALSE)</f>
        <v>yes</v>
      </c>
      <c r="J252" s="35" t="str">
        <f>VLOOKUP(A252,'Medical Examinations'!A250:M2592,9,FALSE)</f>
        <v>OBESITY</v>
      </c>
      <c r="K252" s="35" t="str">
        <f>VLOOKUP(A252,'Medical Examinations'!A250:M2592,10,FALSE)</f>
        <v>DIABETES</v>
      </c>
      <c r="L252" s="47">
        <f>VLOOKUP(A252,'Hospitalisation Details'!A250:M2592,12,FALSE)</f>
        <v>37616</v>
      </c>
      <c r="M252" s="34">
        <f>VLOOKUP(A252,'Hospitalisation Details'!A241:M2583,6,FALSE)</f>
        <v>34084.68</v>
      </c>
      <c r="N252" s="35" t="str">
        <f>VLOOKUP(A252,'Hospitalisation Details'!A250:M2592,7,FALSE)</f>
        <v>tier - 2</v>
      </c>
      <c r="O252" s="35" t="str">
        <f>VLOOKUP(A252,'Hospitalisation Details'!A250:M2592,8,FALSE)</f>
        <v>tier - 3</v>
      </c>
      <c r="P252" s="35" t="str">
        <f>VLOOKUP(A252,'Hospitalisation Details'!A250:M2592,9,FALSE)</f>
        <v>R1011</v>
      </c>
      <c r="Q252" s="35">
        <f ca="1">VLOOKUP(A252,'Hospitalisation Details'!A250:M2592,13,FALSE)</f>
        <v>22</v>
      </c>
      <c r="R252" s="32"/>
    </row>
    <row r="253" spans="1:18" ht="15.75" x14ac:dyDescent="0.25">
      <c r="A253" s="43" t="s">
        <v>2112</v>
      </c>
      <c r="B253" s="35" t="str">
        <f>VLOOKUP(A253,'Customer Names'!A250:D2585,3,FALSE)</f>
        <v>Velardo</v>
      </c>
      <c r="C253" s="35">
        <f>VLOOKUP(A253,'Medical Examinations'!A251:M2593,2,FALSE)</f>
        <v>30.25</v>
      </c>
      <c r="D253" s="35">
        <f>VLOOKUP(A253,'Medical Examinations'!A251:M2593,3,FALSE)</f>
        <v>4.1900000000000004</v>
      </c>
      <c r="E253" s="35" t="str">
        <f>VLOOKUP(A253,'Medical Examinations'!A251:M2593,4,FALSE)</f>
        <v>No</v>
      </c>
      <c r="F253" s="35" t="str">
        <f>VLOOKUP(A253,'Medical Examinations'!A251:M2593,5,FALSE)</f>
        <v>No</v>
      </c>
      <c r="G253" s="35" t="str">
        <f>VLOOKUP(A253,'Medical Examinations'!A251:M2593,6,FALSE)</f>
        <v>No</v>
      </c>
      <c r="H253" s="35">
        <f>VLOOKUP(A253,'Medical Examinations'!$A$2:$M$2344,7,FALSE)</f>
        <v>2</v>
      </c>
      <c r="I253" s="35" t="str">
        <f>VLOOKUP(A253,'Medical Examinations'!A251:M2593,8,FALSE)</f>
        <v>yes</v>
      </c>
      <c r="J253" s="35" t="str">
        <f>VLOOKUP(A253,'Medical Examinations'!A251:M2593,9,FALSE)</f>
        <v>OBESITY</v>
      </c>
      <c r="K253" s="35" t="str">
        <f>VLOOKUP(A253,'Medical Examinations'!A251:M2593,10,FALSE)</f>
        <v>NORMAL</v>
      </c>
      <c r="L253" s="47">
        <f>VLOOKUP(A253,'Hospitalisation Details'!A251:M2593,12,FALSE)</f>
        <v>26506</v>
      </c>
      <c r="M253" s="34">
        <f>VLOOKUP(A253,'Hospitalisation Details'!A242:M2584,6,FALSE)</f>
        <v>34053.360000000001</v>
      </c>
      <c r="N253" s="35" t="str">
        <f>VLOOKUP(A253,'Hospitalisation Details'!A251:M2593,7,FALSE)</f>
        <v>tier - 2</v>
      </c>
      <c r="O253" s="35" t="str">
        <f>VLOOKUP(A253,'Hospitalisation Details'!A251:M2593,8,FALSE)</f>
        <v>tier - 2</v>
      </c>
      <c r="P253" s="35" t="str">
        <f>VLOOKUP(A253,'Hospitalisation Details'!A251:M2593,9,FALSE)</f>
        <v>R1011</v>
      </c>
      <c r="Q253" s="35">
        <f ca="1">VLOOKUP(A253,'Hospitalisation Details'!A251:M2593,13,FALSE)</f>
        <v>52</v>
      </c>
      <c r="R253" s="32"/>
    </row>
    <row r="254" spans="1:18" ht="15.75" x14ac:dyDescent="0.25">
      <c r="A254" s="42" t="s">
        <v>2111</v>
      </c>
      <c r="B254" s="35" t="str">
        <f>VLOOKUP(A254,'Customer Names'!A251:D2586,3,FALSE)</f>
        <v>Kastes</v>
      </c>
      <c r="C254" s="35">
        <f>VLOOKUP(A254,'Medical Examinations'!A252:M2594,2,FALSE)</f>
        <v>46.68</v>
      </c>
      <c r="D254" s="35">
        <f>VLOOKUP(A254,'Medical Examinations'!A252:M2594,3,FALSE)</f>
        <v>4.01</v>
      </c>
      <c r="E254" s="35" t="str">
        <f>VLOOKUP(A254,'Medical Examinations'!A252:M2594,4,FALSE)</f>
        <v>No</v>
      </c>
      <c r="F254" s="35" t="str">
        <f>VLOOKUP(A254,'Medical Examinations'!A252:M2594,5,FALSE)</f>
        <v>No</v>
      </c>
      <c r="G254" s="35" t="str">
        <f>VLOOKUP(A254,'Medical Examinations'!A252:M2594,6,FALSE)</f>
        <v>No</v>
      </c>
      <c r="H254" s="35">
        <f>VLOOKUP(A254,'Medical Examinations'!$A$2:$M$2344,7,FALSE)</f>
        <v>0</v>
      </c>
      <c r="I254" s="35" t="str">
        <f>VLOOKUP(A254,'Medical Examinations'!A252:M2594,8,FALSE)</f>
        <v>yes</v>
      </c>
      <c r="J254" s="35" t="str">
        <f>VLOOKUP(A254,'Medical Examinations'!A252:M2594,9,FALSE)</f>
        <v>OBESITY</v>
      </c>
      <c r="K254" s="35" t="str">
        <f>VLOOKUP(A254,'Medical Examinations'!A252:M2594,10,FALSE)</f>
        <v>NORMAL</v>
      </c>
      <c r="L254" s="47">
        <f>VLOOKUP(A254,'Hospitalisation Details'!A252:M2594,12,FALSE)</f>
        <v>34602</v>
      </c>
      <c r="M254" s="34">
        <f>VLOOKUP(A254,'Hospitalisation Details'!A243:M2585,6,FALSE)</f>
        <v>33975.47</v>
      </c>
      <c r="N254" s="35" t="str">
        <f>VLOOKUP(A254,'Hospitalisation Details'!A252:M2594,7,FALSE)</f>
        <v>tier - 2</v>
      </c>
      <c r="O254" s="35" t="str">
        <f>VLOOKUP(A254,'Hospitalisation Details'!A252:M2594,8,FALSE)</f>
        <v>tier - 2</v>
      </c>
      <c r="P254" s="35" t="str">
        <f>VLOOKUP(A254,'Hospitalisation Details'!A252:M2594,9,FALSE)</f>
        <v>R1011</v>
      </c>
      <c r="Q254" s="35">
        <f ca="1">VLOOKUP(A254,'Hospitalisation Details'!A252:M2594,13,FALSE)</f>
        <v>30</v>
      </c>
      <c r="R254" s="32"/>
    </row>
    <row r="255" spans="1:18" ht="15.75" x14ac:dyDescent="0.25">
      <c r="A255" s="43" t="s">
        <v>2110</v>
      </c>
      <c r="B255" s="35" t="str">
        <f>VLOOKUP(A255,'Customer Names'!A252:D2587,3,FALSE)</f>
        <v>Escorcia</v>
      </c>
      <c r="C255" s="35">
        <f>VLOOKUP(A255,'Medical Examinations'!A253:M2595,2,FALSE)</f>
        <v>30.4</v>
      </c>
      <c r="D255" s="35">
        <f>VLOOKUP(A255,'Medical Examinations'!A253:M2595,3,FALSE)</f>
        <v>5.91</v>
      </c>
      <c r="E255" s="35" t="str">
        <f>VLOOKUP(A255,'Medical Examinations'!A253:M2595,4,FALSE)</f>
        <v>No</v>
      </c>
      <c r="F255" s="35" t="str">
        <f>VLOOKUP(A255,'Medical Examinations'!A253:M2595,5,FALSE)</f>
        <v>yes</v>
      </c>
      <c r="G255" s="35" t="str">
        <f>VLOOKUP(A255,'Medical Examinations'!A253:M2595,6,FALSE)</f>
        <v>No</v>
      </c>
      <c r="H255" s="35">
        <f>VLOOKUP(A255,'Medical Examinations'!$A$2:$M$2344,7,FALSE)</f>
        <v>2</v>
      </c>
      <c r="I255" s="35" t="str">
        <f>VLOOKUP(A255,'Medical Examinations'!A253:M2595,8,FALSE)</f>
        <v>yes</v>
      </c>
      <c r="J255" s="35" t="str">
        <f>VLOOKUP(A255,'Medical Examinations'!A253:M2595,9,FALSE)</f>
        <v>OBESITY</v>
      </c>
      <c r="K255" s="35" t="str">
        <f>VLOOKUP(A255,'Medical Examinations'!A253:M2595,10,FALSE)</f>
        <v>PREDIABETES</v>
      </c>
      <c r="L255" s="47">
        <f>VLOOKUP(A255,'Hospitalisation Details'!A253:M2595,12,FALSE)</f>
        <v>36887</v>
      </c>
      <c r="M255" s="34">
        <f>VLOOKUP(A255,'Hospitalisation Details'!A244:M2586,6,FALSE)</f>
        <v>33907.550000000003</v>
      </c>
      <c r="N255" s="35" t="str">
        <f>VLOOKUP(A255,'Hospitalisation Details'!A253:M2595,7,FALSE)</f>
        <v>tier - 2</v>
      </c>
      <c r="O255" s="35" t="str">
        <f>VLOOKUP(A255,'Hospitalisation Details'!A253:M2595,8,FALSE)</f>
        <v>tier - 2</v>
      </c>
      <c r="P255" s="35" t="str">
        <f>VLOOKUP(A255,'Hospitalisation Details'!A253:M2595,9,FALSE)</f>
        <v>R1012</v>
      </c>
      <c r="Q255" s="35">
        <f ca="1">VLOOKUP(A255,'Hospitalisation Details'!A253:M2595,13,FALSE)</f>
        <v>24</v>
      </c>
      <c r="R255" s="32"/>
    </row>
    <row r="256" spans="1:18" ht="15.75" x14ac:dyDescent="0.25">
      <c r="A256" s="42" t="s">
        <v>2109</v>
      </c>
      <c r="B256" s="35" t="str">
        <f>VLOOKUP(A256,'Customer Names'!A253:D2588,3,FALSE)</f>
        <v>Larscheid</v>
      </c>
      <c r="C256" s="35">
        <f>VLOOKUP(A256,'Medical Examinations'!A254:M2596,2,FALSE)</f>
        <v>30.2</v>
      </c>
      <c r="D256" s="35">
        <f>VLOOKUP(A256,'Medical Examinations'!A254:M2596,3,FALSE)</f>
        <v>4.47</v>
      </c>
      <c r="E256" s="35" t="str">
        <f>VLOOKUP(A256,'Medical Examinations'!A254:M2596,4,FALSE)</f>
        <v>yes</v>
      </c>
      <c r="F256" s="35" t="str">
        <f>VLOOKUP(A256,'Medical Examinations'!A254:M2596,5,FALSE)</f>
        <v>No</v>
      </c>
      <c r="G256" s="35" t="str">
        <f>VLOOKUP(A256,'Medical Examinations'!A254:M2596,6,FALSE)</f>
        <v>Yes</v>
      </c>
      <c r="H256" s="35">
        <f>VLOOKUP(A256,'Medical Examinations'!$A$2:$M$2344,7,FALSE)</f>
        <v>1</v>
      </c>
      <c r="I256" s="35" t="str">
        <f>VLOOKUP(A256,'Medical Examinations'!A254:M2596,8,FALSE)</f>
        <v>yes</v>
      </c>
      <c r="J256" s="35" t="str">
        <f>VLOOKUP(A256,'Medical Examinations'!A254:M2596,9,FALSE)</f>
        <v>OBESITY</v>
      </c>
      <c r="K256" s="35" t="str">
        <f>VLOOKUP(A256,'Medical Examinations'!A254:M2596,10,FALSE)</f>
        <v>NORMAL</v>
      </c>
      <c r="L256" s="47">
        <f>VLOOKUP(A256,'Hospitalisation Details'!A254:M2596,12,FALSE)</f>
        <v>35651</v>
      </c>
      <c r="M256" s="34">
        <f>VLOOKUP(A256,'Hospitalisation Details'!A245:M2587,6,FALSE)</f>
        <v>33900.65</v>
      </c>
      <c r="N256" s="35" t="str">
        <f>VLOOKUP(A256,'Hospitalisation Details'!A254:M2596,7,FALSE)</f>
        <v>tier - 2</v>
      </c>
      <c r="O256" s="35" t="str">
        <f>VLOOKUP(A256,'Hospitalisation Details'!A254:M2596,8,FALSE)</f>
        <v>tier - 3</v>
      </c>
      <c r="P256" s="35" t="str">
        <f>VLOOKUP(A256,'Hospitalisation Details'!A254:M2596,9,FALSE)</f>
        <v>R1011</v>
      </c>
      <c r="Q256" s="35">
        <f ca="1">VLOOKUP(A256,'Hospitalisation Details'!A254:M2596,13,FALSE)</f>
        <v>27</v>
      </c>
      <c r="R256" s="32"/>
    </row>
    <row r="257" spans="1:18" ht="15.75" x14ac:dyDescent="0.25">
      <c r="A257" s="43" t="s">
        <v>2108</v>
      </c>
      <c r="B257" s="35" t="str">
        <f>VLOOKUP(A257,'Customer Names'!A254:D2589,3,FALSE)</f>
        <v>O'Bannon</v>
      </c>
      <c r="C257" s="35">
        <f>VLOOKUP(A257,'Medical Examinations'!A255:M2597,2,FALSE)</f>
        <v>51.18</v>
      </c>
      <c r="D257" s="35">
        <f>VLOOKUP(A257,'Medical Examinations'!A255:M2597,3,FALSE)</f>
        <v>4.5599999999999996</v>
      </c>
      <c r="E257" s="35" t="str">
        <f>VLOOKUP(A257,'Medical Examinations'!A255:M2597,4,FALSE)</f>
        <v>yes</v>
      </c>
      <c r="F257" s="35" t="str">
        <f>VLOOKUP(A257,'Medical Examinations'!A255:M2597,5,FALSE)</f>
        <v>yes</v>
      </c>
      <c r="G257" s="35" t="str">
        <f>VLOOKUP(A257,'Medical Examinations'!A255:M2597,6,FALSE)</f>
        <v>No</v>
      </c>
      <c r="H257" s="35">
        <f>VLOOKUP(A257,'Medical Examinations'!$A$2:$M$2344,7,FALSE)</f>
        <v>2</v>
      </c>
      <c r="I257" s="35" t="str">
        <f>VLOOKUP(A257,'Medical Examinations'!A255:M2597,8,FALSE)</f>
        <v>yes</v>
      </c>
      <c r="J257" s="35" t="str">
        <f>VLOOKUP(A257,'Medical Examinations'!A255:M2597,9,FALSE)</f>
        <v>OBESITY</v>
      </c>
      <c r="K257" s="35" t="str">
        <f>VLOOKUP(A257,'Medical Examinations'!A255:M2597,10,FALSE)</f>
        <v>NORMAL</v>
      </c>
      <c r="L257" s="47">
        <f>VLOOKUP(A257,'Hospitalisation Details'!A255:M2597,12,FALSE)</f>
        <v>36825</v>
      </c>
      <c r="M257" s="34">
        <f>VLOOKUP(A257,'Hospitalisation Details'!A246:M2588,6,FALSE)</f>
        <v>33829.39</v>
      </c>
      <c r="N257" s="35" t="str">
        <f>VLOOKUP(A257,'Hospitalisation Details'!A255:M2597,7,FALSE)</f>
        <v>tier - 2</v>
      </c>
      <c r="O257" s="35" t="str">
        <f>VLOOKUP(A257,'Hospitalisation Details'!A255:M2597,8,FALSE)</f>
        <v>tier - 3</v>
      </c>
      <c r="P257" s="35" t="str">
        <f>VLOOKUP(A257,'Hospitalisation Details'!A255:M2597,9,FALSE)</f>
        <v>R1011</v>
      </c>
      <c r="Q257" s="35">
        <f ca="1">VLOOKUP(A257,'Hospitalisation Details'!A255:M2597,13,FALSE)</f>
        <v>24</v>
      </c>
      <c r="R257" s="32"/>
    </row>
    <row r="258" spans="1:18" ht="15.75" x14ac:dyDescent="0.25">
      <c r="A258" s="42" t="s">
        <v>2107</v>
      </c>
      <c r="B258" s="35" t="str">
        <f>VLOOKUP(A258,'Customer Names'!A255:D2590,3,FALSE)</f>
        <v>Ridgway</v>
      </c>
      <c r="C258" s="35">
        <f>VLOOKUP(A258,'Medical Examinations'!A256:M2598,2,FALSE)</f>
        <v>22.18</v>
      </c>
      <c r="D258" s="35">
        <f>VLOOKUP(A258,'Medical Examinations'!A256:M2598,3,FALSE)</f>
        <v>9.9</v>
      </c>
      <c r="E258" s="35" t="str">
        <f>VLOOKUP(A258,'Medical Examinations'!A256:M2598,4,FALSE)</f>
        <v>No</v>
      </c>
      <c r="F258" s="35" t="str">
        <f>VLOOKUP(A258,'Medical Examinations'!A256:M2598,5,FALSE)</f>
        <v>No</v>
      </c>
      <c r="G258" s="35" t="str">
        <f>VLOOKUP(A258,'Medical Examinations'!A256:M2598,6,FALSE)</f>
        <v>No</v>
      </c>
      <c r="H258" s="35">
        <f>VLOOKUP(A258,'Medical Examinations'!$A$2:$M$2344,7,FALSE)</f>
        <v>0</v>
      </c>
      <c r="I258" s="35" t="str">
        <f>VLOOKUP(A258,'Medical Examinations'!A256:M2598,8,FALSE)</f>
        <v>yes</v>
      </c>
      <c r="J258" s="35" t="str">
        <f>VLOOKUP(A258,'Medical Examinations'!A256:M2598,9,FALSE)</f>
        <v>NORMAL WEIGHT</v>
      </c>
      <c r="K258" s="35" t="str">
        <f>VLOOKUP(A258,'Medical Examinations'!A256:M2598,10,FALSE)</f>
        <v>DIABETES</v>
      </c>
      <c r="L258" s="47">
        <f>VLOOKUP(A258,'Hospitalisation Details'!A256:M2598,12,FALSE)</f>
        <v>22991</v>
      </c>
      <c r="M258" s="34">
        <f>VLOOKUP(A258,'Hospitalisation Details'!A247:M2589,6,FALSE)</f>
        <v>33753.32</v>
      </c>
      <c r="N258" s="35" t="str">
        <f>VLOOKUP(A258,'Hospitalisation Details'!A256:M2598,7,FALSE)</f>
        <v>tier - 1</v>
      </c>
      <c r="O258" s="35" t="str">
        <f>VLOOKUP(A258,'Hospitalisation Details'!A256:M2598,8,FALSE)</f>
        <v>tier - 3</v>
      </c>
      <c r="P258" s="35" t="str">
        <f>VLOOKUP(A258,'Hospitalisation Details'!A256:M2598,9,FALSE)</f>
        <v>R1011</v>
      </c>
      <c r="Q258" s="35">
        <f ca="1">VLOOKUP(A258,'Hospitalisation Details'!A256:M2598,13,FALSE)</f>
        <v>62</v>
      </c>
      <c r="R258" s="32"/>
    </row>
    <row r="259" spans="1:18" ht="15.75" x14ac:dyDescent="0.25">
      <c r="A259" s="43" t="s">
        <v>2106</v>
      </c>
      <c r="B259" s="35" t="str">
        <f>VLOOKUP(A259,'Customer Names'!A256:D2591,3,FALSE)</f>
        <v>Black</v>
      </c>
      <c r="C259" s="35">
        <f>VLOOKUP(A259,'Medical Examinations'!A257:M2599,2,FALSE)</f>
        <v>31.92</v>
      </c>
      <c r="D259" s="35">
        <f>VLOOKUP(A259,'Medical Examinations'!A257:M2599,3,FALSE)</f>
        <v>5.1100000000000003</v>
      </c>
      <c r="E259" s="35" t="str">
        <f>VLOOKUP(A259,'Medical Examinations'!A257:M2599,4,FALSE)</f>
        <v>No</v>
      </c>
      <c r="F259" s="35" t="str">
        <f>VLOOKUP(A259,'Medical Examinations'!A257:M2599,5,FALSE)</f>
        <v>No</v>
      </c>
      <c r="G259" s="35" t="str">
        <f>VLOOKUP(A259,'Medical Examinations'!A257:M2599,6,FALSE)</f>
        <v>Yes</v>
      </c>
      <c r="H259" s="35">
        <f>VLOOKUP(A259,'Medical Examinations'!$A$2:$M$2344,7,FALSE)</f>
        <v>1</v>
      </c>
      <c r="I259" s="35" t="str">
        <f>VLOOKUP(A259,'Medical Examinations'!A257:M2599,8,FALSE)</f>
        <v>yes</v>
      </c>
      <c r="J259" s="35" t="str">
        <f>VLOOKUP(A259,'Medical Examinations'!A257:M2599,9,FALSE)</f>
        <v>OBESITY</v>
      </c>
      <c r="K259" s="35" t="str">
        <f>VLOOKUP(A259,'Medical Examinations'!A257:M2599,10,FALSE)</f>
        <v>NORMAL</v>
      </c>
      <c r="L259" s="47">
        <f>VLOOKUP(A259,'Hospitalisation Details'!A257:M2599,12,FALSE)</f>
        <v>37876</v>
      </c>
      <c r="M259" s="34">
        <f>VLOOKUP(A259,'Hospitalisation Details'!A248:M2590,6,FALSE)</f>
        <v>33750.29</v>
      </c>
      <c r="N259" s="35" t="str">
        <f>VLOOKUP(A259,'Hospitalisation Details'!A257:M2599,7,FALSE)</f>
        <v>tier - 1</v>
      </c>
      <c r="O259" s="35" t="str">
        <f>VLOOKUP(A259,'Hospitalisation Details'!A257:M2599,8,FALSE)</f>
        <v>tier - 3</v>
      </c>
      <c r="P259" s="35" t="str">
        <f>VLOOKUP(A259,'Hospitalisation Details'!A257:M2599,9,FALSE)</f>
        <v>R1012</v>
      </c>
      <c r="Q259" s="35">
        <f ca="1">VLOOKUP(A259,'Hospitalisation Details'!A257:M2599,13,FALSE)</f>
        <v>21</v>
      </c>
      <c r="R259" s="32"/>
    </row>
    <row r="260" spans="1:18" ht="15.75" x14ac:dyDescent="0.25">
      <c r="A260" s="42" t="s">
        <v>2105</v>
      </c>
      <c r="B260" s="35" t="str">
        <f>VLOOKUP(A260,'Customer Names'!A257:D2592,3,FALSE)</f>
        <v>Canton</v>
      </c>
      <c r="C260" s="35">
        <f>VLOOKUP(A260,'Medical Examinations'!A258:M2600,2,FALSE)</f>
        <v>31.73</v>
      </c>
      <c r="D260" s="35">
        <f>VLOOKUP(A260,'Medical Examinations'!A258:M2600,3,FALSE)</f>
        <v>5.73</v>
      </c>
      <c r="E260" s="35" t="str">
        <f>VLOOKUP(A260,'Medical Examinations'!A258:M2600,4,FALSE)</f>
        <v>No</v>
      </c>
      <c r="F260" s="35" t="str">
        <f>VLOOKUP(A260,'Medical Examinations'!A258:M2600,5,FALSE)</f>
        <v>yes</v>
      </c>
      <c r="G260" s="35" t="str">
        <f>VLOOKUP(A260,'Medical Examinations'!A258:M2600,6,FALSE)</f>
        <v>No</v>
      </c>
      <c r="H260" s="35">
        <f>VLOOKUP(A260,'Medical Examinations'!$A$2:$M$2344,7,FALSE)</f>
        <v>1</v>
      </c>
      <c r="I260" s="35" t="str">
        <f>VLOOKUP(A260,'Medical Examinations'!A258:M2600,8,FALSE)</f>
        <v>yes</v>
      </c>
      <c r="J260" s="35" t="str">
        <f>VLOOKUP(A260,'Medical Examinations'!A258:M2600,9,FALSE)</f>
        <v>OBESITY</v>
      </c>
      <c r="K260" s="35" t="str">
        <f>VLOOKUP(A260,'Medical Examinations'!A258:M2600,10,FALSE)</f>
        <v>PREDIABETES</v>
      </c>
      <c r="L260" s="47">
        <f>VLOOKUP(A260,'Hospitalisation Details'!A258:M2600,12,FALSE)</f>
        <v>38292</v>
      </c>
      <c r="M260" s="34">
        <f>VLOOKUP(A260,'Hospitalisation Details'!A249:M2591,6,FALSE)</f>
        <v>33732.69</v>
      </c>
      <c r="N260" s="35" t="str">
        <f>VLOOKUP(A260,'Hospitalisation Details'!A258:M2600,7,FALSE)</f>
        <v>tier - 1</v>
      </c>
      <c r="O260" s="35" t="str">
        <f>VLOOKUP(A260,'Hospitalisation Details'!A258:M2600,8,FALSE)</f>
        <v>tier - 1</v>
      </c>
      <c r="P260" s="35" t="str">
        <f>VLOOKUP(A260,'Hospitalisation Details'!A258:M2600,9,FALSE)</f>
        <v>R1017</v>
      </c>
      <c r="Q260" s="35">
        <f ca="1">VLOOKUP(A260,'Hospitalisation Details'!A258:M2600,13,FALSE)</f>
        <v>20</v>
      </c>
      <c r="R260" s="32"/>
    </row>
    <row r="261" spans="1:18" ht="15.75" x14ac:dyDescent="0.25">
      <c r="A261" s="43" t="s">
        <v>2104</v>
      </c>
      <c r="B261" s="35" t="str">
        <f>VLOOKUP(A261,'Customer Names'!A258:D2593,3,FALSE)</f>
        <v>Fine</v>
      </c>
      <c r="C261" s="35">
        <f>VLOOKUP(A261,'Medical Examinations'!A259:M2601,2,FALSE)</f>
        <v>45.52</v>
      </c>
      <c r="D261" s="35">
        <f>VLOOKUP(A261,'Medical Examinations'!A259:M2601,3,FALSE)</f>
        <v>6.04</v>
      </c>
      <c r="E261" s="35" t="str">
        <f>VLOOKUP(A261,'Medical Examinations'!A259:M2601,4,FALSE)</f>
        <v>No</v>
      </c>
      <c r="F261" s="35" t="str">
        <f>VLOOKUP(A261,'Medical Examinations'!A259:M2601,5,FALSE)</f>
        <v>No</v>
      </c>
      <c r="G261" s="35" t="str">
        <f>VLOOKUP(A261,'Medical Examinations'!A259:M2601,6,FALSE)</f>
        <v>Yes</v>
      </c>
      <c r="H261" s="35">
        <f>VLOOKUP(A261,'Medical Examinations'!$A$2:$M$2344,7,FALSE)</f>
        <v>1</v>
      </c>
      <c r="I261" s="35" t="str">
        <f>VLOOKUP(A261,'Medical Examinations'!A259:M2601,8,FALSE)</f>
        <v>yes</v>
      </c>
      <c r="J261" s="35" t="str">
        <f>VLOOKUP(A261,'Medical Examinations'!A259:M2601,9,FALSE)</f>
        <v>OBESITY</v>
      </c>
      <c r="K261" s="35" t="str">
        <f>VLOOKUP(A261,'Medical Examinations'!A259:M2601,10,FALSE)</f>
        <v>PREDIABETES</v>
      </c>
      <c r="L261" s="47">
        <f>VLOOKUP(A261,'Hospitalisation Details'!A259:M2601,12,FALSE)</f>
        <v>34301</v>
      </c>
      <c r="M261" s="34">
        <f>VLOOKUP(A261,'Hospitalisation Details'!A250:M2592,6,FALSE)</f>
        <v>33707.550000000003</v>
      </c>
      <c r="N261" s="35" t="str">
        <f>VLOOKUP(A261,'Hospitalisation Details'!A259:M2601,7,FALSE)</f>
        <v>tier - 2</v>
      </c>
      <c r="O261" s="35" t="str">
        <f>VLOOKUP(A261,'Hospitalisation Details'!A259:M2601,8,FALSE)</f>
        <v>tier - 2</v>
      </c>
      <c r="P261" s="35" t="str">
        <f>VLOOKUP(A261,'Hospitalisation Details'!A259:M2601,9,FALSE)</f>
        <v>R1011</v>
      </c>
      <c r="Q261" s="35">
        <f ca="1">VLOOKUP(A261,'Hospitalisation Details'!A259:M2601,13,FALSE)</f>
        <v>31</v>
      </c>
      <c r="R261" s="32"/>
    </row>
    <row r="262" spans="1:18" ht="15.75" x14ac:dyDescent="0.25">
      <c r="A262" s="42" t="s">
        <v>2103</v>
      </c>
      <c r="B262" s="35" t="str">
        <f>VLOOKUP(A262,'Customer Names'!A259:D2594,3,FALSE)</f>
        <v>Bui</v>
      </c>
      <c r="C262" s="35">
        <f>VLOOKUP(A262,'Medical Examinations'!A260:M2602,2,FALSE)</f>
        <v>52.81</v>
      </c>
      <c r="D262" s="35">
        <f>VLOOKUP(A262,'Medical Examinations'!A260:M2602,3,FALSE)</f>
        <v>5.19</v>
      </c>
      <c r="E262" s="35" t="str">
        <f>VLOOKUP(A262,'Medical Examinations'!A260:M2602,4,FALSE)</f>
        <v>No</v>
      </c>
      <c r="F262" s="35" t="str">
        <f>VLOOKUP(A262,'Medical Examinations'!A260:M2602,5,FALSE)</f>
        <v>No</v>
      </c>
      <c r="G262" s="35" t="str">
        <f>VLOOKUP(A262,'Medical Examinations'!A260:M2602,6,FALSE)</f>
        <v>Yes</v>
      </c>
      <c r="H262" s="35">
        <f>VLOOKUP(A262,'Medical Examinations'!$A$2:$M$2344,7,FALSE)</f>
        <v>1</v>
      </c>
      <c r="I262" s="35" t="str">
        <f>VLOOKUP(A262,'Medical Examinations'!A260:M2602,8,FALSE)</f>
        <v>yes</v>
      </c>
      <c r="J262" s="35" t="str">
        <f>VLOOKUP(A262,'Medical Examinations'!A260:M2602,9,FALSE)</f>
        <v>OBESITY</v>
      </c>
      <c r="K262" s="35" t="str">
        <f>VLOOKUP(A262,'Medical Examinations'!A260:M2602,10,FALSE)</f>
        <v>NORMAL</v>
      </c>
      <c r="L262" s="47">
        <f>VLOOKUP(A262,'Hospitalisation Details'!A260:M2602,12,FALSE)</f>
        <v>37873</v>
      </c>
      <c r="M262" s="34">
        <f>VLOOKUP(A262,'Hospitalisation Details'!A251:M2593,6,FALSE)</f>
        <v>33611.71</v>
      </c>
      <c r="N262" s="35" t="str">
        <f>VLOOKUP(A262,'Hospitalisation Details'!A260:M2602,7,FALSE)</f>
        <v>tier - 1</v>
      </c>
      <c r="O262" s="35" t="str">
        <f>VLOOKUP(A262,'Hospitalisation Details'!A260:M2602,8,FALSE)</f>
        <v>tier - 2</v>
      </c>
      <c r="P262" s="35" t="str">
        <f>VLOOKUP(A262,'Hospitalisation Details'!A260:M2602,9,FALSE)</f>
        <v>R1011</v>
      </c>
      <c r="Q262" s="35">
        <f ca="1">VLOOKUP(A262,'Hospitalisation Details'!A260:M2602,13,FALSE)</f>
        <v>21</v>
      </c>
      <c r="R262" s="32"/>
    </row>
    <row r="263" spans="1:18" ht="15.75" x14ac:dyDescent="0.25">
      <c r="A263" s="43" t="s">
        <v>2102</v>
      </c>
      <c r="B263" s="35" t="str">
        <f>VLOOKUP(A263,'Customer Names'!A260:D2595,3,FALSE)</f>
        <v>Riepma</v>
      </c>
      <c r="C263" s="35">
        <f>VLOOKUP(A263,'Medical Examinations'!A261:M2603,2,FALSE)</f>
        <v>33.58</v>
      </c>
      <c r="D263" s="35">
        <f>VLOOKUP(A263,'Medical Examinations'!A261:M2603,3,FALSE)</f>
        <v>5.56</v>
      </c>
      <c r="E263" s="35" t="str">
        <f>VLOOKUP(A263,'Medical Examinations'!A261:M2603,4,FALSE)</f>
        <v>No</v>
      </c>
      <c r="F263" s="35" t="str">
        <f>VLOOKUP(A263,'Medical Examinations'!A261:M2603,5,FALSE)</f>
        <v>No</v>
      </c>
      <c r="G263" s="35" t="str">
        <f>VLOOKUP(A263,'Medical Examinations'!A261:M2603,6,FALSE)</f>
        <v>No</v>
      </c>
      <c r="H263" s="35">
        <f>VLOOKUP(A263,'Medical Examinations'!$A$2:$M$2344,7,FALSE)</f>
        <v>1</v>
      </c>
      <c r="I263" s="35" t="str">
        <f>VLOOKUP(A263,'Medical Examinations'!A261:M2603,8,FALSE)</f>
        <v>yes</v>
      </c>
      <c r="J263" s="35" t="str">
        <f>VLOOKUP(A263,'Medical Examinations'!A261:M2603,9,FALSE)</f>
        <v>OBESITY</v>
      </c>
      <c r="K263" s="35" t="str">
        <f>VLOOKUP(A263,'Medical Examinations'!A261:M2603,10,FALSE)</f>
        <v>NORMAL</v>
      </c>
      <c r="L263" s="47">
        <f>VLOOKUP(A263,'Hospitalisation Details'!A261:M2603,12,FALSE)</f>
        <v>30885</v>
      </c>
      <c r="M263" s="34">
        <f>VLOOKUP(A263,'Hospitalisation Details'!A252:M2594,6,FALSE)</f>
        <v>33527.1</v>
      </c>
      <c r="N263" s="35" t="str">
        <f>VLOOKUP(A263,'Hospitalisation Details'!A261:M2603,7,FALSE)</f>
        <v>tier - 2</v>
      </c>
      <c r="O263" s="35" t="str">
        <f>VLOOKUP(A263,'Hospitalisation Details'!A261:M2603,8,FALSE)</f>
        <v>tier - 3</v>
      </c>
      <c r="P263" s="35" t="str">
        <f>VLOOKUP(A263,'Hospitalisation Details'!A261:M2603,9,FALSE)</f>
        <v>R1011</v>
      </c>
      <c r="Q263" s="35">
        <f ca="1">VLOOKUP(A263,'Hospitalisation Details'!A261:M2603,13,FALSE)</f>
        <v>40</v>
      </c>
      <c r="R263" s="32"/>
    </row>
    <row r="264" spans="1:18" ht="15.75" x14ac:dyDescent="0.25">
      <c r="A264" s="42" t="s">
        <v>2101</v>
      </c>
      <c r="B264" s="35" t="str">
        <f>VLOOKUP(A264,'Customer Names'!A261:D2596,3,FALSE)</f>
        <v>Inman</v>
      </c>
      <c r="C264" s="35">
        <f>VLOOKUP(A264,'Medical Examinations'!A262:M2604,2,FALSE)</f>
        <v>30.684999999999999</v>
      </c>
      <c r="D264" s="35">
        <f>VLOOKUP(A264,'Medical Examinations'!A262:M2604,3,FALSE)</f>
        <v>8.23</v>
      </c>
      <c r="E264" s="35" t="str">
        <f>VLOOKUP(A264,'Medical Examinations'!A262:M2604,4,FALSE)</f>
        <v>No</v>
      </c>
      <c r="F264" s="35" t="str">
        <f>VLOOKUP(A264,'Medical Examinations'!A262:M2604,5,FALSE)</f>
        <v>No</v>
      </c>
      <c r="G264" s="35" t="str">
        <f>VLOOKUP(A264,'Medical Examinations'!A262:M2604,6,FALSE)</f>
        <v>No</v>
      </c>
      <c r="H264" s="35">
        <f>VLOOKUP(A264,'Medical Examinations'!$A$2:$M$2344,7,FALSE)</f>
        <v>0</v>
      </c>
      <c r="I264" s="35" t="str">
        <f>VLOOKUP(A264,'Medical Examinations'!A262:M2604,8,FALSE)</f>
        <v>yes</v>
      </c>
      <c r="J264" s="35" t="str">
        <f>VLOOKUP(A264,'Medical Examinations'!A262:M2604,9,FALSE)</f>
        <v>OBESITY</v>
      </c>
      <c r="K264" s="35" t="str">
        <f>VLOOKUP(A264,'Medical Examinations'!A262:M2604,10,FALSE)</f>
        <v>DIABETES</v>
      </c>
      <c r="L264" s="47">
        <f>VLOOKUP(A264,'Hospitalisation Details'!A262:M2604,12,FALSE)</f>
        <v>37493</v>
      </c>
      <c r="M264" s="34">
        <f>VLOOKUP(A264,'Hospitalisation Details'!A253:M2595,6,FALSE)</f>
        <v>33475.82</v>
      </c>
      <c r="N264" s="35" t="str">
        <f>VLOOKUP(A264,'Hospitalisation Details'!A262:M2604,7,FALSE)</f>
        <v>tier - 1</v>
      </c>
      <c r="O264" s="35" t="str">
        <f>VLOOKUP(A264,'Hospitalisation Details'!A262:M2604,8,FALSE)</f>
        <v>tier - 1</v>
      </c>
      <c r="P264" s="35" t="str">
        <f>VLOOKUP(A264,'Hospitalisation Details'!A262:M2604,9,FALSE)</f>
        <v>R1018</v>
      </c>
      <c r="Q264" s="35">
        <f ca="1">VLOOKUP(A264,'Hospitalisation Details'!A262:M2604,13,FALSE)</f>
        <v>22</v>
      </c>
      <c r="R264" s="32"/>
    </row>
    <row r="265" spans="1:18" ht="15.75" x14ac:dyDescent="0.25">
      <c r="A265" s="43" t="s">
        <v>2100</v>
      </c>
      <c r="B265" s="35" t="str">
        <f>VLOOKUP(A265,'Customer Names'!A262:D2597,3,FALSE)</f>
        <v>Kruzel</v>
      </c>
      <c r="C265" s="35">
        <f>VLOOKUP(A265,'Medical Examinations'!A263:M2605,2,FALSE)</f>
        <v>37.524999999999999</v>
      </c>
      <c r="D265" s="35">
        <f>VLOOKUP(A265,'Medical Examinations'!A263:M2605,3,FALSE)</f>
        <v>9.0299999999999994</v>
      </c>
      <c r="E265" s="35" t="str">
        <f>VLOOKUP(A265,'Medical Examinations'!A263:M2605,4,FALSE)</f>
        <v>yes</v>
      </c>
      <c r="F265" s="35" t="str">
        <f>VLOOKUP(A265,'Medical Examinations'!A263:M2605,5,FALSE)</f>
        <v>No</v>
      </c>
      <c r="G265" s="35" t="str">
        <f>VLOOKUP(A265,'Medical Examinations'!A263:M2605,6,FALSE)</f>
        <v>No</v>
      </c>
      <c r="H265" s="35">
        <f>VLOOKUP(A265,'Medical Examinations'!$A$2:$M$2344,7,FALSE)</f>
        <v>2</v>
      </c>
      <c r="I265" s="35" t="str">
        <f>VLOOKUP(A265,'Medical Examinations'!A263:M2605,8,FALSE)</f>
        <v>No</v>
      </c>
      <c r="J265" s="35" t="str">
        <f>VLOOKUP(A265,'Medical Examinations'!A263:M2605,9,FALSE)</f>
        <v>OBESITY</v>
      </c>
      <c r="K265" s="35" t="str">
        <f>VLOOKUP(A265,'Medical Examinations'!A263:M2605,10,FALSE)</f>
        <v>DIABETES</v>
      </c>
      <c r="L265" s="47">
        <f>VLOOKUP(A265,'Hospitalisation Details'!A263:M2605,12,FALSE)</f>
        <v>25737</v>
      </c>
      <c r="M265" s="34">
        <f>VLOOKUP(A265,'Hospitalisation Details'!A254:M2596,6,FALSE)</f>
        <v>33471.97</v>
      </c>
      <c r="N265" s="35" t="str">
        <f>VLOOKUP(A265,'Hospitalisation Details'!A263:M2605,7,FALSE)</f>
        <v>tier - 2</v>
      </c>
      <c r="O265" s="35" t="str">
        <f>VLOOKUP(A265,'Hospitalisation Details'!A263:M2605,8,FALSE)</f>
        <v>tier - 2</v>
      </c>
      <c r="P265" s="35" t="str">
        <f>VLOOKUP(A265,'Hospitalisation Details'!A263:M2605,9,FALSE)</f>
        <v>R1012</v>
      </c>
      <c r="Q265" s="35">
        <f ca="1">VLOOKUP(A265,'Hospitalisation Details'!A263:M2605,13,FALSE)</f>
        <v>54</v>
      </c>
      <c r="R265" s="32"/>
    </row>
    <row r="266" spans="1:18" ht="15.75" x14ac:dyDescent="0.25">
      <c r="A266" s="42" t="s">
        <v>2099</v>
      </c>
      <c r="B266" s="35" t="str">
        <f>VLOOKUP(A266,'Customer Names'!A263:D2598,3,FALSE)</f>
        <v>Lindsay</v>
      </c>
      <c r="C266" s="35">
        <f>VLOOKUP(A266,'Medical Examinations'!A264:M2606,2,FALSE)</f>
        <v>34.5</v>
      </c>
      <c r="D266" s="35">
        <f>VLOOKUP(A266,'Medical Examinations'!A264:M2606,3,FALSE)</f>
        <v>4.07</v>
      </c>
      <c r="E266" s="35" t="str">
        <f>VLOOKUP(A266,'Medical Examinations'!A264:M2606,4,FALSE)</f>
        <v>yes</v>
      </c>
      <c r="F266" s="35" t="str">
        <f>VLOOKUP(A266,'Medical Examinations'!A264:M2606,5,FALSE)</f>
        <v>No</v>
      </c>
      <c r="G266" s="35" t="str">
        <f>VLOOKUP(A266,'Medical Examinations'!A264:M2606,6,FALSE)</f>
        <v>No</v>
      </c>
      <c r="H266" s="35">
        <f>VLOOKUP(A266,'Medical Examinations'!$A$2:$M$2344,7,FALSE)</f>
        <v>0</v>
      </c>
      <c r="I266" s="35" t="str">
        <f>VLOOKUP(A266,'Medical Examinations'!A264:M2606,8,FALSE)</f>
        <v>yes</v>
      </c>
      <c r="J266" s="35" t="str">
        <f>VLOOKUP(A266,'Medical Examinations'!A264:M2606,9,FALSE)</f>
        <v>OBESITY</v>
      </c>
      <c r="K266" s="35" t="str">
        <f>VLOOKUP(A266,'Medical Examinations'!A264:M2606,10,FALSE)</f>
        <v>NORMAL</v>
      </c>
      <c r="L266" s="47">
        <f>VLOOKUP(A266,'Hospitalisation Details'!A264:M2606,12,FALSE)</f>
        <v>31388</v>
      </c>
      <c r="M266" s="34">
        <f>VLOOKUP(A266,'Hospitalisation Details'!A255:M2597,6,FALSE)</f>
        <v>33450.99</v>
      </c>
      <c r="N266" s="35" t="str">
        <f>VLOOKUP(A266,'Hospitalisation Details'!A264:M2606,7,FALSE)</f>
        <v>tier - 2</v>
      </c>
      <c r="O266" s="35" t="str">
        <f>VLOOKUP(A266,'Hospitalisation Details'!A264:M2606,8,FALSE)</f>
        <v>tier - 2</v>
      </c>
      <c r="P266" s="35" t="str">
        <f>VLOOKUP(A266,'Hospitalisation Details'!A264:M2606,9,FALSE)</f>
        <v>R1011</v>
      </c>
      <c r="Q266" s="35">
        <f ca="1">VLOOKUP(A266,'Hospitalisation Details'!A264:M2606,13,FALSE)</f>
        <v>39</v>
      </c>
      <c r="R266" s="32"/>
    </row>
    <row r="267" spans="1:18" ht="15.75" x14ac:dyDescent="0.25">
      <c r="A267" s="43" t="s">
        <v>2098</v>
      </c>
      <c r="B267" s="35" t="str">
        <f>VLOOKUP(A267,'Customer Names'!A264:D2599,3,FALSE)</f>
        <v>Land</v>
      </c>
      <c r="C267" s="35">
        <f>VLOOKUP(A267,'Medical Examinations'!A265:M2607,2,FALSE)</f>
        <v>28.16</v>
      </c>
      <c r="D267" s="35">
        <f>VLOOKUP(A267,'Medical Examinations'!A265:M2607,3,FALSE)</f>
        <v>5.77</v>
      </c>
      <c r="E267" s="35" t="str">
        <f>VLOOKUP(A267,'Medical Examinations'!A265:M2607,4,FALSE)</f>
        <v>No</v>
      </c>
      <c r="F267" s="35" t="str">
        <f>VLOOKUP(A267,'Medical Examinations'!A265:M2607,5,FALSE)</f>
        <v>No</v>
      </c>
      <c r="G267" s="35" t="str">
        <f>VLOOKUP(A267,'Medical Examinations'!A265:M2607,6,FALSE)</f>
        <v>No</v>
      </c>
      <c r="H267" s="35">
        <f>VLOOKUP(A267,'Medical Examinations'!$A$2:$M$2344,7,FALSE)</f>
        <v>2</v>
      </c>
      <c r="I267" s="35" t="str">
        <f>VLOOKUP(A267,'Medical Examinations'!A265:M2607,8,FALSE)</f>
        <v>yes</v>
      </c>
      <c r="J267" s="35" t="str">
        <f>VLOOKUP(A267,'Medical Examinations'!A265:M2607,9,FALSE)</f>
        <v>OVERWEIGHT</v>
      </c>
      <c r="K267" s="35" t="str">
        <f>VLOOKUP(A267,'Medical Examinations'!A265:M2607,10,FALSE)</f>
        <v>PREDIABETES</v>
      </c>
      <c r="L267" s="47">
        <f>VLOOKUP(A267,'Hospitalisation Details'!A265:M2607,12,FALSE)</f>
        <v>26547</v>
      </c>
      <c r="M267" s="34">
        <f>VLOOKUP(A267,'Hospitalisation Details'!A256:M2598,6,FALSE)</f>
        <v>33344.449999999997</v>
      </c>
      <c r="N267" s="35" t="str">
        <f>VLOOKUP(A267,'Hospitalisation Details'!A265:M2607,7,FALSE)</f>
        <v>tier - 2</v>
      </c>
      <c r="O267" s="35" t="str">
        <f>VLOOKUP(A267,'Hospitalisation Details'!A265:M2607,8,FALSE)</f>
        <v>tier - 3</v>
      </c>
      <c r="P267" s="35" t="str">
        <f>VLOOKUP(A267,'Hospitalisation Details'!A265:M2607,9,FALSE)</f>
        <v>R1011</v>
      </c>
      <c r="Q267" s="35">
        <f ca="1">VLOOKUP(A267,'Hospitalisation Details'!A265:M2607,13,FALSE)</f>
        <v>52</v>
      </c>
      <c r="R267" s="32"/>
    </row>
    <row r="268" spans="1:18" ht="15.75" x14ac:dyDescent="0.25">
      <c r="A268" s="42" t="s">
        <v>2097</v>
      </c>
      <c r="B268" s="35" t="str">
        <f>VLOOKUP(A268,'Customer Names'!A265:D2600,3,FALSE)</f>
        <v>Brecher</v>
      </c>
      <c r="C268" s="35">
        <f>VLOOKUP(A268,'Medical Examinations'!A266:M2608,2,FALSE)</f>
        <v>30.02</v>
      </c>
      <c r="D268" s="35">
        <f>VLOOKUP(A268,'Medical Examinations'!A266:M2608,3,FALSE)</f>
        <v>5.98</v>
      </c>
      <c r="E268" s="35" t="str">
        <f>VLOOKUP(A268,'Medical Examinations'!A266:M2608,4,FALSE)</f>
        <v>No</v>
      </c>
      <c r="F268" s="35" t="str">
        <f>VLOOKUP(A268,'Medical Examinations'!A266:M2608,5,FALSE)</f>
        <v>No</v>
      </c>
      <c r="G268" s="35" t="str">
        <f>VLOOKUP(A268,'Medical Examinations'!A266:M2608,6,FALSE)</f>
        <v>Yes</v>
      </c>
      <c r="H268" s="35">
        <f>VLOOKUP(A268,'Medical Examinations'!$A$2:$M$2344,7,FALSE)</f>
        <v>1</v>
      </c>
      <c r="I268" s="35" t="str">
        <f>VLOOKUP(A268,'Medical Examinations'!A266:M2608,8,FALSE)</f>
        <v>yes</v>
      </c>
      <c r="J268" s="35" t="str">
        <f>VLOOKUP(A268,'Medical Examinations'!A266:M2608,9,FALSE)</f>
        <v>OBESITY</v>
      </c>
      <c r="K268" s="35" t="str">
        <f>VLOOKUP(A268,'Medical Examinations'!A266:M2608,10,FALSE)</f>
        <v>PREDIABETES</v>
      </c>
      <c r="L268" s="47">
        <f>VLOOKUP(A268,'Hospitalisation Details'!A266:M2608,12,FALSE)</f>
        <v>37953</v>
      </c>
      <c r="M268" s="34">
        <f>VLOOKUP(A268,'Hospitalisation Details'!A257:M2599,6,FALSE)</f>
        <v>33307.550000000003</v>
      </c>
      <c r="N268" s="35" t="str">
        <f>VLOOKUP(A268,'Hospitalisation Details'!A266:M2608,7,FALSE)</f>
        <v>tier - 2</v>
      </c>
      <c r="O268" s="35" t="str">
        <f>VLOOKUP(A268,'Hospitalisation Details'!A266:M2608,8,FALSE)</f>
        <v>tier - 3</v>
      </c>
      <c r="P268" s="35" t="str">
        <f>VLOOKUP(A268,'Hospitalisation Details'!A266:M2608,9,FALSE)</f>
        <v>R1012</v>
      </c>
      <c r="Q268" s="35">
        <f ca="1">VLOOKUP(A268,'Hospitalisation Details'!A266:M2608,13,FALSE)</f>
        <v>21</v>
      </c>
      <c r="R268" s="32"/>
    </row>
    <row r="269" spans="1:18" ht="15.75" x14ac:dyDescent="0.25">
      <c r="A269" s="43" t="s">
        <v>2096</v>
      </c>
      <c r="B269" s="35" t="str">
        <f>VLOOKUP(A269,'Customer Names'!A266:D2601,3,FALSE)</f>
        <v>Debolt</v>
      </c>
      <c r="C269" s="35">
        <f>VLOOKUP(A269,'Medical Examinations'!A267:M2609,2,FALSE)</f>
        <v>37.82</v>
      </c>
      <c r="D269" s="35">
        <f>VLOOKUP(A269,'Medical Examinations'!A267:M2609,3,FALSE)</f>
        <v>6.01</v>
      </c>
      <c r="E269" s="35" t="str">
        <f>VLOOKUP(A269,'Medical Examinations'!A267:M2609,4,FALSE)</f>
        <v>No</v>
      </c>
      <c r="F269" s="35" t="str">
        <f>VLOOKUP(A269,'Medical Examinations'!A267:M2609,5,FALSE)</f>
        <v>No</v>
      </c>
      <c r="G269" s="35" t="str">
        <f>VLOOKUP(A269,'Medical Examinations'!A267:M2609,6,FALSE)</f>
        <v>No</v>
      </c>
      <c r="H269" s="35">
        <f>VLOOKUP(A269,'Medical Examinations'!$A$2:$M$2344,7,FALSE)</f>
        <v>0</v>
      </c>
      <c r="I269" s="35" t="str">
        <f>VLOOKUP(A269,'Medical Examinations'!A267:M2609,8,FALSE)</f>
        <v>yes</v>
      </c>
      <c r="J269" s="35" t="str">
        <f>VLOOKUP(A269,'Medical Examinations'!A267:M2609,9,FALSE)</f>
        <v>OBESITY</v>
      </c>
      <c r="K269" s="35" t="str">
        <f>VLOOKUP(A269,'Medical Examinations'!A267:M2609,10,FALSE)</f>
        <v>PREDIABETES</v>
      </c>
      <c r="L269" s="47">
        <f>VLOOKUP(A269,'Hospitalisation Details'!A267:M2609,12,FALSE)</f>
        <v>33158</v>
      </c>
      <c r="M269" s="34">
        <f>VLOOKUP(A269,'Hospitalisation Details'!A258:M2600,6,FALSE)</f>
        <v>33292.83</v>
      </c>
      <c r="N269" s="35" t="str">
        <f>VLOOKUP(A269,'Hospitalisation Details'!A267:M2609,7,FALSE)</f>
        <v>tier - 2</v>
      </c>
      <c r="O269" s="35" t="str">
        <f>VLOOKUP(A269,'Hospitalisation Details'!A267:M2609,8,FALSE)</f>
        <v>tier - 1</v>
      </c>
      <c r="P269" s="35" t="str">
        <f>VLOOKUP(A269,'Hospitalisation Details'!A267:M2609,9,FALSE)</f>
        <v>R1011</v>
      </c>
      <c r="Q269" s="35">
        <f ca="1">VLOOKUP(A269,'Hospitalisation Details'!A267:M2609,13,FALSE)</f>
        <v>34</v>
      </c>
      <c r="R269" s="32"/>
    </row>
    <row r="270" spans="1:18" ht="15.75" x14ac:dyDescent="0.25">
      <c r="A270" s="42" t="s">
        <v>2095</v>
      </c>
      <c r="B270" s="35" t="str">
        <f>VLOOKUP(A270,'Customer Names'!A267:D2602,3,FALSE)</f>
        <v>Oswalt</v>
      </c>
      <c r="C270" s="35">
        <f>VLOOKUP(A270,'Medical Examinations'!A268:M2610,2,FALSE)</f>
        <v>33.14</v>
      </c>
      <c r="D270" s="35">
        <f>VLOOKUP(A270,'Medical Examinations'!A268:M2610,3,FALSE)</f>
        <v>5.67</v>
      </c>
      <c r="E270" s="35" t="str">
        <f>VLOOKUP(A270,'Medical Examinations'!A268:M2610,4,FALSE)</f>
        <v>yes</v>
      </c>
      <c r="F270" s="35" t="str">
        <f>VLOOKUP(A270,'Medical Examinations'!A268:M2610,5,FALSE)</f>
        <v>No</v>
      </c>
      <c r="G270" s="35" t="str">
        <f>VLOOKUP(A270,'Medical Examinations'!A268:M2610,6,FALSE)</f>
        <v>No</v>
      </c>
      <c r="H270" s="35">
        <f>VLOOKUP(A270,'Medical Examinations'!$A$2:$M$2344,7,FALSE)</f>
        <v>0</v>
      </c>
      <c r="I270" s="35" t="str">
        <f>VLOOKUP(A270,'Medical Examinations'!A268:M2610,8,FALSE)</f>
        <v>yes</v>
      </c>
      <c r="J270" s="35" t="str">
        <f>VLOOKUP(A270,'Medical Examinations'!A268:M2610,9,FALSE)</f>
        <v>OBESITY</v>
      </c>
      <c r="K270" s="35" t="str">
        <f>VLOOKUP(A270,'Medical Examinations'!A268:M2610,10,FALSE)</f>
        <v>NORMAL</v>
      </c>
      <c r="L270" s="47">
        <f>VLOOKUP(A270,'Hospitalisation Details'!A268:M2610,12,FALSE)</f>
        <v>31243</v>
      </c>
      <c r="M270" s="34">
        <f>VLOOKUP(A270,'Hospitalisation Details'!A259:M2601,6,FALSE)</f>
        <v>33121</v>
      </c>
      <c r="N270" s="35" t="str">
        <f>VLOOKUP(A270,'Hospitalisation Details'!A268:M2610,7,FALSE)</f>
        <v>tier - 2</v>
      </c>
      <c r="O270" s="35" t="str">
        <f>VLOOKUP(A270,'Hospitalisation Details'!A268:M2610,8,FALSE)</f>
        <v>tier - 1</v>
      </c>
      <c r="P270" s="35" t="str">
        <f>VLOOKUP(A270,'Hospitalisation Details'!A268:M2610,9,FALSE)</f>
        <v>R1011</v>
      </c>
      <c r="Q270" s="35">
        <f ca="1">VLOOKUP(A270,'Hospitalisation Details'!A268:M2610,13,FALSE)</f>
        <v>39</v>
      </c>
      <c r="R270" s="32"/>
    </row>
    <row r="271" spans="1:18" ht="15.75" x14ac:dyDescent="0.25">
      <c r="A271" s="43" t="s">
        <v>2094</v>
      </c>
      <c r="B271" s="35" t="str">
        <f>VLOOKUP(A271,'Customer Names'!A268:D2603,3,FALSE)</f>
        <v>Boyd</v>
      </c>
      <c r="C271" s="35">
        <f>VLOOKUP(A271,'Medical Examinations'!A269:M2611,2,FALSE)</f>
        <v>25.14</v>
      </c>
      <c r="D271" s="35">
        <f>VLOOKUP(A271,'Medical Examinations'!A269:M2611,3,FALSE)</f>
        <v>6.02</v>
      </c>
      <c r="E271" s="35" t="str">
        <f>VLOOKUP(A271,'Medical Examinations'!A269:M2611,4,FALSE)</f>
        <v>yes</v>
      </c>
      <c r="F271" s="35" t="str">
        <f>VLOOKUP(A271,'Medical Examinations'!A269:M2611,5,FALSE)</f>
        <v>No</v>
      </c>
      <c r="G271" s="35" t="str">
        <f>VLOOKUP(A271,'Medical Examinations'!A269:M2611,6,FALSE)</f>
        <v>Yes</v>
      </c>
      <c r="H271" s="35">
        <f>VLOOKUP(A271,'Medical Examinations'!$A$2:$M$2344,7,FALSE)</f>
        <v>1</v>
      </c>
      <c r="I271" s="35" t="str">
        <f>VLOOKUP(A271,'Medical Examinations'!A269:M2611,8,FALSE)</f>
        <v>yes</v>
      </c>
      <c r="J271" s="35" t="str">
        <f>VLOOKUP(A271,'Medical Examinations'!A269:M2611,9,FALSE)</f>
        <v>OVERWEIGHT</v>
      </c>
      <c r="K271" s="35" t="str">
        <f>VLOOKUP(A271,'Medical Examinations'!A269:M2611,10,FALSE)</f>
        <v>PREDIABETES</v>
      </c>
      <c r="L271" s="47">
        <f>VLOOKUP(A271,'Hospitalisation Details'!A269:M2611,12,FALSE)</f>
        <v>25506</v>
      </c>
      <c r="M271" s="34">
        <f>VLOOKUP(A271,'Hospitalisation Details'!A260:M2602,6,FALSE)</f>
        <v>33090.660000000003</v>
      </c>
      <c r="N271" s="35" t="str">
        <f>VLOOKUP(A271,'Hospitalisation Details'!A269:M2611,7,FALSE)</f>
        <v>tier - 2</v>
      </c>
      <c r="O271" s="35" t="str">
        <f>VLOOKUP(A271,'Hospitalisation Details'!A269:M2611,8,FALSE)</f>
        <v>tier - 2</v>
      </c>
      <c r="P271" s="35" t="str">
        <f>VLOOKUP(A271,'Hospitalisation Details'!A269:M2611,9,FALSE)</f>
        <v>R1011</v>
      </c>
      <c r="Q271" s="35">
        <f ca="1">VLOOKUP(A271,'Hospitalisation Details'!A269:M2611,13,FALSE)</f>
        <v>55</v>
      </c>
      <c r="R271" s="32"/>
    </row>
    <row r="272" spans="1:18" ht="15.75" x14ac:dyDescent="0.25">
      <c r="A272" s="42" t="s">
        <v>2093</v>
      </c>
      <c r="B272" s="35" t="str">
        <f>VLOOKUP(A272,'Customer Names'!A269:D2604,3,FALSE)</f>
        <v>Bulewich</v>
      </c>
      <c r="C272" s="35">
        <f>VLOOKUP(A272,'Medical Examinations'!A270:M2612,2,FALSE)</f>
        <v>20.18</v>
      </c>
      <c r="D272" s="35">
        <f>VLOOKUP(A272,'Medical Examinations'!A270:M2612,3,FALSE)</f>
        <v>11.19</v>
      </c>
      <c r="E272" s="35" t="str">
        <f>VLOOKUP(A272,'Medical Examinations'!A270:M2612,4,FALSE)</f>
        <v>No</v>
      </c>
      <c r="F272" s="35" t="str">
        <f>VLOOKUP(A272,'Medical Examinations'!A270:M2612,5,FALSE)</f>
        <v>No</v>
      </c>
      <c r="G272" s="35" t="str">
        <f>VLOOKUP(A272,'Medical Examinations'!A270:M2612,6,FALSE)</f>
        <v>No</v>
      </c>
      <c r="H272" s="35">
        <f>VLOOKUP(A272,'Medical Examinations'!$A$2:$M$2344,7,FALSE)</f>
        <v>0</v>
      </c>
      <c r="I272" s="35" t="str">
        <f>VLOOKUP(A272,'Medical Examinations'!A270:M2612,8,FALSE)</f>
        <v>yes</v>
      </c>
      <c r="J272" s="35" t="str">
        <f>VLOOKUP(A272,'Medical Examinations'!A270:M2612,9,FALSE)</f>
        <v>NORMAL WEIGHT</v>
      </c>
      <c r="K272" s="35" t="str">
        <f>VLOOKUP(A272,'Medical Examinations'!A270:M2612,10,FALSE)</f>
        <v>DIABETES</v>
      </c>
      <c r="L272" s="47">
        <f>VLOOKUP(A272,'Hospitalisation Details'!A270:M2612,12,FALSE)</f>
        <v>22828</v>
      </c>
      <c r="M272" s="34">
        <f>VLOOKUP(A272,'Hospitalisation Details'!A261:M2603,6,FALSE)</f>
        <v>33074.94</v>
      </c>
      <c r="N272" s="35" t="str">
        <f>VLOOKUP(A272,'Hospitalisation Details'!A270:M2612,7,FALSE)</f>
        <v>tier - 1</v>
      </c>
      <c r="O272" s="35" t="str">
        <f>VLOOKUP(A272,'Hospitalisation Details'!A270:M2612,8,FALSE)</f>
        <v>tier - 2</v>
      </c>
      <c r="P272" s="35" t="str">
        <f>VLOOKUP(A272,'Hospitalisation Details'!A270:M2612,9,FALSE)</f>
        <v>R1011</v>
      </c>
      <c r="Q272" s="35">
        <f ca="1">VLOOKUP(A272,'Hospitalisation Details'!A270:M2612,13,FALSE)</f>
        <v>62</v>
      </c>
      <c r="R272" s="32"/>
    </row>
    <row r="273" spans="1:18" ht="15.75" x14ac:dyDescent="0.25">
      <c r="A273" s="43" t="s">
        <v>2092</v>
      </c>
      <c r="B273" s="35" t="str">
        <f>VLOOKUP(A273,'Customer Names'!A270:D2605,3,FALSE)</f>
        <v>Fukuda</v>
      </c>
      <c r="C273" s="35">
        <f>VLOOKUP(A273,'Medical Examinations'!A271:M2613,2,FALSE)</f>
        <v>44.36</v>
      </c>
      <c r="D273" s="35">
        <f>VLOOKUP(A273,'Medical Examinations'!A271:M2613,3,FALSE)</f>
        <v>5.1100000000000003</v>
      </c>
      <c r="E273" s="35" t="str">
        <f>VLOOKUP(A273,'Medical Examinations'!A271:M2613,4,FALSE)</f>
        <v>No</v>
      </c>
      <c r="F273" s="35" t="str">
        <f>VLOOKUP(A273,'Medical Examinations'!A271:M2613,5,FALSE)</f>
        <v>No</v>
      </c>
      <c r="G273" s="35" t="str">
        <f>VLOOKUP(A273,'Medical Examinations'!A271:M2613,6,FALSE)</f>
        <v>No</v>
      </c>
      <c r="H273" s="35">
        <f>VLOOKUP(A273,'Medical Examinations'!$A$2:$M$2344,7,FALSE)</f>
        <v>0</v>
      </c>
      <c r="I273" s="35" t="str">
        <f>VLOOKUP(A273,'Medical Examinations'!A271:M2613,8,FALSE)</f>
        <v>yes</v>
      </c>
      <c r="J273" s="35" t="str">
        <f>VLOOKUP(A273,'Medical Examinations'!A271:M2613,9,FALSE)</f>
        <v>OBESITY</v>
      </c>
      <c r="K273" s="35" t="str">
        <f>VLOOKUP(A273,'Medical Examinations'!A271:M2613,10,FALSE)</f>
        <v>NORMAL</v>
      </c>
      <c r="L273" s="47">
        <f>VLOOKUP(A273,'Hospitalisation Details'!A271:M2613,12,FALSE)</f>
        <v>34543</v>
      </c>
      <c r="M273" s="34">
        <f>VLOOKUP(A273,'Hospitalisation Details'!A262:M2604,6,FALSE)</f>
        <v>33057.230000000003</v>
      </c>
      <c r="N273" s="35" t="str">
        <f>VLOOKUP(A273,'Hospitalisation Details'!A271:M2613,7,FALSE)</f>
        <v>tier - 1</v>
      </c>
      <c r="O273" s="35" t="str">
        <f>VLOOKUP(A273,'Hospitalisation Details'!A271:M2613,8,FALSE)</f>
        <v>tier - 2</v>
      </c>
      <c r="P273" s="35" t="str">
        <f>VLOOKUP(A273,'Hospitalisation Details'!A271:M2613,9,FALSE)</f>
        <v>R1011</v>
      </c>
      <c r="Q273" s="35">
        <f ca="1">VLOOKUP(A273,'Hospitalisation Details'!A271:M2613,13,FALSE)</f>
        <v>30</v>
      </c>
      <c r="R273" s="32"/>
    </row>
    <row r="274" spans="1:18" ht="15.75" x14ac:dyDescent="0.25">
      <c r="A274" s="42" t="s">
        <v>2091</v>
      </c>
      <c r="B274" s="35" t="str">
        <f>VLOOKUP(A274,'Customer Names'!A271:D2606,3,FALSE)</f>
        <v>Phillips</v>
      </c>
      <c r="C274" s="35">
        <f>VLOOKUP(A274,'Medical Examinations'!A272:M2614,2,FALSE)</f>
        <v>23.82</v>
      </c>
      <c r="D274" s="35">
        <f>VLOOKUP(A274,'Medical Examinations'!A272:M2614,3,FALSE)</f>
        <v>10.85</v>
      </c>
      <c r="E274" s="35" t="str">
        <f>VLOOKUP(A274,'Medical Examinations'!A272:M2614,4,FALSE)</f>
        <v>yes</v>
      </c>
      <c r="F274" s="35" t="str">
        <f>VLOOKUP(A274,'Medical Examinations'!A272:M2614,5,FALSE)</f>
        <v>No</v>
      </c>
      <c r="G274" s="35" t="str">
        <f>VLOOKUP(A274,'Medical Examinations'!A272:M2614,6,FALSE)</f>
        <v>No</v>
      </c>
      <c r="H274" s="35">
        <f>VLOOKUP(A274,'Medical Examinations'!$A$2:$M$2344,7,FALSE)</f>
        <v>0</v>
      </c>
      <c r="I274" s="35" t="str">
        <f>VLOOKUP(A274,'Medical Examinations'!A272:M2614,8,FALSE)</f>
        <v>yes</v>
      </c>
      <c r="J274" s="35" t="str">
        <f>VLOOKUP(A274,'Medical Examinations'!A272:M2614,9,FALSE)</f>
        <v>NORMAL WEIGHT</v>
      </c>
      <c r="K274" s="35" t="str">
        <f>VLOOKUP(A274,'Medical Examinations'!A272:M2614,10,FALSE)</f>
        <v>DIABETES</v>
      </c>
      <c r="L274" s="47">
        <f>VLOOKUP(A274,'Hospitalisation Details'!A272:M2614,12,FALSE)</f>
        <v>24663</v>
      </c>
      <c r="M274" s="34">
        <f>VLOOKUP(A274,'Hospitalisation Details'!A263:M2605,6,FALSE)</f>
        <v>33025.32</v>
      </c>
      <c r="N274" s="35" t="str">
        <f>VLOOKUP(A274,'Hospitalisation Details'!A272:M2614,7,FALSE)</f>
        <v>tier - 2</v>
      </c>
      <c r="O274" s="35" t="str">
        <f>VLOOKUP(A274,'Hospitalisation Details'!A272:M2614,8,FALSE)</f>
        <v>tier - 3</v>
      </c>
      <c r="P274" s="35" t="str">
        <f>VLOOKUP(A274,'Hospitalisation Details'!A272:M2614,9,FALSE)</f>
        <v>R1011</v>
      </c>
      <c r="Q274" s="35">
        <f ca="1">VLOOKUP(A274,'Hospitalisation Details'!A272:M2614,13,FALSE)</f>
        <v>57</v>
      </c>
      <c r="R274" s="32"/>
    </row>
    <row r="275" spans="1:18" ht="15.75" x14ac:dyDescent="0.25">
      <c r="A275" s="43" t="s">
        <v>2090</v>
      </c>
      <c r="B275" s="35" t="str">
        <f>VLOOKUP(A275,'Customer Names'!A272:D2607,3,FALSE)</f>
        <v>Maddison</v>
      </c>
      <c r="C275" s="35">
        <f>VLOOKUP(A275,'Medical Examinations'!A273:M2615,2,FALSE)</f>
        <v>45</v>
      </c>
      <c r="D275" s="35">
        <f>VLOOKUP(A275,'Medical Examinations'!A273:M2615,3,FALSE)</f>
        <v>5.24</v>
      </c>
      <c r="E275" s="35" t="str">
        <f>VLOOKUP(A275,'Medical Examinations'!A273:M2615,4,FALSE)</f>
        <v>yes</v>
      </c>
      <c r="F275" s="35" t="str">
        <f>VLOOKUP(A275,'Medical Examinations'!A273:M2615,5,FALSE)</f>
        <v>No</v>
      </c>
      <c r="G275" s="35" t="str">
        <f>VLOOKUP(A275,'Medical Examinations'!A273:M2615,6,FALSE)</f>
        <v>No</v>
      </c>
      <c r="H275" s="35">
        <f>VLOOKUP(A275,'Medical Examinations'!$A$2:$M$2344,7,FALSE)</f>
        <v>1</v>
      </c>
      <c r="I275" s="35" t="str">
        <f>VLOOKUP(A275,'Medical Examinations'!A273:M2615,8,FALSE)</f>
        <v>yes</v>
      </c>
      <c r="J275" s="35" t="str">
        <f>VLOOKUP(A275,'Medical Examinations'!A273:M2615,9,FALSE)</f>
        <v>OBESITY</v>
      </c>
      <c r="K275" s="35" t="str">
        <f>VLOOKUP(A275,'Medical Examinations'!A273:M2615,10,FALSE)</f>
        <v>NORMAL</v>
      </c>
      <c r="L275" s="47">
        <f>VLOOKUP(A275,'Hospitalisation Details'!A273:M2615,12,FALSE)</f>
        <v>34888</v>
      </c>
      <c r="M275" s="34">
        <f>VLOOKUP(A275,'Hospitalisation Details'!A264:M2606,6,FALSE)</f>
        <v>33017.46</v>
      </c>
      <c r="N275" s="35" t="str">
        <f>VLOOKUP(A275,'Hospitalisation Details'!A273:M2615,7,FALSE)</f>
        <v>tier - 1</v>
      </c>
      <c r="O275" s="35" t="str">
        <f>VLOOKUP(A275,'Hospitalisation Details'!A273:M2615,8,FALSE)</f>
        <v>tier - 1</v>
      </c>
      <c r="P275" s="35" t="str">
        <f>VLOOKUP(A275,'Hospitalisation Details'!A273:M2615,9,FALSE)</f>
        <v>R1011</v>
      </c>
      <c r="Q275" s="35">
        <f ca="1">VLOOKUP(A275,'Hospitalisation Details'!A273:M2615,13,FALSE)</f>
        <v>29</v>
      </c>
      <c r="R275" s="32"/>
    </row>
    <row r="276" spans="1:18" ht="15.75" x14ac:dyDescent="0.25">
      <c r="A276" s="42" t="s">
        <v>2089</v>
      </c>
      <c r="B276" s="35" t="str">
        <f>VLOOKUP(A276,'Customer Names'!A273:D2608,3,FALSE)</f>
        <v>Lockwood</v>
      </c>
      <c r="C276" s="35">
        <f>VLOOKUP(A276,'Medical Examinations'!A274:M2616,2,FALSE)</f>
        <v>26.62</v>
      </c>
      <c r="D276" s="35">
        <f>VLOOKUP(A276,'Medical Examinations'!A274:M2616,3,FALSE)</f>
        <v>10.08</v>
      </c>
      <c r="E276" s="35" t="str">
        <f>VLOOKUP(A276,'Medical Examinations'!A274:M2616,4,FALSE)</f>
        <v>No</v>
      </c>
      <c r="F276" s="35" t="str">
        <f>VLOOKUP(A276,'Medical Examinations'!A274:M2616,5,FALSE)</f>
        <v>No</v>
      </c>
      <c r="G276" s="35" t="str">
        <f>VLOOKUP(A276,'Medical Examinations'!A274:M2616,6,FALSE)</f>
        <v>No</v>
      </c>
      <c r="H276" s="35">
        <f>VLOOKUP(A276,'Medical Examinations'!$A$2:$M$2344,7,FALSE)</f>
        <v>0</v>
      </c>
      <c r="I276" s="35" t="str">
        <f>VLOOKUP(A276,'Medical Examinations'!A274:M2616,8,FALSE)</f>
        <v>yes</v>
      </c>
      <c r="J276" s="35" t="str">
        <f>VLOOKUP(A276,'Medical Examinations'!A274:M2616,9,FALSE)</f>
        <v>OVERWEIGHT</v>
      </c>
      <c r="K276" s="35" t="str">
        <f>VLOOKUP(A276,'Medical Examinations'!A274:M2616,10,FALSE)</f>
        <v>DIABETES</v>
      </c>
      <c r="L276" s="47">
        <f>VLOOKUP(A276,'Hospitalisation Details'!A274:M2616,12,FALSE)</f>
        <v>26169</v>
      </c>
      <c r="M276" s="34">
        <f>VLOOKUP(A276,'Hospitalisation Details'!A265:M2607,6,FALSE)</f>
        <v>32947.629999999997</v>
      </c>
      <c r="N276" s="35" t="str">
        <f>VLOOKUP(A276,'Hospitalisation Details'!A274:M2616,7,FALSE)</f>
        <v>tier - 2</v>
      </c>
      <c r="O276" s="35" t="str">
        <f>VLOOKUP(A276,'Hospitalisation Details'!A274:M2616,8,FALSE)</f>
        <v>tier - 1</v>
      </c>
      <c r="P276" s="35" t="str">
        <f>VLOOKUP(A276,'Hospitalisation Details'!A274:M2616,9,FALSE)</f>
        <v>R1011</v>
      </c>
      <c r="Q276" s="35">
        <f ca="1">VLOOKUP(A276,'Hospitalisation Details'!A274:M2616,13,FALSE)</f>
        <v>53</v>
      </c>
      <c r="R276" s="32"/>
    </row>
    <row r="277" spans="1:18" ht="15.75" x14ac:dyDescent="0.25">
      <c r="A277" s="43" t="s">
        <v>2088</v>
      </c>
      <c r="B277" s="35" t="str">
        <f>VLOOKUP(A277,'Customer Names'!A274:D2609,3,FALSE)</f>
        <v>Defilippi</v>
      </c>
      <c r="C277" s="35">
        <f>VLOOKUP(A277,'Medical Examinations'!A275:M2617,2,FALSE)</f>
        <v>32.67</v>
      </c>
      <c r="D277" s="35">
        <f>VLOOKUP(A277,'Medical Examinations'!A275:M2617,3,FALSE)</f>
        <v>10.97</v>
      </c>
      <c r="E277" s="35" t="str">
        <f>VLOOKUP(A277,'Medical Examinations'!A275:M2617,4,FALSE)</f>
        <v>yes</v>
      </c>
      <c r="F277" s="35" t="str">
        <f>VLOOKUP(A277,'Medical Examinations'!A275:M2617,5,FALSE)</f>
        <v>No</v>
      </c>
      <c r="G277" s="35" t="str">
        <f>VLOOKUP(A277,'Medical Examinations'!A275:M2617,6,FALSE)</f>
        <v>No</v>
      </c>
      <c r="H277" s="35">
        <f>VLOOKUP(A277,'Medical Examinations'!$A$2:$M$2344,7,FALSE)</f>
        <v>0</v>
      </c>
      <c r="I277" s="35" t="str">
        <f>VLOOKUP(A277,'Medical Examinations'!A275:M2617,8,FALSE)</f>
        <v>yes</v>
      </c>
      <c r="J277" s="35" t="str">
        <f>VLOOKUP(A277,'Medical Examinations'!A275:M2617,9,FALSE)</f>
        <v>OBESITY</v>
      </c>
      <c r="K277" s="35" t="str">
        <f>VLOOKUP(A277,'Medical Examinations'!A275:M2617,10,FALSE)</f>
        <v>DIABETES</v>
      </c>
      <c r="L277" s="47">
        <f>VLOOKUP(A277,'Hospitalisation Details'!A275:M2617,12,FALSE)</f>
        <v>29907</v>
      </c>
      <c r="M277" s="34">
        <f>VLOOKUP(A277,'Hospitalisation Details'!A266:M2608,6,FALSE)</f>
        <v>32906.69</v>
      </c>
      <c r="N277" s="35" t="str">
        <f>VLOOKUP(A277,'Hospitalisation Details'!A275:M2617,7,FALSE)</f>
        <v>tier - 2</v>
      </c>
      <c r="O277" s="35" t="str">
        <f>VLOOKUP(A277,'Hospitalisation Details'!A275:M2617,8,FALSE)</f>
        <v>tier - 3</v>
      </c>
      <c r="P277" s="35" t="str">
        <f>VLOOKUP(A277,'Hospitalisation Details'!A275:M2617,9,FALSE)</f>
        <v>R1011</v>
      </c>
      <c r="Q277" s="35">
        <f ca="1">VLOOKUP(A277,'Hospitalisation Details'!A275:M2617,13,FALSE)</f>
        <v>43</v>
      </c>
      <c r="R277" s="32"/>
    </row>
    <row r="278" spans="1:18" ht="15.75" x14ac:dyDescent="0.25">
      <c r="A278" s="42" t="s">
        <v>2087</v>
      </c>
      <c r="B278" s="35" t="str">
        <f>VLOOKUP(A278,'Customer Names'!A275:D2610,3,FALSE)</f>
        <v>Jackson</v>
      </c>
      <c r="C278" s="35">
        <f>VLOOKUP(A278,'Medical Examinations'!A276:M2618,2,FALSE)</f>
        <v>44.44</v>
      </c>
      <c r="D278" s="35">
        <f>VLOOKUP(A278,'Medical Examinations'!A276:M2618,3,FALSE)</f>
        <v>4.9000000000000004</v>
      </c>
      <c r="E278" s="35" t="str">
        <f>VLOOKUP(A278,'Medical Examinations'!A276:M2618,4,FALSE)</f>
        <v>yes</v>
      </c>
      <c r="F278" s="35" t="str">
        <f>VLOOKUP(A278,'Medical Examinations'!A276:M2618,5,FALSE)</f>
        <v>No</v>
      </c>
      <c r="G278" s="35" t="str">
        <f>VLOOKUP(A278,'Medical Examinations'!A276:M2618,6,FALSE)</f>
        <v>No</v>
      </c>
      <c r="H278" s="35">
        <f>VLOOKUP(A278,'Medical Examinations'!$A$2:$M$2344,7,FALSE)</f>
        <v>1</v>
      </c>
      <c r="I278" s="35" t="str">
        <f>VLOOKUP(A278,'Medical Examinations'!A276:M2618,8,FALSE)</f>
        <v>yes</v>
      </c>
      <c r="J278" s="35" t="str">
        <f>VLOOKUP(A278,'Medical Examinations'!A276:M2618,9,FALSE)</f>
        <v>OBESITY</v>
      </c>
      <c r="K278" s="35" t="str">
        <f>VLOOKUP(A278,'Medical Examinations'!A276:M2618,10,FALSE)</f>
        <v>NORMAL</v>
      </c>
      <c r="L278" s="47">
        <f>VLOOKUP(A278,'Hospitalisation Details'!A276:M2618,12,FALSE)</f>
        <v>35037</v>
      </c>
      <c r="M278" s="34">
        <f>VLOOKUP(A278,'Hospitalisation Details'!A267:M2609,6,FALSE)</f>
        <v>32827.51</v>
      </c>
      <c r="N278" s="35" t="str">
        <f>VLOOKUP(A278,'Hospitalisation Details'!A276:M2618,7,FALSE)</f>
        <v>tier - 1</v>
      </c>
      <c r="O278" s="35" t="str">
        <f>VLOOKUP(A278,'Hospitalisation Details'!A276:M2618,8,FALSE)</f>
        <v>tier - 2</v>
      </c>
      <c r="P278" s="35" t="str">
        <f>VLOOKUP(A278,'Hospitalisation Details'!A276:M2618,9,FALSE)</f>
        <v>R1011</v>
      </c>
      <c r="Q278" s="35">
        <f ca="1">VLOOKUP(A278,'Hospitalisation Details'!A276:M2618,13,FALSE)</f>
        <v>29</v>
      </c>
      <c r="R278" s="32"/>
    </row>
    <row r="279" spans="1:18" ht="15.75" x14ac:dyDescent="0.25">
      <c r="A279" s="43" t="s">
        <v>2086</v>
      </c>
      <c r="B279" s="35" t="str">
        <f>VLOOKUP(A279,'Customer Names'!A276:D2611,3,FALSE)</f>
        <v>Ozahowski</v>
      </c>
      <c r="C279" s="35">
        <f>VLOOKUP(A279,'Medical Examinations'!A277:M2619,2,FALSE)</f>
        <v>28.31</v>
      </c>
      <c r="D279" s="35">
        <f>VLOOKUP(A279,'Medical Examinations'!A277:M2619,3,FALSE)</f>
        <v>5.33</v>
      </c>
      <c r="E279" s="35" t="str">
        <f>VLOOKUP(A279,'Medical Examinations'!A277:M2619,4,FALSE)</f>
        <v>No</v>
      </c>
      <c r="F279" s="35" t="str">
        <f>VLOOKUP(A279,'Medical Examinations'!A277:M2619,5,FALSE)</f>
        <v>No</v>
      </c>
      <c r="G279" s="35" t="str">
        <f>VLOOKUP(A279,'Medical Examinations'!A277:M2619,6,FALSE)</f>
        <v>No</v>
      </c>
      <c r="H279" s="35">
        <f>VLOOKUP(A279,'Medical Examinations'!$A$2:$M$2344,7,FALSE)</f>
        <v>0</v>
      </c>
      <c r="I279" s="35" t="str">
        <f>VLOOKUP(A279,'Medical Examinations'!A277:M2619,8,FALSE)</f>
        <v>yes</v>
      </c>
      <c r="J279" s="35" t="str">
        <f>VLOOKUP(A279,'Medical Examinations'!A277:M2619,9,FALSE)</f>
        <v>OVERWEIGHT</v>
      </c>
      <c r="K279" s="35" t="str">
        <f>VLOOKUP(A279,'Medical Examinations'!A277:M2619,10,FALSE)</f>
        <v>NORMAL</v>
      </c>
      <c r="L279" s="47">
        <f>VLOOKUP(A279,'Hospitalisation Details'!A277:M2619,12,FALSE)</f>
        <v>29567</v>
      </c>
      <c r="M279" s="34">
        <f>VLOOKUP(A279,'Hospitalisation Details'!A268:M2610,6,FALSE)</f>
        <v>32787.46</v>
      </c>
      <c r="N279" s="35" t="str">
        <f>VLOOKUP(A279,'Hospitalisation Details'!A277:M2619,7,FALSE)</f>
        <v>tier - 1</v>
      </c>
      <c r="O279" s="35" t="str">
        <f>VLOOKUP(A279,'Hospitalisation Details'!A277:M2619,8,FALSE)</f>
        <v>tier - 3</v>
      </c>
      <c r="P279" s="35" t="str">
        <f>VLOOKUP(A279,'Hospitalisation Details'!A277:M2619,9,FALSE)</f>
        <v>R1012</v>
      </c>
      <c r="Q279" s="35">
        <f ca="1">VLOOKUP(A279,'Hospitalisation Details'!A277:M2619,13,FALSE)</f>
        <v>44</v>
      </c>
      <c r="R279" s="32"/>
    </row>
    <row r="280" spans="1:18" ht="15.75" x14ac:dyDescent="0.25">
      <c r="A280" s="42" t="s">
        <v>2085</v>
      </c>
      <c r="B280" s="35" t="str">
        <f>VLOOKUP(A280,'Customer Names'!A277:D2612,3,FALSE)</f>
        <v>Guthals</v>
      </c>
      <c r="C280" s="35">
        <f>VLOOKUP(A280,'Medical Examinations'!A278:M2620,2,FALSE)</f>
        <v>25.05</v>
      </c>
      <c r="D280" s="35">
        <f>VLOOKUP(A280,'Medical Examinations'!A278:M2620,3,FALSE)</f>
        <v>4.6100000000000003</v>
      </c>
      <c r="E280" s="35" t="str">
        <f>VLOOKUP(A280,'Medical Examinations'!A278:M2620,4,FALSE)</f>
        <v>No</v>
      </c>
      <c r="F280" s="35" t="str">
        <f>VLOOKUP(A280,'Medical Examinations'!A278:M2620,5,FALSE)</f>
        <v>No</v>
      </c>
      <c r="G280" s="35" t="str">
        <f>VLOOKUP(A280,'Medical Examinations'!A278:M2620,6,FALSE)</f>
        <v>No</v>
      </c>
      <c r="H280" s="35">
        <f>VLOOKUP(A280,'Medical Examinations'!$A$2:$M$2344,7,FALSE)</f>
        <v>2</v>
      </c>
      <c r="I280" s="35" t="str">
        <f>VLOOKUP(A280,'Medical Examinations'!A278:M2620,8,FALSE)</f>
        <v>yes</v>
      </c>
      <c r="J280" s="35" t="str">
        <f>VLOOKUP(A280,'Medical Examinations'!A278:M2620,9,FALSE)</f>
        <v>OVERWEIGHT</v>
      </c>
      <c r="K280" s="35" t="str">
        <f>VLOOKUP(A280,'Medical Examinations'!A278:M2620,10,FALSE)</f>
        <v>NORMAL</v>
      </c>
      <c r="L280" s="47">
        <f>VLOOKUP(A280,'Hospitalisation Details'!A278:M2620,12,FALSE)</f>
        <v>26610</v>
      </c>
      <c r="M280" s="34">
        <f>VLOOKUP(A280,'Hospitalisation Details'!A269:M2611,6,FALSE)</f>
        <v>32765.33</v>
      </c>
      <c r="N280" s="35" t="str">
        <f>VLOOKUP(A280,'Hospitalisation Details'!A278:M2620,7,FALSE)</f>
        <v>tier - 2</v>
      </c>
      <c r="O280" s="35" t="str">
        <f>VLOOKUP(A280,'Hospitalisation Details'!A278:M2620,8,FALSE)</f>
        <v>tier - 2</v>
      </c>
      <c r="P280" s="35" t="str">
        <f>VLOOKUP(A280,'Hospitalisation Details'!A278:M2620,9,FALSE)</f>
        <v>R1012</v>
      </c>
      <c r="Q280" s="35">
        <f ca="1">VLOOKUP(A280,'Hospitalisation Details'!A278:M2620,13,FALSE)</f>
        <v>52</v>
      </c>
      <c r="R280" s="32"/>
    </row>
    <row r="281" spans="1:18" ht="15.75" x14ac:dyDescent="0.25">
      <c r="A281" s="43" t="s">
        <v>2084</v>
      </c>
      <c r="B281" s="35" t="str">
        <f>VLOOKUP(A281,'Customer Names'!A278:D2613,3,FALSE)</f>
        <v>Yates</v>
      </c>
      <c r="C281" s="35">
        <f>VLOOKUP(A281,'Medical Examinations'!A279:M2621,2,FALSE)</f>
        <v>28.34</v>
      </c>
      <c r="D281" s="35">
        <f>VLOOKUP(A281,'Medical Examinations'!A279:M2621,3,FALSE)</f>
        <v>8.18</v>
      </c>
      <c r="E281" s="35" t="str">
        <f>VLOOKUP(A281,'Medical Examinations'!A279:M2621,4,FALSE)</f>
        <v>No</v>
      </c>
      <c r="F281" s="35" t="str">
        <f>VLOOKUP(A281,'Medical Examinations'!A279:M2621,5,FALSE)</f>
        <v>No</v>
      </c>
      <c r="G281" s="35" t="str">
        <f>VLOOKUP(A281,'Medical Examinations'!A279:M2621,6,FALSE)</f>
        <v>No</v>
      </c>
      <c r="H281" s="35">
        <f>VLOOKUP(A281,'Medical Examinations'!$A$2:$M$2344,7,FALSE)</f>
        <v>0</v>
      </c>
      <c r="I281" s="35" t="str">
        <f>VLOOKUP(A281,'Medical Examinations'!A279:M2621,8,FALSE)</f>
        <v>yes</v>
      </c>
      <c r="J281" s="35" t="str">
        <f>VLOOKUP(A281,'Medical Examinations'!A279:M2621,9,FALSE)</f>
        <v>OVERWEIGHT</v>
      </c>
      <c r="K281" s="35" t="str">
        <f>VLOOKUP(A281,'Medical Examinations'!A279:M2621,10,FALSE)</f>
        <v>DIABETES</v>
      </c>
      <c r="L281" s="47">
        <f>VLOOKUP(A281,'Hospitalisation Details'!A279:M2621,12,FALSE)</f>
        <v>27369</v>
      </c>
      <c r="M281" s="34">
        <f>VLOOKUP(A281,'Hospitalisation Details'!A270:M2612,6,FALSE)</f>
        <v>32760.48</v>
      </c>
      <c r="N281" s="35" t="str">
        <f>VLOOKUP(A281,'Hospitalisation Details'!A279:M2621,7,FALSE)</f>
        <v>tier - 1</v>
      </c>
      <c r="O281" s="35" t="str">
        <f>VLOOKUP(A281,'Hospitalisation Details'!A279:M2621,8,FALSE)</f>
        <v>tier - 1</v>
      </c>
      <c r="P281" s="35" t="str">
        <f>VLOOKUP(A281,'Hospitalisation Details'!A279:M2621,9,FALSE)</f>
        <v>R1011</v>
      </c>
      <c r="Q281" s="35">
        <f ca="1">VLOOKUP(A281,'Hospitalisation Details'!A279:M2621,13,FALSE)</f>
        <v>50</v>
      </c>
      <c r="R281" s="32"/>
    </row>
    <row r="282" spans="1:18" ht="15.75" x14ac:dyDescent="0.25">
      <c r="A282" s="42" t="s">
        <v>2083</v>
      </c>
      <c r="B282" s="35" t="str">
        <f>VLOOKUP(A282,'Customer Names'!A279:D2614,3,FALSE)</f>
        <v>Samuelson</v>
      </c>
      <c r="C282" s="35">
        <f>VLOOKUP(A282,'Medical Examinations'!A280:M2622,2,FALSE)</f>
        <v>17.765000000000001</v>
      </c>
      <c r="D282" s="35">
        <f>VLOOKUP(A282,'Medical Examinations'!A280:M2622,3,FALSE)</f>
        <v>5.62</v>
      </c>
      <c r="E282" s="35" t="str">
        <f>VLOOKUP(A282,'Medical Examinations'!A280:M2622,4,FALSE)</f>
        <v>No</v>
      </c>
      <c r="F282" s="35" t="str">
        <f>VLOOKUP(A282,'Medical Examinations'!A280:M2622,5,FALSE)</f>
        <v>No</v>
      </c>
      <c r="G282" s="35" t="str">
        <f>VLOOKUP(A282,'Medical Examinations'!A280:M2622,6,FALSE)</f>
        <v>No</v>
      </c>
      <c r="H282" s="35">
        <f>VLOOKUP(A282,'Medical Examinations'!$A$2:$M$2344,7,FALSE)</f>
        <v>0</v>
      </c>
      <c r="I282" s="35" t="str">
        <f>VLOOKUP(A282,'Medical Examinations'!A280:M2622,8,FALSE)</f>
        <v>yes</v>
      </c>
      <c r="J282" s="35" t="str">
        <f>VLOOKUP(A282,'Medical Examinations'!A280:M2622,9,FALSE)</f>
        <v>UNDERWEIGHT</v>
      </c>
      <c r="K282" s="35" t="str">
        <f>VLOOKUP(A282,'Medical Examinations'!A280:M2622,10,FALSE)</f>
        <v>NORMAL</v>
      </c>
      <c r="L282" s="47">
        <f>VLOOKUP(A282,'Hospitalisation Details'!A280:M2622,12,FALSE)</f>
        <v>33063</v>
      </c>
      <c r="M282" s="34">
        <f>VLOOKUP(A282,'Hospitalisation Details'!A271:M2613,6,FALSE)</f>
        <v>32734.19</v>
      </c>
      <c r="N282" s="35" t="str">
        <f>VLOOKUP(A282,'Hospitalisation Details'!A280:M2622,7,FALSE)</f>
        <v>tier - 2</v>
      </c>
      <c r="O282" s="35" t="str">
        <f>VLOOKUP(A282,'Hospitalisation Details'!A280:M2622,8,FALSE)</f>
        <v>tier - 1</v>
      </c>
      <c r="P282" s="35" t="str">
        <f>VLOOKUP(A282,'Hospitalisation Details'!A280:M2622,9,FALSE)</f>
        <v>R1012</v>
      </c>
      <c r="Q282" s="35">
        <f ca="1">VLOOKUP(A282,'Hospitalisation Details'!A280:M2622,13,FALSE)</f>
        <v>34</v>
      </c>
      <c r="R282" s="32"/>
    </row>
    <row r="283" spans="1:18" ht="15.75" x14ac:dyDescent="0.25">
      <c r="A283" s="43" t="s">
        <v>2082</v>
      </c>
      <c r="B283" s="35" t="str">
        <f>VLOOKUP(A283,'Customer Names'!A280:D2615,3,FALSE)</f>
        <v>Lemos</v>
      </c>
      <c r="C283" s="35">
        <f>VLOOKUP(A283,'Medical Examinations'!A281:M2623,2,FALSE)</f>
        <v>36.119999999999997</v>
      </c>
      <c r="D283" s="35">
        <f>VLOOKUP(A283,'Medical Examinations'!A281:M2623,3,FALSE)</f>
        <v>5.82</v>
      </c>
      <c r="E283" s="35" t="str">
        <f>VLOOKUP(A283,'Medical Examinations'!A281:M2623,4,FALSE)</f>
        <v>No</v>
      </c>
      <c r="F283" s="35" t="str">
        <f>VLOOKUP(A283,'Medical Examinations'!A281:M2623,5,FALSE)</f>
        <v>No</v>
      </c>
      <c r="G283" s="35" t="str">
        <f>VLOOKUP(A283,'Medical Examinations'!A281:M2623,6,FALSE)</f>
        <v>No</v>
      </c>
      <c r="H283" s="35">
        <f>VLOOKUP(A283,'Medical Examinations'!$A$2:$M$2344,7,FALSE)</f>
        <v>0</v>
      </c>
      <c r="I283" s="35" t="str">
        <f>VLOOKUP(A283,'Medical Examinations'!A281:M2623,8,FALSE)</f>
        <v>yes</v>
      </c>
      <c r="J283" s="35" t="str">
        <f>VLOOKUP(A283,'Medical Examinations'!A281:M2623,9,FALSE)</f>
        <v>OBESITY</v>
      </c>
      <c r="K283" s="35" t="str">
        <f>VLOOKUP(A283,'Medical Examinations'!A281:M2623,10,FALSE)</f>
        <v>PREDIABETES</v>
      </c>
      <c r="L283" s="47">
        <f>VLOOKUP(A283,'Hospitalisation Details'!A281:M2623,12,FALSE)</f>
        <v>33146</v>
      </c>
      <c r="M283" s="34">
        <f>VLOOKUP(A283,'Hospitalisation Details'!A272:M2614,6,FALSE)</f>
        <v>32716.2</v>
      </c>
      <c r="N283" s="35" t="str">
        <f>VLOOKUP(A283,'Hospitalisation Details'!A281:M2623,7,FALSE)</f>
        <v>tier - 1</v>
      </c>
      <c r="O283" s="35" t="str">
        <f>VLOOKUP(A283,'Hospitalisation Details'!A281:M2623,8,FALSE)</f>
        <v>tier - 2</v>
      </c>
      <c r="P283" s="35" t="str">
        <f>VLOOKUP(A283,'Hospitalisation Details'!A281:M2623,9,FALSE)</f>
        <v>R1011</v>
      </c>
      <c r="Q283" s="35">
        <f ca="1">VLOOKUP(A283,'Hospitalisation Details'!A281:M2623,13,FALSE)</f>
        <v>34</v>
      </c>
      <c r="R283" s="32"/>
    </row>
    <row r="284" spans="1:18" ht="15.75" x14ac:dyDescent="0.25">
      <c r="A284" s="42" t="s">
        <v>2081</v>
      </c>
      <c r="B284" s="35" t="str">
        <f>VLOOKUP(A284,'Customer Names'!A281:D2616,3,FALSE)</f>
        <v>Seynders</v>
      </c>
      <c r="C284" s="35">
        <f>VLOOKUP(A284,'Medical Examinations'!A282:M2624,2,FALSE)</f>
        <v>23.19</v>
      </c>
      <c r="D284" s="35">
        <f>VLOOKUP(A284,'Medical Examinations'!A282:M2624,3,FALSE)</f>
        <v>7.66</v>
      </c>
      <c r="E284" s="35" t="str">
        <f>VLOOKUP(A284,'Medical Examinations'!A282:M2624,4,FALSE)</f>
        <v>No</v>
      </c>
      <c r="F284" s="35" t="str">
        <f>VLOOKUP(A284,'Medical Examinations'!A282:M2624,5,FALSE)</f>
        <v>No</v>
      </c>
      <c r="G284" s="35" t="str">
        <f>VLOOKUP(A284,'Medical Examinations'!A282:M2624,6,FALSE)</f>
        <v>No</v>
      </c>
      <c r="H284" s="35">
        <f>VLOOKUP(A284,'Medical Examinations'!$A$2:$M$2344,7,FALSE)</f>
        <v>0</v>
      </c>
      <c r="I284" s="35" t="str">
        <f>VLOOKUP(A284,'Medical Examinations'!A282:M2624,8,FALSE)</f>
        <v>yes</v>
      </c>
      <c r="J284" s="35" t="str">
        <f>VLOOKUP(A284,'Medical Examinations'!A282:M2624,9,FALSE)</f>
        <v>NORMAL WEIGHT</v>
      </c>
      <c r="K284" s="35" t="str">
        <f>VLOOKUP(A284,'Medical Examinations'!A282:M2624,10,FALSE)</f>
        <v>DIABETES</v>
      </c>
      <c r="L284" s="47">
        <f>VLOOKUP(A284,'Hospitalisation Details'!A282:M2624,12,FALSE)</f>
        <v>25143</v>
      </c>
      <c r="M284" s="34">
        <f>VLOOKUP(A284,'Hospitalisation Details'!A273:M2615,6,FALSE)</f>
        <v>32686.080000000002</v>
      </c>
      <c r="N284" s="35" t="str">
        <f>VLOOKUP(A284,'Hospitalisation Details'!A282:M2624,7,FALSE)</f>
        <v>tier - 2</v>
      </c>
      <c r="O284" s="35" t="str">
        <f>VLOOKUP(A284,'Hospitalisation Details'!A282:M2624,8,FALSE)</f>
        <v>tier - 3</v>
      </c>
      <c r="P284" s="35" t="str">
        <f>VLOOKUP(A284,'Hospitalisation Details'!A282:M2624,9,FALSE)</f>
        <v>R1011</v>
      </c>
      <c r="Q284" s="35">
        <f ca="1">VLOOKUP(A284,'Hospitalisation Details'!A282:M2624,13,FALSE)</f>
        <v>56</v>
      </c>
      <c r="R284" s="32"/>
    </row>
    <row r="285" spans="1:18" ht="15.75" x14ac:dyDescent="0.25">
      <c r="A285" s="43" t="s">
        <v>2080</v>
      </c>
      <c r="B285" s="35" t="str">
        <f>VLOOKUP(A285,'Customer Names'!A282:D2617,3,FALSE)</f>
        <v>Saunders</v>
      </c>
      <c r="C285" s="35">
        <f>VLOOKUP(A285,'Medical Examinations'!A283:M2625,2,FALSE)</f>
        <v>35.99</v>
      </c>
      <c r="D285" s="35">
        <f>VLOOKUP(A285,'Medical Examinations'!A283:M2625,3,FALSE)</f>
        <v>4.2300000000000004</v>
      </c>
      <c r="E285" s="35" t="str">
        <f>VLOOKUP(A285,'Medical Examinations'!A283:M2625,4,FALSE)</f>
        <v>No</v>
      </c>
      <c r="F285" s="35" t="str">
        <f>VLOOKUP(A285,'Medical Examinations'!A283:M2625,5,FALSE)</f>
        <v>No</v>
      </c>
      <c r="G285" s="35" t="str">
        <f>VLOOKUP(A285,'Medical Examinations'!A283:M2625,6,FALSE)</f>
        <v>No</v>
      </c>
      <c r="H285" s="35">
        <f>VLOOKUP(A285,'Medical Examinations'!$A$2:$M$2344,7,FALSE)</f>
        <v>0</v>
      </c>
      <c r="I285" s="35" t="str">
        <f>VLOOKUP(A285,'Medical Examinations'!A283:M2625,8,FALSE)</f>
        <v>yes</v>
      </c>
      <c r="J285" s="35" t="str">
        <f>VLOOKUP(A285,'Medical Examinations'!A283:M2625,9,FALSE)</f>
        <v>OBESITY</v>
      </c>
      <c r="K285" s="35" t="str">
        <f>VLOOKUP(A285,'Medical Examinations'!A283:M2625,10,FALSE)</f>
        <v>NORMAL</v>
      </c>
      <c r="L285" s="47">
        <f>VLOOKUP(A285,'Hospitalisation Details'!A283:M2625,12,FALSE)</f>
        <v>33067</v>
      </c>
      <c r="M285" s="34">
        <f>VLOOKUP(A285,'Hospitalisation Details'!A274:M2616,6,FALSE)</f>
        <v>32672.11</v>
      </c>
      <c r="N285" s="35" t="str">
        <f>VLOOKUP(A285,'Hospitalisation Details'!A283:M2625,7,FALSE)</f>
        <v>tier - 1</v>
      </c>
      <c r="O285" s="35" t="str">
        <f>VLOOKUP(A285,'Hospitalisation Details'!A283:M2625,8,FALSE)</f>
        <v>tier - 1</v>
      </c>
      <c r="P285" s="35" t="str">
        <f>VLOOKUP(A285,'Hospitalisation Details'!A283:M2625,9,FALSE)</f>
        <v>R1011</v>
      </c>
      <c r="Q285" s="35">
        <f ca="1">VLOOKUP(A285,'Hospitalisation Details'!A283:M2625,13,FALSE)</f>
        <v>34</v>
      </c>
      <c r="R285" s="32"/>
    </row>
    <row r="286" spans="1:18" ht="15.75" x14ac:dyDescent="0.25">
      <c r="A286" s="42" t="s">
        <v>2079</v>
      </c>
      <c r="B286" s="35" t="str">
        <f>VLOOKUP(A286,'Customer Names'!A283:D2618,3,FALSE)</f>
        <v>Walker</v>
      </c>
      <c r="C286" s="35">
        <f>VLOOKUP(A286,'Medical Examinations'!A284:M2626,2,FALSE)</f>
        <v>30.25</v>
      </c>
      <c r="D286" s="35">
        <f>VLOOKUP(A286,'Medical Examinations'!A284:M2626,3,FALSE)</f>
        <v>5.58</v>
      </c>
      <c r="E286" s="35" t="str">
        <f>VLOOKUP(A286,'Medical Examinations'!A284:M2626,4,FALSE)</f>
        <v>No</v>
      </c>
      <c r="F286" s="35" t="str">
        <f>VLOOKUP(A286,'Medical Examinations'!A284:M2626,5,FALSE)</f>
        <v>No</v>
      </c>
      <c r="G286" s="35" t="str">
        <f>VLOOKUP(A286,'Medical Examinations'!A284:M2626,6,FALSE)</f>
        <v>Yes</v>
      </c>
      <c r="H286" s="35">
        <f>VLOOKUP(A286,'Medical Examinations'!$A$2:$M$2344,7,FALSE)</f>
        <v>1</v>
      </c>
      <c r="I286" s="35" t="str">
        <f>VLOOKUP(A286,'Medical Examinations'!A284:M2626,8,FALSE)</f>
        <v>yes</v>
      </c>
      <c r="J286" s="35" t="str">
        <f>VLOOKUP(A286,'Medical Examinations'!A284:M2626,9,FALSE)</f>
        <v>OBESITY</v>
      </c>
      <c r="K286" s="35" t="str">
        <f>VLOOKUP(A286,'Medical Examinations'!A284:M2626,10,FALSE)</f>
        <v>NORMAL</v>
      </c>
      <c r="L286" s="47">
        <f>VLOOKUP(A286,'Hospitalisation Details'!A284:M2626,12,FALSE)</f>
        <v>37902</v>
      </c>
      <c r="M286" s="34">
        <f>VLOOKUP(A286,'Hospitalisation Details'!A275:M2617,6,FALSE)</f>
        <v>32548.34</v>
      </c>
      <c r="N286" s="35" t="str">
        <f>VLOOKUP(A286,'Hospitalisation Details'!A284:M2626,7,FALSE)</f>
        <v>tier - 1</v>
      </c>
      <c r="O286" s="35" t="str">
        <f>VLOOKUP(A286,'Hospitalisation Details'!A284:M2626,8,FALSE)</f>
        <v>tier - 2</v>
      </c>
      <c r="P286" s="35" t="str">
        <f>VLOOKUP(A286,'Hospitalisation Details'!A284:M2626,9,FALSE)</f>
        <v>R1013</v>
      </c>
      <c r="Q286" s="35">
        <f ca="1">VLOOKUP(A286,'Hospitalisation Details'!A284:M2626,13,FALSE)</f>
        <v>21</v>
      </c>
      <c r="R286" s="32"/>
    </row>
    <row r="287" spans="1:18" ht="15.75" x14ac:dyDescent="0.25">
      <c r="A287" s="43" t="s">
        <v>2078</v>
      </c>
      <c r="B287" s="35" t="str">
        <f>VLOOKUP(A287,'Customer Names'!A284:D2619,3,FALSE)</f>
        <v>Lam</v>
      </c>
      <c r="C287" s="35">
        <f>VLOOKUP(A287,'Medical Examinations'!A285:M2627,2,FALSE)</f>
        <v>26.24</v>
      </c>
      <c r="D287" s="35">
        <f>VLOOKUP(A287,'Medical Examinations'!A285:M2627,3,FALSE)</f>
        <v>6.26</v>
      </c>
      <c r="E287" s="35" t="str">
        <f>VLOOKUP(A287,'Medical Examinations'!A285:M2627,4,FALSE)</f>
        <v>yes</v>
      </c>
      <c r="F287" s="35" t="str">
        <f>VLOOKUP(A287,'Medical Examinations'!A285:M2627,5,FALSE)</f>
        <v>No</v>
      </c>
      <c r="G287" s="35" t="str">
        <f>VLOOKUP(A287,'Medical Examinations'!A285:M2627,6,FALSE)</f>
        <v>No</v>
      </c>
      <c r="H287" s="35">
        <f>VLOOKUP(A287,'Medical Examinations'!$A$2:$M$2344,7,FALSE)</f>
        <v>0</v>
      </c>
      <c r="I287" s="35" t="str">
        <f>VLOOKUP(A287,'Medical Examinations'!A285:M2627,8,FALSE)</f>
        <v>yes</v>
      </c>
      <c r="J287" s="35" t="str">
        <f>VLOOKUP(A287,'Medical Examinations'!A285:M2627,9,FALSE)</f>
        <v>OVERWEIGHT</v>
      </c>
      <c r="K287" s="35" t="str">
        <f>VLOOKUP(A287,'Medical Examinations'!A285:M2627,10,FALSE)</f>
        <v>PREDIABETES</v>
      </c>
      <c r="L287" s="47">
        <f>VLOOKUP(A287,'Hospitalisation Details'!A285:M2627,12,FALSE)</f>
        <v>28022</v>
      </c>
      <c r="M287" s="34">
        <f>VLOOKUP(A287,'Hospitalisation Details'!A276:M2618,6,FALSE)</f>
        <v>32485.46</v>
      </c>
      <c r="N287" s="35" t="str">
        <f>VLOOKUP(A287,'Hospitalisation Details'!A285:M2627,7,FALSE)</f>
        <v>tier - 2</v>
      </c>
      <c r="O287" s="35" t="str">
        <f>VLOOKUP(A287,'Hospitalisation Details'!A285:M2627,8,FALSE)</f>
        <v>tier - 1</v>
      </c>
      <c r="P287" s="35" t="str">
        <f>VLOOKUP(A287,'Hospitalisation Details'!A285:M2627,9,FALSE)</f>
        <v>R1011</v>
      </c>
      <c r="Q287" s="35">
        <f ca="1">VLOOKUP(A287,'Hospitalisation Details'!A285:M2627,13,FALSE)</f>
        <v>48</v>
      </c>
      <c r="R287" s="32"/>
    </row>
    <row r="288" spans="1:18" ht="15.75" x14ac:dyDescent="0.25">
      <c r="A288" s="42" t="s">
        <v>2077</v>
      </c>
      <c r="B288" s="35" t="str">
        <f>VLOOKUP(A288,'Customer Names'!A285:D2620,3,FALSE)</f>
        <v>Sweigart</v>
      </c>
      <c r="C288" s="35">
        <f>VLOOKUP(A288,'Medical Examinations'!A286:M2628,2,FALSE)</f>
        <v>31.36</v>
      </c>
      <c r="D288" s="35">
        <f>VLOOKUP(A288,'Medical Examinations'!A286:M2628,3,FALSE)</f>
        <v>10.6</v>
      </c>
      <c r="E288" s="35" t="str">
        <f>VLOOKUP(A288,'Medical Examinations'!A286:M2628,4,FALSE)</f>
        <v>yes</v>
      </c>
      <c r="F288" s="35" t="str">
        <f>VLOOKUP(A288,'Medical Examinations'!A286:M2628,5,FALSE)</f>
        <v>No</v>
      </c>
      <c r="G288" s="35" t="str">
        <f>VLOOKUP(A288,'Medical Examinations'!A286:M2628,6,FALSE)</f>
        <v>No</v>
      </c>
      <c r="H288" s="35">
        <f>VLOOKUP(A288,'Medical Examinations'!$A$2:$M$2344,7,FALSE)</f>
        <v>0</v>
      </c>
      <c r="I288" s="35" t="str">
        <f>VLOOKUP(A288,'Medical Examinations'!A286:M2628,8,FALSE)</f>
        <v>yes</v>
      </c>
      <c r="J288" s="35" t="str">
        <f>VLOOKUP(A288,'Medical Examinations'!A286:M2628,9,FALSE)</f>
        <v>OBESITY</v>
      </c>
      <c r="K288" s="35" t="str">
        <f>VLOOKUP(A288,'Medical Examinations'!A286:M2628,10,FALSE)</f>
        <v>DIABETES</v>
      </c>
      <c r="L288" s="47">
        <f>VLOOKUP(A288,'Hospitalisation Details'!A286:M2628,12,FALSE)</f>
        <v>29856</v>
      </c>
      <c r="M288" s="34">
        <f>VLOOKUP(A288,'Hospitalisation Details'!A277:M2619,6,FALSE)</f>
        <v>32462.35</v>
      </c>
      <c r="N288" s="35" t="str">
        <f>VLOOKUP(A288,'Hospitalisation Details'!A286:M2628,7,FALSE)</f>
        <v>tier - 2</v>
      </c>
      <c r="O288" s="35" t="str">
        <f>VLOOKUP(A288,'Hospitalisation Details'!A286:M2628,8,FALSE)</f>
        <v>tier - 2</v>
      </c>
      <c r="P288" s="35" t="str">
        <f>VLOOKUP(A288,'Hospitalisation Details'!A286:M2628,9,FALSE)</f>
        <v>R1011</v>
      </c>
      <c r="Q288" s="35">
        <f ca="1">VLOOKUP(A288,'Hospitalisation Details'!A286:M2628,13,FALSE)</f>
        <v>43</v>
      </c>
      <c r="R288" s="32"/>
    </row>
    <row r="289" spans="1:18" ht="15.75" x14ac:dyDescent="0.25">
      <c r="A289" s="43" t="s">
        <v>2076</v>
      </c>
      <c r="B289" s="35" t="str">
        <f>VLOOKUP(A289,'Customer Names'!A286:D2621,3,FALSE)</f>
        <v>Sieczkowski</v>
      </c>
      <c r="C289" s="35">
        <f>VLOOKUP(A289,'Medical Examinations'!A287:M2629,2,FALSE)</f>
        <v>25.69</v>
      </c>
      <c r="D289" s="35">
        <f>VLOOKUP(A289,'Medical Examinations'!A287:M2629,3,FALSE)</f>
        <v>4.78</v>
      </c>
      <c r="E289" s="35" t="str">
        <f>VLOOKUP(A289,'Medical Examinations'!A287:M2629,4,FALSE)</f>
        <v>yes</v>
      </c>
      <c r="F289" s="35" t="str">
        <f>VLOOKUP(A289,'Medical Examinations'!A287:M2629,5,FALSE)</f>
        <v>No</v>
      </c>
      <c r="G289" s="35" t="str">
        <f>VLOOKUP(A289,'Medical Examinations'!A287:M2629,6,FALSE)</f>
        <v>No</v>
      </c>
      <c r="H289" s="35">
        <f>VLOOKUP(A289,'Medical Examinations'!$A$2:$M$2344,7,FALSE)</f>
        <v>0</v>
      </c>
      <c r="I289" s="35" t="str">
        <f>VLOOKUP(A289,'Medical Examinations'!A287:M2629,8,FALSE)</f>
        <v>yes</v>
      </c>
      <c r="J289" s="35" t="str">
        <f>VLOOKUP(A289,'Medical Examinations'!A287:M2629,9,FALSE)</f>
        <v>OVERWEIGHT</v>
      </c>
      <c r="K289" s="35" t="str">
        <f>VLOOKUP(A289,'Medical Examinations'!A287:M2629,10,FALSE)</f>
        <v>NORMAL</v>
      </c>
      <c r="L289" s="47">
        <f>VLOOKUP(A289,'Hospitalisation Details'!A287:M2629,12,FALSE)</f>
        <v>27981</v>
      </c>
      <c r="M289" s="34">
        <f>VLOOKUP(A289,'Hospitalisation Details'!A278:M2620,6,FALSE)</f>
        <v>32430.22</v>
      </c>
      <c r="N289" s="35" t="str">
        <f>VLOOKUP(A289,'Hospitalisation Details'!A287:M2629,7,FALSE)</f>
        <v>tier - 2</v>
      </c>
      <c r="O289" s="35" t="str">
        <f>VLOOKUP(A289,'Hospitalisation Details'!A287:M2629,8,FALSE)</f>
        <v>tier - 3</v>
      </c>
      <c r="P289" s="35" t="str">
        <f>VLOOKUP(A289,'Hospitalisation Details'!A287:M2629,9,FALSE)</f>
        <v>R1011</v>
      </c>
      <c r="Q289" s="35">
        <f ca="1">VLOOKUP(A289,'Hospitalisation Details'!A287:M2629,13,FALSE)</f>
        <v>48</v>
      </c>
      <c r="R289" s="32"/>
    </row>
    <row r="290" spans="1:18" ht="15.75" x14ac:dyDescent="0.25">
      <c r="A290" s="42" t="s">
        <v>2075</v>
      </c>
      <c r="B290" s="35" t="str">
        <f>VLOOKUP(A290,'Customer Names'!A287:D2622,3,FALSE)</f>
        <v>Jurgens</v>
      </c>
      <c r="C290" s="35">
        <f>VLOOKUP(A290,'Medical Examinations'!A288:M2630,2,FALSE)</f>
        <v>25.46</v>
      </c>
      <c r="D290" s="35">
        <f>VLOOKUP(A290,'Medical Examinations'!A288:M2630,3,FALSE)</f>
        <v>6.03</v>
      </c>
      <c r="E290" s="35" t="str">
        <f>VLOOKUP(A290,'Medical Examinations'!A288:M2630,4,FALSE)</f>
        <v>No</v>
      </c>
      <c r="F290" s="35" t="str">
        <f>VLOOKUP(A290,'Medical Examinations'!A288:M2630,5,FALSE)</f>
        <v>No</v>
      </c>
      <c r="G290" s="35" t="str">
        <f>VLOOKUP(A290,'Medical Examinations'!A288:M2630,6,FALSE)</f>
        <v>No</v>
      </c>
      <c r="H290" s="35">
        <f>VLOOKUP(A290,'Medical Examinations'!$A$2:$M$2344,7,FALSE)</f>
        <v>2</v>
      </c>
      <c r="I290" s="35" t="str">
        <f>VLOOKUP(A290,'Medical Examinations'!A288:M2630,8,FALSE)</f>
        <v>yes</v>
      </c>
      <c r="J290" s="35" t="str">
        <f>VLOOKUP(A290,'Medical Examinations'!A288:M2630,9,FALSE)</f>
        <v>OVERWEIGHT</v>
      </c>
      <c r="K290" s="35" t="str">
        <f>VLOOKUP(A290,'Medical Examinations'!A288:M2630,10,FALSE)</f>
        <v>PREDIABETES</v>
      </c>
      <c r="L290" s="47">
        <f>VLOOKUP(A290,'Hospitalisation Details'!A288:M2630,12,FALSE)</f>
        <v>26591</v>
      </c>
      <c r="M290" s="34">
        <f>VLOOKUP(A290,'Hospitalisation Details'!A279:M2621,6,FALSE)</f>
        <v>32428.63</v>
      </c>
      <c r="N290" s="35" t="str">
        <f>VLOOKUP(A290,'Hospitalisation Details'!A288:M2630,7,FALSE)</f>
        <v>tier - 2</v>
      </c>
      <c r="O290" s="35" t="str">
        <f>VLOOKUP(A290,'Hospitalisation Details'!A288:M2630,8,FALSE)</f>
        <v>tier - 2</v>
      </c>
      <c r="P290" s="35" t="str">
        <f>VLOOKUP(A290,'Hospitalisation Details'!A288:M2630,9,FALSE)</f>
        <v>R1011</v>
      </c>
      <c r="Q290" s="35">
        <f ca="1">VLOOKUP(A290,'Hospitalisation Details'!A288:M2630,13,FALSE)</f>
        <v>52</v>
      </c>
      <c r="R290" s="32"/>
    </row>
    <row r="291" spans="1:18" ht="15.75" x14ac:dyDescent="0.25">
      <c r="A291" s="43" t="s">
        <v>2074</v>
      </c>
      <c r="B291" s="35" t="str">
        <f>VLOOKUP(A291,'Customer Names'!A288:D2623,3,FALSE)</f>
        <v>Hackman</v>
      </c>
      <c r="C291" s="35">
        <f>VLOOKUP(A291,'Medical Examinations'!A289:M2631,2,FALSE)</f>
        <v>31.83</v>
      </c>
      <c r="D291" s="35">
        <f>VLOOKUP(A291,'Medical Examinations'!A289:M2631,3,FALSE)</f>
        <v>11.55</v>
      </c>
      <c r="E291" s="35" t="str">
        <f>VLOOKUP(A291,'Medical Examinations'!A289:M2631,4,FALSE)</f>
        <v>yes</v>
      </c>
      <c r="F291" s="35" t="str">
        <f>VLOOKUP(A291,'Medical Examinations'!A289:M2631,5,FALSE)</f>
        <v>No</v>
      </c>
      <c r="G291" s="35" t="str">
        <f>VLOOKUP(A291,'Medical Examinations'!A289:M2631,6,FALSE)</f>
        <v>No</v>
      </c>
      <c r="H291" s="35">
        <f>VLOOKUP(A291,'Medical Examinations'!$A$2:$M$2344,7,FALSE)</f>
        <v>1</v>
      </c>
      <c r="I291" s="35" t="str">
        <f>VLOOKUP(A291,'Medical Examinations'!A289:M2631,8,FALSE)</f>
        <v>yes</v>
      </c>
      <c r="J291" s="35" t="str">
        <f>VLOOKUP(A291,'Medical Examinations'!A289:M2631,9,FALSE)</f>
        <v>OBESITY</v>
      </c>
      <c r="K291" s="35" t="str">
        <f>VLOOKUP(A291,'Medical Examinations'!A289:M2631,10,FALSE)</f>
        <v>DIABETES</v>
      </c>
      <c r="L291" s="47">
        <f>VLOOKUP(A291,'Hospitalisation Details'!A289:M2631,12,FALSE)</f>
        <v>31748</v>
      </c>
      <c r="M291" s="34">
        <f>VLOOKUP(A291,'Hospitalisation Details'!A280:M2622,6,FALSE)</f>
        <v>32288.49</v>
      </c>
      <c r="N291" s="35" t="str">
        <f>VLOOKUP(A291,'Hospitalisation Details'!A289:M2631,7,FALSE)</f>
        <v>tier - 2</v>
      </c>
      <c r="O291" s="35" t="str">
        <f>VLOOKUP(A291,'Hospitalisation Details'!A289:M2631,8,FALSE)</f>
        <v>tier - 2</v>
      </c>
      <c r="P291" s="35" t="str">
        <f>VLOOKUP(A291,'Hospitalisation Details'!A289:M2631,9,FALSE)</f>
        <v>R1011</v>
      </c>
      <c r="Q291" s="35">
        <f ca="1">VLOOKUP(A291,'Hospitalisation Details'!A289:M2631,13,FALSE)</f>
        <v>38</v>
      </c>
      <c r="R291" s="32"/>
    </row>
    <row r="292" spans="1:18" ht="15.75" x14ac:dyDescent="0.25">
      <c r="A292" s="42" t="s">
        <v>2073</v>
      </c>
      <c r="B292" s="35" t="str">
        <f>VLOOKUP(A292,'Customer Names'!A289:D2624,3,FALSE)</f>
        <v>Klarich</v>
      </c>
      <c r="C292" s="35">
        <f>VLOOKUP(A292,'Medical Examinations'!A290:M2632,2,FALSE)</f>
        <v>24.43</v>
      </c>
      <c r="D292" s="35">
        <f>VLOOKUP(A292,'Medical Examinations'!A290:M2632,3,FALSE)</f>
        <v>7.59</v>
      </c>
      <c r="E292" s="35" t="str">
        <f>VLOOKUP(A292,'Medical Examinations'!A290:M2632,4,FALSE)</f>
        <v>yes</v>
      </c>
      <c r="F292" s="35" t="str">
        <f>VLOOKUP(A292,'Medical Examinations'!A290:M2632,5,FALSE)</f>
        <v>No</v>
      </c>
      <c r="G292" s="35" t="str">
        <f>VLOOKUP(A292,'Medical Examinations'!A290:M2632,6,FALSE)</f>
        <v>No</v>
      </c>
      <c r="H292" s="35">
        <f>VLOOKUP(A292,'Medical Examinations'!$A$2:$M$2344,7,FALSE)</f>
        <v>1</v>
      </c>
      <c r="I292" s="35" t="str">
        <f>VLOOKUP(A292,'Medical Examinations'!A290:M2632,8,FALSE)</f>
        <v>yes</v>
      </c>
      <c r="J292" s="35" t="str">
        <f>VLOOKUP(A292,'Medical Examinations'!A290:M2632,9,FALSE)</f>
        <v>NORMAL WEIGHT</v>
      </c>
      <c r="K292" s="35" t="str">
        <f>VLOOKUP(A292,'Medical Examinations'!A290:M2632,10,FALSE)</f>
        <v>DIABETES</v>
      </c>
      <c r="L292" s="47">
        <f>VLOOKUP(A292,'Hospitalisation Details'!A290:M2632,12,FALSE)</f>
        <v>27745</v>
      </c>
      <c r="M292" s="34">
        <f>VLOOKUP(A292,'Hospitalisation Details'!A281:M2623,6,FALSE)</f>
        <v>32259.96</v>
      </c>
      <c r="N292" s="35" t="str">
        <f>VLOOKUP(A292,'Hospitalisation Details'!A290:M2632,7,FALSE)</f>
        <v>tier - 2</v>
      </c>
      <c r="O292" s="35" t="str">
        <f>VLOOKUP(A292,'Hospitalisation Details'!A290:M2632,8,FALSE)</f>
        <v>tier - 3</v>
      </c>
      <c r="P292" s="35" t="str">
        <f>VLOOKUP(A292,'Hospitalisation Details'!A290:M2632,9,FALSE)</f>
        <v>R1012</v>
      </c>
      <c r="Q292" s="35">
        <f ca="1">VLOOKUP(A292,'Hospitalisation Details'!A290:M2632,13,FALSE)</f>
        <v>49</v>
      </c>
      <c r="R292" s="32"/>
    </row>
    <row r="293" spans="1:18" ht="15.75" x14ac:dyDescent="0.25">
      <c r="A293" s="43" t="s">
        <v>2072</v>
      </c>
      <c r="B293" s="35" t="str">
        <f>VLOOKUP(A293,'Customer Names'!A290:D2625,3,FALSE)</f>
        <v>Schulten</v>
      </c>
      <c r="C293" s="35">
        <f>VLOOKUP(A293,'Medical Examinations'!A291:M2633,2,FALSE)</f>
        <v>41.9</v>
      </c>
      <c r="D293" s="35">
        <f>VLOOKUP(A293,'Medical Examinations'!A291:M2633,3,FALSE)</f>
        <v>4.26</v>
      </c>
      <c r="E293" s="35" t="str">
        <f>VLOOKUP(A293,'Medical Examinations'!A291:M2633,4,FALSE)</f>
        <v>No</v>
      </c>
      <c r="F293" s="35" t="str">
        <f>VLOOKUP(A293,'Medical Examinations'!A291:M2633,5,FALSE)</f>
        <v>No</v>
      </c>
      <c r="G293" s="35" t="str">
        <f>VLOOKUP(A293,'Medical Examinations'!A291:M2633,6,FALSE)</f>
        <v>No</v>
      </c>
      <c r="H293" s="35">
        <f>VLOOKUP(A293,'Medical Examinations'!$A$2:$M$2344,7,FALSE)</f>
        <v>0</v>
      </c>
      <c r="I293" s="35" t="str">
        <f>VLOOKUP(A293,'Medical Examinations'!A291:M2633,8,FALSE)</f>
        <v>yes</v>
      </c>
      <c r="J293" s="35" t="str">
        <f>VLOOKUP(A293,'Medical Examinations'!A291:M2633,9,FALSE)</f>
        <v>OBESITY</v>
      </c>
      <c r="K293" s="35" t="str">
        <f>VLOOKUP(A293,'Medical Examinations'!A291:M2633,10,FALSE)</f>
        <v>NORMAL</v>
      </c>
      <c r="L293" s="47">
        <f>VLOOKUP(A293,'Hospitalisation Details'!A291:M2633,12,FALSE)</f>
        <v>34585</v>
      </c>
      <c r="M293" s="34">
        <f>VLOOKUP(A293,'Hospitalisation Details'!A282:M2624,6,FALSE)</f>
        <v>32222.81</v>
      </c>
      <c r="N293" s="35" t="str">
        <f>VLOOKUP(A293,'Hospitalisation Details'!A291:M2633,7,FALSE)</f>
        <v>tier - 2</v>
      </c>
      <c r="O293" s="35" t="str">
        <f>VLOOKUP(A293,'Hospitalisation Details'!A291:M2633,8,FALSE)</f>
        <v>tier - 1</v>
      </c>
      <c r="P293" s="35" t="str">
        <f>VLOOKUP(A293,'Hospitalisation Details'!A291:M2633,9,FALSE)</f>
        <v>R1011</v>
      </c>
      <c r="Q293" s="35">
        <f ca="1">VLOOKUP(A293,'Hospitalisation Details'!A291:M2633,13,FALSE)</f>
        <v>30</v>
      </c>
      <c r="R293" s="32"/>
    </row>
    <row r="294" spans="1:18" ht="15.75" x14ac:dyDescent="0.25">
      <c r="A294" s="42" t="s">
        <v>2071</v>
      </c>
      <c r="B294" s="35" t="str">
        <f>VLOOKUP(A294,'Customer Names'!A291:D2626,3,FALSE)</f>
        <v>Fagerstrom</v>
      </c>
      <c r="C294" s="35">
        <f>VLOOKUP(A294,'Medical Examinations'!A292:M2634,2,FALSE)</f>
        <v>22.88</v>
      </c>
      <c r="D294" s="35">
        <f>VLOOKUP(A294,'Medical Examinations'!A292:M2634,3,FALSE)</f>
        <v>5.9</v>
      </c>
      <c r="E294" s="35" t="str">
        <f>VLOOKUP(A294,'Medical Examinations'!A292:M2634,4,FALSE)</f>
        <v>yes</v>
      </c>
      <c r="F294" s="35" t="str">
        <f>VLOOKUP(A294,'Medical Examinations'!A292:M2634,5,FALSE)</f>
        <v>No</v>
      </c>
      <c r="G294" s="35" t="str">
        <f>VLOOKUP(A294,'Medical Examinations'!A292:M2634,6,FALSE)</f>
        <v>Yes</v>
      </c>
      <c r="H294" s="35">
        <f>VLOOKUP(A294,'Medical Examinations'!$A$2:$M$2344,7,FALSE)</f>
        <v>1</v>
      </c>
      <c r="I294" s="35" t="str">
        <f>VLOOKUP(A294,'Medical Examinations'!A292:M2634,8,FALSE)</f>
        <v>yes</v>
      </c>
      <c r="J294" s="35" t="str">
        <f>VLOOKUP(A294,'Medical Examinations'!A292:M2634,9,FALSE)</f>
        <v>NORMAL WEIGHT</v>
      </c>
      <c r="K294" s="35" t="str">
        <f>VLOOKUP(A294,'Medical Examinations'!A292:M2634,10,FALSE)</f>
        <v>PREDIABETES</v>
      </c>
      <c r="L294" s="47">
        <f>VLOOKUP(A294,'Hospitalisation Details'!A292:M2634,12,FALSE)</f>
        <v>25457</v>
      </c>
      <c r="M294" s="34">
        <f>VLOOKUP(A294,'Hospitalisation Details'!A283:M2625,6,FALSE)</f>
        <v>32192.76</v>
      </c>
      <c r="N294" s="35" t="str">
        <f>VLOOKUP(A294,'Hospitalisation Details'!A292:M2634,7,FALSE)</f>
        <v>tier - 1</v>
      </c>
      <c r="O294" s="35" t="str">
        <f>VLOOKUP(A294,'Hospitalisation Details'!A292:M2634,8,FALSE)</f>
        <v>tier - 2</v>
      </c>
      <c r="P294" s="35" t="str">
        <f>VLOOKUP(A294,'Hospitalisation Details'!A292:M2634,9,FALSE)</f>
        <v>R1011</v>
      </c>
      <c r="Q294" s="35">
        <f ca="1">VLOOKUP(A294,'Hospitalisation Details'!A292:M2634,13,FALSE)</f>
        <v>55</v>
      </c>
      <c r="R294" s="32"/>
    </row>
    <row r="295" spans="1:18" ht="15.75" x14ac:dyDescent="0.25">
      <c r="A295" s="43" t="s">
        <v>2070</v>
      </c>
      <c r="B295" s="35" t="str">
        <f>VLOOKUP(A295,'Customer Names'!A292:D2627,3,FALSE)</f>
        <v>Bien</v>
      </c>
      <c r="C295" s="35">
        <f>VLOOKUP(A295,'Medical Examinations'!A293:M2635,2,FALSE)</f>
        <v>29.734999999999999</v>
      </c>
      <c r="D295" s="35">
        <f>VLOOKUP(A295,'Medical Examinations'!A293:M2635,3,FALSE)</f>
        <v>7.79</v>
      </c>
      <c r="E295" s="35" t="str">
        <f>VLOOKUP(A295,'Medical Examinations'!A293:M2635,4,FALSE)</f>
        <v>No</v>
      </c>
      <c r="F295" s="35" t="str">
        <f>VLOOKUP(A295,'Medical Examinations'!A293:M2635,5,FALSE)</f>
        <v>No</v>
      </c>
      <c r="G295" s="35" t="str">
        <f>VLOOKUP(A295,'Medical Examinations'!A293:M2635,6,FALSE)</f>
        <v>No</v>
      </c>
      <c r="H295" s="35">
        <f>VLOOKUP(A295,'Medical Examinations'!$A$2:$M$2344,7,FALSE)</f>
        <v>0</v>
      </c>
      <c r="I295" s="35" t="str">
        <f>VLOOKUP(A295,'Medical Examinations'!A293:M2635,8,FALSE)</f>
        <v>No</v>
      </c>
      <c r="J295" s="35" t="str">
        <f>VLOOKUP(A295,'Medical Examinations'!A293:M2635,9,FALSE)</f>
        <v>OVERWEIGHT</v>
      </c>
      <c r="K295" s="35" t="str">
        <f>VLOOKUP(A295,'Medical Examinations'!A293:M2635,10,FALSE)</f>
        <v>DIABETES</v>
      </c>
      <c r="L295" s="47">
        <f>VLOOKUP(A295,'Hospitalisation Details'!A293:M2635,12,FALSE)</f>
        <v>28804</v>
      </c>
      <c r="M295" s="34">
        <f>VLOOKUP(A295,'Hospitalisation Details'!A284:M2626,6,FALSE)</f>
        <v>32108.66</v>
      </c>
      <c r="N295" s="35" t="str">
        <f>VLOOKUP(A295,'Hospitalisation Details'!A293:M2635,7,FALSE)</f>
        <v>tier - 1</v>
      </c>
      <c r="O295" s="35" t="str">
        <f>VLOOKUP(A295,'Hospitalisation Details'!A293:M2635,8,FALSE)</f>
        <v>tier - 3</v>
      </c>
      <c r="P295" s="35" t="str">
        <f>VLOOKUP(A295,'Hospitalisation Details'!A293:M2635,9,FALSE)</f>
        <v>R1017</v>
      </c>
      <c r="Q295" s="35">
        <f ca="1">VLOOKUP(A295,'Hospitalisation Details'!A293:M2635,13,FALSE)</f>
        <v>46</v>
      </c>
      <c r="R295" s="32"/>
    </row>
    <row r="296" spans="1:18" ht="15.75" x14ac:dyDescent="0.25">
      <c r="A296" s="42" t="s">
        <v>2069</v>
      </c>
      <c r="B296" s="35" t="str">
        <f>VLOOKUP(A296,'Customer Names'!A293:D2628,3,FALSE)</f>
        <v>Hess</v>
      </c>
      <c r="C296" s="35">
        <f>VLOOKUP(A296,'Medical Examinations'!A294:M2636,2,FALSE)</f>
        <v>40.74</v>
      </c>
      <c r="D296" s="35">
        <f>VLOOKUP(A296,'Medical Examinations'!A294:M2636,3,FALSE)</f>
        <v>5.28</v>
      </c>
      <c r="E296" s="35" t="str">
        <f>VLOOKUP(A296,'Medical Examinations'!A294:M2636,4,FALSE)</f>
        <v>No</v>
      </c>
      <c r="F296" s="35" t="str">
        <f>VLOOKUP(A296,'Medical Examinations'!A294:M2636,5,FALSE)</f>
        <v>No</v>
      </c>
      <c r="G296" s="35" t="str">
        <f>VLOOKUP(A296,'Medical Examinations'!A294:M2636,6,FALSE)</f>
        <v>Yes</v>
      </c>
      <c r="H296" s="35">
        <f>VLOOKUP(A296,'Medical Examinations'!$A$2:$M$2344,7,FALSE)</f>
        <v>1</v>
      </c>
      <c r="I296" s="35" t="str">
        <f>VLOOKUP(A296,'Medical Examinations'!A294:M2636,8,FALSE)</f>
        <v>yes</v>
      </c>
      <c r="J296" s="35" t="str">
        <f>VLOOKUP(A296,'Medical Examinations'!A294:M2636,9,FALSE)</f>
        <v>OBESITY</v>
      </c>
      <c r="K296" s="35" t="str">
        <f>VLOOKUP(A296,'Medical Examinations'!A294:M2636,10,FALSE)</f>
        <v>NORMAL</v>
      </c>
      <c r="L296" s="47">
        <f>VLOOKUP(A296,'Hospitalisation Details'!A294:M2636,12,FALSE)</f>
        <v>34225</v>
      </c>
      <c r="M296" s="34">
        <f>VLOOKUP(A296,'Hospitalisation Details'!A285:M2627,6,FALSE)</f>
        <v>32086.21</v>
      </c>
      <c r="N296" s="35" t="str">
        <f>VLOOKUP(A296,'Hospitalisation Details'!A294:M2636,7,FALSE)</f>
        <v>tier - 1</v>
      </c>
      <c r="O296" s="35" t="str">
        <f>VLOOKUP(A296,'Hospitalisation Details'!A294:M2636,8,FALSE)</f>
        <v>tier - 3</v>
      </c>
      <c r="P296" s="35" t="str">
        <f>VLOOKUP(A296,'Hospitalisation Details'!A294:M2636,9,FALSE)</f>
        <v>R1011</v>
      </c>
      <c r="Q296" s="35">
        <f ca="1">VLOOKUP(A296,'Hospitalisation Details'!A294:M2636,13,FALSE)</f>
        <v>31</v>
      </c>
      <c r="R296" s="32"/>
    </row>
    <row r="297" spans="1:18" ht="15.75" x14ac:dyDescent="0.25">
      <c r="A297" s="43" t="s">
        <v>2068</v>
      </c>
      <c r="B297" s="35" t="str">
        <f>VLOOKUP(A297,'Customer Names'!A294:D2629,3,FALSE)</f>
        <v>Shaw</v>
      </c>
      <c r="C297" s="35">
        <f>VLOOKUP(A297,'Medical Examinations'!A295:M2637,2,FALSE)</f>
        <v>24.14</v>
      </c>
      <c r="D297" s="35">
        <f>VLOOKUP(A297,'Medical Examinations'!A295:M2637,3,FALSE)</f>
        <v>5.87</v>
      </c>
      <c r="E297" s="35" t="str">
        <f>VLOOKUP(A297,'Medical Examinations'!A295:M2637,4,FALSE)</f>
        <v>No</v>
      </c>
      <c r="F297" s="35" t="str">
        <f>VLOOKUP(A297,'Medical Examinations'!A295:M2637,5,FALSE)</f>
        <v>No</v>
      </c>
      <c r="G297" s="35" t="str">
        <f>VLOOKUP(A297,'Medical Examinations'!A295:M2637,6,FALSE)</f>
        <v>No</v>
      </c>
      <c r="H297" s="35">
        <f>VLOOKUP(A297,'Medical Examinations'!$A$2:$M$2344,7,FALSE)</f>
        <v>2</v>
      </c>
      <c r="I297" s="35" t="str">
        <f>VLOOKUP(A297,'Medical Examinations'!A295:M2637,8,FALSE)</f>
        <v>yes</v>
      </c>
      <c r="J297" s="35" t="str">
        <f>VLOOKUP(A297,'Medical Examinations'!A295:M2637,9,FALSE)</f>
        <v>NORMAL WEIGHT</v>
      </c>
      <c r="K297" s="35" t="str">
        <f>VLOOKUP(A297,'Medical Examinations'!A295:M2637,10,FALSE)</f>
        <v>PREDIABETES</v>
      </c>
      <c r="L297" s="47">
        <f>VLOOKUP(A297,'Hospitalisation Details'!A295:M2637,12,FALSE)</f>
        <v>26563</v>
      </c>
      <c r="M297" s="34">
        <f>VLOOKUP(A297,'Hospitalisation Details'!A286:M2628,6,FALSE)</f>
        <v>31980.89</v>
      </c>
      <c r="N297" s="35" t="str">
        <f>VLOOKUP(A297,'Hospitalisation Details'!A295:M2637,7,FALSE)</f>
        <v>tier - 2</v>
      </c>
      <c r="O297" s="35" t="str">
        <f>VLOOKUP(A297,'Hospitalisation Details'!A295:M2637,8,FALSE)</f>
        <v>tier - 1</v>
      </c>
      <c r="P297" s="35" t="str">
        <f>VLOOKUP(A297,'Hospitalisation Details'!A295:M2637,9,FALSE)</f>
        <v>R1011</v>
      </c>
      <c r="Q297" s="35">
        <f ca="1">VLOOKUP(A297,'Hospitalisation Details'!A295:M2637,13,FALSE)</f>
        <v>52</v>
      </c>
      <c r="R297" s="32"/>
    </row>
    <row r="298" spans="1:18" ht="15.75" x14ac:dyDescent="0.25">
      <c r="A298" s="42" t="s">
        <v>2067</v>
      </c>
      <c r="B298" s="35" t="str">
        <f>VLOOKUP(A298,'Customer Names'!A295:D2630,3,FALSE)</f>
        <v>Williams</v>
      </c>
      <c r="C298" s="35">
        <f>VLOOKUP(A298,'Medical Examinations'!A296:M2638,2,FALSE)</f>
        <v>25.15</v>
      </c>
      <c r="D298" s="35">
        <f>VLOOKUP(A298,'Medical Examinations'!A296:M2638,3,FALSE)</f>
        <v>9.08</v>
      </c>
      <c r="E298" s="35" t="str">
        <f>VLOOKUP(A298,'Medical Examinations'!A296:M2638,4,FALSE)</f>
        <v>yes</v>
      </c>
      <c r="F298" s="35" t="str">
        <f>VLOOKUP(A298,'Medical Examinations'!A296:M2638,5,FALSE)</f>
        <v>No</v>
      </c>
      <c r="G298" s="35" t="str">
        <f>VLOOKUP(A298,'Medical Examinations'!A296:M2638,6,FALSE)</f>
        <v>No</v>
      </c>
      <c r="H298" s="35">
        <f>VLOOKUP(A298,'Medical Examinations'!$A$2:$M$2344,7,FALSE)</f>
        <v>1</v>
      </c>
      <c r="I298" s="35" t="str">
        <f>VLOOKUP(A298,'Medical Examinations'!A296:M2638,8,FALSE)</f>
        <v>yes</v>
      </c>
      <c r="J298" s="35" t="str">
        <f>VLOOKUP(A298,'Medical Examinations'!A296:M2638,9,FALSE)</f>
        <v>OVERWEIGHT</v>
      </c>
      <c r="K298" s="35" t="str">
        <f>VLOOKUP(A298,'Medical Examinations'!A296:M2638,10,FALSE)</f>
        <v>DIABETES</v>
      </c>
      <c r="L298" s="47">
        <f>VLOOKUP(A298,'Hospitalisation Details'!A296:M2638,12,FALSE)</f>
        <v>27662</v>
      </c>
      <c r="M298" s="34">
        <f>VLOOKUP(A298,'Hospitalisation Details'!A287:M2629,6,FALSE)</f>
        <v>31897.1</v>
      </c>
      <c r="N298" s="35" t="str">
        <f>VLOOKUP(A298,'Hospitalisation Details'!A296:M2638,7,FALSE)</f>
        <v>tier - 2</v>
      </c>
      <c r="O298" s="35" t="str">
        <f>VLOOKUP(A298,'Hospitalisation Details'!A296:M2638,8,FALSE)</f>
        <v>tier - 3</v>
      </c>
      <c r="P298" s="35" t="str">
        <f>VLOOKUP(A298,'Hospitalisation Details'!A296:M2638,9,FALSE)</f>
        <v>R1011</v>
      </c>
      <c r="Q298" s="35">
        <f ca="1">VLOOKUP(A298,'Hospitalisation Details'!A296:M2638,13,FALSE)</f>
        <v>49</v>
      </c>
      <c r="R298" s="32"/>
    </row>
    <row r="299" spans="1:18" ht="15.75" x14ac:dyDescent="0.25">
      <c r="A299" s="43" t="s">
        <v>2066</v>
      </c>
      <c r="B299" s="35" t="str">
        <f>VLOOKUP(A299,'Customer Names'!A296:D2631,3,FALSE)</f>
        <v>Menzies</v>
      </c>
      <c r="C299" s="35">
        <f>VLOOKUP(A299,'Medical Examinations'!A297:M2639,2,FALSE)</f>
        <v>28.71</v>
      </c>
      <c r="D299" s="35">
        <f>VLOOKUP(A299,'Medical Examinations'!A297:M2639,3,FALSE)</f>
        <v>5.2</v>
      </c>
      <c r="E299" s="35" t="str">
        <f>VLOOKUP(A299,'Medical Examinations'!A297:M2639,4,FALSE)</f>
        <v>No</v>
      </c>
      <c r="F299" s="35" t="str">
        <f>VLOOKUP(A299,'Medical Examinations'!A297:M2639,5,FALSE)</f>
        <v>No</v>
      </c>
      <c r="G299" s="35" t="str">
        <f>VLOOKUP(A299,'Medical Examinations'!A297:M2639,6,FALSE)</f>
        <v>No</v>
      </c>
      <c r="H299" s="35">
        <f>VLOOKUP(A299,'Medical Examinations'!$A$2:$M$2344,7,FALSE)</f>
        <v>1</v>
      </c>
      <c r="I299" s="35" t="str">
        <f>VLOOKUP(A299,'Medical Examinations'!A297:M2639,8,FALSE)</f>
        <v>yes</v>
      </c>
      <c r="J299" s="35" t="str">
        <f>VLOOKUP(A299,'Medical Examinations'!A297:M2639,9,FALSE)</f>
        <v>OVERWEIGHT</v>
      </c>
      <c r="K299" s="35" t="str">
        <f>VLOOKUP(A299,'Medical Examinations'!A297:M2639,10,FALSE)</f>
        <v>NORMAL</v>
      </c>
      <c r="L299" s="47">
        <f>VLOOKUP(A299,'Hospitalisation Details'!A297:M2639,12,FALSE)</f>
        <v>30935</v>
      </c>
      <c r="M299" s="34">
        <f>VLOOKUP(A299,'Hospitalisation Details'!A288:M2630,6,FALSE)</f>
        <v>31743.919999999998</v>
      </c>
      <c r="N299" s="35" t="str">
        <f>VLOOKUP(A299,'Hospitalisation Details'!A297:M2639,7,FALSE)</f>
        <v>tier - 2</v>
      </c>
      <c r="O299" s="35" t="str">
        <f>VLOOKUP(A299,'Hospitalisation Details'!A297:M2639,8,FALSE)</f>
        <v>tier - 1</v>
      </c>
      <c r="P299" s="35" t="str">
        <f>VLOOKUP(A299,'Hospitalisation Details'!A297:M2639,9,FALSE)</f>
        <v>R1011</v>
      </c>
      <c r="Q299" s="35">
        <f ca="1">VLOOKUP(A299,'Hospitalisation Details'!A297:M2639,13,FALSE)</f>
        <v>40</v>
      </c>
      <c r="R299" s="32"/>
    </row>
    <row r="300" spans="1:18" ht="15.75" x14ac:dyDescent="0.25">
      <c r="A300" s="42" t="s">
        <v>2065</v>
      </c>
      <c r="B300" s="35" t="str">
        <f>VLOOKUP(A300,'Customer Names'!A297:D2632,3,FALSE)</f>
        <v>Buehler</v>
      </c>
      <c r="C300" s="35">
        <f>VLOOKUP(A300,'Medical Examinations'!A298:M2640,2,FALSE)</f>
        <v>23</v>
      </c>
      <c r="D300" s="35">
        <f>VLOOKUP(A300,'Medical Examinations'!A298:M2640,3,FALSE)</f>
        <v>5.48</v>
      </c>
      <c r="E300" s="35" t="str">
        <f>VLOOKUP(A300,'Medical Examinations'!A298:M2640,4,FALSE)</f>
        <v>No</v>
      </c>
      <c r="F300" s="35" t="str">
        <f>VLOOKUP(A300,'Medical Examinations'!A298:M2640,5,FALSE)</f>
        <v>No</v>
      </c>
      <c r="G300" s="35" t="str">
        <f>VLOOKUP(A300,'Medical Examinations'!A298:M2640,6,FALSE)</f>
        <v>No</v>
      </c>
      <c r="H300" s="35">
        <f>VLOOKUP(A300,'Medical Examinations'!$A$2:$M$2344,7,FALSE)</f>
        <v>0</v>
      </c>
      <c r="I300" s="35" t="str">
        <f>VLOOKUP(A300,'Medical Examinations'!A298:M2640,8,FALSE)</f>
        <v>yes</v>
      </c>
      <c r="J300" s="35" t="str">
        <f>VLOOKUP(A300,'Medical Examinations'!A298:M2640,9,FALSE)</f>
        <v>NORMAL WEIGHT</v>
      </c>
      <c r="K300" s="35" t="str">
        <f>VLOOKUP(A300,'Medical Examinations'!A298:M2640,10,FALSE)</f>
        <v>NORMAL</v>
      </c>
      <c r="L300" s="47">
        <f>VLOOKUP(A300,'Hospitalisation Details'!A298:M2640,12,FALSE)</f>
        <v>28412</v>
      </c>
      <c r="M300" s="34">
        <f>VLOOKUP(A300,'Hospitalisation Details'!A289:M2631,6,FALSE)</f>
        <v>31736.7</v>
      </c>
      <c r="N300" s="35" t="str">
        <f>VLOOKUP(A300,'Hospitalisation Details'!A298:M2640,7,FALSE)</f>
        <v>tier - 2</v>
      </c>
      <c r="O300" s="35" t="str">
        <f>VLOOKUP(A300,'Hospitalisation Details'!A298:M2640,8,FALSE)</f>
        <v>tier - 2</v>
      </c>
      <c r="P300" s="35" t="str">
        <f>VLOOKUP(A300,'Hospitalisation Details'!A298:M2640,9,FALSE)</f>
        <v>R1012</v>
      </c>
      <c r="Q300" s="35">
        <f ca="1">VLOOKUP(A300,'Hospitalisation Details'!A298:M2640,13,FALSE)</f>
        <v>47</v>
      </c>
      <c r="R300" s="32"/>
    </row>
    <row r="301" spans="1:18" ht="15.75" x14ac:dyDescent="0.25">
      <c r="A301" s="43" t="s">
        <v>2064</v>
      </c>
      <c r="B301" s="35" t="str">
        <f>VLOOKUP(A301,'Customer Names'!A298:D2633,3,FALSE)</f>
        <v>Degen</v>
      </c>
      <c r="C301" s="35">
        <f>VLOOKUP(A301,'Medical Examinations'!A299:M2641,2,FALSE)</f>
        <v>36.86</v>
      </c>
      <c r="D301" s="35">
        <f>VLOOKUP(A301,'Medical Examinations'!A299:M2641,3,FALSE)</f>
        <v>11.95</v>
      </c>
      <c r="E301" s="35" t="str">
        <f>VLOOKUP(A301,'Medical Examinations'!A299:M2641,4,FALSE)</f>
        <v>No</v>
      </c>
      <c r="F301" s="35" t="str">
        <f>VLOOKUP(A301,'Medical Examinations'!A299:M2641,5,FALSE)</f>
        <v>No</v>
      </c>
      <c r="G301" s="35" t="str">
        <f>VLOOKUP(A301,'Medical Examinations'!A299:M2641,6,FALSE)</f>
        <v>No</v>
      </c>
      <c r="H301" s="35">
        <f>VLOOKUP(A301,'Medical Examinations'!$A$2:$M$2344,7,FALSE)</f>
        <v>0</v>
      </c>
      <c r="I301" s="35" t="str">
        <f>VLOOKUP(A301,'Medical Examinations'!A299:M2641,8,FALSE)</f>
        <v>No</v>
      </c>
      <c r="J301" s="35" t="str">
        <f>VLOOKUP(A301,'Medical Examinations'!A299:M2641,9,FALSE)</f>
        <v>OBESITY</v>
      </c>
      <c r="K301" s="35" t="str">
        <f>VLOOKUP(A301,'Medical Examinations'!A299:M2641,10,FALSE)</f>
        <v>DIABETES</v>
      </c>
      <c r="L301" s="47">
        <f>VLOOKUP(A301,'Hospitalisation Details'!A299:M2641,12,FALSE)</f>
        <v>22263</v>
      </c>
      <c r="M301" s="34">
        <f>VLOOKUP(A301,'Hospitalisation Details'!A290:M2632,6,FALSE)</f>
        <v>31620</v>
      </c>
      <c r="N301" s="35" t="str">
        <f>VLOOKUP(A301,'Hospitalisation Details'!A299:M2641,7,FALSE)</f>
        <v>tier - 2</v>
      </c>
      <c r="O301" s="35" t="str">
        <f>VLOOKUP(A301,'Hospitalisation Details'!A299:M2641,8,FALSE)</f>
        <v>tier - 1</v>
      </c>
      <c r="P301" s="35" t="str">
        <f>VLOOKUP(A301,'Hospitalisation Details'!A299:M2641,9,FALSE)</f>
        <v>R1024</v>
      </c>
      <c r="Q301" s="35">
        <f ca="1">VLOOKUP(A301,'Hospitalisation Details'!A299:M2641,13,FALSE)</f>
        <v>64</v>
      </c>
      <c r="R301" s="32"/>
    </row>
    <row r="302" spans="1:18" ht="15.75" x14ac:dyDescent="0.25">
      <c r="A302" s="42" t="s">
        <v>2063</v>
      </c>
      <c r="B302" s="35" t="str">
        <f>VLOOKUP(A302,'Customer Names'!A299:D2634,3,FALSE)</f>
        <v>Arsenault</v>
      </c>
      <c r="C302" s="35">
        <f>VLOOKUP(A302,'Medical Examinations'!A300:M2642,2,FALSE)</f>
        <v>24.25</v>
      </c>
      <c r="D302" s="35">
        <f>VLOOKUP(A302,'Medical Examinations'!A300:M2642,3,FALSE)</f>
        <v>8.6999999999999993</v>
      </c>
      <c r="E302" s="35" t="str">
        <f>VLOOKUP(A302,'Medical Examinations'!A300:M2642,4,FALSE)</f>
        <v>yes</v>
      </c>
      <c r="F302" s="35" t="str">
        <f>VLOOKUP(A302,'Medical Examinations'!A300:M2642,5,FALSE)</f>
        <v>No</v>
      </c>
      <c r="G302" s="35" t="str">
        <f>VLOOKUP(A302,'Medical Examinations'!A300:M2642,6,FALSE)</f>
        <v>No</v>
      </c>
      <c r="H302" s="35">
        <f>VLOOKUP(A302,'Medical Examinations'!$A$2:$M$2344,7,FALSE)</f>
        <v>1</v>
      </c>
      <c r="I302" s="35" t="str">
        <f>VLOOKUP(A302,'Medical Examinations'!A300:M2642,8,FALSE)</f>
        <v>yes</v>
      </c>
      <c r="J302" s="35" t="str">
        <f>VLOOKUP(A302,'Medical Examinations'!A300:M2642,9,FALSE)</f>
        <v>NORMAL WEIGHT</v>
      </c>
      <c r="K302" s="35" t="str">
        <f>VLOOKUP(A302,'Medical Examinations'!A300:M2642,10,FALSE)</f>
        <v>DIABETES</v>
      </c>
      <c r="L302" s="47">
        <f>VLOOKUP(A302,'Hospitalisation Details'!A300:M2642,12,FALSE)</f>
        <v>27696</v>
      </c>
      <c r="M302" s="34">
        <f>VLOOKUP(A302,'Hospitalisation Details'!A291:M2633,6,FALSE)</f>
        <v>31591.82</v>
      </c>
      <c r="N302" s="35" t="str">
        <f>VLOOKUP(A302,'Hospitalisation Details'!A300:M2642,7,FALSE)</f>
        <v>tier - 2</v>
      </c>
      <c r="O302" s="35" t="str">
        <f>VLOOKUP(A302,'Hospitalisation Details'!A300:M2642,8,FALSE)</f>
        <v>tier - 1</v>
      </c>
      <c r="P302" s="35" t="str">
        <f>VLOOKUP(A302,'Hospitalisation Details'!A300:M2642,9,FALSE)</f>
        <v>R1011</v>
      </c>
      <c r="Q302" s="35">
        <f ca="1">VLOOKUP(A302,'Hospitalisation Details'!A300:M2642,13,FALSE)</f>
        <v>49</v>
      </c>
      <c r="R302" s="32"/>
    </row>
    <row r="303" spans="1:18" ht="15.75" x14ac:dyDescent="0.25">
      <c r="A303" s="43" t="s">
        <v>2062</v>
      </c>
      <c r="B303" s="35" t="str">
        <f>VLOOKUP(A303,'Customer Names'!A300:D2635,3,FALSE)</f>
        <v>Hoff</v>
      </c>
      <c r="C303" s="35">
        <f>VLOOKUP(A303,'Medical Examinations'!A301:M2643,2,FALSE)</f>
        <v>23.85</v>
      </c>
      <c r="D303" s="35">
        <f>VLOOKUP(A303,'Medical Examinations'!A301:M2643,3,FALSE)</f>
        <v>7.84</v>
      </c>
      <c r="E303" s="35" t="str">
        <f>VLOOKUP(A303,'Medical Examinations'!A301:M2643,4,FALSE)</f>
        <v>No</v>
      </c>
      <c r="F303" s="35" t="str">
        <f>VLOOKUP(A303,'Medical Examinations'!A301:M2643,5,FALSE)</f>
        <v>No</v>
      </c>
      <c r="G303" s="35" t="str">
        <f>VLOOKUP(A303,'Medical Examinations'!A301:M2643,6,FALSE)</f>
        <v>No</v>
      </c>
      <c r="H303" s="35">
        <f>VLOOKUP(A303,'Medical Examinations'!$A$2:$M$2344,7,FALSE)</f>
        <v>0</v>
      </c>
      <c r="I303" s="35" t="str">
        <f>VLOOKUP(A303,'Medical Examinations'!A301:M2643,8,FALSE)</f>
        <v>yes</v>
      </c>
      <c r="J303" s="35" t="str">
        <f>VLOOKUP(A303,'Medical Examinations'!A301:M2643,9,FALSE)</f>
        <v>NORMAL WEIGHT</v>
      </c>
      <c r="K303" s="35" t="str">
        <f>VLOOKUP(A303,'Medical Examinations'!A301:M2643,10,FALSE)</f>
        <v>DIABETES</v>
      </c>
      <c r="L303" s="47">
        <f>VLOOKUP(A303,'Hospitalisation Details'!A301:M2643,12,FALSE)</f>
        <v>27310</v>
      </c>
      <c r="M303" s="34">
        <f>VLOOKUP(A303,'Hospitalisation Details'!A292:M2634,6,FALSE)</f>
        <v>31368.81</v>
      </c>
      <c r="N303" s="35" t="str">
        <f>VLOOKUP(A303,'Hospitalisation Details'!A301:M2643,7,FALSE)</f>
        <v>tier - 2</v>
      </c>
      <c r="O303" s="35" t="str">
        <f>VLOOKUP(A303,'Hospitalisation Details'!A301:M2643,8,FALSE)</f>
        <v>tier - 3</v>
      </c>
      <c r="P303" s="35" t="str">
        <f>VLOOKUP(A303,'Hospitalisation Details'!A301:M2643,9,FALSE)</f>
        <v>R1011</v>
      </c>
      <c r="Q303" s="35">
        <f ca="1">VLOOKUP(A303,'Hospitalisation Details'!A301:M2643,13,FALSE)</f>
        <v>50</v>
      </c>
      <c r="R303" s="32"/>
    </row>
    <row r="304" spans="1:18" ht="15.75" x14ac:dyDescent="0.25">
      <c r="A304" s="42" t="s">
        <v>2061</v>
      </c>
      <c r="B304" s="35" t="str">
        <f>VLOOKUP(A304,'Customer Names'!A301:D2636,3,FALSE)</f>
        <v>Hall</v>
      </c>
      <c r="C304" s="35">
        <f>VLOOKUP(A304,'Medical Examinations'!A302:M2644,2,FALSE)</f>
        <v>40.020000000000003</v>
      </c>
      <c r="D304" s="35">
        <f>VLOOKUP(A304,'Medical Examinations'!A302:M2644,3,FALSE)</f>
        <v>5.19</v>
      </c>
      <c r="E304" s="35" t="str">
        <f>VLOOKUP(A304,'Medical Examinations'!A302:M2644,4,FALSE)</f>
        <v>yes</v>
      </c>
      <c r="F304" s="35" t="str">
        <f>VLOOKUP(A304,'Medical Examinations'!A302:M2644,5,FALSE)</f>
        <v>No</v>
      </c>
      <c r="G304" s="35" t="str">
        <f>VLOOKUP(A304,'Medical Examinations'!A302:M2644,6,FALSE)</f>
        <v>No</v>
      </c>
      <c r="H304" s="35">
        <f>VLOOKUP(A304,'Medical Examinations'!$A$2:$M$2344,7,FALSE)</f>
        <v>1</v>
      </c>
      <c r="I304" s="35" t="str">
        <f>VLOOKUP(A304,'Medical Examinations'!A302:M2644,8,FALSE)</f>
        <v>yes</v>
      </c>
      <c r="J304" s="35" t="str">
        <f>VLOOKUP(A304,'Medical Examinations'!A302:M2644,9,FALSE)</f>
        <v>OBESITY</v>
      </c>
      <c r="K304" s="35" t="str">
        <f>VLOOKUP(A304,'Medical Examinations'!A302:M2644,10,FALSE)</f>
        <v>NORMAL</v>
      </c>
      <c r="L304" s="47">
        <f>VLOOKUP(A304,'Hospitalisation Details'!A302:M2644,12,FALSE)</f>
        <v>34969</v>
      </c>
      <c r="M304" s="34">
        <f>VLOOKUP(A304,'Hospitalisation Details'!A293:M2635,6,FALSE)</f>
        <v>31328.27</v>
      </c>
      <c r="N304" s="35" t="str">
        <f>VLOOKUP(A304,'Hospitalisation Details'!A302:M2644,7,FALSE)</f>
        <v>tier - 2</v>
      </c>
      <c r="O304" s="35" t="str">
        <f>VLOOKUP(A304,'Hospitalisation Details'!A302:M2644,8,FALSE)</f>
        <v>tier - 2</v>
      </c>
      <c r="P304" s="35" t="str">
        <f>VLOOKUP(A304,'Hospitalisation Details'!A302:M2644,9,FALSE)</f>
        <v>R1011</v>
      </c>
      <c r="Q304" s="35">
        <f ca="1">VLOOKUP(A304,'Hospitalisation Details'!A302:M2644,13,FALSE)</f>
        <v>29</v>
      </c>
      <c r="R304" s="32"/>
    </row>
    <row r="305" spans="1:18" ht="15.75" x14ac:dyDescent="0.25">
      <c r="A305" s="43" t="s">
        <v>2060</v>
      </c>
      <c r="B305" s="35" t="str">
        <f>VLOOKUP(A305,'Customer Names'!A302:D2637,3,FALSE)</f>
        <v>Ashley</v>
      </c>
      <c r="C305" s="35">
        <f>VLOOKUP(A305,'Medical Examinations'!A303:M2645,2,FALSE)</f>
        <v>19.170000000000002</v>
      </c>
      <c r="D305" s="35">
        <f>VLOOKUP(A305,'Medical Examinations'!A303:M2645,3,FALSE)</f>
        <v>8.41</v>
      </c>
      <c r="E305" s="35" t="str">
        <f>VLOOKUP(A305,'Medical Examinations'!A303:M2645,4,FALSE)</f>
        <v>No</v>
      </c>
      <c r="F305" s="35" t="str">
        <f>VLOOKUP(A305,'Medical Examinations'!A303:M2645,5,FALSE)</f>
        <v>No</v>
      </c>
      <c r="G305" s="35" t="str">
        <f>VLOOKUP(A305,'Medical Examinations'!A303:M2645,6,FALSE)</f>
        <v>No</v>
      </c>
      <c r="H305" s="35">
        <f>VLOOKUP(A305,'Medical Examinations'!$A$2:$M$2344,7,FALSE)</f>
        <v>0</v>
      </c>
      <c r="I305" s="35" t="str">
        <f>VLOOKUP(A305,'Medical Examinations'!A303:M2645,8,FALSE)</f>
        <v>yes</v>
      </c>
      <c r="J305" s="35" t="str">
        <f>VLOOKUP(A305,'Medical Examinations'!A303:M2645,9,FALSE)</f>
        <v>NORMAL WEIGHT</v>
      </c>
      <c r="K305" s="35" t="str">
        <f>VLOOKUP(A305,'Medical Examinations'!A303:M2645,10,FALSE)</f>
        <v>DIABETES</v>
      </c>
      <c r="L305" s="47">
        <f>VLOOKUP(A305,'Hospitalisation Details'!A303:M2645,12,FALSE)</f>
        <v>25028</v>
      </c>
      <c r="M305" s="34">
        <f>VLOOKUP(A305,'Hospitalisation Details'!A294:M2636,6,FALSE)</f>
        <v>31322.53</v>
      </c>
      <c r="N305" s="35" t="str">
        <f>VLOOKUP(A305,'Hospitalisation Details'!A303:M2645,7,FALSE)</f>
        <v>tier - 2</v>
      </c>
      <c r="O305" s="35" t="str">
        <f>VLOOKUP(A305,'Hospitalisation Details'!A303:M2645,8,FALSE)</f>
        <v>tier - 1</v>
      </c>
      <c r="P305" s="35" t="str">
        <f>VLOOKUP(A305,'Hospitalisation Details'!A303:M2645,9,FALSE)</f>
        <v>R1011</v>
      </c>
      <c r="Q305" s="35">
        <f ca="1">VLOOKUP(A305,'Hospitalisation Details'!A303:M2645,13,FALSE)</f>
        <v>56</v>
      </c>
      <c r="R305" s="32"/>
    </row>
    <row r="306" spans="1:18" ht="15.75" x14ac:dyDescent="0.25">
      <c r="A306" s="42" t="s">
        <v>2059</v>
      </c>
      <c r="B306" s="35" t="str">
        <f>VLOOKUP(A306,'Customer Names'!A303:D2638,3,FALSE)</f>
        <v>Rindahl</v>
      </c>
      <c r="C306" s="35">
        <f>VLOOKUP(A306,'Medical Examinations'!A304:M2646,2,FALSE)</f>
        <v>43.53</v>
      </c>
      <c r="D306" s="35">
        <f>VLOOKUP(A306,'Medical Examinations'!A304:M2646,3,FALSE)</f>
        <v>5.86</v>
      </c>
      <c r="E306" s="35" t="str">
        <f>VLOOKUP(A306,'Medical Examinations'!A304:M2646,4,FALSE)</f>
        <v>yes</v>
      </c>
      <c r="F306" s="35" t="str">
        <f>VLOOKUP(A306,'Medical Examinations'!A304:M2646,5,FALSE)</f>
        <v>yes</v>
      </c>
      <c r="G306" s="35" t="str">
        <f>VLOOKUP(A306,'Medical Examinations'!A304:M2646,6,FALSE)</f>
        <v>No</v>
      </c>
      <c r="H306" s="35">
        <f>VLOOKUP(A306,'Medical Examinations'!$A$2:$M$2344,7,FALSE)</f>
        <v>2</v>
      </c>
      <c r="I306" s="35" t="str">
        <f>VLOOKUP(A306,'Medical Examinations'!A304:M2646,8,FALSE)</f>
        <v>yes</v>
      </c>
      <c r="J306" s="35" t="str">
        <f>VLOOKUP(A306,'Medical Examinations'!A304:M2646,9,FALSE)</f>
        <v>OBESITY</v>
      </c>
      <c r="K306" s="35" t="str">
        <f>VLOOKUP(A306,'Medical Examinations'!A304:M2646,10,FALSE)</f>
        <v>PREDIABETES</v>
      </c>
      <c r="L306" s="47">
        <f>VLOOKUP(A306,'Hospitalisation Details'!A304:M2646,12,FALSE)</f>
        <v>36729</v>
      </c>
      <c r="M306" s="34">
        <f>VLOOKUP(A306,'Hospitalisation Details'!A295:M2637,6,FALSE)</f>
        <v>31234.560000000001</v>
      </c>
      <c r="N306" s="35" t="str">
        <f>VLOOKUP(A306,'Hospitalisation Details'!A304:M2646,7,FALSE)</f>
        <v>tier - 1</v>
      </c>
      <c r="O306" s="35" t="str">
        <f>VLOOKUP(A306,'Hospitalisation Details'!A304:M2646,8,FALSE)</f>
        <v>tier - 1</v>
      </c>
      <c r="P306" s="35" t="str">
        <f>VLOOKUP(A306,'Hospitalisation Details'!A304:M2646,9,FALSE)</f>
        <v>R1011</v>
      </c>
      <c r="Q306" s="35">
        <f ca="1">VLOOKUP(A306,'Hospitalisation Details'!A304:M2646,13,FALSE)</f>
        <v>24</v>
      </c>
      <c r="R306" s="32"/>
    </row>
    <row r="307" spans="1:18" ht="15.75" x14ac:dyDescent="0.25">
      <c r="A307" s="43" t="s">
        <v>2058</v>
      </c>
      <c r="B307" s="35" t="str">
        <f>VLOOKUP(A307,'Customer Names'!A304:D2639,3,FALSE)</f>
        <v>Clark</v>
      </c>
      <c r="C307" s="35">
        <f>VLOOKUP(A307,'Medical Examinations'!A305:M2647,2,FALSE)</f>
        <v>46.06</v>
      </c>
      <c r="D307" s="35">
        <f>VLOOKUP(A307,'Medical Examinations'!A305:M2647,3,FALSE)</f>
        <v>4.18</v>
      </c>
      <c r="E307" s="35" t="str">
        <f>VLOOKUP(A307,'Medical Examinations'!A305:M2647,4,FALSE)</f>
        <v>No</v>
      </c>
      <c r="F307" s="35" t="str">
        <f>VLOOKUP(A307,'Medical Examinations'!A305:M2647,5,FALSE)</f>
        <v>yes</v>
      </c>
      <c r="G307" s="35" t="str">
        <f>VLOOKUP(A307,'Medical Examinations'!A305:M2647,6,FALSE)</f>
        <v>No</v>
      </c>
      <c r="H307" s="35">
        <f>VLOOKUP(A307,'Medical Examinations'!$A$2:$M$2344,7,FALSE)</f>
        <v>1</v>
      </c>
      <c r="I307" s="35" t="str">
        <f>VLOOKUP(A307,'Medical Examinations'!A305:M2647,8,FALSE)</f>
        <v>yes</v>
      </c>
      <c r="J307" s="35" t="str">
        <f>VLOOKUP(A307,'Medical Examinations'!A305:M2647,9,FALSE)</f>
        <v>OBESITY</v>
      </c>
      <c r="K307" s="35" t="str">
        <f>VLOOKUP(A307,'Medical Examinations'!A305:M2647,10,FALSE)</f>
        <v>NORMAL</v>
      </c>
      <c r="L307" s="47">
        <f>VLOOKUP(A307,'Hospitalisation Details'!A305:M2647,12,FALSE)</f>
        <v>38300</v>
      </c>
      <c r="M307" s="34">
        <f>VLOOKUP(A307,'Hospitalisation Details'!A296:M2638,6,FALSE)</f>
        <v>31196.61</v>
      </c>
      <c r="N307" s="35" t="str">
        <f>VLOOKUP(A307,'Hospitalisation Details'!A305:M2647,7,FALSE)</f>
        <v>tier - 2</v>
      </c>
      <c r="O307" s="35" t="str">
        <f>VLOOKUP(A307,'Hospitalisation Details'!A305:M2647,8,FALSE)</f>
        <v>tier - 1</v>
      </c>
      <c r="P307" s="35" t="str">
        <f>VLOOKUP(A307,'Hospitalisation Details'!A305:M2647,9,FALSE)</f>
        <v>R1011</v>
      </c>
      <c r="Q307" s="35">
        <f ca="1">VLOOKUP(A307,'Hospitalisation Details'!A305:M2647,13,FALSE)</f>
        <v>20</v>
      </c>
      <c r="R307" s="32"/>
    </row>
    <row r="308" spans="1:18" ht="15.75" x14ac:dyDescent="0.25">
      <c r="A308" s="42" t="s">
        <v>2057</v>
      </c>
      <c r="B308" s="35" t="str">
        <f>VLOOKUP(A308,'Customer Names'!A305:D2640,3,FALSE)</f>
        <v>Irish</v>
      </c>
      <c r="C308" s="35">
        <f>VLOOKUP(A308,'Medical Examinations'!A306:M2648,2,FALSE)</f>
        <v>29.92</v>
      </c>
      <c r="D308" s="35">
        <f>VLOOKUP(A308,'Medical Examinations'!A306:M2648,3,FALSE)</f>
        <v>11.99</v>
      </c>
      <c r="E308" s="35" t="str">
        <f>VLOOKUP(A308,'Medical Examinations'!A306:M2648,4,FALSE)</f>
        <v>yes</v>
      </c>
      <c r="F308" s="35" t="str">
        <f>VLOOKUP(A308,'Medical Examinations'!A306:M2648,5,FALSE)</f>
        <v>No</v>
      </c>
      <c r="G308" s="35" t="str">
        <f>VLOOKUP(A308,'Medical Examinations'!A306:M2648,6,FALSE)</f>
        <v>No</v>
      </c>
      <c r="H308" s="35">
        <f>VLOOKUP(A308,'Medical Examinations'!$A$2:$M$2344,7,FALSE)</f>
        <v>2</v>
      </c>
      <c r="I308" s="35" t="str">
        <f>VLOOKUP(A308,'Medical Examinations'!A306:M2648,8,FALSE)</f>
        <v>yes</v>
      </c>
      <c r="J308" s="35" t="str">
        <f>VLOOKUP(A308,'Medical Examinations'!A306:M2648,9,FALSE)</f>
        <v>OVERWEIGHT</v>
      </c>
      <c r="K308" s="35" t="str">
        <f>VLOOKUP(A308,'Medical Examinations'!A306:M2648,10,FALSE)</f>
        <v>DIABETES</v>
      </c>
      <c r="L308" s="47">
        <f>VLOOKUP(A308,'Hospitalisation Details'!A306:M2648,12,FALSE)</f>
        <v>22533</v>
      </c>
      <c r="M308" s="34">
        <f>VLOOKUP(A308,'Hospitalisation Details'!A297:M2639,6,FALSE)</f>
        <v>30942.19</v>
      </c>
      <c r="N308" s="35" t="str">
        <f>VLOOKUP(A308,'Hospitalisation Details'!A306:M2648,7,FALSE)</f>
        <v>tier - 2</v>
      </c>
      <c r="O308" s="35" t="str">
        <f>VLOOKUP(A308,'Hospitalisation Details'!A306:M2648,8,FALSE)</f>
        <v>tier - 2</v>
      </c>
      <c r="P308" s="35" t="str">
        <f>VLOOKUP(A308,'Hospitalisation Details'!A306:M2648,9,FALSE)</f>
        <v>R1013</v>
      </c>
      <c r="Q308" s="35">
        <f ca="1">VLOOKUP(A308,'Hospitalisation Details'!A306:M2648,13,FALSE)</f>
        <v>63</v>
      </c>
      <c r="R308" s="32"/>
    </row>
    <row r="309" spans="1:18" ht="15.75" x14ac:dyDescent="0.25">
      <c r="A309" s="43" t="s">
        <v>2056</v>
      </c>
      <c r="B309" s="35" t="str">
        <f>VLOOKUP(A309,'Customer Names'!A306:D2641,3,FALSE)</f>
        <v>Richardson</v>
      </c>
      <c r="C309" s="35">
        <f>VLOOKUP(A309,'Medical Examinations'!A307:M2649,2,FALSE)</f>
        <v>28.46</v>
      </c>
      <c r="D309" s="35">
        <f>VLOOKUP(A309,'Medical Examinations'!A307:M2649,3,FALSE)</f>
        <v>4.8499999999999996</v>
      </c>
      <c r="E309" s="35" t="str">
        <f>VLOOKUP(A309,'Medical Examinations'!A307:M2649,4,FALSE)</f>
        <v>yes</v>
      </c>
      <c r="F309" s="35" t="str">
        <f>VLOOKUP(A309,'Medical Examinations'!A307:M2649,5,FALSE)</f>
        <v>No</v>
      </c>
      <c r="G309" s="35" t="str">
        <f>VLOOKUP(A309,'Medical Examinations'!A307:M2649,6,FALSE)</f>
        <v>No</v>
      </c>
      <c r="H309" s="35">
        <f>VLOOKUP(A309,'Medical Examinations'!$A$2:$M$2344,7,FALSE)</f>
        <v>1</v>
      </c>
      <c r="I309" s="35" t="str">
        <f>VLOOKUP(A309,'Medical Examinations'!A307:M2649,8,FALSE)</f>
        <v>yes</v>
      </c>
      <c r="J309" s="35" t="str">
        <f>VLOOKUP(A309,'Medical Examinations'!A307:M2649,9,FALSE)</f>
        <v>OVERWEIGHT</v>
      </c>
      <c r="K309" s="35" t="str">
        <f>VLOOKUP(A309,'Medical Examinations'!A307:M2649,10,FALSE)</f>
        <v>NORMAL</v>
      </c>
      <c r="L309" s="47">
        <f>VLOOKUP(A309,'Hospitalisation Details'!A307:M2649,12,FALSE)</f>
        <v>32391</v>
      </c>
      <c r="M309" s="34">
        <f>VLOOKUP(A309,'Hospitalisation Details'!A298:M2640,6,FALSE)</f>
        <v>30763.01</v>
      </c>
      <c r="N309" s="35" t="str">
        <f>VLOOKUP(A309,'Hospitalisation Details'!A307:M2649,7,FALSE)</f>
        <v>tier - 2</v>
      </c>
      <c r="O309" s="35" t="str">
        <f>VLOOKUP(A309,'Hospitalisation Details'!A307:M2649,8,FALSE)</f>
        <v>tier - 1</v>
      </c>
      <c r="P309" s="35" t="str">
        <f>VLOOKUP(A309,'Hospitalisation Details'!A307:M2649,9,FALSE)</f>
        <v>R1011</v>
      </c>
      <c r="Q309" s="35">
        <f ca="1">VLOOKUP(A309,'Hospitalisation Details'!A307:M2649,13,FALSE)</f>
        <v>36</v>
      </c>
      <c r="R309" s="32"/>
    </row>
    <row r="310" spans="1:18" ht="15.75" x14ac:dyDescent="0.25">
      <c r="A310" s="42" t="s">
        <v>2055</v>
      </c>
      <c r="B310" s="35" t="str">
        <f>VLOOKUP(A310,'Customer Names'!A307:D2642,3,FALSE)</f>
        <v>Dewitt</v>
      </c>
      <c r="C310" s="35">
        <f>VLOOKUP(A310,'Medical Examinations'!A308:M2650,2,FALSE)</f>
        <v>24.56</v>
      </c>
      <c r="D310" s="35">
        <f>VLOOKUP(A310,'Medical Examinations'!A308:M2650,3,FALSE)</f>
        <v>6.18</v>
      </c>
      <c r="E310" s="35" t="str">
        <f>VLOOKUP(A310,'Medical Examinations'!A308:M2650,4,FALSE)</f>
        <v>yes</v>
      </c>
      <c r="F310" s="35" t="str">
        <f>VLOOKUP(A310,'Medical Examinations'!A308:M2650,5,FALSE)</f>
        <v>No</v>
      </c>
      <c r="G310" s="35" t="str">
        <f>VLOOKUP(A310,'Medical Examinations'!A308:M2650,6,FALSE)</f>
        <v>Yes</v>
      </c>
      <c r="H310" s="35">
        <f>VLOOKUP(A310,'Medical Examinations'!$A$2:$M$2344,7,FALSE)</f>
        <v>1</v>
      </c>
      <c r="I310" s="35" t="str">
        <f>VLOOKUP(A310,'Medical Examinations'!A308:M2650,8,FALSE)</f>
        <v>yes</v>
      </c>
      <c r="J310" s="35" t="str">
        <f>VLOOKUP(A310,'Medical Examinations'!A308:M2650,9,FALSE)</f>
        <v>NORMAL WEIGHT</v>
      </c>
      <c r="K310" s="35" t="str">
        <f>VLOOKUP(A310,'Medical Examinations'!A308:M2650,10,FALSE)</f>
        <v>PREDIABETES</v>
      </c>
      <c r="L310" s="47">
        <f>VLOOKUP(A310,'Hospitalisation Details'!A308:M2650,12,FALSE)</f>
        <v>30671</v>
      </c>
      <c r="M310" s="34">
        <f>VLOOKUP(A310,'Hospitalisation Details'!A299:M2641,6,FALSE)</f>
        <v>30724.44</v>
      </c>
      <c r="N310" s="35" t="str">
        <f>VLOOKUP(A310,'Hospitalisation Details'!A308:M2650,7,FALSE)</f>
        <v>tier - 2</v>
      </c>
      <c r="O310" s="35" t="str">
        <f>VLOOKUP(A310,'Hospitalisation Details'!A308:M2650,8,FALSE)</f>
        <v>tier - 3</v>
      </c>
      <c r="P310" s="35" t="str">
        <f>VLOOKUP(A310,'Hospitalisation Details'!A308:M2650,9,FALSE)</f>
        <v>R1011</v>
      </c>
      <c r="Q310" s="35">
        <f ca="1">VLOOKUP(A310,'Hospitalisation Details'!A308:M2650,13,FALSE)</f>
        <v>41</v>
      </c>
      <c r="R310" s="32"/>
    </row>
    <row r="311" spans="1:18" ht="15.75" x14ac:dyDescent="0.25">
      <c r="A311" s="43" t="s">
        <v>2054</v>
      </c>
      <c r="B311" s="35" t="str">
        <f>VLOOKUP(A311,'Customer Names'!A308:D2643,3,FALSE)</f>
        <v>Hickman</v>
      </c>
      <c r="C311" s="35">
        <f>VLOOKUP(A311,'Medical Examinations'!A309:M2651,2,FALSE)</f>
        <v>41.19</v>
      </c>
      <c r="D311" s="35">
        <f>VLOOKUP(A311,'Medical Examinations'!A309:M2651,3,FALSE)</f>
        <v>6.37</v>
      </c>
      <c r="E311" s="35" t="str">
        <f>VLOOKUP(A311,'Medical Examinations'!A309:M2651,4,FALSE)</f>
        <v>No</v>
      </c>
      <c r="F311" s="35" t="str">
        <f>VLOOKUP(A311,'Medical Examinations'!A309:M2651,5,FALSE)</f>
        <v>No</v>
      </c>
      <c r="G311" s="35" t="str">
        <f>VLOOKUP(A311,'Medical Examinations'!A309:M2651,6,FALSE)</f>
        <v>No</v>
      </c>
      <c r="H311" s="35">
        <f>VLOOKUP(A311,'Medical Examinations'!$A$2:$M$2344,7,FALSE)</f>
        <v>0</v>
      </c>
      <c r="I311" s="35" t="str">
        <f>VLOOKUP(A311,'Medical Examinations'!A309:M2651,8,FALSE)</f>
        <v>yes</v>
      </c>
      <c r="J311" s="35" t="str">
        <f>VLOOKUP(A311,'Medical Examinations'!A309:M2651,9,FALSE)</f>
        <v>OBESITY</v>
      </c>
      <c r="K311" s="35" t="str">
        <f>VLOOKUP(A311,'Medical Examinations'!A309:M2651,10,FALSE)</f>
        <v>PREDIABETES</v>
      </c>
      <c r="L311" s="47">
        <f>VLOOKUP(A311,'Hospitalisation Details'!A309:M2651,12,FALSE)</f>
        <v>36424</v>
      </c>
      <c r="M311" s="34">
        <f>VLOOKUP(A311,'Hospitalisation Details'!A300:M2642,6,FALSE)</f>
        <v>30697.71</v>
      </c>
      <c r="N311" s="35" t="str">
        <f>VLOOKUP(A311,'Hospitalisation Details'!A309:M2651,7,FALSE)</f>
        <v>tier - 1</v>
      </c>
      <c r="O311" s="35" t="str">
        <f>VLOOKUP(A311,'Hospitalisation Details'!A309:M2651,8,FALSE)</f>
        <v>tier - 2</v>
      </c>
      <c r="P311" s="35" t="str">
        <f>VLOOKUP(A311,'Hospitalisation Details'!A309:M2651,9,FALSE)</f>
        <v>R1011</v>
      </c>
      <c r="Q311" s="35">
        <f ca="1">VLOOKUP(A311,'Hospitalisation Details'!A309:M2651,13,FALSE)</f>
        <v>25</v>
      </c>
      <c r="R311" s="32"/>
    </row>
    <row r="312" spans="1:18" ht="15.75" x14ac:dyDescent="0.25">
      <c r="A312" s="42" t="s">
        <v>2053</v>
      </c>
      <c r="B312" s="35" t="str">
        <f>VLOOKUP(A312,'Customer Names'!A309:D2644,3,FALSE)</f>
        <v>Gonzalez</v>
      </c>
      <c r="C312" s="35">
        <f>VLOOKUP(A312,'Medical Examinations'!A310:M2652,2,FALSE)</f>
        <v>18.63</v>
      </c>
      <c r="D312" s="35">
        <f>VLOOKUP(A312,'Medical Examinations'!A310:M2652,3,FALSE)</f>
        <v>9.81</v>
      </c>
      <c r="E312" s="35" t="str">
        <f>VLOOKUP(A312,'Medical Examinations'!A310:M2652,4,FALSE)</f>
        <v>yes</v>
      </c>
      <c r="F312" s="35" t="str">
        <f>VLOOKUP(A312,'Medical Examinations'!A310:M2652,5,FALSE)</f>
        <v>No</v>
      </c>
      <c r="G312" s="35" t="str">
        <f>VLOOKUP(A312,'Medical Examinations'!A310:M2652,6,FALSE)</f>
        <v>No</v>
      </c>
      <c r="H312" s="35">
        <f>VLOOKUP(A312,'Medical Examinations'!$A$2:$M$2344,7,FALSE)</f>
        <v>2</v>
      </c>
      <c r="I312" s="35" t="str">
        <f>VLOOKUP(A312,'Medical Examinations'!A310:M2652,8,FALSE)</f>
        <v>yes</v>
      </c>
      <c r="J312" s="35" t="str">
        <f>VLOOKUP(A312,'Medical Examinations'!A310:M2652,9,FALSE)</f>
        <v>NORMAL WEIGHT</v>
      </c>
      <c r="K312" s="35" t="str">
        <f>VLOOKUP(A312,'Medical Examinations'!A310:M2652,10,FALSE)</f>
        <v>DIABETES</v>
      </c>
      <c r="L312" s="47">
        <f>VLOOKUP(A312,'Hospitalisation Details'!A310:M2652,12,FALSE)</f>
        <v>25883</v>
      </c>
      <c r="M312" s="34">
        <f>VLOOKUP(A312,'Hospitalisation Details'!A301:M2643,6,FALSE)</f>
        <v>30625.65</v>
      </c>
      <c r="N312" s="35" t="str">
        <f>VLOOKUP(A312,'Hospitalisation Details'!A310:M2652,7,FALSE)</f>
        <v>tier - 2</v>
      </c>
      <c r="O312" s="35" t="str">
        <f>VLOOKUP(A312,'Hospitalisation Details'!A310:M2652,8,FALSE)</f>
        <v>tier - 3</v>
      </c>
      <c r="P312" s="35" t="str">
        <f>VLOOKUP(A312,'Hospitalisation Details'!A310:M2652,9,FALSE)</f>
        <v>R1011</v>
      </c>
      <c r="Q312" s="35">
        <f ca="1">VLOOKUP(A312,'Hospitalisation Details'!A310:M2652,13,FALSE)</f>
        <v>54</v>
      </c>
      <c r="R312" s="32"/>
    </row>
    <row r="313" spans="1:18" ht="15.75" x14ac:dyDescent="0.25">
      <c r="A313" s="43" t="s">
        <v>2052</v>
      </c>
      <c r="B313" s="35" t="str">
        <f>VLOOKUP(A313,'Customer Names'!A310:D2645,3,FALSE)</f>
        <v>Difani</v>
      </c>
      <c r="C313" s="35">
        <f>VLOOKUP(A313,'Medical Examinations'!A311:M2653,2,FALSE)</f>
        <v>26.26</v>
      </c>
      <c r="D313" s="35">
        <f>VLOOKUP(A313,'Medical Examinations'!A311:M2653,3,FALSE)</f>
        <v>11.8</v>
      </c>
      <c r="E313" s="35" t="str">
        <f>VLOOKUP(A313,'Medical Examinations'!A311:M2653,4,FALSE)</f>
        <v>yes</v>
      </c>
      <c r="F313" s="35" t="str">
        <f>VLOOKUP(A313,'Medical Examinations'!A311:M2653,5,FALSE)</f>
        <v>No</v>
      </c>
      <c r="G313" s="35" t="str">
        <f>VLOOKUP(A313,'Medical Examinations'!A311:M2653,6,FALSE)</f>
        <v>No</v>
      </c>
      <c r="H313" s="35">
        <f>VLOOKUP(A313,'Medical Examinations'!$A$2:$M$2344,7,FALSE)</f>
        <v>1</v>
      </c>
      <c r="I313" s="35" t="str">
        <f>VLOOKUP(A313,'Medical Examinations'!A311:M2653,8,FALSE)</f>
        <v>yes</v>
      </c>
      <c r="J313" s="35" t="str">
        <f>VLOOKUP(A313,'Medical Examinations'!A311:M2653,9,FALSE)</f>
        <v>OVERWEIGHT</v>
      </c>
      <c r="K313" s="35" t="str">
        <f>VLOOKUP(A313,'Medical Examinations'!A311:M2653,10,FALSE)</f>
        <v>DIABETES</v>
      </c>
      <c r="L313" s="47">
        <f>VLOOKUP(A313,'Hospitalisation Details'!A311:M2653,12,FALSE)</f>
        <v>31634</v>
      </c>
      <c r="M313" s="34">
        <f>VLOOKUP(A313,'Hospitalisation Details'!A302:M2644,6,FALSE)</f>
        <v>30530.5</v>
      </c>
      <c r="N313" s="35" t="str">
        <f>VLOOKUP(A313,'Hospitalisation Details'!A311:M2653,7,FALSE)</f>
        <v>tier - 2</v>
      </c>
      <c r="O313" s="35" t="str">
        <f>VLOOKUP(A313,'Hospitalisation Details'!A311:M2653,8,FALSE)</f>
        <v>tier - 1</v>
      </c>
      <c r="P313" s="35" t="str">
        <f>VLOOKUP(A313,'Hospitalisation Details'!A311:M2653,9,FALSE)</f>
        <v>R1011</v>
      </c>
      <c r="Q313" s="35">
        <f ca="1">VLOOKUP(A313,'Hospitalisation Details'!A311:M2653,13,FALSE)</f>
        <v>38</v>
      </c>
      <c r="R313" s="32"/>
    </row>
    <row r="314" spans="1:18" ht="15.75" x14ac:dyDescent="0.25">
      <c r="A314" s="42" t="s">
        <v>2051</v>
      </c>
      <c r="B314" s="35" t="str">
        <f>VLOOKUP(A314,'Customer Names'!A311:D2646,3,FALSE)</f>
        <v>Turner</v>
      </c>
      <c r="C314" s="35">
        <f>VLOOKUP(A314,'Medical Examinations'!A312:M2654,2,FALSE)</f>
        <v>22.37</v>
      </c>
      <c r="D314" s="35">
        <f>VLOOKUP(A314,'Medical Examinations'!A312:M2654,3,FALSE)</f>
        <v>5.86</v>
      </c>
      <c r="E314" s="35" t="str">
        <f>VLOOKUP(A314,'Medical Examinations'!A312:M2654,4,FALSE)</f>
        <v>yes</v>
      </c>
      <c r="F314" s="35" t="str">
        <f>VLOOKUP(A314,'Medical Examinations'!A312:M2654,5,FALSE)</f>
        <v>No</v>
      </c>
      <c r="G314" s="35" t="str">
        <f>VLOOKUP(A314,'Medical Examinations'!A312:M2654,6,FALSE)</f>
        <v>Yes</v>
      </c>
      <c r="H314" s="35">
        <f>VLOOKUP(A314,'Medical Examinations'!$A$2:$M$2344,7,FALSE)</f>
        <v>1</v>
      </c>
      <c r="I314" s="35" t="str">
        <f>VLOOKUP(A314,'Medical Examinations'!A312:M2654,8,FALSE)</f>
        <v>yes</v>
      </c>
      <c r="J314" s="35" t="str">
        <f>VLOOKUP(A314,'Medical Examinations'!A312:M2654,9,FALSE)</f>
        <v>NORMAL WEIGHT</v>
      </c>
      <c r="K314" s="35" t="str">
        <f>VLOOKUP(A314,'Medical Examinations'!A312:M2654,10,FALSE)</f>
        <v>PREDIABETES</v>
      </c>
      <c r="L314" s="47">
        <f>VLOOKUP(A314,'Hospitalisation Details'!A312:M2654,12,FALSE)</f>
        <v>30562</v>
      </c>
      <c r="M314" s="34">
        <f>VLOOKUP(A314,'Hospitalisation Details'!A303:M2645,6,FALSE)</f>
        <v>30457.37</v>
      </c>
      <c r="N314" s="35" t="str">
        <f>VLOOKUP(A314,'Hospitalisation Details'!A312:M2654,7,FALSE)</f>
        <v>tier - 2</v>
      </c>
      <c r="O314" s="35" t="str">
        <f>VLOOKUP(A314,'Hospitalisation Details'!A312:M2654,8,FALSE)</f>
        <v>tier - 1</v>
      </c>
      <c r="P314" s="35" t="str">
        <f>VLOOKUP(A314,'Hospitalisation Details'!A312:M2654,9,FALSE)</f>
        <v>R1012</v>
      </c>
      <c r="Q314" s="35">
        <f ca="1">VLOOKUP(A314,'Hospitalisation Details'!A312:M2654,13,FALSE)</f>
        <v>41</v>
      </c>
      <c r="R314" s="32"/>
    </row>
    <row r="315" spans="1:18" ht="15.75" x14ac:dyDescent="0.25">
      <c r="A315" s="43" t="s">
        <v>2050</v>
      </c>
      <c r="B315" s="35" t="str">
        <f>VLOOKUP(A315,'Customer Names'!A312:D2647,3,FALSE)</f>
        <v>Widmann</v>
      </c>
      <c r="C315" s="35">
        <f>VLOOKUP(A315,'Medical Examinations'!A313:M2655,2,FALSE)</f>
        <v>39.619999999999997</v>
      </c>
      <c r="D315" s="35">
        <f>VLOOKUP(A315,'Medical Examinations'!A313:M2655,3,FALSE)</f>
        <v>4.28</v>
      </c>
      <c r="E315" s="35" t="str">
        <f>VLOOKUP(A315,'Medical Examinations'!A313:M2655,4,FALSE)</f>
        <v>No</v>
      </c>
      <c r="F315" s="35" t="str">
        <f>VLOOKUP(A315,'Medical Examinations'!A313:M2655,5,FALSE)</f>
        <v>No</v>
      </c>
      <c r="G315" s="35" t="str">
        <f>VLOOKUP(A315,'Medical Examinations'!A313:M2655,6,FALSE)</f>
        <v>No</v>
      </c>
      <c r="H315" s="35">
        <f>VLOOKUP(A315,'Medical Examinations'!$A$2:$M$2344,7,FALSE)</f>
        <v>1</v>
      </c>
      <c r="I315" s="35" t="str">
        <f>VLOOKUP(A315,'Medical Examinations'!A313:M2655,8,FALSE)</f>
        <v>yes</v>
      </c>
      <c r="J315" s="35" t="str">
        <f>VLOOKUP(A315,'Medical Examinations'!A313:M2655,9,FALSE)</f>
        <v>OBESITY</v>
      </c>
      <c r="K315" s="35" t="str">
        <f>VLOOKUP(A315,'Medical Examinations'!A313:M2655,10,FALSE)</f>
        <v>NORMAL</v>
      </c>
      <c r="L315" s="47">
        <f>VLOOKUP(A315,'Hospitalisation Details'!A313:M2655,12,FALSE)</f>
        <v>36096</v>
      </c>
      <c r="M315" s="34">
        <f>VLOOKUP(A315,'Hospitalisation Details'!A304:M2646,6,FALSE)</f>
        <v>30422.03</v>
      </c>
      <c r="N315" s="35" t="str">
        <f>VLOOKUP(A315,'Hospitalisation Details'!A313:M2655,7,FALSE)</f>
        <v>tier - 2</v>
      </c>
      <c r="O315" s="35" t="str">
        <f>VLOOKUP(A315,'Hospitalisation Details'!A313:M2655,8,FALSE)</f>
        <v>tier - 3</v>
      </c>
      <c r="P315" s="35" t="str">
        <f>VLOOKUP(A315,'Hospitalisation Details'!A313:M2655,9,FALSE)</f>
        <v>R1011</v>
      </c>
      <c r="Q315" s="35">
        <f ca="1">VLOOKUP(A315,'Hospitalisation Details'!A313:M2655,13,FALSE)</f>
        <v>26</v>
      </c>
      <c r="R315" s="32"/>
    </row>
    <row r="316" spans="1:18" ht="15.75" x14ac:dyDescent="0.25">
      <c r="A316" s="42" t="s">
        <v>2049</v>
      </c>
      <c r="B316" s="35" t="str">
        <f>VLOOKUP(A316,'Customer Names'!A313:D2648,3,FALSE)</f>
        <v>Tunney</v>
      </c>
      <c r="C316" s="35">
        <f>VLOOKUP(A316,'Medical Examinations'!A314:M2656,2,FALSE)</f>
        <v>18.329999999999998</v>
      </c>
      <c r="D316" s="35">
        <f>VLOOKUP(A316,'Medical Examinations'!A314:M2656,3,FALSE)</f>
        <v>4.16</v>
      </c>
      <c r="E316" s="35" t="str">
        <f>VLOOKUP(A316,'Medical Examinations'!A314:M2656,4,FALSE)</f>
        <v>yes</v>
      </c>
      <c r="F316" s="35" t="str">
        <f>VLOOKUP(A316,'Medical Examinations'!A314:M2656,5,FALSE)</f>
        <v>No</v>
      </c>
      <c r="G316" s="35" t="str">
        <f>VLOOKUP(A316,'Medical Examinations'!A314:M2656,6,FALSE)</f>
        <v>No</v>
      </c>
      <c r="H316" s="35">
        <f>VLOOKUP(A316,'Medical Examinations'!$A$2:$M$2344,7,FALSE)</f>
        <v>0</v>
      </c>
      <c r="I316" s="35" t="str">
        <f>VLOOKUP(A316,'Medical Examinations'!A314:M2656,8,FALSE)</f>
        <v>yes</v>
      </c>
      <c r="J316" s="35" t="str">
        <f>VLOOKUP(A316,'Medical Examinations'!A314:M2656,9,FALSE)</f>
        <v>UNDERWEIGHT</v>
      </c>
      <c r="K316" s="35" t="str">
        <f>VLOOKUP(A316,'Medical Examinations'!A314:M2656,10,FALSE)</f>
        <v>NORMAL</v>
      </c>
      <c r="L316" s="47">
        <f>VLOOKUP(A316,'Hospitalisation Details'!A314:M2656,12,FALSE)</f>
        <v>28006</v>
      </c>
      <c r="M316" s="34">
        <f>VLOOKUP(A316,'Hospitalisation Details'!A305:M2647,6,FALSE)</f>
        <v>30409.53</v>
      </c>
      <c r="N316" s="35" t="str">
        <f>VLOOKUP(A316,'Hospitalisation Details'!A314:M2656,7,FALSE)</f>
        <v>tier - 2</v>
      </c>
      <c r="O316" s="35" t="str">
        <f>VLOOKUP(A316,'Hospitalisation Details'!A314:M2656,8,FALSE)</f>
        <v>tier - 3</v>
      </c>
      <c r="P316" s="35" t="str">
        <f>VLOOKUP(A316,'Hospitalisation Details'!A314:M2656,9,FALSE)</f>
        <v>R1012</v>
      </c>
      <c r="Q316" s="35">
        <f ca="1">VLOOKUP(A316,'Hospitalisation Details'!A314:M2656,13,FALSE)</f>
        <v>48</v>
      </c>
      <c r="R316" s="32"/>
    </row>
    <row r="317" spans="1:18" ht="15.75" x14ac:dyDescent="0.25">
      <c r="A317" s="43" t="s">
        <v>2048</v>
      </c>
      <c r="B317" s="35" t="str">
        <f>VLOOKUP(A317,'Customer Names'!A314:D2649,3,FALSE)</f>
        <v>San Juan</v>
      </c>
      <c r="C317" s="35">
        <f>VLOOKUP(A317,'Medical Examinations'!A315:M2657,2,FALSE)</f>
        <v>17.11</v>
      </c>
      <c r="D317" s="35">
        <f>VLOOKUP(A317,'Medical Examinations'!A315:M2657,3,FALSE)</f>
        <v>4.9800000000000004</v>
      </c>
      <c r="E317" s="35" t="str">
        <f>VLOOKUP(A317,'Medical Examinations'!A315:M2657,4,FALSE)</f>
        <v>yes</v>
      </c>
      <c r="F317" s="35" t="str">
        <f>VLOOKUP(A317,'Medical Examinations'!A315:M2657,5,FALSE)</f>
        <v>No</v>
      </c>
      <c r="G317" s="35" t="str">
        <f>VLOOKUP(A317,'Medical Examinations'!A315:M2657,6,FALSE)</f>
        <v>Yes</v>
      </c>
      <c r="H317" s="35">
        <f>VLOOKUP(A317,'Medical Examinations'!$A$2:$M$2344,7,FALSE)</f>
        <v>1</v>
      </c>
      <c r="I317" s="35" t="str">
        <f>VLOOKUP(A317,'Medical Examinations'!A315:M2657,8,FALSE)</f>
        <v>yes</v>
      </c>
      <c r="J317" s="35" t="str">
        <f>VLOOKUP(A317,'Medical Examinations'!A315:M2657,9,FALSE)</f>
        <v>UNDERWEIGHT</v>
      </c>
      <c r="K317" s="35" t="str">
        <f>VLOOKUP(A317,'Medical Examinations'!A315:M2657,10,FALSE)</f>
        <v>NORMAL</v>
      </c>
      <c r="L317" s="47">
        <f>VLOOKUP(A317,'Hospitalisation Details'!A315:M2657,12,FALSE)</f>
        <v>25414</v>
      </c>
      <c r="M317" s="34">
        <f>VLOOKUP(A317,'Hospitalisation Details'!A306:M2648,6,FALSE)</f>
        <v>30366.93</v>
      </c>
      <c r="N317" s="35" t="str">
        <f>VLOOKUP(A317,'Hospitalisation Details'!A315:M2657,7,FALSE)</f>
        <v>tier - 2</v>
      </c>
      <c r="O317" s="35" t="str">
        <f>VLOOKUP(A317,'Hospitalisation Details'!A315:M2657,8,FALSE)</f>
        <v>tier - 2</v>
      </c>
      <c r="P317" s="35" t="str">
        <f>VLOOKUP(A317,'Hospitalisation Details'!A315:M2657,9,FALSE)</f>
        <v>R1011</v>
      </c>
      <c r="Q317" s="35">
        <f ca="1">VLOOKUP(A317,'Hospitalisation Details'!A315:M2657,13,FALSE)</f>
        <v>55</v>
      </c>
      <c r="R317" s="32"/>
    </row>
    <row r="318" spans="1:18" ht="15.75" x14ac:dyDescent="0.25">
      <c r="A318" s="42" t="s">
        <v>2047</v>
      </c>
      <c r="B318" s="35" t="str">
        <f>VLOOKUP(A318,'Customer Names'!A315:D2650,3,FALSE)</f>
        <v>Croll</v>
      </c>
      <c r="C318" s="35">
        <f>VLOOKUP(A318,'Medical Examinations'!A316:M2658,2,FALSE)</f>
        <v>43.5</v>
      </c>
      <c r="D318" s="35">
        <f>VLOOKUP(A318,'Medical Examinations'!A316:M2658,3,FALSE)</f>
        <v>6.38</v>
      </c>
      <c r="E318" s="35" t="str">
        <f>VLOOKUP(A318,'Medical Examinations'!A316:M2658,4,FALSE)</f>
        <v>No</v>
      </c>
      <c r="F318" s="35" t="str">
        <f>VLOOKUP(A318,'Medical Examinations'!A316:M2658,5,FALSE)</f>
        <v>yes</v>
      </c>
      <c r="G318" s="35" t="str">
        <f>VLOOKUP(A318,'Medical Examinations'!A316:M2658,6,FALSE)</f>
        <v>No</v>
      </c>
      <c r="H318" s="35">
        <f>VLOOKUP(A318,'Medical Examinations'!$A$2:$M$2344,7,FALSE)</f>
        <v>1</v>
      </c>
      <c r="I318" s="35" t="str">
        <f>VLOOKUP(A318,'Medical Examinations'!A316:M2658,8,FALSE)</f>
        <v>yes</v>
      </c>
      <c r="J318" s="35" t="str">
        <f>VLOOKUP(A318,'Medical Examinations'!A316:M2658,9,FALSE)</f>
        <v>OBESITY</v>
      </c>
      <c r="K318" s="35" t="str">
        <f>VLOOKUP(A318,'Medical Examinations'!A316:M2658,10,FALSE)</f>
        <v>PREDIABETES</v>
      </c>
      <c r="L318" s="47">
        <f>VLOOKUP(A318,'Hospitalisation Details'!A316:M2658,12,FALSE)</f>
        <v>38139</v>
      </c>
      <c r="M318" s="34">
        <f>VLOOKUP(A318,'Hospitalisation Details'!A307:M2649,6,FALSE)</f>
        <v>30328.27</v>
      </c>
      <c r="N318" s="35" t="str">
        <f>VLOOKUP(A318,'Hospitalisation Details'!A316:M2658,7,FALSE)</f>
        <v>tier - 2</v>
      </c>
      <c r="O318" s="35" t="str">
        <f>VLOOKUP(A318,'Hospitalisation Details'!A316:M2658,8,FALSE)</f>
        <v>tier - 2</v>
      </c>
      <c r="P318" s="35" t="str">
        <f>VLOOKUP(A318,'Hospitalisation Details'!A316:M2658,9,FALSE)</f>
        <v>R1011</v>
      </c>
      <c r="Q318" s="35">
        <f ca="1">VLOOKUP(A318,'Hospitalisation Details'!A316:M2658,13,FALSE)</f>
        <v>20</v>
      </c>
      <c r="R318" s="32"/>
    </row>
    <row r="319" spans="1:18" ht="15.75" x14ac:dyDescent="0.25">
      <c r="A319" s="43" t="s">
        <v>2046</v>
      </c>
      <c r="B319" s="35" t="str">
        <f>VLOOKUP(A319,'Customer Names'!A316:D2651,3,FALSE)</f>
        <v>Rolfes</v>
      </c>
      <c r="C319" s="35">
        <f>VLOOKUP(A319,'Medical Examinations'!A317:M2659,2,FALSE)</f>
        <v>25.364999999999998</v>
      </c>
      <c r="D319" s="35">
        <f>VLOOKUP(A319,'Medical Examinations'!A317:M2659,3,FALSE)</f>
        <v>5.19</v>
      </c>
      <c r="E319" s="35" t="str">
        <f>VLOOKUP(A319,'Medical Examinations'!A317:M2659,4,FALSE)</f>
        <v>No</v>
      </c>
      <c r="F319" s="35" t="str">
        <f>VLOOKUP(A319,'Medical Examinations'!A317:M2659,5,FALSE)</f>
        <v>No</v>
      </c>
      <c r="G319" s="35" t="str">
        <f>VLOOKUP(A319,'Medical Examinations'!A317:M2659,6,FALSE)</f>
        <v>No</v>
      </c>
      <c r="H319" s="35">
        <f>VLOOKUP(A319,'Medical Examinations'!$A$2:$M$2344,7,FALSE)</f>
        <v>2</v>
      </c>
      <c r="I319" s="35" t="str">
        <f>VLOOKUP(A319,'Medical Examinations'!A317:M2659,8,FALSE)</f>
        <v>No</v>
      </c>
      <c r="J319" s="35" t="str">
        <f>VLOOKUP(A319,'Medical Examinations'!A317:M2659,9,FALSE)</f>
        <v>OVERWEIGHT</v>
      </c>
      <c r="K319" s="35" t="str">
        <f>VLOOKUP(A319,'Medical Examinations'!A317:M2659,10,FALSE)</f>
        <v>NORMAL</v>
      </c>
      <c r="L319" s="47">
        <f>VLOOKUP(A319,'Hospitalisation Details'!A317:M2659,12,FALSE)</f>
        <v>26504</v>
      </c>
      <c r="M319" s="34">
        <f>VLOOKUP(A319,'Hospitalisation Details'!A308:M2650,6,FALSE)</f>
        <v>30284.639999999999</v>
      </c>
      <c r="N319" s="35" t="str">
        <f>VLOOKUP(A319,'Hospitalisation Details'!A317:M2659,7,FALSE)</f>
        <v>tier - 1</v>
      </c>
      <c r="O319" s="35" t="str">
        <f>VLOOKUP(A319,'Hospitalisation Details'!A317:M2659,8,FALSE)</f>
        <v>tier - 1</v>
      </c>
      <c r="P319" s="35" t="str">
        <f>VLOOKUP(A319,'Hospitalisation Details'!A317:M2659,9,FALSE)</f>
        <v>R1012</v>
      </c>
      <c r="Q319" s="35">
        <f ca="1">VLOOKUP(A319,'Hospitalisation Details'!A317:M2659,13,FALSE)</f>
        <v>52</v>
      </c>
      <c r="R319" s="32"/>
    </row>
    <row r="320" spans="1:18" ht="15.75" x14ac:dyDescent="0.25">
      <c r="A320" s="42" t="s">
        <v>2045</v>
      </c>
      <c r="B320" s="35" t="str">
        <f>VLOOKUP(A320,'Customer Names'!A317:D2652,3,FALSE)</f>
        <v>Hinkle</v>
      </c>
      <c r="C320" s="35">
        <f>VLOOKUP(A320,'Medical Examinations'!A318:M2660,2,FALSE)</f>
        <v>28.594999999999999</v>
      </c>
      <c r="D320" s="35">
        <f>VLOOKUP(A320,'Medical Examinations'!A318:M2660,3,FALSE)</f>
        <v>10.210000000000001</v>
      </c>
      <c r="E320" s="35" t="str">
        <f>VLOOKUP(A320,'Medical Examinations'!A318:M2660,4,FALSE)</f>
        <v>No</v>
      </c>
      <c r="F320" s="35" t="str">
        <f>VLOOKUP(A320,'Medical Examinations'!A318:M2660,5,FALSE)</f>
        <v>No</v>
      </c>
      <c r="G320" s="35" t="str">
        <f>VLOOKUP(A320,'Medical Examinations'!A318:M2660,6,FALSE)</f>
        <v>No</v>
      </c>
      <c r="H320" s="35">
        <f>VLOOKUP(A320,'Medical Examinations'!$A$2:$M$2344,7,FALSE)</f>
        <v>0</v>
      </c>
      <c r="I320" s="35" t="str">
        <f>VLOOKUP(A320,'Medical Examinations'!A318:M2660,8,FALSE)</f>
        <v>No</v>
      </c>
      <c r="J320" s="35" t="str">
        <f>VLOOKUP(A320,'Medical Examinations'!A318:M2660,9,FALSE)</f>
        <v>OVERWEIGHT</v>
      </c>
      <c r="K320" s="35" t="str">
        <f>VLOOKUP(A320,'Medical Examinations'!A318:M2660,10,FALSE)</f>
        <v>DIABETES</v>
      </c>
      <c r="L320" s="47">
        <f>VLOOKUP(A320,'Hospitalisation Details'!A318:M2660,12,FALSE)</f>
        <v>22904</v>
      </c>
      <c r="M320" s="34">
        <f>VLOOKUP(A320,'Hospitalisation Details'!A309:M2651,6,FALSE)</f>
        <v>30260</v>
      </c>
      <c r="N320" s="35" t="str">
        <f>VLOOKUP(A320,'Hospitalisation Details'!A318:M2660,7,FALSE)</f>
        <v>tier - 1</v>
      </c>
      <c r="O320" s="35" t="str">
        <f>VLOOKUP(A320,'Hospitalisation Details'!A318:M2660,8,FALSE)</f>
        <v>tier - 1</v>
      </c>
      <c r="P320" s="35" t="str">
        <f>VLOOKUP(A320,'Hospitalisation Details'!A318:M2660,9,FALSE)</f>
        <v>R1014</v>
      </c>
      <c r="Q320" s="35">
        <f ca="1">VLOOKUP(A320,'Hospitalisation Details'!A318:M2660,13,FALSE)</f>
        <v>62</v>
      </c>
      <c r="R320" s="32"/>
    </row>
    <row r="321" spans="1:18" ht="15.75" x14ac:dyDescent="0.25">
      <c r="A321" s="43" t="s">
        <v>2044</v>
      </c>
      <c r="B321" s="35" t="str">
        <f>VLOOKUP(A321,'Customer Names'!A318:D2653,3,FALSE)</f>
        <v>Leuchanka</v>
      </c>
      <c r="C321" s="35">
        <f>VLOOKUP(A321,'Medical Examinations'!A319:M2661,2,FALSE)</f>
        <v>29.83</v>
      </c>
      <c r="D321" s="35">
        <f>VLOOKUP(A321,'Medical Examinations'!A319:M2661,3,FALSE)</f>
        <v>9.6999999999999993</v>
      </c>
      <c r="E321" s="35" t="str">
        <f>VLOOKUP(A321,'Medical Examinations'!A319:M2661,4,FALSE)</f>
        <v>yes</v>
      </c>
      <c r="F321" s="35" t="str">
        <f>VLOOKUP(A321,'Medical Examinations'!A319:M2661,5,FALSE)</f>
        <v>No</v>
      </c>
      <c r="G321" s="35" t="str">
        <f>VLOOKUP(A321,'Medical Examinations'!A319:M2661,6,FALSE)</f>
        <v>Yes</v>
      </c>
      <c r="H321" s="35">
        <f>VLOOKUP(A321,'Medical Examinations'!$A$2:$M$2344,7,FALSE)</f>
        <v>1</v>
      </c>
      <c r="I321" s="35" t="str">
        <f>VLOOKUP(A321,'Medical Examinations'!A319:M2661,8,FALSE)</f>
        <v>yes</v>
      </c>
      <c r="J321" s="35" t="str">
        <f>VLOOKUP(A321,'Medical Examinations'!A319:M2661,9,FALSE)</f>
        <v>OVERWEIGHT</v>
      </c>
      <c r="K321" s="35" t="str">
        <f>VLOOKUP(A321,'Medical Examinations'!A319:M2661,10,FALSE)</f>
        <v>DIABETES</v>
      </c>
      <c r="L321" s="47">
        <f>VLOOKUP(A321,'Hospitalisation Details'!A319:M2661,12,FALSE)</f>
        <v>23267</v>
      </c>
      <c r="M321" s="34">
        <f>VLOOKUP(A321,'Hospitalisation Details'!A310:M2652,6,FALSE)</f>
        <v>30184.94</v>
      </c>
      <c r="N321" s="35" t="str">
        <f>VLOOKUP(A321,'Hospitalisation Details'!A319:M2661,7,FALSE)</f>
        <v>tier - 1</v>
      </c>
      <c r="O321" s="35" t="str">
        <f>VLOOKUP(A321,'Hospitalisation Details'!A319:M2661,8,FALSE)</f>
        <v>tier - 1</v>
      </c>
      <c r="P321" s="35" t="str">
        <f>VLOOKUP(A321,'Hospitalisation Details'!A319:M2661,9,FALSE)</f>
        <v>R1014</v>
      </c>
      <c r="Q321" s="35">
        <f ca="1">VLOOKUP(A321,'Hospitalisation Details'!A319:M2661,13,FALSE)</f>
        <v>61</v>
      </c>
      <c r="R321" s="32"/>
    </row>
    <row r="322" spans="1:18" ht="15.75" x14ac:dyDescent="0.25">
      <c r="A322" s="42" t="s">
        <v>2043</v>
      </c>
      <c r="B322" s="35" t="str">
        <f>VLOOKUP(A322,'Customer Names'!A319:D2654,3,FALSE)</f>
        <v>Ayr</v>
      </c>
      <c r="C322" s="35">
        <f>VLOOKUP(A322,'Medical Examinations'!A320:M2662,2,FALSE)</f>
        <v>24.7</v>
      </c>
      <c r="D322" s="35">
        <f>VLOOKUP(A322,'Medical Examinations'!A320:M2662,3,FALSE)</f>
        <v>10.25</v>
      </c>
      <c r="E322" s="35" t="str">
        <f>VLOOKUP(A322,'Medical Examinations'!A320:M2662,4,FALSE)</f>
        <v>No</v>
      </c>
      <c r="F322" s="35" t="str">
        <f>VLOOKUP(A322,'Medical Examinations'!A320:M2662,5,FALSE)</f>
        <v>No</v>
      </c>
      <c r="G322" s="35" t="str">
        <f>VLOOKUP(A322,'Medical Examinations'!A320:M2662,6,FALSE)</f>
        <v>No</v>
      </c>
      <c r="H322" s="35">
        <f>VLOOKUP(A322,'Medical Examinations'!$A$2:$M$2344,7,FALSE)</f>
        <v>3</v>
      </c>
      <c r="I322" s="35" t="str">
        <f>VLOOKUP(A322,'Medical Examinations'!A320:M2662,8,FALSE)</f>
        <v>No</v>
      </c>
      <c r="J322" s="35" t="str">
        <f>VLOOKUP(A322,'Medical Examinations'!A320:M2662,9,FALSE)</f>
        <v>NORMAL WEIGHT</v>
      </c>
      <c r="K322" s="35" t="str">
        <f>VLOOKUP(A322,'Medical Examinations'!A320:M2662,10,FALSE)</f>
        <v>DIABETES</v>
      </c>
      <c r="L322" s="47">
        <f>VLOOKUP(A322,'Hospitalisation Details'!A320:M2662,12,FALSE)</f>
        <v>21408</v>
      </c>
      <c r="M322" s="34">
        <f>VLOOKUP(A322,'Hospitalisation Details'!A311:M2653,6,FALSE)</f>
        <v>30166.62</v>
      </c>
      <c r="N322" s="35" t="str">
        <f>VLOOKUP(A322,'Hospitalisation Details'!A320:M2662,7,FALSE)</f>
        <v>tier - 1</v>
      </c>
      <c r="O322" s="35" t="str">
        <f>VLOOKUP(A322,'Hospitalisation Details'!A320:M2662,8,FALSE)</f>
        <v>tier - 3</v>
      </c>
      <c r="P322" s="35" t="str">
        <f>VLOOKUP(A322,'Hospitalisation Details'!A320:M2662,9,FALSE)</f>
        <v>R1012</v>
      </c>
      <c r="Q322" s="35">
        <f ca="1">VLOOKUP(A322,'Hospitalisation Details'!A320:M2662,13,FALSE)</f>
        <v>66</v>
      </c>
      <c r="R322" s="32"/>
    </row>
    <row r="323" spans="1:18" ht="15.75" x14ac:dyDescent="0.25">
      <c r="A323" s="43" t="s">
        <v>2042</v>
      </c>
      <c r="B323" s="35" t="str">
        <f>VLOOKUP(A323,'Customer Names'!A320:D2655,3,FALSE)</f>
        <v>Siegel</v>
      </c>
      <c r="C323" s="35">
        <f>VLOOKUP(A323,'Medical Examinations'!A321:M2663,2,FALSE)</f>
        <v>17.940000000000001</v>
      </c>
      <c r="D323" s="35">
        <f>VLOOKUP(A323,'Medical Examinations'!A321:M2663,3,FALSE)</f>
        <v>9.77</v>
      </c>
      <c r="E323" s="35" t="str">
        <f>VLOOKUP(A323,'Medical Examinations'!A321:M2663,4,FALSE)</f>
        <v>No</v>
      </c>
      <c r="F323" s="35" t="str">
        <f>VLOOKUP(A323,'Medical Examinations'!A321:M2663,5,FALSE)</f>
        <v>No</v>
      </c>
      <c r="G323" s="35" t="str">
        <f>VLOOKUP(A323,'Medical Examinations'!A321:M2663,6,FALSE)</f>
        <v>No</v>
      </c>
      <c r="H323" s="35">
        <f>VLOOKUP(A323,'Medical Examinations'!$A$2:$M$2344,7,FALSE)</f>
        <v>0</v>
      </c>
      <c r="I323" s="35" t="str">
        <f>VLOOKUP(A323,'Medical Examinations'!A321:M2663,8,FALSE)</f>
        <v>yes</v>
      </c>
      <c r="J323" s="35" t="str">
        <f>VLOOKUP(A323,'Medical Examinations'!A321:M2663,9,FALSE)</f>
        <v>UNDERWEIGHT</v>
      </c>
      <c r="K323" s="35" t="str">
        <f>VLOOKUP(A323,'Medical Examinations'!A321:M2663,10,FALSE)</f>
        <v>DIABETES</v>
      </c>
      <c r="L323" s="47">
        <f>VLOOKUP(A323,'Hospitalisation Details'!A321:M2663,12,FALSE)</f>
        <v>26292</v>
      </c>
      <c r="M323" s="34">
        <f>VLOOKUP(A323,'Hospitalisation Details'!A312:M2654,6,FALSE)</f>
        <v>30134.75</v>
      </c>
      <c r="N323" s="35" t="str">
        <f>VLOOKUP(A323,'Hospitalisation Details'!A321:M2663,7,FALSE)</f>
        <v>tier - 2</v>
      </c>
      <c r="O323" s="35" t="str">
        <f>VLOOKUP(A323,'Hospitalisation Details'!A321:M2663,8,FALSE)</f>
        <v>tier - 3</v>
      </c>
      <c r="P323" s="35" t="str">
        <f>VLOOKUP(A323,'Hospitalisation Details'!A321:M2663,9,FALSE)</f>
        <v>R1011</v>
      </c>
      <c r="Q323" s="35">
        <f ca="1">VLOOKUP(A323,'Hospitalisation Details'!A321:M2663,13,FALSE)</f>
        <v>53</v>
      </c>
      <c r="R323" s="32"/>
    </row>
    <row r="324" spans="1:18" ht="15.75" x14ac:dyDescent="0.25">
      <c r="A324" s="42" t="s">
        <v>2041</v>
      </c>
      <c r="B324" s="35" t="str">
        <f>VLOOKUP(A324,'Customer Names'!A321:D2656,3,FALSE)</f>
        <v>Penrose</v>
      </c>
      <c r="C324" s="35">
        <f>VLOOKUP(A324,'Medical Examinations'!A322:M2664,2,FALSE)</f>
        <v>21.08</v>
      </c>
      <c r="D324" s="35">
        <f>VLOOKUP(A324,'Medical Examinations'!A322:M2664,3,FALSE)</f>
        <v>4.83</v>
      </c>
      <c r="E324" s="35" t="str">
        <f>VLOOKUP(A324,'Medical Examinations'!A322:M2664,4,FALSE)</f>
        <v>No</v>
      </c>
      <c r="F324" s="35" t="str">
        <f>VLOOKUP(A324,'Medical Examinations'!A322:M2664,5,FALSE)</f>
        <v>No</v>
      </c>
      <c r="G324" s="35" t="str">
        <f>VLOOKUP(A324,'Medical Examinations'!A322:M2664,6,FALSE)</f>
        <v>Yes</v>
      </c>
      <c r="H324" s="35">
        <f>VLOOKUP(A324,'Medical Examinations'!$A$2:$M$2344,7,FALSE)</f>
        <v>1</v>
      </c>
      <c r="I324" s="35" t="str">
        <f>VLOOKUP(A324,'Medical Examinations'!A322:M2664,8,FALSE)</f>
        <v>yes</v>
      </c>
      <c r="J324" s="35" t="str">
        <f>VLOOKUP(A324,'Medical Examinations'!A322:M2664,9,FALSE)</f>
        <v>NORMAL WEIGHT</v>
      </c>
      <c r="K324" s="35" t="str">
        <f>VLOOKUP(A324,'Medical Examinations'!A322:M2664,10,FALSE)</f>
        <v>NORMAL</v>
      </c>
      <c r="L324" s="47">
        <f>VLOOKUP(A324,'Hospitalisation Details'!A322:M2664,12,FALSE)</f>
        <v>29100</v>
      </c>
      <c r="M324" s="34">
        <f>VLOOKUP(A324,'Hospitalisation Details'!A313:M2655,6,FALSE)</f>
        <v>30095.97</v>
      </c>
      <c r="N324" s="35" t="str">
        <f>VLOOKUP(A324,'Hospitalisation Details'!A322:M2664,7,FALSE)</f>
        <v>tier - 2</v>
      </c>
      <c r="O324" s="35" t="str">
        <f>VLOOKUP(A324,'Hospitalisation Details'!A322:M2664,8,FALSE)</f>
        <v>tier - 3</v>
      </c>
      <c r="P324" s="35" t="str">
        <f>VLOOKUP(A324,'Hospitalisation Details'!A322:M2664,9,FALSE)</f>
        <v>R1011</v>
      </c>
      <c r="Q324" s="35">
        <f ca="1">VLOOKUP(A324,'Hospitalisation Details'!A322:M2664,13,FALSE)</f>
        <v>45</v>
      </c>
      <c r="R324" s="32"/>
    </row>
    <row r="325" spans="1:18" ht="15.75" x14ac:dyDescent="0.25">
      <c r="A325" s="43" t="s">
        <v>2040</v>
      </c>
      <c r="B325" s="35" t="str">
        <f>VLOOKUP(A325,'Customer Names'!A322:D2657,3,FALSE)</f>
        <v>Schuler</v>
      </c>
      <c r="C325" s="35">
        <f>VLOOKUP(A325,'Medical Examinations'!A323:M2665,2,FALSE)</f>
        <v>37.715000000000003</v>
      </c>
      <c r="D325" s="35">
        <f>VLOOKUP(A325,'Medical Examinations'!A323:M2665,3,FALSE)</f>
        <v>10.86</v>
      </c>
      <c r="E325" s="35" t="str">
        <f>VLOOKUP(A325,'Medical Examinations'!A323:M2665,4,FALSE)</f>
        <v>yes</v>
      </c>
      <c r="F325" s="35" t="str">
        <f>VLOOKUP(A325,'Medical Examinations'!A323:M2665,5,FALSE)</f>
        <v>No</v>
      </c>
      <c r="G325" s="35" t="str">
        <f>VLOOKUP(A325,'Medical Examinations'!A323:M2665,6,FALSE)</f>
        <v>No</v>
      </c>
      <c r="H325" s="35">
        <f>VLOOKUP(A325,'Medical Examinations'!$A$2:$M$2344,7,FALSE)</f>
        <v>0</v>
      </c>
      <c r="I325" s="35" t="str">
        <f>VLOOKUP(A325,'Medical Examinations'!A323:M2665,8,FALSE)</f>
        <v>No</v>
      </c>
      <c r="J325" s="35" t="str">
        <f>VLOOKUP(A325,'Medical Examinations'!A323:M2665,9,FALSE)</f>
        <v>OBESITY</v>
      </c>
      <c r="K325" s="35" t="str">
        <f>VLOOKUP(A325,'Medical Examinations'!A323:M2665,10,FALSE)</f>
        <v>DIABETES</v>
      </c>
      <c r="L325" s="47">
        <f>VLOOKUP(A325,'Hospitalisation Details'!A323:M2665,12,FALSE)</f>
        <v>24639</v>
      </c>
      <c r="M325" s="34">
        <f>VLOOKUP(A325,'Hospitalisation Details'!A314:M2656,6,FALSE)</f>
        <v>30063.58</v>
      </c>
      <c r="N325" s="35" t="str">
        <f>VLOOKUP(A325,'Hospitalisation Details'!A323:M2665,7,FALSE)</f>
        <v>tier - 1</v>
      </c>
      <c r="O325" s="35" t="str">
        <f>VLOOKUP(A325,'Hospitalisation Details'!A323:M2665,8,FALSE)</f>
        <v>tier - 1</v>
      </c>
      <c r="P325" s="35" t="str">
        <f>VLOOKUP(A325,'Hospitalisation Details'!A323:M2665,9,FALSE)</f>
        <v>R1012</v>
      </c>
      <c r="Q325" s="35">
        <f ca="1">VLOOKUP(A325,'Hospitalisation Details'!A323:M2665,13,FALSE)</f>
        <v>57</v>
      </c>
      <c r="R325" s="32"/>
    </row>
    <row r="326" spans="1:18" ht="15.75" x14ac:dyDescent="0.25">
      <c r="A326" s="42" t="s">
        <v>2039</v>
      </c>
      <c r="B326" s="35" t="str">
        <f>VLOOKUP(A326,'Customer Names'!A323:D2658,3,FALSE)</f>
        <v>Walker</v>
      </c>
      <c r="C326" s="35">
        <f>VLOOKUP(A326,'Medical Examinations'!A324:M2666,2,FALSE)</f>
        <v>22.39</v>
      </c>
      <c r="D326" s="35">
        <f>VLOOKUP(A326,'Medical Examinations'!A324:M2666,3,FALSE)</f>
        <v>9.5299999999999994</v>
      </c>
      <c r="E326" s="35" t="str">
        <f>VLOOKUP(A326,'Medical Examinations'!A324:M2666,4,FALSE)</f>
        <v>yes</v>
      </c>
      <c r="F326" s="35" t="str">
        <f>VLOOKUP(A326,'Medical Examinations'!A324:M2666,5,FALSE)</f>
        <v>No</v>
      </c>
      <c r="G326" s="35" t="str">
        <f>VLOOKUP(A326,'Medical Examinations'!A324:M2666,6,FALSE)</f>
        <v>No</v>
      </c>
      <c r="H326" s="35">
        <f>VLOOKUP(A326,'Medical Examinations'!$A$2:$M$2344,7,FALSE)</f>
        <v>0</v>
      </c>
      <c r="I326" s="35" t="str">
        <f>VLOOKUP(A326,'Medical Examinations'!A324:M2666,8,FALSE)</f>
        <v>yes</v>
      </c>
      <c r="J326" s="35" t="str">
        <f>VLOOKUP(A326,'Medical Examinations'!A324:M2666,9,FALSE)</f>
        <v>NORMAL WEIGHT</v>
      </c>
      <c r="K326" s="35" t="str">
        <f>VLOOKUP(A326,'Medical Examinations'!A324:M2666,10,FALSE)</f>
        <v>DIABETES</v>
      </c>
      <c r="L326" s="47">
        <f>VLOOKUP(A326,'Hospitalisation Details'!A324:M2666,12,FALSE)</f>
        <v>29802</v>
      </c>
      <c r="M326" s="34">
        <f>VLOOKUP(A326,'Hospitalisation Details'!A315:M2657,6,FALSE)</f>
        <v>30026.87</v>
      </c>
      <c r="N326" s="35" t="str">
        <f>VLOOKUP(A326,'Hospitalisation Details'!A324:M2666,7,FALSE)</f>
        <v>tier - 2</v>
      </c>
      <c r="O326" s="35" t="str">
        <f>VLOOKUP(A326,'Hospitalisation Details'!A324:M2666,8,FALSE)</f>
        <v>tier - 3</v>
      </c>
      <c r="P326" s="35" t="str">
        <f>VLOOKUP(A326,'Hospitalisation Details'!A324:M2666,9,FALSE)</f>
        <v>R1012</v>
      </c>
      <c r="Q326" s="35">
        <f ca="1">VLOOKUP(A326,'Hospitalisation Details'!A324:M2666,13,FALSE)</f>
        <v>43</v>
      </c>
      <c r="R326" s="32"/>
    </row>
    <row r="327" spans="1:18" ht="15.75" x14ac:dyDescent="0.25">
      <c r="A327" s="43" t="s">
        <v>2038</v>
      </c>
      <c r="B327" s="35" t="str">
        <f>VLOOKUP(A327,'Customer Names'!A324:D2659,3,FALSE)</f>
        <v>Stange</v>
      </c>
      <c r="C327" s="35">
        <f>VLOOKUP(A327,'Medical Examinations'!A325:M2667,2,FALSE)</f>
        <v>28.78</v>
      </c>
      <c r="D327" s="35">
        <f>VLOOKUP(A327,'Medical Examinations'!A325:M2667,3,FALSE)</f>
        <v>5.68</v>
      </c>
      <c r="E327" s="35" t="str">
        <f>VLOOKUP(A327,'Medical Examinations'!A325:M2667,4,FALSE)</f>
        <v>No</v>
      </c>
      <c r="F327" s="35" t="str">
        <f>VLOOKUP(A327,'Medical Examinations'!A325:M2667,5,FALSE)</f>
        <v>No</v>
      </c>
      <c r="G327" s="35" t="str">
        <f>VLOOKUP(A327,'Medical Examinations'!A325:M2667,6,FALSE)</f>
        <v>No</v>
      </c>
      <c r="H327" s="35">
        <f>VLOOKUP(A327,'Medical Examinations'!$A$2:$M$2344,7,FALSE)</f>
        <v>0</v>
      </c>
      <c r="I327" s="35" t="str">
        <f>VLOOKUP(A327,'Medical Examinations'!A325:M2667,8,FALSE)</f>
        <v>yes</v>
      </c>
      <c r="J327" s="35" t="str">
        <f>VLOOKUP(A327,'Medical Examinations'!A325:M2667,9,FALSE)</f>
        <v>OVERWEIGHT</v>
      </c>
      <c r="K327" s="35" t="str">
        <f>VLOOKUP(A327,'Medical Examinations'!A325:M2667,10,FALSE)</f>
        <v>NORMAL</v>
      </c>
      <c r="L327" s="47">
        <f>VLOOKUP(A327,'Hospitalisation Details'!A325:M2667,12,FALSE)</f>
        <v>33516</v>
      </c>
      <c r="M327" s="34">
        <f>VLOOKUP(A327,'Hospitalisation Details'!A316:M2658,6,FALSE)</f>
        <v>29969.67</v>
      </c>
      <c r="N327" s="35" t="str">
        <f>VLOOKUP(A327,'Hospitalisation Details'!A325:M2667,7,FALSE)</f>
        <v>tier - 1</v>
      </c>
      <c r="O327" s="35" t="str">
        <f>VLOOKUP(A327,'Hospitalisation Details'!A325:M2667,8,FALSE)</f>
        <v>tier - 1</v>
      </c>
      <c r="P327" s="35" t="str">
        <f>VLOOKUP(A327,'Hospitalisation Details'!A325:M2667,9,FALSE)</f>
        <v>R1011</v>
      </c>
      <c r="Q327" s="35">
        <f ca="1">VLOOKUP(A327,'Hospitalisation Details'!A325:M2667,13,FALSE)</f>
        <v>33</v>
      </c>
      <c r="R327" s="32"/>
    </row>
    <row r="328" spans="1:18" ht="15.75" x14ac:dyDescent="0.25">
      <c r="A328" s="42" t="s">
        <v>2037</v>
      </c>
      <c r="B328" s="35" t="str">
        <f>VLOOKUP(A328,'Customer Names'!A325:D2660,3,FALSE)</f>
        <v>Roy</v>
      </c>
      <c r="C328" s="35">
        <f>VLOOKUP(A328,'Medical Examinations'!A326:M2668,2,FALSE)</f>
        <v>18.329999999999998</v>
      </c>
      <c r="D328" s="35">
        <f>VLOOKUP(A328,'Medical Examinations'!A326:M2668,3,FALSE)</f>
        <v>5.57</v>
      </c>
      <c r="E328" s="35" t="str">
        <f>VLOOKUP(A328,'Medical Examinations'!A326:M2668,4,FALSE)</f>
        <v>yes</v>
      </c>
      <c r="F328" s="35" t="str">
        <f>VLOOKUP(A328,'Medical Examinations'!A326:M2668,5,FALSE)</f>
        <v>No</v>
      </c>
      <c r="G328" s="35" t="str">
        <f>VLOOKUP(A328,'Medical Examinations'!A326:M2668,6,FALSE)</f>
        <v>No</v>
      </c>
      <c r="H328" s="35">
        <f>VLOOKUP(A328,'Medical Examinations'!$A$2:$M$2344,7,FALSE)</f>
        <v>0</v>
      </c>
      <c r="I328" s="35" t="str">
        <f>VLOOKUP(A328,'Medical Examinations'!A326:M2668,8,FALSE)</f>
        <v>yes</v>
      </c>
      <c r="J328" s="35" t="str">
        <f>VLOOKUP(A328,'Medical Examinations'!A326:M2668,9,FALSE)</f>
        <v>UNDERWEIGHT</v>
      </c>
      <c r="K328" s="35" t="str">
        <f>VLOOKUP(A328,'Medical Examinations'!A326:M2668,10,FALSE)</f>
        <v>NORMAL</v>
      </c>
      <c r="L328" s="47">
        <f>VLOOKUP(A328,'Hospitalisation Details'!A326:M2668,12,FALSE)</f>
        <v>27923</v>
      </c>
      <c r="M328" s="34">
        <f>VLOOKUP(A328,'Hospitalisation Details'!A317:M2659,6,FALSE)</f>
        <v>29933.75</v>
      </c>
      <c r="N328" s="35" t="str">
        <f>VLOOKUP(A328,'Hospitalisation Details'!A326:M2668,7,FALSE)</f>
        <v>tier - 1</v>
      </c>
      <c r="O328" s="35" t="str">
        <f>VLOOKUP(A328,'Hospitalisation Details'!A326:M2668,8,FALSE)</f>
        <v>tier - 1</v>
      </c>
      <c r="P328" s="35" t="str">
        <f>VLOOKUP(A328,'Hospitalisation Details'!A326:M2668,9,FALSE)</f>
        <v>R1011</v>
      </c>
      <c r="Q328" s="35">
        <f ca="1">VLOOKUP(A328,'Hospitalisation Details'!A326:M2668,13,FALSE)</f>
        <v>48</v>
      </c>
      <c r="R328" s="32"/>
    </row>
    <row r="329" spans="1:18" ht="15.75" x14ac:dyDescent="0.25">
      <c r="A329" s="43" t="s">
        <v>2036</v>
      </c>
      <c r="B329" s="35" t="str">
        <f>VLOOKUP(A329,'Customer Names'!A326:D2661,3,FALSE)</f>
        <v>Potere</v>
      </c>
      <c r="C329" s="35">
        <f>VLOOKUP(A329,'Medical Examinations'!A327:M2669,2,FALSE)</f>
        <v>26.39</v>
      </c>
      <c r="D329" s="35">
        <f>VLOOKUP(A329,'Medical Examinations'!A327:M2669,3,FALSE)</f>
        <v>4.58</v>
      </c>
      <c r="E329" s="35" t="str">
        <f>VLOOKUP(A329,'Medical Examinations'!A327:M2669,4,FALSE)</f>
        <v>yes</v>
      </c>
      <c r="F329" s="35" t="str">
        <f>VLOOKUP(A329,'Medical Examinations'!A327:M2669,5,FALSE)</f>
        <v>No</v>
      </c>
      <c r="G329" s="35" t="str">
        <f>VLOOKUP(A329,'Medical Examinations'!A327:M2669,6,FALSE)</f>
        <v>No</v>
      </c>
      <c r="H329" s="35">
        <f>VLOOKUP(A329,'Medical Examinations'!$A$2:$M$2344,7,FALSE)</f>
        <v>1</v>
      </c>
      <c r="I329" s="35" t="str">
        <f>VLOOKUP(A329,'Medical Examinations'!A327:M2669,8,FALSE)</f>
        <v>yes</v>
      </c>
      <c r="J329" s="35" t="str">
        <f>VLOOKUP(A329,'Medical Examinations'!A327:M2669,9,FALSE)</f>
        <v>OVERWEIGHT</v>
      </c>
      <c r="K329" s="35" t="str">
        <f>VLOOKUP(A329,'Medical Examinations'!A327:M2669,10,FALSE)</f>
        <v>NORMAL</v>
      </c>
      <c r="L329" s="47">
        <f>VLOOKUP(A329,'Hospitalisation Details'!A327:M2669,12,FALSE)</f>
        <v>32507</v>
      </c>
      <c r="M329" s="34">
        <f>VLOOKUP(A329,'Hospitalisation Details'!A318:M2660,6,FALSE)</f>
        <v>29929.56</v>
      </c>
      <c r="N329" s="35" t="str">
        <f>VLOOKUP(A329,'Hospitalisation Details'!A327:M2669,7,FALSE)</f>
        <v>tier - 1</v>
      </c>
      <c r="O329" s="35" t="str">
        <f>VLOOKUP(A329,'Hospitalisation Details'!A327:M2669,8,FALSE)</f>
        <v>tier - 1</v>
      </c>
      <c r="P329" s="35" t="str">
        <f>VLOOKUP(A329,'Hospitalisation Details'!A327:M2669,9,FALSE)</f>
        <v>R1011</v>
      </c>
      <c r="Q329" s="35">
        <f ca="1">VLOOKUP(A329,'Hospitalisation Details'!A327:M2669,13,FALSE)</f>
        <v>36</v>
      </c>
      <c r="R329" s="32"/>
    </row>
    <row r="330" spans="1:18" ht="15.75" x14ac:dyDescent="0.25">
      <c r="A330" s="42" t="s">
        <v>2035</v>
      </c>
      <c r="B330" s="35" t="str">
        <f>VLOOKUP(A330,'Customer Names'!A327:D2662,3,FALSE)</f>
        <v>Podgurski</v>
      </c>
      <c r="C330" s="35">
        <f>VLOOKUP(A330,'Medical Examinations'!A328:M2670,2,FALSE)</f>
        <v>19.260000000000002</v>
      </c>
      <c r="D330" s="35">
        <f>VLOOKUP(A330,'Medical Examinations'!A328:M2670,3,FALSE)</f>
        <v>8.9600000000000009</v>
      </c>
      <c r="E330" s="35" t="str">
        <f>VLOOKUP(A330,'Medical Examinations'!A328:M2670,4,FALSE)</f>
        <v>yes</v>
      </c>
      <c r="F330" s="35" t="str">
        <f>VLOOKUP(A330,'Medical Examinations'!A328:M2670,5,FALSE)</f>
        <v>No</v>
      </c>
      <c r="G330" s="35" t="str">
        <f>VLOOKUP(A330,'Medical Examinations'!A328:M2670,6,FALSE)</f>
        <v>No</v>
      </c>
      <c r="H330" s="35">
        <f>VLOOKUP(A330,'Medical Examinations'!$A$2:$M$2344,7,FALSE)</f>
        <v>1</v>
      </c>
      <c r="I330" s="35" t="str">
        <f>VLOOKUP(A330,'Medical Examinations'!A328:M2670,8,FALSE)</f>
        <v>yes</v>
      </c>
      <c r="J330" s="35" t="str">
        <f>VLOOKUP(A330,'Medical Examinations'!A328:M2670,9,FALSE)</f>
        <v>NORMAL WEIGHT</v>
      </c>
      <c r="K330" s="35" t="str">
        <f>VLOOKUP(A330,'Medical Examinations'!A328:M2670,10,FALSE)</f>
        <v>DIABETES</v>
      </c>
      <c r="L330" s="47">
        <f>VLOOKUP(A330,'Hospitalisation Details'!A328:M2670,12,FALSE)</f>
        <v>27625</v>
      </c>
      <c r="M330" s="34">
        <f>VLOOKUP(A330,'Hospitalisation Details'!A319:M2661,6,FALSE)</f>
        <v>29899.25</v>
      </c>
      <c r="N330" s="35" t="str">
        <f>VLOOKUP(A330,'Hospitalisation Details'!A328:M2670,7,FALSE)</f>
        <v>tier - 1</v>
      </c>
      <c r="O330" s="35" t="str">
        <f>VLOOKUP(A330,'Hospitalisation Details'!A328:M2670,8,FALSE)</f>
        <v>tier - 3</v>
      </c>
      <c r="P330" s="35" t="str">
        <f>VLOOKUP(A330,'Hospitalisation Details'!A328:M2670,9,FALSE)</f>
        <v>R1011</v>
      </c>
      <c r="Q330" s="35">
        <f ca="1">VLOOKUP(A330,'Hospitalisation Details'!A328:M2670,13,FALSE)</f>
        <v>49</v>
      </c>
      <c r="R330" s="32"/>
    </row>
    <row r="331" spans="1:18" ht="15.75" x14ac:dyDescent="0.25">
      <c r="A331" s="43" t="s">
        <v>2034</v>
      </c>
      <c r="B331" s="35" t="str">
        <f>VLOOKUP(A331,'Customer Names'!A328:D2663,3,FALSE)</f>
        <v>Diamond</v>
      </c>
      <c r="C331" s="35">
        <f>VLOOKUP(A331,'Medical Examinations'!A329:M2671,2,FALSE)</f>
        <v>26.92</v>
      </c>
      <c r="D331" s="35">
        <f>VLOOKUP(A331,'Medical Examinations'!A329:M2671,3,FALSE)</f>
        <v>6.09</v>
      </c>
      <c r="E331" s="35" t="str">
        <f>VLOOKUP(A331,'Medical Examinations'!A329:M2671,4,FALSE)</f>
        <v>No</v>
      </c>
      <c r="F331" s="35" t="str">
        <f>VLOOKUP(A331,'Medical Examinations'!A329:M2671,5,FALSE)</f>
        <v>No</v>
      </c>
      <c r="G331" s="35" t="str">
        <f>VLOOKUP(A331,'Medical Examinations'!A329:M2671,6,FALSE)</f>
        <v>No</v>
      </c>
      <c r="H331" s="35">
        <f>VLOOKUP(A331,'Medical Examinations'!$A$2:$M$2344,7,FALSE)</f>
        <v>0</v>
      </c>
      <c r="I331" s="35" t="str">
        <f>VLOOKUP(A331,'Medical Examinations'!A329:M2671,8,FALSE)</f>
        <v>yes</v>
      </c>
      <c r="J331" s="35" t="str">
        <f>VLOOKUP(A331,'Medical Examinations'!A329:M2671,9,FALSE)</f>
        <v>OVERWEIGHT</v>
      </c>
      <c r="K331" s="35" t="str">
        <f>VLOOKUP(A331,'Medical Examinations'!A329:M2671,10,FALSE)</f>
        <v>PREDIABETES</v>
      </c>
      <c r="L331" s="47">
        <f>VLOOKUP(A331,'Hospitalisation Details'!A329:M2671,12,FALSE)</f>
        <v>32872</v>
      </c>
      <c r="M331" s="34">
        <f>VLOOKUP(A331,'Hospitalisation Details'!A320:M2662,6,FALSE)</f>
        <v>29852.48</v>
      </c>
      <c r="N331" s="35" t="str">
        <f>VLOOKUP(A331,'Hospitalisation Details'!A329:M2671,7,FALSE)</f>
        <v>tier - 1</v>
      </c>
      <c r="O331" s="35" t="str">
        <f>VLOOKUP(A331,'Hospitalisation Details'!A329:M2671,8,FALSE)</f>
        <v>tier - 3</v>
      </c>
      <c r="P331" s="35" t="str">
        <f>VLOOKUP(A331,'Hospitalisation Details'!A329:M2671,9,FALSE)</f>
        <v>R1011</v>
      </c>
      <c r="Q331" s="35">
        <f ca="1">VLOOKUP(A331,'Hospitalisation Details'!A329:M2671,13,FALSE)</f>
        <v>35</v>
      </c>
      <c r="R331" s="32"/>
    </row>
    <row r="332" spans="1:18" ht="15.75" x14ac:dyDescent="0.25">
      <c r="A332" s="42" t="s">
        <v>2033</v>
      </c>
      <c r="B332" s="35" t="str">
        <f>VLOOKUP(A332,'Customer Names'!A329:D2664,3,FALSE)</f>
        <v>Sallade</v>
      </c>
      <c r="C332" s="35">
        <f>VLOOKUP(A332,'Medical Examinations'!A330:M2672,2,FALSE)</f>
        <v>19.73</v>
      </c>
      <c r="D332" s="35">
        <f>VLOOKUP(A332,'Medical Examinations'!A330:M2672,3,FALSE)</f>
        <v>4.3600000000000003</v>
      </c>
      <c r="E332" s="35" t="str">
        <f>VLOOKUP(A332,'Medical Examinations'!A330:M2672,4,FALSE)</f>
        <v>No</v>
      </c>
      <c r="F332" s="35" t="str">
        <f>VLOOKUP(A332,'Medical Examinations'!A330:M2672,5,FALSE)</f>
        <v>No</v>
      </c>
      <c r="G332" s="35" t="str">
        <f>VLOOKUP(A332,'Medical Examinations'!A330:M2672,6,FALSE)</f>
        <v>No</v>
      </c>
      <c r="H332" s="35">
        <f>VLOOKUP(A332,'Medical Examinations'!$A$2:$M$2344,7,FALSE)</f>
        <v>0</v>
      </c>
      <c r="I332" s="35" t="str">
        <f>VLOOKUP(A332,'Medical Examinations'!A330:M2672,8,FALSE)</f>
        <v>yes</v>
      </c>
      <c r="J332" s="35" t="str">
        <f>VLOOKUP(A332,'Medical Examinations'!A330:M2672,9,FALSE)</f>
        <v>NORMAL WEIGHT</v>
      </c>
      <c r="K332" s="35" t="str">
        <f>VLOOKUP(A332,'Medical Examinations'!A330:M2672,10,FALSE)</f>
        <v>NORMAL</v>
      </c>
      <c r="L332" s="47">
        <f>VLOOKUP(A332,'Hospitalisation Details'!A330:M2672,12,FALSE)</f>
        <v>30253</v>
      </c>
      <c r="M332" s="34">
        <f>VLOOKUP(A332,'Hospitalisation Details'!A321:M2663,6,FALSE)</f>
        <v>29818.76</v>
      </c>
      <c r="N332" s="35" t="str">
        <f>VLOOKUP(A332,'Hospitalisation Details'!A330:M2672,7,FALSE)</f>
        <v>tier - 1</v>
      </c>
      <c r="O332" s="35" t="str">
        <f>VLOOKUP(A332,'Hospitalisation Details'!A330:M2672,8,FALSE)</f>
        <v>tier - 1</v>
      </c>
      <c r="P332" s="35" t="str">
        <f>VLOOKUP(A332,'Hospitalisation Details'!A330:M2672,9,FALSE)</f>
        <v>R1012</v>
      </c>
      <c r="Q332" s="35">
        <f ca="1">VLOOKUP(A332,'Hospitalisation Details'!A330:M2672,13,FALSE)</f>
        <v>42</v>
      </c>
      <c r="R332" s="32"/>
    </row>
    <row r="333" spans="1:18" ht="15.75" x14ac:dyDescent="0.25">
      <c r="A333" s="43" t="s">
        <v>2032</v>
      </c>
      <c r="B333" s="35" t="str">
        <f>VLOOKUP(A333,'Customer Names'!A330:D2665,3,FALSE)</f>
        <v>Zhang</v>
      </c>
      <c r="C333" s="35">
        <f>VLOOKUP(A333,'Medical Examinations'!A331:M2673,2,FALSE)</f>
        <v>23.56</v>
      </c>
      <c r="D333" s="35">
        <f>VLOOKUP(A333,'Medical Examinations'!A331:M2673,3,FALSE)</f>
        <v>11.74</v>
      </c>
      <c r="E333" s="35" t="str">
        <f>VLOOKUP(A333,'Medical Examinations'!A331:M2673,4,FALSE)</f>
        <v>yes</v>
      </c>
      <c r="F333" s="35" t="str">
        <f>VLOOKUP(A333,'Medical Examinations'!A331:M2673,5,FALSE)</f>
        <v>No</v>
      </c>
      <c r="G333" s="35" t="str">
        <f>VLOOKUP(A333,'Medical Examinations'!A331:M2673,6,FALSE)</f>
        <v>No</v>
      </c>
      <c r="H333" s="35">
        <f>VLOOKUP(A333,'Medical Examinations'!$A$2:$M$2344,7,FALSE)</f>
        <v>0</v>
      </c>
      <c r="I333" s="35" t="str">
        <f>VLOOKUP(A333,'Medical Examinations'!A331:M2673,8,FALSE)</f>
        <v>yes</v>
      </c>
      <c r="J333" s="35" t="str">
        <f>VLOOKUP(A333,'Medical Examinations'!A331:M2673,9,FALSE)</f>
        <v>NORMAL WEIGHT</v>
      </c>
      <c r="K333" s="35" t="str">
        <f>VLOOKUP(A333,'Medical Examinations'!A331:M2673,10,FALSE)</f>
        <v>DIABETES</v>
      </c>
      <c r="L333" s="47">
        <f>VLOOKUP(A333,'Hospitalisation Details'!A331:M2673,12,FALSE)</f>
        <v>29811</v>
      </c>
      <c r="M333" s="34">
        <f>VLOOKUP(A333,'Hospitalisation Details'!A322:M2664,6,FALSE)</f>
        <v>29816.639999999999</v>
      </c>
      <c r="N333" s="35" t="str">
        <f>VLOOKUP(A333,'Hospitalisation Details'!A331:M2673,7,FALSE)</f>
        <v>tier - 1</v>
      </c>
      <c r="O333" s="35" t="str">
        <f>VLOOKUP(A333,'Hospitalisation Details'!A331:M2673,8,FALSE)</f>
        <v>tier - 2</v>
      </c>
      <c r="P333" s="35" t="str">
        <f>VLOOKUP(A333,'Hospitalisation Details'!A331:M2673,9,FALSE)</f>
        <v>R1011</v>
      </c>
      <c r="Q333" s="35">
        <f ca="1">VLOOKUP(A333,'Hospitalisation Details'!A331:M2673,13,FALSE)</f>
        <v>43</v>
      </c>
      <c r="R333" s="32"/>
    </row>
    <row r="334" spans="1:18" ht="15.75" x14ac:dyDescent="0.25">
      <c r="A334" s="42" t="s">
        <v>2031</v>
      </c>
      <c r="B334" s="35" t="str">
        <f>VLOOKUP(A334,'Customer Names'!A331:D2666,3,FALSE)</f>
        <v>Chatfield</v>
      </c>
      <c r="C334" s="35">
        <f>VLOOKUP(A334,'Medical Examinations'!A332:M2674,2,FALSE)</f>
        <v>37.67</v>
      </c>
      <c r="D334" s="35">
        <f>VLOOKUP(A334,'Medical Examinations'!A332:M2674,3,FALSE)</f>
        <v>5.89</v>
      </c>
      <c r="E334" s="35" t="str">
        <f>VLOOKUP(A334,'Medical Examinations'!A332:M2674,4,FALSE)</f>
        <v>No</v>
      </c>
      <c r="F334" s="35" t="str">
        <f>VLOOKUP(A334,'Medical Examinations'!A332:M2674,5,FALSE)</f>
        <v>No</v>
      </c>
      <c r="G334" s="35" t="str">
        <f>VLOOKUP(A334,'Medical Examinations'!A332:M2674,6,FALSE)</f>
        <v>No</v>
      </c>
      <c r="H334" s="35">
        <f>VLOOKUP(A334,'Medical Examinations'!$A$2:$M$2344,7,FALSE)</f>
        <v>1</v>
      </c>
      <c r="I334" s="35" t="str">
        <f>VLOOKUP(A334,'Medical Examinations'!A332:M2674,8,FALSE)</f>
        <v>yes</v>
      </c>
      <c r="J334" s="35" t="str">
        <f>VLOOKUP(A334,'Medical Examinations'!A332:M2674,9,FALSE)</f>
        <v>OBESITY</v>
      </c>
      <c r="K334" s="35" t="str">
        <f>VLOOKUP(A334,'Medical Examinations'!A332:M2674,10,FALSE)</f>
        <v>PREDIABETES</v>
      </c>
      <c r="L334" s="47">
        <f>VLOOKUP(A334,'Hospitalisation Details'!A332:M2674,12,FALSE)</f>
        <v>35966</v>
      </c>
      <c r="M334" s="34">
        <f>VLOOKUP(A334,'Hospitalisation Details'!A323:M2665,6,FALSE)</f>
        <v>29760.6</v>
      </c>
      <c r="N334" s="35" t="str">
        <f>VLOOKUP(A334,'Hospitalisation Details'!A332:M2674,7,FALSE)</f>
        <v>tier - 1</v>
      </c>
      <c r="O334" s="35" t="str">
        <f>VLOOKUP(A334,'Hospitalisation Details'!A332:M2674,8,FALSE)</f>
        <v>tier - 2</v>
      </c>
      <c r="P334" s="35" t="str">
        <f>VLOOKUP(A334,'Hospitalisation Details'!A332:M2674,9,FALSE)</f>
        <v>R1011</v>
      </c>
      <c r="Q334" s="35">
        <f ca="1">VLOOKUP(A334,'Hospitalisation Details'!A332:M2674,13,FALSE)</f>
        <v>26</v>
      </c>
      <c r="R334" s="32"/>
    </row>
    <row r="335" spans="1:18" ht="15.75" x14ac:dyDescent="0.25">
      <c r="A335" s="43" t="s">
        <v>2030</v>
      </c>
      <c r="B335" s="35" t="str">
        <f>VLOOKUP(A335,'Customer Names'!A332:D2667,3,FALSE)</f>
        <v>Bruns</v>
      </c>
      <c r="C335" s="35">
        <f>VLOOKUP(A335,'Medical Examinations'!A333:M2675,2,FALSE)</f>
        <v>18.73</v>
      </c>
      <c r="D335" s="35">
        <f>VLOOKUP(A335,'Medical Examinations'!A333:M2675,3,FALSE)</f>
        <v>10.64</v>
      </c>
      <c r="E335" s="35" t="str">
        <f>VLOOKUP(A335,'Medical Examinations'!A333:M2675,4,FALSE)</f>
        <v>No</v>
      </c>
      <c r="F335" s="35" t="str">
        <f>VLOOKUP(A335,'Medical Examinations'!A333:M2675,5,FALSE)</f>
        <v>No</v>
      </c>
      <c r="G335" s="35" t="str">
        <f>VLOOKUP(A335,'Medical Examinations'!A333:M2675,6,FALSE)</f>
        <v>No</v>
      </c>
      <c r="H335" s="35">
        <f>VLOOKUP(A335,'Medical Examinations'!$A$2:$M$2344,7,FALSE)</f>
        <v>2</v>
      </c>
      <c r="I335" s="35" t="str">
        <f>VLOOKUP(A335,'Medical Examinations'!A333:M2675,8,FALSE)</f>
        <v>yes</v>
      </c>
      <c r="J335" s="35" t="str">
        <f>VLOOKUP(A335,'Medical Examinations'!A333:M2675,9,FALSE)</f>
        <v>NORMAL WEIGHT</v>
      </c>
      <c r="K335" s="35" t="str">
        <f>VLOOKUP(A335,'Medical Examinations'!A333:M2675,10,FALSE)</f>
        <v>DIABETES</v>
      </c>
      <c r="L335" s="47">
        <f>VLOOKUP(A335,'Hospitalisation Details'!A333:M2675,12,FALSE)</f>
        <v>26899</v>
      </c>
      <c r="M335" s="34">
        <f>VLOOKUP(A335,'Hospitalisation Details'!A324:M2666,6,FALSE)</f>
        <v>29757.69</v>
      </c>
      <c r="N335" s="35" t="str">
        <f>VLOOKUP(A335,'Hospitalisation Details'!A333:M2675,7,FALSE)</f>
        <v>tier - 1</v>
      </c>
      <c r="O335" s="35" t="str">
        <f>VLOOKUP(A335,'Hospitalisation Details'!A333:M2675,8,FALSE)</f>
        <v>tier - 3</v>
      </c>
      <c r="P335" s="35" t="str">
        <f>VLOOKUP(A335,'Hospitalisation Details'!A333:M2675,9,FALSE)</f>
        <v>R1011</v>
      </c>
      <c r="Q335" s="35">
        <f ca="1">VLOOKUP(A335,'Hospitalisation Details'!A333:M2675,13,FALSE)</f>
        <v>51</v>
      </c>
      <c r="R335" s="32"/>
    </row>
    <row r="336" spans="1:18" ht="15.75" x14ac:dyDescent="0.25">
      <c r="A336" s="42" t="s">
        <v>2029</v>
      </c>
      <c r="B336" s="35" t="str">
        <f>VLOOKUP(A336,'Customer Names'!A333:D2668,3,FALSE)</f>
        <v>Yochum</v>
      </c>
      <c r="C336" s="35">
        <f>VLOOKUP(A336,'Medical Examinations'!A334:M2676,2,FALSE)</f>
        <v>33.090000000000003</v>
      </c>
      <c r="D336" s="35">
        <f>VLOOKUP(A336,'Medical Examinations'!A334:M2676,3,FALSE)</f>
        <v>6.06</v>
      </c>
      <c r="E336" s="35" t="str">
        <f>VLOOKUP(A336,'Medical Examinations'!A334:M2676,4,FALSE)</f>
        <v>No</v>
      </c>
      <c r="F336" s="35" t="str">
        <f>VLOOKUP(A336,'Medical Examinations'!A334:M2676,5,FALSE)</f>
        <v>No</v>
      </c>
      <c r="G336" s="35" t="str">
        <f>VLOOKUP(A336,'Medical Examinations'!A334:M2676,6,FALSE)</f>
        <v>Yes</v>
      </c>
      <c r="H336" s="35">
        <f>VLOOKUP(A336,'Medical Examinations'!$A$2:$M$2344,7,FALSE)</f>
        <v>1</v>
      </c>
      <c r="I336" s="35" t="str">
        <f>VLOOKUP(A336,'Medical Examinations'!A334:M2676,8,FALSE)</f>
        <v>yes</v>
      </c>
      <c r="J336" s="35" t="str">
        <f>VLOOKUP(A336,'Medical Examinations'!A334:M2676,9,FALSE)</f>
        <v>OBESITY</v>
      </c>
      <c r="K336" s="35" t="str">
        <f>VLOOKUP(A336,'Medical Examinations'!A334:M2676,10,FALSE)</f>
        <v>PREDIABETES</v>
      </c>
      <c r="L336" s="47">
        <f>VLOOKUP(A336,'Hospitalisation Details'!A334:M2676,12,FALSE)</f>
        <v>34177</v>
      </c>
      <c r="M336" s="34">
        <f>VLOOKUP(A336,'Hospitalisation Details'!A325:M2667,6,FALSE)</f>
        <v>29622.69</v>
      </c>
      <c r="N336" s="35" t="str">
        <f>VLOOKUP(A336,'Hospitalisation Details'!A334:M2676,7,FALSE)</f>
        <v>tier - 1</v>
      </c>
      <c r="O336" s="35" t="str">
        <f>VLOOKUP(A336,'Hospitalisation Details'!A334:M2676,8,FALSE)</f>
        <v>tier - 1</v>
      </c>
      <c r="P336" s="35" t="str">
        <f>VLOOKUP(A336,'Hospitalisation Details'!A334:M2676,9,FALSE)</f>
        <v>R1011</v>
      </c>
      <c r="Q336" s="35">
        <f ca="1">VLOOKUP(A336,'Hospitalisation Details'!A334:M2676,13,FALSE)</f>
        <v>31</v>
      </c>
      <c r="R336" s="32"/>
    </row>
    <row r="337" spans="1:18" ht="15.75" x14ac:dyDescent="0.25">
      <c r="A337" s="43" t="s">
        <v>2028</v>
      </c>
      <c r="B337" s="35" t="str">
        <f>VLOOKUP(A337,'Customer Names'!A334:D2669,3,FALSE)</f>
        <v>Freeburn</v>
      </c>
      <c r="C337" s="35">
        <f>VLOOKUP(A337,'Medical Examinations'!A335:M2677,2,FALSE)</f>
        <v>18.329999999999998</v>
      </c>
      <c r="D337" s="35">
        <f>VLOOKUP(A337,'Medical Examinations'!A335:M2677,3,FALSE)</f>
        <v>7.46</v>
      </c>
      <c r="E337" s="35" t="str">
        <f>VLOOKUP(A337,'Medical Examinations'!A335:M2677,4,FALSE)</f>
        <v>yes</v>
      </c>
      <c r="F337" s="35" t="str">
        <f>VLOOKUP(A337,'Medical Examinations'!A335:M2677,5,FALSE)</f>
        <v>No</v>
      </c>
      <c r="G337" s="35" t="str">
        <f>VLOOKUP(A337,'Medical Examinations'!A335:M2677,6,FALSE)</f>
        <v>No</v>
      </c>
      <c r="H337" s="35">
        <f>VLOOKUP(A337,'Medical Examinations'!$A$2:$M$2344,7,FALSE)</f>
        <v>1</v>
      </c>
      <c r="I337" s="35" t="str">
        <f>VLOOKUP(A337,'Medical Examinations'!A335:M2677,8,FALSE)</f>
        <v>yes</v>
      </c>
      <c r="J337" s="35" t="str">
        <f>VLOOKUP(A337,'Medical Examinations'!A335:M2677,9,FALSE)</f>
        <v>UNDERWEIGHT</v>
      </c>
      <c r="K337" s="35" t="str">
        <f>VLOOKUP(A337,'Medical Examinations'!A335:M2677,10,FALSE)</f>
        <v>DIABETES</v>
      </c>
      <c r="L337" s="47">
        <f>VLOOKUP(A337,'Hospitalisation Details'!A335:M2677,12,FALSE)</f>
        <v>27701</v>
      </c>
      <c r="M337" s="34">
        <f>VLOOKUP(A337,'Hospitalisation Details'!A326:M2668,6,FALSE)</f>
        <v>29583.8</v>
      </c>
      <c r="N337" s="35" t="str">
        <f>VLOOKUP(A337,'Hospitalisation Details'!A335:M2677,7,FALSE)</f>
        <v>tier - 1</v>
      </c>
      <c r="O337" s="35" t="str">
        <f>VLOOKUP(A337,'Hospitalisation Details'!A335:M2677,8,FALSE)</f>
        <v>tier - 1</v>
      </c>
      <c r="P337" s="35" t="str">
        <f>VLOOKUP(A337,'Hospitalisation Details'!A335:M2677,9,FALSE)</f>
        <v>R1011</v>
      </c>
      <c r="Q337" s="35">
        <f ca="1">VLOOKUP(A337,'Hospitalisation Details'!A335:M2677,13,FALSE)</f>
        <v>49</v>
      </c>
      <c r="R337" s="32"/>
    </row>
    <row r="338" spans="1:18" ht="15.75" x14ac:dyDescent="0.25">
      <c r="A338" s="42" t="s">
        <v>2027</v>
      </c>
      <c r="B338" s="35" t="str">
        <f>VLOOKUP(A338,'Customer Names'!A335:D2670,3,FALSE)</f>
        <v>Spencer</v>
      </c>
      <c r="C338" s="35">
        <f>VLOOKUP(A338,'Medical Examinations'!A336:M2678,2,FALSE)</f>
        <v>27.74</v>
      </c>
      <c r="D338" s="35">
        <f>VLOOKUP(A338,'Medical Examinations'!A336:M2678,3,FALSE)</f>
        <v>4.68</v>
      </c>
      <c r="E338" s="35" t="str">
        <f>VLOOKUP(A338,'Medical Examinations'!A336:M2678,4,FALSE)</f>
        <v>yes</v>
      </c>
      <c r="F338" s="35" t="str">
        <f>VLOOKUP(A338,'Medical Examinations'!A336:M2678,5,FALSE)</f>
        <v>No</v>
      </c>
      <c r="G338" s="35" t="str">
        <f>VLOOKUP(A338,'Medical Examinations'!A336:M2678,6,FALSE)</f>
        <v>No</v>
      </c>
      <c r="H338" s="35">
        <f>VLOOKUP(A338,'Medical Examinations'!$A$2:$M$2344,7,FALSE)</f>
        <v>2</v>
      </c>
      <c r="I338" s="35" t="str">
        <f>VLOOKUP(A338,'Medical Examinations'!A336:M2678,8,FALSE)</f>
        <v>yes</v>
      </c>
      <c r="J338" s="35" t="str">
        <f>VLOOKUP(A338,'Medical Examinations'!A336:M2678,9,FALSE)</f>
        <v>OVERWEIGHT</v>
      </c>
      <c r="K338" s="35" t="str">
        <f>VLOOKUP(A338,'Medical Examinations'!A336:M2678,10,FALSE)</f>
        <v>NORMAL</v>
      </c>
      <c r="L338" s="47">
        <f>VLOOKUP(A338,'Hospitalisation Details'!A336:M2678,12,FALSE)</f>
        <v>21843</v>
      </c>
      <c r="M338" s="34">
        <f>VLOOKUP(A338,'Hospitalisation Details'!A327:M2669,6,FALSE)</f>
        <v>29523.17</v>
      </c>
      <c r="N338" s="35" t="str">
        <f>VLOOKUP(A338,'Hospitalisation Details'!A336:M2678,7,FALSE)</f>
        <v>tier - 1</v>
      </c>
      <c r="O338" s="35" t="str">
        <f>VLOOKUP(A338,'Hospitalisation Details'!A336:M2678,8,FALSE)</f>
        <v>tier - 2</v>
      </c>
      <c r="P338" s="35" t="str">
        <f>VLOOKUP(A338,'Hospitalisation Details'!A336:M2678,9,FALSE)</f>
        <v>R1024</v>
      </c>
      <c r="Q338" s="35">
        <f ca="1">VLOOKUP(A338,'Hospitalisation Details'!A336:M2678,13,FALSE)</f>
        <v>65</v>
      </c>
      <c r="R338" s="32"/>
    </row>
    <row r="339" spans="1:18" ht="15.75" x14ac:dyDescent="0.25">
      <c r="A339" s="43" t="s">
        <v>2026</v>
      </c>
      <c r="B339" s="35" t="str">
        <f>VLOOKUP(A339,'Customer Names'!A336:D2671,3,FALSE)</f>
        <v>Jarosik</v>
      </c>
      <c r="C339" s="35">
        <f>VLOOKUP(A339,'Medical Examinations'!A337:M2679,2,FALSE)</f>
        <v>24.2</v>
      </c>
      <c r="D339" s="35">
        <f>VLOOKUP(A339,'Medical Examinations'!A337:M2679,3,FALSE)</f>
        <v>6.15</v>
      </c>
      <c r="E339" s="35" t="str">
        <f>VLOOKUP(A339,'Medical Examinations'!A337:M2679,4,FALSE)</f>
        <v>No</v>
      </c>
      <c r="F339" s="35" t="str">
        <f>VLOOKUP(A339,'Medical Examinations'!A337:M2679,5,FALSE)</f>
        <v>No</v>
      </c>
      <c r="G339" s="35" t="str">
        <f>VLOOKUP(A339,'Medical Examinations'!A337:M2679,6,FALSE)</f>
        <v>No</v>
      </c>
      <c r="H339" s="35">
        <f>VLOOKUP(A339,'Medical Examinations'!$A$2:$M$2344,7,FALSE)</f>
        <v>1</v>
      </c>
      <c r="I339" s="35" t="str">
        <f>VLOOKUP(A339,'Medical Examinations'!A337:M2679,8,FALSE)</f>
        <v>yes</v>
      </c>
      <c r="J339" s="35" t="str">
        <f>VLOOKUP(A339,'Medical Examinations'!A337:M2679,9,FALSE)</f>
        <v>NORMAL WEIGHT</v>
      </c>
      <c r="K339" s="35" t="str">
        <f>VLOOKUP(A339,'Medical Examinations'!A337:M2679,10,FALSE)</f>
        <v>PREDIABETES</v>
      </c>
      <c r="L339" s="47">
        <f>VLOOKUP(A339,'Hospitalisation Details'!A337:M2679,12,FALSE)</f>
        <v>31974</v>
      </c>
      <c r="M339" s="34">
        <f>VLOOKUP(A339,'Hospitalisation Details'!A328:M2670,6,FALSE)</f>
        <v>29443.59</v>
      </c>
      <c r="N339" s="35" t="str">
        <f>VLOOKUP(A339,'Hospitalisation Details'!A337:M2679,7,FALSE)</f>
        <v>tier - 1</v>
      </c>
      <c r="O339" s="35" t="str">
        <f>VLOOKUP(A339,'Hospitalisation Details'!A337:M2679,8,FALSE)</f>
        <v>tier - 1</v>
      </c>
      <c r="P339" s="35" t="str">
        <f>VLOOKUP(A339,'Hospitalisation Details'!A337:M2679,9,FALSE)</f>
        <v>R1011</v>
      </c>
      <c r="Q339" s="35">
        <f ca="1">VLOOKUP(A339,'Hospitalisation Details'!A337:M2679,13,FALSE)</f>
        <v>37</v>
      </c>
      <c r="R339" s="32"/>
    </row>
    <row r="340" spans="1:18" ht="15.75" x14ac:dyDescent="0.25">
      <c r="A340" s="42" t="s">
        <v>2025</v>
      </c>
      <c r="B340" s="35" t="str">
        <f>VLOOKUP(A340,'Customer Names'!A337:D2672,3,FALSE)</f>
        <v>Heinzen</v>
      </c>
      <c r="C340" s="35">
        <f>VLOOKUP(A340,'Medical Examinations'!A338:M2680,2,FALSE)</f>
        <v>22.03</v>
      </c>
      <c r="D340" s="35">
        <f>VLOOKUP(A340,'Medical Examinations'!A338:M2680,3,FALSE)</f>
        <v>4.28</v>
      </c>
      <c r="E340" s="35" t="str">
        <f>VLOOKUP(A340,'Medical Examinations'!A338:M2680,4,FALSE)</f>
        <v>yes</v>
      </c>
      <c r="F340" s="35" t="str">
        <f>VLOOKUP(A340,'Medical Examinations'!A338:M2680,5,FALSE)</f>
        <v>No</v>
      </c>
      <c r="G340" s="35" t="str">
        <f>VLOOKUP(A340,'Medical Examinations'!A338:M2680,6,FALSE)</f>
        <v>No</v>
      </c>
      <c r="H340" s="35">
        <f>VLOOKUP(A340,'Medical Examinations'!$A$2:$M$2344,7,FALSE)</f>
        <v>0</v>
      </c>
      <c r="I340" s="35" t="str">
        <f>VLOOKUP(A340,'Medical Examinations'!A338:M2680,8,FALSE)</f>
        <v>yes</v>
      </c>
      <c r="J340" s="35" t="str">
        <f>VLOOKUP(A340,'Medical Examinations'!A338:M2680,9,FALSE)</f>
        <v>NORMAL WEIGHT</v>
      </c>
      <c r="K340" s="35" t="str">
        <f>VLOOKUP(A340,'Medical Examinations'!A338:M2680,10,FALSE)</f>
        <v>NORMAL</v>
      </c>
      <c r="L340" s="47">
        <f>VLOOKUP(A340,'Hospitalisation Details'!A338:M2680,12,FALSE)</f>
        <v>31358</v>
      </c>
      <c r="M340" s="34">
        <f>VLOOKUP(A340,'Hospitalisation Details'!A329:M2671,6,FALSE)</f>
        <v>29352.560000000001</v>
      </c>
      <c r="N340" s="35" t="str">
        <f>VLOOKUP(A340,'Hospitalisation Details'!A338:M2680,7,FALSE)</f>
        <v>tier - 1</v>
      </c>
      <c r="O340" s="35" t="str">
        <f>VLOOKUP(A340,'Hospitalisation Details'!A338:M2680,8,FALSE)</f>
        <v>tier - 1</v>
      </c>
      <c r="P340" s="35" t="str">
        <f>VLOOKUP(A340,'Hospitalisation Details'!A338:M2680,9,FALSE)</f>
        <v>R1011</v>
      </c>
      <c r="Q340" s="35">
        <f ca="1">VLOOKUP(A340,'Hospitalisation Details'!A338:M2680,13,FALSE)</f>
        <v>39</v>
      </c>
      <c r="R340" s="32"/>
    </row>
    <row r="341" spans="1:18" ht="15.75" x14ac:dyDescent="0.25">
      <c r="A341" s="43" t="s">
        <v>2024</v>
      </c>
      <c r="B341" s="35" t="str">
        <f>VLOOKUP(A341,'Customer Names'!A338:D2673,3,FALSE)</f>
        <v>Kelley</v>
      </c>
      <c r="C341" s="35">
        <f>VLOOKUP(A341,'Medical Examinations'!A339:M2681,2,FALSE)</f>
        <v>26.885000000000002</v>
      </c>
      <c r="D341" s="35">
        <f>VLOOKUP(A341,'Medical Examinations'!A339:M2681,3,FALSE)</f>
        <v>9.86</v>
      </c>
      <c r="E341" s="35" t="str">
        <f>VLOOKUP(A341,'Medical Examinations'!A339:M2681,4,FALSE)</f>
        <v>No</v>
      </c>
      <c r="F341" s="35" t="str">
        <f>VLOOKUP(A341,'Medical Examinations'!A339:M2681,5,FALSE)</f>
        <v>No</v>
      </c>
      <c r="G341" s="35" t="str">
        <f>VLOOKUP(A341,'Medical Examinations'!A339:M2681,6,FALSE)</f>
        <v>No</v>
      </c>
      <c r="H341" s="35">
        <f>VLOOKUP(A341,'Medical Examinations'!$A$2:$M$2344,7,FALSE)</f>
        <v>3</v>
      </c>
      <c r="I341" s="35" t="str">
        <f>VLOOKUP(A341,'Medical Examinations'!A339:M2681,8,FALSE)</f>
        <v>yes</v>
      </c>
      <c r="J341" s="35" t="str">
        <f>VLOOKUP(A341,'Medical Examinations'!A339:M2681,9,FALSE)</f>
        <v>OVERWEIGHT</v>
      </c>
      <c r="K341" s="35" t="str">
        <f>VLOOKUP(A341,'Medical Examinations'!A339:M2681,10,FALSE)</f>
        <v>DIABETES</v>
      </c>
      <c r="L341" s="47">
        <f>VLOOKUP(A341,'Hospitalisation Details'!A339:M2681,12,FALSE)</f>
        <v>21341</v>
      </c>
      <c r="M341" s="34">
        <f>VLOOKUP(A341,'Hospitalisation Details'!A330:M2672,6,FALSE)</f>
        <v>29330.98</v>
      </c>
      <c r="N341" s="35" t="str">
        <f>VLOOKUP(A341,'Hospitalisation Details'!A339:M2681,7,FALSE)</f>
        <v>tier - 1</v>
      </c>
      <c r="O341" s="35" t="str">
        <f>VLOOKUP(A341,'Hospitalisation Details'!A339:M2681,8,FALSE)</f>
        <v>tier - 2</v>
      </c>
      <c r="P341" s="35" t="str">
        <f>VLOOKUP(A341,'Hospitalisation Details'!A339:M2681,9,FALSE)</f>
        <v>R1012</v>
      </c>
      <c r="Q341" s="35">
        <f ca="1">VLOOKUP(A341,'Hospitalisation Details'!A339:M2681,13,FALSE)</f>
        <v>66</v>
      </c>
      <c r="R341" s="32"/>
    </row>
    <row r="342" spans="1:18" ht="15.75" x14ac:dyDescent="0.25">
      <c r="A342" s="42" t="s">
        <v>2023</v>
      </c>
      <c r="B342" s="35" t="str">
        <f>VLOOKUP(A342,'Customer Names'!A339:D2674,3,FALSE)</f>
        <v>Thacker</v>
      </c>
      <c r="C342" s="35">
        <f>VLOOKUP(A342,'Medical Examinations'!A340:M2682,2,FALSE)</f>
        <v>16.36</v>
      </c>
      <c r="D342" s="35">
        <f>VLOOKUP(A342,'Medical Examinations'!A340:M2682,3,FALSE)</f>
        <v>11.19</v>
      </c>
      <c r="E342" s="35" t="str">
        <f>VLOOKUP(A342,'Medical Examinations'!A340:M2682,4,FALSE)</f>
        <v>No</v>
      </c>
      <c r="F342" s="35" t="str">
        <f>VLOOKUP(A342,'Medical Examinations'!A340:M2682,5,FALSE)</f>
        <v>No</v>
      </c>
      <c r="G342" s="35" t="str">
        <f>VLOOKUP(A342,'Medical Examinations'!A340:M2682,6,FALSE)</f>
        <v>No</v>
      </c>
      <c r="H342" s="35">
        <f>VLOOKUP(A342,'Medical Examinations'!$A$2:$M$2344,7,FALSE)</f>
        <v>0</v>
      </c>
      <c r="I342" s="35" t="str">
        <f>VLOOKUP(A342,'Medical Examinations'!A340:M2682,8,FALSE)</f>
        <v>yes</v>
      </c>
      <c r="J342" s="35" t="str">
        <f>VLOOKUP(A342,'Medical Examinations'!A340:M2682,9,FALSE)</f>
        <v>UNDERWEIGHT</v>
      </c>
      <c r="K342" s="35" t="str">
        <f>VLOOKUP(A342,'Medical Examinations'!A340:M2682,10,FALSE)</f>
        <v>DIABETES</v>
      </c>
      <c r="L342" s="47">
        <f>VLOOKUP(A342,'Hospitalisation Details'!A340:M2682,12,FALSE)</f>
        <v>28692</v>
      </c>
      <c r="M342" s="34">
        <f>VLOOKUP(A342,'Hospitalisation Details'!A331:M2673,6,FALSE)</f>
        <v>29227.599999999999</v>
      </c>
      <c r="N342" s="35" t="str">
        <f>VLOOKUP(A342,'Hospitalisation Details'!A340:M2682,7,FALSE)</f>
        <v>tier - 1</v>
      </c>
      <c r="O342" s="35" t="str">
        <f>VLOOKUP(A342,'Hospitalisation Details'!A340:M2682,8,FALSE)</f>
        <v>tier - 3</v>
      </c>
      <c r="P342" s="35" t="str">
        <f>VLOOKUP(A342,'Hospitalisation Details'!A340:M2682,9,FALSE)</f>
        <v>R1012</v>
      </c>
      <c r="Q342" s="35">
        <f ca="1">VLOOKUP(A342,'Hospitalisation Details'!A340:M2682,13,FALSE)</f>
        <v>46</v>
      </c>
      <c r="R342" s="32"/>
    </row>
    <row r="343" spans="1:18" ht="15.75" x14ac:dyDescent="0.25">
      <c r="A343" s="43" t="s">
        <v>2022</v>
      </c>
      <c r="B343" s="35" t="str">
        <f>VLOOKUP(A343,'Customer Names'!A340:D2675,3,FALSE)</f>
        <v>Jeseritz</v>
      </c>
      <c r="C343" s="35">
        <f>VLOOKUP(A343,'Medical Examinations'!A341:M2683,2,FALSE)</f>
        <v>32.299999999999997</v>
      </c>
      <c r="D343" s="35">
        <f>VLOOKUP(A343,'Medical Examinations'!A341:M2683,3,FALSE)</f>
        <v>4.8899999999999997</v>
      </c>
      <c r="E343" s="35" t="str">
        <f>VLOOKUP(A343,'Medical Examinations'!A341:M2683,4,FALSE)</f>
        <v>yes</v>
      </c>
      <c r="F343" s="35" t="str">
        <f>VLOOKUP(A343,'Medical Examinations'!A341:M2683,5,FALSE)</f>
        <v>No</v>
      </c>
      <c r="G343" s="35" t="str">
        <f>VLOOKUP(A343,'Medical Examinations'!A341:M2683,6,FALSE)</f>
        <v>Yes</v>
      </c>
      <c r="H343" s="35">
        <f>VLOOKUP(A343,'Medical Examinations'!$A$2:$M$2344,7,FALSE)</f>
        <v>1</v>
      </c>
      <c r="I343" s="35" t="str">
        <f>VLOOKUP(A343,'Medical Examinations'!A341:M2683,8,FALSE)</f>
        <v>No</v>
      </c>
      <c r="J343" s="35" t="str">
        <f>VLOOKUP(A343,'Medical Examinations'!A341:M2683,9,FALSE)</f>
        <v>OBESITY</v>
      </c>
      <c r="K343" s="35" t="str">
        <f>VLOOKUP(A343,'Medical Examinations'!A341:M2683,10,FALSE)</f>
        <v>NORMAL</v>
      </c>
      <c r="L343" s="47">
        <f>VLOOKUP(A343,'Hospitalisation Details'!A341:M2683,12,FALSE)</f>
        <v>25393</v>
      </c>
      <c r="M343" s="34">
        <f>VLOOKUP(A343,'Hospitalisation Details'!A332:M2674,6,FALSE)</f>
        <v>29186.48</v>
      </c>
      <c r="N343" s="35" t="str">
        <f>VLOOKUP(A343,'Hospitalisation Details'!A341:M2683,7,FALSE)</f>
        <v>tier - 1</v>
      </c>
      <c r="O343" s="35" t="str">
        <f>VLOOKUP(A343,'Hospitalisation Details'!A341:M2683,8,FALSE)</f>
        <v>tier - 3</v>
      </c>
      <c r="P343" s="35" t="str">
        <f>VLOOKUP(A343,'Hospitalisation Details'!A341:M2683,9,FALSE)</f>
        <v>R1024</v>
      </c>
      <c r="Q343" s="35">
        <f ca="1">VLOOKUP(A343,'Hospitalisation Details'!A341:M2683,13,FALSE)</f>
        <v>55</v>
      </c>
      <c r="R343" s="32"/>
    </row>
    <row r="344" spans="1:18" ht="15.75" x14ac:dyDescent="0.25">
      <c r="A344" s="42" t="s">
        <v>2021</v>
      </c>
      <c r="B344" s="35" t="str">
        <f>VLOOKUP(A344,'Customer Names'!A341:D2676,3,FALSE)</f>
        <v>Hohman</v>
      </c>
      <c r="C344" s="35">
        <f>VLOOKUP(A344,'Medical Examinations'!A342:M2684,2,FALSE)</f>
        <v>16.05</v>
      </c>
      <c r="D344" s="35">
        <f>VLOOKUP(A344,'Medical Examinations'!A342:M2684,3,FALSE)</f>
        <v>4.3499999999999996</v>
      </c>
      <c r="E344" s="35" t="str">
        <f>VLOOKUP(A344,'Medical Examinations'!A342:M2684,4,FALSE)</f>
        <v>yes</v>
      </c>
      <c r="F344" s="35" t="str">
        <f>VLOOKUP(A344,'Medical Examinations'!A342:M2684,5,FALSE)</f>
        <v>No</v>
      </c>
      <c r="G344" s="35" t="str">
        <f>VLOOKUP(A344,'Medical Examinations'!A342:M2684,6,FALSE)</f>
        <v>No</v>
      </c>
      <c r="H344" s="35">
        <f>VLOOKUP(A344,'Medical Examinations'!$A$2:$M$2344,7,FALSE)</f>
        <v>0</v>
      </c>
      <c r="I344" s="35" t="str">
        <f>VLOOKUP(A344,'Medical Examinations'!A342:M2684,8,FALSE)</f>
        <v>yes</v>
      </c>
      <c r="J344" s="35" t="str">
        <f>VLOOKUP(A344,'Medical Examinations'!A342:M2684,9,FALSE)</f>
        <v>UNDERWEIGHT</v>
      </c>
      <c r="K344" s="35" t="str">
        <f>VLOOKUP(A344,'Medical Examinations'!A342:M2684,10,FALSE)</f>
        <v>NORMAL</v>
      </c>
      <c r="L344" s="47">
        <f>VLOOKUP(A344,'Hospitalisation Details'!A342:M2684,12,FALSE)</f>
        <v>28072</v>
      </c>
      <c r="M344" s="34">
        <f>VLOOKUP(A344,'Hospitalisation Details'!A333:M2675,6,FALSE)</f>
        <v>29160.39</v>
      </c>
      <c r="N344" s="35" t="str">
        <f>VLOOKUP(A344,'Hospitalisation Details'!A342:M2684,7,FALSE)</f>
        <v>tier - 1</v>
      </c>
      <c r="O344" s="35" t="str">
        <f>VLOOKUP(A344,'Hospitalisation Details'!A342:M2684,8,FALSE)</f>
        <v>tier - 2</v>
      </c>
      <c r="P344" s="35" t="str">
        <f>VLOOKUP(A344,'Hospitalisation Details'!A342:M2684,9,FALSE)</f>
        <v>R1011</v>
      </c>
      <c r="Q344" s="35">
        <f ca="1">VLOOKUP(A344,'Hospitalisation Details'!A342:M2684,13,FALSE)</f>
        <v>48</v>
      </c>
      <c r="R344" s="32"/>
    </row>
    <row r="345" spans="1:18" ht="15.75" x14ac:dyDescent="0.25">
      <c r="A345" s="43" t="s">
        <v>2020</v>
      </c>
      <c r="B345" s="35" t="str">
        <f>VLOOKUP(A345,'Customer Names'!A342:D2677,3,FALSE)</f>
        <v>Hill</v>
      </c>
      <c r="C345" s="35">
        <f>VLOOKUP(A345,'Medical Examinations'!A343:M2685,2,FALSE)</f>
        <v>29.07</v>
      </c>
      <c r="D345" s="35">
        <f>VLOOKUP(A345,'Medical Examinations'!A343:M2685,3,FALSE)</f>
        <v>8.66</v>
      </c>
      <c r="E345" s="35" t="str">
        <f>VLOOKUP(A345,'Medical Examinations'!A343:M2685,4,FALSE)</f>
        <v>yes</v>
      </c>
      <c r="F345" s="35" t="str">
        <f>VLOOKUP(A345,'Medical Examinations'!A343:M2685,5,FALSE)</f>
        <v>No</v>
      </c>
      <c r="G345" s="35" t="str">
        <f>VLOOKUP(A345,'Medical Examinations'!A343:M2685,6,FALSE)</f>
        <v>No</v>
      </c>
      <c r="H345" s="35">
        <f>VLOOKUP(A345,'Medical Examinations'!$A$2:$M$2344,7,FALSE)</f>
        <v>2</v>
      </c>
      <c r="I345" s="35" t="str">
        <f>VLOOKUP(A345,'Medical Examinations'!A343:M2685,8,FALSE)</f>
        <v>yes</v>
      </c>
      <c r="J345" s="35" t="str">
        <f>VLOOKUP(A345,'Medical Examinations'!A343:M2685,9,FALSE)</f>
        <v>OVERWEIGHT</v>
      </c>
      <c r="K345" s="35" t="str">
        <f>VLOOKUP(A345,'Medical Examinations'!A343:M2685,10,FALSE)</f>
        <v>DIABETES</v>
      </c>
      <c r="L345" s="47">
        <f>VLOOKUP(A345,'Hospitalisation Details'!A343:M2685,12,FALSE)</f>
        <v>22639</v>
      </c>
      <c r="M345" s="34">
        <f>VLOOKUP(A345,'Hospitalisation Details'!A334:M2676,6,FALSE)</f>
        <v>29141.360000000001</v>
      </c>
      <c r="N345" s="35" t="str">
        <f>VLOOKUP(A345,'Hospitalisation Details'!A343:M2685,7,FALSE)</f>
        <v>tier - 1</v>
      </c>
      <c r="O345" s="35" t="str">
        <f>VLOOKUP(A345,'Hospitalisation Details'!A343:M2685,8,FALSE)</f>
        <v>tier - 3</v>
      </c>
      <c r="P345" s="35" t="str">
        <f>VLOOKUP(A345,'Hospitalisation Details'!A343:M2685,9,FALSE)</f>
        <v>R1012</v>
      </c>
      <c r="Q345" s="35">
        <f ca="1">VLOOKUP(A345,'Hospitalisation Details'!A343:M2685,13,FALSE)</f>
        <v>63</v>
      </c>
      <c r="R345" s="32"/>
    </row>
    <row r="346" spans="1:18" ht="15.75" x14ac:dyDescent="0.25">
      <c r="A346" s="42" t="s">
        <v>2019</v>
      </c>
      <c r="B346" s="35" t="str">
        <f>VLOOKUP(A346,'Customer Names'!A343:D2678,3,FALSE)</f>
        <v>Kuepfer</v>
      </c>
      <c r="C346" s="35">
        <f>VLOOKUP(A346,'Medical Examinations'!A344:M2686,2,FALSE)</f>
        <v>17.43</v>
      </c>
      <c r="D346" s="35">
        <f>VLOOKUP(A346,'Medical Examinations'!A344:M2686,3,FALSE)</f>
        <v>8.64</v>
      </c>
      <c r="E346" s="35" t="str">
        <f>VLOOKUP(A346,'Medical Examinations'!A344:M2686,4,FALSE)</f>
        <v>No</v>
      </c>
      <c r="F346" s="35" t="str">
        <f>VLOOKUP(A346,'Medical Examinations'!A344:M2686,5,FALSE)</f>
        <v>No</v>
      </c>
      <c r="G346" s="35" t="str">
        <f>VLOOKUP(A346,'Medical Examinations'!A344:M2686,6,FALSE)</f>
        <v>No</v>
      </c>
      <c r="H346" s="35">
        <f>VLOOKUP(A346,'Medical Examinations'!$A$2:$M$2344,7,FALSE)</f>
        <v>0</v>
      </c>
      <c r="I346" s="35" t="str">
        <f>VLOOKUP(A346,'Medical Examinations'!A344:M2686,8,FALSE)</f>
        <v>yes</v>
      </c>
      <c r="J346" s="35" t="str">
        <f>VLOOKUP(A346,'Medical Examinations'!A344:M2686,9,FALSE)</f>
        <v>UNDERWEIGHT</v>
      </c>
      <c r="K346" s="35" t="str">
        <f>VLOOKUP(A346,'Medical Examinations'!A344:M2686,10,FALSE)</f>
        <v>DIABETES</v>
      </c>
      <c r="L346" s="47">
        <f>VLOOKUP(A346,'Hospitalisation Details'!A344:M2686,12,FALSE)</f>
        <v>28823</v>
      </c>
      <c r="M346" s="34">
        <f>VLOOKUP(A346,'Hospitalisation Details'!A335:M2677,6,FALSE)</f>
        <v>29114.77</v>
      </c>
      <c r="N346" s="35" t="str">
        <f>VLOOKUP(A346,'Hospitalisation Details'!A344:M2686,7,FALSE)</f>
        <v>tier - 1</v>
      </c>
      <c r="O346" s="35" t="str">
        <f>VLOOKUP(A346,'Hospitalisation Details'!A344:M2686,8,FALSE)</f>
        <v>tier - 1</v>
      </c>
      <c r="P346" s="35" t="str">
        <f>VLOOKUP(A346,'Hospitalisation Details'!A344:M2686,9,FALSE)</f>
        <v>R1011</v>
      </c>
      <c r="Q346" s="35">
        <f ca="1">VLOOKUP(A346,'Hospitalisation Details'!A344:M2686,13,FALSE)</f>
        <v>46</v>
      </c>
      <c r="R346" s="32"/>
    </row>
    <row r="347" spans="1:18" ht="15.75" x14ac:dyDescent="0.25">
      <c r="A347" s="43" t="s">
        <v>2018</v>
      </c>
      <c r="B347" s="35" t="str">
        <f>VLOOKUP(A347,'Customer Names'!A344:D2679,3,FALSE)</f>
        <v>Kaczmarek</v>
      </c>
      <c r="C347" s="35">
        <f>VLOOKUP(A347,'Medical Examinations'!A345:M2687,2,FALSE)</f>
        <v>19.329999999999998</v>
      </c>
      <c r="D347" s="35">
        <f>VLOOKUP(A347,'Medical Examinations'!A345:M2687,3,FALSE)</f>
        <v>4.2699999999999996</v>
      </c>
      <c r="E347" s="35" t="str">
        <f>VLOOKUP(A347,'Medical Examinations'!A345:M2687,4,FALSE)</f>
        <v>No</v>
      </c>
      <c r="F347" s="35" t="str">
        <f>VLOOKUP(A347,'Medical Examinations'!A345:M2687,5,FALSE)</f>
        <v>No</v>
      </c>
      <c r="G347" s="35" t="str">
        <f>VLOOKUP(A347,'Medical Examinations'!A345:M2687,6,FALSE)</f>
        <v>No</v>
      </c>
      <c r="H347" s="35">
        <f>VLOOKUP(A347,'Medical Examinations'!$A$2:$M$2344,7,FALSE)</f>
        <v>0</v>
      </c>
      <c r="I347" s="35" t="str">
        <f>VLOOKUP(A347,'Medical Examinations'!A345:M2687,8,FALSE)</f>
        <v>yes</v>
      </c>
      <c r="J347" s="35" t="str">
        <f>VLOOKUP(A347,'Medical Examinations'!A345:M2687,9,FALSE)</f>
        <v>NORMAL WEIGHT</v>
      </c>
      <c r="K347" s="35" t="str">
        <f>VLOOKUP(A347,'Medical Examinations'!A345:M2687,10,FALSE)</f>
        <v>NORMAL</v>
      </c>
      <c r="L347" s="47">
        <f>VLOOKUP(A347,'Hospitalisation Details'!A345:M2687,12,FALSE)</f>
        <v>29416</v>
      </c>
      <c r="M347" s="34">
        <f>VLOOKUP(A347,'Hospitalisation Details'!A336:M2678,6,FALSE)</f>
        <v>29114.21</v>
      </c>
      <c r="N347" s="35" t="str">
        <f>VLOOKUP(A347,'Hospitalisation Details'!A345:M2687,7,FALSE)</f>
        <v>tier - 1</v>
      </c>
      <c r="O347" s="35" t="str">
        <f>VLOOKUP(A347,'Hospitalisation Details'!A345:M2687,8,FALSE)</f>
        <v>tier - 3</v>
      </c>
      <c r="P347" s="35" t="str">
        <f>VLOOKUP(A347,'Hospitalisation Details'!A345:M2687,9,FALSE)</f>
        <v>R1011</v>
      </c>
      <c r="Q347" s="35">
        <f ca="1">VLOOKUP(A347,'Hospitalisation Details'!A345:M2687,13,FALSE)</f>
        <v>44</v>
      </c>
      <c r="R347" s="32"/>
    </row>
    <row r="348" spans="1:18" ht="15.75" x14ac:dyDescent="0.25">
      <c r="A348" s="42" t="s">
        <v>2017</v>
      </c>
      <c r="B348" s="35" t="str">
        <f>VLOOKUP(A348,'Customer Names'!A345:D2680,3,FALSE)</f>
        <v>Pitt</v>
      </c>
      <c r="C348" s="35">
        <f>VLOOKUP(A348,'Medical Examinations'!A346:M2688,2,FALSE)</f>
        <v>30.52</v>
      </c>
      <c r="D348" s="35">
        <f>VLOOKUP(A348,'Medical Examinations'!A346:M2688,3,FALSE)</f>
        <v>4.21</v>
      </c>
      <c r="E348" s="35" t="str">
        <f>VLOOKUP(A348,'Medical Examinations'!A346:M2688,4,FALSE)</f>
        <v>No</v>
      </c>
      <c r="F348" s="35" t="str">
        <f>VLOOKUP(A348,'Medical Examinations'!A346:M2688,5,FALSE)</f>
        <v>No</v>
      </c>
      <c r="G348" s="35" t="str">
        <f>VLOOKUP(A348,'Medical Examinations'!A346:M2688,6,FALSE)</f>
        <v>No</v>
      </c>
      <c r="H348" s="35">
        <f>VLOOKUP(A348,'Medical Examinations'!$A$2:$M$2344,7,FALSE)</f>
        <v>1</v>
      </c>
      <c r="I348" s="35" t="str">
        <f>VLOOKUP(A348,'Medical Examinations'!A346:M2688,8,FALSE)</f>
        <v>yes</v>
      </c>
      <c r="J348" s="35" t="str">
        <f>VLOOKUP(A348,'Medical Examinations'!A346:M2688,9,FALSE)</f>
        <v>OBESITY</v>
      </c>
      <c r="K348" s="35" t="str">
        <f>VLOOKUP(A348,'Medical Examinations'!A346:M2688,10,FALSE)</f>
        <v>NORMAL</v>
      </c>
      <c r="L348" s="47">
        <f>VLOOKUP(A348,'Hospitalisation Details'!A346:M2688,12,FALSE)</f>
        <v>33792</v>
      </c>
      <c r="M348" s="34">
        <f>VLOOKUP(A348,'Hospitalisation Details'!A337:M2679,6,FALSE)</f>
        <v>29007.82</v>
      </c>
      <c r="N348" s="35" t="str">
        <f>VLOOKUP(A348,'Hospitalisation Details'!A346:M2688,7,FALSE)</f>
        <v>tier - 1</v>
      </c>
      <c r="O348" s="35" t="str">
        <f>VLOOKUP(A348,'Hospitalisation Details'!A346:M2688,8,FALSE)</f>
        <v>tier - 3</v>
      </c>
      <c r="P348" s="35" t="str">
        <f>VLOOKUP(A348,'Hospitalisation Details'!A346:M2688,9,FALSE)</f>
        <v>R1011</v>
      </c>
      <c r="Q348" s="35">
        <f ca="1">VLOOKUP(A348,'Hospitalisation Details'!A346:M2688,13,FALSE)</f>
        <v>32</v>
      </c>
      <c r="R348" s="32"/>
    </row>
    <row r="349" spans="1:18" ht="15.75" x14ac:dyDescent="0.25">
      <c r="A349" s="43" t="s">
        <v>2016</v>
      </c>
      <c r="B349" s="35" t="str">
        <f>VLOOKUP(A349,'Customer Names'!A346:D2681,3,FALSE)</f>
        <v>Lorton</v>
      </c>
      <c r="C349" s="35">
        <f>VLOOKUP(A349,'Medical Examinations'!A347:M2689,2,FALSE)</f>
        <v>39.21</v>
      </c>
      <c r="D349" s="35">
        <f>VLOOKUP(A349,'Medical Examinations'!A347:M2689,3,FALSE)</f>
        <v>5.04</v>
      </c>
      <c r="E349" s="35" t="str">
        <f>VLOOKUP(A349,'Medical Examinations'!A347:M2689,4,FALSE)</f>
        <v>No</v>
      </c>
      <c r="F349" s="35" t="str">
        <f>VLOOKUP(A349,'Medical Examinations'!A347:M2689,5,FALSE)</f>
        <v>No</v>
      </c>
      <c r="G349" s="35" t="str">
        <f>VLOOKUP(A349,'Medical Examinations'!A347:M2689,6,FALSE)</f>
        <v>Yes</v>
      </c>
      <c r="H349" s="35">
        <f>VLOOKUP(A349,'Medical Examinations'!$A$2:$M$2344,7,FALSE)</f>
        <v>1</v>
      </c>
      <c r="I349" s="35" t="str">
        <f>VLOOKUP(A349,'Medical Examinations'!A347:M2689,8,FALSE)</f>
        <v>yes</v>
      </c>
      <c r="J349" s="35" t="str">
        <f>VLOOKUP(A349,'Medical Examinations'!A347:M2689,9,FALSE)</f>
        <v>OBESITY</v>
      </c>
      <c r="K349" s="35" t="str">
        <f>VLOOKUP(A349,'Medical Examinations'!A347:M2689,10,FALSE)</f>
        <v>NORMAL</v>
      </c>
      <c r="L349" s="47">
        <f>VLOOKUP(A349,'Hospitalisation Details'!A347:M2689,12,FALSE)</f>
        <v>37865</v>
      </c>
      <c r="M349" s="34">
        <f>VLOOKUP(A349,'Hospitalisation Details'!A338:M2680,6,FALSE)</f>
        <v>28998.68</v>
      </c>
      <c r="N349" s="35" t="str">
        <f>VLOOKUP(A349,'Hospitalisation Details'!A347:M2689,7,FALSE)</f>
        <v>tier - 1</v>
      </c>
      <c r="O349" s="35" t="str">
        <f>VLOOKUP(A349,'Hospitalisation Details'!A347:M2689,8,FALSE)</f>
        <v>tier - 3</v>
      </c>
      <c r="P349" s="35" t="str">
        <f>VLOOKUP(A349,'Hospitalisation Details'!A347:M2689,9,FALSE)</f>
        <v>R1011</v>
      </c>
      <c r="Q349" s="35">
        <f ca="1">VLOOKUP(A349,'Hospitalisation Details'!A347:M2689,13,FALSE)</f>
        <v>21</v>
      </c>
      <c r="R349" s="32"/>
    </row>
    <row r="350" spans="1:18" ht="15.75" x14ac:dyDescent="0.25">
      <c r="A350" s="42" t="s">
        <v>2015</v>
      </c>
      <c r="B350" s="35" t="str">
        <f>VLOOKUP(A350,'Customer Names'!A347:D2682,3,FALSE)</f>
        <v>Castaneda</v>
      </c>
      <c r="C350" s="35">
        <f>VLOOKUP(A350,'Medical Examinations'!A348:M2690,2,FALSE)</f>
        <v>26.98</v>
      </c>
      <c r="D350" s="35">
        <f>VLOOKUP(A350,'Medical Examinations'!A348:M2690,3,FALSE)</f>
        <v>5.21</v>
      </c>
      <c r="E350" s="35" t="str">
        <f>VLOOKUP(A350,'Medical Examinations'!A348:M2690,4,FALSE)</f>
        <v>yes</v>
      </c>
      <c r="F350" s="35" t="str">
        <f>VLOOKUP(A350,'Medical Examinations'!A348:M2690,5,FALSE)</f>
        <v>No</v>
      </c>
      <c r="G350" s="35" t="str">
        <f>VLOOKUP(A350,'Medical Examinations'!A348:M2690,6,FALSE)</f>
        <v>No</v>
      </c>
      <c r="H350" s="35">
        <f>VLOOKUP(A350,'Medical Examinations'!$A$2:$M$2344,7,FALSE)</f>
        <v>2</v>
      </c>
      <c r="I350" s="35" t="str">
        <f>VLOOKUP(A350,'Medical Examinations'!A348:M2690,8,FALSE)</f>
        <v>yes</v>
      </c>
      <c r="J350" s="35" t="str">
        <f>VLOOKUP(A350,'Medical Examinations'!A348:M2690,9,FALSE)</f>
        <v>OVERWEIGHT</v>
      </c>
      <c r="K350" s="35" t="str">
        <f>VLOOKUP(A350,'Medical Examinations'!A348:M2690,10,FALSE)</f>
        <v>NORMAL</v>
      </c>
      <c r="L350" s="47">
        <f>VLOOKUP(A350,'Hospitalisation Details'!A348:M2690,12,FALSE)</f>
        <v>21889</v>
      </c>
      <c r="M350" s="34">
        <f>VLOOKUP(A350,'Hospitalisation Details'!A339:M2681,6,FALSE)</f>
        <v>28950.47</v>
      </c>
      <c r="N350" s="35" t="str">
        <f>VLOOKUP(A350,'Hospitalisation Details'!A348:M2690,7,FALSE)</f>
        <v>tier - 1</v>
      </c>
      <c r="O350" s="35" t="str">
        <f>VLOOKUP(A350,'Hospitalisation Details'!A348:M2690,8,FALSE)</f>
        <v>tier - 1</v>
      </c>
      <c r="P350" s="35" t="str">
        <f>VLOOKUP(A350,'Hospitalisation Details'!A348:M2690,9,FALSE)</f>
        <v>R1012</v>
      </c>
      <c r="Q350" s="35">
        <f ca="1">VLOOKUP(A350,'Hospitalisation Details'!A348:M2690,13,FALSE)</f>
        <v>65</v>
      </c>
      <c r="R350" s="32"/>
    </row>
    <row r="351" spans="1:18" ht="15.75" x14ac:dyDescent="0.25">
      <c r="A351" s="43" t="s">
        <v>2014</v>
      </c>
      <c r="B351" s="35" t="str">
        <f>VLOOKUP(A351,'Customer Names'!A348:D2683,3,FALSE)</f>
        <v>Cherop</v>
      </c>
      <c r="C351" s="35">
        <f>VLOOKUP(A351,'Medical Examinations'!A349:M2691,2,FALSE)</f>
        <v>25.84</v>
      </c>
      <c r="D351" s="35">
        <f>VLOOKUP(A351,'Medical Examinations'!A349:M2691,3,FALSE)</f>
        <v>8.83</v>
      </c>
      <c r="E351" s="35" t="str">
        <f>VLOOKUP(A351,'Medical Examinations'!A349:M2691,4,FALSE)</f>
        <v>No</v>
      </c>
      <c r="F351" s="35" t="str">
        <f>VLOOKUP(A351,'Medical Examinations'!A349:M2691,5,FALSE)</f>
        <v>No</v>
      </c>
      <c r="G351" s="35" t="str">
        <f>VLOOKUP(A351,'Medical Examinations'!A349:M2691,6,FALSE)</f>
        <v>No</v>
      </c>
      <c r="H351" s="35">
        <f>VLOOKUP(A351,'Medical Examinations'!$A$2:$M$2344,7,FALSE)</f>
        <v>0</v>
      </c>
      <c r="I351" s="35" t="str">
        <f>VLOOKUP(A351,'Medical Examinations'!A349:M2691,8,FALSE)</f>
        <v>No</v>
      </c>
      <c r="J351" s="35" t="str">
        <f>VLOOKUP(A351,'Medical Examinations'!A349:M2691,9,FALSE)</f>
        <v>OVERWEIGHT</v>
      </c>
      <c r="K351" s="35" t="str">
        <f>VLOOKUP(A351,'Medical Examinations'!A349:M2691,10,FALSE)</f>
        <v>DIABETES</v>
      </c>
      <c r="L351" s="47">
        <f>VLOOKUP(A351,'Hospitalisation Details'!A349:M2691,12,FALSE)</f>
        <v>22852</v>
      </c>
      <c r="M351" s="34">
        <f>VLOOKUP(A351,'Hospitalisation Details'!A340:M2682,6,FALSE)</f>
        <v>28923.14</v>
      </c>
      <c r="N351" s="35" t="str">
        <f>VLOOKUP(A351,'Hospitalisation Details'!A349:M2691,7,FALSE)</f>
        <v>tier - 1</v>
      </c>
      <c r="O351" s="35" t="str">
        <f>VLOOKUP(A351,'Hospitalisation Details'!A349:M2691,8,FALSE)</f>
        <v>tier - 1</v>
      </c>
      <c r="P351" s="35" t="str">
        <f>VLOOKUP(A351,'Hospitalisation Details'!A349:M2691,9,FALSE)</f>
        <v>R1012</v>
      </c>
      <c r="Q351" s="35">
        <f ca="1">VLOOKUP(A351,'Hospitalisation Details'!A349:M2691,13,FALSE)</f>
        <v>62</v>
      </c>
      <c r="R351" s="32"/>
    </row>
    <row r="352" spans="1:18" ht="15.75" x14ac:dyDescent="0.25">
      <c r="A352" s="42" t="s">
        <v>2013</v>
      </c>
      <c r="B352" s="35" t="str">
        <f>VLOOKUP(A352,'Customer Names'!A349:D2684,3,FALSE)</f>
        <v>Howell</v>
      </c>
      <c r="C352" s="35">
        <f>VLOOKUP(A352,'Medical Examinations'!A350:M2692,2,FALSE)</f>
        <v>28.31</v>
      </c>
      <c r="D352" s="35">
        <f>VLOOKUP(A352,'Medical Examinations'!A350:M2692,3,FALSE)</f>
        <v>8.4700000000000006</v>
      </c>
      <c r="E352" s="35" t="str">
        <f>VLOOKUP(A352,'Medical Examinations'!A350:M2692,4,FALSE)</f>
        <v>yes</v>
      </c>
      <c r="F352" s="35" t="str">
        <f>VLOOKUP(A352,'Medical Examinations'!A350:M2692,5,FALSE)</f>
        <v>No</v>
      </c>
      <c r="G352" s="35" t="str">
        <f>VLOOKUP(A352,'Medical Examinations'!A350:M2692,6,FALSE)</f>
        <v>No</v>
      </c>
      <c r="H352" s="35">
        <f>VLOOKUP(A352,'Medical Examinations'!$A$2:$M$2344,7,FALSE)</f>
        <v>2</v>
      </c>
      <c r="I352" s="35" t="str">
        <f>VLOOKUP(A352,'Medical Examinations'!A350:M2692,8,FALSE)</f>
        <v>yes</v>
      </c>
      <c r="J352" s="35" t="str">
        <f>VLOOKUP(A352,'Medical Examinations'!A350:M2692,9,FALSE)</f>
        <v>OVERWEIGHT</v>
      </c>
      <c r="K352" s="35" t="str">
        <f>VLOOKUP(A352,'Medical Examinations'!A350:M2692,10,FALSE)</f>
        <v>DIABETES</v>
      </c>
      <c r="L352" s="47">
        <f>VLOOKUP(A352,'Hospitalisation Details'!A350:M2692,12,FALSE)</f>
        <v>22496</v>
      </c>
      <c r="M352" s="34">
        <f>VLOOKUP(A352,'Hospitalisation Details'!A341:M2683,6,FALSE)</f>
        <v>28868.66</v>
      </c>
      <c r="N352" s="35" t="str">
        <f>VLOOKUP(A352,'Hospitalisation Details'!A350:M2692,7,FALSE)</f>
        <v>tier - 1</v>
      </c>
      <c r="O352" s="35" t="str">
        <f>VLOOKUP(A352,'Hospitalisation Details'!A350:M2692,8,FALSE)</f>
        <v>tier - 2</v>
      </c>
      <c r="P352" s="35" t="str">
        <f>VLOOKUP(A352,'Hospitalisation Details'!A350:M2692,9,FALSE)</f>
        <v>R1012</v>
      </c>
      <c r="Q352" s="35">
        <f ca="1">VLOOKUP(A352,'Hospitalisation Details'!A350:M2692,13,FALSE)</f>
        <v>63</v>
      </c>
      <c r="R352" s="32"/>
    </row>
    <row r="353" spans="1:18" ht="15.75" x14ac:dyDescent="0.25">
      <c r="A353" s="43" t="s">
        <v>2012</v>
      </c>
      <c r="B353" s="35" t="str">
        <f>VLOOKUP(A353,'Customer Names'!A350:D2685,3,FALSE)</f>
        <v>Palmer</v>
      </c>
      <c r="C353" s="35">
        <f>VLOOKUP(A353,'Medical Examinations'!A351:M2693,2,FALSE)</f>
        <v>23.94</v>
      </c>
      <c r="D353" s="35">
        <f>VLOOKUP(A353,'Medical Examinations'!A351:M2693,3,FALSE)</f>
        <v>4.2</v>
      </c>
      <c r="E353" s="35" t="str">
        <f>VLOOKUP(A353,'Medical Examinations'!A351:M2693,4,FALSE)</f>
        <v>No</v>
      </c>
      <c r="F353" s="35" t="str">
        <f>VLOOKUP(A353,'Medical Examinations'!A351:M2693,5,FALSE)</f>
        <v>No</v>
      </c>
      <c r="G353" s="35" t="str">
        <f>VLOOKUP(A353,'Medical Examinations'!A351:M2693,6,FALSE)</f>
        <v>No</v>
      </c>
      <c r="H353" s="35">
        <f>VLOOKUP(A353,'Medical Examinations'!$A$2:$M$2344,7,FALSE)</f>
        <v>0</v>
      </c>
      <c r="I353" s="35" t="str">
        <f>VLOOKUP(A353,'Medical Examinations'!A351:M2693,8,FALSE)</f>
        <v>yes</v>
      </c>
      <c r="J353" s="35" t="str">
        <f>VLOOKUP(A353,'Medical Examinations'!A351:M2693,9,FALSE)</f>
        <v>NORMAL WEIGHT</v>
      </c>
      <c r="K353" s="35" t="str">
        <f>VLOOKUP(A353,'Medical Examinations'!A351:M2693,10,FALSE)</f>
        <v>NORMAL</v>
      </c>
      <c r="L353" s="47">
        <f>VLOOKUP(A353,'Hospitalisation Details'!A351:M2693,12,FALSE)</f>
        <v>33212</v>
      </c>
      <c r="M353" s="34">
        <f>VLOOKUP(A353,'Hospitalisation Details'!A342:M2684,6,FALSE)</f>
        <v>28716.14</v>
      </c>
      <c r="N353" s="35" t="str">
        <f>VLOOKUP(A353,'Hospitalisation Details'!A351:M2693,7,FALSE)</f>
        <v>tier - 1</v>
      </c>
      <c r="O353" s="35" t="str">
        <f>VLOOKUP(A353,'Hospitalisation Details'!A351:M2693,8,FALSE)</f>
        <v>tier - 3</v>
      </c>
      <c r="P353" s="35" t="str">
        <f>VLOOKUP(A353,'Hospitalisation Details'!A351:M2693,9,FALSE)</f>
        <v>R1011</v>
      </c>
      <c r="Q353" s="35">
        <f ca="1">VLOOKUP(A353,'Hospitalisation Details'!A351:M2693,13,FALSE)</f>
        <v>34</v>
      </c>
      <c r="R353" s="32"/>
    </row>
    <row r="354" spans="1:18" ht="15.75" x14ac:dyDescent="0.25">
      <c r="A354" s="42" t="s">
        <v>2011</v>
      </c>
      <c r="B354" s="35" t="str">
        <f>VLOOKUP(A354,'Customer Names'!A351:D2686,3,FALSE)</f>
        <v>Olson</v>
      </c>
      <c r="C354" s="35">
        <f>VLOOKUP(A354,'Medical Examinations'!A352:M2694,2,FALSE)</f>
        <v>20.03</v>
      </c>
      <c r="D354" s="35">
        <f>VLOOKUP(A354,'Medical Examinations'!A352:M2694,3,FALSE)</f>
        <v>6.14</v>
      </c>
      <c r="E354" s="35" t="str">
        <f>VLOOKUP(A354,'Medical Examinations'!A352:M2694,4,FALSE)</f>
        <v>yes</v>
      </c>
      <c r="F354" s="35" t="str">
        <f>VLOOKUP(A354,'Medical Examinations'!A352:M2694,5,FALSE)</f>
        <v>No</v>
      </c>
      <c r="G354" s="35" t="str">
        <f>VLOOKUP(A354,'Medical Examinations'!A352:M2694,6,FALSE)</f>
        <v>No</v>
      </c>
      <c r="H354" s="35">
        <f>VLOOKUP(A354,'Medical Examinations'!$A$2:$M$2344,7,FALSE)</f>
        <v>0</v>
      </c>
      <c r="I354" s="35" t="str">
        <f>VLOOKUP(A354,'Medical Examinations'!A352:M2694,8,FALSE)</f>
        <v>yes</v>
      </c>
      <c r="J354" s="35" t="str">
        <f>VLOOKUP(A354,'Medical Examinations'!A352:M2694,9,FALSE)</f>
        <v>NORMAL WEIGHT</v>
      </c>
      <c r="K354" s="35" t="str">
        <f>VLOOKUP(A354,'Medical Examinations'!A352:M2694,10,FALSE)</f>
        <v>PREDIABETES</v>
      </c>
      <c r="L354" s="47">
        <f>VLOOKUP(A354,'Hospitalisation Details'!A352:M2694,12,FALSE)</f>
        <v>31317</v>
      </c>
      <c r="M354" s="34">
        <f>VLOOKUP(A354,'Hospitalisation Details'!A343:M2685,6,FALSE)</f>
        <v>28542.86</v>
      </c>
      <c r="N354" s="35" t="str">
        <f>VLOOKUP(A354,'Hospitalisation Details'!A352:M2694,7,FALSE)</f>
        <v>tier - 1</v>
      </c>
      <c r="O354" s="35" t="str">
        <f>VLOOKUP(A354,'Hospitalisation Details'!A352:M2694,8,FALSE)</f>
        <v>tier - 3</v>
      </c>
      <c r="P354" s="35" t="str">
        <f>VLOOKUP(A354,'Hospitalisation Details'!A352:M2694,9,FALSE)</f>
        <v>R1011</v>
      </c>
      <c r="Q354" s="35">
        <f ca="1">VLOOKUP(A354,'Hospitalisation Details'!A352:M2694,13,FALSE)</f>
        <v>39</v>
      </c>
      <c r="R354" s="32"/>
    </row>
    <row r="355" spans="1:18" ht="15.75" x14ac:dyDescent="0.25">
      <c r="A355" s="43" t="s">
        <v>2010</v>
      </c>
      <c r="B355" s="35" t="str">
        <f>VLOOKUP(A355,'Customer Names'!A352:D2687,3,FALSE)</f>
        <v>Waldron</v>
      </c>
      <c r="C355" s="35">
        <f>VLOOKUP(A355,'Medical Examinations'!A353:M2695,2,FALSE)</f>
        <v>41.42</v>
      </c>
      <c r="D355" s="35">
        <f>VLOOKUP(A355,'Medical Examinations'!A353:M2695,3,FALSE)</f>
        <v>6.07</v>
      </c>
      <c r="E355" s="35" t="str">
        <f>VLOOKUP(A355,'Medical Examinations'!A353:M2695,4,FALSE)</f>
        <v>No</v>
      </c>
      <c r="F355" s="35" t="str">
        <f>VLOOKUP(A355,'Medical Examinations'!A353:M2695,5,FALSE)</f>
        <v>No</v>
      </c>
      <c r="G355" s="35" t="str">
        <f>VLOOKUP(A355,'Medical Examinations'!A353:M2695,6,FALSE)</f>
        <v>No</v>
      </c>
      <c r="H355" s="35">
        <f>VLOOKUP(A355,'Medical Examinations'!$A$2:$M$2344,7,FALSE)</f>
        <v>0</v>
      </c>
      <c r="I355" s="35" t="str">
        <f>VLOOKUP(A355,'Medical Examinations'!A353:M2695,8,FALSE)</f>
        <v>No</v>
      </c>
      <c r="J355" s="35" t="str">
        <f>VLOOKUP(A355,'Medical Examinations'!A353:M2695,9,FALSE)</f>
        <v>OBESITY</v>
      </c>
      <c r="K355" s="35" t="str">
        <f>VLOOKUP(A355,'Medical Examinations'!A353:M2695,10,FALSE)</f>
        <v>PREDIABETES</v>
      </c>
      <c r="L355" s="47">
        <f>VLOOKUP(A355,'Hospitalisation Details'!A353:M2695,12,FALSE)</f>
        <v>30296</v>
      </c>
      <c r="M355" s="34">
        <f>VLOOKUP(A355,'Hospitalisation Details'!A344:M2686,6,FALSE)</f>
        <v>28476.73</v>
      </c>
      <c r="N355" s="35" t="str">
        <f>VLOOKUP(A355,'Hospitalisation Details'!A353:M2695,7,FALSE)</f>
        <v>tier - 1</v>
      </c>
      <c r="O355" s="35" t="str">
        <f>VLOOKUP(A355,'Hospitalisation Details'!A353:M2695,8,FALSE)</f>
        <v>tier - 2</v>
      </c>
      <c r="P355" s="35" t="str">
        <f>VLOOKUP(A355,'Hospitalisation Details'!A353:M2695,9,FALSE)</f>
        <v>R1012</v>
      </c>
      <c r="Q355" s="35">
        <f ca="1">VLOOKUP(A355,'Hospitalisation Details'!A353:M2695,13,FALSE)</f>
        <v>42</v>
      </c>
      <c r="R355" s="32"/>
    </row>
    <row r="356" spans="1:18" ht="15.75" x14ac:dyDescent="0.25">
      <c r="A356" s="42" t="s">
        <v>2009</v>
      </c>
      <c r="B356" s="35" t="str">
        <f>VLOOKUP(A356,'Customer Names'!A353:D2688,3,FALSE)</f>
        <v>Meyer</v>
      </c>
      <c r="C356" s="35">
        <f>VLOOKUP(A356,'Medical Examinations'!A354:M2696,2,FALSE)</f>
        <v>36.67</v>
      </c>
      <c r="D356" s="35">
        <f>VLOOKUP(A356,'Medical Examinations'!A354:M2696,3,FALSE)</f>
        <v>10.210000000000001</v>
      </c>
      <c r="E356" s="35" t="str">
        <f>VLOOKUP(A356,'Medical Examinations'!A354:M2696,4,FALSE)</f>
        <v>No</v>
      </c>
      <c r="F356" s="35" t="str">
        <f>VLOOKUP(A356,'Medical Examinations'!A354:M2696,5,FALSE)</f>
        <v>No</v>
      </c>
      <c r="G356" s="35" t="str">
        <f>VLOOKUP(A356,'Medical Examinations'!A354:M2696,6,FALSE)</f>
        <v>No</v>
      </c>
      <c r="H356" s="35">
        <f>VLOOKUP(A356,'Medical Examinations'!$A$2:$M$2344,7,FALSE)</f>
        <v>0</v>
      </c>
      <c r="I356" s="35" t="str">
        <f>VLOOKUP(A356,'Medical Examinations'!A354:M2696,8,FALSE)</f>
        <v>No</v>
      </c>
      <c r="J356" s="35" t="str">
        <f>VLOOKUP(A356,'Medical Examinations'!A354:M2696,9,FALSE)</f>
        <v>OBESITY</v>
      </c>
      <c r="K356" s="35" t="str">
        <f>VLOOKUP(A356,'Medical Examinations'!A354:M2696,10,FALSE)</f>
        <v>DIABETES</v>
      </c>
      <c r="L356" s="47">
        <f>VLOOKUP(A356,'Hospitalisation Details'!A354:M2696,12,FALSE)</f>
        <v>27288</v>
      </c>
      <c r="M356" s="34">
        <f>VLOOKUP(A356,'Hospitalisation Details'!A345:M2687,6,FALSE)</f>
        <v>28468.92</v>
      </c>
      <c r="N356" s="35" t="str">
        <f>VLOOKUP(A356,'Hospitalisation Details'!A354:M2696,7,FALSE)</f>
        <v>tier - 1</v>
      </c>
      <c r="O356" s="35" t="str">
        <f>VLOOKUP(A356,'Hospitalisation Details'!A354:M2696,8,FALSE)</f>
        <v>tier - 1</v>
      </c>
      <c r="P356" s="35" t="str">
        <f>VLOOKUP(A356,'Hospitalisation Details'!A354:M2696,9,FALSE)</f>
        <v>R1012</v>
      </c>
      <c r="Q356" s="35">
        <f ca="1">VLOOKUP(A356,'Hospitalisation Details'!A354:M2696,13,FALSE)</f>
        <v>50</v>
      </c>
      <c r="R356" s="32"/>
    </row>
    <row r="357" spans="1:18" ht="15.75" x14ac:dyDescent="0.25">
      <c r="A357" s="43" t="s">
        <v>2008</v>
      </c>
      <c r="B357" s="35" t="str">
        <f>VLOOKUP(A357,'Customer Names'!A354:D2689,3,FALSE)</f>
        <v>Stack</v>
      </c>
      <c r="C357" s="35">
        <f>VLOOKUP(A357,'Medical Examinations'!A355:M2697,2,FALSE)</f>
        <v>27.645</v>
      </c>
      <c r="D357" s="35">
        <f>VLOOKUP(A357,'Medical Examinations'!A355:M2697,3,FALSE)</f>
        <v>4.6900000000000004</v>
      </c>
      <c r="E357" s="35" t="str">
        <f>VLOOKUP(A357,'Medical Examinations'!A355:M2697,4,FALSE)</f>
        <v>No</v>
      </c>
      <c r="F357" s="35" t="str">
        <f>VLOOKUP(A357,'Medical Examinations'!A355:M2697,5,FALSE)</f>
        <v>No</v>
      </c>
      <c r="G357" s="35" t="str">
        <f>VLOOKUP(A357,'Medical Examinations'!A355:M2697,6,FALSE)</f>
        <v>No</v>
      </c>
      <c r="H357" s="35">
        <f>VLOOKUP(A357,'Medical Examinations'!$A$2:$M$2344,7,FALSE)</f>
        <v>0</v>
      </c>
      <c r="I357" s="35" t="str">
        <f>VLOOKUP(A357,'Medical Examinations'!A355:M2697,8,FALSE)</f>
        <v>No</v>
      </c>
      <c r="J357" s="35" t="str">
        <f>VLOOKUP(A357,'Medical Examinations'!A355:M2697,9,FALSE)</f>
        <v>OVERWEIGHT</v>
      </c>
      <c r="K357" s="35" t="str">
        <f>VLOOKUP(A357,'Medical Examinations'!A355:M2697,10,FALSE)</f>
        <v>NORMAL</v>
      </c>
      <c r="L357" s="47">
        <f>VLOOKUP(A357,'Hospitalisation Details'!A355:M2697,12,FALSE)</f>
        <v>28461</v>
      </c>
      <c r="M357" s="34">
        <f>VLOOKUP(A357,'Hospitalisation Details'!A346:M2688,6,FALSE)</f>
        <v>28340.19</v>
      </c>
      <c r="N357" s="35" t="str">
        <f>VLOOKUP(A357,'Hospitalisation Details'!A355:M2697,7,FALSE)</f>
        <v>tier - 1</v>
      </c>
      <c r="O357" s="35" t="str">
        <f>VLOOKUP(A357,'Hospitalisation Details'!A355:M2697,8,FALSE)</f>
        <v>tier - 2</v>
      </c>
      <c r="P357" s="35" t="str">
        <f>VLOOKUP(A357,'Hospitalisation Details'!A355:M2697,9,FALSE)</f>
        <v>R1012</v>
      </c>
      <c r="Q357" s="35">
        <f ca="1">VLOOKUP(A357,'Hospitalisation Details'!A355:M2697,13,FALSE)</f>
        <v>47</v>
      </c>
      <c r="R357" s="32"/>
    </row>
    <row r="358" spans="1:18" ht="15.75" x14ac:dyDescent="0.25">
      <c r="A358" s="42" t="s">
        <v>2007</v>
      </c>
      <c r="B358" s="35" t="str">
        <f>VLOOKUP(A358,'Customer Names'!A355:D2690,3,FALSE)</f>
        <v>Sanchez Y Torres</v>
      </c>
      <c r="C358" s="35">
        <f>VLOOKUP(A358,'Medical Examinations'!A356:M2698,2,FALSE)</f>
        <v>22.72</v>
      </c>
      <c r="D358" s="35">
        <f>VLOOKUP(A358,'Medical Examinations'!A356:M2698,3,FALSE)</f>
        <v>5.71</v>
      </c>
      <c r="E358" s="35" t="str">
        <f>VLOOKUP(A358,'Medical Examinations'!A356:M2698,4,FALSE)</f>
        <v>No</v>
      </c>
      <c r="F358" s="35" t="str">
        <f>VLOOKUP(A358,'Medical Examinations'!A356:M2698,5,FALSE)</f>
        <v>No</v>
      </c>
      <c r="G358" s="35" t="str">
        <f>VLOOKUP(A358,'Medical Examinations'!A356:M2698,6,FALSE)</f>
        <v>No</v>
      </c>
      <c r="H358" s="35">
        <f>VLOOKUP(A358,'Medical Examinations'!$A$2:$M$2344,7,FALSE)</f>
        <v>0</v>
      </c>
      <c r="I358" s="35" t="str">
        <f>VLOOKUP(A358,'Medical Examinations'!A356:M2698,8,FALSE)</f>
        <v>yes</v>
      </c>
      <c r="J358" s="35" t="str">
        <f>VLOOKUP(A358,'Medical Examinations'!A356:M2698,9,FALSE)</f>
        <v>NORMAL WEIGHT</v>
      </c>
      <c r="K358" s="35" t="str">
        <f>VLOOKUP(A358,'Medical Examinations'!A356:M2698,10,FALSE)</f>
        <v>PREDIABETES</v>
      </c>
      <c r="L358" s="47">
        <f>VLOOKUP(A358,'Hospitalisation Details'!A356:M2698,12,FALSE)</f>
        <v>33231</v>
      </c>
      <c r="M358" s="34">
        <f>VLOOKUP(A358,'Hospitalisation Details'!A347:M2689,6,FALSE)</f>
        <v>28302.33</v>
      </c>
      <c r="N358" s="35" t="str">
        <f>VLOOKUP(A358,'Hospitalisation Details'!A356:M2698,7,FALSE)</f>
        <v>tier - 1</v>
      </c>
      <c r="O358" s="35" t="str">
        <f>VLOOKUP(A358,'Hospitalisation Details'!A356:M2698,8,FALSE)</f>
        <v>tier - 2</v>
      </c>
      <c r="P358" s="35" t="str">
        <f>VLOOKUP(A358,'Hospitalisation Details'!A356:M2698,9,FALSE)</f>
        <v>R1011</v>
      </c>
      <c r="Q358" s="35">
        <f ca="1">VLOOKUP(A358,'Hospitalisation Details'!A356:M2698,13,FALSE)</f>
        <v>34</v>
      </c>
      <c r="R358" s="32"/>
    </row>
    <row r="359" spans="1:18" ht="15.75" x14ac:dyDescent="0.25">
      <c r="A359" s="43" t="s">
        <v>2006</v>
      </c>
      <c r="B359" s="35" t="str">
        <f>VLOOKUP(A359,'Customer Names'!A356:D2691,3,FALSE)</f>
        <v>Daniels</v>
      </c>
      <c r="C359" s="35">
        <f>VLOOKUP(A359,'Medical Examinations'!A357:M2699,2,FALSE)</f>
        <v>36.520000000000003</v>
      </c>
      <c r="D359" s="35">
        <f>VLOOKUP(A359,'Medical Examinations'!A357:M2699,3,FALSE)</f>
        <v>9.07</v>
      </c>
      <c r="E359" s="35" t="str">
        <f>VLOOKUP(A359,'Medical Examinations'!A357:M2699,4,FALSE)</f>
        <v>yes</v>
      </c>
      <c r="F359" s="35" t="str">
        <f>VLOOKUP(A359,'Medical Examinations'!A357:M2699,5,FALSE)</f>
        <v>No</v>
      </c>
      <c r="G359" s="35" t="str">
        <f>VLOOKUP(A359,'Medical Examinations'!A357:M2699,6,FALSE)</f>
        <v>Yes</v>
      </c>
      <c r="H359" s="35">
        <f>VLOOKUP(A359,'Medical Examinations'!$A$2:$M$2344,7,FALSE)</f>
        <v>1</v>
      </c>
      <c r="I359" s="35" t="str">
        <f>VLOOKUP(A359,'Medical Examinations'!A357:M2699,8,FALSE)</f>
        <v>No</v>
      </c>
      <c r="J359" s="35" t="str">
        <f>VLOOKUP(A359,'Medical Examinations'!A357:M2699,9,FALSE)</f>
        <v>OBESITY</v>
      </c>
      <c r="K359" s="35" t="str">
        <f>VLOOKUP(A359,'Medical Examinations'!A357:M2699,10,FALSE)</f>
        <v>DIABETES</v>
      </c>
      <c r="L359" s="47">
        <f>VLOOKUP(A359,'Hospitalisation Details'!A357:M2699,12,FALSE)</f>
        <v>23340</v>
      </c>
      <c r="M359" s="34">
        <f>VLOOKUP(A359,'Hospitalisation Details'!A348:M2690,6,FALSE)</f>
        <v>28287.9</v>
      </c>
      <c r="N359" s="35" t="str">
        <f>VLOOKUP(A359,'Hospitalisation Details'!A357:M2699,7,FALSE)</f>
        <v>tier - 1</v>
      </c>
      <c r="O359" s="35" t="str">
        <f>VLOOKUP(A359,'Hospitalisation Details'!A357:M2699,8,FALSE)</f>
        <v>tier - 1</v>
      </c>
      <c r="P359" s="35" t="str">
        <f>VLOOKUP(A359,'Hospitalisation Details'!A357:M2699,9,FALSE)</f>
        <v>R1013</v>
      </c>
      <c r="Q359" s="35">
        <f ca="1">VLOOKUP(A359,'Hospitalisation Details'!A357:M2699,13,FALSE)</f>
        <v>61</v>
      </c>
      <c r="R359" s="32"/>
    </row>
    <row r="360" spans="1:18" ht="15.75" x14ac:dyDescent="0.25">
      <c r="A360" s="42" t="s">
        <v>2005</v>
      </c>
      <c r="B360" s="35" t="str">
        <f>VLOOKUP(A360,'Customer Names'!A357:D2692,3,FALSE)</f>
        <v>Pepp</v>
      </c>
      <c r="C360" s="35">
        <f>VLOOKUP(A360,'Medical Examinations'!A358:M2700,2,FALSE)</f>
        <v>33.96</v>
      </c>
      <c r="D360" s="35">
        <f>VLOOKUP(A360,'Medical Examinations'!A358:M2700,3,FALSE)</f>
        <v>4.99</v>
      </c>
      <c r="E360" s="35" t="str">
        <f>VLOOKUP(A360,'Medical Examinations'!A358:M2700,4,FALSE)</f>
        <v>No</v>
      </c>
      <c r="F360" s="35" t="str">
        <f>VLOOKUP(A360,'Medical Examinations'!A358:M2700,5,FALSE)</f>
        <v>No</v>
      </c>
      <c r="G360" s="35" t="str">
        <f>VLOOKUP(A360,'Medical Examinations'!A358:M2700,6,FALSE)</f>
        <v>No</v>
      </c>
      <c r="H360" s="35">
        <f>VLOOKUP(A360,'Medical Examinations'!$A$2:$M$2344,7,FALSE)</f>
        <v>0</v>
      </c>
      <c r="I360" s="35" t="str">
        <f>VLOOKUP(A360,'Medical Examinations'!A358:M2700,8,FALSE)</f>
        <v>yes</v>
      </c>
      <c r="J360" s="35" t="str">
        <f>VLOOKUP(A360,'Medical Examinations'!A358:M2700,9,FALSE)</f>
        <v>OBESITY</v>
      </c>
      <c r="K360" s="35" t="str">
        <f>VLOOKUP(A360,'Medical Examinations'!A358:M2700,10,FALSE)</f>
        <v>NORMAL</v>
      </c>
      <c r="L360" s="47">
        <f>VLOOKUP(A360,'Hospitalisation Details'!A358:M2700,12,FALSE)</f>
        <v>36409</v>
      </c>
      <c r="M360" s="34">
        <f>VLOOKUP(A360,'Hospitalisation Details'!A349:M2691,6,FALSE)</f>
        <v>28245.34</v>
      </c>
      <c r="N360" s="35" t="str">
        <f>VLOOKUP(A360,'Hospitalisation Details'!A358:M2700,7,FALSE)</f>
        <v>tier - 1</v>
      </c>
      <c r="O360" s="35" t="str">
        <f>VLOOKUP(A360,'Hospitalisation Details'!A358:M2700,8,FALSE)</f>
        <v>tier - 3</v>
      </c>
      <c r="P360" s="35" t="str">
        <f>VLOOKUP(A360,'Hospitalisation Details'!A358:M2700,9,FALSE)</f>
        <v>R1011</v>
      </c>
      <c r="Q360" s="35">
        <f ca="1">VLOOKUP(A360,'Hospitalisation Details'!A358:M2700,13,FALSE)</f>
        <v>25</v>
      </c>
      <c r="R360" s="32"/>
    </row>
    <row r="361" spans="1:18" ht="15.75" x14ac:dyDescent="0.25">
      <c r="A361" s="43" t="s">
        <v>2004</v>
      </c>
      <c r="B361" s="35" t="str">
        <f>VLOOKUP(A361,'Customer Names'!A358:D2693,3,FALSE)</f>
        <v>Buechler</v>
      </c>
      <c r="C361" s="35">
        <f>VLOOKUP(A361,'Medical Examinations'!A359:M2701,2,FALSE)</f>
        <v>26.695</v>
      </c>
      <c r="D361" s="35">
        <f>VLOOKUP(A361,'Medical Examinations'!A359:M2701,3,FALSE)</f>
        <v>8.31</v>
      </c>
      <c r="E361" s="35" t="str">
        <f>VLOOKUP(A361,'Medical Examinations'!A359:M2701,4,FALSE)</f>
        <v>No</v>
      </c>
      <c r="F361" s="35" t="str">
        <f>VLOOKUP(A361,'Medical Examinations'!A359:M2701,5,FALSE)</f>
        <v>No</v>
      </c>
      <c r="G361" s="35" t="str">
        <f>VLOOKUP(A361,'Medical Examinations'!A359:M2701,6,FALSE)</f>
        <v>No</v>
      </c>
      <c r="H361" s="35">
        <f>VLOOKUP(A361,'Medical Examinations'!$A$2:$M$2344,7,FALSE)</f>
        <v>0</v>
      </c>
      <c r="I361" s="35" t="str">
        <f>VLOOKUP(A361,'Medical Examinations'!A359:M2701,8,FALSE)</f>
        <v>yes</v>
      </c>
      <c r="J361" s="35" t="str">
        <f>VLOOKUP(A361,'Medical Examinations'!A359:M2701,9,FALSE)</f>
        <v>OVERWEIGHT</v>
      </c>
      <c r="K361" s="35" t="str">
        <f>VLOOKUP(A361,'Medical Examinations'!A359:M2701,10,FALSE)</f>
        <v>DIABETES</v>
      </c>
      <c r="L361" s="47">
        <f>VLOOKUP(A361,'Hospitalisation Details'!A359:M2701,12,FALSE)</f>
        <v>22242</v>
      </c>
      <c r="M361" s="34">
        <f>VLOOKUP(A361,'Hospitalisation Details'!A350:M2692,6,FALSE)</f>
        <v>28101.33</v>
      </c>
      <c r="N361" s="35" t="str">
        <f>VLOOKUP(A361,'Hospitalisation Details'!A359:M2701,7,FALSE)</f>
        <v>tier - 1</v>
      </c>
      <c r="O361" s="35" t="str">
        <f>VLOOKUP(A361,'Hospitalisation Details'!A359:M2701,8,FALSE)</f>
        <v>tier - 2</v>
      </c>
      <c r="P361" s="35" t="str">
        <f>VLOOKUP(A361,'Hospitalisation Details'!A359:M2701,9,FALSE)</f>
        <v>R1019</v>
      </c>
      <c r="Q361" s="35">
        <f ca="1">VLOOKUP(A361,'Hospitalisation Details'!A359:M2701,13,FALSE)</f>
        <v>64</v>
      </c>
      <c r="R361" s="32"/>
    </row>
    <row r="362" spans="1:18" ht="15.75" x14ac:dyDescent="0.25">
      <c r="A362" s="42" t="s">
        <v>2003</v>
      </c>
      <c r="B362" s="35" t="str">
        <f>VLOOKUP(A362,'Customer Names'!A359:D2694,3,FALSE)</f>
        <v>Buenting</v>
      </c>
      <c r="C362" s="35">
        <f>VLOOKUP(A362,'Medical Examinations'!A360:M2702,2,FALSE)</f>
        <v>18.45</v>
      </c>
      <c r="D362" s="35">
        <f>VLOOKUP(A362,'Medical Examinations'!A360:M2702,3,FALSE)</f>
        <v>5.07</v>
      </c>
      <c r="E362" s="35" t="str">
        <f>VLOOKUP(A362,'Medical Examinations'!A360:M2702,4,FALSE)</f>
        <v>yes</v>
      </c>
      <c r="F362" s="35" t="str">
        <f>VLOOKUP(A362,'Medical Examinations'!A360:M2702,5,FALSE)</f>
        <v>No</v>
      </c>
      <c r="G362" s="35" t="str">
        <f>VLOOKUP(A362,'Medical Examinations'!A360:M2702,6,FALSE)</f>
        <v>No</v>
      </c>
      <c r="H362" s="35">
        <f>VLOOKUP(A362,'Medical Examinations'!$A$2:$M$2344,7,FALSE)</f>
        <v>0</v>
      </c>
      <c r="I362" s="35" t="str">
        <f>VLOOKUP(A362,'Medical Examinations'!A360:M2702,8,FALSE)</f>
        <v>yes</v>
      </c>
      <c r="J362" s="35" t="str">
        <f>VLOOKUP(A362,'Medical Examinations'!A360:M2702,9,FALSE)</f>
        <v>UNDERWEIGHT</v>
      </c>
      <c r="K362" s="35" t="str">
        <f>VLOOKUP(A362,'Medical Examinations'!A360:M2702,10,FALSE)</f>
        <v>NORMAL</v>
      </c>
      <c r="L362" s="47">
        <f>VLOOKUP(A362,'Hospitalisation Details'!A360:M2702,12,FALSE)</f>
        <v>31380</v>
      </c>
      <c r="M362" s="34">
        <f>VLOOKUP(A362,'Hospitalisation Details'!A351:M2693,6,FALSE)</f>
        <v>28006.94</v>
      </c>
      <c r="N362" s="35" t="str">
        <f>VLOOKUP(A362,'Hospitalisation Details'!A360:M2702,7,FALSE)</f>
        <v>tier - 1</v>
      </c>
      <c r="O362" s="35" t="str">
        <f>VLOOKUP(A362,'Hospitalisation Details'!A360:M2702,8,FALSE)</f>
        <v>tier - 2</v>
      </c>
      <c r="P362" s="35" t="str">
        <f>VLOOKUP(A362,'Hospitalisation Details'!A360:M2702,9,FALSE)</f>
        <v>R1011</v>
      </c>
      <c r="Q362" s="35">
        <f ca="1">VLOOKUP(A362,'Hospitalisation Details'!A360:M2702,13,FALSE)</f>
        <v>39</v>
      </c>
      <c r="R362" s="32"/>
    </row>
    <row r="363" spans="1:18" ht="15.75" x14ac:dyDescent="0.25">
      <c r="A363" s="43" t="s">
        <v>2002</v>
      </c>
      <c r="B363" s="35" t="str">
        <f>VLOOKUP(A363,'Customer Names'!A360:D2695,3,FALSE)</f>
        <v>Evans</v>
      </c>
      <c r="C363" s="35">
        <f>VLOOKUP(A363,'Medical Examinations'!A361:M2703,2,FALSE)</f>
        <v>33.18</v>
      </c>
      <c r="D363" s="35">
        <f>VLOOKUP(A363,'Medical Examinations'!A361:M2703,3,FALSE)</f>
        <v>4.79</v>
      </c>
      <c r="E363" s="35" t="str">
        <f>VLOOKUP(A363,'Medical Examinations'!A361:M2703,4,FALSE)</f>
        <v>No</v>
      </c>
      <c r="F363" s="35" t="str">
        <f>VLOOKUP(A363,'Medical Examinations'!A361:M2703,5,FALSE)</f>
        <v>No</v>
      </c>
      <c r="G363" s="35" t="str">
        <f>VLOOKUP(A363,'Medical Examinations'!A361:M2703,6,FALSE)</f>
        <v>No</v>
      </c>
      <c r="H363" s="35">
        <f>VLOOKUP(A363,'Medical Examinations'!$A$2:$M$2344,7,FALSE)</f>
        <v>0</v>
      </c>
      <c r="I363" s="35" t="str">
        <f>VLOOKUP(A363,'Medical Examinations'!A361:M2703,8,FALSE)</f>
        <v>yes</v>
      </c>
      <c r="J363" s="35" t="str">
        <f>VLOOKUP(A363,'Medical Examinations'!A361:M2703,9,FALSE)</f>
        <v>OBESITY</v>
      </c>
      <c r="K363" s="35" t="str">
        <f>VLOOKUP(A363,'Medical Examinations'!A361:M2703,10,FALSE)</f>
        <v>NORMAL</v>
      </c>
      <c r="L363" s="47">
        <f>VLOOKUP(A363,'Hospitalisation Details'!A361:M2703,12,FALSE)</f>
        <v>36515</v>
      </c>
      <c r="M363" s="34">
        <f>VLOOKUP(A363,'Hospitalisation Details'!A352:M2694,6,FALSE)</f>
        <v>27980.77</v>
      </c>
      <c r="N363" s="35" t="str">
        <f>VLOOKUP(A363,'Hospitalisation Details'!A361:M2703,7,FALSE)</f>
        <v>tier - 1</v>
      </c>
      <c r="O363" s="35" t="str">
        <f>VLOOKUP(A363,'Hospitalisation Details'!A361:M2703,8,FALSE)</f>
        <v>tier - 1</v>
      </c>
      <c r="P363" s="35" t="str">
        <f>VLOOKUP(A363,'Hospitalisation Details'!A361:M2703,9,FALSE)</f>
        <v>R1011</v>
      </c>
      <c r="Q363" s="35">
        <f ca="1">VLOOKUP(A363,'Hospitalisation Details'!A361:M2703,13,FALSE)</f>
        <v>25</v>
      </c>
      <c r="R363" s="32"/>
    </row>
    <row r="364" spans="1:18" ht="15.75" x14ac:dyDescent="0.25">
      <c r="A364" s="42" t="s">
        <v>2001</v>
      </c>
      <c r="B364" s="35" t="str">
        <f>VLOOKUP(A364,'Customer Names'!A361:D2696,3,FALSE)</f>
        <v>Arcand</v>
      </c>
      <c r="C364" s="35">
        <f>VLOOKUP(A364,'Medical Examinations'!A362:M2704,2,FALSE)</f>
        <v>36.1</v>
      </c>
      <c r="D364" s="35">
        <f>VLOOKUP(A364,'Medical Examinations'!A362:M2704,3,FALSE)</f>
        <v>11.39</v>
      </c>
      <c r="E364" s="35" t="str">
        <f>VLOOKUP(A364,'Medical Examinations'!A362:M2704,4,FALSE)</f>
        <v>yes</v>
      </c>
      <c r="F364" s="35" t="str">
        <f>VLOOKUP(A364,'Medical Examinations'!A362:M2704,5,FALSE)</f>
        <v>No</v>
      </c>
      <c r="G364" s="35" t="str">
        <f>VLOOKUP(A364,'Medical Examinations'!A362:M2704,6,FALSE)</f>
        <v>No</v>
      </c>
      <c r="H364" s="35">
        <f>VLOOKUP(A364,'Medical Examinations'!$A$2:$M$2344,7,FALSE)</f>
        <v>2</v>
      </c>
      <c r="I364" s="35" t="str">
        <f>VLOOKUP(A364,'Medical Examinations'!A362:M2704,8,FALSE)</f>
        <v>No</v>
      </c>
      <c r="J364" s="35" t="str">
        <f>VLOOKUP(A364,'Medical Examinations'!A362:M2704,9,FALSE)</f>
        <v>OBESITY</v>
      </c>
      <c r="K364" s="35" t="str">
        <f>VLOOKUP(A364,'Medical Examinations'!A362:M2704,10,FALSE)</f>
        <v>DIABETES</v>
      </c>
      <c r="L364" s="47">
        <f>VLOOKUP(A364,'Hospitalisation Details'!A362:M2704,12,FALSE)</f>
        <v>22490</v>
      </c>
      <c r="M364" s="34">
        <f>VLOOKUP(A364,'Hospitalisation Details'!A353:M2695,6,FALSE)</f>
        <v>27941.29</v>
      </c>
      <c r="N364" s="35" t="str">
        <f>VLOOKUP(A364,'Hospitalisation Details'!A362:M2704,7,FALSE)</f>
        <v>tier - 1</v>
      </c>
      <c r="O364" s="35" t="str">
        <f>VLOOKUP(A364,'Hospitalisation Details'!A362:M2704,8,FALSE)</f>
        <v>tier - 3</v>
      </c>
      <c r="P364" s="35" t="str">
        <f>VLOOKUP(A364,'Hospitalisation Details'!A362:M2704,9,FALSE)</f>
        <v>R1011</v>
      </c>
      <c r="Q364" s="35">
        <f ca="1">VLOOKUP(A364,'Hospitalisation Details'!A362:M2704,13,FALSE)</f>
        <v>63</v>
      </c>
      <c r="R364" s="32"/>
    </row>
    <row r="365" spans="1:18" ht="15.75" x14ac:dyDescent="0.25">
      <c r="A365" s="43" t="s">
        <v>2000</v>
      </c>
      <c r="B365" s="35" t="str">
        <f>VLOOKUP(A365,'Customer Names'!A362:D2697,3,FALSE)</f>
        <v>Kesack</v>
      </c>
      <c r="C365" s="35">
        <f>VLOOKUP(A365,'Medical Examinations'!A363:M2705,2,FALSE)</f>
        <v>22.77</v>
      </c>
      <c r="D365" s="35">
        <f>VLOOKUP(A365,'Medical Examinations'!A363:M2705,3,FALSE)</f>
        <v>6</v>
      </c>
      <c r="E365" s="35" t="str">
        <f>VLOOKUP(A365,'Medical Examinations'!A363:M2705,4,FALSE)</f>
        <v>No</v>
      </c>
      <c r="F365" s="35" t="str">
        <f>VLOOKUP(A365,'Medical Examinations'!A363:M2705,5,FALSE)</f>
        <v>No</v>
      </c>
      <c r="G365" s="35" t="str">
        <f>VLOOKUP(A365,'Medical Examinations'!A363:M2705,6,FALSE)</f>
        <v>No</v>
      </c>
      <c r="H365" s="35">
        <f>VLOOKUP(A365,'Medical Examinations'!$A$2:$M$2344,7,FALSE)</f>
        <v>0</v>
      </c>
      <c r="I365" s="35" t="str">
        <f>VLOOKUP(A365,'Medical Examinations'!A363:M2705,8,FALSE)</f>
        <v>yes</v>
      </c>
      <c r="J365" s="35" t="str">
        <f>VLOOKUP(A365,'Medical Examinations'!A363:M2705,9,FALSE)</f>
        <v>NORMAL WEIGHT</v>
      </c>
      <c r="K365" s="35" t="str">
        <f>VLOOKUP(A365,'Medical Examinations'!A363:M2705,10,FALSE)</f>
        <v>PREDIABETES</v>
      </c>
      <c r="L365" s="47">
        <f>VLOOKUP(A365,'Hospitalisation Details'!A363:M2705,12,FALSE)</f>
        <v>33393</v>
      </c>
      <c r="M365" s="34">
        <f>VLOOKUP(A365,'Hospitalisation Details'!A354:M2696,6,FALSE)</f>
        <v>27931.11</v>
      </c>
      <c r="N365" s="35" t="str">
        <f>VLOOKUP(A365,'Hospitalisation Details'!A363:M2705,7,FALSE)</f>
        <v>tier - 1</v>
      </c>
      <c r="O365" s="35" t="str">
        <f>VLOOKUP(A365,'Hospitalisation Details'!A363:M2705,8,FALSE)</f>
        <v>tier - 3</v>
      </c>
      <c r="P365" s="35" t="str">
        <f>VLOOKUP(A365,'Hospitalisation Details'!A363:M2705,9,FALSE)</f>
        <v>R1011</v>
      </c>
      <c r="Q365" s="35">
        <f ca="1">VLOOKUP(A365,'Hospitalisation Details'!A363:M2705,13,FALSE)</f>
        <v>33</v>
      </c>
      <c r="R365" s="32"/>
    </row>
    <row r="366" spans="1:18" ht="15.75" x14ac:dyDescent="0.25">
      <c r="A366" s="42" t="s">
        <v>1999</v>
      </c>
      <c r="B366" s="35" t="str">
        <f>VLOOKUP(A366,'Customer Names'!A363:D2698,3,FALSE)</f>
        <v>Post</v>
      </c>
      <c r="C366" s="35">
        <f>VLOOKUP(A366,'Medical Examinations'!A364:M2706,2,FALSE)</f>
        <v>21.24</v>
      </c>
      <c r="D366" s="35">
        <f>VLOOKUP(A366,'Medical Examinations'!A364:M2706,3,FALSE)</f>
        <v>5.13</v>
      </c>
      <c r="E366" s="35" t="str">
        <f>VLOOKUP(A366,'Medical Examinations'!A364:M2706,4,FALSE)</f>
        <v>No</v>
      </c>
      <c r="F366" s="35" t="str">
        <f>VLOOKUP(A366,'Medical Examinations'!A364:M2706,5,FALSE)</f>
        <v>No</v>
      </c>
      <c r="G366" s="35" t="str">
        <f>VLOOKUP(A366,'Medical Examinations'!A364:M2706,6,FALSE)</f>
        <v>No</v>
      </c>
      <c r="H366" s="35">
        <f>VLOOKUP(A366,'Medical Examinations'!$A$2:$M$2344,7,FALSE)</f>
        <v>0</v>
      </c>
      <c r="I366" s="35" t="str">
        <f>VLOOKUP(A366,'Medical Examinations'!A364:M2706,8,FALSE)</f>
        <v>yes</v>
      </c>
      <c r="J366" s="35" t="str">
        <f>VLOOKUP(A366,'Medical Examinations'!A364:M2706,9,FALSE)</f>
        <v>NORMAL WEIGHT</v>
      </c>
      <c r="K366" s="35" t="str">
        <f>VLOOKUP(A366,'Medical Examinations'!A364:M2706,10,FALSE)</f>
        <v>NORMAL</v>
      </c>
      <c r="L366" s="47">
        <f>VLOOKUP(A366,'Hospitalisation Details'!A364:M2706,12,FALSE)</f>
        <v>32833</v>
      </c>
      <c r="M366" s="34">
        <f>VLOOKUP(A366,'Hospitalisation Details'!A355:M2697,6,FALSE)</f>
        <v>27925.86</v>
      </c>
      <c r="N366" s="35" t="str">
        <f>VLOOKUP(A366,'Hospitalisation Details'!A364:M2706,7,FALSE)</f>
        <v>tier - 1</v>
      </c>
      <c r="O366" s="35" t="str">
        <f>VLOOKUP(A366,'Hospitalisation Details'!A364:M2706,8,FALSE)</f>
        <v>tier - 2</v>
      </c>
      <c r="P366" s="35" t="str">
        <f>VLOOKUP(A366,'Hospitalisation Details'!A364:M2706,9,FALSE)</f>
        <v>R1011</v>
      </c>
      <c r="Q366" s="35">
        <f ca="1">VLOOKUP(A366,'Hospitalisation Details'!A364:M2706,13,FALSE)</f>
        <v>35</v>
      </c>
      <c r="R366" s="32"/>
    </row>
    <row r="367" spans="1:18" ht="15.75" x14ac:dyDescent="0.25">
      <c r="A367" s="43" t="s">
        <v>1998</v>
      </c>
      <c r="B367" s="35" t="str">
        <f>VLOOKUP(A367,'Customer Names'!A364:D2699,3,FALSE)</f>
        <v>Dunne</v>
      </c>
      <c r="C367" s="35">
        <f>VLOOKUP(A367,'Medical Examinations'!A365:M2707,2,FALSE)</f>
        <v>17.600000000000001</v>
      </c>
      <c r="D367" s="35">
        <f>VLOOKUP(A367,'Medical Examinations'!A365:M2707,3,FALSE)</f>
        <v>5.26</v>
      </c>
      <c r="E367" s="35" t="str">
        <f>VLOOKUP(A367,'Medical Examinations'!A365:M2707,4,FALSE)</f>
        <v>yes</v>
      </c>
      <c r="F367" s="35" t="str">
        <f>VLOOKUP(A367,'Medical Examinations'!A365:M2707,5,FALSE)</f>
        <v>No</v>
      </c>
      <c r="G367" s="35" t="str">
        <f>VLOOKUP(A367,'Medical Examinations'!A365:M2707,6,FALSE)</f>
        <v>No</v>
      </c>
      <c r="H367" s="35">
        <f>VLOOKUP(A367,'Medical Examinations'!$A$2:$M$2344,7,FALSE)</f>
        <v>0</v>
      </c>
      <c r="I367" s="35" t="str">
        <f>VLOOKUP(A367,'Medical Examinations'!A365:M2707,8,FALSE)</f>
        <v>yes</v>
      </c>
      <c r="J367" s="35" t="str">
        <f>VLOOKUP(A367,'Medical Examinations'!A365:M2707,9,FALSE)</f>
        <v>UNDERWEIGHT</v>
      </c>
      <c r="K367" s="35" t="str">
        <f>VLOOKUP(A367,'Medical Examinations'!A365:M2707,10,FALSE)</f>
        <v>NORMAL</v>
      </c>
      <c r="L367" s="47">
        <f>VLOOKUP(A367,'Hospitalisation Details'!A365:M2707,12,FALSE)</f>
        <v>31385</v>
      </c>
      <c r="M367" s="34">
        <f>VLOOKUP(A367,'Hospitalisation Details'!A356:M2698,6,FALSE)</f>
        <v>27849.94</v>
      </c>
      <c r="N367" s="35" t="str">
        <f>VLOOKUP(A367,'Hospitalisation Details'!A365:M2707,7,FALSE)</f>
        <v>tier - 1</v>
      </c>
      <c r="O367" s="35" t="str">
        <f>VLOOKUP(A367,'Hospitalisation Details'!A365:M2707,8,FALSE)</f>
        <v>tier - 1</v>
      </c>
      <c r="P367" s="35" t="str">
        <f>VLOOKUP(A367,'Hospitalisation Details'!A365:M2707,9,FALSE)</f>
        <v>R1011</v>
      </c>
      <c r="Q367" s="35">
        <f ca="1">VLOOKUP(A367,'Hospitalisation Details'!A365:M2707,13,FALSE)</f>
        <v>39</v>
      </c>
      <c r="R367" s="32"/>
    </row>
    <row r="368" spans="1:18" ht="15.75" x14ac:dyDescent="0.25">
      <c r="A368" s="42" t="s">
        <v>1997</v>
      </c>
      <c r="B368" s="35" t="str">
        <f>VLOOKUP(A368,'Customer Names'!A365:D2700,3,FALSE)</f>
        <v>Kilel</v>
      </c>
      <c r="C368" s="35">
        <f>VLOOKUP(A368,'Medical Examinations'!A366:M2708,2,FALSE)</f>
        <v>26.29</v>
      </c>
      <c r="D368" s="35">
        <f>VLOOKUP(A368,'Medical Examinations'!A366:M2708,3,FALSE)</f>
        <v>6.84</v>
      </c>
      <c r="E368" s="35" t="str">
        <f>VLOOKUP(A368,'Medical Examinations'!A366:M2708,4,FALSE)</f>
        <v>No</v>
      </c>
      <c r="F368" s="35" t="str">
        <f>VLOOKUP(A368,'Medical Examinations'!A366:M2708,5,FALSE)</f>
        <v>No</v>
      </c>
      <c r="G368" s="35" t="str">
        <f>VLOOKUP(A368,'Medical Examinations'!A366:M2708,6,FALSE)</f>
        <v>No</v>
      </c>
      <c r="H368" s="35">
        <f>VLOOKUP(A368,'Medical Examinations'!$A$2:$M$2344,7,FALSE)</f>
        <v>0</v>
      </c>
      <c r="I368" s="35" t="str">
        <f>VLOOKUP(A368,'Medical Examinations'!A366:M2708,8,FALSE)</f>
        <v>yes</v>
      </c>
      <c r="J368" s="35" t="str">
        <f>VLOOKUP(A368,'Medical Examinations'!A366:M2708,9,FALSE)</f>
        <v>OVERWEIGHT</v>
      </c>
      <c r="K368" s="35" t="str">
        <f>VLOOKUP(A368,'Medical Examinations'!A366:M2708,10,FALSE)</f>
        <v>DIABETES</v>
      </c>
      <c r="L368" s="47">
        <f>VLOOKUP(A368,'Hospitalisation Details'!A366:M2708,12,FALSE)</f>
        <v>22103</v>
      </c>
      <c r="M368" s="34">
        <f>VLOOKUP(A368,'Hospitalisation Details'!A357:M2699,6,FALSE)</f>
        <v>27808.73</v>
      </c>
      <c r="N368" s="35" t="str">
        <f>VLOOKUP(A368,'Hospitalisation Details'!A366:M2708,7,FALSE)</f>
        <v>tier - 1</v>
      </c>
      <c r="O368" s="35" t="str">
        <f>VLOOKUP(A368,'Hospitalisation Details'!A366:M2708,8,FALSE)</f>
        <v>tier - 1</v>
      </c>
      <c r="P368" s="35" t="str">
        <f>VLOOKUP(A368,'Hospitalisation Details'!A366:M2708,9,FALSE)</f>
        <v>R1013</v>
      </c>
      <c r="Q368" s="35">
        <f ca="1">VLOOKUP(A368,'Hospitalisation Details'!A366:M2708,13,FALSE)</f>
        <v>64</v>
      </c>
      <c r="R368" s="32"/>
    </row>
    <row r="369" spans="1:18" ht="15.75" x14ac:dyDescent="0.25">
      <c r="A369" s="43" t="s">
        <v>1996</v>
      </c>
      <c r="B369" s="35" t="str">
        <f>VLOOKUP(A369,'Customer Names'!A366:D2701,3,FALSE)</f>
        <v>Nicholson</v>
      </c>
      <c r="C369" s="35">
        <f>VLOOKUP(A369,'Medical Examinations'!A367:M2709,2,FALSE)</f>
        <v>35.31</v>
      </c>
      <c r="D369" s="35">
        <f>VLOOKUP(A369,'Medical Examinations'!A367:M2709,3,FALSE)</f>
        <v>9.0399999999999991</v>
      </c>
      <c r="E369" s="35" t="str">
        <f>VLOOKUP(A369,'Medical Examinations'!A367:M2709,4,FALSE)</f>
        <v>No</v>
      </c>
      <c r="F369" s="35" t="str">
        <f>VLOOKUP(A369,'Medical Examinations'!A367:M2709,5,FALSE)</f>
        <v>No</v>
      </c>
      <c r="G369" s="35" t="str">
        <f>VLOOKUP(A369,'Medical Examinations'!A367:M2709,6,FALSE)</f>
        <v>No</v>
      </c>
      <c r="H369" s="35">
        <f>VLOOKUP(A369,'Medical Examinations'!$A$2:$M$2344,7,FALSE)</f>
        <v>0</v>
      </c>
      <c r="I369" s="35" t="str">
        <f>VLOOKUP(A369,'Medical Examinations'!A367:M2709,8,FALSE)</f>
        <v>No</v>
      </c>
      <c r="J369" s="35" t="str">
        <f>VLOOKUP(A369,'Medical Examinations'!A367:M2709,9,FALSE)</f>
        <v>OBESITY</v>
      </c>
      <c r="K369" s="35" t="str">
        <f>VLOOKUP(A369,'Medical Examinations'!A367:M2709,10,FALSE)</f>
        <v>DIABETES</v>
      </c>
      <c r="L369" s="47">
        <f>VLOOKUP(A369,'Hospitalisation Details'!A367:M2709,12,FALSE)</f>
        <v>37596</v>
      </c>
      <c r="M369" s="34">
        <f>VLOOKUP(A369,'Hospitalisation Details'!A358:M2700,6,FALSE)</f>
        <v>27724.29</v>
      </c>
      <c r="N369" s="35" t="str">
        <f>VLOOKUP(A369,'Hospitalisation Details'!A367:M2709,7,FALSE)</f>
        <v>tier - 1</v>
      </c>
      <c r="O369" s="35" t="str">
        <f>VLOOKUP(A369,'Hospitalisation Details'!A367:M2709,8,FALSE)</f>
        <v>tier - 3</v>
      </c>
      <c r="P369" s="35" t="str">
        <f>VLOOKUP(A369,'Hospitalisation Details'!A367:M2709,9,FALSE)</f>
        <v>R1013</v>
      </c>
      <c r="Q369" s="35">
        <f ca="1">VLOOKUP(A369,'Hospitalisation Details'!A367:M2709,13,FALSE)</f>
        <v>22</v>
      </c>
      <c r="R369" s="32"/>
    </row>
    <row r="370" spans="1:18" ht="15.75" x14ac:dyDescent="0.25">
      <c r="A370" s="42" t="s">
        <v>1995</v>
      </c>
      <c r="B370" s="35" t="str">
        <f>VLOOKUP(A370,'Customer Names'!A367:D2702,3,FALSE)</f>
        <v>Susmann</v>
      </c>
      <c r="C370" s="35">
        <f>VLOOKUP(A370,'Medical Examinations'!A368:M2710,2,FALSE)</f>
        <v>27.04</v>
      </c>
      <c r="D370" s="35">
        <f>VLOOKUP(A370,'Medical Examinations'!A368:M2710,3,FALSE)</f>
        <v>4.0999999999999996</v>
      </c>
      <c r="E370" s="35" t="str">
        <f>VLOOKUP(A370,'Medical Examinations'!A368:M2710,4,FALSE)</f>
        <v>No</v>
      </c>
      <c r="F370" s="35" t="str">
        <f>VLOOKUP(A370,'Medical Examinations'!A368:M2710,5,FALSE)</f>
        <v>No</v>
      </c>
      <c r="G370" s="35" t="str">
        <f>VLOOKUP(A370,'Medical Examinations'!A368:M2710,6,FALSE)</f>
        <v>No</v>
      </c>
      <c r="H370" s="35">
        <f>VLOOKUP(A370,'Medical Examinations'!$A$2:$M$2344,7,FALSE)</f>
        <v>1</v>
      </c>
      <c r="I370" s="35" t="str">
        <f>VLOOKUP(A370,'Medical Examinations'!A368:M2710,8,FALSE)</f>
        <v>yes</v>
      </c>
      <c r="J370" s="35" t="str">
        <f>VLOOKUP(A370,'Medical Examinations'!A368:M2710,9,FALSE)</f>
        <v>OVERWEIGHT</v>
      </c>
      <c r="K370" s="35" t="str">
        <f>VLOOKUP(A370,'Medical Examinations'!A368:M2710,10,FALSE)</f>
        <v>NORMAL</v>
      </c>
      <c r="L370" s="47">
        <f>VLOOKUP(A370,'Hospitalisation Details'!A368:M2710,12,FALSE)</f>
        <v>33788</v>
      </c>
      <c r="M370" s="34">
        <f>VLOOKUP(A370,'Hospitalisation Details'!A359:M2701,6,FALSE)</f>
        <v>27696.11</v>
      </c>
      <c r="N370" s="35" t="str">
        <f>VLOOKUP(A370,'Hospitalisation Details'!A368:M2710,7,FALSE)</f>
        <v>tier - 1</v>
      </c>
      <c r="O370" s="35" t="str">
        <f>VLOOKUP(A370,'Hospitalisation Details'!A368:M2710,8,FALSE)</f>
        <v>tier - 2</v>
      </c>
      <c r="P370" s="35" t="str">
        <f>VLOOKUP(A370,'Hospitalisation Details'!A368:M2710,9,FALSE)</f>
        <v>R1011</v>
      </c>
      <c r="Q370" s="35">
        <f ca="1">VLOOKUP(A370,'Hospitalisation Details'!A368:M2710,13,FALSE)</f>
        <v>32</v>
      </c>
      <c r="R370" s="32"/>
    </row>
    <row r="371" spans="1:18" ht="15.75" x14ac:dyDescent="0.25">
      <c r="A371" s="43" t="s">
        <v>1994</v>
      </c>
      <c r="B371" s="35" t="str">
        <f>VLOOKUP(A371,'Customer Names'!A368:D2703,3,FALSE)</f>
        <v>Harsh</v>
      </c>
      <c r="C371" s="35">
        <f>VLOOKUP(A371,'Medical Examinations'!A369:M2711,2,FALSE)</f>
        <v>30.23</v>
      </c>
      <c r="D371" s="35">
        <f>VLOOKUP(A371,'Medical Examinations'!A369:M2711,3,FALSE)</f>
        <v>4.2300000000000004</v>
      </c>
      <c r="E371" s="35" t="str">
        <f>VLOOKUP(A371,'Medical Examinations'!A369:M2711,4,FALSE)</f>
        <v>yes</v>
      </c>
      <c r="F371" s="35" t="str">
        <f>VLOOKUP(A371,'Medical Examinations'!A369:M2711,5,FALSE)</f>
        <v>No</v>
      </c>
      <c r="G371" s="35" t="str">
        <f>VLOOKUP(A371,'Medical Examinations'!A369:M2711,6,FALSE)</f>
        <v>Yes</v>
      </c>
      <c r="H371" s="35">
        <f>VLOOKUP(A371,'Medical Examinations'!$A$2:$M$2344,7,FALSE)</f>
        <v>1</v>
      </c>
      <c r="I371" s="35" t="str">
        <f>VLOOKUP(A371,'Medical Examinations'!A369:M2711,8,FALSE)</f>
        <v>yes</v>
      </c>
      <c r="J371" s="35" t="str">
        <f>VLOOKUP(A371,'Medical Examinations'!A369:M2711,9,FALSE)</f>
        <v>OBESITY</v>
      </c>
      <c r="K371" s="35" t="str">
        <f>VLOOKUP(A371,'Medical Examinations'!A369:M2711,10,FALSE)</f>
        <v>NORMAL</v>
      </c>
      <c r="L371" s="47">
        <f>VLOOKUP(A371,'Hospitalisation Details'!A369:M2711,12,FALSE)</f>
        <v>35710</v>
      </c>
      <c r="M371" s="34">
        <f>VLOOKUP(A371,'Hospitalisation Details'!A360:M2702,6,FALSE)</f>
        <v>27625.17</v>
      </c>
      <c r="N371" s="35" t="str">
        <f>VLOOKUP(A371,'Hospitalisation Details'!A369:M2711,7,FALSE)</f>
        <v>tier - 1</v>
      </c>
      <c r="O371" s="35" t="str">
        <f>VLOOKUP(A371,'Hospitalisation Details'!A369:M2711,8,FALSE)</f>
        <v>tier - 1</v>
      </c>
      <c r="P371" s="35" t="str">
        <f>VLOOKUP(A371,'Hospitalisation Details'!A369:M2711,9,FALSE)</f>
        <v>R1011</v>
      </c>
      <c r="Q371" s="35">
        <f ca="1">VLOOKUP(A371,'Hospitalisation Details'!A369:M2711,13,FALSE)</f>
        <v>27</v>
      </c>
      <c r="R371" s="32"/>
    </row>
    <row r="372" spans="1:18" ht="15.75" x14ac:dyDescent="0.25">
      <c r="A372" s="42" t="s">
        <v>1993</v>
      </c>
      <c r="B372" s="35" t="str">
        <f>VLOOKUP(A372,'Customer Names'!A369:D2704,3,FALSE)</f>
        <v>Pocasangre</v>
      </c>
      <c r="C372" s="35">
        <f>VLOOKUP(A372,'Medical Examinations'!A370:M2712,2,FALSE)</f>
        <v>30.6</v>
      </c>
      <c r="D372" s="35">
        <f>VLOOKUP(A372,'Medical Examinations'!A370:M2712,3,FALSE)</f>
        <v>6.48</v>
      </c>
      <c r="E372" s="35" t="str">
        <f>VLOOKUP(A372,'Medical Examinations'!A370:M2712,4,FALSE)</f>
        <v>yes</v>
      </c>
      <c r="F372" s="35" t="str">
        <f>VLOOKUP(A372,'Medical Examinations'!A370:M2712,5,FALSE)</f>
        <v>No</v>
      </c>
      <c r="G372" s="35" t="str">
        <f>VLOOKUP(A372,'Medical Examinations'!A370:M2712,6,FALSE)</f>
        <v>Yes</v>
      </c>
      <c r="H372" s="35">
        <f>VLOOKUP(A372,'Medical Examinations'!$A$2:$M$2344,7,FALSE)</f>
        <v>1</v>
      </c>
      <c r="I372" s="35" t="str">
        <f>VLOOKUP(A372,'Medical Examinations'!A370:M2712,8,FALSE)</f>
        <v>yes</v>
      </c>
      <c r="J372" s="35" t="str">
        <f>VLOOKUP(A372,'Medical Examinations'!A370:M2712,9,FALSE)</f>
        <v>OBESITY</v>
      </c>
      <c r="K372" s="35" t="str">
        <f>VLOOKUP(A372,'Medical Examinations'!A370:M2712,10,FALSE)</f>
        <v>DIABETES</v>
      </c>
      <c r="L372" s="47">
        <f>VLOOKUP(A372,'Hospitalisation Details'!A370:M2712,12,FALSE)</f>
        <v>35682</v>
      </c>
      <c r="M372" s="34">
        <f>VLOOKUP(A372,'Hospitalisation Details'!A361:M2703,6,FALSE)</f>
        <v>27619.360000000001</v>
      </c>
      <c r="N372" s="35" t="str">
        <f>VLOOKUP(A372,'Hospitalisation Details'!A370:M2712,7,FALSE)</f>
        <v>tier - 2</v>
      </c>
      <c r="O372" s="35" t="str">
        <f>VLOOKUP(A372,'Hospitalisation Details'!A370:M2712,8,FALSE)</f>
        <v>tier - 3</v>
      </c>
      <c r="P372" s="35" t="str">
        <f>VLOOKUP(A372,'Hospitalisation Details'!A370:M2712,9,FALSE)</f>
        <v>R1011</v>
      </c>
      <c r="Q372" s="35">
        <f ca="1">VLOOKUP(A372,'Hospitalisation Details'!A370:M2712,13,FALSE)</f>
        <v>27</v>
      </c>
      <c r="R372" s="32"/>
    </row>
    <row r="373" spans="1:18" ht="15.75" x14ac:dyDescent="0.25">
      <c r="A373" s="43" t="s">
        <v>1992</v>
      </c>
      <c r="B373" s="35" t="str">
        <f>VLOOKUP(A373,'Customer Names'!A370:D2705,3,FALSE)</f>
        <v>Martinez Lopez</v>
      </c>
      <c r="C373" s="35">
        <f>VLOOKUP(A373,'Medical Examinations'!A371:M2713,2,FALSE)</f>
        <v>26.8</v>
      </c>
      <c r="D373" s="35">
        <f>VLOOKUP(A373,'Medical Examinations'!A371:M2713,3,FALSE)</f>
        <v>5.53</v>
      </c>
      <c r="E373" s="35" t="str">
        <f>VLOOKUP(A373,'Medical Examinations'!A371:M2713,4,FALSE)</f>
        <v>No</v>
      </c>
      <c r="F373" s="35" t="str">
        <f>VLOOKUP(A373,'Medical Examinations'!A371:M2713,5,FALSE)</f>
        <v>No</v>
      </c>
      <c r="G373" s="35" t="str">
        <f>VLOOKUP(A373,'Medical Examinations'!A371:M2713,6,FALSE)</f>
        <v>No</v>
      </c>
      <c r="H373" s="35">
        <f>VLOOKUP(A373,'Medical Examinations'!$A$2:$M$2344,7,FALSE)</f>
        <v>1</v>
      </c>
      <c r="I373" s="35" t="str">
        <f>VLOOKUP(A373,'Medical Examinations'!A371:M2713,8,FALSE)</f>
        <v>yes</v>
      </c>
      <c r="J373" s="35" t="str">
        <f>VLOOKUP(A373,'Medical Examinations'!A371:M2713,9,FALSE)</f>
        <v>OVERWEIGHT</v>
      </c>
      <c r="K373" s="35" t="str">
        <f>VLOOKUP(A373,'Medical Examinations'!A371:M2713,10,FALSE)</f>
        <v>NORMAL</v>
      </c>
      <c r="L373" s="47">
        <f>VLOOKUP(A373,'Hospitalisation Details'!A371:M2713,12,FALSE)</f>
        <v>33766</v>
      </c>
      <c r="M373" s="34">
        <f>VLOOKUP(A373,'Hospitalisation Details'!A362:M2704,6,FALSE)</f>
        <v>27614.71</v>
      </c>
      <c r="N373" s="35" t="str">
        <f>VLOOKUP(A373,'Hospitalisation Details'!A371:M2713,7,FALSE)</f>
        <v>tier - 2</v>
      </c>
      <c r="O373" s="35" t="str">
        <f>VLOOKUP(A373,'Hospitalisation Details'!A371:M2713,8,FALSE)</f>
        <v>tier - 3</v>
      </c>
      <c r="P373" s="35" t="str">
        <f>VLOOKUP(A373,'Hospitalisation Details'!A371:M2713,9,FALSE)</f>
        <v>R1011</v>
      </c>
      <c r="Q373" s="35">
        <f ca="1">VLOOKUP(A373,'Hospitalisation Details'!A371:M2713,13,FALSE)</f>
        <v>32</v>
      </c>
      <c r="R373" s="32"/>
    </row>
    <row r="374" spans="1:18" ht="15.75" x14ac:dyDescent="0.25">
      <c r="A374" s="42" t="s">
        <v>1991</v>
      </c>
      <c r="B374" s="35" t="str">
        <f>VLOOKUP(A374,'Customer Names'!A371:D2706,3,FALSE)</f>
        <v>Riegel</v>
      </c>
      <c r="C374" s="35">
        <f>VLOOKUP(A374,'Medical Examinations'!A372:M2714,2,FALSE)</f>
        <v>16.86</v>
      </c>
      <c r="D374" s="35">
        <f>VLOOKUP(A374,'Medical Examinations'!A372:M2714,3,FALSE)</f>
        <v>4.07</v>
      </c>
      <c r="E374" s="35" t="str">
        <f>VLOOKUP(A374,'Medical Examinations'!A372:M2714,4,FALSE)</f>
        <v>yes</v>
      </c>
      <c r="F374" s="35" t="str">
        <f>VLOOKUP(A374,'Medical Examinations'!A372:M2714,5,FALSE)</f>
        <v>No</v>
      </c>
      <c r="G374" s="35" t="str">
        <f>VLOOKUP(A374,'Medical Examinations'!A372:M2714,6,FALSE)</f>
        <v>No</v>
      </c>
      <c r="H374" s="35">
        <f>VLOOKUP(A374,'Medical Examinations'!$A$2:$M$2344,7,FALSE)</f>
        <v>0</v>
      </c>
      <c r="I374" s="35" t="str">
        <f>VLOOKUP(A374,'Medical Examinations'!A372:M2714,8,FALSE)</f>
        <v>yes</v>
      </c>
      <c r="J374" s="35" t="str">
        <f>VLOOKUP(A374,'Medical Examinations'!A372:M2714,9,FALSE)</f>
        <v>UNDERWEIGHT</v>
      </c>
      <c r="K374" s="35" t="str">
        <f>VLOOKUP(A374,'Medical Examinations'!A372:M2714,10,FALSE)</f>
        <v>NORMAL</v>
      </c>
      <c r="L374" s="47">
        <f>VLOOKUP(A374,'Hospitalisation Details'!A372:M2714,12,FALSE)</f>
        <v>31357</v>
      </c>
      <c r="M374" s="34">
        <f>VLOOKUP(A374,'Hospitalisation Details'!A363:M2705,6,FALSE)</f>
        <v>27598.93</v>
      </c>
      <c r="N374" s="35" t="str">
        <f>VLOOKUP(A374,'Hospitalisation Details'!A372:M2714,7,FALSE)</f>
        <v>tier - 2</v>
      </c>
      <c r="O374" s="35" t="str">
        <f>VLOOKUP(A374,'Hospitalisation Details'!A372:M2714,8,FALSE)</f>
        <v>tier - 1</v>
      </c>
      <c r="P374" s="35" t="str">
        <f>VLOOKUP(A374,'Hospitalisation Details'!A372:M2714,9,FALSE)</f>
        <v>R1011</v>
      </c>
      <c r="Q374" s="35">
        <f ca="1">VLOOKUP(A374,'Hospitalisation Details'!A372:M2714,13,FALSE)</f>
        <v>39</v>
      </c>
      <c r="R374" s="32"/>
    </row>
    <row r="375" spans="1:18" ht="15.75" x14ac:dyDescent="0.25">
      <c r="A375" s="43" t="s">
        <v>1990</v>
      </c>
      <c r="B375" s="35" t="str">
        <f>VLOOKUP(A375,'Customer Names'!A372:D2707,3,FALSE)</f>
        <v>Monson</v>
      </c>
      <c r="C375" s="35">
        <f>VLOOKUP(A375,'Medical Examinations'!A373:M2715,2,FALSE)</f>
        <v>16.3</v>
      </c>
      <c r="D375" s="35">
        <f>VLOOKUP(A375,'Medical Examinations'!A373:M2715,3,FALSE)</f>
        <v>5.51</v>
      </c>
      <c r="E375" s="35" t="str">
        <f>VLOOKUP(A375,'Medical Examinations'!A373:M2715,4,FALSE)</f>
        <v>No</v>
      </c>
      <c r="F375" s="35" t="str">
        <f>VLOOKUP(A375,'Medical Examinations'!A373:M2715,5,FALSE)</f>
        <v>No</v>
      </c>
      <c r="G375" s="35" t="str">
        <f>VLOOKUP(A375,'Medical Examinations'!A373:M2715,6,FALSE)</f>
        <v>No</v>
      </c>
      <c r="H375" s="35">
        <f>VLOOKUP(A375,'Medical Examinations'!$A$2:$M$2344,7,FALSE)</f>
        <v>1</v>
      </c>
      <c r="I375" s="35" t="str">
        <f>VLOOKUP(A375,'Medical Examinations'!A373:M2715,8,FALSE)</f>
        <v>yes</v>
      </c>
      <c r="J375" s="35" t="str">
        <f>VLOOKUP(A375,'Medical Examinations'!A373:M2715,9,FALSE)</f>
        <v>UNDERWEIGHT</v>
      </c>
      <c r="K375" s="35" t="str">
        <f>VLOOKUP(A375,'Medical Examinations'!A373:M2715,10,FALSE)</f>
        <v>NORMAL</v>
      </c>
      <c r="L375" s="47">
        <f>VLOOKUP(A375,'Hospitalisation Details'!A373:M2715,12,FALSE)</f>
        <v>30885</v>
      </c>
      <c r="M375" s="34">
        <f>VLOOKUP(A375,'Hospitalisation Details'!A364:M2706,6,FALSE)</f>
        <v>27534.53</v>
      </c>
      <c r="N375" s="35" t="str">
        <f>VLOOKUP(A375,'Hospitalisation Details'!A373:M2715,7,FALSE)</f>
        <v>tier - 2</v>
      </c>
      <c r="O375" s="35" t="str">
        <f>VLOOKUP(A375,'Hospitalisation Details'!A373:M2715,8,FALSE)</f>
        <v>tier - 2</v>
      </c>
      <c r="P375" s="35" t="str">
        <f>VLOOKUP(A375,'Hospitalisation Details'!A373:M2715,9,FALSE)</f>
        <v>R1011</v>
      </c>
      <c r="Q375" s="35">
        <f ca="1">VLOOKUP(A375,'Hospitalisation Details'!A373:M2715,13,FALSE)</f>
        <v>40</v>
      </c>
      <c r="R375" s="32"/>
    </row>
    <row r="376" spans="1:18" ht="15.75" x14ac:dyDescent="0.25">
      <c r="A376" s="42" t="s">
        <v>1989</v>
      </c>
      <c r="B376" s="35" t="str">
        <f>VLOOKUP(A376,'Customer Names'!A373:D2708,3,FALSE)</f>
        <v>Klubben</v>
      </c>
      <c r="C376" s="35">
        <f>VLOOKUP(A376,'Medical Examinations'!A374:M2716,2,FALSE)</f>
        <v>29.81</v>
      </c>
      <c r="D376" s="35">
        <f>VLOOKUP(A376,'Medical Examinations'!A374:M2716,3,FALSE)</f>
        <v>11.66</v>
      </c>
      <c r="E376" s="35" t="str">
        <f>VLOOKUP(A376,'Medical Examinations'!A374:M2716,4,FALSE)</f>
        <v>No</v>
      </c>
      <c r="F376" s="35" t="str">
        <f>VLOOKUP(A376,'Medical Examinations'!A374:M2716,5,FALSE)</f>
        <v>No</v>
      </c>
      <c r="G376" s="35" t="str">
        <f>VLOOKUP(A376,'Medical Examinations'!A374:M2716,6,FALSE)</f>
        <v>No</v>
      </c>
      <c r="H376" s="35">
        <f>VLOOKUP(A376,'Medical Examinations'!$A$2:$M$2344,7,FALSE)</f>
        <v>0</v>
      </c>
      <c r="I376" s="35" t="str">
        <f>VLOOKUP(A376,'Medical Examinations'!A374:M2716,8,FALSE)</f>
        <v>yes</v>
      </c>
      <c r="J376" s="35" t="str">
        <f>VLOOKUP(A376,'Medical Examinations'!A374:M2716,9,FALSE)</f>
        <v>OVERWEIGHT</v>
      </c>
      <c r="K376" s="35" t="str">
        <f>VLOOKUP(A376,'Medical Examinations'!A374:M2716,10,FALSE)</f>
        <v>DIABETES</v>
      </c>
      <c r="L376" s="47">
        <f>VLOOKUP(A376,'Hospitalisation Details'!A374:M2716,12,FALSE)</f>
        <v>24034</v>
      </c>
      <c r="M376" s="34">
        <f>VLOOKUP(A376,'Hospitalisation Details'!A365:M2707,6,FALSE)</f>
        <v>27533.91</v>
      </c>
      <c r="N376" s="35" t="str">
        <f>VLOOKUP(A376,'Hospitalisation Details'!A374:M2716,7,FALSE)</f>
        <v>tier - 2</v>
      </c>
      <c r="O376" s="35" t="str">
        <f>VLOOKUP(A376,'Hospitalisation Details'!A374:M2716,8,FALSE)</f>
        <v>tier - 3</v>
      </c>
      <c r="P376" s="35" t="str">
        <f>VLOOKUP(A376,'Hospitalisation Details'!A374:M2716,9,FALSE)</f>
        <v>R1013</v>
      </c>
      <c r="Q376" s="35">
        <f ca="1">VLOOKUP(A376,'Hospitalisation Details'!A374:M2716,13,FALSE)</f>
        <v>59</v>
      </c>
      <c r="R376" s="32"/>
    </row>
    <row r="377" spans="1:18" ht="15.75" x14ac:dyDescent="0.25">
      <c r="A377" s="43" t="s">
        <v>1988</v>
      </c>
      <c r="B377" s="35" t="str">
        <f>VLOOKUP(A377,'Customer Names'!A374:D2709,3,FALSE)</f>
        <v>Mascaro</v>
      </c>
      <c r="C377" s="35">
        <f>VLOOKUP(A377,'Medical Examinations'!A375:M2717,2,FALSE)</f>
        <v>16.329999999999998</v>
      </c>
      <c r="D377" s="35">
        <f>VLOOKUP(A377,'Medical Examinations'!A375:M2717,3,FALSE)</f>
        <v>7.26</v>
      </c>
      <c r="E377" s="35" t="str">
        <f>VLOOKUP(A377,'Medical Examinations'!A375:M2717,4,FALSE)</f>
        <v>yes</v>
      </c>
      <c r="F377" s="35" t="str">
        <f>VLOOKUP(A377,'Medical Examinations'!A375:M2717,5,FALSE)</f>
        <v>No</v>
      </c>
      <c r="G377" s="35" t="str">
        <f>VLOOKUP(A377,'Medical Examinations'!A375:M2717,6,FALSE)</f>
        <v>No</v>
      </c>
      <c r="H377" s="35">
        <f>VLOOKUP(A377,'Medical Examinations'!$A$2:$M$2344,7,FALSE)</f>
        <v>0</v>
      </c>
      <c r="I377" s="35" t="str">
        <f>VLOOKUP(A377,'Medical Examinations'!A375:M2717,8,FALSE)</f>
        <v>yes</v>
      </c>
      <c r="J377" s="35" t="str">
        <f>VLOOKUP(A377,'Medical Examinations'!A375:M2717,9,FALSE)</f>
        <v>UNDERWEIGHT</v>
      </c>
      <c r="K377" s="35" t="str">
        <f>VLOOKUP(A377,'Medical Examinations'!A375:M2717,10,FALSE)</f>
        <v>DIABETES</v>
      </c>
      <c r="L377" s="47">
        <f>VLOOKUP(A377,'Hospitalisation Details'!A375:M2717,12,FALSE)</f>
        <v>29862</v>
      </c>
      <c r="M377" s="34">
        <f>VLOOKUP(A377,'Hospitalisation Details'!A366:M2708,6,FALSE)</f>
        <v>27495.59</v>
      </c>
      <c r="N377" s="35" t="str">
        <f>VLOOKUP(A377,'Hospitalisation Details'!A375:M2717,7,FALSE)</f>
        <v>tier - 2</v>
      </c>
      <c r="O377" s="35" t="str">
        <f>VLOOKUP(A377,'Hospitalisation Details'!A375:M2717,8,FALSE)</f>
        <v>tier - 1</v>
      </c>
      <c r="P377" s="35" t="str">
        <f>VLOOKUP(A377,'Hospitalisation Details'!A375:M2717,9,FALSE)</f>
        <v>R1011</v>
      </c>
      <c r="Q377" s="35">
        <f ca="1">VLOOKUP(A377,'Hospitalisation Details'!A375:M2717,13,FALSE)</f>
        <v>43</v>
      </c>
      <c r="R377" s="32"/>
    </row>
    <row r="378" spans="1:18" ht="15.75" x14ac:dyDescent="0.25">
      <c r="A378" s="42" t="s">
        <v>1987</v>
      </c>
      <c r="B378" s="35" t="str">
        <f>VLOOKUP(A378,'Customer Names'!A375:D2710,3,FALSE)</f>
        <v>Norvell</v>
      </c>
      <c r="C378" s="35">
        <f>VLOOKUP(A378,'Medical Examinations'!A376:M2718,2,FALSE)</f>
        <v>16.37</v>
      </c>
      <c r="D378" s="35">
        <f>VLOOKUP(A378,'Medical Examinations'!A376:M2718,3,FALSE)</f>
        <v>4.79</v>
      </c>
      <c r="E378" s="35" t="str">
        <f>VLOOKUP(A378,'Medical Examinations'!A376:M2718,4,FALSE)</f>
        <v>yes</v>
      </c>
      <c r="F378" s="35" t="str">
        <f>VLOOKUP(A378,'Medical Examinations'!A376:M2718,5,FALSE)</f>
        <v>No</v>
      </c>
      <c r="G378" s="35" t="str">
        <f>VLOOKUP(A378,'Medical Examinations'!A376:M2718,6,FALSE)</f>
        <v>No</v>
      </c>
      <c r="H378" s="35">
        <f>VLOOKUP(A378,'Medical Examinations'!$A$2:$M$2344,7,FALSE)</f>
        <v>0</v>
      </c>
      <c r="I378" s="35" t="str">
        <f>VLOOKUP(A378,'Medical Examinations'!A376:M2718,8,FALSE)</f>
        <v>yes</v>
      </c>
      <c r="J378" s="35" t="str">
        <f>VLOOKUP(A378,'Medical Examinations'!A376:M2718,9,FALSE)</f>
        <v>UNDERWEIGHT</v>
      </c>
      <c r="K378" s="35" t="str">
        <f>VLOOKUP(A378,'Medical Examinations'!A376:M2718,10,FALSE)</f>
        <v>NORMAL</v>
      </c>
      <c r="L378" s="47">
        <f>VLOOKUP(A378,'Hospitalisation Details'!A376:M2718,12,FALSE)</f>
        <v>31386</v>
      </c>
      <c r="M378" s="34">
        <f>VLOOKUP(A378,'Hospitalisation Details'!A367:M2709,6,FALSE)</f>
        <v>27432.73</v>
      </c>
      <c r="N378" s="35" t="str">
        <f>VLOOKUP(A378,'Hospitalisation Details'!A376:M2718,7,FALSE)</f>
        <v>tier - 2</v>
      </c>
      <c r="O378" s="35" t="str">
        <f>VLOOKUP(A378,'Hospitalisation Details'!A376:M2718,8,FALSE)</f>
        <v>tier - 1</v>
      </c>
      <c r="P378" s="35" t="str">
        <f>VLOOKUP(A378,'Hospitalisation Details'!A376:M2718,9,FALSE)</f>
        <v>R1011</v>
      </c>
      <c r="Q378" s="35">
        <f ca="1">VLOOKUP(A378,'Hospitalisation Details'!A376:M2718,13,FALSE)</f>
        <v>39</v>
      </c>
      <c r="R378" s="32"/>
    </row>
    <row r="379" spans="1:18" ht="15.75" x14ac:dyDescent="0.25">
      <c r="A379" s="43" t="s">
        <v>1986</v>
      </c>
      <c r="B379" s="35" t="str">
        <f>VLOOKUP(A379,'Customer Names'!A376:D2711,3,FALSE)</f>
        <v>Ornelas</v>
      </c>
      <c r="C379" s="35">
        <f>VLOOKUP(A379,'Medical Examinations'!A377:M2719,2,FALSE)</f>
        <v>22.42</v>
      </c>
      <c r="D379" s="35">
        <f>VLOOKUP(A379,'Medical Examinations'!A377:M2719,3,FALSE)</f>
        <v>4.68</v>
      </c>
      <c r="E379" s="35" t="str">
        <f>VLOOKUP(A379,'Medical Examinations'!A377:M2719,4,FALSE)</f>
        <v>yes</v>
      </c>
      <c r="F379" s="35" t="str">
        <f>VLOOKUP(A379,'Medical Examinations'!A377:M2719,5,FALSE)</f>
        <v>No</v>
      </c>
      <c r="G379" s="35" t="str">
        <f>VLOOKUP(A379,'Medical Examinations'!A377:M2719,6,FALSE)</f>
        <v>No</v>
      </c>
      <c r="H379" s="35">
        <f>VLOOKUP(A379,'Medical Examinations'!$A$2:$M$2344,7,FALSE)</f>
        <v>1</v>
      </c>
      <c r="I379" s="35" t="str">
        <f>VLOOKUP(A379,'Medical Examinations'!A377:M2719,8,FALSE)</f>
        <v>No</v>
      </c>
      <c r="J379" s="35" t="str">
        <f>VLOOKUP(A379,'Medical Examinations'!A377:M2719,9,FALSE)</f>
        <v>NORMAL WEIGHT</v>
      </c>
      <c r="K379" s="35" t="str">
        <f>VLOOKUP(A379,'Medical Examinations'!A377:M2719,10,FALSE)</f>
        <v>NORMAL</v>
      </c>
      <c r="L379" s="47">
        <f>VLOOKUP(A379,'Hospitalisation Details'!A377:M2719,12,FALSE)</f>
        <v>32401</v>
      </c>
      <c r="M379" s="34">
        <f>VLOOKUP(A379,'Hospitalisation Details'!A368:M2710,6,FALSE)</f>
        <v>27375.9</v>
      </c>
      <c r="N379" s="35" t="str">
        <f>VLOOKUP(A379,'Hospitalisation Details'!A377:M2719,7,FALSE)</f>
        <v>tier - 2</v>
      </c>
      <c r="O379" s="35" t="str">
        <f>VLOOKUP(A379,'Hospitalisation Details'!A377:M2719,8,FALSE)</f>
        <v>tier - 3</v>
      </c>
      <c r="P379" s="35" t="str">
        <f>VLOOKUP(A379,'Hospitalisation Details'!A377:M2719,9,FALSE)</f>
        <v>R1015</v>
      </c>
      <c r="Q379" s="35">
        <f ca="1">VLOOKUP(A379,'Hospitalisation Details'!A377:M2719,13,FALSE)</f>
        <v>36</v>
      </c>
      <c r="R379" s="32"/>
    </row>
    <row r="380" spans="1:18" ht="15.75" x14ac:dyDescent="0.25">
      <c r="A380" s="42" t="s">
        <v>1985</v>
      </c>
      <c r="B380" s="35" t="str">
        <f>VLOOKUP(A380,'Customer Names'!A377:D2712,3,FALSE)</f>
        <v>Fitzpatrick</v>
      </c>
      <c r="C380" s="35">
        <f>VLOOKUP(A380,'Medical Examinations'!A378:M2720,2,FALSE)</f>
        <v>31.35</v>
      </c>
      <c r="D380" s="35">
        <f>VLOOKUP(A380,'Medical Examinations'!A378:M2720,3,FALSE)</f>
        <v>4.33</v>
      </c>
      <c r="E380" s="35" t="str">
        <f>VLOOKUP(A380,'Medical Examinations'!A378:M2720,4,FALSE)</f>
        <v>yes</v>
      </c>
      <c r="F380" s="35" t="str">
        <f>VLOOKUP(A380,'Medical Examinations'!A378:M2720,5,FALSE)</f>
        <v>No</v>
      </c>
      <c r="G380" s="35" t="str">
        <f>VLOOKUP(A380,'Medical Examinations'!A378:M2720,6,FALSE)</f>
        <v>Yes</v>
      </c>
      <c r="H380" s="35">
        <f>VLOOKUP(A380,'Medical Examinations'!$A$2:$M$2344,7,FALSE)</f>
        <v>1</v>
      </c>
      <c r="I380" s="35" t="str">
        <f>VLOOKUP(A380,'Medical Examinations'!A378:M2720,8,FALSE)</f>
        <v>No</v>
      </c>
      <c r="J380" s="35" t="str">
        <f>VLOOKUP(A380,'Medical Examinations'!A378:M2720,9,FALSE)</f>
        <v>OBESITY</v>
      </c>
      <c r="K380" s="35" t="str">
        <f>VLOOKUP(A380,'Medical Examinations'!A378:M2720,10,FALSE)</f>
        <v>NORMAL</v>
      </c>
      <c r="L380" s="47">
        <f>VLOOKUP(A380,'Hospitalisation Details'!A378:M2720,12,FALSE)</f>
        <v>25492</v>
      </c>
      <c r="M380" s="34">
        <f>VLOOKUP(A380,'Hospitalisation Details'!A369:M2711,6,FALSE)</f>
        <v>27346.04</v>
      </c>
      <c r="N380" s="35" t="str">
        <f>VLOOKUP(A380,'Hospitalisation Details'!A378:M2720,7,FALSE)</f>
        <v>tier - 2</v>
      </c>
      <c r="O380" s="35" t="str">
        <f>VLOOKUP(A380,'Hospitalisation Details'!A378:M2720,8,FALSE)</f>
        <v>tier - 2</v>
      </c>
      <c r="P380" s="35" t="str">
        <f>VLOOKUP(A380,'Hospitalisation Details'!A378:M2720,9,FALSE)</f>
        <v>R1013</v>
      </c>
      <c r="Q380" s="35">
        <f ca="1">VLOOKUP(A380,'Hospitalisation Details'!A378:M2720,13,FALSE)</f>
        <v>55</v>
      </c>
      <c r="R380" s="32"/>
    </row>
    <row r="381" spans="1:18" ht="15.75" x14ac:dyDescent="0.25">
      <c r="A381" s="43" t="s">
        <v>1984</v>
      </c>
      <c r="B381" s="35" t="str">
        <f>VLOOKUP(A381,'Customer Names'!A378:D2713,3,FALSE)</f>
        <v>Bloomquist</v>
      </c>
      <c r="C381" s="35">
        <f>VLOOKUP(A381,'Medical Examinations'!A379:M2721,2,FALSE)</f>
        <v>31.9</v>
      </c>
      <c r="D381" s="35">
        <f>VLOOKUP(A381,'Medical Examinations'!A379:M2721,3,FALSE)</f>
        <v>11.89</v>
      </c>
      <c r="E381" s="35" t="str">
        <f>VLOOKUP(A381,'Medical Examinations'!A379:M2721,4,FALSE)</f>
        <v>No</v>
      </c>
      <c r="F381" s="35" t="str">
        <f>VLOOKUP(A381,'Medical Examinations'!A379:M2721,5,FALSE)</f>
        <v>No</v>
      </c>
      <c r="G381" s="35" t="str">
        <f>VLOOKUP(A381,'Medical Examinations'!A379:M2721,6,FALSE)</f>
        <v>No</v>
      </c>
      <c r="H381" s="35">
        <f>VLOOKUP(A381,'Medical Examinations'!$A$2:$M$2344,7,FALSE)</f>
        <v>0</v>
      </c>
      <c r="I381" s="35" t="str">
        <f>VLOOKUP(A381,'Medical Examinations'!A379:M2721,8,FALSE)</f>
        <v>No</v>
      </c>
      <c r="J381" s="35" t="str">
        <f>VLOOKUP(A381,'Medical Examinations'!A379:M2721,9,FALSE)</f>
        <v>OBESITY</v>
      </c>
      <c r="K381" s="35" t="str">
        <f>VLOOKUP(A381,'Medical Examinations'!A379:M2721,10,FALSE)</f>
        <v>DIABETES</v>
      </c>
      <c r="L381" s="47">
        <f>VLOOKUP(A381,'Hospitalisation Details'!A379:M2721,12,FALSE)</f>
        <v>24995</v>
      </c>
      <c r="M381" s="34">
        <f>VLOOKUP(A381,'Hospitalisation Details'!A370:M2712,6,FALSE)</f>
        <v>27322.73</v>
      </c>
      <c r="N381" s="35" t="str">
        <f>VLOOKUP(A381,'Hospitalisation Details'!A379:M2721,7,FALSE)</f>
        <v>tier - 2</v>
      </c>
      <c r="O381" s="35" t="str">
        <f>VLOOKUP(A381,'Hospitalisation Details'!A379:M2721,8,FALSE)</f>
        <v>tier - 2</v>
      </c>
      <c r="P381" s="35" t="str">
        <f>VLOOKUP(A381,'Hospitalisation Details'!A379:M2721,9,FALSE)</f>
        <v>R1013</v>
      </c>
      <c r="Q381" s="35">
        <f ca="1">VLOOKUP(A381,'Hospitalisation Details'!A379:M2721,13,FALSE)</f>
        <v>56</v>
      </c>
      <c r="R381" s="32"/>
    </row>
    <row r="382" spans="1:18" ht="15.75" x14ac:dyDescent="0.25">
      <c r="A382" s="42" t="s">
        <v>1983</v>
      </c>
      <c r="B382" s="35" t="str">
        <f>VLOOKUP(A382,'Customer Names'!A379:D2714,3,FALSE)</f>
        <v>Wick</v>
      </c>
      <c r="C382" s="35">
        <f>VLOOKUP(A382,'Medical Examinations'!A380:M2722,2,FALSE)</f>
        <v>30.6</v>
      </c>
      <c r="D382" s="35">
        <f>VLOOKUP(A382,'Medical Examinations'!A380:M2722,3,FALSE)</f>
        <v>5.24</v>
      </c>
      <c r="E382" s="35" t="str">
        <f>VLOOKUP(A382,'Medical Examinations'!A380:M2722,4,FALSE)</f>
        <v>No</v>
      </c>
      <c r="F382" s="35" t="str">
        <f>VLOOKUP(A382,'Medical Examinations'!A380:M2722,5,FALSE)</f>
        <v>No</v>
      </c>
      <c r="G382" s="35" t="str">
        <f>VLOOKUP(A382,'Medical Examinations'!A380:M2722,6,FALSE)</f>
        <v>No</v>
      </c>
      <c r="H382" s="35">
        <f>VLOOKUP(A382,'Medical Examinations'!$A$2:$M$2344,7,FALSE)</f>
        <v>0</v>
      </c>
      <c r="I382" s="35" t="str">
        <f>VLOOKUP(A382,'Medical Examinations'!A380:M2722,8,FALSE)</f>
        <v>yes</v>
      </c>
      <c r="J382" s="35" t="str">
        <f>VLOOKUP(A382,'Medical Examinations'!A380:M2722,9,FALSE)</f>
        <v>OBESITY</v>
      </c>
      <c r="K382" s="35" t="str">
        <f>VLOOKUP(A382,'Medical Examinations'!A380:M2722,10,FALSE)</f>
        <v>NORMAL</v>
      </c>
      <c r="L382" s="47">
        <f>VLOOKUP(A382,'Hospitalisation Details'!A380:M2722,12,FALSE)</f>
        <v>36496</v>
      </c>
      <c r="M382" s="34">
        <f>VLOOKUP(A382,'Hospitalisation Details'!A371:M2713,6,FALSE)</f>
        <v>27236.959999999999</v>
      </c>
      <c r="N382" s="35" t="str">
        <f>VLOOKUP(A382,'Hospitalisation Details'!A380:M2722,7,FALSE)</f>
        <v>tier - 2</v>
      </c>
      <c r="O382" s="35" t="str">
        <f>VLOOKUP(A382,'Hospitalisation Details'!A380:M2722,8,FALSE)</f>
        <v>tier - 1</v>
      </c>
      <c r="P382" s="35" t="str">
        <f>VLOOKUP(A382,'Hospitalisation Details'!A380:M2722,9,FALSE)</f>
        <v>R1011</v>
      </c>
      <c r="Q382" s="35">
        <f ca="1">VLOOKUP(A382,'Hospitalisation Details'!A380:M2722,13,FALSE)</f>
        <v>25</v>
      </c>
      <c r="R382" s="32"/>
    </row>
    <row r="383" spans="1:18" ht="15.75" x14ac:dyDescent="0.25">
      <c r="A383" s="43" t="s">
        <v>1982</v>
      </c>
      <c r="B383" s="35" t="str">
        <f>VLOOKUP(A383,'Customer Names'!A380:D2715,3,FALSE)</f>
        <v>Zappala</v>
      </c>
      <c r="C383" s="35">
        <f>VLOOKUP(A383,'Medical Examinations'!A381:M2723,2,FALSE)</f>
        <v>28.975000000000001</v>
      </c>
      <c r="D383" s="35">
        <f>VLOOKUP(A383,'Medical Examinations'!A381:M2723,3,FALSE)</f>
        <v>7.63</v>
      </c>
      <c r="E383" s="35" t="str">
        <f>VLOOKUP(A383,'Medical Examinations'!A381:M2723,4,FALSE)</f>
        <v>No</v>
      </c>
      <c r="F383" s="35" t="str">
        <f>VLOOKUP(A383,'Medical Examinations'!A381:M2723,5,FALSE)</f>
        <v>No</v>
      </c>
      <c r="G383" s="35" t="str">
        <f>VLOOKUP(A383,'Medical Examinations'!A381:M2723,6,FALSE)</f>
        <v>No</v>
      </c>
      <c r="H383" s="35">
        <f>VLOOKUP(A383,'Medical Examinations'!$A$2:$M$2344,7,FALSE)</f>
        <v>0</v>
      </c>
      <c r="I383" s="35" t="str">
        <f>VLOOKUP(A383,'Medical Examinations'!A381:M2723,8,FALSE)</f>
        <v>yes</v>
      </c>
      <c r="J383" s="35" t="str">
        <f>VLOOKUP(A383,'Medical Examinations'!A381:M2723,9,FALSE)</f>
        <v>OVERWEIGHT</v>
      </c>
      <c r="K383" s="35" t="str">
        <f>VLOOKUP(A383,'Medical Examinations'!A381:M2723,10,FALSE)</f>
        <v>DIABETES</v>
      </c>
      <c r="L383" s="47">
        <f>VLOOKUP(A383,'Hospitalisation Details'!A381:M2723,12,FALSE)</f>
        <v>24097</v>
      </c>
      <c r="M383" s="34">
        <f>VLOOKUP(A383,'Hospitalisation Details'!A372:M2714,6,FALSE)</f>
        <v>27218.44</v>
      </c>
      <c r="N383" s="35" t="str">
        <f>VLOOKUP(A383,'Hospitalisation Details'!A381:M2723,7,FALSE)</f>
        <v>tier - 2</v>
      </c>
      <c r="O383" s="35" t="str">
        <f>VLOOKUP(A383,'Hospitalisation Details'!A381:M2723,8,FALSE)</f>
        <v>tier - 1</v>
      </c>
      <c r="P383" s="35" t="str">
        <f>VLOOKUP(A383,'Hospitalisation Details'!A381:M2723,9,FALSE)</f>
        <v>R1017</v>
      </c>
      <c r="Q383" s="35">
        <f ca="1">VLOOKUP(A383,'Hospitalisation Details'!A381:M2723,13,FALSE)</f>
        <v>59</v>
      </c>
      <c r="R383" s="32"/>
    </row>
    <row r="384" spans="1:18" ht="15.75" x14ac:dyDescent="0.25">
      <c r="A384" s="42" t="s">
        <v>1981</v>
      </c>
      <c r="B384" s="35" t="str">
        <f>VLOOKUP(A384,'Customer Names'!A381:D2716,3,FALSE)</f>
        <v>Earle</v>
      </c>
      <c r="C384" s="35">
        <f>VLOOKUP(A384,'Medical Examinations'!A382:M2724,2,FALSE)</f>
        <v>24.86</v>
      </c>
      <c r="D384" s="35">
        <f>VLOOKUP(A384,'Medical Examinations'!A382:M2724,3,FALSE)</f>
        <v>8.92</v>
      </c>
      <c r="E384" s="35" t="str">
        <f>VLOOKUP(A384,'Medical Examinations'!A382:M2724,4,FALSE)</f>
        <v>yes</v>
      </c>
      <c r="F384" s="35" t="str">
        <f>VLOOKUP(A384,'Medical Examinations'!A382:M2724,5,FALSE)</f>
        <v>No</v>
      </c>
      <c r="G384" s="35" t="str">
        <f>VLOOKUP(A384,'Medical Examinations'!A382:M2724,6,FALSE)</f>
        <v>No</v>
      </c>
      <c r="H384" s="35">
        <f>VLOOKUP(A384,'Medical Examinations'!$A$2:$M$2344,7,FALSE)</f>
        <v>2</v>
      </c>
      <c r="I384" s="35" t="str">
        <f>VLOOKUP(A384,'Medical Examinations'!A382:M2724,8,FALSE)</f>
        <v>No</v>
      </c>
      <c r="J384" s="35" t="str">
        <f>VLOOKUP(A384,'Medical Examinations'!A382:M2724,9,FALSE)</f>
        <v>NORMAL WEIGHT</v>
      </c>
      <c r="K384" s="35" t="str">
        <f>VLOOKUP(A384,'Medical Examinations'!A382:M2724,10,FALSE)</f>
        <v>DIABETES</v>
      </c>
      <c r="L384" s="47">
        <f>VLOOKUP(A384,'Hospitalisation Details'!A382:M2724,12,FALSE)</f>
        <v>25843</v>
      </c>
      <c r="M384" s="34">
        <f>VLOOKUP(A384,'Hospitalisation Details'!A373:M2715,6,FALSE)</f>
        <v>27117.99</v>
      </c>
      <c r="N384" s="35" t="str">
        <f>VLOOKUP(A384,'Hospitalisation Details'!A382:M2724,7,FALSE)</f>
        <v>tier - 2</v>
      </c>
      <c r="O384" s="35" t="str">
        <f>VLOOKUP(A384,'Hospitalisation Details'!A382:M2724,8,FALSE)</f>
        <v>tier - 2</v>
      </c>
      <c r="P384" s="35" t="str">
        <f>VLOOKUP(A384,'Hospitalisation Details'!A382:M2724,9,FALSE)</f>
        <v>R1013</v>
      </c>
      <c r="Q384" s="35">
        <f ca="1">VLOOKUP(A384,'Hospitalisation Details'!A382:M2724,13,FALSE)</f>
        <v>54</v>
      </c>
      <c r="R384" s="32"/>
    </row>
    <row r="385" spans="1:18" ht="15.75" x14ac:dyDescent="0.25">
      <c r="A385" s="43" t="s">
        <v>1980</v>
      </c>
      <c r="B385" s="35" t="str">
        <f>VLOOKUP(A385,'Customer Names'!A382:D2717,3,FALSE)</f>
        <v>Majewski</v>
      </c>
      <c r="C385" s="35">
        <f>VLOOKUP(A385,'Medical Examinations'!A383:M2725,2,FALSE)</f>
        <v>19.54</v>
      </c>
      <c r="D385" s="35">
        <f>VLOOKUP(A385,'Medical Examinations'!A383:M2725,3,FALSE)</f>
        <v>5.37</v>
      </c>
      <c r="E385" s="35" t="str">
        <f>VLOOKUP(A385,'Medical Examinations'!A383:M2725,4,FALSE)</f>
        <v>No</v>
      </c>
      <c r="F385" s="35" t="str">
        <f>VLOOKUP(A385,'Medical Examinations'!A383:M2725,5,FALSE)</f>
        <v>No</v>
      </c>
      <c r="G385" s="35" t="str">
        <f>VLOOKUP(A385,'Medical Examinations'!A383:M2725,6,FALSE)</f>
        <v>No</v>
      </c>
      <c r="H385" s="35">
        <f>VLOOKUP(A385,'Medical Examinations'!$A$2:$M$2344,7,FALSE)</f>
        <v>0</v>
      </c>
      <c r="I385" s="35" t="str">
        <f>VLOOKUP(A385,'Medical Examinations'!A383:M2725,8,FALSE)</f>
        <v>yes</v>
      </c>
      <c r="J385" s="35" t="str">
        <f>VLOOKUP(A385,'Medical Examinations'!A383:M2725,9,FALSE)</f>
        <v>NORMAL WEIGHT</v>
      </c>
      <c r="K385" s="35" t="str">
        <f>VLOOKUP(A385,'Medical Examinations'!A383:M2725,10,FALSE)</f>
        <v>NORMAL</v>
      </c>
      <c r="L385" s="47">
        <f>VLOOKUP(A385,'Hospitalisation Details'!A383:M2725,12,FALSE)</f>
        <v>33220</v>
      </c>
      <c r="M385" s="34">
        <f>VLOOKUP(A385,'Hospitalisation Details'!A374:M2716,6,FALSE)</f>
        <v>27092.38</v>
      </c>
      <c r="N385" s="35" t="str">
        <f>VLOOKUP(A385,'Hospitalisation Details'!A383:M2725,7,FALSE)</f>
        <v>tier - 2</v>
      </c>
      <c r="O385" s="35" t="str">
        <f>VLOOKUP(A385,'Hospitalisation Details'!A383:M2725,8,FALSE)</f>
        <v>tier - 3</v>
      </c>
      <c r="P385" s="35" t="str">
        <f>VLOOKUP(A385,'Hospitalisation Details'!A383:M2725,9,FALSE)</f>
        <v>R1011</v>
      </c>
      <c r="Q385" s="35">
        <f ca="1">VLOOKUP(A385,'Hospitalisation Details'!A383:M2725,13,FALSE)</f>
        <v>34</v>
      </c>
      <c r="R385" s="32"/>
    </row>
    <row r="386" spans="1:18" ht="15.75" x14ac:dyDescent="0.25">
      <c r="A386" s="42" t="s">
        <v>1979</v>
      </c>
      <c r="B386" s="35" t="str">
        <f>VLOOKUP(A386,'Customer Names'!A383:D2718,3,FALSE)</f>
        <v>Apfelbaum</v>
      </c>
      <c r="C386" s="35">
        <f>VLOOKUP(A386,'Medical Examinations'!A384:M2726,2,FALSE)</f>
        <v>26.74</v>
      </c>
      <c r="D386" s="35">
        <f>VLOOKUP(A386,'Medical Examinations'!A384:M2726,3,FALSE)</f>
        <v>4.3099999999999996</v>
      </c>
      <c r="E386" s="35" t="str">
        <f>VLOOKUP(A386,'Medical Examinations'!A384:M2726,4,FALSE)</f>
        <v>No</v>
      </c>
      <c r="F386" s="35" t="str">
        <f>VLOOKUP(A386,'Medical Examinations'!A384:M2726,5,FALSE)</f>
        <v>No</v>
      </c>
      <c r="G386" s="35" t="str">
        <f>VLOOKUP(A386,'Medical Examinations'!A384:M2726,6,FALSE)</f>
        <v>No</v>
      </c>
      <c r="H386" s="35">
        <f>VLOOKUP(A386,'Medical Examinations'!$A$2:$M$2344,7,FALSE)</f>
        <v>0</v>
      </c>
      <c r="I386" s="35" t="str">
        <f>VLOOKUP(A386,'Medical Examinations'!A384:M2726,8,FALSE)</f>
        <v>yes</v>
      </c>
      <c r="J386" s="35" t="str">
        <f>VLOOKUP(A386,'Medical Examinations'!A384:M2726,9,FALSE)</f>
        <v>OVERWEIGHT</v>
      </c>
      <c r="K386" s="35" t="str">
        <f>VLOOKUP(A386,'Medical Examinations'!A384:M2726,10,FALSE)</f>
        <v>NORMAL</v>
      </c>
      <c r="L386" s="47">
        <f>VLOOKUP(A386,'Hospitalisation Details'!A384:M2726,12,FALSE)</f>
        <v>34517</v>
      </c>
      <c r="M386" s="34">
        <f>VLOOKUP(A386,'Hospitalisation Details'!A375:M2717,6,FALSE)</f>
        <v>27080.639999999999</v>
      </c>
      <c r="N386" s="35" t="str">
        <f>VLOOKUP(A386,'Hospitalisation Details'!A384:M2726,7,FALSE)</f>
        <v>tier - 2</v>
      </c>
      <c r="O386" s="35" t="str">
        <f>VLOOKUP(A386,'Hospitalisation Details'!A384:M2726,8,FALSE)</f>
        <v>tier - 2</v>
      </c>
      <c r="P386" s="35" t="str">
        <f>VLOOKUP(A386,'Hospitalisation Details'!A384:M2726,9,FALSE)</f>
        <v>R1011</v>
      </c>
      <c r="Q386" s="35">
        <f ca="1">VLOOKUP(A386,'Hospitalisation Details'!A384:M2726,13,FALSE)</f>
        <v>30</v>
      </c>
      <c r="R386" s="32"/>
    </row>
    <row r="387" spans="1:18" ht="15.75" x14ac:dyDescent="0.25">
      <c r="A387" s="43" t="s">
        <v>1978</v>
      </c>
      <c r="B387" s="35" t="str">
        <f>VLOOKUP(A387,'Customer Names'!A384:D2719,3,FALSE)</f>
        <v>Graham</v>
      </c>
      <c r="C387" s="35">
        <f>VLOOKUP(A387,'Medical Examinations'!A385:M2727,2,FALSE)</f>
        <v>22.99</v>
      </c>
      <c r="D387" s="35">
        <f>VLOOKUP(A387,'Medical Examinations'!A385:M2727,3,FALSE)</f>
        <v>10.46</v>
      </c>
      <c r="E387" s="35" t="str">
        <f>VLOOKUP(A387,'Medical Examinations'!A385:M2727,4,FALSE)</f>
        <v>No</v>
      </c>
      <c r="F387" s="35" t="str">
        <f>VLOOKUP(A387,'Medical Examinations'!A385:M2727,5,FALSE)</f>
        <v>No</v>
      </c>
      <c r="G387" s="35" t="str">
        <f>VLOOKUP(A387,'Medical Examinations'!A385:M2727,6,FALSE)</f>
        <v>No</v>
      </c>
      <c r="H387" s="35">
        <f>VLOOKUP(A387,'Medical Examinations'!$A$2:$M$2344,7,FALSE)</f>
        <v>3</v>
      </c>
      <c r="I387" s="35" t="str">
        <f>VLOOKUP(A387,'Medical Examinations'!A385:M2727,8,FALSE)</f>
        <v>yes</v>
      </c>
      <c r="J387" s="35" t="str">
        <f>VLOOKUP(A387,'Medical Examinations'!A385:M2727,9,FALSE)</f>
        <v>NORMAL WEIGHT</v>
      </c>
      <c r="K387" s="35" t="str">
        <f>VLOOKUP(A387,'Medical Examinations'!A385:M2727,10,FALSE)</f>
        <v>DIABETES</v>
      </c>
      <c r="L387" s="47">
        <f>VLOOKUP(A387,'Hospitalisation Details'!A385:M2727,12,FALSE)</f>
        <v>21366</v>
      </c>
      <c r="M387" s="34">
        <f>VLOOKUP(A387,'Hospitalisation Details'!A376:M2718,6,FALSE)</f>
        <v>27037.91</v>
      </c>
      <c r="N387" s="35" t="str">
        <f>VLOOKUP(A387,'Hospitalisation Details'!A385:M2727,7,FALSE)</f>
        <v>tier - 2</v>
      </c>
      <c r="O387" s="35" t="str">
        <f>VLOOKUP(A387,'Hospitalisation Details'!A385:M2727,8,FALSE)</f>
        <v>tier - 2</v>
      </c>
      <c r="P387" s="35" t="str">
        <f>VLOOKUP(A387,'Hospitalisation Details'!A385:M2727,9,FALSE)</f>
        <v>R1013</v>
      </c>
      <c r="Q387" s="35">
        <f ca="1">VLOOKUP(A387,'Hospitalisation Details'!A385:M2727,13,FALSE)</f>
        <v>66</v>
      </c>
      <c r="R387" s="32"/>
    </row>
    <row r="388" spans="1:18" ht="15.75" x14ac:dyDescent="0.25">
      <c r="A388" s="42" t="s">
        <v>1977</v>
      </c>
      <c r="B388" s="35" t="str">
        <f>VLOOKUP(A388,'Customer Names'!A385:D2720,3,FALSE)</f>
        <v>Whitacre</v>
      </c>
      <c r="C388" s="35">
        <f>VLOOKUP(A388,'Medical Examinations'!A386:M2728,2,FALSE)</f>
        <v>31.46</v>
      </c>
      <c r="D388" s="35">
        <f>VLOOKUP(A388,'Medical Examinations'!A386:M2728,3,FALSE)</f>
        <v>7.39</v>
      </c>
      <c r="E388" s="35" t="str">
        <f>VLOOKUP(A388,'Medical Examinations'!A386:M2728,4,FALSE)</f>
        <v>No</v>
      </c>
      <c r="F388" s="35" t="str">
        <f>VLOOKUP(A388,'Medical Examinations'!A386:M2728,5,FALSE)</f>
        <v>No</v>
      </c>
      <c r="G388" s="35" t="str">
        <f>VLOOKUP(A388,'Medical Examinations'!A386:M2728,6,FALSE)</f>
        <v>No</v>
      </c>
      <c r="H388" s="35">
        <f>VLOOKUP(A388,'Medical Examinations'!$A$2:$M$2344,7,FALSE)</f>
        <v>0</v>
      </c>
      <c r="I388" s="35" t="str">
        <f>VLOOKUP(A388,'Medical Examinations'!A386:M2728,8,FALSE)</f>
        <v>No</v>
      </c>
      <c r="J388" s="35" t="str">
        <f>VLOOKUP(A388,'Medical Examinations'!A386:M2728,9,FALSE)</f>
        <v>OBESITY</v>
      </c>
      <c r="K388" s="35" t="str">
        <f>VLOOKUP(A388,'Medical Examinations'!A386:M2728,10,FALSE)</f>
        <v>DIABETES</v>
      </c>
      <c r="L388" s="47">
        <f>VLOOKUP(A388,'Hospitalisation Details'!A386:M2728,12,FALSE)</f>
        <v>22106</v>
      </c>
      <c r="M388" s="34">
        <f>VLOOKUP(A388,'Hospitalisation Details'!A377:M2719,6,FALSE)</f>
        <v>27000.98</v>
      </c>
      <c r="N388" s="35" t="str">
        <f>VLOOKUP(A388,'Hospitalisation Details'!A386:M2728,7,FALSE)</f>
        <v>tier - 2</v>
      </c>
      <c r="O388" s="35" t="str">
        <f>VLOOKUP(A388,'Hospitalisation Details'!A386:M2728,8,FALSE)</f>
        <v>tier - 2</v>
      </c>
      <c r="P388" s="35" t="str">
        <f>VLOOKUP(A388,'Hospitalisation Details'!A386:M2728,9,FALSE)</f>
        <v>R1013</v>
      </c>
      <c r="Q388" s="35">
        <f ca="1">VLOOKUP(A388,'Hospitalisation Details'!A386:M2728,13,FALSE)</f>
        <v>64</v>
      </c>
      <c r="R388" s="32"/>
    </row>
    <row r="389" spans="1:18" ht="15.75" x14ac:dyDescent="0.25">
      <c r="A389" s="43" t="s">
        <v>1976</v>
      </c>
      <c r="B389" s="35" t="str">
        <f>VLOOKUP(A389,'Customer Names'!A386:D2721,3,FALSE)</f>
        <v>Wegener</v>
      </c>
      <c r="C389" s="35">
        <f>VLOOKUP(A389,'Medical Examinations'!A387:M2729,2,FALSE)</f>
        <v>30.86</v>
      </c>
      <c r="D389" s="35">
        <f>VLOOKUP(A389,'Medical Examinations'!A387:M2729,3,FALSE)</f>
        <v>6.18</v>
      </c>
      <c r="E389" s="35" t="str">
        <f>VLOOKUP(A389,'Medical Examinations'!A387:M2729,4,FALSE)</f>
        <v>No</v>
      </c>
      <c r="F389" s="35" t="str">
        <f>VLOOKUP(A389,'Medical Examinations'!A387:M2729,5,FALSE)</f>
        <v>yes</v>
      </c>
      <c r="G389" s="35" t="str">
        <f>VLOOKUP(A389,'Medical Examinations'!A387:M2729,6,FALSE)</f>
        <v>No</v>
      </c>
      <c r="H389" s="35">
        <f>VLOOKUP(A389,'Medical Examinations'!$A$2:$M$2344,7,FALSE)</f>
        <v>2</v>
      </c>
      <c r="I389" s="35" t="str">
        <f>VLOOKUP(A389,'Medical Examinations'!A387:M2729,8,FALSE)</f>
        <v>yes</v>
      </c>
      <c r="J389" s="35" t="str">
        <f>VLOOKUP(A389,'Medical Examinations'!A387:M2729,9,FALSE)</f>
        <v>OBESITY</v>
      </c>
      <c r="K389" s="35" t="str">
        <f>VLOOKUP(A389,'Medical Examinations'!A387:M2729,10,FALSE)</f>
        <v>PREDIABETES</v>
      </c>
      <c r="L389" s="47">
        <f>VLOOKUP(A389,'Hospitalisation Details'!A387:M2729,12,FALSE)</f>
        <v>36839</v>
      </c>
      <c r="M389" s="34">
        <f>VLOOKUP(A389,'Hospitalisation Details'!A378:M2720,6,FALSE)</f>
        <v>26936.98</v>
      </c>
      <c r="N389" s="35" t="str">
        <f>VLOOKUP(A389,'Hospitalisation Details'!A387:M2729,7,FALSE)</f>
        <v>tier - 2</v>
      </c>
      <c r="O389" s="35" t="str">
        <f>VLOOKUP(A389,'Hospitalisation Details'!A387:M2729,8,FALSE)</f>
        <v>tier - 3</v>
      </c>
      <c r="P389" s="35" t="str">
        <f>VLOOKUP(A389,'Hospitalisation Details'!A387:M2729,9,FALSE)</f>
        <v>R1011</v>
      </c>
      <c r="Q389" s="35">
        <f ca="1">VLOOKUP(A389,'Hospitalisation Details'!A387:M2729,13,FALSE)</f>
        <v>24</v>
      </c>
      <c r="R389" s="32"/>
    </row>
    <row r="390" spans="1:18" ht="15.75" x14ac:dyDescent="0.25">
      <c r="A390" s="42" t="s">
        <v>1975</v>
      </c>
      <c r="B390" s="35" t="str">
        <f>VLOOKUP(A390,'Customer Names'!A387:D2722,3,FALSE)</f>
        <v>Collie</v>
      </c>
      <c r="C390" s="35">
        <f>VLOOKUP(A390,'Medical Examinations'!A388:M2730,2,FALSE)</f>
        <v>31.96</v>
      </c>
      <c r="D390" s="35">
        <f>VLOOKUP(A390,'Medical Examinations'!A388:M2730,3,FALSE)</f>
        <v>8.86</v>
      </c>
      <c r="E390" s="35" t="str">
        <f>VLOOKUP(A390,'Medical Examinations'!A388:M2730,4,FALSE)</f>
        <v>No</v>
      </c>
      <c r="F390" s="35" t="str">
        <f>VLOOKUP(A390,'Medical Examinations'!A388:M2730,5,FALSE)</f>
        <v>No</v>
      </c>
      <c r="G390" s="35" t="str">
        <f>VLOOKUP(A390,'Medical Examinations'!A388:M2730,6,FALSE)</f>
        <v>No</v>
      </c>
      <c r="H390" s="35">
        <f>VLOOKUP(A390,'Medical Examinations'!$A$2:$M$2344,7,FALSE)</f>
        <v>0</v>
      </c>
      <c r="I390" s="35" t="str">
        <f>VLOOKUP(A390,'Medical Examinations'!A388:M2730,8,FALSE)</f>
        <v>yes</v>
      </c>
      <c r="J390" s="35" t="str">
        <f>VLOOKUP(A390,'Medical Examinations'!A388:M2730,9,FALSE)</f>
        <v>OBESITY</v>
      </c>
      <c r="K390" s="35" t="str">
        <f>VLOOKUP(A390,'Medical Examinations'!A388:M2730,10,FALSE)</f>
        <v>DIABETES</v>
      </c>
      <c r="L390" s="47">
        <f>VLOOKUP(A390,'Hospitalisation Details'!A388:M2730,12,FALSE)</f>
        <v>37424</v>
      </c>
      <c r="M390" s="34">
        <f>VLOOKUP(A390,'Hospitalisation Details'!A379:M2721,6,FALSE)</f>
        <v>26927.69</v>
      </c>
      <c r="N390" s="35" t="str">
        <f>VLOOKUP(A390,'Hospitalisation Details'!A388:M2730,7,FALSE)</f>
        <v>tier - 2</v>
      </c>
      <c r="O390" s="35" t="str">
        <f>VLOOKUP(A390,'Hospitalisation Details'!A388:M2730,8,FALSE)</f>
        <v>tier - 2</v>
      </c>
      <c r="P390" s="35" t="str">
        <f>VLOOKUP(A390,'Hospitalisation Details'!A388:M2730,9,FALSE)</f>
        <v>R1011</v>
      </c>
      <c r="Q390" s="35">
        <f ca="1">VLOOKUP(A390,'Hospitalisation Details'!A388:M2730,13,FALSE)</f>
        <v>22</v>
      </c>
      <c r="R390" s="32"/>
    </row>
    <row r="391" spans="1:18" ht="15.75" x14ac:dyDescent="0.25">
      <c r="A391" s="43" t="s">
        <v>1974</v>
      </c>
      <c r="B391" s="35" t="str">
        <f>VLOOKUP(A391,'Customer Names'!A388:D2723,3,FALSE)</f>
        <v>Murphy</v>
      </c>
      <c r="C391" s="35">
        <f>VLOOKUP(A391,'Medical Examinations'!A389:M2731,2,FALSE)</f>
        <v>23.76</v>
      </c>
      <c r="D391" s="35">
        <f>VLOOKUP(A391,'Medical Examinations'!A389:M2731,3,FALSE)</f>
        <v>10.96</v>
      </c>
      <c r="E391" s="35" t="str">
        <f>VLOOKUP(A391,'Medical Examinations'!A389:M2731,4,FALSE)</f>
        <v>No</v>
      </c>
      <c r="F391" s="35" t="str">
        <f>VLOOKUP(A391,'Medical Examinations'!A389:M2731,5,FALSE)</f>
        <v>No</v>
      </c>
      <c r="G391" s="35" t="str">
        <f>VLOOKUP(A391,'Medical Examinations'!A389:M2731,6,FALSE)</f>
        <v>No</v>
      </c>
      <c r="H391" s="35">
        <f>VLOOKUP(A391,'Medical Examinations'!$A$2:$M$2344,7,FALSE)</f>
        <v>3</v>
      </c>
      <c r="I391" s="35" t="str">
        <f>VLOOKUP(A391,'Medical Examinations'!A389:M2731,8,FALSE)</f>
        <v>yes</v>
      </c>
      <c r="J391" s="35" t="str">
        <f>VLOOKUP(A391,'Medical Examinations'!A389:M2731,9,FALSE)</f>
        <v>NORMAL WEIGHT</v>
      </c>
      <c r="K391" s="35" t="str">
        <f>VLOOKUP(A391,'Medical Examinations'!A389:M2731,10,FALSE)</f>
        <v>DIABETES</v>
      </c>
      <c r="L391" s="47">
        <f>VLOOKUP(A391,'Hospitalisation Details'!A389:M2731,12,FALSE)</f>
        <v>21544</v>
      </c>
      <c r="M391" s="34">
        <f>VLOOKUP(A391,'Hospitalisation Details'!A380:M2722,6,FALSE)</f>
        <v>26926.51</v>
      </c>
      <c r="N391" s="35" t="str">
        <f>VLOOKUP(A391,'Hospitalisation Details'!A389:M2731,7,FALSE)</f>
        <v>tier - 2</v>
      </c>
      <c r="O391" s="35" t="str">
        <f>VLOOKUP(A391,'Hospitalisation Details'!A389:M2731,8,FALSE)</f>
        <v>tier - 1</v>
      </c>
      <c r="P391" s="35" t="str">
        <f>VLOOKUP(A391,'Hospitalisation Details'!A389:M2731,9,FALSE)</f>
        <v>R1013</v>
      </c>
      <c r="Q391" s="35">
        <f ca="1">VLOOKUP(A391,'Hospitalisation Details'!A389:M2731,13,FALSE)</f>
        <v>66</v>
      </c>
      <c r="R391" s="32"/>
    </row>
    <row r="392" spans="1:18" ht="15.75" x14ac:dyDescent="0.25">
      <c r="A392" s="42" t="s">
        <v>1973</v>
      </c>
      <c r="B392" s="35" t="str">
        <f>VLOOKUP(A392,'Customer Names'!A389:D2724,3,FALSE)</f>
        <v>Butters</v>
      </c>
      <c r="C392" s="35">
        <f>VLOOKUP(A392,'Medical Examinations'!A390:M2732,2,FALSE)</f>
        <v>19.38</v>
      </c>
      <c r="D392" s="35">
        <f>VLOOKUP(A392,'Medical Examinations'!A390:M2732,3,FALSE)</f>
        <v>6.28</v>
      </c>
      <c r="E392" s="35" t="str">
        <f>VLOOKUP(A392,'Medical Examinations'!A390:M2732,4,FALSE)</f>
        <v>No</v>
      </c>
      <c r="F392" s="35" t="str">
        <f>VLOOKUP(A392,'Medical Examinations'!A390:M2732,5,FALSE)</f>
        <v>No</v>
      </c>
      <c r="G392" s="35" t="str">
        <f>VLOOKUP(A392,'Medical Examinations'!A390:M2732,6,FALSE)</f>
        <v>No</v>
      </c>
      <c r="H392" s="35">
        <f>VLOOKUP(A392,'Medical Examinations'!$A$2:$M$2344,7,FALSE)</f>
        <v>0</v>
      </c>
      <c r="I392" s="35" t="str">
        <f>VLOOKUP(A392,'Medical Examinations'!A390:M2732,8,FALSE)</f>
        <v>yes</v>
      </c>
      <c r="J392" s="35" t="str">
        <f>VLOOKUP(A392,'Medical Examinations'!A390:M2732,9,FALSE)</f>
        <v>NORMAL WEIGHT</v>
      </c>
      <c r="K392" s="35" t="str">
        <f>VLOOKUP(A392,'Medical Examinations'!A390:M2732,10,FALSE)</f>
        <v>PREDIABETES</v>
      </c>
      <c r="L392" s="47">
        <f>VLOOKUP(A392,'Hospitalisation Details'!A390:M2732,12,FALSE)</f>
        <v>33472</v>
      </c>
      <c r="M392" s="34">
        <f>VLOOKUP(A392,'Hospitalisation Details'!A381:M2723,6,FALSE)</f>
        <v>26912.560000000001</v>
      </c>
      <c r="N392" s="35" t="str">
        <f>VLOOKUP(A392,'Hospitalisation Details'!A390:M2732,7,FALSE)</f>
        <v>tier - 2</v>
      </c>
      <c r="O392" s="35" t="str">
        <f>VLOOKUP(A392,'Hospitalisation Details'!A390:M2732,8,FALSE)</f>
        <v>tier - 2</v>
      </c>
      <c r="P392" s="35" t="str">
        <f>VLOOKUP(A392,'Hospitalisation Details'!A390:M2732,9,FALSE)</f>
        <v>R1011</v>
      </c>
      <c r="Q392" s="35">
        <f ca="1">VLOOKUP(A392,'Hospitalisation Details'!A390:M2732,13,FALSE)</f>
        <v>33</v>
      </c>
      <c r="R392" s="32"/>
    </row>
    <row r="393" spans="1:18" ht="15.75" x14ac:dyDescent="0.25">
      <c r="A393" s="43" t="s">
        <v>1972</v>
      </c>
      <c r="B393" s="35" t="str">
        <f>VLOOKUP(A393,'Customer Names'!A390:D2725,3,FALSE)</f>
        <v>Cook</v>
      </c>
      <c r="C393" s="35">
        <f>VLOOKUP(A393,'Medical Examinations'!A391:M2733,2,FALSE)</f>
        <v>16.21</v>
      </c>
      <c r="D393" s="35">
        <f>VLOOKUP(A393,'Medical Examinations'!A391:M2733,3,FALSE)</f>
        <v>6.29</v>
      </c>
      <c r="E393" s="35" t="str">
        <f>VLOOKUP(A393,'Medical Examinations'!A391:M2733,4,FALSE)</f>
        <v>yes</v>
      </c>
      <c r="F393" s="35" t="str">
        <f>VLOOKUP(A393,'Medical Examinations'!A391:M2733,5,FALSE)</f>
        <v>No</v>
      </c>
      <c r="G393" s="35" t="str">
        <f>VLOOKUP(A393,'Medical Examinations'!A391:M2733,6,FALSE)</f>
        <v>No</v>
      </c>
      <c r="H393" s="35">
        <f>VLOOKUP(A393,'Medical Examinations'!$A$2:$M$2344,7,FALSE)</f>
        <v>1</v>
      </c>
      <c r="I393" s="35" t="str">
        <f>VLOOKUP(A393,'Medical Examinations'!A391:M2733,8,FALSE)</f>
        <v>yes</v>
      </c>
      <c r="J393" s="35" t="str">
        <f>VLOOKUP(A393,'Medical Examinations'!A391:M2733,9,FALSE)</f>
        <v>UNDERWEIGHT</v>
      </c>
      <c r="K393" s="35" t="str">
        <f>VLOOKUP(A393,'Medical Examinations'!A391:M2733,10,FALSE)</f>
        <v>PREDIABETES</v>
      </c>
      <c r="L393" s="47">
        <f>VLOOKUP(A393,'Hospitalisation Details'!A391:M2733,12,FALSE)</f>
        <v>32346</v>
      </c>
      <c r="M393" s="34">
        <f>VLOOKUP(A393,'Hospitalisation Details'!A382:M2724,6,FALSE)</f>
        <v>26607.89</v>
      </c>
      <c r="N393" s="35" t="str">
        <f>VLOOKUP(A393,'Hospitalisation Details'!A391:M2733,7,FALSE)</f>
        <v>tier - 2</v>
      </c>
      <c r="O393" s="35" t="str">
        <f>VLOOKUP(A393,'Hospitalisation Details'!A391:M2733,8,FALSE)</f>
        <v>tier - 1</v>
      </c>
      <c r="P393" s="35" t="str">
        <f>VLOOKUP(A393,'Hospitalisation Details'!A391:M2733,9,FALSE)</f>
        <v>R1011</v>
      </c>
      <c r="Q393" s="35">
        <f ca="1">VLOOKUP(A393,'Hospitalisation Details'!A391:M2733,13,FALSE)</f>
        <v>36</v>
      </c>
      <c r="R393" s="32"/>
    </row>
    <row r="394" spans="1:18" ht="15.75" x14ac:dyDescent="0.25">
      <c r="A394" s="42" t="s">
        <v>1971</v>
      </c>
      <c r="B394" s="35" t="str">
        <f>VLOOKUP(A394,'Customer Names'!A391:D2726,3,FALSE)</f>
        <v>Breen</v>
      </c>
      <c r="C394" s="35">
        <f>VLOOKUP(A394,'Medical Examinations'!A392:M2734,2,FALSE)</f>
        <v>32.54</v>
      </c>
      <c r="D394" s="35">
        <f>VLOOKUP(A394,'Medical Examinations'!A392:M2734,3,FALSE)</f>
        <v>4.0199999999999996</v>
      </c>
      <c r="E394" s="35" t="str">
        <f>VLOOKUP(A394,'Medical Examinations'!A392:M2734,4,FALSE)</f>
        <v>No</v>
      </c>
      <c r="F394" s="35" t="str">
        <f>VLOOKUP(A394,'Medical Examinations'!A392:M2734,5,FALSE)</f>
        <v>yes</v>
      </c>
      <c r="G394" s="35" t="str">
        <f>VLOOKUP(A394,'Medical Examinations'!A392:M2734,6,FALSE)</f>
        <v>No</v>
      </c>
      <c r="H394" s="35">
        <f>VLOOKUP(A394,'Medical Examinations'!$A$2:$M$2344,7,FALSE)</f>
        <v>1</v>
      </c>
      <c r="I394" s="35" t="str">
        <f>VLOOKUP(A394,'Medical Examinations'!A392:M2734,8,FALSE)</f>
        <v>yes</v>
      </c>
      <c r="J394" s="35" t="str">
        <f>VLOOKUP(A394,'Medical Examinations'!A392:M2734,9,FALSE)</f>
        <v>OBESITY</v>
      </c>
      <c r="K394" s="35" t="str">
        <f>VLOOKUP(A394,'Medical Examinations'!A392:M2734,10,FALSE)</f>
        <v>NORMAL</v>
      </c>
      <c r="L394" s="47">
        <f>VLOOKUP(A394,'Hospitalisation Details'!A392:M2734,12,FALSE)</f>
        <v>38235</v>
      </c>
      <c r="M394" s="34">
        <f>VLOOKUP(A394,'Hospitalisation Details'!A383:M2725,6,FALSE)</f>
        <v>26479.4</v>
      </c>
      <c r="N394" s="35" t="str">
        <f>VLOOKUP(A394,'Hospitalisation Details'!A392:M2734,7,FALSE)</f>
        <v>tier - 2</v>
      </c>
      <c r="O394" s="35" t="str">
        <f>VLOOKUP(A394,'Hospitalisation Details'!A392:M2734,8,FALSE)</f>
        <v>tier - 2</v>
      </c>
      <c r="P394" s="35" t="str">
        <f>VLOOKUP(A394,'Hospitalisation Details'!A392:M2734,9,FALSE)</f>
        <v>R1011</v>
      </c>
      <c r="Q394" s="35">
        <f ca="1">VLOOKUP(A394,'Hospitalisation Details'!A392:M2734,13,FALSE)</f>
        <v>20</v>
      </c>
      <c r="R394" s="32"/>
    </row>
    <row r="395" spans="1:18" ht="15.75" x14ac:dyDescent="0.25">
      <c r="A395" s="43" t="s">
        <v>1970</v>
      </c>
      <c r="B395" s="35" t="str">
        <f>VLOOKUP(A395,'Customer Names'!A392:D2727,3,FALSE)</f>
        <v>Fitzsimons</v>
      </c>
      <c r="C395" s="35">
        <f>VLOOKUP(A395,'Medical Examinations'!A393:M2735,2,FALSE)</f>
        <v>36.765000000000001</v>
      </c>
      <c r="D395" s="35">
        <f>VLOOKUP(A395,'Medical Examinations'!A393:M2735,3,FALSE)</f>
        <v>11.95</v>
      </c>
      <c r="E395" s="35" t="str">
        <f>VLOOKUP(A395,'Medical Examinations'!A393:M2735,4,FALSE)</f>
        <v>yes</v>
      </c>
      <c r="F395" s="35" t="str">
        <f>VLOOKUP(A395,'Medical Examinations'!A393:M2735,5,FALSE)</f>
        <v>No</v>
      </c>
      <c r="G395" s="35" t="str">
        <f>VLOOKUP(A395,'Medical Examinations'!A393:M2735,6,FALSE)</f>
        <v>No</v>
      </c>
      <c r="H395" s="35">
        <f>VLOOKUP(A395,'Medical Examinations'!$A$2:$M$2344,7,FALSE)</f>
        <v>2</v>
      </c>
      <c r="I395" s="35" t="str">
        <f>VLOOKUP(A395,'Medical Examinations'!A393:M2735,8,FALSE)</f>
        <v>No</v>
      </c>
      <c r="J395" s="35" t="str">
        <f>VLOOKUP(A395,'Medical Examinations'!A393:M2735,9,FALSE)</f>
        <v>OBESITY</v>
      </c>
      <c r="K395" s="35" t="str">
        <f>VLOOKUP(A395,'Medical Examinations'!A393:M2735,10,FALSE)</f>
        <v>DIABETES</v>
      </c>
      <c r="L395" s="47">
        <f>VLOOKUP(A395,'Hospitalisation Details'!A393:M2735,12,FALSE)</f>
        <v>25807</v>
      </c>
      <c r="M395" s="34">
        <f>VLOOKUP(A395,'Hospitalisation Details'!A384:M2726,6,FALSE)</f>
        <v>26467.1</v>
      </c>
      <c r="N395" s="35" t="str">
        <f>VLOOKUP(A395,'Hospitalisation Details'!A393:M2735,7,FALSE)</f>
        <v>tier - 2</v>
      </c>
      <c r="O395" s="35" t="str">
        <f>VLOOKUP(A395,'Hospitalisation Details'!A393:M2735,8,FALSE)</f>
        <v>tier - 3</v>
      </c>
      <c r="P395" s="35" t="str">
        <f>VLOOKUP(A395,'Hospitalisation Details'!A393:M2735,9,FALSE)</f>
        <v>R1012</v>
      </c>
      <c r="Q395" s="35">
        <f ca="1">VLOOKUP(A395,'Hospitalisation Details'!A393:M2735,13,FALSE)</f>
        <v>54</v>
      </c>
      <c r="R395" s="32"/>
    </row>
    <row r="396" spans="1:18" ht="15.75" x14ac:dyDescent="0.25">
      <c r="A396" s="42" t="s">
        <v>1969</v>
      </c>
      <c r="B396" s="35" t="str">
        <f>VLOOKUP(A396,'Customer Names'!A393:D2728,3,FALSE)</f>
        <v>Houle</v>
      </c>
      <c r="C396" s="35">
        <f>VLOOKUP(A396,'Medical Examinations'!A394:M2736,2,FALSE)</f>
        <v>35.909999999999997</v>
      </c>
      <c r="D396" s="35">
        <f>VLOOKUP(A396,'Medical Examinations'!A394:M2736,3,FALSE)</f>
        <v>8.7100000000000009</v>
      </c>
      <c r="E396" s="35" t="str">
        <f>VLOOKUP(A396,'Medical Examinations'!A394:M2736,4,FALSE)</f>
        <v>No</v>
      </c>
      <c r="F396" s="35" t="str">
        <f>VLOOKUP(A396,'Medical Examinations'!A394:M2736,5,FALSE)</f>
        <v>No</v>
      </c>
      <c r="G396" s="35" t="str">
        <f>VLOOKUP(A396,'Medical Examinations'!A394:M2736,6,FALSE)</f>
        <v>No</v>
      </c>
      <c r="H396" s="35">
        <f>VLOOKUP(A396,'Medical Examinations'!$A$2:$M$2344,7,FALSE)</f>
        <v>0</v>
      </c>
      <c r="I396" s="35" t="str">
        <f>VLOOKUP(A396,'Medical Examinations'!A394:M2736,8,FALSE)</f>
        <v>No</v>
      </c>
      <c r="J396" s="35" t="str">
        <f>VLOOKUP(A396,'Medical Examinations'!A394:M2736,9,FALSE)</f>
        <v>OBESITY</v>
      </c>
      <c r="K396" s="35" t="str">
        <f>VLOOKUP(A396,'Medical Examinations'!A394:M2736,10,FALSE)</f>
        <v>DIABETES</v>
      </c>
      <c r="L396" s="47">
        <f>VLOOKUP(A396,'Hospitalisation Details'!A394:M2736,12,FALSE)</f>
        <v>27293</v>
      </c>
      <c r="M396" s="34">
        <f>VLOOKUP(A396,'Hospitalisation Details'!A385:M2727,6,FALSE)</f>
        <v>26392.26</v>
      </c>
      <c r="N396" s="35" t="str">
        <f>VLOOKUP(A396,'Hospitalisation Details'!A394:M2736,7,FALSE)</f>
        <v>tier - 2</v>
      </c>
      <c r="O396" s="35" t="str">
        <f>VLOOKUP(A396,'Hospitalisation Details'!A394:M2736,8,FALSE)</f>
        <v>tier - 2</v>
      </c>
      <c r="P396" s="35" t="str">
        <f>VLOOKUP(A396,'Hospitalisation Details'!A394:M2736,9,FALSE)</f>
        <v>R1024</v>
      </c>
      <c r="Q396" s="35">
        <f ca="1">VLOOKUP(A396,'Hospitalisation Details'!A394:M2736,13,FALSE)</f>
        <v>50</v>
      </c>
      <c r="R396" s="32"/>
    </row>
    <row r="397" spans="1:18" ht="15.75" x14ac:dyDescent="0.25">
      <c r="A397" s="43" t="s">
        <v>1968</v>
      </c>
      <c r="B397" s="35" t="str">
        <f>VLOOKUP(A397,'Customer Names'!A394:D2729,3,FALSE)</f>
        <v>Woodward</v>
      </c>
      <c r="C397" s="35">
        <f>VLOOKUP(A397,'Medical Examinations'!A395:M2737,2,FALSE)</f>
        <v>32.06</v>
      </c>
      <c r="D397" s="35">
        <f>VLOOKUP(A397,'Medical Examinations'!A395:M2737,3,FALSE)</f>
        <v>4.67</v>
      </c>
      <c r="E397" s="35" t="str">
        <f>VLOOKUP(A397,'Medical Examinations'!A395:M2737,4,FALSE)</f>
        <v>No</v>
      </c>
      <c r="F397" s="35" t="str">
        <f>VLOOKUP(A397,'Medical Examinations'!A395:M2737,5,FALSE)</f>
        <v>yes</v>
      </c>
      <c r="G397" s="35" t="str">
        <f>VLOOKUP(A397,'Medical Examinations'!A395:M2737,6,FALSE)</f>
        <v>No</v>
      </c>
      <c r="H397" s="35">
        <f>VLOOKUP(A397,'Medical Examinations'!$A$2:$M$2344,7,FALSE)</f>
        <v>1</v>
      </c>
      <c r="I397" s="35" t="str">
        <f>VLOOKUP(A397,'Medical Examinations'!A395:M2737,8,FALSE)</f>
        <v>yes</v>
      </c>
      <c r="J397" s="35" t="str">
        <f>VLOOKUP(A397,'Medical Examinations'!A395:M2737,9,FALSE)</f>
        <v>OBESITY</v>
      </c>
      <c r="K397" s="35" t="str">
        <f>VLOOKUP(A397,'Medical Examinations'!A395:M2737,10,FALSE)</f>
        <v>NORMAL</v>
      </c>
      <c r="L397" s="47">
        <f>VLOOKUP(A397,'Hospitalisation Details'!A395:M2737,12,FALSE)</f>
        <v>38326</v>
      </c>
      <c r="M397" s="34">
        <f>VLOOKUP(A397,'Hospitalisation Details'!A386:M2728,6,FALSE)</f>
        <v>26316.59</v>
      </c>
      <c r="N397" s="35" t="str">
        <f>VLOOKUP(A397,'Hospitalisation Details'!A395:M2737,7,FALSE)</f>
        <v>tier - 2</v>
      </c>
      <c r="O397" s="35" t="str">
        <f>VLOOKUP(A397,'Hospitalisation Details'!A395:M2737,8,FALSE)</f>
        <v>tier - 3</v>
      </c>
      <c r="P397" s="35" t="str">
        <f>VLOOKUP(A397,'Hospitalisation Details'!A395:M2737,9,FALSE)</f>
        <v>R1011</v>
      </c>
      <c r="Q397" s="35">
        <f ca="1">VLOOKUP(A397,'Hospitalisation Details'!A395:M2737,13,FALSE)</f>
        <v>20</v>
      </c>
      <c r="R397" s="32"/>
    </row>
    <row r="398" spans="1:18" ht="15.75" x14ac:dyDescent="0.25">
      <c r="A398" s="42" t="s">
        <v>1967</v>
      </c>
      <c r="B398" s="35" t="str">
        <f>VLOOKUP(A398,'Customer Names'!A395:D2730,3,FALSE)</f>
        <v>Ray</v>
      </c>
      <c r="C398" s="35">
        <f>VLOOKUP(A398,'Medical Examinations'!A396:M2738,2,FALSE)</f>
        <v>24.1</v>
      </c>
      <c r="D398" s="35">
        <f>VLOOKUP(A398,'Medical Examinations'!A396:M2738,3,FALSE)</f>
        <v>11.14</v>
      </c>
      <c r="E398" s="35" t="str">
        <f>VLOOKUP(A398,'Medical Examinations'!A396:M2738,4,FALSE)</f>
        <v>yes</v>
      </c>
      <c r="F398" s="35" t="str">
        <f>VLOOKUP(A398,'Medical Examinations'!A396:M2738,5,FALSE)</f>
        <v>No</v>
      </c>
      <c r="G398" s="35" t="str">
        <f>VLOOKUP(A398,'Medical Examinations'!A396:M2738,6,FALSE)</f>
        <v>No</v>
      </c>
      <c r="H398" s="35">
        <f>VLOOKUP(A398,'Medical Examinations'!$A$2:$M$2344,7,FALSE)</f>
        <v>1</v>
      </c>
      <c r="I398" s="35" t="str">
        <f>VLOOKUP(A398,'Medical Examinations'!A396:M2738,8,FALSE)</f>
        <v>No</v>
      </c>
      <c r="J398" s="35" t="str">
        <f>VLOOKUP(A398,'Medical Examinations'!A396:M2738,9,FALSE)</f>
        <v>NORMAL WEIGHT</v>
      </c>
      <c r="K398" s="35" t="str">
        <f>VLOOKUP(A398,'Medical Examinations'!A396:M2738,10,FALSE)</f>
        <v>DIABETES</v>
      </c>
      <c r="L398" s="47">
        <f>VLOOKUP(A398,'Hospitalisation Details'!A396:M2738,12,FALSE)</f>
        <v>27549</v>
      </c>
      <c r="M398" s="34">
        <f>VLOOKUP(A398,'Hospitalisation Details'!A387:M2729,6,FALSE)</f>
        <v>26236.58</v>
      </c>
      <c r="N398" s="35" t="str">
        <f>VLOOKUP(A398,'Hospitalisation Details'!A396:M2738,7,FALSE)</f>
        <v>tier - 2</v>
      </c>
      <c r="O398" s="35" t="str">
        <f>VLOOKUP(A398,'Hospitalisation Details'!A396:M2738,8,FALSE)</f>
        <v>tier - 1</v>
      </c>
      <c r="P398" s="35" t="str">
        <f>VLOOKUP(A398,'Hospitalisation Details'!A396:M2738,9,FALSE)</f>
        <v>R1011</v>
      </c>
      <c r="Q398" s="35">
        <f ca="1">VLOOKUP(A398,'Hospitalisation Details'!A396:M2738,13,FALSE)</f>
        <v>49</v>
      </c>
      <c r="R398" s="32"/>
    </row>
    <row r="399" spans="1:18" ht="15.75" x14ac:dyDescent="0.25">
      <c r="A399" s="43" t="s">
        <v>1966</v>
      </c>
      <c r="B399" s="35" t="str">
        <f>VLOOKUP(A399,'Customer Names'!A396:D2731,3,FALSE)</f>
        <v>Jennings</v>
      </c>
      <c r="C399" s="35">
        <f>VLOOKUP(A399,'Medical Examinations'!A397:M2739,2,FALSE)</f>
        <v>27.1</v>
      </c>
      <c r="D399" s="35">
        <f>VLOOKUP(A399,'Medical Examinations'!A397:M2739,3,FALSE)</f>
        <v>9.0500000000000007</v>
      </c>
      <c r="E399" s="35" t="str">
        <f>VLOOKUP(A399,'Medical Examinations'!A397:M2739,4,FALSE)</f>
        <v>No</v>
      </c>
      <c r="F399" s="35" t="str">
        <f>VLOOKUP(A399,'Medical Examinations'!A397:M2739,5,FALSE)</f>
        <v>No</v>
      </c>
      <c r="G399" s="35" t="str">
        <f>VLOOKUP(A399,'Medical Examinations'!A397:M2739,6,FALSE)</f>
        <v>No</v>
      </c>
      <c r="H399" s="35">
        <f>VLOOKUP(A399,'Medical Examinations'!$A$2:$M$2344,7,FALSE)</f>
        <v>2</v>
      </c>
      <c r="I399" s="35" t="str">
        <f>VLOOKUP(A399,'Medical Examinations'!A397:M2739,8,FALSE)</f>
        <v>No</v>
      </c>
      <c r="J399" s="35" t="str">
        <f>VLOOKUP(A399,'Medical Examinations'!A397:M2739,9,FALSE)</f>
        <v>OVERWEIGHT</v>
      </c>
      <c r="K399" s="35" t="str">
        <f>VLOOKUP(A399,'Medical Examinations'!A397:M2739,10,FALSE)</f>
        <v>DIABETES</v>
      </c>
      <c r="L399" s="47">
        <f>VLOOKUP(A399,'Hospitalisation Details'!A397:M2739,12,FALSE)</f>
        <v>26852</v>
      </c>
      <c r="M399" s="34">
        <f>VLOOKUP(A399,'Hospitalisation Details'!A388:M2730,6,FALSE)</f>
        <v>26140.36</v>
      </c>
      <c r="N399" s="35" t="str">
        <f>VLOOKUP(A399,'Hospitalisation Details'!A397:M2739,7,FALSE)</f>
        <v>tier - 2</v>
      </c>
      <c r="O399" s="35" t="str">
        <f>VLOOKUP(A399,'Hospitalisation Details'!A397:M2739,8,FALSE)</f>
        <v>tier - 3</v>
      </c>
      <c r="P399" s="35" t="str">
        <f>VLOOKUP(A399,'Hospitalisation Details'!A397:M2739,9,FALSE)</f>
        <v>R1011</v>
      </c>
      <c r="Q399" s="35">
        <f ca="1">VLOOKUP(A399,'Hospitalisation Details'!A397:M2739,13,FALSE)</f>
        <v>51</v>
      </c>
      <c r="R399" s="32"/>
    </row>
    <row r="400" spans="1:18" ht="15.75" x14ac:dyDescent="0.25">
      <c r="A400" s="42" t="s">
        <v>1965</v>
      </c>
      <c r="B400" s="35" t="str">
        <f>VLOOKUP(A400,'Customer Names'!A397:D2732,3,FALSE)</f>
        <v>Fuller</v>
      </c>
      <c r="C400" s="35">
        <f>VLOOKUP(A400,'Medical Examinations'!A398:M2740,2,FALSE)</f>
        <v>24.42</v>
      </c>
      <c r="D400" s="35">
        <f>VLOOKUP(A400,'Medical Examinations'!A398:M2740,3,FALSE)</f>
        <v>11.31</v>
      </c>
      <c r="E400" s="35" t="str">
        <f>VLOOKUP(A400,'Medical Examinations'!A398:M2740,4,FALSE)</f>
        <v>No</v>
      </c>
      <c r="F400" s="35" t="str">
        <f>VLOOKUP(A400,'Medical Examinations'!A398:M2740,5,FALSE)</f>
        <v>No</v>
      </c>
      <c r="G400" s="35" t="str">
        <f>VLOOKUP(A400,'Medical Examinations'!A398:M2740,6,FALSE)</f>
        <v>No</v>
      </c>
      <c r="H400" s="35">
        <f>VLOOKUP(A400,'Medical Examinations'!$A$2:$M$2344,7,FALSE)</f>
        <v>0</v>
      </c>
      <c r="I400" s="35" t="str">
        <f>VLOOKUP(A400,'Medical Examinations'!A398:M2740,8,FALSE)</f>
        <v>yes</v>
      </c>
      <c r="J400" s="35" t="str">
        <f>VLOOKUP(A400,'Medical Examinations'!A398:M2740,9,FALSE)</f>
        <v>NORMAL WEIGHT</v>
      </c>
      <c r="K400" s="35" t="str">
        <f>VLOOKUP(A400,'Medical Examinations'!A398:M2740,10,FALSE)</f>
        <v>DIABETES</v>
      </c>
      <c r="L400" s="47">
        <f>VLOOKUP(A400,'Hospitalisation Details'!A398:M2740,12,FALSE)</f>
        <v>37540</v>
      </c>
      <c r="M400" s="34">
        <f>VLOOKUP(A400,'Hospitalisation Details'!A389:M2731,6,FALSE)</f>
        <v>26125.67</v>
      </c>
      <c r="N400" s="35" t="str">
        <f>VLOOKUP(A400,'Hospitalisation Details'!A398:M2740,7,FALSE)</f>
        <v>tier - 2</v>
      </c>
      <c r="O400" s="35" t="str">
        <f>VLOOKUP(A400,'Hospitalisation Details'!A398:M2740,8,FALSE)</f>
        <v>tier - 1</v>
      </c>
      <c r="P400" s="35" t="str">
        <f>VLOOKUP(A400,'Hospitalisation Details'!A398:M2740,9,FALSE)</f>
        <v>R1013</v>
      </c>
      <c r="Q400" s="35">
        <f ca="1">VLOOKUP(A400,'Hospitalisation Details'!A398:M2740,13,FALSE)</f>
        <v>22</v>
      </c>
      <c r="R400" s="32"/>
    </row>
    <row r="401" spans="1:18" ht="15.75" x14ac:dyDescent="0.25">
      <c r="A401" s="43" t="s">
        <v>1964</v>
      </c>
      <c r="B401" s="35" t="str">
        <f>VLOOKUP(A401,'Customer Names'!A398:D2733,3,FALSE)</f>
        <v>Lovisek</v>
      </c>
      <c r="C401" s="35">
        <f>VLOOKUP(A401,'Medical Examinations'!A399:M2741,2,FALSE)</f>
        <v>26.695</v>
      </c>
      <c r="D401" s="35">
        <f>VLOOKUP(A401,'Medical Examinations'!A399:M2741,3,FALSE)</f>
        <v>4.68</v>
      </c>
      <c r="E401" s="35" t="str">
        <f>VLOOKUP(A401,'Medical Examinations'!A399:M2741,4,FALSE)</f>
        <v>yes</v>
      </c>
      <c r="F401" s="35" t="str">
        <f>VLOOKUP(A401,'Medical Examinations'!A399:M2741,5,FALSE)</f>
        <v>No</v>
      </c>
      <c r="G401" s="35" t="str">
        <f>VLOOKUP(A401,'Medical Examinations'!A399:M2741,6,FALSE)</f>
        <v>No</v>
      </c>
      <c r="H401" s="35">
        <f>VLOOKUP(A401,'Medical Examinations'!$A$2:$M$2344,7,FALSE)</f>
        <v>2</v>
      </c>
      <c r="I401" s="35" t="str">
        <f>VLOOKUP(A401,'Medical Examinations'!A399:M2741,8,FALSE)</f>
        <v>yes</v>
      </c>
      <c r="J401" s="35" t="str">
        <f>VLOOKUP(A401,'Medical Examinations'!A399:M2741,9,FALSE)</f>
        <v>OVERWEIGHT</v>
      </c>
      <c r="K401" s="35" t="str">
        <f>VLOOKUP(A401,'Medical Examinations'!A399:M2741,10,FALSE)</f>
        <v>NORMAL</v>
      </c>
      <c r="L401" s="47">
        <f>VLOOKUP(A401,'Hospitalisation Details'!A399:M2741,12,FALSE)</f>
        <v>24297</v>
      </c>
      <c r="M401" s="34">
        <f>VLOOKUP(A401,'Hospitalisation Details'!A390:M2732,6,FALSE)</f>
        <v>26109.33</v>
      </c>
      <c r="N401" s="35" t="str">
        <f>VLOOKUP(A401,'Hospitalisation Details'!A399:M2741,7,FALSE)</f>
        <v>tier - 2</v>
      </c>
      <c r="O401" s="35" t="str">
        <f>VLOOKUP(A401,'Hospitalisation Details'!A399:M2741,8,FALSE)</f>
        <v>tier - 3</v>
      </c>
      <c r="P401" s="35" t="str">
        <f>VLOOKUP(A401,'Hospitalisation Details'!A399:M2741,9,FALSE)</f>
        <v>R1012</v>
      </c>
      <c r="Q401" s="35">
        <f ca="1">VLOOKUP(A401,'Hospitalisation Details'!A399:M2741,13,FALSE)</f>
        <v>58</v>
      </c>
      <c r="R401" s="32"/>
    </row>
    <row r="402" spans="1:18" ht="15.75" x14ac:dyDescent="0.25">
      <c r="A402" s="42" t="s">
        <v>1963</v>
      </c>
      <c r="B402" s="35" t="str">
        <f>VLOOKUP(A402,'Customer Names'!A399:D2734,3,FALSE)</f>
        <v>Painter</v>
      </c>
      <c r="C402" s="35">
        <f>VLOOKUP(A402,'Medical Examinations'!A400:M2742,2,FALSE)</f>
        <v>27.79</v>
      </c>
      <c r="D402" s="35">
        <f>VLOOKUP(A402,'Medical Examinations'!A400:M2742,3,FALSE)</f>
        <v>6.05</v>
      </c>
      <c r="E402" s="35" t="str">
        <f>VLOOKUP(A402,'Medical Examinations'!A400:M2742,4,FALSE)</f>
        <v>yes</v>
      </c>
      <c r="F402" s="35" t="str">
        <f>VLOOKUP(A402,'Medical Examinations'!A400:M2742,5,FALSE)</f>
        <v>yes</v>
      </c>
      <c r="G402" s="35" t="str">
        <f>VLOOKUP(A402,'Medical Examinations'!A400:M2742,6,FALSE)</f>
        <v>No</v>
      </c>
      <c r="H402" s="35">
        <f>VLOOKUP(A402,'Medical Examinations'!$A$2:$M$2344,7,FALSE)</f>
        <v>1</v>
      </c>
      <c r="I402" s="35" t="str">
        <f>VLOOKUP(A402,'Medical Examinations'!A400:M2742,8,FALSE)</f>
        <v>yes</v>
      </c>
      <c r="J402" s="35" t="str">
        <f>VLOOKUP(A402,'Medical Examinations'!A400:M2742,9,FALSE)</f>
        <v>OVERWEIGHT</v>
      </c>
      <c r="K402" s="35" t="str">
        <f>VLOOKUP(A402,'Medical Examinations'!A400:M2742,10,FALSE)</f>
        <v>PREDIABETES</v>
      </c>
      <c r="L402" s="47">
        <f>VLOOKUP(A402,'Hospitalisation Details'!A400:M2742,12,FALSE)</f>
        <v>36886</v>
      </c>
      <c r="M402" s="34">
        <f>VLOOKUP(A402,'Hospitalisation Details'!A391:M2733,6,FALSE)</f>
        <v>26026.97</v>
      </c>
      <c r="N402" s="35" t="str">
        <f>VLOOKUP(A402,'Hospitalisation Details'!A400:M2742,7,FALSE)</f>
        <v>tier - 2</v>
      </c>
      <c r="O402" s="35" t="str">
        <f>VLOOKUP(A402,'Hospitalisation Details'!A400:M2742,8,FALSE)</f>
        <v>tier - 3</v>
      </c>
      <c r="P402" s="35" t="str">
        <f>VLOOKUP(A402,'Hospitalisation Details'!A400:M2742,9,FALSE)</f>
        <v>R1011</v>
      </c>
      <c r="Q402" s="35">
        <f ca="1">VLOOKUP(A402,'Hospitalisation Details'!A400:M2742,13,FALSE)</f>
        <v>24</v>
      </c>
      <c r="R402" s="32"/>
    </row>
    <row r="403" spans="1:18" ht="15.75" x14ac:dyDescent="0.25">
      <c r="A403" s="43" t="s">
        <v>1962</v>
      </c>
      <c r="B403" s="35" t="str">
        <f>VLOOKUP(A403,'Customer Names'!A400:D2735,3,FALSE)</f>
        <v>Edwards</v>
      </c>
      <c r="C403" s="35">
        <f>VLOOKUP(A403,'Medical Examinations'!A401:M2743,2,FALSE)</f>
        <v>32.68</v>
      </c>
      <c r="D403" s="35">
        <f>VLOOKUP(A403,'Medical Examinations'!A401:M2743,3,FALSE)</f>
        <v>4.68</v>
      </c>
      <c r="E403" s="35" t="str">
        <f>VLOOKUP(A403,'Medical Examinations'!A401:M2743,4,FALSE)</f>
        <v>yes</v>
      </c>
      <c r="F403" s="35" t="str">
        <f>VLOOKUP(A403,'Medical Examinations'!A401:M2743,5,FALSE)</f>
        <v>No</v>
      </c>
      <c r="G403" s="35" t="str">
        <f>VLOOKUP(A403,'Medical Examinations'!A401:M2743,6,FALSE)</f>
        <v>No</v>
      </c>
      <c r="H403" s="35">
        <f>VLOOKUP(A403,'Medical Examinations'!$A$2:$M$2344,7,FALSE)</f>
        <v>0</v>
      </c>
      <c r="I403" s="35" t="str">
        <f>VLOOKUP(A403,'Medical Examinations'!A401:M2743,8,FALSE)</f>
        <v>No</v>
      </c>
      <c r="J403" s="35" t="str">
        <f>VLOOKUP(A403,'Medical Examinations'!A401:M2743,9,FALSE)</f>
        <v>OBESITY</v>
      </c>
      <c r="K403" s="35" t="str">
        <f>VLOOKUP(A403,'Medical Examinations'!A401:M2743,10,FALSE)</f>
        <v>NORMAL</v>
      </c>
      <c r="L403" s="47">
        <f>VLOOKUP(A403,'Hospitalisation Details'!A401:M2743,12,FALSE)</f>
        <v>37047</v>
      </c>
      <c r="M403" s="34">
        <f>VLOOKUP(A403,'Hospitalisation Details'!A392:M2734,6,FALSE)</f>
        <v>26018.95</v>
      </c>
      <c r="N403" s="35" t="str">
        <f>VLOOKUP(A403,'Hospitalisation Details'!A401:M2743,7,FALSE)</f>
        <v>tier - 2</v>
      </c>
      <c r="O403" s="35" t="str">
        <f>VLOOKUP(A403,'Hospitalisation Details'!A401:M2743,8,FALSE)</f>
        <v>tier - 2</v>
      </c>
      <c r="P403" s="35" t="str">
        <f>VLOOKUP(A403,'Hospitalisation Details'!A401:M2743,9,FALSE)</f>
        <v>R1012</v>
      </c>
      <c r="Q403" s="35">
        <f ca="1">VLOOKUP(A403,'Hospitalisation Details'!A401:M2743,13,FALSE)</f>
        <v>23</v>
      </c>
      <c r="R403" s="32"/>
    </row>
    <row r="404" spans="1:18" ht="15.75" x14ac:dyDescent="0.25">
      <c r="A404" s="42" t="s">
        <v>1961</v>
      </c>
      <c r="B404" s="35" t="str">
        <f>VLOOKUP(A404,'Customer Names'!A401:D2736,3,FALSE)</f>
        <v>Liebl</v>
      </c>
      <c r="C404" s="35">
        <f>VLOOKUP(A404,'Medical Examinations'!A402:M2744,2,FALSE)</f>
        <v>26.4</v>
      </c>
      <c r="D404" s="35">
        <f>VLOOKUP(A404,'Medical Examinations'!A402:M2744,3,FALSE)</f>
        <v>9.5</v>
      </c>
      <c r="E404" s="35" t="str">
        <f>VLOOKUP(A404,'Medical Examinations'!A402:M2744,4,FALSE)</f>
        <v>yes</v>
      </c>
      <c r="F404" s="35" t="str">
        <f>VLOOKUP(A404,'Medical Examinations'!A402:M2744,5,FALSE)</f>
        <v>No</v>
      </c>
      <c r="G404" s="35" t="str">
        <f>VLOOKUP(A404,'Medical Examinations'!A402:M2744,6,FALSE)</f>
        <v>No</v>
      </c>
      <c r="H404" s="35">
        <f>VLOOKUP(A404,'Medical Examinations'!$A$2:$M$2344,7,FALSE)</f>
        <v>2</v>
      </c>
      <c r="I404" s="35" t="str">
        <f>VLOOKUP(A404,'Medical Examinations'!A402:M2744,8,FALSE)</f>
        <v>No</v>
      </c>
      <c r="J404" s="35" t="str">
        <f>VLOOKUP(A404,'Medical Examinations'!A402:M2744,9,FALSE)</f>
        <v>OVERWEIGHT</v>
      </c>
      <c r="K404" s="35" t="str">
        <f>VLOOKUP(A404,'Medical Examinations'!A402:M2744,10,FALSE)</f>
        <v>DIABETES</v>
      </c>
      <c r="L404" s="47">
        <f>VLOOKUP(A404,'Hospitalisation Details'!A402:M2744,12,FALSE)</f>
        <v>25905</v>
      </c>
      <c r="M404" s="34">
        <f>VLOOKUP(A404,'Hospitalisation Details'!A393:M2735,6,FALSE)</f>
        <v>25992.82</v>
      </c>
      <c r="N404" s="35" t="str">
        <f>VLOOKUP(A404,'Hospitalisation Details'!A402:M2744,7,FALSE)</f>
        <v>tier - 2</v>
      </c>
      <c r="O404" s="35" t="str">
        <f>VLOOKUP(A404,'Hospitalisation Details'!A402:M2744,8,FALSE)</f>
        <v>tier - 2</v>
      </c>
      <c r="P404" s="35" t="str">
        <f>VLOOKUP(A404,'Hospitalisation Details'!A402:M2744,9,FALSE)</f>
        <v>R1013</v>
      </c>
      <c r="Q404" s="35">
        <f ca="1">VLOOKUP(A404,'Hospitalisation Details'!A402:M2744,13,FALSE)</f>
        <v>54</v>
      </c>
      <c r="R404" s="32"/>
    </row>
    <row r="405" spans="1:18" ht="15.75" x14ac:dyDescent="0.25">
      <c r="A405" s="43" t="s">
        <v>1960</v>
      </c>
      <c r="B405" s="35" t="str">
        <f>VLOOKUP(A405,'Customer Names'!A402:D2737,3,FALSE)</f>
        <v>Kasabian-Larson</v>
      </c>
      <c r="C405" s="35">
        <f>VLOOKUP(A405,'Medical Examinations'!A403:M2745,2,FALSE)</f>
        <v>23.655000000000001</v>
      </c>
      <c r="D405" s="35">
        <f>VLOOKUP(A405,'Medical Examinations'!A403:M2745,3,FALSE)</f>
        <v>10.84</v>
      </c>
      <c r="E405" s="35" t="str">
        <f>VLOOKUP(A405,'Medical Examinations'!A403:M2745,4,FALSE)</f>
        <v>yes</v>
      </c>
      <c r="F405" s="35" t="str">
        <f>VLOOKUP(A405,'Medical Examinations'!A403:M2745,5,FALSE)</f>
        <v>No</v>
      </c>
      <c r="G405" s="35" t="str">
        <f>VLOOKUP(A405,'Medical Examinations'!A403:M2745,6,FALSE)</f>
        <v>Yes</v>
      </c>
      <c r="H405" s="35">
        <f>VLOOKUP(A405,'Medical Examinations'!$A$2:$M$2344,7,FALSE)</f>
        <v>1</v>
      </c>
      <c r="I405" s="35" t="str">
        <f>VLOOKUP(A405,'Medical Examinations'!A403:M2745,8,FALSE)</f>
        <v>yes</v>
      </c>
      <c r="J405" s="35" t="str">
        <f>VLOOKUP(A405,'Medical Examinations'!A403:M2745,9,FALSE)</f>
        <v>NORMAL WEIGHT</v>
      </c>
      <c r="K405" s="35" t="str">
        <f>VLOOKUP(A405,'Medical Examinations'!A403:M2745,10,FALSE)</f>
        <v>DIABETES</v>
      </c>
      <c r="L405" s="47">
        <f>VLOOKUP(A405,'Hospitalisation Details'!A403:M2745,12,FALSE)</f>
        <v>23244</v>
      </c>
      <c r="M405" s="34">
        <f>VLOOKUP(A405,'Hospitalisation Details'!A394:M2736,6,FALSE)</f>
        <v>25678.78</v>
      </c>
      <c r="N405" s="35" t="str">
        <f>VLOOKUP(A405,'Hospitalisation Details'!A403:M2745,7,FALSE)</f>
        <v>tier - 2</v>
      </c>
      <c r="O405" s="35" t="str">
        <f>VLOOKUP(A405,'Hospitalisation Details'!A403:M2745,8,FALSE)</f>
        <v>tier - 3</v>
      </c>
      <c r="P405" s="35" t="str">
        <f>VLOOKUP(A405,'Hospitalisation Details'!A403:M2745,9,FALSE)</f>
        <v>R1012</v>
      </c>
      <c r="Q405" s="35">
        <f ca="1">VLOOKUP(A405,'Hospitalisation Details'!A403:M2745,13,FALSE)</f>
        <v>61</v>
      </c>
      <c r="R405" s="32"/>
    </row>
    <row r="406" spans="1:18" ht="15.75" x14ac:dyDescent="0.25">
      <c r="A406" s="42" t="s">
        <v>1959</v>
      </c>
      <c r="B406" s="35" t="str">
        <f>VLOOKUP(A406,'Customer Names'!A403:D2738,3,FALSE)</f>
        <v>Creamer</v>
      </c>
      <c r="C406" s="35">
        <f>VLOOKUP(A406,'Medical Examinations'!A404:M2746,2,FALSE)</f>
        <v>27.36</v>
      </c>
      <c r="D406" s="35">
        <f>VLOOKUP(A406,'Medical Examinations'!A404:M2746,3,FALSE)</f>
        <v>5.88</v>
      </c>
      <c r="E406" s="35" t="str">
        <f>VLOOKUP(A406,'Medical Examinations'!A404:M2746,4,FALSE)</f>
        <v>No</v>
      </c>
      <c r="F406" s="35" t="str">
        <f>VLOOKUP(A406,'Medical Examinations'!A404:M2746,5,FALSE)</f>
        <v>No</v>
      </c>
      <c r="G406" s="35" t="str">
        <f>VLOOKUP(A406,'Medical Examinations'!A404:M2746,6,FALSE)</f>
        <v>No</v>
      </c>
      <c r="H406" s="35">
        <f>VLOOKUP(A406,'Medical Examinations'!$A$2:$M$2344,7,FALSE)</f>
        <v>2</v>
      </c>
      <c r="I406" s="35" t="str">
        <f>VLOOKUP(A406,'Medical Examinations'!A404:M2746,8,FALSE)</f>
        <v>No</v>
      </c>
      <c r="J406" s="35" t="str">
        <f>VLOOKUP(A406,'Medical Examinations'!A404:M2746,9,FALSE)</f>
        <v>OVERWEIGHT</v>
      </c>
      <c r="K406" s="35" t="str">
        <f>VLOOKUP(A406,'Medical Examinations'!A404:M2746,10,FALSE)</f>
        <v>PREDIABETES</v>
      </c>
      <c r="L406" s="47">
        <f>VLOOKUP(A406,'Hospitalisation Details'!A404:M2746,12,FALSE)</f>
        <v>26497</v>
      </c>
      <c r="M406" s="34">
        <f>VLOOKUP(A406,'Hospitalisation Details'!A395:M2737,6,FALSE)</f>
        <v>25656.58</v>
      </c>
      <c r="N406" s="35" t="str">
        <f>VLOOKUP(A406,'Hospitalisation Details'!A404:M2746,7,FALSE)</f>
        <v>tier - 2</v>
      </c>
      <c r="O406" s="35" t="str">
        <f>VLOOKUP(A406,'Hospitalisation Details'!A404:M2746,8,FALSE)</f>
        <v>tier - 3</v>
      </c>
      <c r="P406" s="35" t="str">
        <f>VLOOKUP(A406,'Hospitalisation Details'!A404:M2746,9,FALSE)</f>
        <v>R1024</v>
      </c>
      <c r="Q406" s="35">
        <f ca="1">VLOOKUP(A406,'Hospitalisation Details'!A404:M2746,13,FALSE)</f>
        <v>52</v>
      </c>
      <c r="R406" s="32"/>
    </row>
    <row r="407" spans="1:18" ht="15.75" x14ac:dyDescent="0.25">
      <c r="A407" s="43" t="s">
        <v>1958</v>
      </c>
      <c r="B407" s="35" t="str">
        <f>VLOOKUP(A407,'Customer Names'!A404:D2739,3,FALSE)</f>
        <v>Kimbel</v>
      </c>
      <c r="C407" s="35">
        <f>VLOOKUP(A407,'Medical Examinations'!A405:M2747,2,FALSE)</f>
        <v>27.82</v>
      </c>
      <c r="D407" s="35">
        <f>VLOOKUP(A407,'Medical Examinations'!A405:M2747,3,FALSE)</f>
        <v>5.24</v>
      </c>
      <c r="E407" s="35" t="str">
        <f>VLOOKUP(A407,'Medical Examinations'!A405:M2747,4,FALSE)</f>
        <v>yes</v>
      </c>
      <c r="F407" s="35" t="str">
        <f>VLOOKUP(A407,'Medical Examinations'!A405:M2747,5,FALSE)</f>
        <v>No</v>
      </c>
      <c r="G407" s="35" t="str">
        <f>VLOOKUP(A407,'Medical Examinations'!A405:M2747,6,FALSE)</f>
        <v>No</v>
      </c>
      <c r="H407" s="35">
        <f>VLOOKUP(A407,'Medical Examinations'!$A$2:$M$2344,7,FALSE)</f>
        <v>0</v>
      </c>
      <c r="I407" s="35" t="str">
        <f>VLOOKUP(A407,'Medical Examinations'!A405:M2747,8,FALSE)</f>
        <v>yes</v>
      </c>
      <c r="J407" s="35" t="str">
        <f>VLOOKUP(A407,'Medical Examinations'!A405:M2747,9,FALSE)</f>
        <v>OVERWEIGHT</v>
      </c>
      <c r="K407" s="35" t="str">
        <f>VLOOKUP(A407,'Medical Examinations'!A405:M2747,10,FALSE)</f>
        <v>NORMAL</v>
      </c>
      <c r="L407" s="47">
        <f>VLOOKUP(A407,'Hospitalisation Details'!A405:M2747,12,FALSE)</f>
        <v>37105</v>
      </c>
      <c r="M407" s="34">
        <f>VLOOKUP(A407,'Hospitalisation Details'!A396:M2738,6,FALSE)</f>
        <v>25648.98</v>
      </c>
      <c r="N407" s="35" t="str">
        <f>VLOOKUP(A407,'Hospitalisation Details'!A405:M2747,7,FALSE)</f>
        <v>tier - 2</v>
      </c>
      <c r="O407" s="35" t="str">
        <f>VLOOKUP(A407,'Hospitalisation Details'!A405:M2747,8,FALSE)</f>
        <v>tier - 1</v>
      </c>
      <c r="P407" s="35" t="str">
        <f>VLOOKUP(A407,'Hospitalisation Details'!A405:M2747,9,FALSE)</f>
        <v>R1011</v>
      </c>
      <c r="Q407" s="35">
        <f ca="1">VLOOKUP(A407,'Hospitalisation Details'!A405:M2747,13,FALSE)</f>
        <v>23</v>
      </c>
      <c r="R407" s="32"/>
    </row>
    <row r="408" spans="1:18" ht="15.75" x14ac:dyDescent="0.25">
      <c r="A408" s="42" t="s">
        <v>1957</v>
      </c>
      <c r="B408" s="35" t="str">
        <f>VLOOKUP(A408,'Customer Names'!A405:D2740,3,FALSE)</f>
        <v>Livensparger</v>
      </c>
      <c r="C408" s="35">
        <f>VLOOKUP(A408,'Medical Examinations'!A406:M2748,2,FALSE)</f>
        <v>25.46</v>
      </c>
      <c r="D408" s="35">
        <f>VLOOKUP(A408,'Medical Examinations'!A406:M2748,3,FALSE)</f>
        <v>11.75</v>
      </c>
      <c r="E408" s="35" t="str">
        <f>VLOOKUP(A408,'Medical Examinations'!A406:M2748,4,FALSE)</f>
        <v>No</v>
      </c>
      <c r="F408" s="35" t="str">
        <f>VLOOKUP(A408,'Medical Examinations'!A406:M2748,5,FALSE)</f>
        <v>No</v>
      </c>
      <c r="G408" s="35" t="str">
        <f>VLOOKUP(A408,'Medical Examinations'!A406:M2748,6,FALSE)</f>
        <v>No</v>
      </c>
      <c r="H408" s="35">
        <f>VLOOKUP(A408,'Medical Examinations'!$A$2:$M$2344,7,FALSE)</f>
        <v>0</v>
      </c>
      <c r="I408" s="35" t="str">
        <f>VLOOKUP(A408,'Medical Examinations'!A406:M2748,8,FALSE)</f>
        <v>No</v>
      </c>
      <c r="J408" s="35" t="str">
        <f>VLOOKUP(A408,'Medical Examinations'!A406:M2748,9,FALSE)</f>
        <v>OVERWEIGHT</v>
      </c>
      <c r="K408" s="35" t="str">
        <f>VLOOKUP(A408,'Medical Examinations'!A406:M2748,10,FALSE)</f>
        <v>DIABETES</v>
      </c>
      <c r="L408" s="47">
        <f>VLOOKUP(A408,'Hospitalisation Details'!A406:M2748,12,FALSE)</f>
        <v>25183</v>
      </c>
      <c r="M408" s="34">
        <f>VLOOKUP(A408,'Hospitalisation Details'!A397:M2739,6,FALSE)</f>
        <v>25517.11</v>
      </c>
      <c r="N408" s="35" t="str">
        <f>VLOOKUP(A408,'Hospitalisation Details'!A406:M2748,7,FALSE)</f>
        <v>tier - 2</v>
      </c>
      <c r="O408" s="35" t="str">
        <f>VLOOKUP(A408,'Hospitalisation Details'!A406:M2748,8,FALSE)</f>
        <v>tier - 3</v>
      </c>
      <c r="P408" s="35" t="str">
        <f>VLOOKUP(A408,'Hospitalisation Details'!A406:M2748,9,FALSE)</f>
        <v>R1017</v>
      </c>
      <c r="Q408" s="35">
        <f ca="1">VLOOKUP(A408,'Hospitalisation Details'!A406:M2748,13,FALSE)</f>
        <v>56</v>
      </c>
      <c r="R408" s="32"/>
    </row>
    <row r="409" spans="1:18" ht="15.75" x14ac:dyDescent="0.25">
      <c r="A409" s="43" t="s">
        <v>1956</v>
      </c>
      <c r="B409" s="35" t="str">
        <f>VLOOKUP(A409,'Customer Names'!A406:D2741,3,FALSE)</f>
        <v>Grange</v>
      </c>
      <c r="C409" s="35">
        <f>VLOOKUP(A409,'Medical Examinations'!A407:M2749,2,FALSE)</f>
        <v>25.1</v>
      </c>
      <c r="D409" s="35">
        <f>VLOOKUP(A409,'Medical Examinations'!A407:M2749,3,FALSE)</f>
        <v>6.97</v>
      </c>
      <c r="E409" s="35" t="str">
        <f>VLOOKUP(A409,'Medical Examinations'!A407:M2749,4,FALSE)</f>
        <v>No</v>
      </c>
      <c r="F409" s="35" t="str">
        <f>VLOOKUP(A409,'Medical Examinations'!A407:M2749,5,FALSE)</f>
        <v>No</v>
      </c>
      <c r="G409" s="35" t="str">
        <f>VLOOKUP(A409,'Medical Examinations'!A407:M2749,6,FALSE)</f>
        <v>No</v>
      </c>
      <c r="H409" s="35">
        <f>VLOOKUP(A409,'Medical Examinations'!$A$2:$M$2344,7,FALSE)</f>
        <v>0</v>
      </c>
      <c r="I409" s="35" t="str">
        <f>VLOOKUP(A409,'Medical Examinations'!A407:M2749,8,FALSE)</f>
        <v>yes</v>
      </c>
      <c r="J409" s="35" t="str">
        <f>VLOOKUP(A409,'Medical Examinations'!A407:M2749,9,FALSE)</f>
        <v>OVERWEIGHT</v>
      </c>
      <c r="K409" s="35" t="str">
        <f>VLOOKUP(A409,'Medical Examinations'!A407:M2749,10,FALSE)</f>
        <v>DIABETES</v>
      </c>
      <c r="L409" s="47">
        <f>VLOOKUP(A409,'Hospitalisation Details'!A407:M2749,12,FALSE)</f>
        <v>25072</v>
      </c>
      <c r="M409" s="34">
        <f>VLOOKUP(A409,'Hospitalisation Details'!A398:M2740,6,FALSE)</f>
        <v>25382.3</v>
      </c>
      <c r="N409" s="35" t="str">
        <f>VLOOKUP(A409,'Hospitalisation Details'!A407:M2749,7,FALSE)</f>
        <v>tier - 2</v>
      </c>
      <c r="O409" s="35" t="str">
        <f>VLOOKUP(A409,'Hospitalisation Details'!A407:M2749,8,FALSE)</f>
        <v>tier - 2</v>
      </c>
      <c r="P409" s="35" t="str">
        <f>VLOOKUP(A409,'Hospitalisation Details'!A407:M2749,9,FALSE)</f>
        <v>R1011</v>
      </c>
      <c r="Q409" s="35">
        <f ca="1">VLOOKUP(A409,'Hospitalisation Details'!A407:M2749,13,FALSE)</f>
        <v>56</v>
      </c>
      <c r="R409" s="32"/>
    </row>
    <row r="410" spans="1:18" ht="15.75" x14ac:dyDescent="0.25">
      <c r="A410" s="42" t="s">
        <v>1955</v>
      </c>
      <c r="B410" s="35" t="str">
        <f>VLOOKUP(A410,'Customer Names'!A407:D2742,3,FALSE)</f>
        <v>Nunlist</v>
      </c>
      <c r="C410" s="35">
        <f>VLOOKUP(A410,'Medical Examinations'!A408:M2750,2,FALSE)</f>
        <v>32.11</v>
      </c>
      <c r="D410" s="35">
        <f>VLOOKUP(A410,'Medical Examinations'!A408:M2750,3,FALSE)</f>
        <v>4.76</v>
      </c>
      <c r="E410" s="35" t="str">
        <f>VLOOKUP(A410,'Medical Examinations'!A408:M2750,4,FALSE)</f>
        <v>No</v>
      </c>
      <c r="F410" s="35" t="str">
        <f>VLOOKUP(A410,'Medical Examinations'!A408:M2750,5,FALSE)</f>
        <v>No</v>
      </c>
      <c r="G410" s="35" t="str">
        <f>VLOOKUP(A410,'Medical Examinations'!A408:M2750,6,FALSE)</f>
        <v>No</v>
      </c>
      <c r="H410" s="35">
        <f>VLOOKUP(A410,'Medical Examinations'!$A$2:$M$2344,7,FALSE)</f>
        <v>2</v>
      </c>
      <c r="I410" s="35" t="str">
        <f>VLOOKUP(A410,'Medical Examinations'!A408:M2750,8,FALSE)</f>
        <v>No</v>
      </c>
      <c r="J410" s="35" t="str">
        <f>VLOOKUP(A410,'Medical Examinations'!A408:M2750,9,FALSE)</f>
        <v>OBESITY</v>
      </c>
      <c r="K410" s="35" t="str">
        <f>VLOOKUP(A410,'Medical Examinations'!A408:M2750,10,FALSE)</f>
        <v>NORMAL</v>
      </c>
      <c r="L410" s="47">
        <f>VLOOKUP(A410,'Hospitalisation Details'!A408:M2750,12,FALSE)</f>
        <v>26568</v>
      </c>
      <c r="M410" s="34">
        <f>VLOOKUP(A410,'Hospitalisation Details'!A399:M2741,6,FALSE)</f>
        <v>25333.33</v>
      </c>
      <c r="N410" s="35" t="str">
        <f>VLOOKUP(A410,'Hospitalisation Details'!A408:M2750,7,FALSE)</f>
        <v>tier - 2</v>
      </c>
      <c r="O410" s="35" t="str">
        <f>VLOOKUP(A410,'Hospitalisation Details'!A408:M2750,8,FALSE)</f>
        <v>tier - 2</v>
      </c>
      <c r="P410" s="35" t="str">
        <f>VLOOKUP(A410,'Hospitalisation Details'!A408:M2750,9,FALSE)</f>
        <v>R1017</v>
      </c>
      <c r="Q410" s="35">
        <f ca="1">VLOOKUP(A410,'Hospitalisation Details'!A408:M2750,13,FALSE)</f>
        <v>52</v>
      </c>
      <c r="R410" s="32"/>
    </row>
    <row r="411" spans="1:18" ht="15.75" x14ac:dyDescent="0.25">
      <c r="A411" s="43" t="s">
        <v>1954</v>
      </c>
      <c r="B411" s="35" t="str">
        <f>VLOOKUP(A411,'Customer Names'!A408:D2743,3,FALSE)</f>
        <v>Cutter</v>
      </c>
      <c r="C411" s="35">
        <f>VLOOKUP(A411,'Medical Examinations'!A409:M2751,2,FALSE)</f>
        <v>29.8</v>
      </c>
      <c r="D411" s="35">
        <f>VLOOKUP(A411,'Medical Examinations'!A409:M2751,3,FALSE)</f>
        <v>8.24</v>
      </c>
      <c r="E411" s="35" t="str">
        <f>VLOOKUP(A411,'Medical Examinations'!A409:M2751,4,FALSE)</f>
        <v>yes</v>
      </c>
      <c r="F411" s="35" t="str">
        <f>VLOOKUP(A411,'Medical Examinations'!A409:M2751,5,FALSE)</f>
        <v>No</v>
      </c>
      <c r="G411" s="35" t="str">
        <f>VLOOKUP(A411,'Medical Examinations'!A409:M2751,6,FALSE)</f>
        <v>No</v>
      </c>
      <c r="H411" s="35">
        <f>VLOOKUP(A411,'Medical Examinations'!$A$2:$M$2344,7,FALSE)</f>
        <v>1</v>
      </c>
      <c r="I411" s="35" t="str">
        <f>VLOOKUP(A411,'Medical Examinations'!A409:M2751,8,FALSE)</f>
        <v>yes</v>
      </c>
      <c r="J411" s="35" t="str">
        <f>VLOOKUP(A411,'Medical Examinations'!A409:M2751,9,FALSE)</f>
        <v>OVERWEIGHT</v>
      </c>
      <c r="K411" s="35" t="str">
        <f>VLOOKUP(A411,'Medical Examinations'!A409:M2751,10,FALSE)</f>
        <v>DIABETES</v>
      </c>
      <c r="L411" s="47">
        <f>VLOOKUP(A411,'Hospitalisation Details'!A409:M2751,12,FALSE)</f>
        <v>27742</v>
      </c>
      <c r="M411" s="34">
        <f>VLOOKUP(A411,'Hospitalisation Details'!A400:M2742,6,FALSE)</f>
        <v>25309.49</v>
      </c>
      <c r="N411" s="35" t="str">
        <f>VLOOKUP(A411,'Hospitalisation Details'!A409:M2751,7,FALSE)</f>
        <v>tier - 2</v>
      </c>
      <c r="O411" s="35" t="str">
        <f>VLOOKUP(A411,'Hospitalisation Details'!A409:M2751,8,FALSE)</f>
        <v>tier - 1</v>
      </c>
      <c r="P411" s="35" t="str">
        <f>VLOOKUP(A411,'Hospitalisation Details'!A409:M2751,9,FALSE)</f>
        <v>R1011</v>
      </c>
      <c r="Q411" s="35">
        <f ca="1">VLOOKUP(A411,'Hospitalisation Details'!A409:M2751,13,FALSE)</f>
        <v>49</v>
      </c>
      <c r="R411" s="32"/>
    </row>
    <row r="412" spans="1:18" ht="15.75" x14ac:dyDescent="0.25">
      <c r="A412" s="42" t="s">
        <v>1953</v>
      </c>
      <c r="B412" s="35" t="str">
        <f>VLOOKUP(A412,'Customer Names'!A409:D2744,3,FALSE)</f>
        <v>Martin</v>
      </c>
      <c r="C412" s="35">
        <f>VLOOKUP(A412,'Medical Examinations'!A410:M2752,2,FALSE)</f>
        <v>24.01</v>
      </c>
      <c r="D412" s="35">
        <f>VLOOKUP(A412,'Medical Examinations'!A410:M2752,3,FALSE)</f>
        <v>4.76</v>
      </c>
      <c r="E412" s="35" t="str">
        <f>VLOOKUP(A412,'Medical Examinations'!A410:M2752,4,FALSE)</f>
        <v>No</v>
      </c>
      <c r="F412" s="35" t="str">
        <f>VLOOKUP(A412,'Medical Examinations'!A410:M2752,5,FALSE)</f>
        <v>No</v>
      </c>
      <c r="G412" s="35" t="str">
        <f>VLOOKUP(A412,'Medical Examinations'!A410:M2752,6,FALSE)</f>
        <v>No</v>
      </c>
      <c r="H412" s="35">
        <f>VLOOKUP(A412,'Medical Examinations'!$A$2:$M$2344,7,FALSE)</f>
        <v>1</v>
      </c>
      <c r="I412" s="35" t="str">
        <f>VLOOKUP(A412,'Medical Examinations'!A410:M2752,8,FALSE)</f>
        <v>yes</v>
      </c>
      <c r="J412" s="35" t="str">
        <f>VLOOKUP(A412,'Medical Examinations'!A410:M2752,9,FALSE)</f>
        <v>NORMAL WEIGHT</v>
      </c>
      <c r="K412" s="35" t="str">
        <f>VLOOKUP(A412,'Medical Examinations'!A410:M2752,10,FALSE)</f>
        <v>NORMAL</v>
      </c>
      <c r="L412" s="47">
        <f>VLOOKUP(A412,'Hospitalisation Details'!A410:M2752,12,FALSE)</f>
        <v>36123</v>
      </c>
      <c r="M412" s="34">
        <f>VLOOKUP(A412,'Hospitalisation Details'!A401:M2743,6,FALSE)</f>
        <v>25127.22</v>
      </c>
      <c r="N412" s="35" t="str">
        <f>VLOOKUP(A412,'Hospitalisation Details'!A410:M2752,7,FALSE)</f>
        <v>tier - 2</v>
      </c>
      <c r="O412" s="35" t="str">
        <f>VLOOKUP(A412,'Hospitalisation Details'!A410:M2752,8,FALSE)</f>
        <v>tier - 3</v>
      </c>
      <c r="P412" s="35" t="str">
        <f>VLOOKUP(A412,'Hospitalisation Details'!A410:M2752,9,FALSE)</f>
        <v>R1011</v>
      </c>
      <c r="Q412" s="35">
        <f ca="1">VLOOKUP(A412,'Hospitalisation Details'!A410:M2752,13,FALSE)</f>
        <v>26</v>
      </c>
      <c r="R412" s="32"/>
    </row>
    <row r="413" spans="1:18" ht="15.75" x14ac:dyDescent="0.25">
      <c r="A413" s="43" t="s">
        <v>1952</v>
      </c>
      <c r="B413" s="35" t="str">
        <f>VLOOKUP(A413,'Customer Names'!A410:D2745,3,FALSE)</f>
        <v>Cooney</v>
      </c>
      <c r="C413" s="35">
        <f>VLOOKUP(A413,'Medical Examinations'!A411:M2753,2,FALSE)</f>
        <v>23.21</v>
      </c>
      <c r="D413" s="35">
        <f>VLOOKUP(A413,'Medical Examinations'!A411:M2753,3,FALSE)</f>
        <v>6.03</v>
      </c>
      <c r="E413" s="35" t="str">
        <f>VLOOKUP(A413,'Medical Examinations'!A411:M2753,4,FALSE)</f>
        <v>No</v>
      </c>
      <c r="F413" s="35" t="str">
        <f>VLOOKUP(A413,'Medical Examinations'!A411:M2753,5,FALSE)</f>
        <v>No</v>
      </c>
      <c r="G413" s="35" t="str">
        <f>VLOOKUP(A413,'Medical Examinations'!A411:M2753,6,FALSE)</f>
        <v>No</v>
      </c>
      <c r="H413" s="35">
        <f>VLOOKUP(A413,'Medical Examinations'!$A$2:$M$2344,7,FALSE)</f>
        <v>1</v>
      </c>
      <c r="I413" s="35" t="str">
        <f>VLOOKUP(A413,'Medical Examinations'!A411:M2753,8,FALSE)</f>
        <v>No</v>
      </c>
      <c r="J413" s="35" t="str">
        <f>VLOOKUP(A413,'Medical Examinations'!A411:M2753,9,FALSE)</f>
        <v>NORMAL WEIGHT</v>
      </c>
      <c r="K413" s="35" t="str">
        <f>VLOOKUP(A413,'Medical Examinations'!A411:M2753,10,FALSE)</f>
        <v>PREDIABETES</v>
      </c>
      <c r="L413" s="47">
        <f>VLOOKUP(A413,'Hospitalisation Details'!A411:M2753,12,FALSE)</f>
        <v>35960</v>
      </c>
      <c r="M413" s="34">
        <f>VLOOKUP(A413,'Hospitalisation Details'!A402:M2744,6,FALSE)</f>
        <v>25081.77</v>
      </c>
      <c r="N413" s="35" t="str">
        <f>VLOOKUP(A413,'Hospitalisation Details'!A411:M2753,7,FALSE)</f>
        <v>tier - 2</v>
      </c>
      <c r="O413" s="35" t="str">
        <f>VLOOKUP(A413,'Hospitalisation Details'!A411:M2753,8,FALSE)</f>
        <v>tier - 2</v>
      </c>
      <c r="P413" s="35" t="str">
        <f>VLOOKUP(A413,'Hospitalisation Details'!A411:M2753,9,FALSE)</f>
        <v>R1013</v>
      </c>
      <c r="Q413" s="35">
        <f ca="1">VLOOKUP(A413,'Hospitalisation Details'!A411:M2753,13,FALSE)</f>
        <v>26</v>
      </c>
      <c r="R413" s="32"/>
    </row>
    <row r="414" spans="1:18" ht="15.75" x14ac:dyDescent="0.25">
      <c r="A414" s="42" t="s">
        <v>1951</v>
      </c>
      <c r="B414" s="35" t="str">
        <f>VLOOKUP(A414,'Customer Names'!A411:D2746,3,FALSE)</f>
        <v>Bier</v>
      </c>
      <c r="C414" s="35">
        <f>VLOOKUP(A414,'Medical Examinations'!A412:M2754,2,FALSE)</f>
        <v>21.2</v>
      </c>
      <c r="D414" s="35">
        <f>VLOOKUP(A414,'Medical Examinations'!A412:M2754,3,FALSE)</f>
        <v>4.07</v>
      </c>
      <c r="E414" s="35" t="str">
        <f>VLOOKUP(A414,'Medical Examinations'!A412:M2754,4,FALSE)</f>
        <v>yes</v>
      </c>
      <c r="F414" s="35" t="str">
        <f>VLOOKUP(A414,'Medical Examinations'!A412:M2754,5,FALSE)</f>
        <v>No</v>
      </c>
      <c r="G414" s="35" t="str">
        <f>VLOOKUP(A414,'Medical Examinations'!A412:M2754,6,FALSE)</f>
        <v>No</v>
      </c>
      <c r="H414" s="35">
        <f>VLOOKUP(A414,'Medical Examinations'!$A$2:$M$2344,7,FALSE)</f>
        <v>1</v>
      </c>
      <c r="I414" s="35" t="str">
        <f>VLOOKUP(A414,'Medical Examinations'!A412:M2754,8,FALSE)</f>
        <v>yes</v>
      </c>
      <c r="J414" s="35" t="str">
        <f>VLOOKUP(A414,'Medical Examinations'!A412:M2754,9,FALSE)</f>
        <v>NORMAL WEIGHT</v>
      </c>
      <c r="K414" s="35" t="str">
        <f>VLOOKUP(A414,'Medical Examinations'!A412:M2754,10,FALSE)</f>
        <v>NORMAL</v>
      </c>
      <c r="L414" s="47">
        <f>VLOOKUP(A414,'Hospitalisation Details'!A412:M2754,12,FALSE)</f>
        <v>35037</v>
      </c>
      <c r="M414" s="34">
        <f>VLOOKUP(A414,'Hospitalisation Details'!A403:M2745,6,FALSE)</f>
        <v>25075.97</v>
      </c>
      <c r="N414" s="35" t="str">
        <f>VLOOKUP(A414,'Hospitalisation Details'!A412:M2754,7,FALSE)</f>
        <v>tier - 2</v>
      </c>
      <c r="O414" s="35" t="str">
        <f>VLOOKUP(A414,'Hospitalisation Details'!A412:M2754,8,FALSE)</f>
        <v>tier - 2</v>
      </c>
      <c r="P414" s="35" t="str">
        <f>VLOOKUP(A414,'Hospitalisation Details'!A412:M2754,9,FALSE)</f>
        <v>R1011</v>
      </c>
      <c r="Q414" s="35">
        <f ca="1">VLOOKUP(A414,'Hospitalisation Details'!A412:M2754,13,FALSE)</f>
        <v>29</v>
      </c>
      <c r="R414" s="32"/>
    </row>
    <row r="415" spans="1:18" ht="15.75" x14ac:dyDescent="0.25">
      <c r="A415" s="43" t="s">
        <v>1950</v>
      </c>
      <c r="B415" s="35" t="str">
        <f>VLOOKUP(A415,'Customer Names'!A412:D2747,3,FALSE)</f>
        <v>Muskopf</v>
      </c>
      <c r="C415" s="35">
        <f>VLOOKUP(A415,'Medical Examinations'!A413:M2755,2,FALSE)</f>
        <v>28.215</v>
      </c>
      <c r="D415" s="35">
        <f>VLOOKUP(A415,'Medical Examinations'!A413:M2755,3,FALSE)</f>
        <v>8.26</v>
      </c>
      <c r="E415" s="35" t="str">
        <f>VLOOKUP(A415,'Medical Examinations'!A413:M2755,4,FALSE)</f>
        <v>yes</v>
      </c>
      <c r="F415" s="35" t="str">
        <f>VLOOKUP(A415,'Medical Examinations'!A413:M2755,5,FALSE)</f>
        <v>No</v>
      </c>
      <c r="G415" s="35" t="str">
        <f>VLOOKUP(A415,'Medical Examinations'!A413:M2755,6,FALSE)</f>
        <v>No</v>
      </c>
      <c r="H415" s="35">
        <f>VLOOKUP(A415,'Medical Examinations'!$A$2:$M$2344,7,FALSE)</f>
        <v>1</v>
      </c>
      <c r="I415" s="35" t="str">
        <f>VLOOKUP(A415,'Medical Examinations'!A413:M2755,8,FALSE)</f>
        <v>yes</v>
      </c>
      <c r="J415" s="35" t="str">
        <f>VLOOKUP(A415,'Medical Examinations'!A413:M2755,9,FALSE)</f>
        <v>OVERWEIGHT</v>
      </c>
      <c r="K415" s="35" t="str">
        <f>VLOOKUP(A415,'Medical Examinations'!A413:M2755,10,FALSE)</f>
        <v>DIABETES</v>
      </c>
      <c r="L415" s="47">
        <f>VLOOKUP(A415,'Hospitalisation Details'!A413:M2755,12,FALSE)</f>
        <v>27712</v>
      </c>
      <c r="M415" s="34">
        <f>VLOOKUP(A415,'Hospitalisation Details'!A404:M2746,6,FALSE)</f>
        <v>24915.22</v>
      </c>
      <c r="N415" s="35" t="str">
        <f>VLOOKUP(A415,'Hospitalisation Details'!A413:M2755,7,FALSE)</f>
        <v>tier - 2</v>
      </c>
      <c r="O415" s="35" t="str">
        <f>VLOOKUP(A415,'Hospitalisation Details'!A413:M2755,8,FALSE)</f>
        <v>tier - 3</v>
      </c>
      <c r="P415" s="35" t="str">
        <f>VLOOKUP(A415,'Hospitalisation Details'!A413:M2755,9,FALSE)</f>
        <v>R1012</v>
      </c>
      <c r="Q415" s="35">
        <f ca="1">VLOOKUP(A415,'Hospitalisation Details'!A413:M2755,13,FALSE)</f>
        <v>49</v>
      </c>
      <c r="R415" s="32"/>
    </row>
    <row r="416" spans="1:18" ht="15.75" x14ac:dyDescent="0.25">
      <c r="A416" s="42" t="s">
        <v>1949</v>
      </c>
      <c r="B416" s="35" t="str">
        <f>VLOOKUP(A416,'Customer Names'!A413:D2748,3,FALSE)</f>
        <v>Sirak</v>
      </c>
      <c r="C416" s="35">
        <f>VLOOKUP(A416,'Medical Examinations'!A414:M2756,2,FALSE)</f>
        <v>38.094999999999999</v>
      </c>
      <c r="D416" s="35">
        <f>VLOOKUP(A416,'Medical Examinations'!A414:M2756,3,FALSE)</f>
        <v>4.76</v>
      </c>
      <c r="E416" s="35" t="str">
        <f>VLOOKUP(A416,'Medical Examinations'!A414:M2756,4,FALSE)</f>
        <v>No</v>
      </c>
      <c r="F416" s="35" t="str">
        <f>VLOOKUP(A416,'Medical Examinations'!A414:M2756,5,FALSE)</f>
        <v>No</v>
      </c>
      <c r="G416" s="35" t="str">
        <f>VLOOKUP(A416,'Medical Examinations'!A414:M2756,6,FALSE)</f>
        <v>No</v>
      </c>
      <c r="H416" s="35">
        <f>VLOOKUP(A416,'Medical Examinations'!$A$2:$M$2344,7,FALSE)</f>
        <v>1</v>
      </c>
      <c r="I416" s="35" t="str">
        <f>VLOOKUP(A416,'Medical Examinations'!A414:M2756,8,FALSE)</f>
        <v>No</v>
      </c>
      <c r="J416" s="35" t="str">
        <f>VLOOKUP(A416,'Medical Examinations'!A414:M2756,9,FALSE)</f>
        <v>OBESITY</v>
      </c>
      <c r="K416" s="35" t="str">
        <f>VLOOKUP(A416,'Medical Examinations'!A414:M2756,10,FALSE)</f>
        <v>NORMAL</v>
      </c>
      <c r="L416" s="47">
        <f>VLOOKUP(A416,'Hospitalisation Details'!A414:M2756,12,FALSE)</f>
        <v>31942</v>
      </c>
      <c r="M416" s="34">
        <f>VLOOKUP(A416,'Hospitalisation Details'!A405:M2747,6,FALSE)</f>
        <v>24915.05</v>
      </c>
      <c r="N416" s="35" t="str">
        <f>VLOOKUP(A416,'Hospitalisation Details'!A414:M2756,7,FALSE)</f>
        <v>tier - 2</v>
      </c>
      <c r="O416" s="35" t="str">
        <f>VLOOKUP(A416,'Hospitalisation Details'!A414:M2756,8,FALSE)</f>
        <v>tier - 1</v>
      </c>
      <c r="P416" s="35" t="str">
        <f>VLOOKUP(A416,'Hospitalisation Details'!A414:M2756,9,FALSE)</f>
        <v>R1024</v>
      </c>
      <c r="Q416" s="35">
        <f ca="1">VLOOKUP(A416,'Hospitalisation Details'!A414:M2756,13,FALSE)</f>
        <v>37</v>
      </c>
      <c r="R416" s="32"/>
    </row>
    <row r="417" spans="1:18" ht="15.75" x14ac:dyDescent="0.25">
      <c r="A417" s="43" t="s">
        <v>1948</v>
      </c>
      <c r="B417" s="35" t="str">
        <f>VLOOKUP(A417,'Customer Names'!A414:D2749,3,FALSE)</f>
        <v>Nelsen</v>
      </c>
      <c r="C417" s="35">
        <f>VLOOKUP(A417,'Medical Examinations'!A415:M2757,2,FALSE)</f>
        <v>22.61</v>
      </c>
      <c r="D417" s="35">
        <f>VLOOKUP(A417,'Medical Examinations'!A415:M2757,3,FALSE)</f>
        <v>6.13</v>
      </c>
      <c r="E417" s="35" t="str">
        <f>VLOOKUP(A417,'Medical Examinations'!A415:M2757,4,FALSE)</f>
        <v>yes</v>
      </c>
      <c r="F417" s="35" t="str">
        <f>VLOOKUP(A417,'Medical Examinations'!A415:M2757,5,FALSE)</f>
        <v>No</v>
      </c>
      <c r="G417" s="35" t="str">
        <f>VLOOKUP(A417,'Medical Examinations'!A415:M2757,6,FALSE)</f>
        <v>Yes</v>
      </c>
      <c r="H417" s="35">
        <f>VLOOKUP(A417,'Medical Examinations'!$A$2:$M$2344,7,FALSE)</f>
        <v>1</v>
      </c>
      <c r="I417" s="35" t="str">
        <f>VLOOKUP(A417,'Medical Examinations'!A415:M2757,8,FALSE)</f>
        <v>yes</v>
      </c>
      <c r="J417" s="35" t="str">
        <f>VLOOKUP(A417,'Medical Examinations'!A415:M2757,9,FALSE)</f>
        <v>NORMAL WEIGHT</v>
      </c>
      <c r="K417" s="35" t="str">
        <f>VLOOKUP(A417,'Medical Examinations'!A415:M2757,10,FALSE)</f>
        <v>PREDIABETES</v>
      </c>
      <c r="L417" s="47">
        <f>VLOOKUP(A417,'Hospitalisation Details'!A415:M2757,12,FALSE)</f>
        <v>25407</v>
      </c>
      <c r="M417" s="34">
        <f>VLOOKUP(A417,'Hospitalisation Details'!A406:M2748,6,FALSE)</f>
        <v>24873.38</v>
      </c>
      <c r="N417" s="35" t="str">
        <f>VLOOKUP(A417,'Hospitalisation Details'!A415:M2757,7,FALSE)</f>
        <v>tier - 2</v>
      </c>
      <c r="O417" s="35" t="str">
        <f>VLOOKUP(A417,'Hospitalisation Details'!A415:M2757,8,FALSE)</f>
        <v>tier - 1</v>
      </c>
      <c r="P417" s="35" t="str">
        <f>VLOOKUP(A417,'Hospitalisation Details'!A415:M2757,9,FALSE)</f>
        <v>R1024</v>
      </c>
      <c r="Q417" s="35">
        <f ca="1">VLOOKUP(A417,'Hospitalisation Details'!A415:M2757,13,FALSE)</f>
        <v>55</v>
      </c>
      <c r="R417" s="32"/>
    </row>
    <row r="418" spans="1:18" ht="15.75" x14ac:dyDescent="0.25">
      <c r="A418" s="42" t="s">
        <v>1947</v>
      </c>
      <c r="B418" s="35" t="str">
        <f>VLOOKUP(A418,'Customer Names'!A415:D2750,3,FALSE)</f>
        <v>Schallner</v>
      </c>
      <c r="C418" s="35">
        <f>VLOOKUP(A418,'Medical Examinations'!A416:M2758,2,FALSE)</f>
        <v>24.32</v>
      </c>
      <c r="D418" s="35">
        <f>VLOOKUP(A418,'Medical Examinations'!A416:M2758,3,FALSE)</f>
        <v>10.47</v>
      </c>
      <c r="E418" s="35" t="str">
        <f>VLOOKUP(A418,'Medical Examinations'!A416:M2758,4,FALSE)</f>
        <v>yes</v>
      </c>
      <c r="F418" s="35" t="str">
        <f>VLOOKUP(A418,'Medical Examinations'!A416:M2758,5,FALSE)</f>
        <v>No</v>
      </c>
      <c r="G418" s="35" t="str">
        <f>VLOOKUP(A418,'Medical Examinations'!A416:M2758,6,FALSE)</f>
        <v>No</v>
      </c>
      <c r="H418" s="35">
        <f>VLOOKUP(A418,'Medical Examinations'!$A$2:$M$2344,7,FALSE)</f>
        <v>2</v>
      </c>
      <c r="I418" s="35" t="str">
        <f>VLOOKUP(A418,'Medical Examinations'!A416:M2758,8,FALSE)</f>
        <v>yes</v>
      </c>
      <c r="J418" s="35" t="str">
        <f>VLOOKUP(A418,'Medical Examinations'!A416:M2758,9,FALSE)</f>
        <v>NORMAL WEIGHT</v>
      </c>
      <c r="K418" s="35" t="str">
        <f>VLOOKUP(A418,'Medical Examinations'!A416:M2758,10,FALSE)</f>
        <v>DIABETES</v>
      </c>
      <c r="L418" s="47">
        <f>VLOOKUP(A418,'Hospitalisation Details'!A416:M2758,12,FALSE)</f>
        <v>25898</v>
      </c>
      <c r="M418" s="34">
        <f>VLOOKUP(A418,'Hospitalisation Details'!A407:M2749,6,FALSE)</f>
        <v>24869.84</v>
      </c>
      <c r="N418" s="35" t="str">
        <f>VLOOKUP(A418,'Hospitalisation Details'!A416:M2758,7,FALSE)</f>
        <v>tier - 2</v>
      </c>
      <c r="O418" s="35" t="str">
        <f>VLOOKUP(A418,'Hospitalisation Details'!A416:M2758,8,FALSE)</f>
        <v>tier - 2</v>
      </c>
      <c r="P418" s="35" t="str">
        <f>VLOOKUP(A418,'Hospitalisation Details'!A416:M2758,9,FALSE)</f>
        <v>R1016</v>
      </c>
      <c r="Q418" s="35">
        <f ca="1">VLOOKUP(A418,'Hospitalisation Details'!A416:M2758,13,FALSE)</f>
        <v>54</v>
      </c>
      <c r="R418" s="32"/>
    </row>
    <row r="419" spans="1:18" ht="15.75" x14ac:dyDescent="0.25">
      <c r="A419" s="43" t="s">
        <v>1946</v>
      </c>
      <c r="B419" s="35" t="str">
        <f>VLOOKUP(A419,'Customer Names'!A416:D2751,3,FALSE)</f>
        <v>Dunlap</v>
      </c>
      <c r="C419" s="35">
        <f>VLOOKUP(A419,'Medical Examinations'!A417:M2759,2,FALSE)</f>
        <v>20.96</v>
      </c>
      <c r="D419" s="35">
        <f>VLOOKUP(A419,'Medical Examinations'!A417:M2759,3,FALSE)</f>
        <v>4.04</v>
      </c>
      <c r="E419" s="35" t="str">
        <f>VLOOKUP(A419,'Medical Examinations'!A417:M2759,4,FALSE)</f>
        <v>yes</v>
      </c>
      <c r="F419" s="35" t="str">
        <f>VLOOKUP(A419,'Medical Examinations'!A417:M2759,5,FALSE)</f>
        <v>No</v>
      </c>
      <c r="G419" s="35" t="str">
        <f>VLOOKUP(A419,'Medical Examinations'!A417:M2759,6,FALSE)</f>
        <v>No</v>
      </c>
      <c r="H419" s="35">
        <f>VLOOKUP(A419,'Medical Examinations'!$A$2:$M$2344,7,FALSE)</f>
        <v>1</v>
      </c>
      <c r="I419" s="35" t="str">
        <f>VLOOKUP(A419,'Medical Examinations'!A417:M2759,8,FALSE)</f>
        <v>yes</v>
      </c>
      <c r="J419" s="35" t="str">
        <f>VLOOKUP(A419,'Medical Examinations'!A417:M2759,9,FALSE)</f>
        <v>NORMAL WEIGHT</v>
      </c>
      <c r="K419" s="35" t="str">
        <f>VLOOKUP(A419,'Medical Examinations'!A417:M2759,10,FALSE)</f>
        <v>NORMAL</v>
      </c>
      <c r="L419" s="47">
        <f>VLOOKUP(A419,'Hospitalisation Details'!A417:M2759,12,FALSE)</f>
        <v>34860</v>
      </c>
      <c r="M419" s="34">
        <f>VLOOKUP(A419,'Hospitalisation Details'!A408:M2750,6,FALSE)</f>
        <v>24863.25</v>
      </c>
      <c r="N419" s="35" t="str">
        <f>VLOOKUP(A419,'Hospitalisation Details'!A417:M2759,7,FALSE)</f>
        <v>tier - 2</v>
      </c>
      <c r="O419" s="35" t="str">
        <f>VLOOKUP(A419,'Hospitalisation Details'!A417:M2759,8,FALSE)</f>
        <v>tier - 3</v>
      </c>
      <c r="P419" s="35" t="str">
        <f>VLOOKUP(A419,'Hospitalisation Details'!A417:M2759,9,FALSE)</f>
        <v>R1011</v>
      </c>
      <c r="Q419" s="35">
        <f ca="1">VLOOKUP(A419,'Hospitalisation Details'!A417:M2759,13,FALSE)</f>
        <v>29</v>
      </c>
      <c r="R419" s="32"/>
    </row>
    <row r="420" spans="1:18" ht="15.75" x14ac:dyDescent="0.25">
      <c r="A420" s="42" t="s">
        <v>1945</v>
      </c>
      <c r="B420" s="35" t="str">
        <f>VLOOKUP(A420,'Customer Names'!A417:D2752,3,FALSE)</f>
        <v>Messing</v>
      </c>
      <c r="C420" s="35">
        <f>VLOOKUP(A420,'Medical Examinations'!A418:M2760,2,FALSE)</f>
        <v>19.68</v>
      </c>
      <c r="D420" s="35">
        <f>VLOOKUP(A420,'Medical Examinations'!A418:M2760,3,FALSE)</f>
        <v>5.74</v>
      </c>
      <c r="E420" s="35" t="str">
        <f>VLOOKUP(A420,'Medical Examinations'!A418:M2760,4,FALSE)</f>
        <v>No</v>
      </c>
      <c r="F420" s="35" t="str">
        <f>VLOOKUP(A420,'Medical Examinations'!A418:M2760,5,FALSE)</f>
        <v>No</v>
      </c>
      <c r="G420" s="35" t="str">
        <f>VLOOKUP(A420,'Medical Examinations'!A418:M2760,6,FALSE)</f>
        <v>No</v>
      </c>
      <c r="H420" s="35">
        <f>VLOOKUP(A420,'Medical Examinations'!$A$2:$M$2344,7,FALSE)</f>
        <v>0</v>
      </c>
      <c r="I420" s="35" t="str">
        <f>VLOOKUP(A420,'Medical Examinations'!A418:M2760,8,FALSE)</f>
        <v>yes</v>
      </c>
      <c r="J420" s="35" t="str">
        <f>VLOOKUP(A420,'Medical Examinations'!A418:M2760,9,FALSE)</f>
        <v>NORMAL WEIGHT</v>
      </c>
      <c r="K420" s="35" t="str">
        <f>VLOOKUP(A420,'Medical Examinations'!A418:M2760,10,FALSE)</f>
        <v>PREDIABETES</v>
      </c>
      <c r="L420" s="47">
        <f>VLOOKUP(A420,'Hospitalisation Details'!A418:M2760,12,FALSE)</f>
        <v>34586</v>
      </c>
      <c r="M420" s="34">
        <f>VLOOKUP(A420,'Hospitalisation Details'!A409:M2751,6,FALSE)</f>
        <v>24817.25</v>
      </c>
      <c r="N420" s="35" t="str">
        <f>VLOOKUP(A420,'Hospitalisation Details'!A418:M2760,7,FALSE)</f>
        <v>tier - 2</v>
      </c>
      <c r="O420" s="35" t="str">
        <f>VLOOKUP(A420,'Hospitalisation Details'!A418:M2760,8,FALSE)</f>
        <v>tier - 2</v>
      </c>
      <c r="P420" s="35" t="str">
        <f>VLOOKUP(A420,'Hospitalisation Details'!A418:M2760,9,FALSE)</f>
        <v>R1011</v>
      </c>
      <c r="Q420" s="35">
        <f ca="1">VLOOKUP(A420,'Hospitalisation Details'!A418:M2760,13,FALSE)</f>
        <v>30</v>
      </c>
      <c r="R420" s="32"/>
    </row>
    <row r="421" spans="1:18" ht="15.75" x14ac:dyDescent="0.25">
      <c r="A421" s="43" t="s">
        <v>1944</v>
      </c>
      <c r="B421" s="35" t="str">
        <f>VLOOKUP(A421,'Customer Names'!A418:D2753,3,FALSE)</f>
        <v>Bondell</v>
      </c>
      <c r="C421" s="35">
        <f>VLOOKUP(A421,'Medical Examinations'!A419:M2761,2,FALSE)</f>
        <v>18.100000000000001</v>
      </c>
      <c r="D421" s="35">
        <f>VLOOKUP(A421,'Medical Examinations'!A419:M2761,3,FALSE)</f>
        <v>6.33</v>
      </c>
      <c r="E421" s="35" t="str">
        <f>VLOOKUP(A421,'Medical Examinations'!A419:M2761,4,FALSE)</f>
        <v>No</v>
      </c>
      <c r="F421" s="35" t="str">
        <f>VLOOKUP(A421,'Medical Examinations'!A419:M2761,5,FALSE)</f>
        <v>No</v>
      </c>
      <c r="G421" s="35" t="str">
        <f>VLOOKUP(A421,'Medical Examinations'!A419:M2761,6,FALSE)</f>
        <v>No</v>
      </c>
      <c r="H421" s="35">
        <f>VLOOKUP(A421,'Medical Examinations'!$A$2:$M$2344,7,FALSE)</f>
        <v>1</v>
      </c>
      <c r="I421" s="35" t="str">
        <f>VLOOKUP(A421,'Medical Examinations'!A419:M2761,8,FALSE)</f>
        <v>yes</v>
      </c>
      <c r="J421" s="35" t="str">
        <f>VLOOKUP(A421,'Medical Examinations'!A419:M2761,9,FALSE)</f>
        <v>UNDERWEIGHT</v>
      </c>
      <c r="K421" s="35" t="str">
        <f>VLOOKUP(A421,'Medical Examinations'!A419:M2761,10,FALSE)</f>
        <v>PREDIABETES</v>
      </c>
      <c r="L421" s="47">
        <f>VLOOKUP(A421,'Hospitalisation Details'!A419:M2761,12,FALSE)</f>
        <v>33888</v>
      </c>
      <c r="M421" s="34">
        <f>VLOOKUP(A421,'Hospitalisation Details'!A410:M2752,6,FALSE)</f>
        <v>24795.040000000001</v>
      </c>
      <c r="N421" s="35" t="str">
        <f>VLOOKUP(A421,'Hospitalisation Details'!A419:M2761,7,FALSE)</f>
        <v>tier - 2</v>
      </c>
      <c r="O421" s="35" t="str">
        <f>VLOOKUP(A421,'Hospitalisation Details'!A419:M2761,8,FALSE)</f>
        <v>tier - 3</v>
      </c>
      <c r="P421" s="35" t="str">
        <f>VLOOKUP(A421,'Hospitalisation Details'!A419:M2761,9,FALSE)</f>
        <v>R1011</v>
      </c>
      <c r="Q421" s="35">
        <f ca="1">VLOOKUP(A421,'Hospitalisation Details'!A419:M2761,13,FALSE)</f>
        <v>32</v>
      </c>
      <c r="R421" s="32"/>
    </row>
    <row r="422" spans="1:18" ht="15.75" x14ac:dyDescent="0.25">
      <c r="A422" s="42" t="s">
        <v>1943</v>
      </c>
      <c r="B422" s="35" t="str">
        <f>VLOOKUP(A422,'Customer Names'!A419:D2754,3,FALSE)</f>
        <v>Gaughan</v>
      </c>
      <c r="C422" s="35">
        <f>VLOOKUP(A422,'Medical Examinations'!A420:M2762,2,FALSE)</f>
        <v>29.64</v>
      </c>
      <c r="D422" s="35">
        <f>VLOOKUP(A422,'Medical Examinations'!A420:M2762,3,FALSE)</f>
        <v>4.28</v>
      </c>
      <c r="E422" s="35" t="str">
        <f>VLOOKUP(A422,'Medical Examinations'!A420:M2762,4,FALSE)</f>
        <v>yes</v>
      </c>
      <c r="F422" s="35" t="str">
        <f>VLOOKUP(A422,'Medical Examinations'!A420:M2762,5,FALSE)</f>
        <v>No</v>
      </c>
      <c r="G422" s="35" t="str">
        <f>VLOOKUP(A422,'Medical Examinations'!A420:M2762,6,FALSE)</f>
        <v>No</v>
      </c>
      <c r="H422" s="35">
        <f>VLOOKUP(A422,'Medical Examinations'!$A$2:$M$2344,7,FALSE)</f>
        <v>0</v>
      </c>
      <c r="I422" s="35" t="str">
        <f>VLOOKUP(A422,'Medical Examinations'!A420:M2762,8,FALSE)</f>
        <v>No</v>
      </c>
      <c r="J422" s="35" t="str">
        <f>VLOOKUP(A422,'Medical Examinations'!A420:M2762,9,FALSE)</f>
        <v>OVERWEIGHT</v>
      </c>
      <c r="K422" s="35" t="str">
        <f>VLOOKUP(A422,'Medical Examinations'!A420:M2762,10,FALSE)</f>
        <v>NORMAL</v>
      </c>
      <c r="L422" s="47">
        <f>VLOOKUP(A422,'Hospitalisation Details'!A420:M2762,12,FALSE)</f>
        <v>35305</v>
      </c>
      <c r="M422" s="34">
        <f>VLOOKUP(A422,'Hospitalisation Details'!A411:M2753,6,FALSE)</f>
        <v>24671.66</v>
      </c>
      <c r="N422" s="35" t="str">
        <f>VLOOKUP(A422,'Hospitalisation Details'!A420:M2762,7,FALSE)</f>
        <v>tier - 2</v>
      </c>
      <c r="O422" s="35" t="str">
        <f>VLOOKUP(A422,'Hospitalisation Details'!A420:M2762,8,FALSE)</f>
        <v>tier - 1</v>
      </c>
      <c r="P422" s="35" t="str">
        <f>VLOOKUP(A422,'Hospitalisation Details'!A420:M2762,9,FALSE)</f>
        <v>R1024</v>
      </c>
      <c r="Q422" s="35">
        <f ca="1">VLOOKUP(A422,'Hospitalisation Details'!A420:M2762,13,FALSE)</f>
        <v>28</v>
      </c>
      <c r="R422" s="32"/>
    </row>
    <row r="423" spans="1:18" ht="15.75" x14ac:dyDescent="0.25">
      <c r="A423" s="43" t="s">
        <v>1942</v>
      </c>
      <c r="B423" s="35" t="str">
        <f>VLOOKUP(A423,'Customer Names'!A420:D2755,3,FALSE)</f>
        <v>Gruman</v>
      </c>
      <c r="C423" s="35">
        <f>VLOOKUP(A423,'Medical Examinations'!A421:M2763,2,FALSE)</f>
        <v>25.3</v>
      </c>
      <c r="D423" s="35">
        <f>VLOOKUP(A423,'Medical Examinations'!A421:M2763,3,FALSE)</f>
        <v>9.4700000000000006</v>
      </c>
      <c r="E423" s="35" t="str">
        <f>VLOOKUP(A423,'Medical Examinations'!A421:M2763,4,FALSE)</f>
        <v>yes</v>
      </c>
      <c r="F423" s="35" t="str">
        <f>VLOOKUP(A423,'Medical Examinations'!A421:M2763,5,FALSE)</f>
        <v>No</v>
      </c>
      <c r="G423" s="35" t="str">
        <f>VLOOKUP(A423,'Medical Examinations'!A421:M2763,6,FALSE)</f>
        <v>No</v>
      </c>
      <c r="H423" s="35">
        <f>VLOOKUP(A423,'Medical Examinations'!$A$2:$M$2344,7,FALSE)</f>
        <v>2</v>
      </c>
      <c r="I423" s="35" t="str">
        <f>VLOOKUP(A423,'Medical Examinations'!A421:M2763,8,FALSE)</f>
        <v>yes</v>
      </c>
      <c r="J423" s="35" t="str">
        <f>VLOOKUP(A423,'Medical Examinations'!A421:M2763,9,FALSE)</f>
        <v>OVERWEIGHT</v>
      </c>
      <c r="K423" s="35" t="str">
        <f>VLOOKUP(A423,'Medical Examinations'!A421:M2763,10,FALSE)</f>
        <v>DIABETES</v>
      </c>
      <c r="L423" s="47">
        <f>VLOOKUP(A423,'Hospitalisation Details'!A421:M2763,12,FALSE)</f>
        <v>25731</v>
      </c>
      <c r="M423" s="34">
        <f>VLOOKUP(A423,'Hospitalisation Details'!A412:M2754,6,FALSE)</f>
        <v>24667.42</v>
      </c>
      <c r="N423" s="35" t="str">
        <f>VLOOKUP(A423,'Hospitalisation Details'!A421:M2763,7,FALSE)</f>
        <v>tier - 2</v>
      </c>
      <c r="O423" s="35" t="str">
        <f>VLOOKUP(A423,'Hospitalisation Details'!A421:M2763,8,FALSE)</f>
        <v>tier - 3</v>
      </c>
      <c r="P423" s="35" t="str">
        <f>VLOOKUP(A423,'Hospitalisation Details'!A421:M2763,9,FALSE)</f>
        <v>R1013</v>
      </c>
      <c r="Q423" s="35">
        <f ca="1">VLOOKUP(A423,'Hospitalisation Details'!A421:M2763,13,FALSE)</f>
        <v>54</v>
      </c>
      <c r="R423" s="32"/>
    </row>
    <row r="424" spans="1:18" ht="15.75" x14ac:dyDescent="0.25">
      <c r="A424" s="42" t="s">
        <v>1941</v>
      </c>
      <c r="B424" s="35" t="str">
        <f>VLOOKUP(A424,'Customer Names'!A421:D2756,3,FALSE)</f>
        <v>Whitlow</v>
      </c>
      <c r="C424" s="35">
        <f>VLOOKUP(A424,'Medical Examinations'!A422:M2764,2,FALSE)</f>
        <v>27.6</v>
      </c>
      <c r="D424" s="35">
        <f>VLOOKUP(A424,'Medical Examinations'!A422:M2764,3,FALSE)</f>
        <v>4.8499999999999996</v>
      </c>
      <c r="E424" s="35" t="str">
        <f>VLOOKUP(A424,'Medical Examinations'!A422:M2764,4,FALSE)</f>
        <v>yes</v>
      </c>
      <c r="F424" s="35" t="str">
        <f>VLOOKUP(A424,'Medical Examinations'!A422:M2764,5,FALSE)</f>
        <v>No</v>
      </c>
      <c r="G424" s="35" t="str">
        <f>VLOOKUP(A424,'Medical Examinations'!A422:M2764,6,FALSE)</f>
        <v>No</v>
      </c>
      <c r="H424" s="35">
        <f>VLOOKUP(A424,'Medical Examinations'!$A$2:$M$2344,7,FALSE)</f>
        <v>0</v>
      </c>
      <c r="I424" s="35" t="str">
        <f>VLOOKUP(A424,'Medical Examinations'!A422:M2764,8,FALSE)</f>
        <v>No</v>
      </c>
      <c r="J424" s="35" t="str">
        <f>VLOOKUP(A424,'Medical Examinations'!A422:M2764,9,FALSE)</f>
        <v>OVERWEIGHT</v>
      </c>
      <c r="K424" s="35" t="str">
        <f>VLOOKUP(A424,'Medical Examinations'!A422:M2764,10,FALSE)</f>
        <v>NORMAL</v>
      </c>
      <c r="L424" s="47">
        <f>VLOOKUP(A424,'Hospitalisation Details'!A422:M2764,12,FALSE)</f>
        <v>28045</v>
      </c>
      <c r="M424" s="34">
        <f>VLOOKUP(A424,'Hospitalisation Details'!A413:M2755,6,FALSE)</f>
        <v>24603.05</v>
      </c>
      <c r="N424" s="35" t="str">
        <f>VLOOKUP(A424,'Hospitalisation Details'!A422:M2764,7,FALSE)</f>
        <v>tier - 2</v>
      </c>
      <c r="O424" s="35" t="str">
        <f>VLOOKUP(A424,'Hospitalisation Details'!A422:M2764,8,FALSE)</f>
        <v>tier - 2</v>
      </c>
      <c r="P424" s="35" t="str">
        <f>VLOOKUP(A424,'Hospitalisation Details'!A422:M2764,9,FALSE)</f>
        <v>R1011</v>
      </c>
      <c r="Q424" s="35">
        <f ca="1">VLOOKUP(A424,'Hospitalisation Details'!A422:M2764,13,FALSE)</f>
        <v>48</v>
      </c>
      <c r="R424" s="32"/>
    </row>
    <row r="425" spans="1:18" ht="15.75" x14ac:dyDescent="0.25">
      <c r="A425" s="43" t="s">
        <v>1940</v>
      </c>
      <c r="B425" s="35" t="str">
        <f>VLOOKUP(A425,'Customer Names'!A422:D2757,3,FALSE)</f>
        <v>Robinson</v>
      </c>
      <c r="C425" s="35">
        <f>VLOOKUP(A425,'Medical Examinations'!A423:M2765,2,FALSE)</f>
        <v>27.645</v>
      </c>
      <c r="D425" s="35">
        <f>VLOOKUP(A425,'Medical Examinations'!A423:M2765,3,FALSE)</f>
        <v>11.03</v>
      </c>
      <c r="E425" s="35" t="str">
        <f>VLOOKUP(A425,'Medical Examinations'!A423:M2765,4,FALSE)</f>
        <v>yes</v>
      </c>
      <c r="F425" s="35" t="str">
        <f>VLOOKUP(A425,'Medical Examinations'!A423:M2765,5,FALSE)</f>
        <v>No</v>
      </c>
      <c r="G425" s="35" t="str">
        <f>VLOOKUP(A425,'Medical Examinations'!A423:M2765,6,FALSE)</f>
        <v>No</v>
      </c>
      <c r="H425" s="35">
        <f>VLOOKUP(A425,'Medical Examinations'!$A$2:$M$2344,7,FALSE)</f>
        <v>1</v>
      </c>
      <c r="I425" s="35" t="str">
        <f>VLOOKUP(A425,'Medical Examinations'!A423:M2765,8,FALSE)</f>
        <v>yes</v>
      </c>
      <c r="J425" s="35" t="str">
        <f>VLOOKUP(A425,'Medical Examinations'!A423:M2765,9,FALSE)</f>
        <v>OVERWEIGHT</v>
      </c>
      <c r="K425" s="35" t="str">
        <f>VLOOKUP(A425,'Medical Examinations'!A423:M2765,10,FALSE)</f>
        <v>DIABETES</v>
      </c>
      <c r="L425" s="47">
        <f>VLOOKUP(A425,'Hospitalisation Details'!A423:M2765,12,FALSE)</f>
        <v>27558</v>
      </c>
      <c r="M425" s="34">
        <f>VLOOKUP(A425,'Hospitalisation Details'!A414:M2756,6,FALSE)</f>
        <v>24535.7</v>
      </c>
      <c r="N425" s="35" t="str">
        <f>VLOOKUP(A425,'Hospitalisation Details'!A423:M2765,7,FALSE)</f>
        <v>tier - 2</v>
      </c>
      <c r="O425" s="35" t="str">
        <f>VLOOKUP(A425,'Hospitalisation Details'!A423:M2765,8,FALSE)</f>
        <v>tier - 2</v>
      </c>
      <c r="P425" s="35" t="str">
        <f>VLOOKUP(A425,'Hospitalisation Details'!A423:M2765,9,FALSE)</f>
        <v>R1012</v>
      </c>
      <c r="Q425" s="35">
        <f ca="1">VLOOKUP(A425,'Hospitalisation Details'!A423:M2765,13,FALSE)</f>
        <v>49</v>
      </c>
      <c r="R425" s="32"/>
    </row>
    <row r="426" spans="1:18" ht="15.75" x14ac:dyDescent="0.25">
      <c r="A426" s="42" t="s">
        <v>1939</v>
      </c>
      <c r="B426" s="35" t="str">
        <f>VLOOKUP(A426,'Customer Names'!A423:D2758,3,FALSE)</f>
        <v>Sabo</v>
      </c>
      <c r="C426" s="35">
        <f>VLOOKUP(A426,'Medical Examinations'!A424:M2766,2,FALSE)</f>
        <v>27.6</v>
      </c>
      <c r="D426" s="35">
        <f>VLOOKUP(A426,'Medical Examinations'!A424:M2766,3,FALSE)</f>
        <v>5.22</v>
      </c>
      <c r="E426" s="35" t="str">
        <f>VLOOKUP(A426,'Medical Examinations'!A424:M2766,4,FALSE)</f>
        <v>No</v>
      </c>
      <c r="F426" s="35" t="str">
        <f>VLOOKUP(A426,'Medical Examinations'!A424:M2766,5,FALSE)</f>
        <v>No</v>
      </c>
      <c r="G426" s="35" t="str">
        <f>VLOOKUP(A426,'Medical Examinations'!A424:M2766,6,FALSE)</f>
        <v>No</v>
      </c>
      <c r="H426" s="35">
        <f>VLOOKUP(A426,'Medical Examinations'!$A$2:$M$2344,7,FALSE)</f>
        <v>2</v>
      </c>
      <c r="I426" s="35" t="str">
        <f>VLOOKUP(A426,'Medical Examinations'!A424:M2766,8,FALSE)</f>
        <v>yes</v>
      </c>
      <c r="J426" s="35" t="str">
        <f>VLOOKUP(A426,'Medical Examinations'!A424:M2766,9,FALSE)</f>
        <v>OVERWEIGHT</v>
      </c>
      <c r="K426" s="35" t="str">
        <f>VLOOKUP(A426,'Medical Examinations'!A424:M2766,10,FALSE)</f>
        <v>NORMAL</v>
      </c>
      <c r="L426" s="47">
        <f>VLOOKUP(A426,'Hospitalisation Details'!A424:M2766,12,FALSE)</f>
        <v>26556</v>
      </c>
      <c r="M426" s="34">
        <f>VLOOKUP(A426,'Hospitalisation Details'!A415:M2757,6,FALSE)</f>
        <v>24520.26</v>
      </c>
      <c r="N426" s="35" t="str">
        <f>VLOOKUP(A426,'Hospitalisation Details'!A424:M2766,7,FALSE)</f>
        <v>tier - 2</v>
      </c>
      <c r="O426" s="35" t="str">
        <f>VLOOKUP(A426,'Hospitalisation Details'!A424:M2766,8,FALSE)</f>
        <v>tier - 3</v>
      </c>
      <c r="P426" s="35" t="str">
        <f>VLOOKUP(A426,'Hospitalisation Details'!A424:M2766,9,FALSE)</f>
        <v>R1011</v>
      </c>
      <c r="Q426" s="35">
        <f ca="1">VLOOKUP(A426,'Hospitalisation Details'!A424:M2766,13,FALSE)</f>
        <v>52</v>
      </c>
      <c r="R426" s="32"/>
    </row>
    <row r="427" spans="1:18" ht="15.75" x14ac:dyDescent="0.25">
      <c r="A427" s="43" t="s">
        <v>1938</v>
      </c>
      <c r="B427" s="35" t="str">
        <f>VLOOKUP(A427,'Customer Names'!A424:D2759,3,FALSE)</f>
        <v>Nazarian</v>
      </c>
      <c r="C427" s="35">
        <f>VLOOKUP(A427,'Medical Examinations'!A425:M2767,2,FALSE)</f>
        <v>25.08</v>
      </c>
      <c r="D427" s="35">
        <f>VLOOKUP(A427,'Medical Examinations'!A425:M2767,3,FALSE)</f>
        <v>9.52</v>
      </c>
      <c r="E427" s="35" t="str">
        <f>VLOOKUP(A427,'Medical Examinations'!A425:M2767,4,FALSE)</f>
        <v>yes</v>
      </c>
      <c r="F427" s="35" t="str">
        <f>VLOOKUP(A427,'Medical Examinations'!A425:M2767,5,FALSE)</f>
        <v>No</v>
      </c>
      <c r="G427" s="35" t="str">
        <f>VLOOKUP(A427,'Medical Examinations'!A425:M2767,6,FALSE)</f>
        <v>No</v>
      </c>
      <c r="H427" s="35">
        <f>VLOOKUP(A427,'Medical Examinations'!$A$2:$M$2344,7,FALSE)</f>
        <v>2</v>
      </c>
      <c r="I427" s="35" t="str">
        <f>VLOOKUP(A427,'Medical Examinations'!A425:M2767,8,FALSE)</f>
        <v>No</v>
      </c>
      <c r="J427" s="35" t="str">
        <f>VLOOKUP(A427,'Medical Examinations'!A425:M2767,9,FALSE)</f>
        <v>OVERWEIGHT</v>
      </c>
      <c r="K427" s="35" t="str">
        <f>VLOOKUP(A427,'Medical Examinations'!A425:M2767,10,FALSE)</f>
        <v>DIABETES</v>
      </c>
      <c r="L427" s="47">
        <f>VLOOKUP(A427,'Hospitalisation Details'!A425:M2767,12,FALSE)</f>
        <v>22575</v>
      </c>
      <c r="M427" s="34">
        <f>VLOOKUP(A427,'Hospitalisation Details'!A416:M2758,6,FALSE)</f>
        <v>24513.09</v>
      </c>
      <c r="N427" s="35" t="str">
        <f>VLOOKUP(A427,'Hospitalisation Details'!A425:M2767,7,FALSE)</f>
        <v>tier - 2</v>
      </c>
      <c r="O427" s="35" t="str">
        <f>VLOOKUP(A427,'Hospitalisation Details'!A425:M2767,8,FALSE)</f>
        <v>tier - 2</v>
      </c>
      <c r="P427" s="35" t="str">
        <f>VLOOKUP(A427,'Hospitalisation Details'!A425:M2767,9,FALSE)</f>
        <v>R1013</v>
      </c>
      <c r="Q427" s="35">
        <f ca="1">VLOOKUP(A427,'Hospitalisation Details'!A425:M2767,13,FALSE)</f>
        <v>63</v>
      </c>
      <c r="R427" s="32"/>
    </row>
    <row r="428" spans="1:18" ht="15.75" x14ac:dyDescent="0.25">
      <c r="A428" s="42" t="s">
        <v>1937</v>
      </c>
      <c r="B428" s="35" t="str">
        <f>VLOOKUP(A428,'Customer Names'!A425:D2760,3,FALSE)</f>
        <v>Lerma</v>
      </c>
      <c r="C428" s="35">
        <f>VLOOKUP(A428,'Medical Examinations'!A426:M2768,2,FALSE)</f>
        <v>30.02</v>
      </c>
      <c r="D428" s="35">
        <f>VLOOKUP(A428,'Medical Examinations'!A426:M2768,3,FALSE)</f>
        <v>11.09</v>
      </c>
      <c r="E428" s="35" t="str">
        <f>VLOOKUP(A428,'Medical Examinations'!A426:M2768,4,FALSE)</f>
        <v>No</v>
      </c>
      <c r="F428" s="35" t="str">
        <f>VLOOKUP(A428,'Medical Examinations'!A426:M2768,5,FALSE)</f>
        <v>No</v>
      </c>
      <c r="G428" s="35" t="str">
        <f>VLOOKUP(A428,'Medical Examinations'!A426:M2768,6,FALSE)</f>
        <v>No</v>
      </c>
      <c r="H428" s="35">
        <f>VLOOKUP(A428,'Medical Examinations'!$A$2:$M$2344,7,FALSE)</f>
        <v>0</v>
      </c>
      <c r="I428" s="35" t="str">
        <f>VLOOKUP(A428,'Medical Examinations'!A426:M2768,8,FALSE)</f>
        <v>No</v>
      </c>
      <c r="J428" s="35" t="str">
        <f>VLOOKUP(A428,'Medical Examinations'!A426:M2768,9,FALSE)</f>
        <v>OBESITY</v>
      </c>
      <c r="K428" s="35" t="str">
        <f>VLOOKUP(A428,'Medical Examinations'!A426:M2768,10,FALSE)</f>
        <v>DIABETES</v>
      </c>
      <c r="L428" s="47">
        <f>VLOOKUP(A428,'Hospitalisation Details'!A426:M2768,12,FALSE)</f>
        <v>25025</v>
      </c>
      <c r="M428" s="34">
        <f>VLOOKUP(A428,'Hospitalisation Details'!A417:M2759,6,FALSE)</f>
        <v>24476.48</v>
      </c>
      <c r="N428" s="35" t="str">
        <f>VLOOKUP(A428,'Hospitalisation Details'!A426:M2768,7,FALSE)</f>
        <v>tier - 2</v>
      </c>
      <c r="O428" s="35" t="str">
        <f>VLOOKUP(A428,'Hospitalisation Details'!A426:M2768,8,FALSE)</f>
        <v>tier - 2</v>
      </c>
      <c r="P428" s="35" t="str">
        <f>VLOOKUP(A428,'Hospitalisation Details'!A426:M2768,9,FALSE)</f>
        <v>R1012</v>
      </c>
      <c r="Q428" s="35">
        <f ca="1">VLOOKUP(A428,'Hospitalisation Details'!A426:M2768,13,FALSE)</f>
        <v>56</v>
      </c>
      <c r="R428" s="32"/>
    </row>
    <row r="429" spans="1:18" ht="15.75" x14ac:dyDescent="0.25">
      <c r="A429" s="43" t="s">
        <v>1936</v>
      </c>
      <c r="B429" s="35" t="str">
        <f>VLOOKUP(A429,'Customer Names'!A426:D2761,3,FALSE)</f>
        <v>Dahl</v>
      </c>
      <c r="C429" s="35">
        <f>VLOOKUP(A429,'Medical Examinations'!A427:M2769,2,FALSE)</f>
        <v>27.36</v>
      </c>
      <c r="D429" s="35">
        <f>VLOOKUP(A429,'Medical Examinations'!A427:M2769,3,FALSE)</f>
        <v>9.4499999999999993</v>
      </c>
      <c r="E429" s="35" t="str">
        <f>VLOOKUP(A429,'Medical Examinations'!A427:M2769,4,FALSE)</f>
        <v>yes</v>
      </c>
      <c r="F429" s="35" t="str">
        <f>VLOOKUP(A429,'Medical Examinations'!A427:M2769,5,FALSE)</f>
        <v>No</v>
      </c>
      <c r="G429" s="35" t="str">
        <f>VLOOKUP(A429,'Medical Examinations'!A427:M2769,6,FALSE)</f>
        <v>No</v>
      </c>
      <c r="H429" s="35">
        <f>VLOOKUP(A429,'Medical Examinations'!$A$2:$M$2344,7,FALSE)</f>
        <v>2</v>
      </c>
      <c r="I429" s="35" t="str">
        <f>VLOOKUP(A429,'Medical Examinations'!A427:M2769,8,FALSE)</f>
        <v>yes</v>
      </c>
      <c r="J429" s="35" t="str">
        <f>VLOOKUP(A429,'Medical Examinations'!A427:M2769,9,FALSE)</f>
        <v>OVERWEIGHT</v>
      </c>
      <c r="K429" s="35" t="str">
        <f>VLOOKUP(A429,'Medical Examinations'!A427:M2769,10,FALSE)</f>
        <v>DIABETES</v>
      </c>
      <c r="L429" s="47">
        <f>VLOOKUP(A429,'Hospitalisation Details'!A427:M2769,12,FALSE)</f>
        <v>25902</v>
      </c>
      <c r="M429" s="34">
        <f>VLOOKUP(A429,'Hospitalisation Details'!A418:M2760,6,FALSE)</f>
        <v>24393.62</v>
      </c>
      <c r="N429" s="35" t="str">
        <f>VLOOKUP(A429,'Hospitalisation Details'!A427:M2769,7,FALSE)</f>
        <v>tier - 2</v>
      </c>
      <c r="O429" s="35" t="str">
        <f>VLOOKUP(A429,'Hospitalisation Details'!A427:M2769,8,FALSE)</f>
        <v>tier - 3</v>
      </c>
      <c r="P429" s="35" t="str">
        <f>VLOOKUP(A429,'Hospitalisation Details'!A427:M2769,9,FALSE)</f>
        <v>R1012</v>
      </c>
      <c r="Q429" s="35">
        <f ca="1">VLOOKUP(A429,'Hospitalisation Details'!A427:M2769,13,FALSE)</f>
        <v>54</v>
      </c>
      <c r="R429" s="32"/>
    </row>
    <row r="430" spans="1:18" ht="15.75" x14ac:dyDescent="0.25">
      <c r="A430" s="42" t="s">
        <v>1935</v>
      </c>
      <c r="B430" s="35" t="str">
        <f>VLOOKUP(A430,'Customer Names'!A427:D2762,3,FALSE)</f>
        <v>Surtees</v>
      </c>
      <c r="C430" s="35">
        <f>VLOOKUP(A430,'Medical Examinations'!A428:M2770,2,FALSE)</f>
        <v>22.2</v>
      </c>
      <c r="D430" s="35">
        <f>VLOOKUP(A430,'Medical Examinations'!A428:M2770,3,FALSE)</f>
        <v>5.51</v>
      </c>
      <c r="E430" s="35" t="str">
        <f>VLOOKUP(A430,'Medical Examinations'!A428:M2770,4,FALSE)</f>
        <v>No</v>
      </c>
      <c r="F430" s="35" t="str">
        <f>VLOOKUP(A430,'Medical Examinations'!A428:M2770,5,FALSE)</f>
        <v>No</v>
      </c>
      <c r="G430" s="35" t="str">
        <f>VLOOKUP(A430,'Medical Examinations'!A428:M2770,6,FALSE)</f>
        <v>No</v>
      </c>
      <c r="H430" s="35">
        <f>VLOOKUP(A430,'Medical Examinations'!$A$2:$M$2344,7,FALSE)</f>
        <v>0</v>
      </c>
      <c r="I430" s="35" t="str">
        <f>VLOOKUP(A430,'Medical Examinations'!A428:M2770,8,FALSE)</f>
        <v>yes</v>
      </c>
      <c r="J430" s="35" t="str">
        <f>VLOOKUP(A430,'Medical Examinations'!A428:M2770,9,FALSE)</f>
        <v>NORMAL WEIGHT</v>
      </c>
      <c r="K430" s="35" t="str">
        <f>VLOOKUP(A430,'Medical Examinations'!A428:M2770,10,FALSE)</f>
        <v>NORMAL</v>
      </c>
      <c r="L430" s="47">
        <f>VLOOKUP(A430,'Hospitalisation Details'!A428:M2770,12,FALSE)</f>
        <v>36440</v>
      </c>
      <c r="M430" s="34">
        <f>VLOOKUP(A430,'Hospitalisation Details'!A419:M2761,6,FALSE)</f>
        <v>24387.74</v>
      </c>
      <c r="N430" s="35" t="str">
        <f>VLOOKUP(A430,'Hospitalisation Details'!A428:M2770,7,FALSE)</f>
        <v>tier - 2</v>
      </c>
      <c r="O430" s="35" t="str">
        <f>VLOOKUP(A430,'Hospitalisation Details'!A428:M2770,8,FALSE)</f>
        <v>tier - 1</v>
      </c>
      <c r="P430" s="35" t="str">
        <f>VLOOKUP(A430,'Hospitalisation Details'!A428:M2770,9,FALSE)</f>
        <v>R1011</v>
      </c>
      <c r="Q430" s="35">
        <f ca="1">VLOOKUP(A430,'Hospitalisation Details'!A428:M2770,13,FALSE)</f>
        <v>25</v>
      </c>
      <c r="R430" s="32"/>
    </row>
    <row r="431" spans="1:18" ht="15.75" x14ac:dyDescent="0.25">
      <c r="A431" s="43" t="s">
        <v>1934</v>
      </c>
      <c r="B431" s="35" t="str">
        <f>VLOOKUP(A431,'Customer Names'!A428:D2763,3,FALSE)</f>
        <v>Spetner</v>
      </c>
      <c r="C431" s="35">
        <f>VLOOKUP(A431,'Medical Examinations'!A429:M2771,2,FALSE)</f>
        <v>25.71</v>
      </c>
      <c r="D431" s="35">
        <f>VLOOKUP(A431,'Medical Examinations'!A429:M2771,3,FALSE)</f>
        <v>4.18</v>
      </c>
      <c r="E431" s="35" t="str">
        <f>VLOOKUP(A431,'Medical Examinations'!A429:M2771,4,FALSE)</f>
        <v>No</v>
      </c>
      <c r="F431" s="35" t="str">
        <f>VLOOKUP(A431,'Medical Examinations'!A429:M2771,5,FALSE)</f>
        <v>yes</v>
      </c>
      <c r="G431" s="35" t="str">
        <f>VLOOKUP(A431,'Medical Examinations'!A429:M2771,6,FALSE)</f>
        <v>No</v>
      </c>
      <c r="H431" s="35">
        <f>VLOOKUP(A431,'Medical Examinations'!$A$2:$M$2344,7,FALSE)</f>
        <v>1</v>
      </c>
      <c r="I431" s="35" t="str">
        <f>VLOOKUP(A431,'Medical Examinations'!A429:M2771,8,FALSE)</f>
        <v>yes</v>
      </c>
      <c r="J431" s="35" t="str">
        <f>VLOOKUP(A431,'Medical Examinations'!A429:M2771,9,FALSE)</f>
        <v>OVERWEIGHT</v>
      </c>
      <c r="K431" s="35" t="str">
        <f>VLOOKUP(A431,'Medical Examinations'!A429:M2771,10,FALSE)</f>
        <v>NORMAL</v>
      </c>
      <c r="L431" s="47">
        <f>VLOOKUP(A431,'Hospitalisation Details'!A429:M2771,12,FALSE)</f>
        <v>38202</v>
      </c>
      <c r="M431" s="34">
        <f>VLOOKUP(A431,'Hospitalisation Details'!A420:M2762,6,FALSE)</f>
        <v>24294.02</v>
      </c>
      <c r="N431" s="35" t="str">
        <f>VLOOKUP(A431,'Hospitalisation Details'!A429:M2771,7,FALSE)</f>
        <v>tier - 2</v>
      </c>
      <c r="O431" s="35" t="str">
        <f>VLOOKUP(A431,'Hospitalisation Details'!A429:M2771,8,FALSE)</f>
        <v>tier - 1</v>
      </c>
      <c r="P431" s="35" t="str">
        <f>VLOOKUP(A431,'Hospitalisation Details'!A429:M2771,9,FALSE)</f>
        <v>R1011</v>
      </c>
      <c r="Q431" s="35">
        <f ca="1">VLOOKUP(A431,'Hospitalisation Details'!A429:M2771,13,FALSE)</f>
        <v>20</v>
      </c>
      <c r="R431" s="32"/>
    </row>
    <row r="432" spans="1:18" ht="15.75" x14ac:dyDescent="0.25">
      <c r="A432" s="42" t="s">
        <v>1933</v>
      </c>
      <c r="B432" s="35" t="str">
        <f>VLOOKUP(A432,'Customer Names'!A429:D2764,3,FALSE)</f>
        <v>Brandon</v>
      </c>
      <c r="C432" s="35">
        <f>VLOOKUP(A432,'Medical Examinations'!A430:M2772,2,FALSE)</f>
        <v>41.91</v>
      </c>
      <c r="D432" s="35">
        <f>VLOOKUP(A432,'Medical Examinations'!A430:M2772,3,FALSE)</f>
        <v>5.98</v>
      </c>
      <c r="E432" s="35" t="str">
        <f>VLOOKUP(A432,'Medical Examinations'!A430:M2772,4,FALSE)</f>
        <v>yes</v>
      </c>
      <c r="F432" s="35" t="str">
        <f>VLOOKUP(A432,'Medical Examinations'!A430:M2772,5,FALSE)</f>
        <v>No</v>
      </c>
      <c r="G432" s="35" t="str">
        <f>VLOOKUP(A432,'Medical Examinations'!A430:M2772,6,FALSE)</f>
        <v>No</v>
      </c>
      <c r="H432" s="35">
        <f>VLOOKUP(A432,'Medical Examinations'!$A$2:$M$2344,7,FALSE)</f>
        <v>1</v>
      </c>
      <c r="I432" s="35" t="str">
        <f>VLOOKUP(A432,'Medical Examinations'!A430:M2772,8,FALSE)</f>
        <v>No</v>
      </c>
      <c r="J432" s="35" t="str">
        <f>VLOOKUP(A432,'Medical Examinations'!A430:M2772,9,FALSE)</f>
        <v>OBESITY</v>
      </c>
      <c r="K432" s="35" t="str">
        <f>VLOOKUP(A432,'Medical Examinations'!A430:M2772,10,FALSE)</f>
        <v>PREDIABETES</v>
      </c>
      <c r="L432" s="47">
        <f>VLOOKUP(A432,'Hospitalisation Details'!A430:M2772,12,FALSE)</f>
        <v>23727</v>
      </c>
      <c r="M432" s="34">
        <f>VLOOKUP(A432,'Hospitalisation Details'!A421:M2763,6,FALSE)</f>
        <v>24227.34</v>
      </c>
      <c r="N432" s="35" t="str">
        <f>VLOOKUP(A432,'Hospitalisation Details'!A430:M2772,7,FALSE)</f>
        <v>tier - 2</v>
      </c>
      <c r="O432" s="35" t="str">
        <f>VLOOKUP(A432,'Hospitalisation Details'!A430:M2772,8,FALSE)</f>
        <v>tier - 1</v>
      </c>
      <c r="P432" s="35" t="str">
        <f>VLOOKUP(A432,'Hospitalisation Details'!A430:M2772,9,FALSE)</f>
        <v>R1013</v>
      </c>
      <c r="Q432" s="35">
        <f ca="1">VLOOKUP(A432,'Hospitalisation Details'!A430:M2772,13,FALSE)</f>
        <v>60</v>
      </c>
      <c r="R432" s="32"/>
    </row>
    <row r="433" spans="1:18" ht="15.75" x14ac:dyDescent="0.25">
      <c r="A433" s="43" t="s">
        <v>1932</v>
      </c>
      <c r="B433" s="35" t="str">
        <f>VLOOKUP(A433,'Customer Names'!A430:D2765,3,FALSE)</f>
        <v>Eley</v>
      </c>
      <c r="C433" s="35">
        <f>VLOOKUP(A433,'Medical Examinations'!A431:M2773,2,FALSE)</f>
        <v>25.85</v>
      </c>
      <c r="D433" s="35">
        <f>VLOOKUP(A433,'Medical Examinations'!A431:M2773,3,FALSE)</f>
        <v>10.16</v>
      </c>
      <c r="E433" s="35" t="str">
        <f>VLOOKUP(A433,'Medical Examinations'!A431:M2773,4,FALSE)</f>
        <v>No</v>
      </c>
      <c r="F433" s="35" t="str">
        <f>VLOOKUP(A433,'Medical Examinations'!A431:M2773,5,FALSE)</f>
        <v>No</v>
      </c>
      <c r="G433" s="35" t="str">
        <f>VLOOKUP(A433,'Medical Examinations'!A431:M2773,6,FALSE)</f>
        <v>No</v>
      </c>
      <c r="H433" s="35">
        <f>VLOOKUP(A433,'Medical Examinations'!$A$2:$M$2344,7,FALSE)</f>
        <v>0</v>
      </c>
      <c r="I433" s="35" t="str">
        <f>VLOOKUP(A433,'Medical Examinations'!A431:M2773,8,FALSE)</f>
        <v>yes</v>
      </c>
      <c r="J433" s="35" t="str">
        <f>VLOOKUP(A433,'Medical Examinations'!A431:M2773,9,FALSE)</f>
        <v>OVERWEIGHT</v>
      </c>
      <c r="K433" s="35" t="str">
        <f>VLOOKUP(A433,'Medical Examinations'!A431:M2773,10,FALSE)</f>
        <v>DIABETES</v>
      </c>
      <c r="L433" s="47">
        <f>VLOOKUP(A433,'Hospitalisation Details'!A431:M2773,12,FALSE)</f>
        <v>27282</v>
      </c>
      <c r="M433" s="34">
        <f>VLOOKUP(A433,'Hospitalisation Details'!A422:M2764,6,FALSE)</f>
        <v>24180.93</v>
      </c>
      <c r="N433" s="35" t="str">
        <f>VLOOKUP(A433,'Hospitalisation Details'!A431:M2773,7,FALSE)</f>
        <v>tier - 2</v>
      </c>
      <c r="O433" s="35" t="str">
        <f>VLOOKUP(A433,'Hospitalisation Details'!A431:M2773,8,FALSE)</f>
        <v>tier - 1</v>
      </c>
      <c r="P433" s="35" t="str">
        <f>VLOOKUP(A433,'Hospitalisation Details'!A431:M2773,9,FALSE)</f>
        <v>R1013</v>
      </c>
      <c r="Q433" s="35">
        <f ca="1">VLOOKUP(A433,'Hospitalisation Details'!A431:M2773,13,FALSE)</f>
        <v>50</v>
      </c>
      <c r="R433" s="32"/>
    </row>
    <row r="434" spans="1:18" ht="15.75" x14ac:dyDescent="0.25">
      <c r="A434" s="42" t="s">
        <v>1931</v>
      </c>
      <c r="B434" s="35" t="str">
        <f>VLOOKUP(A434,'Customer Names'!A431:D2766,3,FALSE)</f>
        <v>Sedicum</v>
      </c>
      <c r="C434" s="35">
        <f>VLOOKUP(A434,'Medical Examinations'!A432:M2774,2,FALSE)</f>
        <v>23.844999999999999</v>
      </c>
      <c r="D434" s="35">
        <f>VLOOKUP(A434,'Medical Examinations'!A432:M2774,3,FALSE)</f>
        <v>11.71</v>
      </c>
      <c r="E434" s="35" t="str">
        <f>VLOOKUP(A434,'Medical Examinations'!A432:M2774,4,FALSE)</f>
        <v>No</v>
      </c>
      <c r="F434" s="35" t="str">
        <f>VLOOKUP(A434,'Medical Examinations'!A432:M2774,5,FALSE)</f>
        <v>No</v>
      </c>
      <c r="G434" s="35" t="str">
        <f>VLOOKUP(A434,'Medical Examinations'!A432:M2774,6,FALSE)</f>
        <v>No</v>
      </c>
      <c r="H434" s="35">
        <f>VLOOKUP(A434,'Medical Examinations'!$A$2:$M$2344,7,FALSE)</f>
        <v>2</v>
      </c>
      <c r="I434" s="35" t="str">
        <f>VLOOKUP(A434,'Medical Examinations'!A432:M2774,8,FALSE)</f>
        <v>yes</v>
      </c>
      <c r="J434" s="35" t="str">
        <f>VLOOKUP(A434,'Medical Examinations'!A432:M2774,9,FALSE)</f>
        <v>NORMAL WEIGHT</v>
      </c>
      <c r="K434" s="35" t="str">
        <f>VLOOKUP(A434,'Medical Examinations'!A432:M2774,10,FALSE)</f>
        <v>DIABETES</v>
      </c>
      <c r="L434" s="47">
        <f>VLOOKUP(A434,'Hospitalisation Details'!A432:M2774,12,FALSE)</f>
        <v>26828</v>
      </c>
      <c r="M434" s="34">
        <f>VLOOKUP(A434,'Hospitalisation Details'!A423:M2765,6,FALSE)</f>
        <v>24106.91</v>
      </c>
      <c r="N434" s="35" t="str">
        <f>VLOOKUP(A434,'Hospitalisation Details'!A432:M2774,7,FALSE)</f>
        <v>tier - 2</v>
      </c>
      <c r="O434" s="35" t="str">
        <f>VLOOKUP(A434,'Hospitalisation Details'!A432:M2774,8,FALSE)</f>
        <v>tier - 2</v>
      </c>
      <c r="P434" s="35" t="str">
        <f>VLOOKUP(A434,'Hospitalisation Details'!A432:M2774,9,FALSE)</f>
        <v>R1024</v>
      </c>
      <c r="Q434" s="35">
        <f ca="1">VLOOKUP(A434,'Hospitalisation Details'!A432:M2774,13,FALSE)</f>
        <v>51</v>
      </c>
      <c r="R434" s="32"/>
    </row>
    <row r="435" spans="1:18" ht="15.75" x14ac:dyDescent="0.25">
      <c r="A435" s="43" t="s">
        <v>1930</v>
      </c>
      <c r="B435" s="35" t="str">
        <f>VLOOKUP(A435,'Customer Names'!A432:D2767,3,FALSE)</f>
        <v>Markle</v>
      </c>
      <c r="C435" s="35">
        <f>VLOOKUP(A435,'Medical Examinations'!A433:M2775,2,FALSE)</f>
        <v>30.59</v>
      </c>
      <c r="D435" s="35">
        <f>VLOOKUP(A435,'Medical Examinations'!A433:M2775,3,FALSE)</f>
        <v>5.23</v>
      </c>
      <c r="E435" s="35" t="str">
        <f>VLOOKUP(A435,'Medical Examinations'!A433:M2775,4,FALSE)</f>
        <v>No</v>
      </c>
      <c r="F435" s="35" t="str">
        <f>VLOOKUP(A435,'Medical Examinations'!A433:M2775,5,FALSE)</f>
        <v>No</v>
      </c>
      <c r="G435" s="35" t="str">
        <f>VLOOKUP(A435,'Medical Examinations'!A433:M2775,6,FALSE)</f>
        <v>Yes</v>
      </c>
      <c r="H435" s="35">
        <f>VLOOKUP(A435,'Medical Examinations'!$A$2:$M$2344,7,FALSE)</f>
        <v>1</v>
      </c>
      <c r="I435" s="35" t="str">
        <f>VLOOKUP(A435,'Medical Examinations'!A433:M2775,8,FALSE)</f>
        <v>No</v>
      </c>
      <c r="J435" s="35" t="str">
        <f>VLOOKUP(A435,'Medical Examinations'!A433:M2775,9,FALSE)</f>
        <v>OBESITY</v>
      </c>
      <c r="K435" s="35" t="str">
        <f>VLOOKUP(A435,'Medical Examinations'!A433:M2775,10,FALSE)</f>
        <v>NORMAL</v>
      </c>
      <c r="L435" s="47">
        <f>VLOOKUP(A435,'Hospitalisation Details'!A433:M2775,12,FALSE)</f>
        <v>37985</v>
      </c>
      <c r="M435" s="34">
        <f>VLOOKUP(A435,'Hospitalisation Details'!A424:M2766,6,FALSE)</f>
        <v>24059.68</v>
      </c>
      <c r="N435" s="35" t="str">
        <f>VLOOKUP(A435,'Hospitalisation Details'!A433:M2775,7,FALSE)</f>
        <v>tier - 2</v>
      </c>
      <c r="O435" s="35" t="str">
        <f>VLOOKUP(A435,'Hospitalisation Details'!A433:M2775,8,FALSE)</f>
        <v>tier - 2</v>
      </c>
      <c r="P435" s="35" t="str">
        <f>VLOOKUP(A435,'Hospitalisation Details'!A433:M2775,9,FALSE)</f>
        <v>R1012</v>
      </c>
      <c r="Q435" s="35">
        <f ca="1">VLOOKUP(A435,'Hospitalisation Details'!A433:M2775,13,FALSE)</f>
        <v>21</v>
      </c>
      <c r="R435" s="32"/>
    </row>
    <row r="436" spans="1:18" ht="15.75" x14ac:dyDescent="0.25">
      <c r="A436" s="42" t="s">
        <v>1929</v>
      </c>
      <c r="B436" s="35" t="str">
        <f>VLOOKUP(A436,'Customer Names'!A433:D2768,3,FALSE)</f>
        <v>Kunz</v>
      </c>
      <c r="C436" s="35">
        <f>VLOOKUP(A436,'Medical Examinations'!A434:M2776,2,FALSE)</f>
        <v>24.795000000000002</v>
      </c>
      <c r="D436" s="35">
        <f>VLOOKUP(A436,'Medical Examinations'!A434:M2776,3,FALSE)</f>
        <v>6.85</v>
      </c>
      <c r="E436" s="35" t="str">
        <f>VLOOKUP(A436,'Medical Examinations'!A434:M2776,4,FALSE)</f>
        <v>No</v>
      </c>
      <c r="F436" s="35" t="str">
        <f>VLOOKUP(A436,'Medical Examinations'!A434:M2776,5,FALSE)</f>
        <v>No</v>
      </c>
      <c r="G436" s="35" t="str">
        <f>VLOOKUP(A436,'Medical Examinations'!A434:M2776,6,FALSE)</f>
        <v>No</v>
      </c>
      <c r="H436" s="35">
        <f>VLOOKUP(A436,'Medical Examinations'!$A$2:$M$2344,7,FALSE)</f>
        <v>0</v>
      </c>
      <c r="I436" s="35" t="str">
        <f>VLOOKUP(A436,'Medical Examinations'!A434:M2776,8,FALSE)</f>
        <v>yes</v>
      </c>
      <c r="J436" s="35" t="str">
        <f>VLOOKUP(A436,'Medical Examinations'!A434:M2776,9,FALSE)</f>
        <v>NORMAL WEIGHT</v>
      </c>
      <c r="K436" s="35" t="str">
        <f>VLOOKUP(A436,'Medical Examinations'!A434:M2776,10,FALSE)</f>
        <v>DIABETES</v>
      </c>
      <c r="L436" s="47">
        <f>VLOOKUP(A436,'Hospitalisation Details'!A434:M2776,12,FALSE)</f>
        <v>26124</v>
      </c>
      <c r="M436" s="34">
        <f>VLOOKUP(A436,'Hospitalisation Details'!A425:M2767,6,FALSE)</f>
        <v>23967.38</v>
      </c>
      <c r="N436" s="35" t="str">
        <f>VLOOKUP(A436,'Hospitalisation Details'!A434:M2776,7,FALSE)</f>
        <v>tier - 2</v>
      </c>
      <c r="O436" s="35" t="str">
        <f>VLOOKUP(A436,'Hospitalisation Details'!A434:M2776,8,FALSE)</f>
        <v>tier - 2</v>
      </c>
      <c r="P436" s="35" t="str">
        <f>VLOOKUP(A436,'Hospitalisation Details'!A434:M2776,9,FALSE)</f>
        <v>R1012</v>
      </c>
      <c r="Q436" s="35">
        <f ca="1">VLOOKUP(A436,'Hospitalisation Details'!A434:M2776,13,FALSE)</f>
        <v>53</v>
      </c>
      <c r="R436" s="32"/>
    </row>
    <row r="437" spans="1:18" ht="15.75" x14ac:dyDescent="0.25">
      <c r="A437" s="43" t="s">
        <v>1928</v>
      </c>
      <c r="B437" s="35" t="str">
        <f>VLOOKUP(A437,'Customer Names'!A434:D2769,3,FALSE)</f>
        <v>Wimert</v>
      </c>
      <c r="C437" s="35">
        <f>VLOOKUP(A437,'Medical Examinations'!A435:M2777,2,FALSE)</f>
        <v>24.13</v>
      </c>
      <c r="D437" s="35">
        <f>VLOOKUP(A437,'Medical Examinations'!A435:M2777,3,FALSE)</f>
        <v>7.05</v>
      </c>
      <c r="E437" s="35" t="str">
        <f>VLOOKUP(A437,'Medical Examinations'!A435:M2777,4,FALSE)</f>
        <v>yes</v>
      </c>
      <c r="F437" s="35" t="str">
        <f>VLOOKUP(A437,'Medical Examinations'!A435:M2777,5,FALSE)</f>
        <v>No</v>
      </c>
      <c r="G437" s="35" t="str">
        <f>VLOOKUP(A437,'Medical Examinations'!A435:M2777,6,FALSE)</f>
        <v>No</v>
      </c>
      <c r="H437" s="35">
        <f>VLOOKUP(A437,'Medical Examinations'!$A$2:$M$2344,7,FALSE)</f>
        <v>2</v>
      </c>
      <c r="I437" s="35" t="str">
        <f>VLOOKUP(A437,'Medical Examinations'!A435:M2777,8,FALSE)</f>
        <v>yes</v>
      </c>
      <c r="J437" s="35" t="str">
        <f>VLOOKUP(A437,'Medical Examinations'!A435:M2777,9,FALSE)</f>
        <v>NORMAL WEIGHT</v>
      </c>
      <c r="K437" s="35" t="str">
        <f>VLOOKUP(A437,'Medical Examinations'!A435:M2777,10,FALSE)</f>
        <v>DIABETES</v>
      </c>
      <c r="L437" s="47">
        <f>VLOOKUP(A437,'Hospitalisation Details'!A435:M2777,12,FALSE)</f>
        <v>25788</v>
      </c>
      <c r="M437" s="34">
        <f>VLOOKUP(A437,'Hospitalisation Details'!A426:M2768,6,FALSE)</f>
        <v>23887.66</v>
      </c>
      <c r="N437" s="35" t="str">
        <f>VLOOKUP(A437,'Hospitalisation Details'!A435:M2777,7,FALSE)</f>
        <v>tier - 2</v>
      </c>
      <c r="O437" s="35" t="str">
        <f>VLOOKUP(A437,'Hospitalisation Details'!A435:M2777,8,FALSE)</f>
        <v>tier - 3</v>
      </c>
      <c r="P437" s="35" t="str">
        <f>VLOOKUP(A437,'Hospitalisation Details'!A435:M2777,9,FALSE)</f>
        <v>R1012</v>
      </c>
      <c r="Q437" s="35">
        <f ca="1">VLOOKUP(A437,'Hospitalisation Details'!A435:M2777,13,FALSE)</f>
        <v>54</v>
      </c>
      <c r="R437" s="32"/>
    </row>
    <row r="438" spans="1:18" ht="15.75" x14ac:dyDescent="0.25">
      <c r="A438" s="42" t="s">
        <v>1927</v>
      </c>
      <c r="B438" s="35" t="str">
        <f>VLOOKUP(A438,'Customer Names'!A435:D2770,3,FALSE)</f>
        <v>Peterson</v>
      </c>
      <c r="C438" s="35">
        <f>VLOOKUP(A438,'Medical Examinations'!A436:M2778,2,FALSE)</f>
        <v>25.84</v>
      </c>
      <c r="D438" s="35">
        <f>VLOOKUP(A438,'Medical Examinations'!A436:M2778,3,FALSE)</f>
        <v>11.64</v>
      </c>
      <c r="E438" s="35" t="str">
        <f>VLOOKUP(A438,'Medical Examinations'!A436:M2778,4,FALSE)</f>
        <v>No</v>
      </c>
      <c r="F438" s="35" t="str">
        <f>VLOOKUP(A438,'Medical Examinations'!A436:M2778,5,FALSE)</f>
        <v>No</v>
      </c>
      <c r="G438" s="35" t="str">
        <f>VLOOKUP(A438,'Medical Examinations'!A436:M2778,6,FALSE)</f>
        <v>No</v>
      </c>
      <c r="H438" s="35">
        <f>VLOOKUP(A438,'Medical Examinations'!$A$2:$M$2344,7,FALSE)</f>
        <v>2</v>
      </c>
      <c r="I438" s="35" t="str">
        <f>VLOOKUP(A438,'Medical Examinations'!A436:M2778,8,FALSE)</f>
        <v>yes</v>
      </c>
      <c r="J438" s="35" t="str">
        <f>VLOOKUP(A438,'Medical Examinations'!A436:M2778,9,FALSE)</f>
        <v>OVERWEIGHT</v>
      </c>
      <c r="K438" s="35" t="str">
        <f>VLOOKUP(A438,'Medical Examinations'!A436:M2778,10,FALSE)</f>
        <v>DIABETES</v>
      </c>
      <c r="L438" s="47">
        <f>VLOOKUP(A438,'Hospitalisation Details'!A436:M2778,12,FALSE)</f>
        <v>26842</v>
      </c>
      <c r="M438" s="34">
        <f>VLOOKUP(A438,'Hospitalisation Details'!A427:M2769,6,FALSE)</f>
        <v>23807.24</v>
      </c>
      <c r="N438" s="35" t="str">
        <f>VLOOKUP(A438,'Hospitalisation Details'!A436:M2778,7,FALSE)</f>
        <v>tier - 2</v>
      </c>
      <c r="O438" s="35" t="str">
        <f>VLOOKUP(A438,'Hospitalisation Details'!A436:M2778,8,FALSE)</f>
        <v>tier - 3</v>
      </c>
      <c r="P438" s="35" t="str">
        <f>VLOOKUP(A438,'Hospitalisation Details'!A436:M2778,9,FALSE)</f>
        <v>R1012</v>
      </c>
      <c r="Q438" s="35">
        <f ca="1">VLOOKUP(A438,'Hospitalisation Details'!A436:M2778,13,FALSE)</f>
        <v>51</v>
      </c>
      <c r="R438" s="32"/>
    </row>
    <row r="439" spans="1:18" ht="15.75" x14ac:dyDescent="0.25">
      <c r="A439" s="43" t="s">
        <v>1926</v>
      </c>
      <c r="B439" s="35" t="str">
        <f>VLOOKUP(A439,'Customer Names'!A436:D2771,3,FALSE)</f>
        <v>Mercier</v>
      </c>
      <c r="C439" s="35">
        <f>VLOOKUP(A439,'Medical Examinations'!A437:M2779,2,FALSE)</f>
        <v>28</v>
      </c>
      <c r="D439" s="35">
        <f>VLOOKUP(A439,'Medical Examinations'!A437:M2779,3,FALSE)</f>
        <v>10.52</v>
      </c>
      <c r="E439" s="35" t="str">
        <f>VLOOKUP(A439,'Medical Examinations'!A437:M2779,4,FALSE)</f>
        <v>No</v>
      </c>
      <c r="F439" s="35" t="str">
        <f>VLOOKUP(A439,'Medical Examinations'!A437:M2779,5,FALSE)</f>
        <v>No</v>
      </c>
      <c r="G439" s="35" t="str">
        <f>VLOOKUP(A439,'Medical Examinations'!A437:M2779,6,FALSE)</f>
        <v>No</v>
      </c>
      <c r="H439" s="35">
        <f>VLOOKUP(A439,'Medical Examinations'!$A$2:$M$2344,7,FALSE)</f>
        <v>0</v>
      </c>
      <c r="I439" s="35" t="str">
        <f>VLOOKUP(A439,'Medical Examinations'!A437:M2779,8,FALSE)</f>
        <v>yes</v>
      </c>
      <c r="J439" s="35" t="str">
        <f>VLOOKUP(A439,'Medical Examinations'!A437:M2779,9,FALSE)</f>
        <v>OVERWEIGHT</v>
      </c>
      <c r="K439" s="35" t="str">
        <f>VLOOKUP(A439,'Medical Examinations'!A437:M2779,10,FALSE)</f>
        <v>DIABETES</v>
      </c>
      <c r="L439" s="47">
        <f>VLOOKUP(A439,'Hospitalisation Details'!A437:M2779,12,FALSE)</f>
        <v>27182</v>
      </c>
      <c r="M439" s="34">
        <f>VLOOKUP(A439,'Hospitalisation Details'!A428:M2770,6,FALSE)</f>
        <v>23568.27</v>
      </c>
      <c r="N439" s="35" t="str">
        <f>VLOOKUP(A439,'Hospitalisation Details'!A437:M2779,7,FALSE)</f>
        <v>tier - 2</v>
      </c>
      <c r="O439" s="35" t="str">
        <f>VLOOKUP(A439,'Hospitalisation Details'!A437:M2779,8,FALSE)</f>
        <v>tier - 2</v>
      </c>
      <c r="P439" s="35" t="str">
        <f>VLOOKUP(A439,'Hospitalisation Details'!A437:M2779,9,FALSE)</f>
        <v>R1011</v>
      </c>
      <c r="Q439" s="35">
        <f ca="1">VLOOKUP(A439,'Hospitalisation Details'!A437:M2779,13,FALSE)</f>
        <v>50</v>
      </c>
      <c r="R439" s="32"/>
    </row>
    <row r="440" spans="1:18" ht="15.75" x14ac:dyDescent="0.25">
      <c r="A440" s="42" t="s">
        <v>1925</v>
      </c>
      <c r="B440" s="35" t="str">
        <f>VLOOKUP(A440,'Customer Names'!A437:D2772,3,FALSE)</f>
        <v>Laurie</v>
      </c>
      <c r="C440" s="35">
        <f>VLOOKUP(A440,'Medical Examinations'!A438:M2780,2,FALSE)</f>
        <v>34.1</v>
      </c>
      <c r="D440" s="35">
        <f>VLOOKUP(A440,'Medical Examinations'!A438:M2780,3,FALSE)</f>
        <v>4.01</v>
      </c>
      <c r="E440" s="35" t="str">
        <f>VLOOKUP(A440,'Medical Examinations'!A438:M2780,4,FALSE)</f>
        <v>yes</v>
      </c>
      <c r="F440" s="35" t="str">
        <f>VLOOKUP(A440,'Medical Examinations'!A438:M2780,5,FALSE)</f>
        <v>No</v>
      </c>
      <c r="G440" s="35" t="str">
        <f>VLOOKUP(A440,'Medical Examinations'!A438:M2780,6,FALSE)</f>
        <v>Yes</v>
      </c>
      <c r="H440" s="35">
        <f>VLOOKUP(A440,'Medical Examinations'!$A$2:$M$2344,7,FALSE)</f>
        <v>1</v>
      </c>
      <c r="I440" s="35" t="str">
        <f>VLOOKUP(A440,'Medical Examinations'!A438:M2780,8,FALSE)</f>
        <v>No</v>
      </c>
      <c r="J440" s="35" t="str">
        <f>VLOOKUP(A440,'Medical Examinations'!A438:M2780,9,FALSE)</f>
        <v>OBESITY</v>
      </c>
      <c r="K440" s="35" t="str">
        <f>VLOOKUP(A440,'Medical Examinations'!A438:M2780,10,FALSE)</f>
        <v>NORMAL</v>
      </c>
      <c r="L440" s="47">
        <f>VLOOKUP(A440,'Hospitalisation Details'!A438:M2780,12,FALSE)</f>
        <v>30554</v>
      </c>
      <c r="M440" s="34">
        <f>VLOOKUP(A440,'Hospitalisation Details'!A429:M2771,6,FALSE)</f>
        <v>23563.02</v>
      </c>
      <c r="N440" s="35" t="str">
        <f>VLOOKUP(A440,'Hospitalisation Details'!A438:M2780,7,FALSE)</f>
        <v>tier - 2</v>
      </c>
      <c r="O440" s="35" t="str">
        <f>VLOOKUP(A440,'Hospitalisation Details'!A438:M2780,8,FALSE)</f>
        <v>tier - 2</v>
      </c>
      <c r="P440" s="35" t="str">
        <f>VLOOKUP(A440,'Hospitalisation Details'!A438:M2780,9,FALSE)</f>
        <v>R1013</v>
      </c>
      <c r="Q440" s="35">
        <f ca="1">VLOOKUP(A440,'Hospitalisation Details'!A438:M2780,13,FALSE)</f>
        <v>41</v>
      </c>
      <c r="R440" s="32"/>
    </row>
    <row r="441" spans="1:18" ht="15.75" x14ac:dyDescent="0.25">
      <c r="A441" s="43" t="s">
        <v>1924</v>
      </c>
      <c r="B441" s="35" t="str">
        <f>VLOOKUP(A441,'Customer Names'!A438:D2773,3,FALSE)</f>
        <v>Sekaquaptewa</v>
      </c>
      <c r="C441" s="35">
        <f>VLOOKUP(A441,'Medical Examinations'!A439:M2781,2,FALSE)</f>
        <v>26.125</v>
      </c>
      <c r="D441" s="35">
        <f>VLOOKUP(A441,'Medical Examinations'!A439:M2781,3,FALSE)</f>
        <v>8.56</v>
      </c>
      <c r="E441" s="35" t="str">
        <f>VLOOKUP(A441,'Medical Examinations'!A439:M2781,4,FALSE)</f>
        <v>yes</v>
      </c>
      <c r="F441" s="35" t="str">
        <f>VLOOKUP(A441,'Medical Examinations'!A439:M2781,5,FALSE)</f>
        <v>No</v>
      </c>
      <c r="G441" s="35" t="str">
        <f>VLOOKUP(A441,'Medical Examinations'!A439:M2781,6,FALSE)</f>
        <v>No</v>
      </c>
      <c r="H441" s="35">
        <f>VLOOKUP(A441,'Medical Examinations'!$A$2:$M$2344,7,FALSE)</f>
        <v>1</v>
      </c>
      <c r="I441" s="35" t="str">
        <f>VLOOKUP(A441,'Medical Examinations'!A439:M2781,8,FALSE)</f>
        <v>yes</v>
      </c>
      <c r="J441" s="35" t="str">
        <f>VLOOKUP(A441,'Medical Examinations'!A439:M2781,9,FALSE)</f>
        <v>OVERWEIGHT</v>
      </c>
      <c r="K441" s="35" t="str">
        <f>VLOOKUP(A441,'Medical Examinations'!A439:M2781,10,FALSE)</f>
        <v>DIABETES</v>
      </c>
      <c r="L441" s="47">
        <f>VLOOKUP(A441,'Hospitalisation Details'!A439:M2781,12,FALSE)</f>
        <v>27711</v>
      </c>
      <c r="M441" s="34">
        <f>VLOOKUP(A441,'Hospitalisation Details'!A430:M2772,6,FALSE)</f>
        <v>23401.31</v>
      </c>
      <c r="N441" s="35" t="str">
        <f>VLOOKUP(A441,'Hospitalisation Details'!A439:M2781,7,FALSE)</f>
        <v>tier - 2</v>
      </c>
      <c r="O441" s="35" t="str">
        <f>VLOOKUP(A441,'Hospitalisation Details'!A439:M2781,8,FALSE)</f>
        <v>tier - 3</v>
      </c>
      <c r="P441" s="35" t="str">
        <f>VLOOKUP(A441,'Hospitalisation Details'!A439:M2781,9,FALSE)</f>
        <v>R1024</v>
      </c>
      <c r="Q441" s="35">
        <f ca="1">VLOOKUP(A441,'Hospitalisation Details'!A439:M2781,13,FALSE)</f>
        <v>49</v>
      </c>
      <c r="R441" s="32"/>
    </row>
    <row r="442" spans="1:18" ht="15.75" x14ac:dyDescent="0.25">
      <c r="A442" s="42" t="s">
        <v>1923</v>
      </c>
      <c r="B442" s="35" t="str">
        <f>VLOOKUP(A442,'Customer Names'!A439:D2774,3,FALSE)</f>
        <v>Frash</v>
      </c>
      <c r="C442" s="35">
        <f>VLOOKUP(A442,'Medical Examinations'!A440:M2782,2,FALSE)</f>
        <v>25.6</v>
      </c>
      <c r="D442" s="35">
        <f>VLOOKUP(A442,'Medical Examinations'!A440:M2782,3,FALSE)</f>
        <v>10.5</v>
      </c>
      <c r="E442" s="35" t="str">
        <f>VLOOKUP(A442,'Medical Examinations'!A440:M2782,4,FALSE)</f>
        <v>No</v>
      </c>
      <c r="F442" s="35" t="str">
        <f>VLOOKUP(A442,'Medical Examinations'!A440:M2782,5,FALSE)</f>
        <v>No</v>
      </c>
      <c r="G442" s="35" t="str">
        <f>VLOOKUP(A442,'Medical Examinations'!A440:M2782,6,FALSE)</f>
        <v>No</v>
      </c>
      <c r="H442" s="35">
        <f>VLOOKUP(A442,'Medical Examinations'!$A$2:$M$2344,7,FALSE)</f>
        <v>2</v>
      </c>
      <c r="I442" s="35" t="str">
        <f>VLOOKUP(A442,'Medical Examinations'!A440:M2782,8,FALSE)</f>
        <v>yes</v>
      </c>
      <c r="J442" s="35" t="str">
        <f>VLOOKUP(A442,'Medical Examinations'!A440:M2782,9,FALSE)</f>
        <v>OVERWEIGHT</v>
      </c>
      <c r="K442" s="35" t="str">
        <f>VLOOKUP(A442,'Medical Examinations'!A440:M2782,10,FALSE)</f>
        <v>DIABETES</v>
      </c>
      <c r="L442" s="47">
        <f>VLOOKUP(A442,'Hospitalisation Details'!A440:M2782,12,FALSE)</f>
        <v>26959</v>
      </c>
      <c r="M442" s="34">
        <f>VLOOKUP(A442,'Hospitalisation Details'!A431:M2773,6,FALSE)</f>
        <v>23306.55</v>
      </c>
      <c r="N442" s="35" t="str">
        <f>VLOOKUP(A442,'Hospitalisation Details'!A440:M2782,7,FALSE)</f>
        <v>tier - 2</v>
      </c>
      <c r="O442" s="35" t="str">
        <f>VLOOKUP(A442,'Hospitalisation Details'!A440:M2782,8,FALSE)</f>
        <v>tier - 2</v>
      </c>
      <c r="P442" s="35" t="str">
        <f>VLOOKUP(A442,'Hospitalisation Details'!A440:M2782,9,FALSE)</f>
        <v>R1011</v>
      </c>
      <c r="Q442" s="35">
        <f ca="1">VLOOKUP(A442,'Hospitalisation Details'!A440:M2782,13,FALSE)</f>
        <v>51</v>
      </c>
      <c r="R442" s="32"/>
    </row>
    <row r="443" spans="1:18" ht="15.75" x14ac:dyDescent="0.25">
      <c r="A443" s="43" t="s">
        <v>1922</v>
      </c>
      <c r="B443" s="35" t="str">
        <f>VLOOKUP(A443,'Customer Names'!A440:D2775,3,FALSE)</f>
        <v>Bukowski</v>
      </c>
      <c r="C443" s="35">
        <f>VLOOKUP(A443,'Medical Examinations'!A441:M2783,2,FALSE)</f>
        <v>24.32</v>
      </c>
      <c r="D443" s="35">
        <f>VLOOKUP(A443,'Medical Examinations'!A441:M2783,3,FALSE)</f>
        <v>6.39</v>
      </c>
      <c r="E443" s="35" t="str">
        <f>VLOOKUP(A443,'Medical Examinations'!A441:M2783,4,FALSE)</f>
        <v>No</v>
      </c>
      <c r="F443" s="35" t="str">
        <f>VLOOKUP(A443,'Medical Examinations'!A441:M2783,5,FALSE)</f>
        <v>No</v>
      </c>
      <c r="G443" s="35" t="str">
        <f>VLOOKUP(A443,'Medical Examinations'!A441:M2783,6,FALSE)</f>
        <v>No</v>
      </c>
      <c r="H443" s="35">
        <f>VLOOKUP(A443,'Medical Examinations'!$A$2:$M$2344,7,FALSE)</f>
        <v>0</v>
      </c>
      <c r="I443" s="35" t="str">
        <f>VLOOKUP(A443,'Medical Examinations'!A441:M2783,8,FALSE)</f>
        <v>No</v>
      </c>
      <c r="J443" s="35" t="str">
        <f>VLOOKUP(A443,'Medical Examinations'!A441:M2783,9,FALSE)</f>
        <v>NORMAL WEIGHT</v>
      </c>
      <c r="K443" s="35" t="str">
        <f>VLOOKUP(A443,'Medical Examinations'!A441:M2783,10,FALSE)</f>
        <v>PREDIABETES</v>
      </c>
      <c r="L443" s="47">
        <f>VLOOKUP(A443,'Hospitalisation Details'!A441:M2783,12,FALSE)</f>
        <v>34610</v>
      </c>
      <c r="M443" s="34">
        <f>VLOOKUP(A443,'Hospitalisation Details'!A432:M2774,6,FALSE)</f>
        <v>23288.93</v>
      </c>
      <c r="N443" s="35" t="str">
        <f>VLOOKUP(A443,'Hospitalisation Details'!A441:M2783,7,FALSE)</f>
        <v>tier - 2</v>
      </c>
      <c r="O443" s="35" t="str">
        <f>VLOOKUP(A443,'Hospitalisation Details'!A441:M2783,8,FALSE)</f>
        <v>tier - 3</v>
      </c>
      <c r="P443" s="35" t="str">
        <f>VLOOKUP(A443,'Hospitalisation Details'!A441:M2783,9,FALSE)</f>
        <v>R1024</v>
      </c>
      <c r="Q443" s="35">
        <f ca="1">VLOOKUP(A443,'Hospitalisation Details'!A441:M2783,13,FALSE)</f>
        <v>30</v>
      </c>
      <c r="R443" s="32"/>
    </row>
    <row r="444" spans="1:18" ht="15.75" x14ac:dyDescent="0.25">
      <c r="A444" s="42" t="s">
        <v>1921</v>
      </c>
      <c r="B444" s="35" t="str">
        <f>VLOOKUP(A444,'Customer Names'!A441:D2776,3,FALSE)</f>
        <v>Sandahl</v>
      </c>
      <c r="C444" s="35">
        <f>VLOOKUP(A444,'Medical Examinations'!A442:M2784,2,FALSE)</f>
        <v>22.88</v>
      </c>
      <c r="D444" s="35">
        <f>VLOOKUP(A444,'Medical Examinations'!A442:M2784,3,FALSE)</f>
        <v>5.71</v>
      </c>
      <c r="E444" s="35" t="str">
        <f>VLOOKUP(A444,'Medical Examinations'!A442:M2784,4,FALSE)</f>
        <v>yes</v>
      </c>
      <c r="F444" s="35" t="str">
        <f>VLOOKUP(A444,'Medical Examinations'!A442:M2784,5,FALSE)</f>
        <v>No</v>
      </c>
      <c r="G444" s="35" t="str">
        <f>VLOOKUP(A444,'Medical Examinations'!A442:M2784,6,FALSE)</f>
        <v>Yes</v>
      </c>
      <c r="H444" s="35">
        <f>VLOOKUP(A444,'Medical Examinations'!$A$2:$M$2344,7,FALSE)</f>
        <v>1</v>
      </c>
      <c r="I444" s="35" t="str">
        <f>VLOOKUP(A444,'Medical Examinations'!A442:M2784,8,FALSE)</f>
        <v>yes</v>
      </c>
      <c r="J444" s="35" t="str">
        <f>VLOOKUP(A444,'Medical Examinations'!A442:M2784,9,FALSE)</f>
        <v>NORMAL WEIGHT</v>
      </c>
      <c r="K444" s="35" t="str">
        <f>VLOOKUP(A444,'Medical Examinations'!A442:M2784,10,FALSE)</f>
        <v>PREDIABETES</v>
      </c>
      <c r="L444" s="47">
        <f>VLOOKUP(A444,'Hospitalisation Details'!A442:M2784,12,FALSE)</f>
        <v>25521</v>
      </c>
      <c r="M444" s="34">
        <f>VLOOKUP(A444,'Hospitalisation Details'!A433:M2775,6,FALSE)</f>
        <v>23244.79</v>
      </c>
      <c r="N444" s="35" t="str">
        <f>VLOOKUP(A444,'Hospitalisation Details'!A442:M2784,7,FALSE)</f>
        <v>tier - 2</v>
      </c>
      <c r="O444" s="35" t="str">
        <f>VLOOKUP(A444,'Hospitalisation Details'!A442:M2784,8,FALSE)</f>
        <v>tier - 3</v>
      </c>
      <c r="P444" s="35" t="str">
        <f>VLOOKUP(A444,'Hospitalisation Details'!A442:M2784,9,FALSE)</f>
        <v>R1013</v>
      </c>
      <c r="Q444" s="35">
        <f ca="1">VLOOKUP(A444,'Hospitalisation Details'!A442:M2784,13,FALSE)</f>
        <v>55</v>
      </c>
      <c r="R444" s="32"/>
    </row>
    <row r="445" spans="1:18" ht="15.75" x14ac:dyDescent="0.25">
      <c r="A445" s="43" t="s">
        <v>1920</v>
      </c>
      <c r="B445" s="35" t="str">
        <f>VLOOKUP(A445,'Customer Names'!A442:D2777,3,FALSE)</f>
        <v>Speight</v>
      </c>
      <c r="C445" s="35">
        <f>VLOOKUP(A445,'Medical Examinations'!A443:M2785,2,FALSE)</f>
        <v>24.984999999999999</v>
      </c>
      <c r="D445" s="35">
        <f>VLOOKUP(A445,'Medical Examinations'!A443:M2785,3,FALSE)</f>
        <v>4.43</v>
      </c>
      <c r="E445" s="35" t="str">
        <f>VLOOKUP(A445,'Medical Examinations'!A443:M2785,4,FALSE)</f>
        <v>yes</v>
      </c>
      <c r="F445" s="35" t="str">
        <f>VLOOKUP(A445,'Medical Examinations'!A443:M2785,5,FALSE)</f>
        <v>No</v>
      </c>
      <c r="G445" s="35" t="str">
        <f>VLOOKUP(A445,'Medical Examinations'!A443:M2785,6,FALSE)</f>
        <v>Yes</v>
      </c>
      <c r="H445" s="35">
        <f>VLOOKUP(A445,'Medical Examinations'!$A$2:$M$2344,7,FALSE)</f>
        <v>1</v>
      </c>
      <c r="I445" s="35" t="str">
        <f>VLOOKUP(A445,'Medical Examinations'!A443:M2785,8,FALSE)</f>
        <v>No</v>
      </c>
      <c r="J445" s="35" t="str">
        <f>VLOOKUP(A445,'Medical Examinations'!A443:M2785,9,FALSE)</f>
        <v>NORMAL WEIGHT</v>
      </c>
      <c r="K445" s="35" t="str">
        <f>VLOOKUP(A445,'Medical Examinations'!A443:M2785,10,FALSE)</f>
        <v>NORMAL</v>
      </c>
      <c r="L445" s="47">
        <f>VLOOKUP(A445,'Hospitalisation Details'!A443:M2785,12,FALSE)</f>
        <v>35649</v>
      </c>
      <c r="M445" s="34">
        <f>VLOOKUP(A445,'Hospitalisation Details'!A434:M2776,6,FALSE)</f>
        <v>23241.47</v>
      </c>
      <c r="N445" s="35" t="str">
        <f>VLOOKUP(A445,'Hospitalisation Details'!A443:M2785,7,FALSE)</f>
        <v>tier - 2</v>
      </c>
      <c r="O445" s="35" t="str">
        <f>VLOOKUP(A445,'Hospitalisation Details'!A443:M2785,8,FALSE)</f>
        <v>tier - 3</v>
      </c>
      <c r="P445" s="35" t="str">
        <f>VLOOKUP(A445,'Hospitalisation Details'!A443:M2785,9,FALSE)</f>
        <v>R1018</v>
      </c>
      <c r="Q445" s="35">
        <f ca="1">VLOOKUP(A445,'Hospitalisation Details'!A443:M2785,13,FALSE)</f>
        <v>27</v>
      </c>
      <c r="R445" s="32"/>
    </row>
    <row r="446" spans="1:18" ht="15.75" x14ac:dyDescent="0.25">
      <c r="A446" s="42" t="s">
        <v>1919</v>
      </c>
      <c r="B446" s="35" t="str">
        <f>VLOOKUP(A446,'Customer Names'!A443:D2778,3,FALSE)</f>
        <v>Lee</v>
      </c>
      <c r="C446" s="35">
        <f>VLOOKUP(A446,'Medical Examinations'!A444:M2786,2,FALSE)</f>
        <v>33.1</v>
      </c>
      <c r="D446" s="35">
        <f>VLOOKUP(A446,'Medical Examinations'!A444:M2786,3,FALSE)</f>
        <v>5.52</v>
      </c>
      <c r="E446" s="35" t="str">
        <f>VLOOKUP(A446,'Medical Examinations'!A444:M2786,4,FALSE)</f>
        <v>No</v>
      </c>
      <c r="F446" s="35" t="str">
        <f>VLOOKUP(A446,'Medical Examinations'!A444:M2786,5,FALSE)</f>
        <v>No</v>
      </c>
      <c r="G446" s="35" t="str">
        <f>VLOOKUP(A446,'Medical Examinations'!A444:M2786,6,FALSE)</f>
        <v>Yes</v>
      </c>
      <c r="H446" s="35">
        <f>VLOOKUP(A446,'Medical Examinations'!$A$2:$M$2344,7,FALSE)</f>
        <v>1</v>
      </c>
      <c r="I446" s="35" t="str">
        <f>VLOOKUP(A446,'Medical Examinations'!A444:M2786,8,FALSE)</f>
        <v>No</v>
      </c>
      <c r="J446" s="35" t="str">
        <f>VLOOKUP(A446,'Medical Examinations'!A444:M2786,9,FALSE)</f>
        <v>OBESITY</v>
      </c>
      <c r="K446" s="35" t="str">
        <f>VLOOKUP(A446,'Medical Examinations'!A444:M2786,10,FALSE)</f>
        <v>NORMAL</v>
      </c>
      <c r="L446" s="47">
        <f>VLOOKUP(A446,'Hospitalisation Details'!A444:M2786,12,FALSE)</f>
        <v>37969</v>
      </c>
      <c r="M446" s="34">
        <f>VLOOKUP(A446,'Hospitalisation Details'!A435:M2777,6,FALSE)</f>
        <v>23082.959999999999</v>
      </c>
      <c r="N446" s="35" t="str">
        <f>VLOOKUP(A446,'Hospitalisation Details'!A444:M2786,7,FALSE)</f>
        <v>tier - 2</v>
      </c>
      <c r="O446" s="35" t="str">
        <f>VLOOKUP(A446,'Hospitalisation Details'!A444:M2786,8,FALSE)</f>
        <v>tier - 2</v>
      </c>
      <c r="P446" s="35" t="str">
        <f>VLOOKUP(A446,'Hospitalisation Details'!A444:M2786,9,FALSE)</f>
        <v>R1011</v>
      </c>
      <c r="Q446" s="35">
        <f ca="1">VLOOKUP(A446,'Hospitalisation Details'!A444:M2786,13,FALSE)</f>
        <v>21</v>
      </c>
      <c r="R446" s="32"/>
    </row>
    <row r="447" spans="1:18" ht="15.75" x14ac:dyDescent="0.25">
      <c r="A447" s="43" t="s">
        <v>1918</v>
      </c>
      <c r="B447" s="35" t="str">
        <f>VLOOKUP(A447,'Customer Names'!A444:D2779,3,FALSE)</f>
        <v>Nielsen</v>
      </c>
      <c r="C447" s="35">
        <f>VLOOKUP(A447,'Medical Examinations'!A445:M2787,2,FALSE)</f>
        <v>27.83</v>
      </c>
      <c r="D447" s="35">
        <f>VLOOKUP(A447,'Medical Examinations'!A445:M2787,3,FALSE)</f>
        <v>9.1999999999999993</v>
      </c>
      <c r="E447" s="35" t="str">
        <f>VLOOKUP(A447,'Medical Examinations'!A445:M2787,4,FALSE)</f>
        <v>yes</v>
      </c>
      <c r="F447" s="35" t="str">
        <f>VLOOKUP(A447,'Medical Examinations'!A445:M2787,5,FALSE)</f>
        <v>No</v>
      </c>
      <c r="G447" s="35" t="str">
        <f>VLOOKUP(A447,'Medical Examinations'!A445:M2787,6,FALSE)</f>
        <v>No</v>
      </c>
      <c r="H447" s="35">
        <f>VLOOKUP(A447,'Medical Examinations'!$A$2:$M$2344,7,FALSE)</f>
        <v>1</v>
      </c>
      <c r="I447" s="35" t="str">
        <f>VLOOKUP(A447,'Medical Examinations'!A445:M2787,8,FALSE)</f>
        <v>yes</v>
      </c>
      <c r="J447" s="35" t="str">
        <f>VLOOKUP(A447,'Medical Examinations'!A445:M2787,9,FALSE)</f>
        <v>OVERWEIGHT</v>
      </c>
      <c r="K447" s="35" t="str">
        <f>VLOOKUP(A447,'Medical Examinations'!A445:M2787,10,FALSE)</f>
        <v>DIABETES</v>
      </c>
      <c r="L447" s="47">
        <f>VLOOKUP(A447,'Hospitalisation Details'!A445:M2787,12,FALSE)</f>
        <v>27646</v>
      </c>
      <c r="M447" s="34">
        <f>VLOOKUP(A447,'Hospitalisation Details'!A436:M2778,6,FALSE)</f>
        <v>23065.42</v>
      </c>
      <c r="N447" s="35" t="str">
        <f>VLOOKUP(A447,'Hospitalisation Details'!A445:M2787,7,FALSE)</f>
        <v>tier - 2</v>
      </c>
      <c r="O447" s="35" t="str">
        <f>VLOOKUP(A447,'Hospitalisation Details'!A445:M2787,8,FALSE)</f>
        <v>tier - 2</v>
      </c>
      <c r="P447" s="35" t="str">
        <f>VLOOKUP(A447,'Hospitalisation Details'!A445:M2787,9,FALSE)</f>
        <v>R1013</v>
      </c>
      <c r="Q447" s="35">
        <f ca="1">VLOOKUP(A447,'Hospitalisation Details'!A445:M2787,13,FALSE)</f>
        <v>49</v>
      </c>
      <c r="R447" s="32"/>
    </row>
    <row r="448" spans="1:18" ht="15.75" x14ac:dyDescent="0.25">
      <c r="A448" s="42" t="s">
        <v>1917</v>
      </c>
      <c r="B448" s="35" t="str">
        <f>VLOOKUP(A448,'Customer Names'!A445:D2780,3,FALSE)</f>
        <v>Zirdok</v>
      </c>
      <c r="C448" s="35">
        <f>VLOOKUP(A448,'Medical Examinations'!A446:M2788,2,FALSE)</f>
        <v>30.875</v>
      </c>
      <c r="D448" s="35">
        <f>VLOOKUP(A448,'Medical Examinations'!A446:M2788,3,FALSE)</f>
        <v>10.97</v>
      </c>
      <c r="E448" s="35" t="str">
        <f>VLOOKUP(A448,'Medical Examinations'!A446:M2788,4,FALSE)</f>
        <v>yes</v>
      </c>
      <c r="F448" s="35" t="str">
        <f>VLOOKUP(A448,'Medical Examinations'!A446:M2788,5,FALSE)</f>
        <v>No</v>
      </c>
      <c r="G448" s="35" t="str">
        <f>VLOOKUP(A448,'Medical Examinations'!A446:M2788,6,FALSE)</f>
        <v>No</v>
      </c>
      <c r="H448" s="35">
        <f>VLOOKUP(A448,'Medical Examinations'!$A$2:$M$2344,7,FALSE)</f>
        <v>2</v>
      </c>
      <c r="I448" s="35" t="str">
        <f>VLOOKUP(A448,'Medical Examinations'!A446:M2788,8,FALSE)</f>
        <v>No</v>
      </c>
      <c r="J448" s="35" t="str">
        <f>VLOOKUP(A448,'Medical Examinations'!A446:M2788,9,FALSE)</f>
        <v>OBESITY</v>
      </c>
      <c r="K448" s="35" t="str">
        <f>VLOOKUP(A448,'Medical Examinations'!A446:M2788,10,FALSE)</f>
        <v>DIABETES</v>
      </c>
      <c r="L448" s="47">
        <f>VLOOKUP(A448,'Hospitalisation Details'!A446:M2788,12,FALSE)</f>
        <v>25881</v>
      </c>
      <c r="M448" s="34">
        <f>VLOOKUP(A448,'Hospitalisation Details'!A437:M2779,6,FALSE)</f>
        <v>23045.57</v>
      </c>
      <c r="N448" s="35" t="str">
        <f>VLOOKUP(A448,'Hospitalisation Details'!A446:M2788,7,FALSE)</f>
        <v>tier - 2</v>
      </c>
      <c r="O448" s="35" t="str">
        <f>VLOOKUP(A448,'Hospitalisation Details'!A446:M2788,8,FALSE)</f>
        <v>tier - 2</v>
      </c>
      <c r="P448" s="35" t="str">
        <f>VLOOKUP(A448,'Hospitalisation Details'!A446:M2788,9,FALSE)</f>
        <v>R1024</v>
      </c>
      <c r="Q448" s="35">
        <f ca="1">VLOOKUP(A448,'Hospitalisation Details'!A446:M2788,13,FALSE)</f>
        <v>54</v>
      </c>
      <c r="R448" s="32"/>
    </row>
    <row r="449" spans="1:18" ht="15.75" x14ac:dyDescent="0.25">
      <c r="A449" s="43" t="s">
        <v>1916</v>
      </c>
      <c r="B449" s="35" t="str">
        <f>VLOOKUP(A449,'Customer Names'!A446:D2781,3,FALSE)</f>
        <v>Crudale</v>
      </c>
      <c r="C449" s="35">
        <f>VLOOKUP(A449,'Medical Examinations'!A447:M2789,2,FALSE)</f>
        <v>27.265000000000001</v>
      </c>
      <c r="D449" s="35">
        <f>VLOOKUP(A449,'Medical Examinations'!A447:M2789,3,FALSE)</f>
        <v>4.25</v>
      </c>
      <c r="E449" s="35" t="str">
        <f>VLOOKUP(A449,'Medical Examinations'!A447:M2789,4,FALSE)</f>
        <v>No</v>
      </c>
      <c r="F449" s="35" t="str">
        <f>VLOOKUP(A449,'Medical Examinations'!A447:M2789,5,FALSE)</f>
        <v>No</v>
      </c>
      <c r="G449" s="35" t="str">
        <f>VLOOKUP(A449,'Medical Examinations'!A447:M2789,6,FALSE)</f>
        <v>Yes</v>
      </c>
      <c r="H449" s="35">
        <f>VLOOKUP(A449,'Medical Examinations'!$A$2:$M$2344,7,FALSE)</f>
        <v>1</v>
      </c>
      <c r="I449" s="35" t="str">
        <f>VLOOKUP(A449,'Medical Examinations'!A447:M2789,8,FALSE)</f>
        <v>No</v>
      </c>
      <c r="J449" s="35" t="str">
        <f>VLOOKUP(A449,'Medical Examinations'!A447:M2789,9,FALSE)</f>
        <v>OVERWEIGHT</v>
      </c>
      <c r="K449" s="35" t="str">
        <f>VLOOKUP(A449,'Medical Examinations'!A447:M2789,10,FALSE)</f>
        <v>NORMAL</v>
      </c>
      <c r="L449" s="47">
        <f>VLOOKUP(A449,'Hospitalisation Details'!A447:M2789,12,FALSE)</f>
        <v>37827</v>
      </c>
      <c r="M449" s="34">
        <f>VLOOKUP(A449,'Hospitalisation Details'!A438:M2780,6,FALSE)</f>
        <v>22493.66</v>
      </c>
      <c r="N449" s="35" t="str">
        <f>VLOOKUP(A449,'Hospitalisation Details'!A447:M2789,7,FALSE)</f>
        <v>tier - 2</v>
      </c>
      <c r="O449" s="35" t="str">
        <f>VLOOKUP(A449,'Hospitalisation Details'!A447:M2789,8,FALSE)</f>
        <v>tier - 1</v>
      </c>
      <c r="P449" s="35" t="str">
        <f>VLOOKUP(A449,'Hospitalisation Details'!A447:M2789,9,FALSE)</f>
        <v>R1012</v>
      </c>
      <c r="Q449" s="35">
        <f ca="1">VLOOKUP(A449,'Hospitalisation Details'!A447:M2789,13,FALSE)</f>
        <v>21</v>
      </c>
      <c r="R449" s="32"/>
    </row>
    <row r="450" spans="1:18" ht="15.75" x14ac:dyDescent="0.25">
      <c r="A450" s="42" t="s">
        <v>1915</v>
      </c>
      <c r="B450" s="35" t="str">
        <f>VLOOKUP(A450,'Customer Names'!A447:D2782,3,FALSE)</f>
        <v>Koopmans</v>
      </c>
      <c r="C450" s="35">
        <f>VLOOKUP(A450,'Medical Examinations'!A448:M2790,2,FALSE)</f>
        <v>26.7</v>
      </c>
      <c r="D450" s="35">
        <f>VLOOKUP(A450,'Medical Examinations'!A448:M2790,3,FALSE)</f>
        <v>5.23</v>
      </c>
      <c r="E450" s="35" t="str">
        <f>VLOOKUP(A450,'Medical Examinations'!A448:M2790,4,FALSE)</f>
        <v>No</v>
      </c>
      <c r="F450" s="35" t="str">
        <f>VLOOKUP(A450,'Medical Examinations'!A448:M2790,5,FALSE)</f>
        <v>No</v>
      </c>
      <c r="G450" s="35" t="str">
        <f>VLOOKUP(A450,'Medical Examinations'!A448:M2790,6,FALSE)</f>
        <v>Yes</v>
      </c>
      <c r="H450" s="35">
        <f>VLOOKUP(A450,'Medical Examinations'!$A$2:$M$2344,7,FALSE)</f>
        <v>1</v>
      </c>
      <c r="I450" s="35" t="str">
        <f>VLOOKUP(A450,'Medical Examinations'!A448:M2790,8,FALSE)</f>
        <v>yes</v>
      </c>
      <c r="J450" s="35" t="str">
        <f>VLOOKUP(A450,'Medical Examinations'!A448:M2790,9,FALSE)</f>
        <v>OVERWEIGHT</v>
      </c>
      <c r="K450" s="35" t="str">
        <f>VLOOKUP(A450,'Medical Examinations'!A448:M2790,10,FALSE)</f>
        <v>NORMAL</v>
      </c>
      <c r="L450" s="47">
        <f>VLOOKUP(A450,'Hospitalisation Details'!A448:M2790,12,FALSE)</f>
        <v>29173</v>
      </c>
      <c r="M450" s="34">
        <f>VLOOKUP(A450,'Hospitalisation Details'!A439:M2781,6,FALSE)</f>
        <v>22478.6</v>
      </c>
      <c r="N450" s="35" t="str">
        <f>VLOOKUP(A450,'Hospitalisation Details'!A448:M2790,7,FALSE)</f>
        <v>tier - 3</v>
      </c>
      <c r="O450" s="35" t="str">
        <f>VLOOKUP(A450,'Hospitalisation Details'!A448:M2790,8,FALSE)</f>
        <v>tier - 2</v>
      </c>
      <c r="P450" s="35" t="str">
        <f>VLOOKUP(A450,'Hospitalisation Details'!A448:M2790,9,FALSE)</f>
        <v>R1011</v>
      </c>
      <c r="Q450" s="35">
        <f ca="1">VLOOKUP(A450,'Hospitalisation Details'!A448:M2790,13,FALSE)</f>
        <v>45</v>
      </c>
      <c r="R450" s="32"/>
    </row>
    <row r="451" spans="1:18" ht="15.75" x14ac:dyDescent="0.25">
      <c r="A451" s="43" t="s">
        <v>1914</v>
      </c>
      <c r="B451" s="35" t="str">
        <f>VLOOKUP(A451,'Customer Names'!A448:D2783,3,FALSE)</f>
        <v>Milani</v>
      </c>
      <c r="C451" s="35">
        <f>VLOOKUP(A451,'Medical Examinations'!A449:M2791,2,FALSE)</f>
        <v>29.925000000000001</v>
      </c>
      <c r="D451" s="35">
        <f>VLOOKUP(A451,'Medical Examinations'!A449:M2791,3,FALSE)</f>
        <v>5.96</v>
      </c>
      <c r="E451" s="35" t="str">
        <f>VLOOKUP(A451,'Medical Examinations'!A449:M2791,4,FALSE)</f>
        <v>yes</v>
      </c>
      <c r="F451" s="35" t="str">
        <f>VLOOKUP(A451,'Medical Examinations'!A449:M2791,5,FALSE)</f>
        <v>No</v>
      </c>
      <c r="G451" s="35" t="str">
        <f>VLOOKUP(A451,'Medical Examinations'!A449:M2791,6,FALSE)</f>
        <v>Yes</v>
      </c>
      <c r="H451" s="35">
        <f>VLOOKUP(A451,'Medical Examinations'!$A$2:$M$2344,7,FALSE)</f>
        <v>1</v>
      </c>
      <c r="I451" s="35" t="str">
        <f>VLOOKUP(A451,'Medical Examinations'!A449:M2791,8,FALSE)</f>
        <v>yes</v>
      </c>
      <c r="J451" s="35" t="str">
        <f>VLOOKUP(A451,'Medical Examinations'!A449:M2791,9,FALSE)</f>
        <v>OVERWEIGHT</v>
      </c>
      <c r="K451" s="35" t="str">
        <f>VLOOKUP(A451,'Medical Examinations'!A449:M2791,10,FALSE)</f>
        <v>PREDIABETES</v>
      </c>
      <c r="L451" s="47">
        <f>VLOOKUP(A451,'Hospitalisation Details'!A449:M2791,12,FALSE)</f>
        <v>30671</v>
      </c>
      <c r="M451" s="34">
        <f>VLOOKUP(A451,'Hospitalisation Details'!A440:M2782,6,FALSE)</f>
        <v>22462.04</v>
      </c>
      <c r="N451" s="35" t="str">
        <f>VLOOKUP(A451,'Hospitalisation Details'!A449:M2791,7,FALSE)</f>
        <v>tier - 3</v>
      </c>
      <c r="O451" s="35" t="str">
        <f>VLOOKUP(A451,'Hospitalisation Details'!A449:M2791,8,FALSE)</f>
        <v>tier - 1</v>
      </c>
      <c r="P451" s="35" t="str">
        <f>VLOOKUP(A451,'Hospitalisation Details'!A449:M2791,9,FALSE)</f>
        <v>R1019</v>
      </c>
      <c r="Q451" s="35">
        <f ca="1">VLOOKUP(A451,'Hospitalisation Details'!A449:M2791,13,FALSE)</f>
        <v>41</v>
      </c>
      <c r="R451" s="32"/>
    </row>
    <row r="452" spans="1:18" ht="15.75" x14ac:dyDescent="0.25">
      <c r="A452" s="42" t="s">
        <v>1913</v>
      </c>
      <c r="B452" s="35" t="str">
        <f>VLOOKUP(A452,'Customer Names'!A449:D2784,3,FALSE)</f>
        <v>Kelly</v>
      </c>
      <c r="C452" s="35">
        <f>VLOOKUP(A452,'Medical Examinations'!A450:M2792,2,FALSE)</f>
        <v>19.95</v>
      </c>
      <c r="D452" s="35">
        <f>VLOOKUP(A452,'Medical Examinations'!A450:M2792,3,FALSE)</f>
        <v>4.29</v>
      </c>
      <c r="E452" s="35" t="str">
        <f>VLOOKUP(A452,'Medical Examinations'!A450:M2792,4,FALSE)</f>
        <v>yes</v>
      </c>
      <c r="F452" s="35" t="str">
        <f>VLOOKUP(A452,'Medical Examinations'!A450:M2792,5,FALSE)</f>
        <v>No</v>
      </c>
      <c r="G452" s="35" t="str">
        <f>VLOOKUP(A452,'Medical Examinations'!A450:M2792,6,FALSE)</f>
        <v>No</v>
      </c>
      <c r="H452" s="35">
        <f>VLOOKUP(A452,'Medical Examinations'!$A$2:$M$2344,7,FALSE)</f>
        <v>2</v>
      </c>
      <c r="I452" s="35" t="str">
        <f>VLOOKUP(A452,'Medical Examinations'!A450:M2792,8,FALSE)</f>
        <v>yes</v>
      </c>
      <c r="J452" s="35" t="str">
        <f>VLOOKUP(A452,'Medical Examinations'!A450:M2792,9,FALSE)</f>
        <v>NORMAL WEIGHT</v>
      </c>
      <c r="K452" s="35" t="str">
        <f>VLOOKUP(A452,'Medical Examinations'!A450:M2792,10,FALSE)</f>
        <v>NORMAL</v>
      </c>
      <c r="L452" s="47">
        <f>VLOOKUP(A452,'Hospitalisation Details'!A450:M2792,12,FALSE)</f>
        <v>24337</v>
      </c>
      <c r="M452" s="34">
        <f>VLOOKUP(A452,'Hospitalisation Details'!A441:M2783,6,FALSE)</f>
        <v>22412.65</v>
      </c>
      <c r="N452" s="35" t="str">
        <f>VLOOKUP(A452,'Hospitalisation Details'!A450:M2792,7,FALSE)</f>
        <v>tier - 3</v>
      </c>
      <c r="O452" s="35" t="str">
        <f>VLOOKUP(A452,'Hospitalisation Details'!A450:M2792,8,FALSE)</f>
        <v>tier - 3</v>
      </c>
      <c r="P452" s="35" t="str">
        <f>VLOOKUP(A452,'Hospitalisation Details'!A450:M2792,9,FALSE)</f>
        <v>R1014</v>
      </c>
      <c r="Q452" s="35">
        <f ca="1">VLOOKUP(A452,'Hospitalisation Details'!A450:M2792,13,FALSE)</f>
        <v>58</v>
      </c>
      <c r="R452" s="32"/>
    </row>
    <row r="453" spans="1:18" ht="15.75" x14ac:dyDescent="0.25">
      <c r="A453" s="43" t="s">
        <v>1912</v>
      </c>
      <c r="B453" s="35" t="str">
        <f>VLOOKUP(A453,'Customer Names'!A450:D2785,3,FALSE)</f>
        <v>Finelli</v>
      </c>
      <c r="C453" s="35">
        <f>VLOOKUP(A453,'Medical Examinations'!A451:M2793,2,FALSE)</f>
        <v>24.225000000000001</v>
      </c>
      <c r="D453" s="35">
        <f>VLOOKUP(A453,'Medical Examinations'!A451:M2793,3,FALSE)</f>
        <v>4.09</v>
      </c>
      <c r="E453" s="35" t="str">
        <f>VLOOKUP(A453,'Medical Examinations'!A451:M2793,4,FALSE)</f>
        <v>No</v>
      </c>
      <c r="F453" s="35" t="str">
        <f>VLOOKUP(A453,'Medical Examinations'!A451:M2793,5,FALSE)</f>
        <v>No</v>
      </c>
      <c r="G453" s="35" t="str">
        <f>VLOOKUP(A453,'Medical Examinations'!A451:M2793,6,FALSE)</f>
        <v>No</v>
      </c>
      <c r="H453" s="35">
        <f>VLOOKUP(A453,'Medical Examinations'!$A$2:$M$2344,7,FALSE)</f>
        <v>0</v>
      </c>
      <c r="I453" s="35" t="str">
        <f>VLOOKUP(A453,'Medical Examinations'!A451:M2793,8,FALSE)</f>
        <v>No</v>
      </c>
      <c r="J453" s="35" t="str">
        <f>VLOOKUP(A453,'Medical Examinations'!A451:M2793,9,FALSE)</f>
        <v>NORMAL WEIGHT</v>
      </c>
      <c r="K453" s="35" t="str">
        <f>VLOOKUP(A453,'Medical Examinations'!A451:M2793,10,FALSE)</f>
        <v>NORMAL</v>
      </c>
      <c r="L453" s="47">
        <f>VLOOKUP(A453,'Hospitalisation Details'!A451:M2793,12,FALSE)</f>
        <v>36398</v>
      </c>
      <c r="M453" s="34">
        <f>VLOOKUP(A453,'Hospitalisation Details'!A442:M2784,6,FALSE)</f>
        <v>22395.74</v>
      </c>
      <c r="N453" s="35" t="str">
        <f>VLOOKUP(A453,'Hospitalisation Details'!A451:M2793,7,FALSE)</f>
        <v>tier - 3</v>
      </c>
      <c r="O453" s="35" t="str">
        <f>VLOOKUP(A453,'Hospitalisation Details'!A451:M2793,8,FALSE)</f>
        <v>tier - 2</v>
      </c>
      <c r="P453" s="35" t="str">
        <f>VLOOKUP(A453,'Hospitalisation Details'!A451:M2793,9,FALSE)</f>
        <v>R1024</v>
      </c>
      <c r="Q453" s="35">
        <f ca="1">VLOOKUP(A453,'Hospitalisation Details'!A451:M2793,13,FALSE)</f>
        <v>25</v>
      </c>
      <c r="R453" s="32"/>
    </row>
    <row r="454" spans="1:18" ht="15.75" x14ac:dyDescent="0.25">
      <c r="A454" s="42" t="s">
        <v>1911</v>
      </c>
      <c r="B454" s="35" t="str">
        <f>VLOOKUP(A454,'Customer Names'!A451:D2786,3,FALSE)</f>
        <v>Palmer</v>
      </c>
      <c r="C454" s="35">
        <f>VLOOKUP(A454,'Medical Examinations'!A452:M2794,2,FALSE)</f>
        <v>28.12</v>
      </c>
      <c r="D454" s="35">
        <f>VLOOKUP(A454,'Medical Examinations'!A452:M2794,3,FALSE)</f>
        <v>4.88</v>
      </c>
      <c r="E454" s="35" t="str">
        <f>VLOOKUP(A454,'Medical Examinations'!A452:M2794,4,FALSE)</f>
        <v>No</v>
      </c>
      <c r="F454" s="35" t="str">
        <f>VLOOKUP(A454,'Medical Examinations'!A452:M2794,5,FALSE)</f>
        <v>No</v>
      </c>
      <c r="G454" s="35" t="str">
        <f>VLOOKUP(A454,'Medical Examinations'!A452:M2794,6,FALSE)</f>
        <v>No</v>
      </c>
      <c r="H454" s="35">
        <f>VLOOKUP(A454,'Medical Examinations'!$A$2:$M$2344,7,FALSE)</f>
        <v>0</v>
      </c>
      <c r="I454" s="35" t="str">
        <f>VLOOKUP(A454,'Medical Examinations'!A452:M2794,8,FALSE)</f>
        <v>yes</v>
      </c>
      <c r="J454" s="35" t="str">
        <f>VLOOKUP(A454,'Medical Examinations'!A452:M2794,9,FALSE)</f>
        <v>OVERWEIGHT</v>
      </c>
      <c r="K454" s="35" t="str">
        <f>VLOOKUP(A454,'Medical Examinations'!A452:M2794,10,FALSE)</f>
        <v>NORMAL</v>
      </c>
      <c r="L454" s="47">
        <f>VLOOKUP(A454,'Hospitalisation Details'!A452:M2794,12,FALSE)</f>
        <v>30312</v>
      </c>
      <c r="M454" s="34">
        <f>VLOOKUP(A454,'Hospitalisation Details'!A443:M2785,6,FALSE)</f>
        <v>22331.57</v>
      </c>
      <c r="N454" s="35" t="str">
        <f>VLOOKUP(A454,'Hospitalisation Details'!A452:M2794,7,FALSE)</f>
        <v>tier - 2</v>
      </c>
      <c r="O454" s="35" t="str">
        <f>VLOOKUP(A454,'Hospitalisation Details'!A452:M2794,8,FALSE)</f>
        <v>tier - 3</v>
      </c>
      <c r="P454" s="35" t="str">
        <f>VLOOKUP(A454,'Hospitalisation Details'!A452:M2794,9,FALSE)</f>
        <v>R1024</v>
      </c>
      <c r="Q454" s="35">
        <f ca="1">VLOOKUP(A454,'Hospitalisation Details'!A452:M2794,13,FALSE)</f>
        <v>42</v>
      </c>
      <c r="R454" s="32"/>
    </row>
    <row r="455" spans="1:18" ht="15.75" x14ac:dyDescent="0.25">
      <c r="A455" s="43" t="s">
        <v>1910</v>
      </c>
      <c r="B455" s="35" t="str">
        <f>VLOOKUP(A455,'Customer Names'!A452:D2787,3,FALSE)</f>
        <v>Wang</v>
      </c>
      <c r="C455" s="35">
        <f>VLOOKUP(A455,'Medical Examinations'!A453:M2795,2,FALSE)</f>
        <v>23.21</v>
      </c>
      <c r="D455" s="35">
        <f>VLOOKUP(A455,'Medical Examinations'!A453:M2795,3,FALSE)</f>
        <v>6.76</v>
      </c>
      <c r="E455" s="35" t="str">
        <f>VLOOKUP(A455,'Medical Examinations'!A453:M2795,4,FALSE)</f>
        <v>No</v>
      </c>
      <c r="F455" s="35" t="str">
        <f>VLOOKUP(A455,'Medical Examinations'!A453:M2795,5,FALSE)</f>
        <v>No</v>
      </c>
      <c r="G455" s="35" t="str">
        <f>VLOOKUP(A455,'Medical Examinations'!A453:M2795,6,FALSE)</f>
        <v>No</v>
      </c>
      <c r="H455" s="35">
        <f>VLOOKUP(A455,'Medical Examinations'!$A$2:$M$2344,7,FALSE)</f>
        <v>0</v>
      </c>
      <c r="I455" s="35" t="str">
        <f>VLOOKUP(A455,'Medical Examinations'!A453:M2795,8,FALSE)</f>
        <v>yes</v>
      </c>
      <c r="J455" s="35" t="str">
        <f>VLOOKUP(A455,'Medical Examinations'!A453:M2795,9,FALSE)</f>
        <v>NORMAL WEIGHT</v>
      </c>
      <c r="K455" s="35" t="str">
        <f>VLOOKUP(A455,'Medical Examinations'!A453:M2795,10,FALSE)</f>
        <v>DIABETES</v>
      </c>
      <c r="L455" s="47">
        <f>VLOOKUP(A455,'Hospitalisation Details'!A453:M2795,12,FALSE)</f>
        <v>26100</v>
      </c>
      <c r="M455" s="34">
        <f>VLOOKUP(A455,'Hospitalisation Details'!A444:M2786,6,FALSE)</f>
        <v>22218.11</v>
      </c>
      <c r="N455" s="35" t="str">
        <f>VLOOKUP(A455,'Hospitalisation Details'!A453:M2795,7,FALSE)</f>
        <v>tier - 2</v>
      </c>
      <c r="O455" s="35" t="str">
        <f>VLOOKUP(A455,'Hospitalisation Details'!A453:M2795,8,FALSE)</f>
        <v>tier - 3</v>
      </c>
      <c r="P455" s="35" t="str">
        <f>VLOOKUP(A455,'Hospitalisation Details'!A453:M2795,9,FALSE)</f>
        <v>R1013</v>
      </c>
      <c r="Q455" s="35">
        <f ca="1">VLOOKUP(A455,'Hospitalisation Details'!A453:M2795,13,FALSE)</f>
        <v>53</v>
      </c>
      <c r="R455" s="32"/>
    </row>
    <row r="456" spans="1:18" ht="15.75" x14ac:dyDescent="0.25">
      <c r="A456" s="42" t="s">
        <v>1909</v>
      </c>
      <c r="B456" s="35" t="str">
        <f>VLOOKUP(A456,'Customer Names'!A453:D2788,3,FALSE)</f>
        <v>Beasley</v>
      </c>
      <c r="C456" s="35">
        <f>VLOOKUP(A456,'Medical Examinations'!A454:M2796,2,FALSE)</f>
        <v>23.98</v>
      </c>
      <c r="D456" s="35">
        <f>VLOOKUP(A456,'Medical Examinations'!A454:M2796,3,FALSE)</f>
        <v>10.67</v>
      </c>
      <c r="E456" s="35" t="str">
        <f>VLOOKUP(A456,'Medical Examinations'!A454:M2796,4,FALSE)</f>
        <v>No</v>
      </c>
      <c r="F456" s="35" t="str">
        <f>VLOOKUP(A456,'Medical Examinations'!A454:M2796,5,FALSE)</f>
        <v>No</v>
      </c>
      <c r="G456" s="35" t="str">
        <f>VLOOKUP(A456,'Medical Examinations'!A454:M2796,6,FALSE)</f>
        <v>No</v>
      </c>
      <c r="H456" s="35">
        <f>VLOOKUP(A456,'Medical Examinations'!$A$2:$M$2344,7,FALSE)</f>
        <v>0</v>
      </c>
      <c r="I456" s="35" t="str">
        <f>VLOOKUP(A456,'Medical Examinations'!A454:M2796,8,FALSE)</f>
        <v>No</v>
      </c>
      <c r="J456" s="35" t="str">
        <f>VLOOKUP(A456,'Medical Examinations'!A454:M2796,9,FALSE)</f>
        <v>NORMAL WEIGHT</v>
      </c>
      <c r="K456" s="35" t="str">
        <f>VLOOKUP(A456,'Medical Examinations'!A454:M2796,10,FALSE)</f>
        <v>DIABETES</v>
      </c>
      <c r="L456" s="47">
        <f>VLOOKUP(A456,'Hospitalisation Details'!A454:M2796,12,FALSE)</f>
        <v>23978</v>
      </c>
      <c r="M456" s="34">
        <f>VLOOKUP(A456,'Hospitalisation Details'!A445:M2787,6,FALSE)</f>
        <v>22192.44</v>
      </c>
      <c r="N456" s="35" t="str">
        <f>VLOOKUP(A456,'Hospitalisation Details'!A454:M2796,7,FALSE)</f>
        <v>tier - 3</v>
      </c>
      <c r="O456" s="35" t="str">
        <f>VLOOKUP(A456,'Hospitalisation Details'!A454:M2796,8,FALSE)</f>
        <v>tier - 1</v>
      </c>
      <c r="P456" s="35" t="str">
        <f>VLOOKUP(A456,'Hospitalisation Details'!A454:M2796,9,FALSE)</f>
        <v>R1013</v>
      </c>
      <c r="Q456" s="35">
        <f ca="1">VLOOKUP(A456,'Hospitalisation Details'!A454:M2796,13,FALSE)</f>
        <v>59</v>
      </c>
      <c r="R456" s="32"/>
    </row>
    <row r="457" spans="1:18" ht="15.75" x14ac:dyDescent="0.25">
      <c r="A457" s="43" t="s">
        <v>1908</v>
      </c>
      <c r="B457" s="35" t="str">
        <f>VLOOKUP(A457,'Customer Names'!A454:D2789,3,FALSE)</f>
        <v>Bedbury</v>
      </c>
      <c r="C457" s="35">
        <f>VLOOKUP(A457,'Medical Examinations'!A455:M2797,2,FALSE)</f>
        <v>30</v>
      </c>
      <c r="D457" s="35">
        <f>VLOOKUP(A457,'Medical Examinations'!A455:M2797,3,FALSE)</f>
        <v>6.21</v>
      </c>
      <c r="E457" s="35" t="str">
        <f>VLOOKUP(A457,'Medical Examinations'!A455:M2797,4,FALSE)</f>
        <v>No</v>
      </c>
      <c r="F457" s="35" t="str">
        <f>VLOOKUP(A457,'Medical Examinations'!A455:M2797,5,FALSE)</f>
        <v>No</v>
      </c>
      <c r="G457" s="35" t="str">
        <f>VLOOKUP(A457,'Medical Examinations'!A455:M2797,6,FALSE)</f>
        <v>No</v>
      </c>
      <c r="H457" s="35">
        <f>VLOOKUP(A457,'Medical Examinations'!$A$2:$M$2344,7,FALSE)</f>
        <v>0</v>
      </c>
      <c r="I457" s="35" t="str">
        <f>VLOOKUP(A457,'Medical Examinations'!A455:M2797,8,FALSE)</f>
        <v>yes</v>
      </c>
      <c r="J457" s="35" t="str">
        <f>VLOOKUP(A457,'Medical Examinations'!A455:M2797,9,FALSE)</f>
        <v>OBESITY</v>
      </c>
      <c r="K457" s="35" t="str">
        <f>VLOOKUP(A457,'Medical Examinations'!A455:M2797,10,FALSE)</f>
        <v>PREDIABETES</v>
      </c>
      <c r="L457" s="47">
        <f>VLOOKUP(A457,'Hospitalisation Details'!A455:M2797,12,FALSE)</f>
        <v>29476</v>
      </c>
      <c r="M457" s="34">
        <f>VLOOKUP(A457,'Hospitalisation Details'!A446:M2788,6,FALSE)</f>
        <v>22144.03</v>
      </c>
      <c r="N457" s="35" t="str">
        <f>VLOOKUP(A457,'Hospitalisation Details'!A455:M2797,7,FALSE)</f>
        <v>tier - 2</v>
      </c>
      <c r="O457" s="35" t="str">
        <f>VLOOKUP(A457,'Hospitalisation Details'!A455:M2797,8,FALSE)</f>
        <v>tier - 2</v>
      </c>
      <c r="P457" s="35" t="str">
        <f>VLOOKUP(A457,'Hospitalisation Details'!A455:M2797,9,FALSE)</f>
        <v>R1011</v>
      </c>
      <c r="Q457" s="35">
        <f ca="1">VLOOKUP(A457,'Hospitalisation Details'!A455:M2797,13,FALSE)</f>
        <v>44</v>
      </c>
      <c r="R457" s="32"/>
    </row>
    <row r="458" spans="1:18" ht="15.75" x14ac:dyDescent="0.25">
      <c r="A458" s="42" t="s">
        <v>1907</v>
      </c>
      <c r="B458" s="35" t="str">
        <f>VLOOKUP(A458,'Customer Names'!A455:D2790,3,FALSE)</f>
        <v>Stemberger</v>
      </c>
      <c r="C458" s="35">
        <f>VLOOKUP(A458,'Medical Examinations'!A456:M2798,2,FALSE)</f>
        <v>17.350000000000001</v>
      </c>
      <c r="D458" s="35">
        <f>VLOOKUP(A458,'Medical Examinations'!A456:M2798,3,FALSE)</f>
        <v>5.03</v>
      </c>
      <c r="E458" s="35" t="str">
        <f>VLOOKUP(A458,'Medical Examinations'!A456:M2798,4,FALSE)</f>
        <v>yes</v>
      </c>
      <c r="F458" s="35" t="str">
        <f>VLOOKUP(A458,'Medical Examinations'!A456:M2798,5,FALSE)</f>
        <v>No</v>
      </c>
      <c r="G458" s="35" t="str">
        <f>VLOOKUP(A458,'Medical Examinations'!A456:M2798,6,FALSE)</f>
        <v>No</v>
      </c>
      <c r="H458" s="35">
        <f>VLOOKUP(A458,'Medical Examinations'!$A$2:$M$2344,7,FALSE)</f>
        <v>0</v>
      </c>
      <c r="I458" s="35" t="str">
        <f>VLOOKUP(A458,'Medical Examinations'!A456:M2798,8,FALSE)</f>
        <v>yes</v>
      </c>
      <c r="J458" s="35" t="str">
        <f>VLOOKUP(A458,'Medical Examinations'!A456:M2798,9,FALSE)</f>
        <v>UNDERWEIGHT</v>
      </c>
      <c r="K458" s="35" t="str">
        <f>VLOOKUP(A458,'Medical Examinations'!A456:M2798,10,FALSE)</f>
        <v>NORMAL</v>
      </c>
      <c r="L458" s="47">
        <f>VLOOKUP(A458,'Hospitalisation Details'!A456:M2798,12,FALSE)</f>
        <v>37131</v>
      </c>
      <c r="M458" s="34">
        <f>VLOOKUP(A458,'Hospitalisation Details'!A447:M2789,6,FALSE)</f>
        <v>22097.62</v>
      </c>
      <c r="N458" s="35" t="str">
        <f>VLOOKUP(A458,'Hospitalisation Details'!A456:M2798,7,FALSE)</f>
        <v>tier - 3</v>
      </c>
      <c r="O458" s="35" t="str">
        <f>VLOOKUP(A458,'Hospitalisation Details'!A456:M2798,8,FALSE)</f>
        <v>tier - 1</v>
      </c>
      <c r="P458" s="35" t="str">
        <f>VLOOKUP(A458,'Hospitalisation Details'!A456:M2798,9,FALSE)</f>
        <v>R1011</v>
      </c>
      <c r="Q458" s="35">
        <f ca="1">VLOOKUP(A458,'Hospitalisation Details'!A456:M2798,13,FALSE)</f>
        <v>23</v>
      </c>
      <c r="R458" s="32"/>
    </row>
    <row r="459" spans="1:18" ht="15.75" x14ac:dyDescent="0.25">
      <c r="A459" s="43" t="s">
        <v>1906</v>
      </c>
      <c r="B459" s="35" t="str">
        <f>VLOOKUP(A459,'Customer Names'!A456:D2791,3,FALSE)</f>
        <v>Chebet</v>
      </c>
      <c r="C459" s="35">
        <f>VLOOKUP(A459,'Medical Examinations'!A457:M2799,2,FALSE)</f>
        <v>22.704999999999998</v>
      </c>
      <c r="D459" s="35">
        <f>VLOOKUP(A459,'Medical Examinations'!A457:M2799,3,FALSE)</f>
        <v>5.27</v>
      </c>
      <c r="E459" s="35" t="str">
        <f>VLOOKUP(A459,'Medical Examinations'!A457:M2799,4,FALSE)</f>
        <v>No</v>
      </c>
      <c r="F459" s="35" t="str">
        <f>VLOOKUP(A459,'Medical Examinations'!A457:M2799,5,FALSE)</f>
        <v>No</v>
      </c>
      <c r="G459" s="35" t="str">
        <f>VLOOKUP(A459,'Medical Examinations'!A457:M2799,6,FALSE)</f>
        <v>No</v>
      </c>
      <c r="H459" s="35">
        <f>VLOOKUP(A459,'Medical Examinations'!$A$2:$M$2344,7,FALSE)</f>
        <v>0</v>
      </c>
      <c r="I459" s="35" t="str">
        <f>VLOOKUP(A459,'Medical Examinations'!A457:M2799,8,FALSE)</f>
        <v>No</v>
      </c>
      <c r="J459" s="35" t="str">
        <f>VLOOKUP(A459,'Medical Examinations'!A457:M2799,9,FALSE)</f>
        <v>NORMAL WEIGHT</v>
      </c>
      <c r="K459" s="35" t="str">
        <f>VLOOKUP(A459,'Medical Examinations'!A457:M2799,10,FALSE)</f>
        <v>NORMAL</v>
      </c>
      <c r="L459" s="47">
        <f>VLOOKUP(A459,'Hospitalisation Details'!A457:M2799,12,FALSE)</f>
        <v>32795</v>
      </c>
      <c r="M459" s="34">
        <f>VLOOKUP(A459,'Hospitalisation Details'!A448:M2790,6,FALSE)</f>
        <v>21984.47</v>
      </c>
      <c r="N459" s="35" t="str">
        <f>VLOOKUP(A459,'Hospitalisation Details'!A457:M2799,7,FALSE)</f>
        <v>tier - 3</v>
      </c>
      <c r="O459" s="35" t="str">
        <f>VLOOKUP(A459,'Hospitalisation Details'!A457:M2799,8,FALSE)</f>
        <v>tier - 1</v>
      </c>
      <c r="P459" s="35" t="str">
        <f>VLOOKUP(A459,'Hospitalisation Details'!A457:M2799,9,FALSE)</f>
        <v>R1012</v>
      </c>
      <c r="Q459" s="35">
        <f ca="1">VLOOKUP(A459,'Hospitalisation Details'!A457:M2799,13,FALSE)</f>
        <v>35</v>
      </c>
      <c r="R459" s="32"/>
    </row>
    <row r="460" spans="1:18" ht="15.75" x14ac:dyDescent="0.25">
      <c r="A460" s="42" t="s">
        <v>1905</v>
      </c>
      <c r="B460" s="35" t="str">
        <f>VLOOKUP(A460,'Customer Names'!A457:D2792,3,FALSE)</f>
        <v>Muir</v>
      </c>
      <c r="C460" s="35">
        <f>VLOOKUP(A460,'Medical Examinations'!A458:M2800,2,FALSE)</f>
        <v>25.41</v>
      </c>
      <c r="D460" s="35">
        <f>VLOOKUP(A460,'Medical Examinations'!A458:M2800,3,FALSE)</f>
        <v>10.53</v>
      </c>
      <c r="E460" s="35" t="str">
        <f>VLOOKUP(A460,'Medical Examinations'!A458:M2800,4,FALSE)</f>
        <v>yes</v>
      </c>
      <c r="F460" s="35" t="str">
        <f>VLOOKUP(A460,'Medical Examinations'!A458:M2800,5,FALSE)</f>
        <v>No</v>
      </c>
      <c r="G460" s="35" t="str">
        <f>VLOOKUP(A460,'Medical Examinations'!A458:M2800,6,FALSE)</f>
        <v>No</v>
      </c>
      <c r="H460" s="35">
        <f>VLOOKUP(A460,'Medical Examinations'!$A$2:$M$2344,7,FALSE)</f>
        <v>1</v>
      </c>
      <c r="I460" s="35" t="str">
        <f>VLOOKUP(A460,'Medical Examinations'!A458:M2800,8,FALSE)</f>
        <v>yes</v>
      </c>
      <c r="J460" s="35" t="str">
        <f>VLOOKUP(A460,'Medical Examinations'!A458:M2800,9,FALSE)</f>
        <v>OVERWEIGHT</v>
      </c>
      <c r="K460" s="35" t="str">
        <f>VLOOKUP(A460,'Medical Examinations'!A458:M2800,10,FALSE)</f>
        <v>DIABETES</v>
      </c>
      <c r="L460" s="47">
        <f>VLOOKUP(A460,'Hospitalisation Details'!A458:M2800,12,FALSE)</f>
        <v>27747</v>
      </c>
      <c r="M460" s="34">
        <f>VLOOKUP(A460,'Hospitalisation Details'!A449:M2791,6,FALSE)</f>
        <v>21978.68</v>
      </c>
      <c r="N460" s="35" t="str">
        <f>VLOOKUP(A460,'Hospitalisation Details'!A458:M2800,7,FALSE)</f>
        <v>tier - 3</v>
      </c>
      <c r="O460" s="35" t="str">
        <f>VLOOKUP(A460,'Hospitalisation Details'!A458:M2800,8,FALSE)</f>
        <v>tier - 3</v>
      </c>
      <c r="P460" s="35" t="str">
        <f>VLOOKUP(A460,'Hospitalisation Details'!A458:M2800,9,FALSE)</f>
        <v>R1013</v>
      </c>
      <c r="Q460" s="35">
        <f ca="1">VLOOKUP(A460,'Hospitalisation Details'!A458:M2800,13,FALSE)</f>
        <v>49</v>
      </c>
      <c r="R460" s="32"/>
    </row>
    <row r="461" spans="1:18" ht="15.75" x14ac:dyDescent="0.25">
      <c r="A461" s="43" t="s">
        <v>1904</v>
      </c>
      <c r="B461" s="35" t="str">
        <f>VLOOKUP(A461,'Customer Names'!A458:D2793,3,FALSE)</f>
        <v>Yang</v>
      </c>
      <c r="C461" s="35">
        <f>VLOOKUP(A461,'Medical Examinations'!A459:M2801,2,FALSE)</f>
        <v>18.23</v>
      </c>
      <c r="D461" s="35">
        <f>VLOOKUP(A461,'Medical Examinations'!A459:M2801,3,FALSE)</f>
        <v>5.78</v>
      </c>
      <c r="E461" s="35" t="str">
        <f>VLOOKUP(A461,'Medical Examinations'!A459:M2801,4,FALSE)</f>
        <v>No</v>
      </c>
      <c r="F461" s="35" t="str">
        <f>VLOOKUP(A461,'Medical Examinations'!A459:M2801,5,FALSE)</f>
        <v>No</v>
      </c>
      <c r="G461" s="35" t="str">
        <f>VLOOKUP(A461,'Medical Examinations'!A459:M2801,6,FALSE)</f>
        <v>Yes</v>
      </c>
      <c r="H461" s="35">
        <f>VLOOKUP(A461,'Medical Examinations'!$A$2:$M$2344,7,FALSE)</f>
        <v>1</v>
      </c>
      <c r="I461" s="35" t="str">
        <f>VLOOKUP(A461,'Medical Examinations'!A459:M2801,8,FALSE)</f>
        <v>yes</v>
      </c>
      <c r="J461" s="35" t="str">
        <f>VLOOKUP(A461,'Medical Examinations'!A459:M2801,9,FALSE)</f>
        <v>UNDERWEIGHT</v>
      </c>
      <c r="K461" s="35" t="str">
        <f>VLOOKUP(A461,'Medical Examinations'!A459:M2801,10,FALSE)</f>
        <v>PREDIABETES</v>
      </c>
      <c r="L461" s="47">
        <f>VLOOKUP(A461,'Hospitalisation Details'!A459:M2801,12,FALSE)</f>
        <v>37892</v>
      </c>
      <c r="M461" s="34">
        <f>VLOOKUP(A461,'Hospitalisation Details'!A450:M2792,6,FALSE)</f>
        <v>21882.400000000001</v>
      </c>
      <c r="N461" s="35" t="str">
        <f>VLOOKUP(A461,'Hospitalisation Details'!A459:M2801,7,FALSE)</f>
        <v>tier - 2</v>
      </c>
      <c r="O461" s="35" t="str">
        <f>VLOOKUP(A461,'Hospitalisation Details'!A459:M2801,8,FALSE)</f>
        <v>tier - 1</v>
      </c>
      <c r="P461" s="35" t="str">
        <f>VLOOKUP(A461,'Hospitalisation Details'!A459:M2801,9,FALSE)</f>
        <v>R1011</v>
      </c>
      <c r="Q461" s="35">
        <f ca="1">VLOOKUP(A461,'Hospitalisation Details'!A459:M2801,13,FALSE)</f>
        <v>21</v>
      </c>
      <c r="R461" s="32"/>
    </row>
    <row r="462" spans="1:18" ht="15.75" x14ac:dyDescent="0.25">
      <c r="A462" s="42" t="s">
        <v>1903</v>
      </c>
      <c r="B462" s="35" t="str">
        <f>VLOOKUP(A462,'Customer Names'!A459:D2794,3,FALSE)</f>
        <v>Gravel</v>
      </c>
      <c r="C462" s="35">
        <f>VLOOKUP(A462,'Medical Examinations'!A460:M2802,2,FALSE)</f>
        <v>24.7</v>
      </c>
      <c r="D462" s="35">
        <f>VLOOKUP(A462,'Medical Examinations'!A460:M2802,3,FALSE)</f>
        <v>4.3600000000000003</v>
      </c>
      <c r="E462" s="35" t="str">
        <f>VLOOKUP(A462,'Medical Examinations'!A460:M2802,4,FALSE)</f>
        <v>No</v>
      </c>
      <c r="F462" s="35" t="str">
        <f>VLOOKUP(A462,'Medical Examinations'!A460:M2802,5,FALSE)</f>
        <v>No</v>
      </c>
      <c r="G462" s="35" t="str">
        <f>VLOOKUP(A462,'Medical Examinations'!A460:M2802,6,FALSE)</f>
        <v>Yes</v>
      </c>
      <c r="H462" s="35">
        <f>VLOOKUP(A462,'Medical Examinations'!$A$2:$M$2344,7,FALSE)</f>
        <v>1</v>
      </c>
      <c r="I462" s="35" t="str">
        <f>VLOOKUP(A462,'Medical Examinations'!A460:M2802,8,FALSE)</f>
        <v>yes</v>
      </c>
      <c r="J462" s="35" t="str">
        <f>VLOOKUP(A462,'Medical Examinations'!A460:M2802,9,FALSE)</f>
        <v>NORMAL WEIGHT</v>
      </c>
      <c r="K462" s="35" t="str">
        <f>VLOOKUP(A462,'Medical Examinations'!A460:M2802,10,FALSE)</f>
        <v>NORMAL</v>
      </c>
      <c r="L462" s="47">
        <f>VLOOKUP(A462,'Hospitalisation Details'!A460:M2802,12,FALSE)</f>
        <v>29084</v>
      </c>
      <c r="M462" s="34">
        <f>VLOOKUP(A462,'Hospitalisation Details'!A451:M2793,6,FALSE)</f>
        <v>21880.82</v>
      </c>
      <c r="N462" s="35" t="str">
        <f>VLOOKUP(A462,'Hospitalisation Details'!A460:M2802,7,FALSE)</f>
        <v>tier - 3</v>
      </c>
      <c r="O462" s="35" t="str">
        <f>VLOOKUP(A462,'Hospitalisation Details'!A460:M2802,8,FALSE)</f>
        <v>tier - 1</v>
      </c>
      <c r="P462" s="35" t="str">
        <f>VLOOKUP(A462,'Hospitalisation Details'!A460:M2802,9,FALSE)</f>
        <v>R1012</v>
      </c>
      <c r="Q462" s="35">
        <f ca="1">VLOOKUP(A462,'Hospitalisation Details'!A460:M2802,13,FALSE)</f>
        <v>45</v>
      </c>
      <c r="R462" s="32"/>
    </row>
    <row r="463" spans="1:18" ht="15.75" x14ac:dyDescent="0.25">
      <c r="A463" s="43" t="s">
        <v>1902</v>
      </c>
      <c r="B463" s="35" t="str">
        <f>VLOOKUP(A463,'Customer Names'!A460:D2795,3,FALSE)</f>
        <v>Smith</v>
      </c>
      <c r="C463" s="35">
        <f>VLOOKUP(A463,'Medical Examinations'!A461:M2803,2,FALSE)</f>
        <v>37.4</v>
      </c>
      <c r="D463" s="35">
        <f>VLOOKUP(A463,'Medical Examinations'!A461:M2803,3,FALSE)</f>
        <v>9.7200000000000006</v>
      </c>
      <c r="E463" s="35" t="str">
        <f>VLOOKUP(A463,'Medical Examinations'!A461:M2803,4,FALSE)</f>
        <v>yes</v>
      </c>
      <c r="F463" s="35" t="str">
        <f>VLOOKUP(A463,'Medical Examinations'!A461:M2803,5,FALSE)</f>
        <v>No</v>
      </c>
      <c r="G463" s="35" t="str">
        <f>VLOOKUP(A463,'Medical Examinations'!A461:M2803,6,FALSE)</f>
        <v>Yes</v>
      </c>
      <c r="H463" s="35">
        <f>VLOOKUP(A463,'Medical Examinations'!$A$2:$M$2344,7,FALSE)</f>
        <v>1</v>
      </c>
      <c r="I463" s="35" t="str">
        <f>VLOOKUP(A463,'Medical Examinations'!A461:M2803,8,FALSE)</f>
        <v>No</v>
      </c>
      <c r="J463" s="35" t="str">
        <f>VLOOKUP(A463,'Medical Examinations'!A461:M2803,9,FALSE)</f>
        <v>OBESITY</v>
      </c>
      <c r="K463" s="35" t="str">
        <f>VLOOKUP(A463,'Medical Examinations'!A461:M2803,10,FALSE)</f>
        <v>DIABETES</v>
      </c>
      <c r="L463" s="47">
        <f>VLOOKUP(A463,'Hospitalisation Details'!A461:M2803,12,FALSE)</f>
        <v>23250</v>
      </c>
      <c r="M463" s="34">
        <f>VLOOKUP(A463,'Hospitalisation Details'!A452:M2794,6,FALSE)</f>
        <v>21797</v>
      </c>
      <c r="N463" s="35" t="str">
        <f>VLOOKUP(A463,'Hospitalisation Details'!A461:M2803,7,FALSE)</f>
        <v>tier - 3</v>
      </c>
      <c r="O463" s="35" t="str">
        <f>VLOOKUP(A463,'Hospitalisation Details'!A461:M2803,8,FALSE)</f>
        <v>tier - 1</v>
      </c>
      <c r="P463" s="35" t="str">
        <f>VLOOKUP(A463,'Hospitalisation Details'!A461:M2803,9,FALSE)</f>
        <v>R1011</v>
      </c>
      <c r="Q463" s="35">
        <f ca="1">VLOOKUP(A463,'Hospitalisation Details'!A461:M2803,13,FALSE)</f>
        <v>61</v>
      </c>
      <c r="R463" s="32"/>
    </row>
    <row r="464" spans="1:18" ht="15.75" x14ac:dyDescent="0.25">
      <c r="A464" s="42" t="s">
        <v>1901</v>
      </c>
      <c r="B464" s="35" t="str">
        <f>VLOOKUP(A464,'Customer Names'!A461:D2796,3,FALSE)</f>
        <v>Williams</v>
      </c>
      <c r="C464" s="35">
        <f>VLOOKUP(A464,'Medical Examinations'!A462:M2804,2,FALSE)</f>
        <v>26.885000000000002</v>
      </c>
      <c r="D464" s="35">
        <f>VLOOKUP(A464,'Medical Examinations'!A462:M2804,3,FALSE)</f>
        <v>5.18</v>
      </c>
      <c r="E464" s="35" t="str">
        <f>VLOOKUP(A464,'Medical Examinations'!A462:M2804,4,FALSE)</f>
        <v>No</v>
      </c>
      <c r="F464" s="35" t="str">
        <f>VLOOKUP(A464,'Medical Examinations'!A462:M2804,5,FALSE)</f>
        <v>No</v>
      </c>
      <c r="G464" s="35" t="str">
        <f>VLOOKUP(A464,'Medical Examinations'!A462:M2804,6,FALSE)</f>
        <v>Yes</v>
      </c>
      <c r="H464" s="35">
        <f>VLOOKUP(A464,'Medical Examinations'!$A$2:$M$2344,7,FALSE)</f>
        <v>1</v>
      </c>
      <c r="I464" s="35" t="str">
        <f>VLOOKUP(A464,'Medical Examinations'!A462:M2804,8,FALSE)</f>
        <v>yes</v>
      </c>
      <c r="J464" s="35" t="str">
        <f>VLOOKUP(A464,'Medical Examinations'!A462:M2804,9,FALSE)</f>
        <v>OVERWEIGHT</v>
      </c>
      <c r="K464" s="35" t="str">
        <f>VLOOKUP(A464,'Medical Examinations'!A462:M2804,10,FALSE)</f>
        <v>NORMAL</v>
      </c>
      <c r="L464" s="47">
        <f>VLOOKUP(A464,'Hospitalisation Details'!A462:M2804,12,FALSE)</f>
        <v>29126</v>
      </c>
      <c r="M464" s="34">
        <f>VLOOKUP(A464,'Hospitalisation Details'!A453:M2795,6,FALSE)</f>
        <v>21774.32</v>
      </c>
      <c r="N464" s="35" t="str">
        <f>VLOOKUP(A464,'Hospitalisation Details'!A462:M2804,7,FALSE)</f>
        <v>tier - 3</v>
      </c>
      <c r="O464" s="35" t="str">
        <f>VLOOKUP(A464,'Hospitalisation Details'!A462:M2804,8,FALSE)</f>
        <v>tier - 2</v>
      </c>
      <c r="P464" s="35" t="str">
        <f>VLOOKUP(A464,'Hospitalisation Details'!A462:M2804,9,FALSE)</f>
        <v>R1012</v>
      </c>
      <c r="Q464" s="35">
        <f ca="1">VLOOKUP(A464,'Hospitalisation Details'!A462:M2804,13,FALSE)</f>
        <v>45</v>
      </c>
      <c r="R464" s="32"/>
    </row>
    <row r="465" spans="1:18" ht="15.75" x14ac:dyDescent="0.25">
      <c r="A465" s="43" t="s">
        <v>1900</v>
      </c>
      <c r="B465" s="35" t="str">
        <f>VLOOKUP(A465,'Customer Names'!A462:D2797,3,FALSE)</f>
        <v>Meyer</v>
      </c>
      <c r="C465" s="35">
        <f>VLOOKUP(A465,'Medical Examinations'!A463:M2805,2,FALSE)</f>
        <v>25.27</v>
      </c>
      <c r="D465" s="35">
        <f>VLOOKUP(A465,'Medical Examinations'!A463:M2805,3,FALSE)</f>
        <v>5.29</v>
      </c>
      <c r="E465" s="35" t="str">
        <f>VLOOKUP(A465,'Medical Examinations'!A463:M2805,4,FALSE)</f>
        <v>No</v>
      </c>
      <c r="F465" s="35" t="str">
        <f>VLOOKUP(A465,'Medical Examinations'!A463:M2805,5,FALSE)</f>
        <v>No</v>
      </c>
      <c r="G465" s="35" t="str">
        <f>VLOOKUP(A465,'Medical Examinations'!A463:M2805,6,FALSE)</f>
        <v>Yes</v>
      </c>
      <c r="H465" s="35">
        <f>VLOOKUP(A465,'Medical Examinations'!$A$2:$M$2344,7,FALSE)</f>
        <v>1</v>
      </c>
      <c r="I465" s="35" t="str">
        <f>VLOOKUP(A465,'Medical Examinations'!A463:M2805,8,FALSE)</f>
        <v>yes</v>
      </c>
      <c r="J465" s="35" t="str">
        <f>VLOOKUP(A465,'Medical Examinations'!A463:M2805,9,FALSE)</f>
        <v>OVERWEIGHT</v>
      </c>
      <c r="K465" s="35" t="str">
        <f>VLOOKUP(A465,'Medical Examinations'!A463:M2805,10,FALSE)</f>
        <v>NORMAL</v>
      </c>
      <c r="L465" s="47">
        <f>VLOOKUP(A465,'Hospitalisation Details'!A463:M2805,12,FALSE)</f>
        <v>29118</v>
      </c>
      <c r="M465" s="34">
        <f>VLOOKUP(A465,'Hospitalisation Details'!A454:M2796,6,FALSE)</f>
        <v>21771.34</v>
      </c>
      <c r="N465" s="35" t="str">
        <f>VLOOKUP(A465,'Hospitalisation Details'!A463:M2805,7,FALSE)</f>
        <v>tier - 3</v>
      </c>
      <c r="O465" s="35" t="str">
        <f>VLOOKUP(A465,'Hospitalisation Details'!A463:M2805,8,FALSE)</f>
        <v>tier - 1</v>
      </c>
      <c r="P465" s="35" t="str">
        <f>VLOOKUP(A465,'Hospitalisation Details'!A463:M2805,9,FALSE)</f>
        <v>R1024</v>
      </c>
      <c r="Q465" s="35">
        <f ca="1">VLOOKUP(A465,'Hospitalisation Details'!A463:M2805,13,FALSE)</f>
        <v>45</v>
      </c>
      <c r="R465" s="32"/>
    </row>
    <row r="466" spans="1:18" ht="15.75" x14ac:dyDescent="0.25">
      <c r="A466" s="42" t="s">
        <v>1899</v>
      </c>
      <c r="B466" s="35" t="str">
        <f>VLOOKUP(A466,'Customer Names'!A463:D2798,3,FALSE)</f>
        <v>Jamieson</v>
      </c>
      <c r="C466" s="35">
        <f>VLOOKUP(A466,'Medical Examinations'!A464:M2806,2,FALSE)</f>
        <v>23.655000000000001</v>
      </c>
      <c r="D466" s="35">
        <f>VLOOKUP(A466,'Medical Examinations'!A464:M2806,3,FALSE)</f>
        <v>4.8600000000000003</v>
      </c>
      <c r="E466" s="35" t="str">
        <f>VLOOKUP(A466,'Medical Examinations'!A464:M2806,4,FALSE)</f>
        <v>yes</v>
      </c>
      <c r="F466" s="35" t="str">
        <f>VLOOKUP(A466,'Medical Examinations'!A464:M2806,5,FALSE)</f>
        <v>No</v>
      </c>
      <c r="G466" s="35" t="str">
        <f>VLOOKUP(A466,'Medical Examinations'!A464:M2806,6,FALSE)</f>
        <v>No</v>
      </c>
      <c r="H466" s="35">
        <f>VLOOKUP(A466,'Medical Examinations'!$A$2:$M$2344,7,FALSE)</f>
        <v>0</v>
      </c>
      <c r="I466" s="35" t="str">
        <f>VLOOKUP(A466,'Medical Examinations'!A464:M2806,8,FALSE)</f>
        <v>yes</v>
      </c>
      <c r="J466" s="35" t="str">
        <f>VLOOKUP(A466,'Medical Examinations'!A464:M2806,9,FALSE)</f>
        <v>NORMAL WEIGHT</v>
      </c>
      <c r="K466" s="35" t="str">
        <f>VLOOKUP(A466,'Medical Examinations'!A464:M2806,10,FALSE)</f>
        <v>NORMAL</v>
      </c>
      <c r="L466" s="47">
        <f>VLOOKUP(A466,'Hospitalisation Details'!A464:M2806,12,FALSE)</f>
        <v>27959</v>
      </c>
      <c r="M466" s="34">
        <f>VLOOKUP(A466,'Hospitalisation Details'!A455:M2797,6,FALSE)</f>
        <v>21677.279999999999</v>
      </c>
      <c r="N466" s="35" t="str">
        <f>VLOOKUP(A466,'Hospitalisation Details'!A464:M2806,7,FALSE)</f>
        <v>tier - 3</v>
      </c>
      <c r="O466" s="35" t="str">
        <f>VLOOKUP(A466,'Hospitalisation Details'!A464:M2806,8,FALSE)</f>
        <v>tier - 1</v>
      </c>
      <c r="P466" s="35" t="str">
        <f>VLOOKUP(A466,'Hospitalisation Details'!A464:M2806,9,FALSE)</f>
        <v>R1012</v>
      </c>
      <c r="Q466" s="35">
        <f ca="1">VLOOKUP(A466,'Hospitalisation Details'!A464:M2806,13,FALSE)</f>
        <v>48</v>
      </c>
      <c r="R466" s="32"/>
    </row>
    <row r="467" spans="1:18" ht="15.75" x14ac:dyDescent="0.25">
      <c r="A467" s="43" t="s">
        <v>1898</v>
      </c>
      <c r="B467" s="35" t="str">
        <f>VLOOKUP(A467,'Customer Names'!A464:D2799,3,FALSE)</f>
        <v>Dufeal</v>
      </c>
      <c r="C467" s="35">
        <f>VLOOKUP(A467,'Medical Examinations'!A465:M2807,2,FALSE)</f>
        <v>55.05</v>
      </c>
      <c r="D467" s="35">
        <f>VLOOKUP(A467,'Medical Examinations'!A465:M2807,3,FALSE)</f>
        <v>7.66</v>
      </c>
      <c r="E467" s="35" t="str">
        <f>VLOOKUP(A467,'Medical Examinations'!A465:M2807,4,FALSE)</f>
        <v>No</v>
      </c>
      <c r="F467" s="35" t="str">
        <f>VLOOKUP(A467,'Medical Examinations'!A465:M2807,5,FALSE)</f>
        <v>No</v>
      </c>
      <c r="G467" s="35" t="str">
        <f>VLOOKUP(A467,'Medical Examinations'!A465:M2807,6,FALSE)</f>
        <v>No</v>
      </c>
      <c r="H467" s="35">
        <f>VLOOKUP(A467,'Medical Examinations'!$A$2:$M$2344,7,FALSE)</f>
        <v>0</v>
      </c>
      <c r="I467" s="35" t="str">
        <f>VLOOKUP(A467,'Medical Examinations'!A465:M2807,8,FALSE)</f>
        <v>No</v>
      </c>
      <c r="J467" s="35" t="str">
        <f>VLOOKUP(A467,'Medical Examinations'!A465:M2807,9,FALSE)</f>
        <v>OBESITY</v>
      </c>
      <c r="K467" s="35" t="str">
        <f>VLOOKUP(A467,'Medical Examinations'!A465:M2807,10,FALSE)</f>
        <v>DIABETES</v>
      </c>
      <c r="L467" s="47">
        <f>VLOOKUP(A467,'Hospitalisation Details'!A465:M2807,12,FALSE)</f>
        <v>22966</v>
      </c>
      <c r="M467" s="34">
        <f>VLOOKUP(A467,'Hospitalisation Details'!A456:M2798,6,FALSE)</f>
        <v>21661.16</v>
      </c>
      <c r="N467" s="35" t="str">
        <f>VLOOKUP(A467,'Hospitalisation Details'!A465:M2807,7,FALSE)</f>
        <v>tier - 2</v>
      </c>
      <c r="O467" s="35" t="str">
        <f>VLOOKUP(A467,'Hospitalisation Details'!A465:M2807,8,FALSE)</f>
        <v>tier - 2</v>
      </c>
      <c r="P467" s="35" t="str">
        <f>VLOOKUP(A467,'Hospitalisation Details'!A465:M2807,9,FALSE)</f>
        <v>R1012</v>
      </c>
      <c r="Q467" s="35">
        <f ca="1">VLOOKUP(A467,'Hospitalisation Details'!A465:M2807,13,FALSE)</f>
        <v>62</v>
      </c>
      <c r="R467" s="32"/>
    </row>
    <row r="468" spans="1:18" ht="15.75" x14ac:dyDescent="0.25">
      <c r="A468" s="42" t="s">
        <v>1897</v>
      </c>
      <c r="B468" s="35" t="str">
        <f>VLOOKUP(A468,'Customer Names'!A465:D2800,3,FALSE)</f>
        <v>Sansonetti</v>
      </c>
      <c r="C468" s="35">
        <f>VLOOKUP(A468,'Medical Examinations'!A466:M2808,2,FALSE)</f>
        <v>24.89</v>
      </c>
      <c r="D468" s="35">
        <f>VLOOKUP(A468,'Medical Examinations'!A466:M2808,3,FALSE)</f>
        <v>6.1</v>
      </c>
      <c r="E468" s="35" t="str">
        <f>VLOOKUP(A468,'Medical Examinations'!A466:M2808,4,FALSE)</f>
        <v>yes</v>
      </c>
      <c r="F468" s="35" t="str">
        <f>VLOOKUP(A468,'Medical Examinations'!A466:M2808,5,FALSE)</f>
        <v>No</v>
      </c>
      <c r="G468" s="35" t="str">
        <f>VLOOKUP(A468,'Medical Examinations'!A466:M2808,6,FALSE)</f>
        <v>Yes</v>
      </c>
      <c r="H468" s="35">
        <f>VLOOKUP(A468,'Medical Examinations'!$A$2:$M$2344,7,FALSE)</f>
        <v>1</v>
      </c>
      <c r="I468" s="35" t="str">
        <f>VLOOKUP(A468,'Medical Examinations'!A466:M2808,8,FALSE)</f>
        <v>yes</v>
      </c>
      <c r="J468" s="35" t="str">
        <f>VLOOKUP(A468,'Medical Examinations'!A466:M2808,9,FALSE)</f>
        <v>NORMAL WEIGHT</v>
      </c>
      <c r="K468" s="35" t="str">
        <f>VLOOKUP(A468,'Medical Examinations'!A466:M2808,10,FALSE)</f>
        <v>PREDIABETES</v>
      </c>
      <c r="L468" s="47">
        <f>VLOOKUP(A468,'Hospitalisation Details'!A466:M2808,12,FALSE)</f>
        <v>30675</v>
      </c>
      <c r="M468" s="34">
        <f>VLOOKUP(A468,'Hospitalisation Details'!A457:M2799,6,FALSE)</f>
        <v>21659.93</v>
      </c>
      <c r="N468" s="35" t="str">
        <f>VLOOKUP(A468,'Hospitalisation Details'!A466:M2808,7,FALSE)</f>
        <v>tier - 3</v>
      </c>
      <c r="O468" s="35" t="str">
        <f>VLOOKUP(A468,'Hospitalisation Details'!A466:M2808,8,FALSE)</f>
        <v>tier - 3</v>
      </c>
      <c r="P468" s="35" t="str">
        <f>VLOOKUP(A468,'Hospitalisation Details'!A466:M2808,9,FALSE)</f>
        <v>R1024</v>
      </c>
      <c r="Q468" s="35">
        <f ca="1">VLOOKUP(A468,'Hospitalisation Details'!A466:M2808,13,FALSE)</f>
        <v>41</v>
      </c>
      <c r="R468" s="32"/>
    </row>
    <row r="469" spans="1:18" ht="15.75" x14ac:dyDescent="0.25">
      <c r="A469" s="43" t="s">
        <v>1896</v>
      </c>
      <c r="B469" s="35" t="str">
        <f>VLOOKUP(A469,'Customer Names'!A466:D2801,3,FALSE)</f>
        <v>Koneazny</v>
      </c>
      <c r="C469" s="35">
        <f>VLOOKUP(A469,'Medical Examinations'!A467:M2809,2,FALSE)</f>
        <v>18.715</v>
      </c>
      <c r="D469" s="35">
        <f>VLOOKUP(A469,'Medical Examinations'!A467:M2809,3,FALSE)</f>
        <v>4.4400000000000004</v>
      </c>
      <c r="E469" s="35" t="str">
        <f>VLOOKUP(A469,'Medical Examinations'!A467:M2809,4,FALSE)</f>
        <v>No</v>
      </c>
      <c r="F469" s="35" t="str">
        <f>VLOOKUP(A469,'Medical Examinations'!A467:M2809,5,FALSE)</f>
        <v>No</v>
      </c>
      <c r="G469" s="35" t="str">
        <f>VLOOKUP(A469,'Medical Examinations'!A467:M2809,6,FALSE)</f>
        <v>No</v>
      </c>
      <c r="H469" s="35">
        <f>VLOOKUP(A469,'Medical Examinations'!$A$2:$M$2344,7,FALSE)</f>
        <v>0</v>
      </c>
      <c r="I469" s="35" t="str">
        <f>VLOOKUP(A469,'Medical Examinations'!A467:M2809,8,FALSE)</f>
        <v>No</v>
      </c>
      <c r="J469" s="35" t="str">
        <f>VLOOKUP(A469,'Medical Examinations'!A467:M2809,9,FALSE)</f>
        <v>NORMAL WEIGHT</v>
      </c>
      <c r="K469" s="35" t="str">
        <f>VLOOKUP(A469,'Medical Examinations'!A467:M2809,10,FALSE)</f>
        <v>NORMAL</v>
      </c>
      <c r="L469" s="47">
        <f>VLOOKUP(A469,'Hospitalisation Details'!A467:M2809,12,FALSE)</f>
        <v>36323</v>
      </c>
      <c r="M469" s="34">
        <f>VLOOKUP(A469,'Hospitalisation Details'!A458:M2800,6,FALSE)</f>
        <v>21595.38</v>
      </c>
      <c r="N469" s="35" t="str">
        <f>VLOOKUP(A469,'Hospitalisation Details'!A467:M2809,7,FALSE)</f>
        <v>tier - 2</v>
      </c>
      <c r="O469" s="35" t="str">
        <f>VLOOKUP(A469,'Hospitalisation Details'!A467:M2809,8,FALSE)</f>
        <v>tier - 3</v>
      </c>
      <c r="P469" s="35" t="str">
        <f>VLOOKUP(A469,'Hospitalisation Details'!A467:M2809,9,FALSE)</f>
        <v>R1012</v>
      </c>
      <c r="Q469" s="35">
        <f ca="1">VLOOKUP(A469,'Hospitalisation Details'!A467:M2809,13,FALSE)</f>
        <v>25</v>
      </c>
      <c r="R469" s="32"/>
    </row>
    <row r="470" spans="1:18" ht="15.75" x14ac:dyDescent="0.25">
      <c r="A470" s="42" t="s">
        <v>1895</v>
      </c>
      <c r="B470" s="35" t="str">
        <f>VLOOKUP(A470,'Customer Names'!A467:D2802,3,FALSE)</f>
        <v>Johnson</v>
      </c>
      <c r="C470" s="35">
        <f>VLOOKUP(A470,'Medical Examinations'!A468:M2810,2,FALSE)</f>
        <v>28.12</v>
      </c>
      <c r="D470" s="35">
        <f>VLOOKUP(A470,'Medical Examinations'!A468:M2810,3,FALSE)</f>
        <v>6.15</v>
      </c>
      <c r="E470" s="35" t="str">
        <f>VLOOKUP(A470,'Medical Examinations'!A468:M2810,4,FALSE)</f>
        <v>No</v>
      </c>
      <c r="F470" s="35" t="str">
        <f>VLOOKUP(A470,'Medical Examinations'!A468:M2810,5,FALSE)</f>
        <v>No</v>
      </c>
      <c r="G470" s="35" t="str">
        <f>VLOOKUP(A470,'Medical Examinations'!A468:M2810,6,FALSE)</f>
        <v>No</v>
      </c>
      <c r="H470" s="35">
        <f>VLOOKUP(A470,'Medical Examinations'!$A$2:$M$2344,7,FALSE)</f>
        <v>0</v>
      </c>
      <c r="I470" s="35" t="str">
        <f>VLOOKUP(A470,'Medical Examinations'!A468:M2810,8,FALSE)</f>
        <v>yes</v>
      </c>
      <c r="J470" s="35" t="str">
        <f>VLOOKUP(A470,'Medical Examinations'!A468:M2810,9,FALSE)</f>
        <v>OVERWEIGHT</v>
      </c>
      <c r="K470" s="35" t="str">
        <f>VLOOKUP(A470,'Medical Examinations'!A468:M2810,10,FALSE)</f>
        <v>PREDIABETES</v>
      </c>
      <c r="L470" s="47">
        <f>VLOOKUP(A470,'Hospitalisation Details'!A468:M2810,12,FALSE)</f>
        <v>33198</v>
      </c>
      <c r="M470" s="34">
        <f>VLOOKUP(A470,'Hospitalisation Details'!A459:M2801,6,FALSE)</f>
        <v>21472.48</v>
      </c>
      <c r="N470" s="35" t="str">
        <f>VLOOKUP(A470,'Hospitalisation Details'!A468:M2810,7,FALSE)</f>
        <v>tier - 2</v>
      </c>
      <c r="O470" s="35" t="str">
        <f>VLOOKUP(A470,'Hospitalisation Details'!A468:M2810,8,FALSE)</f>
        <v>tier - 2</v>
      </c>
      <c r="P470" s="35" t="str">
        <f>VLOOKUP(A470,'Hospitalisation Details'!A468:M2810,9,FALSE)</f>
        <v>R1012</v>
      </c>
      <c r="Q470" s="35">
        <f ca="1">VLOOKUP(A470,'Hospitalisation Details'!A468:M2810,13,FALSE)</f>
        <v>34</v>
      </c>
      <c r="R470" s="32"/>
    </row>
    <row r="471" spans="1:18" ht="15.75" x14ac:dyDescent="0.25">
      <c r="A471" s="43" t="s">
        <v>1894</v>
      </c>
      <c r="B471" s="35" t="str">
        <f>VLOOKUP(A471,'Customer Names'!A468:D2803,3,FALSE)</f>
        <v>Glasson</v>
      </c>
      <c r="C471" s="35">
        <f>VLOOKUP(A471,'Medical Examinations'!A469:M2811,2,FALSE)</f>
        <v>26.6</v>
      </c>
      <c r="D471" s="35">
        <f>VLOOKUP(A471,'Medical Examinations'!A469:M2811,3,FALSE)</f>
        <v>4.53</v>
      </c>
      <c r="E471" s="35" t="str">
        <f>VLOOKUP(A471,'Medical Examinations'!A469:M2811,4,FALSE)</f>
        <v>No</v>
      </c>
      <c r="F471" s="35" t="str">
        <f>VLOOKUP(A471,'Medical Examinations'!A469:M2811,5,FALSE)</f>
        <v>No</v>
      </c>
      <c r="G471" s="35" t="str">
        <f>VLOOKUP(A471,'Medical Examinations'!A469:M2811,6,FALSE)</f>
        <v>No</v>
      </c>
      <c r="H471" s="35">
        <f>VLOOKUP(A471,'Medical Examinations'!$A$2:$M$2344,7,FALSE)</f>
        <v>0</v>
      </c>
      <c r="I471" s="35" t="str">
        <f>VLOOKUP(A471,'Medical Examinations'!A469:M2811,8,FALSE)</f>
        <v>yes</v>
      </c>
      <c r="J471" s="35" t="str">
        <f>VLOOKUP(A471,'Medical Examinations'!A469:M2811,9,FALSE)</f>
        <v>OVERWEIGHT</v>
      </c>
      <c r="K471" s="35" t="str">
        <f>VLOOKUP(A471,'Medical Examinations'!A469:M2811,10,FALSE)</f>
        <v>NORMAL</v>
      </c>
      <c r="L471" s="47">
        <f>VLOOKUP(A471,'Hospitalisation Details'!A469:M2811,12,FALSE)</f>
        <v>29468</v>
      </c>
      <c r="M471" s="34">
        <f>VLOOKUP(A471,'Hospitalisation Details'!A460:M2802,6,FALSE)</f>
        <v>21348.71</v>
      </c>
      <c r="N471" s="35" t="str">
        <f>VLOOKUP(A471,'Hospitalisation Details'!A469:M2811,7,FALSE)</f>
        <v>tier - 2</v>
      </c>
      <c r="O471" s="35" t="str">
        <f>VLOOKUP(A471,'Hospitalisation Details'!A469:M2811,8,FALSE)</f>
        <v>tier - 1</v>
      </c>
      <c r="P471" s="35" t="str">
        <f>VLOOKUP(A471,'Hospitalisation Details'!A469:M2811,9,FALSE)</f>
        <v>R1012</v>
      </c>
      <c r="Q471" s="35">
        <f ca="1">VLOOKUP(A471,'Hospitalisation Details'!A469:M2811,13,FALSE)</f>
        <v>44</v>
      </c>
      <c r="R471" s="32"/>
    </row>
    <row r="472" spans="1:18" ht="15.75" x14ac:dyDescent="0.25">
      <c r="A472" s="42" t="s">
        <v>1893</v>
      </c>
      <c r="B472" s="35" t="str">
        <f>VLOOKUP(A472,'Customer Names'!A469:D2804,3,FALSE)</f>
        <v>Canitz</v>
      </c>
      <c r="C472" s="35">
        <f>VLOOKUP(A472,'Medical Examinations'!A470:M2812,2,FALSE)</f>
        <v>30.114999999999998</v>
      </c>
      <c r="D472" s="35">
        <f>VLOOKUP(A472,'Medical Examinations'!A470:M2812,3,FALSE)</f>
        <v>5.48</v>
      </c>
      <c r="E472" s="35" t="str">
        <f>VLOOKUP(A472,'Medical Examinations'!A470:M2812,4,FALSE)</f>
        <v>No</v>
      </c>
      <c r="F472" s="35" t="str">
        <f>VLOOKUP(A472,'Medical Examinations'!A470:M2812,5,FALSE)</f>
        <v>yes</v>
      </c>
      <c r="G472" s="35" t="str">
        <f>VLOOKUP(A472,'Medical Examinations'!A470:M2812,6,FALSE)</f>
        <v>No</v>
      </c>
      <c r="H472" s="35">
        <f>VLOOKUP(A472,'Medical Examinations'!$A$2:$M$2344,7,FALSE)</f>
        <v>1</v>
      </c>
      <c r="I472" s="35" t="str">
        <f>VLOOKUP(A472,'Medical Examinations'!A470:M2812,8,FALSE)</f>
        <v>No</v>
      </c>
      <c r="J472" s="35" t="str">
        <f>VLOOKUP(A472,'Medical Examinations'!A470:M2812,9,FALSE)</f>
        <v>OBESITY</v>
      </c>
      <c r="K472" s="35" t="str">
        <f>VLOOKUP(A472,'Medical Examinations'!A470:M2812,10,FALSE)</f>
        <v>NORMAL</v>
      </c>
      <c r="L472" s="47">
        <f>VLOOKUP(A472,'Hospitalisation Details'!A470:M2812,12,FALSE)</f>
        <v>38203</v>
      </c>
      <c r="M472" s="34">
        <f>VLOOKUP(A472,'Hospitalisation Details'!A461:M2803,6,FALSE)</f>
        <v>21344.85</v>
      </c>
      <c r="N472" s="35" t="str">
        <f>VLOOKUP(A472,'Hospitalisation Details'!A470:M2812,7,FALSE)</f>
        <v>tier - 3</v>
      </c>
      <c r="O472" s="35" t="str">
        <f>VLOOKUP(A472,'Hospitalisation Details'!A470:M2812,8,FALSE)</f>
        <v>tier - 1</v>
      </c>
      <c r="P472" s="35" t="str">
        <f>VLOOKUP(A472,'Hospitalisation Details'!A470:M2812,9,FALSE)</f>
        <v>R1024</v>
      </c>
      <c r="Q472" s="35">
        <f ca="1">VLOOKUP(A472,'Hospitalisation Details'!A470:M2812,13,FALSE)</f>
        <v>20</v>
      </c>
      <c r="R472" s="32"/>
    </row>
    <row r="473" spans="1:18" ht="15.75" x14ac:dyDescent="0.25">
      <c r="A473" s="43" t="s">
        <v>1892</v>
      </c>
      <c r="B473" s="35" t="str">
        <f>VLOOKUP(A473,'Customer Names'!A470:D2805,3,FALSE)</f>
        <v>Li</v>
      </c>
      <c r="C473" s="35">
        <f>VLOOKUP(A473,'Medical Examinations'!A471:M2813,2,FALSE)</f>
        <v>24.605</v>
      </c>
      <c r="D473" s="35">
        <f>VLOOKUP(A473,'Medical Examinations'!A471:M2813,3,FALSE)</f>
        <v>5.48</v>
      </c>
      <c r="E473" s="35" t="str">
        <f>VLOOKUP(A473,'Medical Examinations'!A471:M2813,4,FALSE)</f>
        <v>No</v>
      </c>
      <c r="F473" s="35" t="str">
        <f>VLOOKUP(A473,'Medical Examinations'!A471:M2813,5,FALSE)</f>
        <v>No</v>
      </c>
      <c r="G473" s="35" t="str">
        <f>VLOOKUP(A473,'Medical Examinations'!A471:M2813,6,FALSE)</f>
        <v>No</v>
      </c>
      <c r="H473" s="35">
        <f>VLOOKUP(A473,'Medical Examinations'!$A$2:$M$2344,7,FALSE)</f>
        <v>0</v>
      </c>
      <c r="I473" s="35" t="str">
        <f>VLOOKUP(A473,'Medical Examinations'!A471:M2813,8,FALSE)</f>
        <v>yes</v>
      </c>
      <c r="J473" s="35" t="str">
        <f>VLOOKUP(A473,'Medical Examinations'!A471:M2813,9,FALSE)</f>
        <v>NORMAL WEIGHT</v>
      </c>
      <c r="K473" s="35" t="str">
        <f>VLOOKUP(A473,'Medical Examinations'!A471:M2813,10,FALSE)</f>
        <v>NORMAL</v>
      </c>
      <c r="L473" s="47">
        <f>VLOOKUP(A473,'Hospitalisation Details'!A471:M2813,12,FALSE)</f>
        <v>29565</v>
      </c>
      <c r="M473" s="34">
        <f>VLOOKUP(A473,'Hospitalisation Details'!A462:M2804,6,FALSE)</f>
        <v>21259.38</v>
      </c>
      <c r="N473" s="35" t="str">
        <f>VLOOKUP(A473,'Hospitalisation Details'!A471:M2813,7,FALSE)</f>
        <v>tier - 3</v>
      </c>
      <c r="O473" s="35" t="str">
        <f>VLOOKUP(A473,'Hospitalisation Details'!A471:M2813,8,FALSE)</f>
        <v>tier - 3</v>
      </c>
      <c r="P473" s="35" t="str">
        <f>VLOOKUP(A473,'Hospitalisation Details'!A471:M2813,9,FALSE)</f>
        <v>R1019</v>
      </c>
      <c r="Q473" s="35">
        <f ca="1">VLOOKUP(A473,'Hospitalisation Details'!A471:M2813,13,FALSE)</f>
        <v>44</v>
      </c>
      <c r="R473" s="32"/>
    </row>
    <row r="474" spans="1:18" ht="15.75" x14ac:dyDescent="0.25">
      <c r="A474" s="42" t="s">
        <v>1891</v>
      </c>
      <c r="B474" s="35" t="str">
        <f>VLOOKUP(A474,'Customer Names'!A471:D2806,3,FALSE)</f>
        <v>Parsons</v>
      </c>
      <c r="C474" s="35">
        <f>VLOOKUP(A474,'Medical Examinations'!A472:M2814,2,FALSE)</f>
        <v>29.6</v>
      </c>
      <c r="D474" s="35">
        <f>VLOOKUP(A474,'Medical Examinations'!A472:M2814,3,FALSE)</f>
        <v>8.1</v>
      </c>
      <c r="E474" s="35" t="str">
        <f>VLOOKUP(A474,'Medical Examinations'!A472:M2814,4,FALSE)</f>
        <v>No</v>
      </c>
      <c r="F474" s="35" t="str">
        <f>VLOOKUP(A474,'Medical Examinations'!A472:M2814,5,FALSE)</f>
        <v>No</v>
      </c>
      <c r="G474" s="35" t="str">
        <f>VLOOKUP(A474,'Medical Examinations'!A472:M2814,6,FALSE)</f>
        <v>No</v>
      </c>
      <c r="H474" s="35">
        <f>VLOOKUP(A474,'Medical Examinations'!$A$2:$M$2344,7,FALSE)</f>
        <v>0</v>
      </c>
      <c r="I474" s="35" t="str">
        <f>VLOOKUP(A474,'Medical Examinations'!A472:M2814,8,FALSE)</f>
        <v>No</v>
      </c>
      <c r="J474" s="35" t="str">
        <f>VLOOKUP(A474,'Medical Examinations'!A472:M2814,9,FALSE)</f>
        <v>OVERWEIGHT</v>
      </c>
      <c r="K474" s="35" t="str">
        <f>VLOOKUP(A474,'Medical Examinations'!A472:M2814,10,FALSE)</f>
        <v>DIABETES</v>
      </c>
      <c r="L474" s="47">
        <f>VLOOKUP(A474,'Hospitalisation Details'!A472:M2814,12,FALSE)</f>
        <v>27275</v>
      </c>
      <c r="M474" s="34">
        <f>VLOOKUP(A474,'Hospitalisation Details'!A463:M2805,6,FALSE)</f>
        <v>21232.18</v>
      </c>
      <c r="N474" s="35" t="str">
        <f>VLOOKUP(A474,'Hospitalisation Details'!A472:M2814,7,FALSE)</f>
        <v>tier - 3</v>
      </c>
      <c r="O474" s="35" t="str">
        <f>VLOOKUP(A474,'Hospitalisation Details'!A472:M2814,8,FALSE)</f>
        <v>tier - 2</v>
      </c>
      <c r="P474" s="35" t="str">
        <f>VLOOKUP(A474,'Hospitalisation Details'!A472:M2814,9,FALSE)</f>
        <v>R1011</v>
      </c>
      <c r="Q474" s="35">
        <f ca="1">VLOOKUP(A474,'Hospitalisation Details'!A472:M2814,13,FALSE)</f>
        <v>50</v>
      </c>
      <c r="R474" s="32"/>
    </row>
    <row r="475" spans="1:18" ht="15.75" x14ac:dyDescent="0.25">
      <c r="A475" s="43" t="s">
        <v>1890</v>
      </c>
      <c r="B475" s="35" t="str">
        <f>VLOOKUP(A475,'Customer Names'!A472:D2807,3,FALSE)</f>
        <v>Raulli</v>
      </c>
      <c r="C475" s="35">
        <f>VLOOKUP(A475,'Medical Examinations'!A473:M2815,2,FALSE)</f>
        <v>24.42</v>
      </c>
      <c r="D475" s="35">
        <f>VLOOKUP(A475,'Medical Examinations'!A473:M2815,3,FALSE)</f>
        <v>7.16</v>
      </c>
      <c r="E475" s="35" t="str">
        <f>VLOOKUP(A475,'Medical Examinations'!A473:M2815,4,FALSE)</f>
        <v>No</v>
      </c>
      <c r="F475" s="35" t="str">
        <f>VLOOKUP(A475,'Medical Examinations'!A473:M2815,5,FALSE)</f>
        <v>No</v>
      </c>
      <c r="G475" s="35" t="str">
        <f>VLOOKUP(A475,'Medical Examinations'!A473:M2815,6,FALSE)</f>
        <v>No</v>
      </c>
      <c r="H475" s="35">
        <f>VLOOKUP(A475,'Medical Examinations'!$A$2:$M$2344,7,FALSE)</f>
        <v>0</v>
      </c>
      <c r="I475" s="35" t="str">
        <f>VLOOKUP(A475,'Medical Examinations'!A473:M2815,8,FALSE)</f>
        <v>yes</v>
      </c>
      <c r="J475" s="35" t="str">
        <f>VLOOKUP(A475,'Medical Examinations'!A473:M2815,9,FALSE)</f>
        <v>NORMAL WEIGHT</v>
      </c>
      <c r="K475" s="35" t="str">
        <f>VLOOKUP(A475,'Medical Examinations'!A473:M2815,10,FALSE)</f>
        <v>DIABETES</v>
      </c>
      <c r="L475" s="47">
        <f>VLOOKUP(A475,'Hospitalisation Details'!A473:M2815,12,FALSE)</f>
        <v>27316</v>
      </c>
      <c r="M475" s="34">
        <f>VLOOKUP(A475,'Hospitalisation Details'!A464:M2806,6,FALSE)</f>
        <v>21223.68</v>
      </c>
      <c r="N475" s="35" t="str">
        <f>VLOOKUP(A475,'Hospitalisation Details'!A473:M2815,7,FALSE)</f>
        <v>tier - 3</v>
      </c>
      <c r="O475" s="35" t="str">
        <f>VLOOKUP(A475,'Hospitalisation Details'!A473:M2815,8,FALSE)</f>
        <v>tier - 2</v>
      </c>
      <c r="P475" s="35" t="str">
        <f>VLOOKUP(A475,'Hospitalisation Details'!A473:M2815,9,FALSE)</f>
        <v>R1013</v>
      </c>
      <c r="Q475" s="35">
        <f ca="1">VLOOKUP(A475,'Hospitalisation Details'!A473:M2815,13,FALSE)</f>
        <v>50</v>
      </c>
      <c r="R475" s="32"/>
    </row>
    <row r="476" spans="1:18" ht="15.75" x14ac:dyDescent="0.25">
      <c r="A476" s="42" t="s">
        <v>1889</v>
      </c>
      <c r="B476" s="35" t="str">
        <f>VLOOKUP(A476,'Customer Names'!A473:D2808,3,FALSE)</f>
        <v>Frome</v>
      </c>
      <c r="C476" s="35">
        <f>VLOOKUP(A476,'Medical Examinations'!A474:M2816,2,FALSE)</f>
        <v>20.9</v>
      </c>
      <c r="D476" s="35">
        <f>VLOOKUP(A476,'Medical Examinations'!A474:M2816,3,FALSE)</f>
        <v>4.55</v>
      </c>
      <c r="E476" s="35" t="str">
        <f>VLOOKUP(A476,'Medical Examinations'!A474:M2816,4,FALSE)</f>
        <v>yes</v>
      </c>
      <c r="F476" s="35" t="str">
        <f>VLOOKUP(A476,'Medical Examinations'!A474:M2816,5,FALSE)</f>
        <v>No</v>
      </c>
      <c r="G476" s="35" t="str">
        <f>VLOOKUP(A476,'Medical Examinations'!A474:M2816,6,FALSE)</f>
        <v>Yes</v>
      </c>
      <c r="H476" s="35">
        <f>VLOOKUP(A476,'Medical Examinations'!$A$2:$M$2344,7,FALSE)</f>
        <v>1</v>
      </c>
      <c r="I476" s="35" t="str">
        <f>VLOOKUP(A476,'Medical Examinations'!A474:M2816,8,FALSE)</f>
        <v>yes</v>
      </c>
      <c r="J476" s="35" t="str">
        <f>VLOOKUP(A476,'Medical Examinations'!A474:M2816,9,FALSE)</f>
        <v>NORMAL WEIGHT</v>
      </c>
      <c r="K476" s="35" t="str">
        <f>VLOOKUP(A476,'Medical Examinations'!A474:M2816,10,FALSE)</f>
        <v>NORMAL</v>
      </c>
      <c r="L476" s="47">
        <f>VLOOKUP(A476,'Hospitalisation Details'!A474:M2816,12,FALSE)</f>
        <v>25441</v>
      </c>
      <c r="M476" s="34">
        <f>VLOOKUP(A476,'Hospitalisation Details'!A465:M2807,6,FALSE)</f>
        <v>21195.82</v>
      </c>
      <c r="N476" s="35" t="str">
        <f>VLOOKUP(A476,'Hospitalisation Details'!A474:M2816,7,FALSE)</f>
        <v>tier - 3</v>
      </c>
      <c r="O476" s="35" t="str">
        <f>VLOOKUP(A476,'Hospitalisation Details'!A474:M2816,8,FALSE)</f>
        <v>tier - 1</v>
      </c>
      <c r="P476" s="35" t="str">
        <f>VLOOKUP(A476,'Hospitalisation Details'!A474:M2816,9,FALSE)</f>
        <v>R1013</v>
      </c>
      <c r="Q476" s="35">
        <f ca="1">VLOOKUP(A476,'Hospitalisation Details'!A474:M2816,13,FALSE)</f>
        <v>55</v>
      </c>
      <c r="R476" s="32"/>
    </row>
    <row r="477" spans="1:18" ht="15.75" x14ac:dyDescent="0.25">
      <c r="A477" s="43" t="s">
        <v>1888</v>
      </c>
      <c r="B477" s="35" t="str">
        <f>VLOOKUP(A477,'Customer Names'!A474:D2809,3,FALSE)</f>
        <v>Sevcik</v>
      </c>
      <c r="C477" s="35">
        <f>VLOOKUP(A477,'Medical Examinations'!A475:M2817,2,FALSE)</f>
        <v>22.895</v>
      </c>
      <c r="D477" s="35">
        <f>VLOOKUP(A477,'Medical Examinations'!A475:M2817,3,FALSE)</f>
        <v>6.03</v>
      </c>
      <c r="E477" s="35" t="str">
        <f>VLOOKUP(A477,'Medical Examinations'!A475:M2817,4,FALSE)</f>
        <v>No</v>
      </c>
      <c r="F477" s="35" t="str">
        <f>VLOOKUP(A477,'Medical Examinations'!A475:M2817,5,FALSE)</f>
        <v>No</v>
      </c>
      <c r="G477" s="35" t="str">
        <f>VLOOKUP(A477,'Medical Examinations'!A475:M2817,6,FALSE)</f>
        <v>No</v>
      </c>
      <c r="H477" s="35">
        <f>VLOOKUP(A477,'Medical Examinations'!$A$2:$M$2344,7,FALSE)</f>
        <v>0</v>
      </c>
      <c r="I477" s="35" t="str">
        <f>VLOOKUP(A477,'Medical Examinations'!A475:M2817,8,FALSE)</f>
        <v>yes</v>
      </c>
      <c r="J477" s="35" t="str">
        <f>VLOOKUP(A477,'Medical Examinations'!A475:M2817,9,FALSE)</f>
        <v>NORMAL WEIGHT</v>
      </c>
      <c r="K477" s="35" t="str">
        <f>VLOOKUP(A477,'Medical Examinations'!A475:M2817,10,FALSE)</f>
        <v>PREDIABETES</v>
      </c>
      <c r="L477" s="47">
        <f>VLOOKUP(A477,'Hospitalisation Details'!A475:M2817,12,FALSE)</f>
        <v>28452</v>
      </c>
      <c r="M477" s="34">
        <f>VLOOKUP(A477,'Hospitalisation Details'!A466:M2808,6,FALSE)</f>
        <v>21098.55</v>
      </c>
      <c r="N477" s="35" t="str">
        <f>VLOOKUP(A477,'Hospitalisation Details'!A475:M2817,7,FALSE)</f>
        <v>tier - 3</v>
      </c>
      <c r="O477" s="35" t="str">
        <f>VLOOKUP(A477,'Hospitalisation Details'!A475:M2817,8,FALSE)</f>
        <v>tier - 3</v>
      </c>
      <c r="P477" s="35" t="str">
        <f>VLOOKUP(A477,'Hospitalisation Details'!A475:M2817,9,FALSE)</f>
        <v>R1012</v>
      </c>
      <c r="Q477" s="35">
        <f ca="1">VLOOKUP(A477,'Hospitalisation Details'!A475:M2817,13,FALSE)</f>
        <v>47</v>
      </c>
      <c r="R477" s="32"/>
    </row>
    <row r="478" spans="1:18" ht="15.75" x14ac:dyDescent="0.25">
      <c r="A478" s="42" t="s">
        <v>1887</v>
      </c>
      <c r="B478" s="35" t="str">
        <f>VLOOKUP(A478,'Customer Names'!A475:D2810,3,FALSE)</f>
        <v>Narang</v>
      </c>
      <c r="C478" s="35">
        <f>VLOOKUP(A478,'Medical Examinations'!A476:M2818,2,FALSE)</f>
        <v>28.3</v>
      </c>
      <c r="D478" s="35">
        <f>VLOOKUP(A478,'Medical Examinations'!A476:M2818,3,FALSE)</f>
        <v>5.47</v>
      </c>
      <c r="E478" s="35" t="str">
        <f>VLOOKUP(A478,'Medical Examinations'!A476:M2818,4,FALSE)</f>
        <v>yes</v>
      </c>
      <c r="F478" s="35" t="str">
        <f>VLOOKUP(A478,'Medical Examinations'!A476:M2818,5,FALSE)</f>
        <v>No</v>
      </c>
      <c r="G478" s="35" t="str">
        <f>VLOOKUP(A478,'Medical Examinations'!A476:M2818,6,FALSE)</f>
        <v>Yes</v>
      </c>
      <c r="H478" s="35">
        <f>VLOOKUP(A478,'Medical Examinations'!$A$2:$M$2344,7,FALSE)</f>
        <v>1</v>
      </c>
      <c r="I478" s="35" t="str">
        <f>VLOOKUP(A478,'Medical Examinations'!A476:M2818,8,FALSE)</f>
        <v>yes</v>
      </c>
      <c r="J478" s="35" t="str">
        <f>VLOOKUP(A478,'Medical Examinations'!A476:M2818,9,FALSE)</f>
        <v>OVERWEIGHT</v>
      </c>
      <c r="K478" s="35" t="str">
        <f>VLOOKUP(A478,'Medical Examinations'!A476:M2818,10,FALSE)</f>
        <v>NORMAL</v>
      </c>
      <c r="L478" s="47">
        <f>VLOOKUP(A478,'Hospitalisation Details'!A476:M2818,12,FALSE)</f>
        <v>30499</v>
      </c>
      <c r="M478" s="34">
        <f>VLOOKUP(A478,'Hospitalisation Details'!A467:M2809,6,FALSE)</f>
        <v>21082.16</v>
      </c>
      <c r="N478" s="35" t="str">
        <f>VLOOKUP(A478,'Hospitalisation Details'!A476:M2818,7,FALSE)</f>
        <v>tier - 3</v>
      </c>
      <c r="O478" s="35" t="str">
        <f>VLOOKUP(A478,'Hospitalisation Details'!A476:M2818,8,FALSE)</f>
        <v>tier - 2</v>
      </c>
      <c r="P478" s="35" t="str">
        <f>VLOOKUP(A478,'Hospitalisation Details'!A476:M2818,9,FALSE)</f>
        <v>R1011</v>
      </c>
      <c r="Q478" s="35">
        <f ca="1">VLOOKUP(A478,'Hospitalisation Details'!A476:M2818,13,FALSE)</f>
        <v>41</v>
      </c>
      <c r="R478" s="32"/>
    </row>
    <row r="479" spans="1:18" ht="15.75" x14ac:dyDescent="0.25">
      <c r="A479" s="43" t="s">
        <v>1885</v>
      </c>
      <c r="B479" s="35" t="str">
        <f>VLOOKUP(A479,'Customer Names'!A476:D2811,3,FALSE)</f>
        <v>Royston</v>
      </c>
      <c r="C479" s="35">
        <f>VLOOKUP(A479,'Medical Examinations'!A477:M2819,2,FALSE)</f>
        <v>54.3</v>
      </c>
      <c r="D479" s="35">
        <f>VLOOKUP(A479,'Medical Examinations'!A477:M2819,3,FALSE)</f>
        <v>4.1500000000000004</v>
      </c>
      <c r="E479" s="35" t="str">
        <f>VLOOKUP(A479,'Medical Examinations'!A477:M2819,4,FALSE)</f>
        <v>yes</v>
      </c>
      <c r="F479" s="35" t="str">
        <f>VLOOKUP(A479,'Medical Examinations'!A477:M2819,5,FALSE)</f>
        <v>No</v>
      </c>
      <c r="G479" s="35" t="str">
        <f>VLOOKUP(A479,'Medical Examinations'!A477:M2819,6,FALSE)</f>
        <v>No</v>
      </c>
      <c r="H479" s="35">
        <f>VLOOKUP(A479,'Medical Examinations'!$A$2:$M$2344,7,FALSE)</f>
        <v>1</v>
      </c>
      <c r="I479" s="35" t="str">
        <f>VLOOKUP(A479,'Medical Examinations'!A477:M2819,8,FALSE)</f>
        <v>No</v>
      </c>
      <c r="J479" s="35" t="str">
        <f>VLOOKUP(A479,'Medical Examinations'!A477:M2819,9,FALSE)</f>
        <v>OBESITY</v>
      </c>
      <c r="K479" s="35" t="str">
        <f>VLOOKUP(A479,'Medical Examinations'!A477:M2819,10,FALSE)</f>
        <v>NORMAL</v>
      </c>
      <c r="L479" s="47">
        <f>VLOOKUP(A479,'Hospitalisation Details'!A477:M2819,12,FALSE)</f>
        <v>23700</v>
      </c>
      <c r="M479" s="34">
        <f>VLOOKUP(A479,'Hospitalisation Details'!A468:M2810,6,FALSE)</f>
        <v>20893.060000000001</v>
      </c>
      <c r="N479" s="35" t="str">
        <f>VLOOKUP(A479,'Hospitalisation Details'!A477:M2819,7,FALSE)</f>
        <v>tier - 2</v>
      </c>
      <c r="O479" s="35" t="str">
        <f>VLOOKUP(A479,'Hospitalisation Details'!A477:M2819,8,FALSE)</f>
        <v>tier - 3</v>
      </c>
      <c r="P479" s="35" t="str">
        <f>VLOOKUP(A479,'Hospitalisation Details'!A477:M2819,9,FALSE)</f>
        <v>R1012</v>
      </c>
      <c r="Q479" s="35">
        <f ca="1">VLOOKUP(A479,'Hospitalisation Details'!A477:M2819,13,FALSE)</f>
        <v>60</v>
      </c>
      <c r="R479" s="32"/>
    </row>
    <row r="480" spans="1:18" ht="15.75" x14ac:dyDescent="0.25">
      <c r="A480" s="42" t="s">
        <v>1884</v>
      </c>
      <c r="B480" s="35" t="str">
        <f>VLOOKUP(A480,'Customer Names'!A477:D2812,3,FALSE)</f>
        <v>Tieri</v>
      </c>
      <c r="C480" s="35">
        <f>VLOOKUP(A480,'Medical Examinations'!A478:M2820,2,FALSE)</f>
        <v>33.344999999999999</v>
      </c>
      <c r="D480" s="35">
        <f>VLOOKUP(A480,'Medical Examinations'!A478:M2820,3,FALSE)</f>
        <v>11.32</v>
      </c>
      <c r="E480" s="35" t="str">
        <f>VLOOKUP(A480,'Medical Examinations'!A478:M2820,4,FALSE)</f>
        <v>yes</v>
      </c>
      <c r="F480" s="35" t="str">
        <f>VLOOKUP(A480,'Medical Examinations'!A478:M2820,5,FALSE)</f>
        <v>No</v>
      </c>
      <c r="G480" s="35" t="str">
        <f>VLOOKUP(A480,'Medical Examinations'!A478:M2820,6,FALSE)</f>
        <v>No</v>
      </c>
      <c r="H480" s="35">
        <f>VLOOKUP(A480,'Medical Examinations'!$A$2:$M$2344,7,FALSE)</f>
        <v>1</v>
      </c>
      <c r="I480" s="35" t="str">
        <f>VLOOKUP(A480,'Medical Examinations'!A478:M2820,8,FALSE)</f>
        <v>No</v>
      </c>
      <c r="J480" s="35" t="str">
        <f>VLOOKUP(A480,'Medical Examinations'!A478:M2820,9,FALSE)</f>
        <v>OBESITY</v>
      </c>
      <c r="K480" s="35" t="str">
        <f>VLOOKUP(A480,'Medical Examinations'!A478:M2820,10,FALSE)</f>
        <v>DIABETES</v>
      </c>
      <c r="L480" s="47">
        <f>VLOOKUP(A480,'Hospitalisation Details'!A478:M2820,12,FALSE)</f>
        <v>27736</v>
      </c>
      <c r="M480" s="34">
        <f>VLOOKUP(A480,'Hospitalisation Details'!A469:M2811,6,FALSE)</f>
        <v>20878.78</v>
      </c>
      <c r="N480" s="35" t="str">
        <f>VLOOKUP(A480,'Hospitalisation Details'!A478:M2820,7,FALSE)</f>
        <v>tier - 2</v>
      </c>
      <c r="O480" s="35" t="str">
        <f>VLOOKUP(A480,'Hospitalisation Details'!A478:M2820,8,FALSE)</f>
        <v>tier - 1</v>
      </c>
      <c r="P480" s="35" t="str">
        <f>VLOOKUP(A480,'Hospitalisation Details'!A478:M2820,9,FALSE)</f>
        <v>R1024</v>
      </c>
      <c r="Q480" s="35">
        <f ca="1">VLOOKUP(A480,'Hospitalisation Details'!A478:M2820,13,FALSE)</f>
        <v>49</v>
      </c>
      <c r="R480" s="32"/>
    </row>
    <row r="481" spans="1:18" ht="15.75" x14ac:dyDescent="0.25">
      <c r="A481" s="43" t="s">
        <v>1883</v>
      </c>
      <c r="B481" s="35" t="str">
        <f>VLOOKUP(A481,'Customer Names'!A478:D2813,3,FALSE)</f>
        <v>Whitney</v>
      </c>
      <c r="C481" s="35">
        <f>VLOOKUP(A481,'Medical Examinations'!A479:M2821,2,FALSE)</f>
        <v>33</v>
      </c>
      <c r="D481" s="35">
        <f>VLOOKUP(A481,'Medical Examinations'!A479:M2821,3,FALSE)</f>
        <v>9.51</v>
      </c>
      <c r="E481" s="35" t="str">
        <f>VLOOKUP(A481,'Medical Examinations'!A479:M2821,4,FALSE)</f>
        <v>yes</v>
      </c>
      <c r="F481" s="35" t="str">
        <f>VLOOKUP(A481,'Medical Examinations'!A479:M2821,5,FALSE)</f>
        <v>No</v>
      </c>
      <c r="G481" s="35" t="str">
        <f>VLOOKUP(A481,'Medical Examinations'!A479:M2821,6,FALSE)</f>
        <v>No</v>
      </c>
      <c r="H481" s="35">
        <f>VLOOKUP(A481,'Medical Examinations'!$A$2:$M$2344,7,FALSE)</f>
        <v>0</v>
      </c>
      <c r="I481" s="35" t="str">
        <f>VLOOKUP(A481,'Medical Examinations'!A479:M2821,8,FALSE)</f>
        <v>No</v>
      </c>
      <c r="J481" s="35" t="str">
        <f>VLOOKUP(A481,'Medical Examinations'!A479:M2821,9,FALSE)</f>
        <v>OBESITY</v>
      </c>
      <c r="K481" s="35" t="str">
        <f>VLOOKUP(A481,'Medical Examinations'!A479:M2821,10,FALSE)</f>
        <v>DIABETES</v>
      </c>
      <c r="L481" s="47">
        <f>VLOOKUP(A481,'Hospitalisation Details'!A479:M2821,12,FALSE)</f>
        <v>24723</v>
      </c>
      <c r="M481" s="34">
        <f>VLOOKUP(A481,'Hospitalisation Details'!A470:M2812,6,FALSE)</f>
        <v>20781.490000000002</v>
      </c>
      <c r="N481" s="35" t="str">
        <f>VLOOKUP(A481,'Hospitalisation Details'!A479:M2821,7,FALSE)</f>
        <v>tier - 2</v>
      </c>
      <c r="O481" s="35" t="str">
        <f>VLOOKUP(A481,'Hospitalisation Details'!A479:M2821,8,FALSE)</f>
        <v>tier - 3</v>
      </c>
      <c r="P481" s="35" t="str">
        <f>VLOOKUP(A481,'Hospitalisation Details'!A479:M2821,9,FALSE)</f>
        <v>R1013</v>
      </c>
      <c r="Q481" s="35">
        <f ca="1">VLOOKUP(A481,'Hospitalisation Details'!A479:M2821,13,FALSE)</f>
        <v>57</v>
      </c>
      <c r="R481" s="32"/>
    </row>
    <row r="482" spans="1:18" ht="15.75" x14ac:dyDescent="0.25">
      <c r="A482" s="42" t="s">
        <v>1882</v>
      </c>
      <c r="B482" s="35" t="str">
        <f>VLOOKUP(A482,'Customer Names'!A479:D2814,3,FALSE)</f>
        <v>Wandzilak</v>
      </c>
      <c r="C482" s="35">
        <f>VLOOKUP(A482,'Medical Examinations'!A480:M2822,2,FALSE)</f>
        <v>28.024999999999999</v>
      </c>
      <c r="D482" s="35">
        <f>VLOOKUP(A482,'Medical Examinations'!A480:M2822,3,FALSE)</f>
        <v>7.67</v>
      </c>
      <c r="E482" s="35" t="str">
        <f>VLOOKUP(A482,'Medical Examinations'!A480:M2822,4,FALSE)</f>
        <v>yes</v>
      </c>
      <c r="F482" s="35" t="str">
        <f>VLOOKUP(A482,'Medical Examinations'!A480:M2822,5,FALSE)</f>
        <v>No</v>
      </c>
      <c r="G482" s="35" t="str">
        <f>VLOOKUP(A482,'Medical Examinations'!A480:M2822,6,FALSE)</f>
        <v>No</v>
      </c>
      <c r="H482" s="35">
        <f>VLOOKUP(A482,'Medical Examinations'!$A$2:$M$2344,7,FALSE)</f>
        <v>1</v>
      </c>
      <c r="I482" s="35" t="str">
        <f>VLOOKUP(A482,'Medical Examinations'!A480:M2822,8,FALSE)</f>
        <v>yes</v>
      </c>
      <c r="J482" s="35" t="str">
        <f>VLOOKUP(A482,'Medical Examinations'!A480:M2822,9,FALSE)</f>
        <v>OVERWEIGHT</v>
      </c>
      <c r="K482" s="35" t="str">
        <f>VLOOKUP(A482,'Medical Examinations'!A480:M2822,10,FALSE)</f>
        <v>DIABETES</v>
      </c>
      <c r="L482" s="47">
        <f>VLOOKUP(A482,'Hospitalisation Details'!A480:M2822,12,FALSE)</f>
        <v>31628</v>
      </c>
      <c r="M482" s="34">
        <f>VLOOKUP(A482,'Hospitalisation Details'!A471:M2813,6,FALSE)</f>
        <v>20773.63</v>
      </c>
      <c r="N482" s="35" t="str">
        <f>VLOOKUP(A482,'Hospitalisation Details'!A480:M2822,7,FALSE)</f>
        <v>tier - 2</v>
      </c>
      <c r="O482" s="35" t="str">
        <f>VLOOKUP(A482,'Hospitalisation Details'!A480:M2822,8,FALSE)</f>
        <v>tier - 3</v>
      </c>
      <c r="P482" s="35" t="str">
        <f>VLOOKUP(A482,'Hospitalisation Details'!A480:M2822,9,FALSE)</f>
        <v>R1017</v>
      </c>
      <c r="Q482" s="35">
        <f ca="1">VLOOKUP(A482,'Hospitalisation Details'!A480:M2822,13,FALSE)</f>
        <v>38</v>
      </c>
      <c r="R482" s="32"/>
    </row>
    <row r="483" spans="1:18" ht="15.75" x14ac:dyDescent="0.25">
      <c r="A483" s="43" t="s">
        <v>1881</v>
      </c>
      <c r="B483" s="35" t="str">
        <f>VLOOKUP(A483,'Customer Names'!A480:D2815,3,FALSE)</f>
        <v>Valenzona</v>
      </c>
      <c r="C483" s="35">
        <f>VLOOKUP(A483,'Medical Examinations'!A481:M2823,2,FALSE)</f>
        <v>28.69</v>
      </c>
      <c r="D483" s="35">
        <f>VLOOKUP(A483,'Medical Examinations'!A481:M2823,3,FALSE)</f>
        <v>6.23</v>
      </c>
      <c r="E483" s="35" t="str">
        <f>VLOOKUP(A483,'Medical Examinations'!A481:M2823,4,FALSE)</f>
        <v>No</v>
      </c>
      <c r="F483" s="35" t="str">
        <f>VLOOKUP(A483,'Medical Examinations'!A481:M2823,5,FALSE)</f>
        <v>No</v>
      </c>
      <c r="G483" s="35" t="str">
        <f>VLOOKUP(A483,'Medical Examinations'!A481:M2823,6,FALSE)</f>
        <v>No</v>
      </c>
      <c r="H483" s="35">
        <f>VLOOKUP(A483,'Medical Examinations'!$A$2:$M$2344,7,FALSE)</f>
        <v>1</v>
      </c>
      <c r="I483" s="35" t="str">
        <f>VLOOKUP(A483,'Medical Examinations'!A481:M2823,8,FALSE)</f>
        <v>yes</v>
      </c>
      <c r="J483" s="35" t="str">
        <f>VLOOKUP(A483,'Medical Examinations'!A481:M2823,9,FALSE)</f>
        <v>OVERWEIGHT</v>
      </c>
      <c r="K483" s="35" t="str">
        <f>VLOOKUP(A483,'Medical Examinations'!A481:M2823,10,FALSE)</f>
        <v>PREDIABETES</v>
      </c>
      <c r="L483" s="47">
        <f>VLOOKUP(A483,'Hospitalisation Details'!A481:M2823,12,FALSE)</f>
        <v>33861</v>
      </c>
      <c r="M483" s="34">
        <f>VLOOKUP(A483,'Hospitalisation Details'!A472:M2814,6,FALSE)</f>
        <v>20745.990000000002</v>
      </c>
      <c r="N483" s="35" t="str">
        <f>VLOOKUP(A483,'Hospitalisation Details'!A481:M2823,7,FALSE)</f>
        <v>tier - 3</v>
      </c>
      <c r="O483" s="35" t="str">
        <f>VLOOKUP(A483,'Hospitalisation Details'!A481:M2823,8,FALSE)</f>
        <v>tier - 1</v>
      </c>
      <c r="P483" s="35" t="str">
        <f>VLOOKUP(A483,'Hospitalisation Details'!A481:M2823,9,FALSE)</f>
        <v>R1012</v>
      </c>
      <c r="Q483" s="35">
        <f ca="1">VLOOKUP(A483,'Hospitalisation Details'!A481:M2823,13,FALSE)</f>
        <v>32</v>
      </c>
      <c r="R483" s="32"/>
    </row>
    <row r="484" spans="1:18" ht="15.75" x14ac:dyDescent="0.25">
      <c r="A484" s="42" t="s">
        <v>1880</v>
      </c>
      <c r="B484" s="35" t="str">
        <f>VLOOKUP(A484,'Customer Names'!A481:D2816,3,FALSE)</f>
        <v>Young</v>
      </c>
      <c r="C484" s="35">
        <f>VLOOKUP(A484,'Medical Examinations'!A482:M2824,2,FALSE)</f>
        <v>40.28</v>
      </c>
      <c r="D484" s="35">
        <f>VLOOKUP(A484,'Medical Examinations'!A482:M2824,3,FALSE)</f>
        <v>8.9</v>
      </c>
      <c r="E484" s="35" t="str">
        <f>VLOOKUP(A484,'Medical Examinations'!A482:M2824,4,FALSE)</f>
        <v>No</v>
      </c>
      <c r="F484" s="35" t="str">
        <f>VLOOKUP(A484,'Medical Examinations'!A482:M2824,5,FALSE)</f>
        <v>No</v>
      </c>
      <c r="G484" s="35" t="str">
        <f>VLOOKUP(A484,'Medical Examinations'!A482:M2824,6,FALSE)</f>
        <v>No</v>
      </c>
      <c r="H484" s="35">
        <f>VLOOKUP(A484,'Medical Examinations'!$A$2:$M$2344,7,FALSE)</f>
        <v>0</v>
      </c>
      <c r="I484" s="35" t="str">
        <f>VLOOKUP(A484,'Medical Examinations'!A482:M2824,8,FALSE)</f>
        <v>No</v>
      </c>
      <c r="J484" s="35" t="str">
        <f>VLOOKUP(A484,'Medical Examinations'!A482:M2824,9,FALSE)</f>
        <v>OBESITY</v>
      </c>
      <c r="K484" s="35" t="str">
        <f>VLOOKUP(A484,'Medical Examinations'!A482:M2824,10,FALSE)</f>
        <v>DIABETES</v>
      </c>
      <c r="L484" s="47">
        <f>VLOOKUP(A484,'Hospitalisation Details'!A482:M2824,12,FALSE)</f>
        <v>23955</v>
      </c>
      <c r="M484" s="34">
        <f>VLOOKUP(A484,'Hospitalisation Details'!A473:M2815,6,FALSE)</f>
        <v>20709.02</v>
      </c>
      <c r="N484" s="35" t="str">
        <f>VLOOKUP(A484,'Hospitalisation Details'!A482:M2824,7,FALSE)</f>
        <v>tier - 3</v>
      </c>
      <c r="O484" s="35" t="str">
        <f>VLOOKUP(A484,'Hospitalisation Details'!A482:M2824,8,FALSE)</f>
        <v>tier - 2</v>
      </c>
      <c r="P484" s="35" t="str">
        <f>VLOOKUP(A484,'Hospitalisation Details'!A482:M2824,9,FALSE)</f>
        <v>R1019</v>
      </c>
      <c r="Q484" s="35">
        <f ca="1">VLOOKUP(A484,'Hospitalisation Details'!A482:M2824,13,FALSE)</f>
        <v>59</v>
      </c>
      <c r="R484" s="32"/>
    </row>
    <row r="485" spans="1:18" ht="15.75" x14ac:dyDescent="0.25">
      <c r="A485" s="43" t="s">
        <v>1879</v>
      </c>
      <c r="B485" s="35" t="str">
        <f>VLOOKUP(A485,'Customer Names'!A482:D2817,3,FALSE)</f>
        <v>Richards</v>
      </c>
      <c r="C485" s="35">
        <f>VLOOKUP(A485,'Medical Examinations'!A483:M2825,2,FALSE)</f>
        <v>37.299999999999997</v>
      </c>
      <c r="D485" s="35">
        <f>VLOOKUP(A485,'Medical Examinations'!A483:M2825,3,FALSE)</f>
        <v>7.79</v>
      </c>
      <c r="E485" s="35" t="str">
        <f>VLOOKUP(A485,'Medical Examinations'!A483:M2825,4,FALSE)</f>
        <v>yes</v>
      </c>
      <c r="F485" s="35" t="str">
        <f>VLOOKUP(A485,'Medical Examinations'!A483:M2825,5,FALSE)</f>
        <v>No</v>
      </c>
      <c r="G485" s="35" t="str">
        <f>VLOOKUP(A485,'Medical Examinations'!A483:M2825,6,FALSE)</f>
        <v>No</v>
      </c>
      <c r="H485" s="35">
        <f>VLOOKUP(A485,'Medical Examinations'!$A$2:$M$2344,7,FALSE)</f>
        <v>0</v>
      </c>
      <c r="I485" s="35" t="str">
        <f>VLOOKUP(A485,'Medical Examinations'!A483:M2825,8,FALSE)</f>
        <v>No</v>
      </c>
      <c r="J485" s="35" t="str">
        <f>VLOOKUP(A485,'Medical Examinations'!A483:M2825,9,FALSE)</f>
        <v>OBESITY</v>
      </c>
      <c r="K485" s="35" t="str">
        <f>VLOOKUP(A485,'Medical Examinations'!A483:M2825,10,FALSE)</f>
        <v>DIABETES</v>
      </c>
      <c r="L485" s="47">
        <f>VLOOKUP(A485,'Hospitalisation Details'!A483:M2825,12,FALSE)</f>
        <v>24823</v>
      </c>
      <c r="M485" s="34">
        <f>VLOOKUP(A485,'Hospitalisation Details'!A474:M2816,6,FALSE)</f>
        <v>20630.28</v>
      </c>
      <c r="N485" s="35" t="str">
        <f>VLOOKUP(A485,'Hospitalisation Details'!A483:M2825,7,FALSE)</f>
        <v>tier - 2</v>
      </c>
      <c r="O485" s="35" t="str">
        <f>VLOOKUP(A485,'Hospitalisation Details'!A483:M2825,8,FALSE)</f>
        <v>tier - 3</v>
      </c>
      <c r="P485" s="35" t="str">
        <f>VLOOKUP(A485,'Hospitalisation Details'!A483:M2825,9,FALSE)</f>
        <v>R1011</v>
      </c>
      <c r="Q485" s="35">
        <f ca="1">VLOOKUP(A485,'Hospitalisation Details'!A483:M2825,13,FALSE)</f>
        <v>57</v>
      </c>
      <c r="R485" s="32"/>
    </row>
    <row r="486" spans="1:18" ht="15.75" x14ac:dyDescent="0.25">
      <c r="A486" s="42" t="s">
        <v>1878</v>
      </c>
      <c r="B486" s="35" t="str">
        <f>VLOOKUP(A486,'Customer Names'!A483:D2818,3,FALSE)</f>
        <v>Alexson</v>
      </c>
      <c r="C486" s="35">
        <f>VLOOKUP(A486,'Medical Examinations'!A484:M2826,2,FALSE)</f>
        <v>54.47</v>
      </c>
      <c r="D486" s="35">
        <f>VLOOKUP(A486,'Medical Examinations'!A484:M2826,3,FALSE)</f>
        <v>4.49</v>
      </c>
      <c r="E486" s="35" t="str">
        <f>VLOOKUP(A486,'Medical Examinations'!A484:M2826,4,FALSE)</f>
        <v>yes</v>
      </c>
      <c r="F486" s="35" t="str">
        <f>VLOOKUP(A486,'Medical Examinations'!A484:M2826,5,FALSE)</f>
        <v>No</v>
      </c>
      <c r="G486" s="35" t="str">
        <f>VLOOKUP(A486,'Medical Examinations'!A484:M2826,6,FALSE)</f>
        <v>No</v>
      </c>
      <c r="H486" s="35">
        <f>VLOOKUP(A486,'Medical Examinations'!$A$2:$M$2344,7,FALSE)</f>
        <v>2</v>
      </c>
      <c r="I486" s="35" t="str">
        <f>VLOOKUP(A486,'Medical Examinations'!A484:M2826,8,FALSE)</f>
        <v>No</v>
      </c>
      <c r="J486" s="35" t="str">
        <f>VLOOKUP(A486,'Medical Examinations'!A484:M2826,9,FALSE)</f>
        <v>OBESITY</v>
      </c>
      <c r="K486" s="35" t="str">
        <f>VLOOKUP(A486,'Medical Examinations'!A484:M2826,10,FALSE)</f>
        <v>NORMAL</v>
      </c>
      <c r="L486" s="47">
        <f>VLOOKUP(A486,'Hospitalisation Details'!A484:M2826,12,FALSE)</f>
        <v>24297</v>
      </c>
      <c r="M486" s="34">
        <f>VLOOKUP(A486,'Hospitalisation Details'!A475:M2817,6,FALSE)</f>
        <v>20568.32</v>
      </c>
      <c r="N486" s="35" t="str">
        <f>VLOOKUP(A486,'Hospitalisation Details'!A484:M2826,7,FALSE)</f>
        <v>tier - 3</v>
      </c>
      <c r="O486" s="35" t="str">
        <f>VLOOKUP(A486,'Hospitalisation Details'!A484:M2826,8,FALSE)</f>
        <v>tier - 2</v>
      </c>
      <c r="P486" s="35" t="str">
        <f>VLOOKUP(A486,'Hospitalisation Details'!A484:M2826,9,FALSE)</f>
        <v>R1012</v>
      </c>
      <c r="Q486" s="35">
        <f ca="1">VLOOKUP(A486,'Hospitalisation Details'!A484:M2826,13,FALSE)</f>
        <v>58</v>
      </c>
      <c r="R486" s="32"/>
    </row>
    <row r="487" spans="1:18" ht="15.75" x14ac:dyDescent="0.25">
      <c r="A487" s="43" t="s">
        <v>1877</v>
      </c>
      <c r="B487" s="35" t="str">
        <f>VLOOKUP(A487,'Customer Names'!A484:D2819,3,FALSE)</f>
        <v>Wright</v>
      </c>
      <c r="C487" s="35">
        <f>VLOOKUP(A487,'Medical Examinations'!A485:M2827,2,FALSE)</f>
        <v>38.06</v>
      </c>
      <c r="D487" s="35">
        <f>VLOOKUP(A487,'Medical Examinations'!A485:M2827,3,FALSE)</f>
        <v>5.24</v>
      </c>
      <c r="E487" s="35" t="str">
        <f>VLOOKUP(A487,'Medical Examinations'!A485:M2827,4,FALSE)</f>
        <v>yes</v>
      </c>
      <c r="F487" s="35" t="str">
        <f>VLOOKUP(A487,'Medical Examinations'!A485:M2827,5,FALSE)</f>
        <v>No</v>
      </c>
      <c r="G487" s="35" t="str">
        <f>VLOOKUP(A487,'Medical Examinations'!A485:M2827,6,FALSE)</f>
        <v>Yes</v>
      </c>
      <c r="H487" s="35">
        <f>VLOOKUP(A487,'Medical Examinations'!$A$2:$M$2344,7,FALSE)</f>
        <v>1</v>
      </c>
      <c r="I487" s="35" t="str">
        <f>VLOOKUP(A487,'Medical Examinations'!A485:M2827,8,FALSE)</f>
        <v>No</v>
      </c>
      <c r="J487" s="35" t="str">
        <f>VLOOKUP(A487,'Medical Examinations'!A485:M2827,9,FALSE)</f>
        <v>OBESITY</v>
      </c>
      <c r="K487" s="35" t="str">
        <f>VLOOKUP(A487,'Medical Examinations'!A485:M2827,10,FALSE)</f>
        <v>NORMAL</v>
      </c>
      <c r="L487" s="47">
        <f>VLOOKUP(A487,'Hospitalisation Details'!A485:M2827,12,FALSE)</f>
        <v>25489</v>
      </c>
      <c r="M487" s="34">
        <f>VLOOKUP(A487,'Hospitalisation Details'!A476:M2818,6,FALSE)</f>
        <v>20463</v>
      </c>
      <c r="N487" s="35" t="str">
        <f>VLOOKUP(A487,'Hospitalisation Details'!A485:M2827,7,FALSE)</f>
        <v>tier - 2</v>
      </c>
      <c r="O487" s="35" t="str">
        <f>VLOOKUP(A487,'Hospitalisation Details'!A485:M2827,8,FALSE)</f>
        <v>tier - 2</v>
      </c>
      <c r="P487" s="35" t="str">
        <f>VLOOKUP(A487,'Hospitalisation Details'!A485:M2827,9,FALSE)</f>
        <v>R1013</v>
      </c>
      <c r="Q487" s="35">
        <f ca="1">VLOOKUP(A487,'Hospitalisation Details'!A485:M2827,13,FALSE)</f>
        <v>55</v>
      </c>
      <c r="R487" s="32"/>
    </row>
    <row r="488" spans="1:18" ht="15.75" x14ac:dyDescent="0.25">
      <c r="A488" s="42" t="s">
        <v>1876</v>
      </c>
      <c r="B488" s="35" t="str">
        <f>VLOOKUP(A488,'Customer Names'!A485:D2820,3,FALSE)</f>
        <v>McKenna</v>
      </c>
      <c r="C488" s="35">
        <f>VLOOKUP(A488,'Medical Examinations'!A486:M2828,2,FALSE)</f>
        <v>51.47</v>
      </c>
      <c r="D488" s="35">
        <f>VLOOKUP(A488,'Medical Examinations'!A486:M2828,3,FALSE)</f>
        <v>9.6</v>
      </c>
      <c r="E488" s="35" t="str">
        <f>VLOOKUP(A488,'Medical Examinations'!A486:M2828,4,FALSE)</f>
        <v>No</v>
      </c>
      <c r="F488" s="35" t="str">
        <f>VLOOKUP(A488,'Medical Examinations'!A486:M2828,5,FALSE)</f>
        <v>No</v>
      </c>
      <c r="G488" s="35" t="str">
        <f>VLOOKUP(A488,'Medical Examinations'!A486:M2828,6,FALSE)</f>
        <v>No</v>
      </c>
      <c r="H488" s="35">
        <f>VLOOKUP(A488,'Medical Examinations'!$A$2:$M$2344,7,FALSE)</f>
        <v>0</v>
      </c>
      <c r="I488" s="35" t="str">
        <f>VLOOKUP(A488,'Medical Examinations'!A486:M2828,8,FALSE)</f>
        <v>No</v>
      </c>
      <c r="J488" s="35" t="str">
        <f>VLOOKUP(A488,'Medical Examinations'!A486:M2828,9,FALSE)</f>
        <v>OBESITY</v>
      </c>
      <c r="K488" s="35" t="str">
        <f>VLOOKUP(A488,'Medical Examinations'!A486:M2828,10,FALSE)</f>
        <v>DIABETES</v>
      </c>
      <c r="L488" s="47">
        <f>VLOOKUP(A488,'Hospitalisation Details'!A486:M2828,12,FALSE)</f>
        <v>22937</v>
      </c>
      <c r="M488" s="34">
        <f>VLOOKUP(A488,'Hospitalisation Details'!A477:M2819,6,FALSE)</f>
        <v>20446.849999999999</v>
      </c>
      <c r="N488" s="35" t="str">
        <f>VLOOKUP(A488,'Hospitalisation Details'!A486:M2828,7,FALSE)</f>
        <v>tier - 2</v>
      </c>
      <c r="O488" s="35" t="str">
        <f>VLOOKUP(A488,'Hospitalisation Details'!A486:M2828,8,FALSE)</f>
        <v>tier - 1</v>
      </c>
      <c r="P488" s="35" t="str">
        <f>VLOOKUP(A488,'Hospitalisation Details'!A486:M2828,9,FALSE)</f>
        <v>R1012</v>
      </c>
      <c r="Q488" s="35">
        <f ca="1">VLOOKUP(A488,'Hospitalisation Details'!A486:M2828,13,FALSE)</f>
        <v>62</v>
      </c>
      <c r="R488" s="32"/>
    </row>
    <row r="489" spans="1:18" ht="15.75" x14ac:dyDescent="0.25">
      <c r="A489" s="43" t="s">
        <v>1875</v>
      </c>
      <c r="B489" s="35" t="str">
        <f>VLOOKUP(A489,'Customer Names'!A486:D2821,3,FALSE)</f>
        <v>Sallade</v>
      </c>
      <c r="C489" s="35">
        <f>VLOOKUP(A489,'Medical Examinations'!A487:M2829,2,FALSE)</f>
        <v>29.8</v>
      </c>
      <c r="D489" s="35">
        <f>VLOOKUP(A489,'Medical Examinations'!A487:M2829,3,FALSE)</f>
        <v>5.78</v>
      </c>
      <c r="E489" s="35" t="str">
        <f>VLOOKUP(A489,'Medical Examinations'!A487:M2829,4,FALSE)</f>
        <v>yes</v>
      </c>
      <c r="F489" s="35" t="str">
        <f>VLOOKUP(A489,'Medical Examinations'!A487:M2829,5,FALSE)</f>
        <v>No</v>
      </c>
      <c r="G489" s="35" t="str">
        <f>VLOOKUP(A489,'Medical Examinations'!A487:M2829,6,FALSE)</f>
        <v>No</v>
      </c>
      <c r="H489" s="35">
        <f>VLOOKUP(A489,'Medical Examinations'!$A$2:$M$2344,7,FALSE)</f>
        <v>0</v>
      </c>
      <c r="I489" s="35" t="str">
        <f>VLOOKUP(A489,'Medical Examinations'!A487:M2829,8,FALSE)</f>
        <v>No</v>
      </c>
      <c r="J489" s="35" t="str">
        <f>VLOOKUP(A489,'Medical Examinations'!A487:M2829,9,FALSE)</f>
        <v>OVERWEIGHT</v>
      </c>
      <c r="K489" s="35" t="str">
        <f>VLOOKUP(A489,'Medical Examinations'!A487:M2829,10,FALSE)</f>
        <v>PREDIABETES</v>
      </c>
      <c r="L489" s="47">
        <f>VLOOKUP(A489,'Hospitalisation Details'!A487:M2829,12,FALSE)</f>
        <v>31240</v>
      </c>
      <c r="M489" s="34">
        <f>VLOOKUP(A489,'Hospitalisation Details'!A478:M2820,6,FALSE)</f>
        <v>20420.599999999999</v>
      </c>
      <c r="N489" s="35" t="str">
        <f>VLOOKUP(A489,'Hospitalisation Details'!A487:M2829,7,FALSE)</f>
        <v>tier - 3</v>
      </c>
      <c r="O489" s="35" t="str">
        <f>VLOOKUP(A489,'Hospitalisation Details'!A487:M2829,8,FALSE)</f>
        <v>tier - 2</v>
      </c>
      <c r="P489" s="35" t="str">
        <f>VLOOKUP(A489,'Hospitalisation Details'!A487:M2829,9,FALSE)</f>
        <v>R1011</v>
      </c>
      <c r="Q489" s="35">
        <f ca="1">VLOOKUP(A489,'Hospitalisation Details'!A487:M2829,13,FALSE)</f>
        <v>39</v>
      </c>
      <c r="R489" s="32"/>
    </row>
    <row r="490" spans="1:18" ht="15.75" x14ac:dyDescent="0.25">
      <c r="A490" s="42" t="s">
        <v>1874</v>
      </c>
      <c r="B490" s="35" t="str">
        <f>VLOOKUP(A490,'Customer Names'!A487:D2822,3,FALSE)</f>
        <v>Argall</v>
      </c>
      <c r="C490" s="35">
        <f>VLOOKUP(A490,'Medical Examinations'!A488:M2830,2,FALSE)</f>
        <v>49.77</v>
      </c>
      <c r="D490" s="35">
        <f>VLOOKUP(A490,'Medical Examinations'!A488:M2830,3,FALSE)</f>
        <v>7.02</v>
      </c>
      <c r="E490" s="35" t="str">
        <f>VLOOKUP(A490,'Medical Examinations'!A488:M2830,4,FALSE)</f>
        <v>No</v>
      </c>
      <c r="F490" s="35" t="str">
        <f>VLOOKUP(A490,'Medical Examinations'!A488:M2830,5,FALSE)</f>
        <v>No</v>
      </c>
      <c r="G490" s="35" t="str">
        <f>VLOOKUP(A490,'Medical Examinations'!A488:M2830,6,FALSE)</f>
        <v>No</v>
      </c>
      <c r="H490" s="35">
        <f>VLOOKUP(A490,'Medical Examinations'!$A$2:$M$2344,7,FALSE)</f>
        <v>0</v>
      </c>
      <c r="I490" s="35" t="str">
        <f>VLOOKUP(A490,'Medical Examinations'!A488:M2830,8,FALSE)</f>
        <v>No</v>
      </c>
      <c r="J490" s="35" t="str">
        <f>VLOOKUP(A490,'Medical Examinations'!A488:M2830,9,FALSE)</f>
        <v>OBESITY</v>
      </c>
      <c r="K490" s="35" t="str">
        <f>VLOOKUP(A490,'Medical Examinations'!A488:M2830,10,FALSE)</f>
        <v>DIABETES</v>
      </c>
      <c r="L490" s="47">
        <f>VLOOKUP(A490,'Hospitalisation Details'!A488:M2830,12,FALSE)</f>
        <v>22829</v>
      </c>
      <c r="M490" s="34">
        <f>VLOOKUP(A490,'Hospitalisation Details'!A479:M2821,6,FALSE)</f>
        <v>20354.5</v>
      </c>
      <c r="N490" s="35" t="str">
        <f>VLOOKUP(A490,'Hospitalisation Details'!A488:M2830,7,FALSE)</f>
        <v>tier - 3</v>
      </c>
      <c r="O490" s="35" t="str">
        <f>VLOOKUP(A490,'Hospitalisation Details'!A488:M2830,8,FALSE)</f>
        <v>tier - 2</v>
      </c>
      <c r="P490" s="35" t="str">
        <f>VLOOKUP(A490,'Hospitalisation Details'!A488:M2830,9,FALSE)</f>
        <v>R1026</v>
      </c>
      <c r="Q490" s="35">
        <f ca="1">VLOOKUP(A490,'Hospitalisation Details'!A488:M2830,13,FALSE)</f>
        <v>62</v>
      </c>
      <c r="R490" s="32"/>
    </row>
    <row r="491" spans="1:18" ht="15.75" x14ac:dyDescent="0.25">
      <c r="A491" s="43" t="s">
        <v>1873</v>
      </c>
      <c r="B491" s="35" t="str">
        <f>VLOOKUP(A491,'Customer Names'!A488:D2823,3,FALSE)</f>
        <v>Patchell</v>
      </c>
      <c r="C491" s="35">
        <f>VLOOKUP(A491,'Medical Examinations'!A489:M2831,2,FALSE)</f>
        <v>25.555</v>
      </c>
      <c r="D491" s="35">
        <f>VLOOKUP(A491,'Medical Examinations'!A489:M2831,3,FALSE)</f>
        <v>4.09</v>
      </c>
      <c r="E491" s="35" t="str">
        <f>VLOOKUP(A491,'Medical Examinations'!A489:M2831,4,FALSE)</f>
        <v>yes</v>
      </c>
      <c r="F491" s="35" t="str">
        <f>VLOOKUP(A491,'Medical Examinations'!A489:M2831,5,FALSE)</f>
        <v>No</v>
      </c>
      <c r="G491" s="35" t="str">
        <f>VLOOKUP(A491,'Medical Examinations'!A489:M2831,6,FALSE)</f>
        <v>No</v>
      </c>
      <c r="H491" s="35">
        <f>VLOOKUP(A491,'Medical Examinations'!$A$2:$M$2344,7,FALSE)</f>
        <v>0</v>
      </c>
      <c r="I491" s="35" t="str">
        <f>VLOOKUP(A491,'Medical Examinations'!A489:M2831,8,FALSE)</f>
        <v>yes</v>
      </c>
      <c r="J491" s="35" t="str">
        <f>VLOOKUP(A491,'Medical Examinations'!A489:M2831,9,FALSE)</f>
        <v>OVERWEIGHT</v>
      </c>
      <c r="K491" s="35" t="str">
        <f>VLOOKUP(A491,'Medical Examinations'!A489:M2831,10,FALSE)</f>
        <v>NORMAL</v>
      </c>
      <c r="L491" s="47">
        <f>VLOOKUP(A491,'Hospitalisation Details'!A489:M2831,12,FALSE)</f>
        <v>31307</v>
      </c>
      <c r="M491" s="34">
        <f>VLOOKUP(A491,'Hospitalisation Details'!A480:M2822,6,FALSE)</f>
        <v>20296.86</v>
      </c>
      <c r="N491" s="35" t="str">
        <f>VLOOKUP(A491,'Hospitalisation Details'!A489:M2831,7,FALSE)</f>
        <v>tier - 3</v>
      </c>
      <c r="O491" s="35" t="str">
        <f>VLOOKUP(A491,'Hospitalisation Details'!A489:M2831,8,FALSE)</f>
        <v>tier - 1</v>
      </c>
      <c r="P491" s="35" t="str">
        <f>VLOOKUP(A491,'Hospitalisation Details'!A489:M2831,9,FALSE)</f>
        <v>R1024</v>
      </c>
      <c r="Q491" s="35">
        <f ca="1">VLOOKUP(A491,'Hospitalisation Details'!A489:M2831,13,FALSE)</f>
        <v>39</v>
      </c>
      <c r="R491" s="32"/>
    </row>
    <row r="492" spans="1:18" ht="15.75" x14ac:dyDescent="0.25">
      <c r="A492" s="42" t="s">
        <v>1872</v>
      </c>
      <c r="B492" s="35" t="str">
        <f>VLOOKUP(A492,'Customer Names'!A489:D2824,3,FALSE)</f>
        <v>Catoggio</v>
      </c>
      <c r="C492" s="35">
        <f>VLOOKUP(A492,'Medical Examinations'!A490:M2832,2,FALSE)</f>
        <v>29.64</v>
      </c>
      <c r="D492" s="35">
        <f>VLOOKUP(A492,'Medical Examinations'!A490:M2832,3,FALSE)</f>
        <v>4.93</v>
      </c>
      <c r="E492" s="35" t="str">
        <f>VLOOKUP(A492,'Medical Examinations'!A490:M2832,4,FALSE)</f>
        <v>No</v>
      </c>
      <c r="F492" s="35" t="str">
        <f>VLOOKUP(A492,'Medical Examinations'!A490:M2832,5,FALSE)</f>
        <v>No</v>
      </c>
      <c r="G492" s="35" t="str">
        <f>VLOOKUP(A492,'Medical Examinations'!A490:M2832,6,FALSE)</f>
        <v>Yes</v>
      </c>
      <c r="H492" s="35">
        <f>VLOOKUP(A492,'Medical Examinations'!$A$2:$M$2344,7,FALSE)</f>
        <v>1</v>
      </c>
      <c r="I492" s="35" t="str">
        <f>VLOOKUP(A492,'Medical Examinations'!A490:M2832,8,FALSE)</f>
        <v>No</v>
      </c>
      <c r="J492" s="35" t="str">
        <f>VLOOKUP(A492,'Medical Examinations'!A490:M2832,9,FALSE)</f>
        <v>OVERWEIGHT</v>
      </c>
      <c r="K492" s="35" t="str">
        <f>VLOOKUP(A492,'Medical Examinations'!A490:M2832,10,FALSE)</f>
        <v>NORMAL</v>
      </c>
      <c r="L492" s="47">
        <f>VLOOKUP(A492,'Hospitalisation Details'!A490:M2832,12,FALSE)</f>
        <v>34219</v>
      </c>
      <c r="M492" s="34">
        <f>VLOOKUP(A492,'Hospitalisation Details'!A481:M2823,6,FALSE)</f>
        <v>20277.810000000001</v>
      </c>
      <c r="N492" s="35" t="str">
        <f>VLOOKUP(A492,'Hospitalisation Details'!A490:M2832,7,FALSE)</f>
        <v>tier - 3</v>
      </c>
      <c r="O492" s="35" t="str">
        <f>VLOOKUP(A492,'Hospitalisation Details'!A490:M2832,8,FALSE)</f>
        <v>tier - 3</v>
      </c>
      <c r="P492" s="35" t="str">
        <f>VLOOKUP(A492,'Hospitalisation Details'!A490:M2832,9,FALSE)</f>
        <v>R1016</v>
      </c>
      <c r="Q492" s="35">
        <f ca="1">VLOOKUP(A492,'Hospitalisation Details'!A490:M2832,13,FALSE)</f>
        <v>31</v>
      </c>
      <c r="R492" s="32"/>
    </row>
    <row r="493" spans="1:18" ht="15.75" x14ac:dyDescent="0.25">
      <c r="A493" s="43" t="s">
        <v>1871</v>
      </c>
      <c r="B493" s="35" t="str">
        <f>VLOOKUP(A493,'Customer Names'!A490:D2825,3,FALSE)</f>
        <v>Adams</v>
      </c>
      <c r="C493" s="35">
        <f>VLOOKUP(A493,'Medical Examinations'!A491:M2833,2,FALSE)</f>
        <v>53.93</v>
      </c>
      <c r="D493" s="35">
        <f>VLOOKUP(A493,'Medical Examinations'!A491:M2833,3,FALSE)</f>
        <v>5.34</v>
      </c>
      <c r="E493" s="35" t="str">
        <f>VLOOKUP(A493,'Medical Examinations'!A491:M2833,4,FALSE)</f>
        <v>yes</v>
      </c>
      <c r="F493" s="35" t="str">
        <f>VLOOKUP(A493,'Medical Examinations'!A491:M2833,5,FALSE)</f>
        <v>No</v>
      </c>
      <c r="G493" s="35" t="str">
        <f>VLOOKUP(A493,'Medical Examinations'!A491:M2833,6,FALSE)</f>
        <v>No</v>
      </c>
      <c r="H493" s="35">
        <f>VLOOKUP(A493,'Medical Examinations'!$A$2:$M$2344,7,FALSE)</f>
        <v>2</v>
      </c>
      <c r="I493" s="35" t="str">
        <f>VLOOKUP(A493,'Medical Examinations'!A491:M2833,8,FALSE)</f>
        <v>No</v>
      </c>
      <c r="J493" s="35" t="str">
        <f>VLOOKUP(A493,'Medical Examinations'!A491:M2833,9,FALSE)</f>
        <v>OBESITY</v>
      </c>
      <c r="K493" s="35" t="str">
        <f>VLOOKUP(A493,'Medical Examinations'!A491:M2833,10,FALSE)</f>
        <v>NORMAL</v>
      </c>
      <c r="L493" s="47">
        <f>VLOOKUP(A493,'Hospitalisation Details'!A491:M2833,12,FALSE)</f>
        <v>24341</v>
      </c>
      <c r="M493" s="34">
        <f>VLOOKUP(A493,'Hospitalisation Details'!A482:M2824,6,FALSE)</f>
        <v>20253.84</v>
      </c>
      <c r="N493" s="35" t="str">
        <f>VLOOKUP(A493,'Hospitalisation Details'!A491:M2833,7,FALSE)</f>
        <v>tier - 2</v>
      </c>
      <c r="O493" s="35" t="str">
        <f>VLOOKUP(A493,'Hospitalisation Details'!A491:M2833,8,FALSE)</f>
        <v>tier - 3</v>
      </c>
      <c r="P493" s="35" t="str">
        <f>VLOOKUP(A493,'Hospitalisation Details'!A491:M2833,9,FALSE)</f>
        <v>R1012</v>
      </c>
      <c r="Q493" s="35">
        <f ca="1">VLOOKUP(A493,'Hospitalisation Details'!A491:M2833,13,FALSE)</f>
        <v>58</v>
      </c>
      <c r="R493" s="32"/>
    </row>
    <row r="494" spans="1:18" ht="15.75" x14ac:dyDescent="0.25">
      <c r="A494" s="42" t="s">
        <v>1870</v>
      </c>
      <c r="B494" s="35" t="str">
        <f>VLOOKUP(A494,'Customer Names'!A491:D2826,3,FALSE)</f>
        <v>Windt</v>
      </c>
      <c r="C494" s="35">
        <f>VLOOKUP(A494,'Medical Examinations'!A492:M2834,2,FALSE)</f>
        <v>28.024999999999999</v>
      </c>
      <c r="D494" s="35">
        <f>VLOOKUP(A494,'Medical Examinations'!A492:M2834,3,FALSE)</f>
        <v>5.65</v>
      </c>
      <c r="E494" s="35" t="str">
        <f>VLOOKUP(A494,'Medical Examinations'!A492:M2834,4,FALSE)</f>
        <v>No</v>
      </c>
      <c r="F494" s="35" t="str">
        <f>VLOOKUP(A494,'Medical Examinations'!A492:M2834,5,FALSE)</f>
        <v>No</v>
      </c>
      <c r="G494" s="35" t="str">
        <f>VLOOKUP(A494,'Medical Examinations'!A492:M2834,6,FALSE)</f>
        <v>No</v>
      </c>
      <c r="H494" s="35">
        <f>VLOOKUP(A494,'Medical Examinations'!$A$2:$M$2344,7,FALSE)</f>
        <v>1</v>
      </c>
      <c r="I494" s="35" t="str">
        <f>VLOOKUP(A494,'Medical Examinations'!A492:M2834,8,FALSE)</f>
        <v>yes</v>
      </c>
      <c r="J494" s="35" t="str">
        <f>VLOOKUP(A494,'Medical Examinations'!A492:M2834,9,FALSE)</f>
        <v>OVERWEIGHT</v>
      </c>
      <c r="K494" s="35" t="str">
        <f>VLOOKUP(A494,'Medical Examinations'!A492:M2834,10,FALSE)</f>
        <v>NORMAL</v>
      </c>
      <c r="L494" s="47">
        <f>VLOOKUP(A494,'Hospitalisation Details'!A492:M2834,12,FALSE)</f>
        <v>32067</v>
      </c>
      <c r="M494" s="34">
        <f>VLOOKUP(A494,'Hospitalisation Details'!A483:M2825,6,FALSE)</f>
        <v>20234.849999999999</v>
      </c>
      <c r="N494" s="35" t="str">
        <f>VLOOKUP(A494,'Hospitalisation Details'!A492:M2834,7,FALSE)</f>
        <v>tier - 2</v>
      </c>
      <c r="O494" s="35" t="str">
        <f>VLOOKUP(A494,'Hospitalisation Details'!A492:M2834,8,FALSE)</f>
        <v>tier - 3</v>
      </c>
      <c r="P494" s="35" t="str">
        <f>VLOOKUP(A494,'Hospitalisation Details'!A492:M2834,9,FALSE)</f>
        <v>R1012</v>
      </c>
      <c r="Q494" s="35">
        <f ca="1">VLOOKUP(A494,'Hospitalisation Details'!A492:M2834,13,FALSE)</f>
        <v>37</v>
      </c>
      <c r="R494" s="32"/>
    </row>
    <row r="495" spans="1:18" ht="15.75" x14ac:dyDescent="0.25">
      <c r="A495" s="43" t="s">
        <v>1869</v>
      </c>
      <c r="B495" s="35" t="str">
        <f>VLOOKUP(A495,'Customer Names'!A492:D2827,3,FALSE)</f>
        <v>Ryan</v>
      </c>
      <c r="C495" s="35">
        <f>VLOOKUP(A495,'Medical Examinations'!A493:M2835,2,FALSE)</f>
        <v>27.5</v>
      </c>
      <c r="D495" s="35">
        <f>VLOOKUP(A495,'Medical Examinations'!A493:M2835,3,FALSE)</f>
        <v>4.49</v>
      </c>
      <c r="E495" s="35" t="str">
        <f>VLOOKUP(A495,'Medical Examinations'!A493:M2835,4,FALSE)</f>
        <v>No</v>
      </c>
      <c r="F495" s="35" t="str">
        <f>VLOOKUP(A495,'Medical Examinations'!A493:M2835,5,FALSE)</f>
        <v>No</v>
      </c>
      <c r="G495" s="35" t="str">
        <f>VLOOKUP(A495,'Medical Examinations'!A493:M2835,6,FALSE)</f>
        <v>No</v>
      </c>
      <c r="H495" s="35">
        <f>VLOOKUP(A495,'Medical Examinations'!$A$2:$M$2344,7,FALSE)</f>
        <v>0</v>
      </c>
      <c r="I495" s="35" t="str">
        <f>VLOOKUP(A495,'Medical Examinations'!A493:M2835,8,FALSE)</f>
        <v>No</v>
      </c>
      <c r="J495" s="35" t="str">
        <f>VLOOKUP(A495,'Medical Examinations'!A493:M2835,9,FALSE)</f>
        <v>OVERWEIGHT</v>
      </c>
      <c r="K495" s="35" t="str">
        <f>VLOOKUP(A495,'Medical Examinations'!A493:M2835,10,FALSE)</f>
        <v>NORMAL</v>
      </c>
      <c r="L495" s="47">
        <f>VLOOKUP(A495,'Hospitalisation Details'!A493:M2835,12,FALSE)</f>
        <v>34493</v>
      </c>
      <c r="M495" s="34">
        <f>VLOOKUP(A495,'Hospitalisation Details'!A484:M2826,6,FALSE)</f>
        <v>20177.669999999998</v>
      </c>
      <c r="N495" s="35" t="str">
        <f>VLOOKUP(A495,'Hospitalisation Details'!A493:M2835,7,FALSE)</f>
        <v>tier - 2</v>
      </c>
      <c r="O495" s="35" t="str">
        <f>VLOOKUP(A495,'Hospitalisation Details'!A493:M2835,8,FALSE)</f>
        <v>tier - 1</v>
      </c>
      <c r="P495" s="35" t="str">
        <f>VLOOKUP(A495,'Hospitalisation Details'!A493:M2835,9,FALSE)</f>
        <v>R1011</v>
      </c>
      <c r="Q495" s="35">
        <f ca="1">VLOOKUP(A495,'Hospitalisation Details'!A493:M2835,13,FALSE)</f>
        <v>30</v>
      </c>
      <c r="R495" s="32"/>
    </row>
    <row r="496" spans="1:18" ht="15.75" x14ac:dyDescent="0.25">
      <c r="A496" s="42" t="s">
        <v>1868</v>
      </c>
      <c r="B496" s="35" t="str">
        <f>VLOOKUP(A496,'Customer Names'!A493:D2828,3,FALSE)</f>
        <v>Marion</v>
      </c>
      <c r="C496" s="35">
        <f>VLOOKUP(A496,'Medical Examinations'!A494:M2836,2,FALSE)</f>
        <v>21.8</v>
      </c>
      <c r="D496" s="35">
        <f>VLOOKUP(A496,'Medical Examinations'!A494:M2836,3,FALSE)</f>
        <v>10.55</v>
      </c>
      <c r="E496" s="35" t="str">
        <f>VLOOKUP(A496,'Medical Examinations'!A494:M2836,4,FALSE)</f>
        <v>No</v>
      </c>
      <c r="F496" s="35" t="str">
        <f>VLOOKUP(A496,'Medical Examinations'!A494:M2836,5,FALSE)</f>
        <v>No</v>
      </c>
      <c r="G496" s="35" t="str">
        <f>VLOOKUP(A496,'Medical Examinations'!A494:M2836,6,FALSE)</f>
        <v>No</v>
      </c>
      <c r="H496" s="35">
        <f>VLOOKUP(A496,'Medical Examinations'!$A$2:$M$2344,7,FALSE)</f>
        <v>0</v>
      </c>
      <c r="I496" s="35" t="str">
        <f>VLOOKUP(A496,'Medical Examinations'!A494:M2836,8,FALSE)</f>
        <v>yes</v>
      </c>
      <c r="J496" s="35" t="str">
        <f>VLOOKUP(A496,'Medical Examinations'!A494:M2836,9,FALSE)</f>
        <v>NORMAL WEIGHT</v>
      </c>
      <c r="K496" s="35" t="str">
        <f>VLOOKUP(A496,'Medical Examinations'!A494:M2836,10,FALSE)</f>
        <v>DIABETES</v>
      </c>
      <c r="L496" s="47">
        <f>VLOOKUP(A496,'Hospitalisation Details'!A494:M2836,12,FALSE)</f>
        <v>37446</v>
      </c>
      <c r="M496" s="34">
        <f>VLOOKUP(A496,'Hospitalisation Details'!A485:M2827,6,FALSE)</f>
        <v>20167.34</v>
      </c>
      <c r="N496" s="35" t="str">
        <f>VLOOKUP(A496,'Hospitalisation Details'!A494:M2836,7,FALSE)</f>
        <v>tier - 3</v>
      </c>
      <c r="O496" s="35" t="str">
        <f>VLOOKUP(A496,'Hospitalisation Details'!A494:M2836,8,FALSE)</f>
        <v>tier - 3</v>
      </c>
      <c r="P496" s="35" t="str">
        <f>VLOOKUP(A496,'Hospitalisation Details'!A494:M2836,9,FALSE)</f>
        <v>R1011</v>
      </c>
      <c r="Q496" s="35">
        <f ca="1">VLOOKUP(A496,'Hospitalisation Details'!A494:M2836,13,FALSE)</f>
        <v>22</v>
      </c>
      <c r="R496" s="32"/>
    </row>
    <row r="497" spans="1:18" ht="15.75" x14ac:dyDescent="0.25">
      <c r="A497" s="43" t="s">
        <v>1867</v>
      </c>
      <c r="B497" s="35" t="str">
        <f>VLOOKUP(A497,'Customer Names'!A494:D2829,3,FALSE)</f>
        <v>Raffetto</v>
      </c>
      <c r="C497" s="35">
        <f>VLOOKUP(A497,'Medical Examinations'!A495:M2837,2,FALSE)</f>
        <v>26.41</v>
      </c>
      <c r="D497" s="35">
        <f>VLOOKUP(A497,'Medical Examinations'!A495:M2837,3,FALSE)</f>
        <v>4.92</v>
      </c>
      <c r="E497" s="35" t="str">
        <f>VLOOKUP(A497,'Medical Examinations'!A495:M2837,4,FALSE)</f>
        <v>yes</v>
      </c>
      <c r="F497" s="35" t="str">
        <f>VLOOKUP(A497,'Medical Examinations'!A495:M2837,5,FALSE)</f>
        <v>No</v>
      </c>
      <c r="G497" s="35" t="str">
        <f>VLOOKUP(A497,'Medical Examinations'!A495:M2837,6,FALSE)</f>
        <v>Yes</v>
      </c>
      <c r="H497" s="35">
        <f>VLOOKUP(A497,'Medical Examinations'!$A$2:$M$2344,7,FALSE)</f>
        <v>1</v>
      </c>
      <c r="I497" s="35" t="str">
        <f>VLOOKUP(A497,'Medical Examinations'!A495:M2837,8,FALSE)</f>
        <v>yes</v>
      </c>
      <c r="J497" s="35" t="str">
        <f>VLOOKUP(A497,'Medical Examinations'!A495:M2837,9,FALSE)</f>
        <v>OVERWEIGHT</v>
      </c>
      <c r="K497" s="35" t="str">
        <f>VLOOKUP(A497,'Medical Examinations'!A495:M2837,10,FALSE)</f>
        <v>NORMAL</v>
      </c>
      <c r="L497" s="47">
        <f>VLOOKUP(A497,'Hospitalisation Details'!A495:M2837,12,FALSE)</f>
        <v>30595</v>
      </c>
      <c r="M497" s="34">
        <f>VLOOKUP(A497,'Hospitalisation Details'!A486:M2828,6,FALSE)</f>
        <v>20149.32</v>
      </c>
      <c r="N497" s="35" t="str">
        <f>VLOOKUP(A497,'Hospitalisation Details'!A495:M2837,7,FALSE)</f>
        <v>tier - 2</v>
      </c>
      <c r="O497" s="35" t="str">
        <f>VLOOKUP(A497,'Hospitalisation Details'!A495:M2837,8,FALSE)</f>
        <v>tier - 1</v>
      </c>
      <c r="P497" s="35" t="str">
        <f>VLOOKUP(A497,'Hospitalisation Details'!A495:M2837,9,FALSE)</f>
        <v>R1016</v>
      </c>
      <c r="Q497" s="35">
        <f ca="1">VLOOKUP(A497,'Hospitalisation Details'!A495:M2837,13,FALSE)</f>
        <v>41</v>
      </c>
      <c r="R497" s="32"/>
    </row>
    <row r="498" spans="1:18" ht="15.75" x14ac:dyDescent="0.25">
      <c r="A498" s="42" t="s">
        <v>1866</v>
      </c>
      <c r="B498" s="35" t="str">
        <f>VLOOKUP(A498,'Customer Names'!A495:D2830,3,FALSE)</f>
        <v>Young</v>
      </c>
      <c r="C498" s="35">
        <f>VLOOKUP(A498,'Medical Examinations'!A496:M2838,2,FALSE)</f>
        <v>27.835000000000001</v>
      </c>
      <c r="D498" s="35">
        <f>VLOOKUP(A498,'Medical Examinations'!A496:M2838,3,FALSE)</f>
        <v>5.9</v>
      </c>
      <c r="E498" s="35" t="str">
        <f>VLOOKUP(A498,'Medical Examinations'!A496:M2838,4,FALSE)</f>
        <v>yes</v>
      </c>
      <c r="F498" s="35" t="str">
        <f>VLOOKUP(A498,'Medical Examinations'!A496:M2838,5,FALSE)</f>
        <v>No</v>
      </c>
      <c r="G498" s="35" t="str">
        <f>VLOOKUP(A498,'Medical Examinations'!A496:M2838,6,FALSE)</f>
        <v>No</v>
      </c>
      <c r="H498" s="35">
        <f>VLOOKUP(A498,'Medical Examinations'!$A$2:$M$2344,7,FALSE)</f>
        <v>1</v>
      </c>
      <c r="I498" s="35" t="str">
        <f>VLOOKUP(A498,'Medical Examinations'!A496:M2838,8,FALSE)</f>
        <v>yes</v>
      </c>
      <c r="J498" s="35" t="str">
        <f>VLOOKUP(A498,'Medical Examinations'!A496:M2838,9,FALSE)</f>
        <v>OVERWEIGHT</v>
      </c>
      <c r="K498" s="35" t="str">
        <f>VLOOKUP(A498,'Medical Examinations'!A496:M2838,10,FALSE)</f>
        <v>PREDIABETES</v>
      </c>
      <c r="L498" s="47">
        <f>VLOOKUP(A498,'Hospitalisation Details'!A496:M2838,12,FALSE)</f>
        <v>32349</v>
      </c>
      <c r="M498" s="34">
        <f>VLOOKUP(A498,'Hospitalisation Details'!A487:M2829,6,FALSE)</f>
        <v>20009.63</v>
      </c>
      <c r="N498" s="35" t="str">
        <f>VLOOKUP(A498,'Hospitalisation Details'!A496:M2838,7,FALSE)</f>
        <v>tier - 2</v>
      </c>
      <c r="O498" s="35" t="str">
        <f>VLOOKUP(A498,'Hospitalisation Details'!A496:M2838,8,FALSE)</f>
        <v>tier - 1</v>
      </c>
      <c r="P498" s="35" t="str">
        <f>VLOOKUP(A498,'Hospitalisation Details'!A496:M2838,9,FALSE)</f>
        <v>R1012</v>
      </c>
      <c r="Q498" s="35">
        <f ca="1">VLOOKUP(A498,'Hospitalisation Details'!A496:M2838,13,FALSE)</f>
        <v>36</v>
      </c>
      <c r="R498" s="32"/>
    </row>
    <row r="499" spans="1:18" ht="15.75" x14ac:dyDescent="0.25">
      <c r="A499" s="43" t="s">
        <v>1865</v>
      </c>
      <c r="B499" s="35" t="str">
        <f>VLOOKUP(A499,'Customer Names'!A496:D2831,3,FALSE)</f>
        <v>Oehlke</v>
      </c>
      <c r="C499" s="35">
        <f>VLOOKUP(A499,'Medical Examinations'!A497:M2839,2,FALSE)</f>
        <v>51.74</v>
      </c>
      <c r="D499" s="35">
        <f>VLOOKUP(A499,'Medical Examinations'!A497:M2839,3,FALSE)</f>
        <v>4.9800000000000004</v>
      </c>
      <c r="E499" s="35" t="str">
        <f>VLOOKUP(A499,'Medical Examinations'!A497:M2839,4,FALSE)</f>
        <v>yes</v>
      </c>
      <c r="F499" s="35" t="str">
        <f>VLOOKUP(A499,'Medical Examinations'!A497:M2839,5,FALSE)</f>
        <v>No</v>
      </c>
      <c r="G499" s="35" t="str">
        <f>VLOOKUP(A499,'Medical Examinations'!A497:M2839,6,FALSE)</f>
        <v>No</v>
      </c>
      <c r="H499" s="35">
        <f>VLOOKUP(A499,'Medical Examinations'!$A$2:$M$2344,7,FALSE)</f>
        <v>2</v>
      </c>
      <c r="I499" s="35" t="str">
        <f>VLOOKUP(A499,'Medical Examinations'!A497:M2839,8,FALSE)</f>
        <v>No</v>
      </c>
      <c r="J499" s="35" t="str">
        <f>VLOOKUP(A499,'Medical Examinations'!A497:M2839,9,FALSE)</f>
        <v>OBESITY</v>
      </c>
      <c r="K499" s="35" t="str">
        <f>VLOOKUP(A499,'Medical Examinations'!A497:M2839,10,FALSE)</f>
        <v>NORMAL</v>
      </c>
      <c r="L499" s="47">
        <f>VLOOKUP(A499,'Hospitalisation Details'!A497:M2839,12,FALSE)</f>
        <v>24329</v>
      </c>
      <c r="M499" s="34">
        <f>VLOOKUP(A499,'Hospitalisation Details'!A488:M2830,6,FALSE)</f>
        <v>19995.29</v>
      </c>
      <c r="N499" s="35" t="str">
        <f>VLOOKUP(A499,'Hospitalisation Details'!A497:M2839,7,FALSE)</f>
        <v>tier - 1</v>
      </c>
      <c r="O499" s="35" t="str">
        <f>VLOOKUP(A499,'Hospitalisation Details'!A497:M2839,8,FALSE)</f>
        <v>tier - 3</v>
      </c>
      <c r="P499" s="35" t="str">
        <f>VLOOKUP(A499,'Hospitalisation Details'!A497:M2839,9,FALSE)</f>
        <v>R1026</v>
      </c>
      <c r="Q499" s="35">
        <f ca="1">VLOOKUP(A499,'Hospitalisation Details'!A497:M2839,13,FALSE)</f>
        <v>58</v>
      </c>
      <c r="R499" s="32"/>
    </row>
    <row r="500" spans="1:18" ht="15.75" x14ac:dyDescent="0.25">
      <c r="A500" s="42" t="s">
        <v>1864</v>
      </c>
      <c r="B500" s="35" t="str">
        <f>VLOOKUP(A500,'Customer Names'!A497:D2832,3,FALSE)</f>
        <v>Sudol</v>
      </c>
      <c r="C500" s="35">
        <f>VLOOKUP(A500,'Medical Examinations'!A498:M2840,2,FALSE)</f>
        <v>23.37</v>
      </c>
      <c r="D500" s="35">
        <f>VLOOKUP(A500,'Medical Examinations'!A498:M2840,3,FALSE)</f>
        <v>5.8</v>
      </c>
      <c r="E500" s="35" t="str">
        <f>VLOOKUP(A500,'Medical Examinations'!A498:M2840,4,FALSE)</f>
        <v>No</v>
      </c>
      <c r="F500" s="35" t="str">
        <f>VLOOKUP(A500,'Medical Examinations'!A498:M2840,5,FALSE)</f>
        <v>No</v>
      </c>
      <c r="G500" s="35" t="str">
        <f>VLOOKUP(A500,'Medical Examinations'!A498:M2840,6,FALSE)</f>
        <v>No</v>
      </c>
      <c r="H500" s="35">
        <f>VLOOKUP(A500,'Medical Examinations'!$A$2:$M$2344,7,FALSE)</f>
        <v>0</v>
      </c>
      <c r="I500" s="35" t="str">
        <f>VLOOKUP(A500,'Medical Examinations'!A498:M2840,8,FALSE)</f>
        <v>yes</v>
      </c>
      <c r="J500" s="35" t="str">
        <f>VLOOKUP(A500,'Medical Examinations'!A498:M2840,9,FALSE)</f>
        <v>NORMAL WEIGHT</v>
      </c>
      <c r="K500" s="35" t="str">
        <f>VLOOKUP(A500,'Medical Examinations'!A498:M2840,10,FALSE)</f>
        <v>PREDIABETES</v>
      </c>
      <c r="L500" s="47">
        <f>VLOOKUP(A500,'Hospitalisation Details'!A498:M2840,12,FALSE)</f>
        <v>29503</v>
      </c>
      <c r="M500" s="34">
        <f>VLOOKUP(A500,'Hospitalisation Details'!A489:M2831,6,FALSE)</f>
        <v>19964.75</v>
      </c>
      <c r="N500" s="35" t="str">
        <f>VLOOKUP(A500,'Hospitalisation Details'!A498:M2840,7,FALSE)</f>
        <v>tier - 1</v>
      </c>
      <c r="O500" s="35" t="str">
        <f>VLOOKUP(A500,'Hospitalisation Details'!A498:M2840,8,FALSE)</f>
        <v>tier - 2</v>
      </c>
      <c r="P500" s="35" t="str">
        <f>VLOOKUP(A500,'Hospitalisation Details'!A498:M2840,9,FALSE)</f>
        <v>R1024</v>
      </c>
      <c r="Q500" s="35">
        <f ca="1">VLOOKUP(A500,'Hospitalisation Details'!A498:M2840,13,FALSE)</f>
        <v>44</v>
      </c>
      <c r="R500" s="32"/>
    </row>
    <row r="501" spans="1:18" ht="15.75" x14ac:dyDescent="0.25">
      <c r="A501" s="43" t="s">
        <v>1863</v>
      </c>
      <c r="B501" s="35" t="str">
        <f>VLOOKUP(A501,'Customer Names'!A498:D2833,3,FALSE)</f>
        <v>Van Es</v>
      </c>
      <c r="C501" s="35">
        <f>VLOOKUP(A501,'Medical Examinations'!A499:M2841,2,FALSE)</f>
        <v>29.7</v>
      </c>
      <c r="D501" s="35">
        <f>VLOOKUP(A501,'Medical Examinations'!A499:M2841,3,FALSE)</f>
        <v>6.21</v>
      </c>
      <c r="E501" s="35" t="str">
        <f>VLOOKUP(A501,'Medical Examinations'!A499:M2841,4,FALSE)</f>
        <v>yes</v>
      </c>
      <c r="F501" s="35" t="str">
        <f>VLOOKUP(A501,'Medical Examinations'!A499:M2841,5,FALSE)</f>
        <v>No</v>
      </c>
      <c r="G501" s="35" t="str">
        <f>VLOOKUP(A501,'Medical Examinations'!A499:M2841,6,FALSE)</f>
        <v>Yes</v>
      </c>
      <c r="H501" s="35">
        <f>VLOOKUP(A501,'Medical Examinations'!$A$2:$M$2344,7,FALSE)</f>
        <v>1</v>
      </c>
      <c r="I501" s="35" t="str">
        <f>VLOOKUP(A501,'Medical Examinations'!A499:M2841,8,FALSE)</f>
        <v>yes</v>
      </c>
      <c r="J501" s="35" t="str">
        <f>VLOOKUP(A501,'Medical Examinations'!A499:M2841,9,FALSE)</f>
        <v>OVERWEIGHT</v>
      </c>
      <c r="K501" s="35" t="str">
        <f>VLOOKUP(A501,'Medical Examinations'!A499:M2841,10,FALSE)</f>
        <v>PREDIABETES</v>
      </c>
      <c r="L501" s="47">
        <f>VLOOKUP(A501,'Hospitalisation Details'!A499:M2841,12,FALSE)</f>
        <v>35721</v>
      </c>
      <c r="M501" s="34">
        <f>VLOOKUP(A501,'Hospitalisation Details'!A490:M2832,6,FALSE)</f>
        <v>19933.46</v>
      </c>
      <c r="N501" s="35" t="str">
        <f>VLOOKUP(A501,'Hospitalisation Details'!A499:M2841,7,FALSE)</f>
        <v>tier - 1</v>
      </c>
      <c r="O501" s="35" t="str">
        <f>VLOOKUP(A501,'Hospitalisation Details'!A499:M2841,8,FALSE)</f>
        <v>tier - 3</v>
      </c>
      <c r="P501" s="35" t="str">
        <f>VLOOKUP(A501,'Hospitalisation Details'!A499:M2841,9,FALSE)</f>
        <v>R1011</v>
      </c>
      <c r="Q501" s="35">
        <f ca="1">VLOOKUP(A501,'Hospitalisation Details'!A499:M2841,13,FALSE)</f>
        <v>27</v>
      </c>
      <c r="R501" s="32"/>
    </row>
    <row r="502" spans="1:18" ht="15.75" x14ac:dyDescent="0.25">
      <c r="A502" s="42" t="s">
        <v>1862</v>
      </c>
      <c r="B502" s="35" t="str">
        <f>VLOOKUP(A502,'Customer Names'!A499:D2834,3,FALSE)</f>
        <v>Dolge</v>
      </c>
      <c r="C502" s="35">
        <f>VLOOKUP(A502,'Medical Examinations'!A500:M2842,2,FALSE)</f>
        <v>20.045000000000002</v>
      </c>
      <c r="D502" s="35">
        <f>VLOOKUP(A502,'Medical Examinations'!A500:M2842,3,FALSE)</f>
        <v>6.17</v>
      </c>
      <c r="E502" s="35" t="str">
        <f>VLOOKUP(A502,'Medical Examinations'!A500:M2842,4,FALSE)</f>
        <v>No</v>
      </c>
      <c r="F502" s="35" t="str">
        <f>VLOOKUP(A502,'Medical Examinations'!A500:M2842,5,FALSE)</f>
        <v>No</v>
      </c>
      <c r="G502" s="35" t="str">
        <f>VLOOKUP(A502,'Medical Examinations'!A500:M2842,6,FALSE)</f>
        <v>Yes</v>
      </c>
      <c r="H502" s="35">
        <f>VLOOKUP(A502,'Medical Examinations'!$A$2:$M$2344,7,FALSE)</f>
        <v>1</v>
      </c>
      <c r="I502" s="35" t="str">
        <f>VLOOKUP(A502,'Medical Examinations'!A500:M2842,8,FALSE)</f>
        <v>yes</v>
      </c>
      <c r="J502" s="35" t="str">
        <f>VLOOKUP(A502,'Medical Examinations'!A500:M2842,9,FALSE)</f>
        <v>NORMAL WEIGHT</v>
      </c>
      <c r="K502" s="35" t="str">
        <f>VLOOKUP(A502,'Medical Examinations'!A500:M2842,10,FALSE)</f>
        <v>PREDIABETES</v>
      </c>
      <c r="L502" s="47">
        <f>VLOOKUP(A502,'Hospitalisation Details'!A500:M2842,12,FALSE)</f>
        <v>29158</v>
      </c>
      <c r="M502" s="34">
        <f>VLOOKUP(A502,'Hospitalisation Details'!A491:M2833,6,FALSE)</f>
        <v>19798.05</v>
      </c>
      <c r="N502" s="35" t="str">
        <f>VLOOKUP(A502,'Hospitalisation Details'!A500:M2842,7,FALSE)</f>
        <v>tier - 1</v>
      </c>
      <c r="O502" s="35" t="str">
        <f>VLOOKUP(A502,'Hospitalisation Details'!A500:M2842,8,FALSE)</f>
        <v>tier - 1</v>
      </c>
      <c r="P502" s="35" t="str">
        <f>VLOOKUP(A502,'Hospitalisation Details'!A500:M2842,9,FALSE)</f>
        <v>R1024</v>
      </c>
      <c r="Q502" s="35">
        <f ca="1">VLOOKUP(A502,'Hospitalisation Details'!A500:M2842,13,FALSE)</f>
        <v>45</v>
      </c>
      <c r="R502" s="32"/>
    </row>
    <row r="503" spans="1:18" ht="15.75" x14ac:dyDescent="0.25">
      <c r="A503" s="43" t="s">
        <v>1861</v>
      </c>
      <c r="B503" s="35" t="str">
        <f>VLOOKUP(A503,'Customer Names'!A500:D2835,3,FALSE)</f>
        <v>Marlier</v>
      </c>
      <c r="C503" s="35">
        <f>VLOOKUP(A503,'Medical Examinations'!A501:M2843,2,FALSE)</f>
        <v>27.83</v>
      </c>
      <c r="D503" s="35">
        <f>VLOOKUP(A503,'Medical Examinations'!A501:M2843,3,FALSE)</f>
        <v>5.36</v>
      </c>
      <c r="E503" s="35" t="str">
        <f>VLOOKUP(A503,'Medical Examinations'!A501:M2843,4,FALSE)</f>
        <v>No</v>
      </c>
      <c r="F503" s="35" t="str">
        <f>VLOOKUP(A503,'Medical Examinations'!A501:M2843,5,FALSE)</f>
        <v>No</v>
      </c>
      <c r="G503" s="35" t="str">
        <f>VLOOKUP(A503,'Medical Examinations'!A501:M2843,6,FALSE)</f>
        <v>No</v>
      </c>
      <c r="H503" s="35">
        <f>VLOOKUP(A503,'Medical Examinations'!$A$2:$M$2344,7,FALSE)</f>
        <v>2</v>
      </c>
      <c r="I503" s="35" t="str">
        <f>VLOOKUP(A503,'Medical Examinations'!A501:M2843,8,FALSE)</f>
        <v>No</v>
      </c>
      <c r="J503" s="35" t="str">
        <f>VLOOKUP(A503,'Medical Examinations'!A501:M2843,9,FALSE)</f>
        <v>OVERWEIGHT</v>
      </c>
      <c r="K503" s="35" t="str">
        <f>VLOOKUP(A503,'Medical Examinations'!A501:M2843,10,FALSE)</f>
        <v>NORMAL</v>
      </c>
      <c r="L503" s="47">
        <f>VLOOKUP(A503,'Hospitalisation Details'!A501:M2843,12,FALSE)</f>
        <v>26464</v>
      </c>
      <c r="M503" s="34">
        <f>VLOOKUP(A503,'Hospitalisation Details'!A492:M2834,6,FALSE)</f>
        <v>19749.38</v>
      </c>
      <c r="N503" s="35" t="str">
        <f>VLOOKUP(A503,'Hospitalisation Details'!A501:M2843,7,FALSE)</f>
        <v>tier - 1</v>
      </c>
      <c r="O503" s="35" t="str">
        <f>VLOOKUP(A503,'Hospitalisation Details'!A501:M2843,8,FALSE)</f>
        <v>tier - 3</v>
      </c>
      <c r="P503" s="35" t="str">
        <f>VLOOKUP(A503,'Hospitalisation Details'!A501:M2843,9,FALSE)</f>
        <v>R1013</v>
      </c>
      <c r="Q503" s="35">
        <f ca="1">VLOOKUP(A503,'Hospitalisation Details'!A501:M2843,13,FALSE)</f>
        <v>52</v>
      </c>
      <c r="R503" s="32"/>
    </row>
    <row r="504" spans="1:18" ht="15.75" x14ac:dyDescent="0.25">
      <c r="A504" s="42" t="s">
        <v>1860</v>
      </c>
      <c r="B504" s="35" t="str">
        <f>VLOOKUP(A504,'Customer Names'!A501:D2836,3,FALSE)</f>
        <v>Girard</v>
      </c>
      <c r="C504" s="35">
        <f>VLOOKUP(A504,'Medical Examinations'!A502:M2844,2,FALSE)</f>
        <v>28.93</v>
      </c>
      <c r="D504" s="35">
        <f>VLOOKUP(A504,'Medical Examinations'!A502:M2844,3,FALSE)</f>
        <v>5.2</v>
      </c>
      <c r="E504" s="35" t="str">
        <f>VLOOKUP(A504,'Medical Examinations'!A502:M2844,4,FALSE)</f>
        <v>No</v>
      </c>
      <c r="F504" s="35" t="str">
        <f>VLOOKUP(A504,'Medical Examinations'!A502:M2844,5,FALSE)</f>
        <v>No</v>
      </c>
      <c r="G504" s="35" t="str">
        <f>VLOOKUP(A504,'Medical Examinations'!A502:M2844,6,FALSE)</f>
        <v>No</v>
      </c>
      <c r="H504" s="35">
        <f>VLOOKUP(A504,'Medical Examinations'!$A$2:$M$2344,7,FALSE)</f>
        <v>0</v>
      </c>
      <c r="I504" s="35" t="str">
        <f>VLOOKUP(A504,'Medical Examinations'!A502:M2844,8,FALSE)</f>
        <v>yes</v>
      </c>
      <c r="J504" s="35" t="str">
        <f>VLOOKUP(A504,'Medical Examinations'!A502:M2844,9,FALSE)</f>
        <v>OVERWEIGHT</v>
      </c>
      <c r="K504" s="35" t="str">
        <f>VLOOKUP(A504,'Medical Examinations'!A502:M2844,10,FALSE)</f>
        <v>NORMAL</v>
      </c>
      <c r="L504" s="47">
        <f>VLOOKUP(A504,'Hospitalisation Details'!A502:M2844,12,FALSE)</f>
        <v>33093</v>
      </c>
      <c r="M504" s="34">
        <f>VLOOKUP(A504,'Hospitalisation Details'!A493:M2835,6,FALSE)</f>
        <v>19719.689999999999</v>
      </c>
      <c r="N504" s="35" t="str">
        <f>VLOOKUP(A504,'Hospitalisation Details'!A502:M2844,7,FALSE)</f>
        <v>tier - 1</v>
      </c>
      <c r="O504" s="35" t="str">
        <f>VLOOKUP(A504,'Hospitalisation Details'!A502:M2844,8,FALSE)</f>
        <v>tier - 2</v>
      </c>
      <c r="P504" s="35" t="str">
        <f>VLOOKUP(A504,'Hospitalisation Details'!A502:M2844,9,FALSE)</f>
        <v>R1013</v>
      </c>
      <c r="Q504" s="35">
        <f ca="1">VLOOKUP(A504,'Hospitalisation Details'!A502:M2844,13,FALSE)</f>
        <v>34</v>
      </c>
      <c r="R504" s="32"/>
    </row>
    <row r="505" spans="1:18" ht="15.75" x14ac:dyDescent="0.25">
      <c r="A505" s="43" t="s">
        <v>1859</v>
      </c>
      <c r="B505" s="35" t="str">
        <f>VLOOKUP(A505,'Customer Names'!A502:D2837,3,FALSE)</f>
        <v>Lee</v>
      </c>
      <c r="C505" s="35">
        <f>VLOOKUP(A505,'Medical Examinations'!A503:M2845,2,FALSE)</f>
        <v>33.82</v>
      </c>
      <c r="D505" s="35">
        <f>VLOOKUP(A505,'Medical Examinations'!A503:M2845,3,FALSE)</f>
        <v>5.42</v>
      </c>
      <c r="E505" s="35" t="str">
        <f>VLOOKUP(A505,'Medical Examinations'!A503:M2845,4,FALSE)</f>
        <v>No</v>
      </c>
      <c r="F505" s="35" t="str">
        <f>VLOOKUP(A505,'Medical Examinations'!A503:M2845,5,FALSE)</f>
        <v>No</v>
      </c>
      <c r="G505" s="35" t="str">
        <f>VLOOKUP(A505,'Medical Examinations'!A503:M2845,6,FALSE)</f>
        <v>No</v>
      </c>
      <c r="H505" s="35">
        <f>VLOOKUP(A505,'Medical Examinations'!$A$2:$M$2344,7,FALSE)</f>
        <v>0</v>
      </c>
      <c r="I505" s="35" t="str">
        <f>VLOOKUP(A505,'Medical Examinations'!A503:M2845,8,FALSE)</f>
        <v>No</v>
      </c>
      <c r="J505" s="35" t="str">
        <f>VLOOKUP(A505,'Medical Examinations'!A503:M2845,9,FALSE)</f>
        <v>OBESITY</v>
      </c>
      <c r="K505" s="35" t="str">
        <f>VLOOKUP(A505,'Medical Examinations'!A503:M2845,10,FALSE)</f>
        <v>NORMAL</v>
      </c>
      <c r="L505" s="47">
        <f>VLOOKUP(A505,'Hospitalisation Details'!A503:M2845,12,FALSE)</f>
        <v>34573</v>
      </c>
      <c r="M505" s="34">
        <f>VLOOKUP(A505,'Hospitalisation Details'!A494:M2836,6,FALSE)</f>
        <v>19673.34</v>
      </c>
      <c r="N505" s="35" t="str">
        <f>VLOOKUP(A505,'Hospitalisation Details'!A503:M2845,7,FALSE)</f>
        <v>tier - 1</v>
      </c>
      <c r="O505" s="35" t="str">
        <f>VLOOKUP(A505,'Hospitalisation Details'!A503:M2845,8,FALSE)</f>
        <v>tier - 2</v>
      </c>
      <c r="P505" s="35" t="str">
        <f>VLOOKUP(A505,'Hospitalisation Details'!A503:M2845,9,FALSE)</f>
        <v>R1012</v>
      </c>
      <c r="Q505" s="35">
        <f ca="1">VLOOKUP(A505,'Hospitalisation Details'!A503:M2845,13,FALSE)</f>
        <v>30</v>
      </c>
      <c r="R505" s="32"/>
    </row>
    <row r="506" spans="1:18" ht="15.75" x14ac:dyDescent="0.25">
      <c r="A506" s="42" t="s">
        <v>1858</v>
      </c>
      <c r="B506" s="35" t="str">
        <f>VLOOKUP(A506,'Customer Names'!A503:D2838,3,FALSE)</f>
        <v>Hubbard</v>
      </c>
      <c r="C506" s="35">
        <f>VLOOKUP(A506,'Medical Examinations'!A504:M2846,2,FALSE)</f>
        <v>20.234999999999999</v>
      </c>
      <c r="D506" s="35">
        <f>VLOOKUP(A506,'Medical Examinations'!A504:M2846,3,FALSE)</f>
        <v>6.84</v>
      </c>
      <c r="E506" s="35" t="str">
        <f>VLOOKUP(A506,'Medical Examinations'!A504:M2846,4,FALSE)</f>
        <v>No</v>
      </c>
      <c r="F506" s="35" t="str">
        <f>VLOOKUP(A506,'Medical Examinations'!A504:M2846,5,FALSE)</f>
        <v>No</v>
      </c>
      <c r="G506" s="35" t="str">
        <f>VLOOKUP(A506,'Medical Examinations'!A504:M2846,6,FALSE)</f>
        <v>No</v>
      </c>
      <c r="H506" s="35">
        <f>VLOOKUP(A506,'Medical Examinations'!$A$2:$M$2344,7,FALSE)</f>
        <v>0</v>
      </c>
      <c r="I506" s="35" t="str">
        <f>VLOOKUP(A506,'Medical Examinations'!A504:M2846,8,FALSE)</f>
        <v>yes</v>
      </c>
      <c r="J506" s="35" t="str">
        <f>VLOOKUP(A506,'Medical Examinations'!A504:M2846,9,FALSE)</f>
        <v>NORMAL WEIGHT</v>
      </c>
      <c r="K506" s="35" t="str">
        <f>VLOOKUP(A506,'Medical Examinations'!A504:M2846,10,FALSE)</f>
        <v>DIABETES</v>
      </c>
      <c r="L506" s="47">
        <f>VLOOKUP(A506,'Hospitalisation Details'!A504:M2846,12,FALSE)</f>
        <v>28757</v>
      </c>
      <c r="M506" s="34">
        <f>VLOOKUP(A506,'Hospitalisation Details'!A495:M2837,6,FALSE)</f>
        <v>19594.810000000001</v>
      </c>
      <c r="N506" s="35" t="str">
        <f>VLOOKUP(A506,'Hospitalisation Details'!A504:M2846,7,FALSE)</f>
        <v>tier - 1</v>
      </c>
      <c r="O506" s="35" t="str">
        <f>VLOOKUP(A506,'Hospitalisation Details'!A504:M2846,8,FALSE)</f>
        <v>tier - 1</v>
      </c>
      <c r="P506" s="35" t="str">
        <f>VLOOKUP(A506,'Hospitalisation Details'!A504:M2846,9,FALSE)</f>
        <v>R1024</v>
      </c>
      <c r="Q506" s="35">
        <f ca="1">VLOOKUP(A506,'Hospitalisation Details'!A504:M2846,13,FALSE)</f>
        <v>46</v>
      </c>
      <c r="R506" s="32"/>
    </row>
    <row r="507" spans="1:18" ht="15.75" x14ac:dyDescent="0.25">
      <c r="A507" s="43" t="s">
        <v>1857</v>
      </c>
      <c r="B507" s="35" t="str">
        <f>VLOOKUP(A507,'Customer Names'!A504:D2839,3,FALSE)</f>
        <v>Koester</v>
      </c>
      <c r="C507" s="35">
        <f>VLOOKUP(A507,'Medical Examinations'!A505:M2847,2,FALSE)</f>
        <v>49.2</v>
      </c>
      <c r="D507" s="35">
        <f>VLOOKUP(A507,'Medical Examinations'!A505:M2847,3,FALSE)</f>
        <v>10.9</v>
      </c>
      <c r="E507" s="35" t="str">
        <f>VLOOKUP(A507,'Medical Examinations'!A505:M2847,4,FALSE)</f>
        <v>yes</v>
      </c>
      <c r="F507" s="35" t="str">
        <f>VLOOKUP(A507,'Medical Examinations'!A505:M2847,5,FALSE)</f>
        <v>No</v>
      </c>
      <c r="G507" s="35" t="str">
        <f>VLOOKUP(A507,'Medical Examinations'!A505:M2847,6,FALSE)</f>
        <v>Yes</v>
      </c>
      <c r="H507" s="35">
        <f>VLOOKUP(A507,'Medical Examinations'!$A$2:$M$2344,7,FALSE)</f>
        <v>1</v>
      </c>
      <c r="I507" s="35" t="str">
        <f>VLOOKUP(A507,'Medical Examinations'!A505:M2847,8,FALSE)</f>
        <v>No</v>
      </c>
      <c r="J507" s="35" t="str">
        <f>VLOOKUP(A507,'Medical Examinations'!A505:M2847,9,FALSE)</f>
        <v>OBESITY</v>
      </c>
      <c r="K507" s="35" t="str">
        <f>VLOOKUP(A507,'Medical Examinations'!A505:M2847,10,FALSE)</f>
        <v>DIABETES</v>
      </c>
      <c r="L507" s="47">
        <f>VLOOKUP(A507,'Hospitalisation Details'!A505:M2847,12,FALSE)</f>
        <v>23206</v>
      </c>
      <c r="M507" s="34">
        <f>VLOOKUP(A507,'Hospitalisation Details'!A496:M2838,6,FALSE)</f>
        <v>19551.34</v>
      </c>
      <c r="N507" s="35" t="str">
        <f>VLOOKUP(A507,'Hospitalisation Details'!A505:M2847,7,FALSE)</f>
        <v>tier - 1</v>
      </c>
      <c r="O507" s="35" t="str">
        <f>VLOOKUP(A507,'Hospitalisation Details'!A505:M2847,8,FALSE)</f>
        <v>tier - 3</v>
      </c>
      <c r="P507" s="35" t="str">
        <f>VLOOKUP(A507,'Hospitalisation Details'!A505:M2847,9,FALSE)</f>
        <v>R1012</v>
      </c>
      <c r="Q507" s="35">
        <f ca="1">VLOOKUP(A507,'Hospitalisation Details'!A505:M2847,13,FALSE)</f>
        <v>61</v>
      </c>
      <c r="R507" s="32"/>
    </row>
    <row r="508" spans="1:18" ht="15.75" x14ac:dyDescent="0.25">
      <c r="A508" s="42" t="s">
        <v>1856</v>
      </c>
      <c r="B508" s="35" t="str">
        <f>VLOOKUP(A508,'Customer Names'!A505:D2840,3,FALSE)</f>
        <v>Matthews</v>
      </c>
      <c r="C508" s="35">
        <f>VLOOKUP(A508,'Medical Examinations'!A506:M2848,2,FALSE)</f>
        <v>26.4</v>
      </c>
      <c r="D508" s="35">
        <f>VLOOKUP(A508,'Medical Examinations'!A506:M2848,3,FALSE)</f>
        <v>4.87</v>
      </c>
      <c r="E508" s="35" t="str">
        <f>VLOOKUP(A508,'Medical Examinations'!A506:M2848,4,FALSE)</f>
        <v>yes</v>
      </c>
      <c r="F508" s="35" t="str">
        <f>VLOOKUP(A508,'Medical Examinations'!A506:M2848,5,FALSE)</f>
        <v>No</v>
      </c>
      <c r="G508" s="35" t="str">
        <f>VLOOKUP(A508,'Medical Examinations'!A506:M2848,6,FALSE)</f>
        <v>No</v>
      </c>
      <c r="H508" s="35">
        <f>VLOOKUP(A508,'Medical Examinations'!$A$2:$M$2344,7,FALSE)</f>
        <v>0</v>
      </c>
      <c r="I508" s="35" t="str">
        <f>VLOOKUP(A508,'Medical Examinations'!A506:M2848,8,FALSE)</f>
        <v>yes</v>
      </c>
      <c r="J508" s="35" t="str">
        <f>VLOOKUP(A508,'Medical Examinations'!A506:M2848,9,FALSE)</f>
        <v>OVERWEIGHT</v>
      </c>
      <c r="K508" s="35" t="str">
        <f>VLOOKUP(A508,'Medical Examinations'!A506:M2848,10,FALSE)</f>
        <v>NORMAL</v>
      </c>
      <c r="L508" s="47">
        <f>VLOOKUP(A508,'Hospitalisation Details'!A506:M2848,12,FALSE)</f>
        <v>31307</v>
      </c>
      <c r="M508" s="34">
        <f>VLOOKUP(A508,'Hospitalisation Details'!A497:M2839,6,FALSE)</f>
        <v>19539.240000000002</v>
      </c>
      <c r="N508" s="35" t="str">
        <f>VLOOKUP(A508,'Hospitalisation Details'!A506:M2848,7,FALSE)</f>
        <v>tier - 1</v>
      </c>
      <c r="O508" s="35" t="str">
        <f>VLOOKUP(A508,'Hospitalisation Details'!A506:M2848,8,FALSE)</f>
        <v>tier - 1</v>
      </c>
      <c r="P508" s="35" t="str">
        <f>VLOOKUP(A508,'Hospitalisation Details'!A506:M2848,9,FALSE)</f>
        <v>R1013</v>
      </c>
      <c r="Q508" s="35">
        <f ca="1">VLOOKUP(A508,'Hospitalisation Details'!A506:M2848,13,FALSE)</f>
        <v>39</v>
      </c>
      <c r="R508" s="32"/>
    </row>
    <row r="509" spans="1:18" ht="15.75" x14ac:dyDescent="0.25">
      <c r="A509" s="43" t="s">
        <v>1855</v>
      </c>
      <c r="B509" s="35" t="str">
        <f>VLOOKUP(A509,'Customer Names'!A506:D2841,3,FALSE)</f>
        <v>Rubinich</v>
      </c>
      <c r="C509" s="35">
        <f>VLOOKUP(A509,'Medical Examinations'!A507:M2849,2,FALSE)</f>
        <v>28.38</v>
      </c>
      <c r="D509" s="35">
        <f>VLOOKUP(A509,'Medical Examinations'!A507:M2849,3,FALSE)</f>
        <v>6.07</v>
      </c>
      <c r="E509" s="35" t="str">
        <f>VLOOKUP(A509,'Medical Examinations'!A507:M2849,4,FALSE)</f>
        <v>No</v>
      </c>
      <c r="F509" s="35" t="str">
        <f>VLOOKUP(A509,'Medical Examinations'!A507:M2849,5,FALSE)</f>
        <v>No</v>
      </c>
      <c r="G509" s="35" t="str">
        <f>VLOOKUP(A509,'Medical Examinations'!A507:M2849,6,FALSE)</f>
        <v>No</v>
      </c>
      <c r="H509" s="35">
        <f>VLOOKUP(A509,'Medical Examinations'!$A$2:$M$2344,7,FALSE)</f>
        <v>1</v>
      </c>
      <c r="I509" s="35" t="str">
        <f>VLOOKUP(A509,'Medical Examinations'!A507:M2849,8,FALSE)</f>
        <v>yes</v>
      </c>
      <c r="J509" s="35" t="str">
        <f>VLOOKUP(A509,'Medical Examinations'!A507:M2849,9,FALSE)</f>
        <v>OVERWEIGHT</v>
      </c>
      <c r="K509" s="35" t="str">
        <f>VLOOKUP(A509,'Medical Examinations'!A507:M2849,10,FALSE)</f>
        <v>PREDIABETES</v>
      </c>
      <c r="L509" s="47">
        <f>VLOOKUP(A509,'Hospitalisation Details'!A507:M2849,12,FALSE)</f>
        <v>33835</v>
      </c>
      <c r="M509" s="34">
        <f>VLOOKUP(A509,'Hospitalisation Details'!A498:M2840,6,FALSE)</f>
        <v>19521.97</v>
      </c>
      <c r="N509" s="35" t="str">
        <f>VLOOKUP(A509,'Hospitalisation Details'!A507:M2849,7,FALSE)</f>
        <v>tier - 1</v>
      </c>
      <c r="O509" s="35" t="str">
        <f>VLOOKUP(A509,'Hospitalisation Details'!A507:M2849,8,FALSE)</f>
        <v>tier - 2</v>
      </c>
      <c r="P509" s="35" t="str">
        <f>VLOOKUP(A509,'Hospitalisation Details'!A507:M2849,9,FALSE)</f>
        <v>R1013</v>
      </c>
      <c r="Q509" s="35">
        <f ca="1">VLOOKUP(A509,'Hospitalisation Details'!A507:M2849,13,FALSE)</f>
        <v>32</v>
      </c>
      <c r="R509" s="32"/>
    </row>
    <row r="510" spans="1:18" ht="15.75" x14ac:dyDescent="0.25">
      <c r="A510" s="42" t="s">
        <v>1854</v>
      </c>
      <c r="B510" s="35" t="str">
        <f>VLOOKUP(A510,'Customer Names'!A507:D2842,3,FALSE)</f>
        <v>Alban</v>
      </c>
      <c r="C510" s="35">
        <f>VLOOKUP(A510,'Medical Examinations'!A508:M2850,2,FALSE)</f>
        <v>24.64</v>
      </c>
      <c r="D510" s="35">
        <f>VLOOKUP(A510,'Medical Examinations'!A508:M2850,3,FALSE)</f>
        <v>4.33</v>
      </c>
      <c r="E510" s="35" t="str">
        <f>VLOOKUP(A510,'Medical Examinations'!A508:M2850,4,FALSE)</f>
        <v>No</v>
      </c>
      <c r="F510" s="35" t="str">
        <f>VLOOKUP(A510,'Medical Examinations'!A508:M2850,5,FALSE)</f>
        <v>No</v>
      </c>
      <c r="G510" s="35" t="str">
        <f>VLOOKUP(A510,'Medical Examinations'!A508:M2850,6,FALSE)</f>
        <v>No</v>
      </c>
      <c r="H510" s="35">
        <f>VLOOKUP(A510,'Medical Examinations'!$A$2:$M$2344,7,FALSE)</f>
        <v>0</v>
      </c>
      <c r="I510" s="35" t="str">
        <f>VLOOKUP(A510,'Medical Examinations'!A508:M2850,8,FALSE)</f>
        <v>yes</v>
      </c>
      <c r="J510" s="35" t="str">
        <f>VLOOKUP(A510,'Medical Examinations'!A508:M2850,9,FALSE)</f>
        <v>NORMAL WEIGHT</v>
      </c>
      <c r="K510" s="35" t="str">
        <f>VLOOKUP(A510,'Medical Examinations'!A508:M2850,10,FALSE)</f>
        <v>NORMAL</v>
      </c>
      <c r="L510" s="47">
        <f>VLOOKUP(A510,'Hospitalisation Details'!A508:M2850,12,FALSE)</f>
        <v>29533</v>
      </c>
      <c r="M510" s="34">
        <f>VLOOKUP(A510,'Hospitalisation Details'!A499:M2841,6,FALSE)</f>
        <v>19515.54</v>
      </c>
      <c r="N510" s="35" t="str">
        <f>VLOOKUP(A510,'Hospitalisation Details'!A508:M2850,7,FALSE)</f>
        <v>tier - 1</v>
      </c>
      <c r="O510" s="35" t="str">
        <f>VLOOKUP(A510,'Hospitalisation Details'!A508:M2850,8,FALSE)</f>
        <v>tier - 1</v>
      </c>
      <c r="P510" s="35" t="str">
        <f>VLOOKUP(A510,'Hospitalisation Details'!A508:M2850,9,FALSE)</f>
        <v>R1013</v>
      </c>
      <c r="Q510" s="35">
        <f ca="1">VLOOKUP(A510,'Hospitalisation Details'!A508:M2850,13,FALSE)</f>
        <v>44</v>
      </c>
      <c r="R510" s="32"/>
    </row>
    <row r="511" spans="1:18" ht="15.75" x14ac:dyDescent="0.25">
      <c r="A511" s="43" t="s">
        <v>1853</v>
      </c>
      <c r="B511" s="35" t="str">
        <f>VLOOKUP(A511,'Customer Names'!A508:D2843,3,FALSE)</f>
        <v>Corcoran</v>
      </c>
      <c r="C511" s="35">
        <f>VLOOKUP(A511,'Medical Examinations'!A509:M2851,2,FALSE)</f>
        <v>39.71</v>
      </c>
      <c r="D511" s="35">
        <f>VLOOKUP(A511,'Medical Examinations'!A509:M2851,3,FALSE)</f>
        <v>5.83</v>
      </c>
      <c r="E511" s="35" t="str">
        <f>VLOOKUP(A511,'Medical Examinations'!A509:M2851,4,FALSE)</f>
        <v>No</v>
      </c>
      <c r="F511" s="35" t="str">
        <f>VLOOKUP(A511,'Medical Examinations'!A509:M2851,5,FALSE)</f>
        <v>No</v>
      </c>
      <c r="G511" s="35" t="str">
        <f>VLOOKUP(A511,'Medical Examinations'!A509:M2851,6,FALSE)</f>
        <v>No</v>
      </c>
      <c r="H511" s="35">
        <f>VLOOKUP(A511,'Medical Examinations'!$A$2:$M$2344,7,FALSE)</f>
        <v>1</v>
      </c>
      <c r="I511" s="35" t="str">
        <f>VLOOKUP(A511,'Medical Examinations'!A509:M2851,8,FALSE)</f>
        <v>No</v>
      </c>
      <c r="J511" s="35" t="str">
        <f>VLOOKUP(A511,'Medical Examinations'!A509:M2851,9,FALSE)</f>
        <v>OBESITY</v>
      </c>
      <c r="K511" s="35" t="str">
        <f>VLOOKUP(A511,'Medical Examinations'!A509:M2851,10,FALSE)</f>
        <v>PREDIABETES</v>
      </c>
      <c r="L511" s="47">
        <f>VLOOKUP(A511,'Hospitalisation Details'!A509:M2851,12,FALSE)</f>
        <v>32111</v>
      </c>
      <c r="M511" s="34">
        <f>VLOOKUP(A511,'Hospitalisation Details'!A500:M2842,6,FALSE)</f>
        <v>19496.72</v>
      </c>
      <c r="N511" s="35" t="str">
        <f>VLOOKUP(A511,'Hospitalisation Details'!A509:M2851,7,FALSE)</f>
        <v>tier - 1</v>
      </c>
      <c r="O511" s="35" t="str">
        <f>VLOOKUP(A511,'Hospitalisation Details'!A509:M2851,8,FALSE)</f>
        <v>tier - 3</v>
      </c>
      <c r="P511" s="35" t="str">
        <f>VLOOKUP(A511,'Hospitalisation Details'!A509:M2851,9,FALSE)</f>
        <v>R1019</v>
      </c>
      <c r="Q511" s="35">
        <f ca="1">VLOOKUP(A511,'Hospitalisation Details'!A509:M2851,13,FALSE)</f>
        <v>37</v>
      </c>
      <c r="R511" s="32"/>
    </row>
    <row r="512" spans="1:18" ht="15.75" x14ac:dyDescent="0.25">
      <c r="A512" s="42" t="s">
        <v>1852</v>
      </c>
      <c r="B512" s="35" t="str">
        <f>VLOOKUP(A512,'Customer Names'!A509:D2844,3,FALSE)</f>
        <v>Sargent</v>
      </c>
      <c r="C512" s="35">
        <f>VLOOKUP(A512,'Medical Examinations'!A510:M2852,2,FALSE)</f>
        <v>22.22</v>
      </c>
      <c r="D512" s="35">
        <f>VLOOKUP(A512,'Medical Examinations'!A510:M2852,3,FALSE)</f>
        <v>5.5</v>
      </c>
      <c r="E512" s="35" t="str">
        <f>VLOOKUP(A512,'Medical Examinations'!A510:M2852,4,FALSE)</f>
        <v>No</v>
      </c>
      <c r="F512" s="35" t="str">
        <f>VLOOKUP(A512,'Medical Examinations'!A510:M2852,5,FALSE)</f>
        <v>No</v>
      </c>
      <c r="G512" s="35" t="str">
        <f>VLOOKUP(A512,'Medical Examinations'!A510:M2852,6,FALSE)</f>
        <v>No</v>
      </c>
      <c r="H512" s="35">
        <f>VLOOKUP(A512,'Medical Examinations'!$A$2:$M$2344,7,FALSE)</f>
        <v>0</v>
      </c>
      <c r="I512" s="35" t="str">
        <f>VLOOKUP(A512,'Medical Examinations'!A510:M2852,8,FALSE)</f>
        <v>yes</v>
      </c>
      <c r="J512" s="35" t="str">
        <f>VLOOKUP(A512,'Medical Examinations'!A510:M2852,9,FALSE)</f>
        <v>NORMAL WEIGHT</v>
      </c>
      <c r="K512" s="35" t="str">
        <f>VLOOKUP(A512,'Medical Examinations'!A510:M2852,10,FALSE)</f>
        <v>NORMAL</v>
      </c>
      <c r="L512" s="47">
        <f>VLOOKUP(A512,'Hospitalisation Details'!A510:M2852,12,FALSE)</f>
        <v>30300</v>
      </c>
      <c r="M512" s="34">
        <f>VLOOKUP(A512,'Hospitalisation Details'!A501:M2843,6,FALSE)</f>
        <v>19444.27</v>
      </c>
      <c r="N512" s="35" t="str">
        <f>VLOOKUP(A512,'Hospitalisation Details'!A510:M2852,7,FALSE)</f>
        <v>tier - 1</v>
      </c>
      <c r="O512" s="35" t="str">
        <f>VLOOKUP(A512,'Hospitalisation Details'!A510:M2852,8,FALSE)</f>
        <v>tier - 1</v>
      </c>
      <c r="P512" s="35" t="str">
        <f>VLOOKUP(A512,'Hospitalisation Details'!A510:M2852,9,FALSE)</f>
        <v>R1013</v>
      </c>
      <c r="Q512" s="35">
        <f ca="1">VLOOKUP(A512,'Hospitalisation Details'!A510:M2852,13,FALSE)</f>
        <v>42</v>
      </c>
      <c r="R512" s="32"/>
    </row>
    <row r="513" spans="1:18" ht="15.75" x14ac:dyDescent="0.25">
      <c r="A513" s="43" t="s">
        <v>1851</v>
      </c>
      <c r="B513" s="35" t="str">
        <f>VLOOKUP(A513,'Customer Names'!A510:D2845,3,FALSE)</f>
        <v>Watson</v>
      </c>
      <c r="C513" s="35">
        <f>VLOOKUP(A513,'Medical Examinations'!A511:M2853,2,FALSE)</f>
        <v>33.344999999999999</v>
      </c>
      <c r="D513" s="35">
        <f>VLOOKUP(A513,'Medical Examinations'!A511:M2853,3,FALSE)</f>
        <v>4.79</v>
      </c>
      <c r="E513" s="35" t="str">
        <f>VLOOKUP(A513,'Medical Examinations'!A511:M2853,4,FALSE)</f>
        <v>No</v>
      </c>
      <c r="F513" s="35" t="str">
        <f>VLOOKUP(A513,'Medical Examinations'!A511:M2853,5,FALSE)</f>
        <v>No</v>
      </c>
      <c r="G513" s="35" t="str">
        <f>VLOOKUP(A513,'Medical Examinations'!A511:M2853,6,FALSE)</f>
        <v>Yes</v>
      </c>
      <c r="H513" s="35">
        <f>VLOOKUP(A513,'Medical Examinations'!$A$2:$M$2344,7,FALSE)</f>
        <v>1</v>
      </c>
      <c r="I513" s="35" t="str">
        <f>VLOOKUP(A513,'Medical Examinations'!A511:M2853,8,FALSE)</f>
        <v>No</v>
      </c>
      <c r="J513" s="35" t="str">
        <f>VLOOKUP(A513,'Medical Examinations'!A511:M2853,9,FALSE)</f>
        <v>OBESITY</v>
      </c>
      <c r="K513" s="35" t="str">
        <f>VLOOKUP(A513,'Medical Examinations'!A511:M2853,10,FALSE)</f>
        <v>NORMAL</v>
      </c>
      <c r="L513" s="47">
        <f>VLOOKUP(A513,'Hospitalisation Details'!A511:M2853,12,FALSE)</f>
        <v>34218</v>
      </c>
      <c r="M513" s="34">
        <f>VLOOKUP(A513,'Hospitalisation Details'!A502:M2844,6,FALSE)</f>
        <v>19442.349999999999</v>
      </c>
      <c r="N513" s="35" t="str">
        <f>VLOOKUP(A513,'Hospitalisation Details'!A511:M2853,7,FALSE)</f>
        <v>tier - 1</v>
      </c>
      <c r="O513" s="35" t="str">
        <f>VLOOKUP(A513,'Hospitalisation Details'!A511:M2853,8,FALSE)</f>
        <v>tier - 3</v>
      </c>
      <c r="P513" s="35" t="str">
        <f>VLOOKUP(A513,'Hospitalisation Details'!A511:M2853,9,FALSE)</f>
        <v>R1012</v>
      </c>
      <c r="Q513" s="35">
        <f ca="1">VLOOKUP(A513,'Hospitalisation Details'!A511:M2853,13,FALSE)</f>
        <v>31</v>
      </c>
      <c r="R513" s="32"/>
    </row>
    <row r="514" spans="1:18" ht="15.75" x14ac:dyDescent="0.25">
      <c r="A514" s="42" t="s">
        <v>1850</v>
      </c>
      <c r="B514" s="35" t="str">
        <f>VLOOKUP(A514,'Customer Names'!A511:D2846,3,FALSE)</f>
        <v>Esponda</v>
      </c>
      <c r="C514" s="35">
        <f>VLOOKUP(A514,'Medical Examinations'!A512:M2854,2,FALSE)</f>
        <v>24.42</v>
      </c>
      <c r="D514" s="35">
        <f>VLOOKUP(A514,'Medical Examinations'!A512:M2854,3,FALSE)</f>
        <v>5.81</v>
      </c>
      <c r="E514" s="35" t="str">
        <f>VLOOKUP(A514,'Medical Examinations'!A512:M2854,4,FALSE)</f>
        <v>No</v>
      </c>
      <c r="F514" s="35" t="str">
        <f>VLOOKUP(A514,'Medical Examinations'!A512:M2854,5,FALSE)</f>
        <v>No</v>
      </c>
      <c r="G514" s="35" t="str">
        <f>VLOOKUP(A514,'Medical Examinations'!A512:M2854,6,FALSE)</f>
        <v>No</v>
      </c>
      <c r="H514" s="35">
        <f>VLOOKUP(A514,'Medical Examinations'!$A$2:$M$2344,7,FALSE)</f>
        <v>1</v>
      </c>
      <c r="I514" s="35" t="str">
        <f>VLOOKUP(A514,'Medical Examinations'!A512:M2854,8,FALSE)</f>
        <v>yes</v>
      </c>
      <c r="J514" s="35" t="str">
        <f>VLOOKUP(A514,'Medical Examinations'!A512:M2854,9,FALSE)</f>
        <v>NORMAL WEIGHT</v>
      </c>
      <c r="K514" s="35" t="str">
        <f>VLOOKUP(A514,'Medical Examinations'!A512:M2854,10,FALSE)</f>
        <v>PREDIABETES</v>
      </c>
      <c r="L514" s="47">
        <f>VLOOKUP(A514,'Hospitalisation Details'!A512:M2854,12,FALSE)</f>
        <v>31958</v>
      </c>
      <c r="M514" s="34">
        <f>VLOOKUP(A514,'Hospitalisation Details'!A503:M2845,6,FALSE)</f>
        <v>19362</v>
      </c>
      <c r="N514" s="35" t="str">
        <f>VLOOKUP(A514,'Hospitalisation Details'!A512:M2854,7,FALSE)</f>
        <v>tier - 1</v>
      </c>
      <c r="O514" s="35" t="str">
        <f>VLOOKUP(A514,'Hospitalisation Details'!A512:M2854,8,FALSE)</f>
        <v>tier - 3</v>
      </c>
      <c r="P514" s="35" t="str">
        <f>VLOOKUP(A514,'Hospitalisation Details'!A512:M2854,9,FALSE)</f>
        <v>R1013</v>
      </c>
      <c r="Q514" s="35">
        <f ca="1">VLOOKUP(A514,'Hospitalisation Details'!A512:M2854,13,FALSE)</f>
        <v>37</v>
      </c>
      <c r="R514" s="32"/>
    </row>
    <row r="515" spans="1:18" ht="15.75" x14ac:dyDescent="0.25">
      <c r="A515" s="43" t="s">
        <v>1849</v>
      </c>
      <c r="B515" s="35" t="str">
        <f>VLOOKUP(A515,'Customer Names'!A512:D2847,3,FALSE)</f>
        <v>Krall</v>
      </c>
      <c r="C515" s="35">
        <f>VLOOKUP(A515,'Medical Examinations'!A513:M2855,2,FALSE)</f>
        <v>29.81</v>
      </c>
      <c r="D515" s="35">
        <f>VLOOKUP(A515,'Medical Examinations'!A513:M2855,3,FALSE)</f>
        <v>5.58</v>
      </c>
      <c r="E515" s="35" t="str">
        <f>VLOOKUP(A515,'Medical Examinations'!A513:M2855,4,FALSE)</f>
        <v>No</v>
      </c>
      <c r="F515" s="35" t="str">
        <f>VLOOKUP(A515,'Medical Examinations'!A513:M2855,5,FALSE)</f>
        <v>No</v>
      </c>
      <c r="G515" s="35" t="str">
        <f>VLOOKUP(A515,'Medical Examinations'!A513:M2855,6,FALSE)</f>
        <v>No</v>
      </c>
      <c r="H515" s="35">
        <f>VLOOKUP(A515,'Medical Examinations'!$A$2:$M$2344,7,FALSE)</f>
        <v>0</v>
      </c>
      <c r="I515" s="35" t="str">
        <f>VLOOKUP(A515,'Medical Examinations'!A513:M2855,8,FALSE)</f>
        <v>yes</v>
      </c>
      <c r="J515" s="35" t="str">
        <f>VLOOKUP(A515,'Medical Examinations'!A513:M2855,9,FALSE)</f>
        <v>OVERWEIGHT</v>
      </c>
      <c r="K515" s="35" t="str">
        <f>VLOOKUP(A515,'Medical Examinations'!A513:M2855,10,FALSE)</f>
        <v>NORMAL</v>
      </c>
      <c r="L515" s="47">
        <f>VLOOKUP(A515,'Hospitalisation Details'!A513:M2855,12,FALSE)</f>
        <v>33474</v>
      </c>
      <c r="M515" s="34">
        <f>VLOOKUP(A515,'Hospitalisation Details'!A504:M2846,6,FALSE)</f>
        <v>19350.37</v>
      </c>
      <c r="N515" s="35" t="str">
        <f>VLOOKUP(A515,'Hospitalisation Details'!A513:M2855,7,FALSE)</f>
        <v>tier - 1</v>
      </c>
      <c r="O515" s="35" t="str">
        <f>VLOOKUP(A515,'Hospitalisation Details'!A513:M2855,8,FALSE)</f>
        <v>tier - 3</v>
      </c>
      <c r="P515" s="35" t="str">
        <f>VLOOKUP(A515,'Hospitalisation Details'!A513:M2855,9,FALSE)</f>
        <v>R1013</v>
      </c>
      <c r="Q515" s="35">
        <f ca="1">VLOOKUP(A515,'Hospitalisation Details'!A513:M2855,13,FALSE)</f>
        <v>33</v>
      </c>
      <c r="R515" s="32"/>
    </row>
    <row r="516" spans="1:18" ht="15.75" x14ac:dyDescent="0.25">
      <c r="A516" s="42" t="s">
        <v>1848</v>
      </c>
      <c r="B516" s="35" t="str">
        <f>VLOOKUP(A516,'Customer Names'!A513:D2848,3,FALSE)</f>
        <v>Poskin</v>
      </c>
      <c r="C516" s="35">
        <f>VLOOKUP(A516,'Medical Examinations'!A514:M2856,2,FALSE)</f>
        <v>51.18</v>
      </c>
      <c r="D516" s="35">
        <f>VLOOKUP(A516,'Medical Examinations'!A514:M2856,3,FALSE)</f>
        <v>4.4000000000000004</v>
      </c>
      <c r="E516" s="35" t="str">
        <f>VLOOKUP(A516,'Medical Examinations'!A514:M2856,4,FALSE)</f>
        <v>yes</v>
      </c>
      <c r="F516" s="35" t="str">
        <f>VLOOKUP(A516,'Medical Examinations'!A514:M2856,5,FALSE)</f>
        <v>No</v>
      </c>
      <c r="G516" s="35" t="str">
        <f>VLOOKUP(A516,'Medical Examinations'!A514:M2856,6,FALSE)</f>
        <v>No</v>
      </c>
      <c r="H516" s="35">
        <f>VLOOKUP(A516,'Medical Examinations'!$A$2:$M$2344,7,FALSE)</f>
        <v>2</v>
      </c>
      <c r="I516" s="35" t="str">
        <f>VLOOKUP(A516,'Medical Examinations'!A514:M2856,8,FALSE)</f>
        <v>No</v>
      </c>
      <c r="J516" s="35" t="str">
        <f>VLOOKUP(A516,'Medical Examinations'!A514:M2856,9,FALSE)</f>
        <v>OBESITY</v>
      </c>
      <c r="K516" s="35" t="str">
        <f>VLOOKUP(A516,'Medical Examinations'!A514:M2856,10,FALSE)</f>
        <v>NORMAL</v>
      </c>
      <c r="L516" s="47">
        <f>VLOOKUP(A516,'Hospitalisation Details'!A514:M2856,12,FALSE)</f>
        <v>24426</v>
      </c>
      <c r="M516" s="34">
        <f>VLOOKUP(A516,'Hospitalisation Details'!A505:M2847,6,FALSE)</f>
        <v>19321.060000000001</v>
      </c>
      <c r="N516" s="35" t="str">
        <f>VLOOKUP(A516,'Hospitalisation Details'!A514:M2856,7,FALSE)</f>
        <v>tier - 1</v>
      </c>
      <c r="O516" s="35" t="str">
        <f>VLOOKUP(A516,'Hospitalisation Details'!A514:M2856,8,FALSE)</f>
        <v>tier - 1</v>
      </c>
      <c r="P516" s="35" t="str">
        <f>VLOOKUP(A516,'Hospitalisation Details'!A514:M2856,9,FALSE)</f>
        <v>R1012</v>
      </c>
      <c r="Q516" s="35">
        <f ca="1">VLOOKUP(A516,'Hospitalisation Details'!A514:M2856,13,FALSE)</f>
        <v>58</v>
      </c>
      <c r="R516" s="32"/>
    </row>
    <row r="517" spans="1:18" ht="15.75" x14ac:dyDescent="0.25">
      <c r="A517" s="43" t="s">
        <v>1847</v>
      </c>
      <c r="B517" s="35" t="str">
        <f>VLOOKUP(A517,'Customer Names'!A514:D2849,3,FALSE)</f>
        <v>Halfmann</v>
      </c>
      <c r="C517" s="35">
        <f>VLOOKUP(A517,'Medical Examinations'!A515:M2857,2,FALSE)</f>
        <v>51.37</v>
      </c>
      <c r="D517" s="35">
        <f>VLOOKUP(A517,'Medical Examinations'!A515:M2857,3,FALSE)</f>
        <v>8.18</v>
      </c>
      <c r="E517" s="35" t="str">
        <f>VLOOKUP(A517,'Medical Examinations'!A515:M2857,4,FALSE)</f>
        <v>yes</v>
      </c>
      <c r="F517" s="35" t="str">
        <f>VLOOKUP(A517,'Medical Examinations'!A515:M2857,5,FALSE)</f>
        <v>No</v>
      </c>
      <c r="G517" s="35" t="str">
        <f>VLOOKUP(A517,'Medical Examinations'!A515:M2857,6,FALSE)</f>
        <v>No</v>
      </c>
      <c r="H517" s="35">
        <f>VLOOKUP(A517,'Medical Examinations'!$A$2:$M$2344,7,FALSE)</f>
        <v>0</v>
      </c>
      <c r="I517" s="35" t="str">
        <f>VLOOKUP(A517,'Medical Examinations'!A515:M2857,8,FALSE)</f>
        <v>No</v>
      </c>
      <c r="J517" s="35" t="str">
        <f>VLOOKUP(A517,'Medical Examinations'!A515:M2857,9,FALSE)</f>
        <v>OBESITY</v>
      </c>
      <c r="K517" s="35" t="str">
        <f>VLOOKUP(A517,'Medical Examinations'!A515:M2857,10,FALSE)</f>
        <v>DIABETES</v>
      </c>
      <c r="L517" s="47">
        <f>VLOOKUP(A517,'Hospitalisation Details'!A515:M2857,12,FALSE)</f>
        <v>24682</v>
      </c>
      <c r="M517" s="34">
        <f>VLOOKUP(A517,'Hospitalisation Details'!A506:M2848,6,FALSE)</f>
        <v>19259.96</v>
      </c>
      <c r="N517" s="35" t="str">
        <f>VLOOKUP(A517,'Hospitalisation Details'!A515:M2857,7,FALSE)</f>
        <v>tier - 1</v>
      </c>
      <c r="O517" s="35" t="str">
        <f>VLOOKUP(A517,'Hospitalisation Details'!A515:M2857,8,FALSE)</f>
        <v>tier - 1</v>
      </c>
      <c r="P517" s="35" t="str">
        <f>VLOOKUP(A517,'Hospitalisation Details'!A515:M2857,9,FALSE)</f>
        <v>R1012</v>
      </c>
      <c r="Q517" s="35">
        <f ca="1">VLOOKUP(A517,'Hospitalisation Details'!A515:M2857,13,FALSE)</f>
        <v>57</v>
      </c>
      <c r="R517" s="32"/>
    </row>
    <row r="518" spans="1:18" ht="15.75" x14ac:dyDescent="0.25">
      <c r="A518" s="42" t="s">
        <v>1846</v>
      </c>
      <c r="B518" s="35" t="str">
        <f>VLOOKUP(A518,'Customer Names'!A515:D2850,3,FALSE)</f>
        <v>Klapper</v>
      </c>
      <c r="C518" s="35">
        <f>VLOOKUP(A518,'Medical Examinations'!A516:M2858,2,FALSE)</f>
        <v>36.19</v>
      </c>
      <c r="D518" s="35">
        <f>VLOOKUP(A518,'Medical Examinations'!A516:M2858,3,FALSE)</f>
        <v>5.52</v>
      </c>
      <c r="E518" s="35" t="str">
        <f>VLOOKUP(A518,'Medical Examinations'!A516:M2858,4,FALSE)</f>
        <v>yes</v>
      </c>
      <c r="F518" s="35" t="str">
        <f>VLOOKUP(A518,'Medical Examinations'!A516:M2858,5,FALSE)</f>
        <v>No</v>
      </c>
      <c r="G518" s="35" t="str">
        <f>VLOOKUP(A518,'Medical Examinations'!A516:M2858,6,FALSE)</f>
        <v>No</v>
      </c>
      <c r="H518" s="35">
        <f>VLOOKUP(A518,'Medical Examinations'!$A$2:$M$2344,7,FALSE)</f>
        <v>0</v>
      </c>
      <c r="I518" s="35" t="str">
        <f>VLOOKUP(A518,'Medical Examinations'!A516:M2858,8,FALSE)</f>
        <v>No</v>
      </c>
      <c r="J518" s="35" t="str">
        <f>VLOOKUP(A518,'Medical Examinations'!A516:M2858,9,FALSE)</f>
        <v>OBESITY</v>
      </c>
      <c r="K518" s="35" t="str">
        <f>VLOOKUP(A518,'Medical Examinations'!A516:M2858,10,FALSE)</f>
        <v>NORMAL</v>
      </c>
      <c r="L518" s="47">
        <f>VLOOKUP(A518,'Hospitalisation Details'!A516:M2858,12,FALSE)</f>
        <v>31409</v>
      </c>
      <c r="M518" s="34">
        <f>VLOOKUP(A518,'Hospitalisation Details'!A507:M2849,6,FALSE)</f>
        <v>19214.71</v>
      </c>
      <c r="N518" s="35" t="str">
        <f>VLOOKUP(A518,'Hospitalisation Details'!A516:M2858,7,FALSE)</f>
        <v>tier - 1</v>
      </c>
      <c r="O518" s="35" t="str">
        <f>VLOOKUP(A518,'Hospitalisation Details'!A516:M2858,8,FALSE)</f>
        <v>tier - 3</v>
      </c>
      <c r="P518" s="35" t="str">
        <f>VLOOKUP(A518,'Hospitalisation Details'!A516:M2858,9,FALSE)</f>
        <v>R1013</v>
      </c>
      <c r="Q518" s="35">
        <f ca="1">VLOOKUP(A518,'Hospitalisation Details'!A516:M2858,13,FALSE)</f>
        <v>39</v>
      </c>
      <c r="R518" s="32"/>
    </row>
    <row r="519" spans="1:18" ht="15.75" x14ac:dyDescent="0.25">
      <c r="A519" s="43" t="s">
        <v>1845</v>
      </c>
      <c r="B519" s="35" t="str">
        <f>VLOOKUP(A519,'Customer Names'!A516:D2851,3,FALSE)</f>
        <v>George</v>
      </c>
      <c r="C519" s="35">
        <f>VLOOKUP(A519,'Medical Examinations'!A517:M2859,2,FALSE)</f>
        <v>25.9</v>
      </c>
      <c r="D519" s="35">
        <f>VLOOKUP(A519,'Medical Examinations'!A517:M2859,3,FALSE)</f>
        <v>4.84</v>
      </c>
      <c r="E519" s="35" t="str">
        <f>VLOOKUP(A519,'Medical Examinations'!A517:M2859,4,FALSE)</f>
        <v>No</v>
      </c>
      <c r="F519" s="35" t="str">
        <f>VLOOKUP(A519,'Medical Examinations'!A517:M2859,5,FALSE)</f>
        <v>No</v>
      </c>
      <c r="G519" s="35" t="str">
        <f>VLOOKUP(A519,'Medical Examinations'!A517:M2859,6,FALSE)</f>
        <v>No</v>
      </c>
      <c r="H519" s="35">
        <f>VLOOKUP(A519,'Medical Examinations'!$A$2:$M$2344,7,FALSE)</f>
        <v>0</v>
      </c>
      <c r="I519" s="35" t="str">
        <f>VLOOKUP(A519,'Medical Examinations'!A517:M2859,8,FALSE)</f>
        <v>yes</v>
      </c>
      <c r="J519" s="35" t="str">
        <f>VLOOKUP(A519,'Medical Examinations'!A517:M2859,9,FALSE)</f>
        <v>OVERWEIGHT</v>
      </c>
      <c r="K519" s="35" t="str">
        <f>VLOOKUP(A519,'Medical Examinations'!A517:M2859,10,FALSE)</f>
        <v>NORMAL</v>
      </c>
      <c r="L519" s="47">
        <f>VLOOKUP(A519,'Hospitalisation Details'!A517:M2859,12,FALSE)</f>
        <v>33497</v>
      </c>
      <c r="M519" s="34">
        <f>VLOOKUP(A519,'Hospitalisation Details'!A508:M2850,6,FALSE)</f>
        <v>19199.939999999999</v>
      </c>
      <c r="N519" s="35" t="str">
        <f>VLOOKUP(A519,'Hospitalisation Details'!A517:M2859,7,FALSE)</f>
        <v>tier - 1</v>
      </c>
      <c r="O519" s="35" t="str">
        <f>VLOOKUP(A519,'Hospitalisation Details'!A517:M2859,8,FALSE)</f>
        <v>tier - 3</v>
      </c>
      <c r="P519" s="35" t="str">
        <f>VLOOKUP(A519,'Hospitalisation Details'!A517:M2859,9,FALSE)</f>
        <v>R1011</v>
      </c>
      <c r="Q519" s="35">
        <f ca="1">VLOOKUP(A519,'Hospitalisation Details'!A517:M2859,13,FALSE)</f>
        <v>33</v>
      </c>
      <c r="R519" s="32"/>
    </row>
    <row r="520" spans="1:18" ht="15.75" x14ac:dyDescent="0.25">
      <c r="A520" s="42" t="s">
        <v>1844</v>
      </c>
      <c r="B520" s="35" t="str">
        <f>VLOOKUP(A520,'Customer Names'!A517:D2852,3,FALSE)</f>
        <v>Hicks</v>
      </c>
      <c r="C520" s="35">
        <f>VLOOKUP(A520,'Medical Examinations'!A518:M2860,2,FALSE)</f>
        <v>35.72</v>
      </c>
      <c r="D520" s="35">
        <f>VLOOKUP(A520,'Medical Examinations'!A518:M2860,3,FALSE)</f>
        <v>4.08</v>
      </c>
      <c r="E520" s="35" t="str">
        <f>VLOOKUP(A520,'Medical Examinations'!A518:M2860,4,FALSE)</f>
        <v>No</v>
      </c>
      <c r="F520" s="35" t="str">
        <f>VLOOKUP(A520,'Medical Examinations'!A518:M2860,5,FALSE)</f>
        <v>No</v>
      </c>
      <c r="G520" s="35" t="str">
        <f>VLOOKUP(A520,'Medical Examinations'!A518:M2860,6,FALSE)</f>
        <v>Yes</v>
      </c>
      <c r="H520" s="35">
        <f>VLOOKUP(A520,'Medical Examinations'!$A$2:$M$2344,7,FALSE)</f>
        <v>1</v>
      </c>
      <c r="I520" s="35" t="str">
        <f>VLOOKUP(A520,'Medical Examinations'!A518:M2860,8,FALSE)</f>
        <v>No</v>
      </c>
      <c r="J520" s="35" t="str">
        <f>VLOOKUP(A520,'Medical Examinations'!A518:M2860,9,FALSE)</f>
        <v>OBESITY</v>
      </c>
      <c r="K520" s="35" t="str">
        <f>VLOOKUP(A520,'Medical Examinations'!A518:M2860,10,FALSE)</f>
        <v>NORMAL</v>
      </c>
      <c r="L520" s="47">
        <f>VLOOKUP(A520,'Hospitalisation Details'!A518:M2860,12,FALSE)</f>
        <v>29038</v>
      </c>
      <c r="M520" s="34">
        <f>VLOOKUP(A520,'Hospitalisation Details'!A509:M2851,6,FALSE)</f>
        <v>19144.580000000002</v>
      </c>
      <c r="N520" s="35" t="str">
        <f>VLOOKUP(A520,'Hospitalisation Details'!A518:M2860,7,FALSE)</f>
        <v>tier - 1</v>
      </c>
      <c r="O520" s="35" t="str">
        <f>VLOOKUP(A520,'Hospitalisation Details'!A518:M2860,8,FALSE)</f>
        <v>tier - 1</v>
      </c>
      <c r="P520" s="35" t="str">
        <f>VLOOKUP(A520,'Hospitalisation Details'!A518:M2860,9,FALSE)</f>
        <v>R1024</v>
      </c>
      <c r="Q520" s="35">
        <f ca="1">VLOOKUP(A520,'Hospitalisation Details'!A518:M2860,13,FALSE)</f>
        <v>45</v>
      </c>
      <c r="R520" s="32"/>
    </row>
    <row r="521" spans="1:18" ht="15.75" x14ac:dyDescent="0.25">
      <c r="A521" s="43" t="s">
        <v>1843</v>
      </c>
      <c r="B521" s="35" t="str">
        <f>VLOOKUP(A521,'Customer Names'!A518:D2853,3,FALSE)</f>
        <v>Lockyer</v>
      </c>
      <c r="C521" s="35">
        <f>VLOOKUP(A521,'Medical Examinations'!A519:M2861,2,FALSE)</f>
        <v>27.94</v>
      </c>
      <c r="D521" s="35">
        <f>VLOOKUP(A521,'Medical Examinations'!A519:M2861,3,FALSE)</f>
        <v>4.4800000000000004</v>
      </c>
      <c r="E521" s="35" t="str">
        <f>VLOOKUP(A521,'Medical Examinations'!A519:M2861,4,FALSE)</f>
        <v>No</v>
      </c>
      <c r="F521" s="35" t="str">
        <f>VLOOKUP(A521,'Medical Examinations'!A519:M2861,5,FALSE)</f>
        <v>No</v>
      </c>
      <c r="G521" s="35" t="str">
        <f>VLOOKUP(A521,'Medical Examinations'!A519:M2861,6,FALSE)</f>
        <v>Yes</v>
      </c>
      <c r="H521" s="35">
        <f>VLOOKUP(A521,'Medical Examinations'!$A$2:$M$2344,7,FALSE)</f>
        <v>1</v>
      </c>
      <c r="I521" s="35" t="str">
        <f>VLOOKUP(A521,'Medical Examinations'!A519:M2861,8,FALSE)</f>
        <v>yes</v>
      </c>
      <c r="J521" s="35" t="str">
        <f>VLOOKUP(A521,'Medical Examinations'!A519:M2861,9,FALSE)</f>
        <v>OVERWEIGHT</v>
      </c>
      <c r="K521" s="35" t="str">
        <f>VLOOKUP(A521,'Medical Examinations'!A519:M2861,10,FALSE)</f>
        <v>NORMAL</v>
      </c>
      <c r="L521" s="47">
        <f>VLOOKUP(A521,'Hospitalisation Details'!A519:M2861,12,FALSE)</f>
        <v>34240</v>
      </c>
      <c r="M521" s="34">
        <f>VLOOKUP(A521,'Hospitalisation Details'!A510:M2852,6,FALSE)</f>
        <v>19107.78</v>
      </c>
      <c r="N521" s="35" t="str">
        <f>VLOOKUP(A521,'Hospitalisation Details'!A519:M2861,7,FALSE)</f>
        <v>tier - 1</v>
      </c>
      <c r="O521" s="35" t="str">
        <f>VLOOKUP(A521,'Hospitalisation Details'!A519:M2861,8,FALSE)</f>
        <v>tier - 2</v>
      </c>
      <c r="P521" s="35" t="str">
        <f>VLOOKUP(A521,'Hospitalisation Details'!A519:M2861,9,FALSE)</f>
        <v>R1013</v>
      </c>
      <c r="Q521" s="35">
        <f ca="1">VLOOKUP(A521,'Hospitalisation Details'!A519:M2861,13,FALSE)</f>
        <v>31</v>
      </c>
      <c r="R521" s="32"/>
    </row>
    <row r="522" spans="1:18" ht="15.75" x14ac:dyDescent="0.25">
      <c r="A522" s="42" t="s">
        <v>1842</v>
      </c>
      <c r="B522" s="35" t="str">
        <f>VLOOKUP(A522,'Customer Names'!A519:D2854,3,FALSE)</f>
        <v>Byrnes</v>
      </c>
      <c r="C522" s="35">
        <f>VLOOKUP(A522,'Medical Examinations'!A520:M2862,2,FALSE)</f>
        <v>27.1</v>
      </c>
      <c r="D522" s="35">
        <f>VLOOKUP(A522,'Medical Examinations'!A520:M2862,3,FALSE)</f>
        <v>5.73</v>
      </c>
      <c r="E522" s="35" t="str">
        <f>VLOOKUP(A522,'Medical Examinations'!A520:M2862,4,FALSE)</f>
        <v>No</v>
      </c>
      <c r="F522" s="35" t="str">
        <f>VLOOKUP(A522,'Medical Examinations'!A520:M2862,5,FALSE)</f>
        <v>No</v>
      </c>
      <c r="G522" s="35" t="str">
        <f>VLOOKUP(A522,'Medical Examinations'!A520:M2862,6,FALSE)</f>
        <v>No</v>
      </c>
      <c r="H522" s="35">
        <f>VLOOKUP(A522,'Medical Examinations'!$A$2:$M$2344,7,FALSE)</f>
        <v>0</v>
      </c>
      <c r="I522" s="35" t="str">
        <f>VLOOKUP(A522,'Medical Examinations'!A520:M2862,8,FALSE)</f>
        <v>yes</v>
      </c>
      <c r="J522" s="35" t="str">
        <f>VLOOKUP(A522,'Medical Examinations'!A520:M2862,9,FALSE)</f>
        <v>OVERWEIGHT</v>
      </c>
      <c r="K522" s="35" t="str">
        <f>VLOOKUP(A522,'Medical Examinations'!A520:M2862,10,FALSE)</f>
        <v>PREDIABETES</v>
      </c>
      <c r="L522" s="47">
        <f>VLOOKUP(A522,'Hospitalisation Details'!A520:M2862,12,FALSE)</f>
        <v>32664</v>
      </c>
      <c r="M522" s="34">
        <f>VLOOKUP(A522,'Hospitalisation Details'!A511:M2853,6,FALSE)</f>
        <v>19040.88</v>
      </c>
      <c r="N522" s="35" t="str">
        <f>VLOOKUP(A522,'Hospitalisation Details'!A520:M2862,7,FALSE)</f>
        <v>tier - 1</v>
      </c>
      <c r="O522" s="35" t="str">
        <f>VLOOKUP(A522,'Hospitalisation Details'!A520:M2862,8,FALSE)</f>
        <v>tier - 3</v>
      </c>
      <c r="P522" s="35" t="str">
        <f>VLOOKUP(A522,'Hospitalisation Details'!A520:M2862,9,FALSE)</f>
        <v>R1011</v>
      </c>
      <c r="Q522" s="35">
        <f ca="1">VLOOKUP(A522,'Hospitalisation Details'!A520:M2862,13,FALSE)</f>
        <v>35</v>
      </c>
      <c r="R522" s="32"/>
    </row>
    <row r="523" spans="1:18" ht="15.75" x14ac:dyDescent="0.25">
      <c r="A523" s="43" t="s">
        <v>1841</v>
      </c>
      <c r="B523" s="35" t="str">
        <f>VLOOKUP(A523,'Customer Names'!A520:D2855,3,FALSE)</f>
        <v>Norris</v>
      </c>
      <c r="C523" s="35">
        <f>VLOOKUP(A523,'Medical Examinations'!A521:M2863,2,FALSE)</f>
        <v>18.3</v>
      </c>
      <c r="D523" s="35">
        <f>VLOOKUP(A523,'Medical Examinations'!A521:M2863,3,FALSE)</f>
        <v>5.46</v>
      </c>
      <c r="E523" s="35" t="str">
        <f>VLOOKUP(A523,'Medical Examinations'!A521:M2863,4,FALSE)</f>
        <v>yes</v>
      </c>
      <c r="F523" s="35" t="str">
        <f>VLOOKUP(A523,'Medical Examinations'!A521:M2863,5,FALSE)</f>
        <v>No</v>
      </c>
      <c r="G523" s="35" t="str">
        <f>VLOOKUP(A523,'Medical Examinations'!A521:M2863,6,FALSE)</f>
        <v>Yes</v>
      </c>
      <c r="H523" s="35">
        <f>VLOOKUP(A523,'Medical Examinations'!$A$2:$M$2344,7,FALSE)</f>
        <v>1</v>
      </c>
      <c r="I523" s="35" t="str">
        <f>VLOOKUP(A523,'Medical Examinations'!A521:M2863,8,FALSE)</f>
        <v>yes</v>
      </c>
      <c r="J523" s="35" t="str">
        <f>VLOOKUP(A523,'Medical Examinations'!A521:M2863,9,FALSE)</f>
        <v>UNDERWEIGHT</v>
      </c>
      <c r="K523" s="35" t="str">
        <f>VLOOKUP(A523,'Medical Examinations'!A521:M2863,10,FALSE)</f>
        <v>NORMAL</v>
      </c>
      <c r="L523" s="47">
        <f>VLOOKUP(A523,'Hospitalisation Details'!A521:M2863,12,FALSE)</f>
        <v>30669</v>
      </c>
      <c r="M523" s="34">
        <f>VLOOKUP(A523,'Hospitalisation Details'!A512:M2854,6,FALSE)</f>
        <v>19023.259999999998</v>
      </c>
      <c r="N523" s="35" t="str">
        <f>VLOOKUP(A523,'Hospitalisation Details'!A521:M2863,7,FALSE)</f>
        <v>tier - 1</v>
      </c>
      <c r="O523" s="35" t="str">
        <f>VLOOKUP(A523,'Hospitalisation Details'!A521:M2863,8,FALSE)</f>
        <v>tier - 3</v>
      </c>
      <c r="P523" s="35" t="str">
        <f>VLOOKUP(A523,'Hospitalisation Details'!A521:M2863,9,FALSE)</f>
        <v>R1011</v>
      </c>
      <c r="Q523" s="35">
        <f ca="1">VLOOKUP(A523,'Hospitalisation Details'!A521:M2863,13,FALSE)</f>
        <v>41</v>
      </c>
      <c r="R523" s="32"/>
    </row>
    <row r="524" spans="1:18" ht="15.75" x14ac:dyDescent="0.25">
      <c r="A524" s="42" t="s">
        <v>1840</v>
      </c>
      <c r="B524" s="35" t="str">
        <f>VLOOKUP(A524,'Customer Names'!A521:D2856,3,FALSE)</f>
        <v>Darda</v>
      </c>
      <c r="C524" s="35">
        <f>VLOOKUP(A524,'Medical Examinations'!A522:M2864,2,FALSE)</f>
        <v>25.3</v>
      </c>
      <c r="D524" s="35">
        <f>VLOOKUP(A524,'Medical Examinations'!A522:M2864,3,FALSE)</f>
        <v>5.0199999999999996</v>
      </c>
      <c r="E524" s="35" t="str">
        <f>VLOOKUP(A524,'Medical Examinations'!A522:M2864,4,FALSE)</f>
        <v>yes</v>
      </c>
      <c r="F524" s="35" t="str">
        <f>VLOOKUP(A524,'Medical Examinations'!A522:M2864,5,FALSE)</f>
        <v>No</v>
      </c>
      <c r="G524" s="35" t="str">
        <f>VLOOKUP(A524,'Medical Examinations'!A522:M2864,6,FALSE)</f>
        <v>No</v>
      </c>
      <c r="H524" s="35">
        <f>VLOOKUP(A524,'Medical Examinations'!$A$2:$M$2344,7,FALSE)</f>
        <v>1</v>
      </c>
      <c r="I524" s="35" t="str">
        <f>VLOOKUP(A524,'Medical Examinations'!A522:M2864,8,FALSE)</f>
        <v>yes</v>
      </c>
      <c r="J524" s="35" t="str">
        <f>VLOOKUP(A524,'Medical Examinations'!A522:M2864,9,FALSE)</f>
        <v>OVERWEIGHT</v>
      </c>
      <c r="K524" s="35" t="str">
        <f>VLOOKUP(A524,'Medical Examinations'!A522:M2864,10,FALSE)</f>
        <v>NORMAL</v>
      </c>
      <c r="L524" s="47">
        <f>VLOOKUP(A524,'Hospitalisation Details'!A522:M2864,12,FALSE)</f>
        <v>32440</v>
      </c>
      <c r="M524" s="34">
        <f>VLOOKUP(A524,'Hospitalisation Details'!A513:M2855,6,FALSE)</f>
        <v>18972.5</v>
      </c>
      <c r="N524" s="35" t="str">
        <f>VLOOKUP(A524,'Hospitalisation Details'!A522:M2864,7,FALSE)</f>
        <v>tier - 1</v>
      </c>
      <c r="O524" s="35" t="str">
        <f>VLOOKUP(A524,'Hospitalisation Details'!A522:M2864,8,FALSE)</f>
        <v>tier - 3</v>
      </c>
      <c r="P524" s="35" t="str">
        <f>VLOOKUP(A524,'Hospitalisation Details'!A522:M2864,9,FALSE)</f>
        <v>R1013</v>
      </c>
      <c r="Q524" s="35">
        <f ca="1">VLOOKUP(A524,'Hospitalisation Details'!A522:M2864,13,FALSE)</f>
        <v>36</v>
      </c>
      <c r="R524" s="32"/>
    </row>
    <row r="525" spans="1:18" ht="15.75" x14ac:dyDescent="0.25">
      <c r="A525" s="43" t="s">
        <v>1839</v>
      </c>
      <c r="B525" s="35" t="str">
        <f>VLOOKUP(A525,'Customer Names'!A522:D2857,3,FALSE)</f>
        <v>Otstot</v>
      </c>
      <c r="C525" s="35">
        <f>VLOOKUP(A525,'Medical Examinations'!A523:M2865,2,FALSE)</f>
        <v>38.83</v>
      </c>
      <c r="D525" s="35">
        <f>VLOOKUP(A525,'Medical Examinations'!A523:M2865,3,FALSE)</f>
        <v>6.36</v>
      </c>
      <c r="E525" s="35" t="str">
        <f>VLOOKUP(A525,'Medical Examinations'!A523:M2865,4,FALSE)</f>
        <v>No</v>
      </c>
      <c r="F525" s="35" t="str">
        <f>VLOOKUP(A525,'Medical Examinations'!A523:M2865,5,FALSE)</f>
        <v>No</v>
      </c>
      <c r="G525" s="35" t="str">
        <f>VLOOKUP(A525,'Medical Examinations'!A523:M2865,6,FALSE)</f>
        <v>No</v>
      </c>
      <c r="H525" s="35">
        <f>VLOOKUP(A525,'Medical Examinations'!$A$2:$M$2344,7,FALSE)</f>
        <v>1</v>
      </c>
      <c r="I525" s="35" t="str">
        <f>VLOOKUP(A525,'Medical Examinations'!A523:M2865,8,FALSE)</f>
        <v>No</v>
      </c>
      <c r="J525" s="35" t="str">
        <f>VLOOKUP(A525,'Medical Examinations'!A523:M2865,9,FALSE)</f>
        <v>OBESITY</v>
      </c>
      <c r="K525" s="35" t="str">
        <f>VLOOKUP(A525,'Medical Examinations'!A523:M2865,10,FALSE)</f>
        <v>PREDIABETES</v>
      </c>
      <c r="L525" s="47">
        <f>VLOOKUP(A525,'Hospitalisation Details'!A523:M2865,12,FALSE)</f>
        <v>33938</v>
      </c>
      <c r="M525" s="34">
        <f>VLOOKUP(A525,'Hospitalisation Details'!A514:M2856,6,FALSE)</f>
        <v>18963.169999999998</v>
      </c>
      <c r="N525" s="35" t="str">
        <f>VLOOKUP(A525,'Hospitalisation Details'!A523:M2865,7,FALSE)</f>
        <v>tier - 1</v>
      </c>
      <c r="O525" s="35" t="str">
        <f>VLOOKUP(A525,'Hospitalisation Details'!A523:M2865,8,FALSE)</f>
        <v>tier - 1</v>
      </c>
      <c r="P525" s="35" t="str">
        <f>VLOOKUP(A525,'Hospitalisation Details'!A523:M2865,9,FALSE)</f>
        <v>R1013</v>
      </c>
      <c r="Q525" s="35">
        <f ca="1">VLOOKUP(A525,'Hospitalisation Details'!A523:M2865,13,FALSE)</f>
        <v>32</v>
      </c>
      <c r="R525" s="32"/>
    </row>
    <row r="526" spans="1:18" ht="15.75" x14ac:dyDescent="0.25">
      <c r="A526" s="42" t="s">
        <v>1838</v>
      </c>
      <c r="B526" s="35" t="str">
        <f>VLOOKUP(A526,'Customer Names'!A523:D2858,3,FALSE)</f>
        <v>Bowley</v>
      </c>
      <c r="C526" s="35">
        <f>VLOOKUP(A526,'Medical Examinations'!A524:M2866,2,FALSE)</f>
        <v>27.6</v>
      </c>
      <c r="D526" s="35">
        <f>VLOOKUP(A526,'Medical Examinations'!A524:M2866,3,FALSE)</f>
        <v>5.36</v>
      </c>
      <c r="E526" s="35" t="str">
        <f>VLOOKUP(A526,'Medical Examinations'!A524:M2866,4,FALSE)</f>
        <v>No</v>
      </c>
      <c r="F526" s="35" t="str">
        <f>VLOOKUP(A526,'Medical Examinations'!A524:M2866,5,FALSE)</f>
        <v>No</v>
      </c>
      <c r="G526" s="35" t="str">
        <f>VLOOKUP(A526,'Medical Examinations'!A524:M2866,6,FALSE)</f>
        <v>No</v>
      </c>
      <c r="H526" s="35">
        <f>VLOOKUP(A526,'Medical Examinations'!$A$2:$M$2344,7,FALSE)</f>
        <v>1</v>
      </c>
      <c r="I526" s="35" t="str">
        <f>VLOOKUP(A526,'Medical Examinations'!A524:M2866,8,FALSE)</f>
        <v>No</v>
      </c>
      <c r="J526" s="35" t="str">
        <f>VLOOKUP(A526,'Medical Examinations'!A524:M2866,9,FALSE)</f>
        <v>OVERWEIGHT</v>
      </c>
      <c r="K526" s="35" t="str">
        <f>VLOOKUP(A526,'Medical Examinations'!A524:M2866,10,FALSE)</f>
        <v>NORMAL</v>
      </c>
      <c r="L526" s="47">
        <f>VLOOKUP(A526,'Hospitalisation Details'!A524:M2866,12,FALSE)</f>
        <v>36013</v>
      </c>
      <c r="M526" s="34">
        <f>VLOOKUP(A526,'Hospitalisation Details'!A515:M2857,6,FALSE)</f>
        <v>18955.22</v>
      </c>
      <c r="N526" s="35" t="str">
        <f>VLOOKUP(A526,'Hospitalisation Details'!A524:M2866,7,FALSE)</f>
        <v>tier - 1</v>
      </c>
      <c r="O526" s="35" t="str">
        <f>VLOOKUP(A526,'Hospitalisation Details'!A524:M2866,8,FALSE)</f>
        <v>tier - 3</v>
      </c>
      <c r="P526" s="35" t="str">
        <f>VLOOKUP(A526,'Hospitalisation Details'!A524:M2866,9,FALSE)</f>
        <v>R1011</v>
      </c>
      <c r="Q526" s="35">
        <f ca="1">VLOOKUP(A526,'Hospitalisation Details'!A524:M2866,13,FALSE)</f>
        <v>26</v>
      </c>
      <c r="R526" s="32"/>
    </row>
    <row r="527" spans="1:18" ht="15.75" x14ac:dyDescent="0.25">
      <c r="A527" s="43" t="s">
        <v>1837</v>
      </c>
      <c r="B527" s="35" t="str">
        <f>VLOOKUP(A527,'Customer Names'!A524:D2859,3,FALSE)</f>
        <v>Rogers</v>
      </c>
      <c r="C527" s="35">
        <f>VLOOKUP(A527,'Medical Examinations'!A525:M2867,2,FALSE)</f>
        <v>46.4</v>
      </c>
      <c r="D527" s="35">
        <f>VLOOKUP(A527,'Medical Examinations'!A525:M2867,3,FALSE)</f>
        <v>8.3699999999999992</v>
      </c>
      <c r="E527" s="35" t="str">
        <f>VLOOKUP(A527,'Medical Examinations'!A525:M2867,4,FALSE)</f>
        <v>yes</v>
      </c>
      <c r="F527" s="35" t="str">
        <f>VLOOKUP(A527,'Medical Examinations'!A525:M2867,5,FALSE)</f>
        <v>No</v>
      </c>
      <c r="G527" s="35" t="str">
        <f>VLOOKUP(A527,'Medical Examinations'!A525:M2867,6,FALSE)</f>
        <v>Yes</v>
      </c>
      <c r="H527" s="35">
        <f>VLOOKUP(A527,'Medical Examinations'!$A$2:$M$2344,7,FALSE)</f>
        <v>1</v>
      </c>
      <c r="I527" s="35" t="str">
        <f>VLOOKUP(A527,'Medical Examinations'!A525:M2867,8,FALSE)</f>
        <v>No</v>
      </c>
      <c r="J527" s="35" t="str">
        <f>VLOOKUP(A527,'Medical Examinations'!A525:M2867,9,FALSE)</f>
        <v>OBESITY</v>
      </c>
      <c r="K527" s="35" t="str">
        <f>VLOOKUP(A527,'Medical Examinations'!A525:M2867,10,FALSE)</f>
        <v>DIABETES</v>
      </c>
      <c r="L527" s="47">
        <f>VLOOKUP(A527,'Hospitalisation Details'!A525:M2867,12,FALSE)</f>
        <v>23304</v>
      </c>
      <c r="M527" s="34">
        <f>VLOOKUP(A527,'Hospitalisation Details'!A516:M2858,6,FALSE)</f>
        <v>18954.560000000001</v>
      </c>
      <c r="N527" s="35" t="str">
        <f>VLOOKUP(A527,'Hospitalisation Details'!A525:M2867,7,FALSE)</f>
        <v>tier - 1</v>
      </c>
      <c r="O527" s="35" t="str">
        <f>VLOOKUP(A527,'Hospitalisation Details'!A525:M2867,8,FALSE)</f>
        <v>tier - 1</v>
      </c>
      <c r="P527" s="35" t="str">
        <f>VLOOKUP(A527,'Hospitalisation Details'!A525:M2867,9,FALSE)</f>
        <v>R1026</v>
      </c>
      <c r="Q527" s="35">
        <f ca="1">VLOOKUP(A527,'Hospitalisation Details'!A525:M2867,13,FALSE)</f>
        <v>61</v>
      </c>
      <c r="R527" s="32"/>
    </row>
    <row r="528" spans="1:18" ht="15.75" x14ac:dyDescent="0.25">
      <c r="A528" s="42" t="s">
        <v>1836</v>
      </c>
      <c r="B528" s="35" t="str">
        <f>VLOOKUP(A528,'Customer Names'!A525:D2860,3,FALSE)</f>
        <v>Mclaughlin</v>
      </c>
      <c r="C528" s="35">
        <f>VLOOKUP(A528,'Medical Examinations'!A526:M2868,2,FALSE)</f>
        <v>51.92</v>
      </c>
      <c r="D528" s="35">
        <f>VLOOKUP(A528,'Medical Examinations'!A526:M2868,3,FALSE)</f>
        <v>5.18</v>
      </c>
      <c r="E528" s="35" t="str">
        <f>VLOOKUP(A528,'Medical Examinations'!A526:M2868,4,FALSE)</f>
        <v>yes</v>
      </c>
      <c r="F528" s="35" t="str">
        <f>VLOOKUP(A528,'Medical Examinations'!A526:M2868,5,FALSE)</f>
        <v>No</v>
      </c>
      <c r="G528" s="35" t="str">
        <f>VLOOKUP(A528,'Medical Examinations'!A526:M2868,6,FALSE)</f>
        <v>Yes</v>
      </c>
      <c r="H528" s="35">
        <f>VLOOKUP(A528,'Medical Examinations'!$A$2:$M$2344,7,FALSE)</f>
        <v>1</v>
      </c>
      <c r="I528" s="35" t="str">
        <f>VLOOKUP(A528,'Medical Examinations'!A526:M2868,8,FALSE)</f>
        <v>No</v>
      </c>
      <c r="J528" s="35" t="str">
        <f>VLOOKUP(A528,'Medical Examinations'!A526:M2868,9,FALSE)</f>
        <v>OBESITY</v>
      </c>
      <c r="K528" s="35" t="str">
        <f>VLOOKUP(A528,'Medical Examinations'!A526:M2868,10,FALSE)</f>
        <v>NORMAL</v>
      </c>
      <c r="L528" s="47">
        <f>VLOOKUP(A528,'Hospitalisation Details'!A526:M2868,12,FALSE)</f>
        <v>25418</v>
      </c>
      <c r="M528" s="34">
        <f>VLOOKUP(A528,'Hospitalisation Details'!A517:M2859,6,FALSE)</f>
        <v>18932.810000000001</v>
      </c>
      <c r="N528" s="35" t="str">
        <f>VLOOKUP(A528,'Hospitalisation Details'!A526:M2868,7,FALSE)</f>
        <v>tier - 1</v>
      </c>
      <c r="O528" s="35" t="str">
        <f>VLOOKUP(A528,'Hospitalisation Details'!A526:M2868,8,FALSE)</f>
        <v>tier - 3</v>
      </c>
      <c r="P528" s="35" t="str">
        <f>VLOOKUP(A528,'Hospitalisation Details'!A526:M2868,9,FALSE)</f>
        <v>R1012</v>
      </c>
      <c r="Q528" s="35">
        <f ca="1">VLOOKUP(A528,'Hospitalisation Details'!A526:M2868,13,FALSE)</f>
        <v>55</v>
      </c>
      <c r="R528" s="32"/>
    </row>
    <row r="529" spans="1:18" ht="15.75" x14ac:dyDescent="0.25">
      <c r="A529" s="43" t="s">
        <v>1835</v>
      </c>
      <c r="B529" s="35" t="str">
        <f>VLOOKUP(A529,'Customer Names'!A526:D2861,3,FALSE)</f>
        <v>Ziegler</v>
      </c>
      <c r="C529" s="35">
        <f>VLOOKUP(A529,'Medical Examinations'!A527:M2869,2,FALSE)</f>
        <v>32.395000000000003</v>
      </c>
      <c r="D529" s="35">
        <f>VLOOKUP(A529,'Medical Examinations'!A527:M2869,3,FALSE)</f>
        <v>5.68</v>
      </c>
      <c r="E529" s="35" t="str">
        <f>VLOOKUP(A529,'Medical Examinations'!A527:M2869,4,FALSE)</f>
        <v>yes</v>
      </c>
      <c r="F529" s="35" t="str">
        <f>VLOOKUP(A529,'Medical Examinations'!A527:M2869,5,FALSE)</f>
        <v>No</v>
      </c>
      <c r="G529" s="35" t="str">
        <f>VLOOKUP(A529,'Medical Examinations'!A527:M2869,6,FALSE)</f>
        <v>No</v>
      </c>
      <c r="H529" s="35">
        <f>VLOOKUP(A529,'Medical Examinations'!$A$2:$M$2344,7,FALSE)</f>
        <v>1</v>
      </c>
      <c r="I529" s="35" t="str">
        <f>VLOOKUP(A529,'Medical Examinations'!A527:M2869,8,FALSE)</f>
        <v>No</v>
      </c>
      <c r="J529" s="35" t="str">
        <f>VLOOKUP(A529,'Medical Examinations'!A527:M2869,9,FALSE)</f>
        <v>OBESITY</v>
      </c>
      <c r="K529" s="35" t="str">
        <f>VLOOKUP(A529,'Medical Examinations'!A527:M2869,10,FALSE)</f>
        <v>NORMAL</v>
      </c>
      <c r="L529" s="47">
        <f>VLOOKUP(A529,'Hospitalisation Details'!A527:M2869,12,FALSE)</f>
        <v>34969</v>
      </c>
      <c r="M529" s="34">
        <f>VLOOKUP(A529,'Hospitalisation Details'!A518:M2860,6,FALSE)</f>
        <v>18903.490000000002</v>
      </c>
      <c r="N529" s="35" t="str">
        <f>VLOOKUP(A529,'Hospitalisation Details'!A527:M2869,7,FALSE)</f>
        <v>tier - 1</v>
      </c>
      <c r="O529" s="35" t="str">
        <f>VLOOKUP(A529,'Hospitalisation Details'!A527:M2869,8,FALSE)</f>
        <v>tier - 2</v>
      </c>
      <c r="P529" s="35" t="str">
        <f>VLOOKUP(A529,'Hospitalisation Details'!A527:M2869,9,FALSE)</f>
        <v>R1024</v>
      </c>
      <c r="Q529" s="35">
        <f ca="1">VLOOKUP(A529,'Hospitalisation Details'!A527:M2869,13,FALSE)</f>
        <v>29</v>
      </c>
      <c r="R529" s="32"/>
    </row>
    <row r="530" spans="1:18" ht="15.75" x14ac:dyDescent="0.25">
      <c r="A530" s="42" t="s">
        <v>1834</v>
      </c>
      <c r="B530" s="35" t="str">
        <f>VLOOKUP(A530,'Customer Names'!A527:D2862,3,FALSE)</f>
        <v>Hughey</v>
      </c>
      <c r="C530" s="35">
        <f>VLOOKUP(A530,'Medical Examinations'!A528:M2870,2,FALSE)</f>
        <v>46.19</v>
      </c>
      <c r="D530" s="35">
        <f>VLOOKUP(A530,'Medical Examinations'!A528:M2870,3,FALSE)</f>
        <v>7.31</v>
      </c>
      <c r="E530" s="35" t="str">
        <f>VLOOKUP(A530,'Medical Examinations'!A528:M2870,4,FALSE)</f>
        <v>yes</v>
      </c>
      <c r="F530" s="35" t="str">
        <f>VLOOKUP(A530,'Medical Examinations'!A528:M2870,5,FALSE)</f>
        <v>No</v>
      </c>
      <c r="G530" s="35" t="str">
        <f>VLOOKUP(A530,'Medical Examinations'!A528:M2870,6,FALSE)</f>
        <v>Yes</v>
      </c>
      <c r="H530" s="35">
        <f>VLOOKUP(A530,'Medical Examinations'!$A$2:$M$2344,7,FALSE)</f>
        <v>1</v>
      </c>
      <c r="I530" s="35" t="str">
        <f>VLOOKUP(A530,'Medical Examinations'!A528:M2870,8,FALSE)</f>
        <v>No</v>
      </c>
      <c r="J530" s="35" t="str">
        <f>VLOOKUP(A530,'Medical Examinations'!A528:M2870,9,FALSE)</f>
        <v>OBESITY</v>
      </c>
      <c r="K530" s="35" t="str">
        <f>VLOOKUP(A530,'Medical Examinations'!A528:M2870,10,FALSE)</f>
        <v>DIABETES</v>
      </c>
      <c r="L530" s="47">
        <f>VLOOKUP(A530,'Hospitalisation Details'!A528:M2870,12,FALSE)</f>
        <v>23351</v>
      </c>
      <c r="M530" s="34">
        <f>VLOOKUP(A530,'Hospitalisation Details'!A519:M2861,6,FALSE)</f>
        <v>18883.330000000002</v>
      </c>
      <c r="N530" s="35" t="str">
        <f>VLOOKUP(A530,'Hospitalisation Details'!A528:M2870,7,FALSE)</f>
        <v>tier - 1</v>
      </c>
      <c r="O530" s="35" t="str">
        <f>VLOOKUP(A530,'Hospitalisation Details'!A528:M2870,8,FALSE)</f>
        <v>tier - 1</v>
      </c>
      <c r="P530" s="35" t="str">
        <f>VLOOKUP(A530,'Hospitalisation Details'!A528:M2870,9,FALSE)</f>
        <v>R1026</v>
      </c>
      <c r="Q530" s="35">
        <f ca="1">VLOOKUP(A530,'Hospitalisation Details'!A528:M2870,13,FALSE)</f>
        <v>61</v>
      </c>
      <c r="R530" s="32"/>
    </row>
    <row r="531" spans="1:18" ht="15.75" x14ac:dyDescent="0.25">
      <c r="A531" s="43" t="s">
        <v>1833</v>
      </c>
      <c r="B531" s="35" t="str">
        <f>VLOOKUP(A531,'Customer Names'!A528:D2863,3,FALSE)</f>
        <v>Knast</v>
      </c>
      <c r="C531" s="35">
        <f>VLOOKUP(A531,'Medical Examinations'!A529:M2871,2,FALSE)</f>
        <v>27.93</v>
      </c>
      <c r="D531" s="35">
        <f>VLOOKUP(A531,'Medical Examinations'!A529:M2871,3,FALSE)</f>
        <v>4.67</v>
      </c>
      <c r="E531" s="35" t="str">
        <f>VLOOKUP(A531,'Medical Examinations'!A529:M2871,4,FALSE)</f>
        <v>No</v>
      </c>
      <c r="F531" s="35" t="str">
        <f>VLOOKUP(A531,'Medical Examinations'!A529:M2871,5,FALSE)</f>
        <v>No</v>
      </c>
      <c r="G531" s="35" t="str">
        <f>VLOOKUP(A531,'Medical Examinations'!A529:M2871,6,FALSE)</f>
        <v>Yes</v>
      </c>
      <c r="H531" s="35">
        <f>VLOOKUP(A531,'Medical Examinations'!$A$2:$M$2344,7,FALSE)</f>
        <v>1</v>
      </c>
      <c r="I531" s="35" t="str">
        <f>VLOOKUP(A531,'Medical Examinations'!A529:M2871,8,FALSE)</f>
        <v>No</v>
      </c>
      <c r="J531" s="35" t="str">
        <f>VLOOKUP(A531,'Medical Examinations'!A529:M2871,9,FALSE)</f>
        <v>OVERWEIGHT</v>
      </c>
      <c r="K531" s="35" t="str">
        <f>VLOOKUP(A531,'Medical Examinations'!A529:M2871,10,FALSE)</f>
        <v>NORMAL</v>
      </c>
      <c r="L531" s="47">
        <f>VLOOKUP(A531,'Hospitalisation Details'!A529:M2871,12,FALSE)</f>
        <v>37826</v>
      </c>
      <c r="M531" s="34">
        <f>VLOOKUP(A531,'Hospitalisation Details'!A520:M2862,6,FALSE)</f>
        <v>18838.7</v>
      </c>
      <c r="N531" s="35" t="str">
        <f>VLOOKUP(A531,'Hospitalisation Details'!A529:M2871,7,FALSE)</f>
        <v>tier - 1</v>
      </c>
      <c r="O531" s="35" t="str">
        <f>VLOOKUP(A531,'Hospitalisation Details'!A529:M2871,8,FALSE)</f>
        <v>tier - 3</v>
      </c>
      <c r="P531" s="35" t="str">
        <f>VLOOKUP(A531,'Hospitalisation Details'!A529:M2871,9,FALSE)</f>
        <v>R1012</v>
      </c>
      <c r="Q531" s="35">
        <f ca="1">VLOOKUP(A531,'Hospitalisation Details'!A529:M2871,13,FALSE)</f>
        <v>21</v>
      </c>
      <c r="R531" s="32"/>
    </row>
    <row r="532" spans="1:18" ht="15.75" x14ac:dyDescent="0.25">
      <c r="A532" s="42" t="s">
        <v>1832</v>
      </c>
      <c r="B532" s="35" t="str">
        <f>VLOOKUP(A532,'Customer Names'!A529:D2864,3,FALSE)</f>
        <v>Stob</v>
      </c>
      <c r="C532" s="35">
        <f>VLOOKUP(A532,'Medical Examinations'!A530:M2872,2,FALSE)</f>
        <v>45.62</v>
      </c>
      <c r="D532" s="35">
        <f>VLOOKUP(A532,'Medical Examinations'!A530:M2872,3,FALSE)</f>
        <v>6.87</v>
      </c>
      <c r="E532" s="35" t="str">
        <f>VLOOKUP(A532,'Medical Examinations'!A530:M2872,4,FALSE)</f>
        <v>No</v>
      </c>
      <c r="F532" s="35" t="str">
        <f>VLOOKUP(A532,'Medical Examinations'!A530:M2872,5,FALSE)</f>
        <v>No</v>
      </c>
      <c r="G532" s="35" t="str">
        <f>VLOOKUP(A532,'Medical Examinations'!A530:M2872,6,FALSE)</f>
        <v>No</v>
      </c>
      <c r="H532" s="35">
        <f>VLOOKUP(A532,'Medical Examinations'!$A$2:$M$2344,7,FALSE)</f>
        <v>0</v>
      </c>
      <c r="I532" s="35" t="str">
        <f>VLOOKUP(A532,'Medical Examinations'!A530:M2872,8,FALSE)</f>
        <v>No</v>
      </c>
      <c r="J532" s="35" t="str">
        <f>VLOOKUP(A532,'Medical Examinations'!A530:M2872,9,FALSE)</f>
        <v>OBESITY</v>
      </c>
      <c r="K532" s="35" t="str">
        <f>VLOOKUP(A532,'Medical Examinations'!A530:M2872,10,FALSE)</f>
        <v>DIABETES</v>
      </c>
      <c r="L532" s="47">
        <f>VLOOKUP(A532,'Hospitalisation Details'!A530:M2872,12,FALSE)</f>
        <v>22998</v>
      </c>
      <c r="M532" s="34">
        <f>VLOOKUP(A532,'Hospitalisation Details'!A521:M2863,6,FALSE)</f>
        <v>18815.53</v>
      </c>
      <c r="N532" s="35" t="str">
        <f>VLOOKUP(A532,'Hospitalisation Details'!A530:M2872,7,FALSE)</f>
        <v>tier - 1</v>
      </c>
      <c r="O532" s="35" t="str">
        <f>VLOOKUP(A532,'Hospitalisation Details'!A530:M2872,8,FALSE)</f>
        <v>tier - 1</v>
      </c>
      <c r="P532" s="35" t="str">
        <f>VLOOKUP(A532,'Hospitalisation Details'!A530:M2872,9,FALSE)</f>
        <v>R1023</v>
      </c>
      <c r="Q532" s="35">
        <f ca="1">VLOOKUP(A532,'Hospitalisation Details'!A530:M2872,13,FALSE)</f>
        <v>62</v>
      </c>
      <c r="R532" s="32"/>
    </row>
    <row r="533" spans="1:18" ht="15.75" x14ac:dyDescent="0.25">
      <c r="A533" s="43" t="s">
        <v>1831</v>
      </c>
      <c r="B533" s="35" t="str">
        <f>VLOOKUP(A533,'Customer Names'!A530:D2865,3,FALSE)</f>
        <v>Jensen</v>
      </c>
      <c r="C533" s="35">
        <f>VLOOKUP(A533,'Medical Examinations'!A531:M2873,2,FALSE)</f>
        <v>35.31</v>
      </c>
      <c r="D533" s="35">
        <f>VLOOKUP(A533,'Medical Examinations'!A531:M2873,3,FALSE)</f>
        <v>5.87</v>
      </c>
      <c r="E533" s="35" t="str">
        <f>VLOOKUP(A533,'Medical Examinations'!A531:M2873,4,FALSE)</f>
        <v>No</v>
      </c>
      <c r="F533" s="35" t="str">
        <f>VLOOKUP(A533,'Medical Examinations'!A531:M2873,5,FALSE)</f>
        <v>No</v>
      </c>
      <c r="G533" s="35" t="str">
        <f>VLOOKUP(A533,'Medical Examinations'!A531:M2873,6,FALSE)</f>
        <v>Yes</v>
      </c>
      <c r="H533" s="35">
        <f>VLOOKUP(A533,'Medical Examinations'!$A$2:$M$2344,7,FALSE)</f>
        <v>1</v>
      </c>
      <c r="I533" s="35" t="str">
        <f>VLOOKUP(A533,'Medical Examinations'!A531:M2873,8,FALSE)</f>
        <v>No</v>
      </c>
      <c r="J533" s="35" t="str">
        <f>VLOOKUP(A533,'Medical Examinations'!A531:M2873,9,FALSE)</f>
        <v>OBESITY</v>
      </c>
      <c r="K533" s="35" t="str">
        <f>VLOOKUP(A533,'Medical Examinations'!A531:M2873,10,FALSE)</f>
        <v>PREDIABETES</v>
      </c>
      <c r="L533" s="47">
        <f>VLOOKUP(A533,'Hospitalisation Details'!A531:M2873,12,FALSE)</f>
        <v>29143</v>
      </c>
      <c r="M533" s="34">
        <f>VLOOKUP(A533,'Hospitalisation Details'!A522:M2864,6,FALSE)</f>
        <v>18806.150000000001</v>
      </c>
      <c r="N533" s="35" t="str">
        <f>VLOOKUP(A533,'Hospitalisation Details'!A531:M2873,7,FALSE)</f>
        <v>tier - 1</v>
      </c>
      <c r="O533" s="35" t="str">
        <f>VLOOKUP(A533,'Hospitalisation Details'!A531:M2873,8,FALSE)</f>
        <v>tier - 2</v>
      </c>
      <c r="P533" s="35" t="str">
        <f>VLOOKUP(A533,'Hospitalisation Details'!A531:M2873,9,FALSE)</f>
        <v>R1013</v>
      </c>
      <c r="Q533" s="35">
        <f ca="1">VLOOKUP(A533,'Hospitalisation Details'!A531:M2873,13,FALSE)</f>
        <v>45</v>
      </c>
      <c r="R533" s="32"/>
    </row>
    <row r="534" spans="1:18" ht="15.75" x14ac:dyDescent="0.25">
      <c r="A534" s="42" t="s">
        <v>1830</v>
      </c>
      <c r="B534" s="35" t="str">
        <f>VLOOKUP(A534,'Customer Names'!A531:D2866,3,FALSE)</f>
        <v>Mutter</v>
      </c>
      <c r="C534" s="35">
        <f>VLOOKUP(A534,'Medical Examinations'!A532:M2874,2,FALSE)</f>
        <v>30.4</v>
      </c>
      <c r="D534" s="35">
        <f>VLOOKUP(A534,'Medical Examinations'!A532:M2874,3,FALSE)</f>
        <v>4.07</v>
      </c>
      <c r="E534" s="35" t="str">
        <f>VLOOKUP(A534,'Medical Examinations'!A532:M2874,4,FALSE)</f>
        <v>yes</v>
      </c>
      <c r="F534" s="35" t="str">
        <f>VLOOKUP(A534,'Medical Examinations'!A532:M2874,5,FALSE)</f>
        <v>No</v>
      </c>
      <c r="G534" s="35" t="str">
        <f>VLOOKUP(A534,'Medical Examinations'!A532:M2874,6,FALSE)</f>
        <v>No</v>
      </c>
      <c r="H534" s="35">
        <f>VLOOKUP(A534,'Medical Examinations'!$A$2:$M$2344,7,FALSE)</f>
        <v>1</v>
      </c>
      <c r="I534" s="35" t="str">
        <f>VLOOKUP(A534,'Medical Examinations'!A532:M2874,8,FALSE)</f>
        <v>No</v>
      </c>
      <c r="J534" s="35" t="str">
        <f>VLOOKUP(A534,'Medical Examinations'!A532:M2874,9,FALSE)</f>
        <v>OBESITY</v>
      </c>
      <c r="K534" s="35" t="str">
        <f>VLOOKUP(A534,'Medical Examinations'!A532:M2874,10,FALSE)</f>
        <v>NORMAL</v>
      </c>
      <c r="L534" s="47">
        <f>VLOOKUP(A534,'Hospitalisation Details'!A532:M2874,12,FALSE)</f>
        <v>35031</v>
      </c>
      <c r="M534" s="34">
        <f>VLOOKUP(A534,'Hospitalisation Details'!A523:M2865,6,FALSE)</f>
        <v>18804.75</v>
      </c>
      <c r="N534" s="35" t="str">
        <f>VLOOKUP(A534,'Hospitalisation Details'!A532:M2874,7,FALSE)</f>
        <v>tier - 1</v>
      </c>
      <c r="O534" s="35" t="str">
        <f>VLOOKUP(A534,'Hospitalisation Details'!A532:M2874,8,FALSE)</f>
        <v>tier - 1</v>
      </c>
      <c r="P534" s="35" t="str">
        <f>VLOOKUP(A534,'Hospitalisation Details'!A532:M2874,9,FALSE)</f>
        <v>R1012</v>
      </c>
      <c r="Q534" s="35">
        <f ca="1">VLOOKUP(A534,'Hospitalisation Details'!A532:M2874,13,FALSE)</f>
        <v>29</v>
      </c>
      <c r="R534" s="32"/>
    </row>
    <row r="535" spans="1:18" ht="15.75" x14ac:dyDescent="0.25">
      <c r="A535" s="43" t="s">
        <v>1829</v>
      </c>
      <c r="B535" s="35" t="str">
        <f>VLOOKUP(A535,'Customer Names'!A532:D2867,3,FALSE)</f>
        <v>Ahern</v>
      </c>
      <c r="C535" s="35">
        <f>VLOOKUP(A535,'Medical Examinations'!A533:M2875,2,FALSE)</f>
        <v>20.13</v>
      </c>
      <c r="D535" s="35">
        <f>VLOOKUP(A535,'Medical Examinations'!A533:M2875,3,FALSE)</f>
        <v>6.47</v>
      </c>
      <c r="E535" s="35" t="str">
        <f>VLOOKUP(A535,'Medical Examinations'!A533:M2875,4,FALSE)</f>
        <v>No</v>
      </c>
      <c r="F535" s="35" t="str">
        <f>VLOOKUP(A535,'Medical Examinations'!A533:M2875,5,FALSE)</f>
        <v>No</v>
      </c>
      <c r="G535" s="35" t="str">
        <f>VLOOKUP(A535,'Medical Examinations'!A533:M2875,6,FALSE)</f>
        <v>Yes</v>
      </c>
      <c r="H535" s="35">
        <f>VLOOKUP(A535,'Medical Examinations'!$A$2:$M$2344,7,FALSE)</f>
        <v>1</v>
      </c>
      <c r="I535" s="35" t="str">
        <f>VLOOKUP(A535,'Medical Examinations'!A533:M2875,8,FALSE)</f>
        <v>yes</v>
      </c>
      <c r="J535" s="35" t="str">
        <f>VLOOKUP(A535,'Medical Examinations'!A533:M2875,9,FALSE)</f>
        <v>NORMAL WEIGHT</v>
      </c>
      <c r="K535" s="35" t="str">
        <f>VLOOKUP(A535,'Medical Examinations'!A533:M2875,10,FALSE)</f>
        <v>DIABETES</v>
      </c>
      <c r="L535" s="47">
        <f>VLOOKUP(A535,'Hospitalisation Details'!A533:M2875,12,FALSE)</f>
        <v>29178</v>
      </c>
      <c r="M535" s="34">
        <f>VLOOKUP(A535,'Hospitalisation Details'!A524:M2866,6,FALSE)</f>
        <v>18767.740000000002</v>
      </c>
      <c r="N535" s="35" t="str">
        <f>VLOOKUP(A535,'Hospitalisation Details'!A533:M2875,7,FALSE)</f>
        <v>tier - 1</v>
      </c>
      <c r="O535" s="35" t="str">
        <f>VLOOKUP(A535,'Hospitalisation Details'!A533:M2875,8,FALSE)</f>
        <v>tier - 1</v>
      </c>
      <c r="P535" s="35" t="str">
        <f>VLOOKUP(A535,'Hospitalisation Details'!A533:M2875,9,FALSE)</f>
        <v>R1013</v>
      </c>
      <c r="Q535" s="35">
        <f ca="1">VLOOKUP(A535,'Hospitalisation Details'!A533:M2875,13,FALSE)</f>
        <v>45</v>
      </c>
      <c r="R535" s="32"/>
    </row>
    <row r="536" spans="1:18" ht="15.75" x14ac:dyDescent="0.25">
      <c r="A536" s="42" t="s">
        <v>1828</v>
      </c>
      <c r="B536" s="35" t="str">
        <f>VLOOKUP(A536,'Customer Names'!A533:D2868,3,FALSE)</f>
        <v>Chviruk</v>
      </c>
      <c r="C536" s="35">
        <f>VLOOKUP(A536,'Medical Examinations'!A534:M2876,2,FALSE)</f>
        <v>23.655000000000001</v>
      </c>
      <c r="D536" s="35">
        <f>VLOOKUP(A536,'Medical Examinations'!A534:M2876,3,FALSE)</f>
        <v>5.14</v>
      </c>
      <c r="E536" s="35" t="str">
        <f>VLOOKUP(A536,'Medical Examinations'!A534:M2876,4,FALSE)</f>
        <v>No</v>
      </c>
      <c r="F536" s="35" t="str">
        <f>VLOOKUP(A536,'Medical Examinations'!A534:M2876,5,FALSE)</f>
        <v>No</v>
      </c>
      <c r="G536" s="35" t="str">
        <f>VLOOKUP(A536,'Medical Examinations'!A534:M2876,6,FALSE)</f>
        <v>No</v>
      </c>
      <c r="H536" s="35">
        <f>VLOOKUP(A536,'Medical Examinations'!$A$2:$M$2344,7,FALSE)</f>
        <v>1</v>
      </c>
      <c r="I536" s="35" t="str">
        <f>VLOOKUP(A536,'Medical Examinations'!A534:M2876,8,FALSE)</f>
        <v>yes</v>
      </c>
      <c r="J536" s="35" t="str">
        <f>VLOOKUP(A536,'Medical Examinations'!A534:M2876,9,FALSE)</f>
        <v>NORMAL WEIGHT</v>
      </c>
      <c r="K536" s="35" t="str">
        <f>VLOOKUP(A536,'Medical Examinations'!A534:M2876,10,FALSE)</f>
        <v>NORMAL</v>
      </c>
      <c r="L536" s="47">
        <f>VLOOKUP(A536,'Hospitalisation Details'!A534:M2876,12,FALSE)</f>
        <v>33965</v>
      </c>
      <c r="M536" s="34">
        <f>VLOOKUP(A536,'Hospitalisation Details'!A525:M2867,6,FALSE)</f>
        <v>18765.88</v>
      </c>
      <c r="N536" s="35" t="str">
        <f>VLOOKUP(A536,'Hospitalisation Details'!A534:M2876,7,FALSE)</f>
        <v>tier - 1</v>
      </c>
      <c r="O536" s="35" t="str">
        <f>VLOOKUP(A536,'Hospitalisation Details'!A534:M2876,8,FALSE)</f>
        <v>tier - 2</v>
      </c>
      <c r="P536" s="35" t="str">
        <f>VLOOKUP(A536,'Hospitalisation Details'!A534:M2876,9,FALSE)</f>
        <v>R1012</v>
      </c>
      <c r="Q536" s="35">
        <f ca="1">VLOOKUP(A536,'Hospitalisation Details'!A534:M2876,13,FALSE)</f>
        <v>32</v>
      </c>
      <c r="R536" s="32"/>
    </row>
    <row r="537" spans="1:18" ht="15.75" x14ac:dyDescent="0.25">
      <c r="A537" s="43" t="s">
        <v>1827</v>
      </c>
      <c r="B537" s="35" t="str">
        <f>VLOOKUP(A537,'Customer Names'!A534:D2869,3,FALSE)</f>
        <v>Meehan</v>
      </c>
      <c r="C537" s="35">
        <f>VLOOKUP(A537,'Medical Examinations'!A535:M2877,2,FALSE)</f>
        <v>49.05</v>
      </c>
      <c r="D537" s="35">
        <f>VLOOKUP(A537,'Medical Examinations'!A535:M2877,3,FALSE)</f>
        <v>9.77</v>
      </c>
      <c r="E537" s="35" t="str">
        <f>VLOOKUP(A537,'Medical Examinations'!A535:M2877,4,FALSE)</f>
        <v>yes</v>
      </c>
      <c r="F537" s="35" t="str">
        <f>VLOOKUP(A537,'Medical Examinations'!A535:M2877,5,FALSE)</f>
        <v>No</v>
      </c>
      <c r="G537" s="35" t="str">
        <f>VLOOKUP(A537,'Medical Examinations'!A535:M2877,6,FALSE)</f>
        <v>No</v>
      </c>
      <c r="H537" s="35">
        <f>VLOOKUP(A537,'Medical Examinations'!$A$2:$M$2344,7,FALSE)</f>
        <v>0</v>
      </c>
      <c r="I537" s="35" t="str">
        <f>VLOOKUP(A537,'Medical Examinations'!A535:M2877,8,FALSE)</f>
        <v>No</v>
      </c>
      <c r="J537" s="35" t="str">
        <f>VLOOKUP(A537,'Medical Examinations'!A535:M2877,9,FALSE)</f>
        <v>OBESITY</v>
      </c>
      <c r="K537" s="35" t="str">
        <f>VLOOKUP(A537,'Medical Examinations'!A535:M2877,10,FALSE)</f>
        <v>DIABETES</v>
      </c>
      <c r="L537" s="47">
        <f>VLOOKUP(A537,'Hospitalisation Details'!A535:M2877,12,FALSE)</f>
        <v>24714</v>
      </c>
      <c r="M537" s="34">
        <f>VLOOKUP(A537,'Hospitalisation Details'!A526:M2868,6,FALSE)</f>
        <v>18694.689999999999</v>
      </c>
      <c r="N537" s="35" t="str">
        <f>VLOOKUP(A537,'Hospitalisation Details'!A535:M2877,7,FALSE)</f>
        <v>tier - 1</v>
      </c>
      <c r="O537" s="35" t="str">
        <f>VLOOKUP(A537,'Hospitalisation Details'!A535:M2877,8,FALSE)</f>
        <v>tier - 1</v>
      </c>
      <c r="P537" s="35" t="str">
        <f>VLOOKUP(A537,'Hospitalisation Details'!A535:M2877,9,FALSE)</f>
        <v>R1023</v>
      </c>
      <c r="Q537" s="35">
        <f ca="1">VLOOKUP(A537,'Hospitalisation Details'!A535:M2877,13,FALSE)</f>
        <v>57</v>
      </c>
      <c r="R537" s="32"/>
    </row>
    <row r="538" spans="1:18" ht="15.75" x14ac:dyDescent="0.25">
      <c r="A538" s="42" t="s">
        <v>1826</v>
      </c>
      <c r="B538" s="35" t="str">
        <f>VLOOKUP(A538,'Customer Names'!A535:D2870,3,FALSE)</f>
        <v>Gammon</v>
      </c>
      <c r="C538" s="35">
        <f>VLOOKUP(A538,'Medical Examinations'!A536:M2878,2,FALSE)</f>
        <v>51.94</v>
      </c>
      <c r="D538" s="35">
        <f>VLOOKUP(A538,'Medical Examinations'!A536:M2878,3,FALSE)</f>
        <v>8.8000000000000007</v>
      </c>
      <c r="E538" s="35" t="str">
        <f>VLOOKUP(A538,'Medical Examinations'!A536:M2878,4,FALSE)</f>
        <v>yes</v>
      </c>
      <c r="F538" s="35" t="str">
        <f>VLOOKUP(A538,'Medical Examinations'!A536:M2878,5,FALSE)</f>
        <v>No</v>
      </c>
      <c r="G538" s="35" t="str">
        <f>VLOOKUP(A538,'Medical Examinations'!A536:M2878,6,FALSE)</f>
        <v>No</v>
      </c>
      <c r="H538" s="35">
        <f>VLOOKUP(A538,'Medical Examinations'!$A$2:$M$2344,7,FALSE)</f>
        <v>2</v>
      </c>
      <c r="I538" s="35" t="str">
        <f>VLOOKUP(A538,'Medical Examinations'!A536:M2878,8,FALSE)</f>
        <v>No</v>
      </c>
      <c r="J538" s="35" t="str">
        <f>VLOOKUP(A538,'Medical Examinations'!A536:M2878,9,FALSE)</f>
        <v>OBESITY</v>
      </c>
      <c r="K538" s="35" t="str">
        <f>VLOOKUP(A538,'Medical Examinations'!A536:M2878,10,FALSE)</f>
        <v>DIABETES</v>
      </c>
      <c r="L538" s="47">
        <f>VLOOKUP(A538,'Hospitalisation Details'!A536:M2878,12,FALSE)</f>
        <v>25858</v>
      </c>
      <c r="M538" s="34">
        <f>VLOOKUP(A538,'Hospitalisation Details'!A527:M2869,6,FALSE)</f>
        <v>18682.740000000002</v>
      </c>
      <c r="N538" s="35" t="str">
        <f>VLOOKUP(A538,'Hospitalisation Details'!A536:M2878,7,FALSE)</f>
        <v>tier - 1</v>
      </c>
      <c r="O538" s="35" t="str">
        <f>VLOOKUP(A538,'Hospitalisation Details'!A536:M2878,8,FALSE)</f>
        <v>tier - 3</v>
      </c>
      <c r="P538" s="35" t="str">
        <f>VLOOKUP(A538,'Hospitalisation Details'!A536:M2878,9,FALSE)</f>
        <v>R1012</v>
      </c>
      <c r="Q538" s="35">
        <f ca="1">VLOOKUP(A538,'Hospitalisation Details'!A536:M2878,13,FALSE)</f>
        <v>54</v>
      </c>
      <c r="R538" s="32"/>
    </row>
    <row r="539" spans="1:18" ht="15.75" x14ac:dyDescent="0.25">
      <c r="A539" s="43" t="s">
        <v>1825</v>
      </c>
      <c r="B539" s="35" t="str">
        <f>VLOOKUP(A539,'Customer Names'!A536:D2871,3,FALSE)</f>
        <v>Lee</v>
      </c>
      <c r="C539" s="35">
        <f>VLOOKUP(A539,'Medical Examinations'!A537:M2879,2,FALSE)</f>
        <v>29.83</v>
      </c>
      <c r="D539" s="35">
        <f>VLOOKUP(A539,'Medical Examinations'!A537:M2879,3,FALSE)</f>
        <v>5.84</v>
      </c>
      <c r="E539" s="35" t="str">
        <f>VLOOKUP(A539,'Medical Examinations'!A537:M2879,4,FALSE)</f>
        <v>No</v>
      </c>
      <c r="F539" s="35" t="str">
        <f>VLOOKUP(A539,'Medical Examinations'!A537:M2879,5,FALSE)</f>
        <v>No</v>
      </c>
      <c r="G539" s="35" t="str">
        <f>VLOOKUP(A539,'Medical Examinations'!A537:M2879,6,FALSE)</f>
        <v>No</v>
      </c>
      <c r="H539" s="35">
        <f>VLOOKUP(A539,'Medical Examinations'!$A$2:$M$2344,7,FALSE)</f>
        <v>1</v>
      </c>
      <c r="I539" s="35" t="str">
        <f>VLOOKUP(A539,'Medical Examinations'!A537:M2879,8,FALSE)</f>
        <v>yes</v>
      </c>
      <c r="J539" s="35" t="str">
        <f>VLOOKUP(A539,'Medical Examinations'!A537:M2879,9,FALSE)</f>
        <v>OVERWEIGHT</v>
      </c>
      <c r="K539" s="35" t="str">
        <f>VLOOKUP(A539,'Medical Examinations'!A537:M2879,10,FALSE)</f>
        <v>PREDIABETES</v>
      </c>
      <c r="L539" s="47">
        <f>VLOOKUP(A539,'Hospitalisation Details'!A537:M2879,12,FALSE)</f>
        <v>36061</v>
      </c>
      <c r="M539" s="34">
        <f>VLOOKUP(A539,'Hospitalisation Details'!A528:M2870,6,FALSE)</f>
        <v>18648.419999999998</v>
      </c>
      <c r="N539" s="35" t="str">
        <f>VLOOKUP(A539,'Hospitalisation Details'!A537:M2879,7,FALSE)</f>
        <v>tier - 1</v>
      </c>
      <c r="O539" s="35" t="str">
        <f>VLOOKUP(A539,'Hospitalisation Details'!A537:M2879,8,FALSE)</f>
        <v>tier - 1</v>
      </c>
      <c r="P539" s="35" t="str">
        <f>VLOOKUP(A539,'Hospitalisation Details'!A537:M2879,9,FALSE)</f>
        <v>R1019</v>
      </c>
      <c r="Q539" s="35">
        <f ca="1">VLOOKUP(A539,'Hospitalisation Details'!A537:M2879,13,FALSE)</f>
        <v>26</v>
      </c>
      <c r="R539" s="32"/>
    </row>
    <row r="540" spans="1:18" ht="15.75" x14ac:dyDescent="0.25">
      <c r="A540" s="42" t="s">
        <v>1824</v>
      </c>
      <c r="B540" s="35" t="str">
        <f>VLOOKUP(A540,'Customer Names'!A537:D2872,3,FALSE)</f>
        <v>Franco</v>
      </c>
      <c r="C540" s="35">
        <f>VLOOKUP(A540,'Medical Examinations'!A538:M2880,2,FALSE)</f>
        <v>22.6</v>
      </c>
      <c r="D540" s="35">
        <f>VLOOKUP(A540,'Medical Examinations'!A538:M2880,3,FALSE)</f>
        <v>10.43</v>
      </c>
      <c r="E540" s="35" t="str">
        <f>VLOOKUP(A540,'Medical Examinations'!A538:M2880,4,FALSE)</f>
        <v>yes</v>
      </c>
      <c r="F540" s="35" t="str">
        <f>VLOOKUP(A540,'Medical Examinations'!A538:M2880,5,FALSE)</f>
        <v>No</v>
      </c>
      <c r="G540" s="35" t="str">
        <f>VLOOKUP(A540,'Medical Examinations'!A538:M2880,6,FALSE)</f>
        <v>No</v>
      </c>
      <c r="H540" s="35">
        <f>VLOOKUP(A540,'Medical Examinations'!$A$2:$M$2344,7,FALSE)</f>
        <v>1</v>
      </c>
      <c r="I540" s="35" t="str">
        <f>VLOOKUP(A540,'Medical Examinations'!A538:M2880,8,FALSE)</f>
        <v>yes</v>
      </c>
      <c r="J540" s="35" t="str">
        <f>VLOOKUP(A540,'Medical Examinations'!A538:M2880,9,FALSE)</f>
        <v>NORMAL WEIGHT</v>
      </c>
      <c r="K540" s="35" t="str">
        <f>VLOOKUP(A540,'Medical Examinations'!A538:M2880,10,FALSE)</f>
        <v>DIABETES</v>
      </c>
      <c r="L540" s="47">
        <f>VLOOKUP(A540,'Hospitalisation Details'!A538:M2880,12,FALSE)</f>
        <v>31636</v>
      </c>
      <c r="M540" s="34">
        <f>VLOOKUP(A540,'Hospitalisation Details'!A529:M2871,6,FALSE)</f>
        <v>18608.259999999998</v>
      </c>
      <c r="N540" s="35" t="str">
        <f>VLOOKUP(A540,'Hospitalisation Details'!A538:M2880,7,FALSE)</f>
        <v>tier - 1</v>
      </c>
      <c r="O540" s="35" t="str">
        <f>VLOOKUP(A540,'Hospitalisation Details'!A538:M2880,8,FALSE)</f>
        <v>tier - 3</v>
      </c>
      <c r="P540" s="35" t="str">
        <f>VLOOKUP(A540,'Hospitalisation Details'!A538:M2880,9,FALSE)</f>
        <v>R1011</v>
      </c>
      <c r="Q540" s="35">
        <f ca="1">VLOOKUP(A540,'Hospitalisation Details'!A538:M2880,13,FALSE)</f>
        <v>38</v>
      </c>
      <c r="R540" s="32"/>
    </row>
    <row r="541" spans="1:18" ht="15.75" x14ac:dyDescent="0.25">
      <c r="A541" s="43" t="s">
        <v>1823</v>
      </c>
      <c r="B541" s="35" t="str">
        <f>VLOOKUP(A541,'Customer Names'!A538:D2873,3,FALSE)</f>
        <v>Patterson</v>
      </c>
      <c r="C541" s="35">
        <f>VLOOKUP(A541,'Medical Examinations'!A539:M2881,2,FALSE)</f>
        <v>46.69</v>
      </c>
      <c r="D541" s="35">
        <f>VLOOKUP(A541,'Medical Examinations'!A539:M2881,3,FALSE)</f>
        <v>4.25</v>
      </c>
      <c r="E541" s="35" t="str">
        <f>VLOOKUP(A541,'Medical Examinations'!A539:M2881,4,FALSE)</f>
        <v>yes</v>
      </c>
      <c r="F541" s="35" t="str">
        <f>VLOOKUP(A541,'Medical Examinations'!A539:M2881,5,FALSE)</f>
        <v>No</v>
      </c>
      <c r="G541" s="35" t="str">
        <f>VLOOKUP(A541,'Medical Examinations'!A539:M2881,6,FALSE)</f>
        <v>No</v>
      </c>
      <c r="H541" s="35">
        <f>VLOOKUP(A541,'Medical Examinations'!$A$2:$M$2344,7,FALSE)</f>
        <v>1</v>
      </c>
      <c r="I541" s="35" t="str">
        <f>VLOOKUP(A541,'Medical Examinations'!A539:M2881,8,FALSE)</f>
        <v>No</v>
      </c>
      <c r="J541" s="35" t="str">
        <f>VLOOKUP(A541,'Medical Examinations'!A539:M2881,9,FALSE)</f>
        <v>OBESITY</v>
      </c>
      <c r="K541" s="35" t="str">
        <f>VLOOKUP(A541,'Medical Examinations'!A539:M2881,10,FALSE)</f>
        <v>NORMAL</v>
      </c>
      <c r="L541" s="47">
        <f>VLOOKUP(A541,'Hospitalisation Details'!A539:M2881,12,FALSE)</f>
        <v>23646</v>
      </c>
      <c r="M541" s="34">
        <f>VLOOKUP(A541,'Hospitalisation Details'!A530:M2872,6,FALSE)</f>
        <v>18443.11</v>
      </c>
      <c r="N541" s="35" t="str">
        <f>VLOOKUP(A541,'Hospitalisation Details'!A539:M2881,7,FALSE)</f>
        <v>tier - 1</v>
      </c>
      <c r="O541" s="35" t="str">
        <f>VLOOKUP(A541,'Hospitalisation Details'!A539:M2881,8,FALSE)</f>
        <v>tier - 2</v>
      </c>
      <c r="P541" s="35" t="str">
        <f>VLOOKUP(A541,'Hospitalisation Details'!A539:M2881,9,FALSE)</f>
        <v>R1012</v>
      </c>
      <c r="Q541" s="35">
        <f ca="1">VLOOKUP(A541,'Hospitalisation Details'!A539:M2881,13,FALSE)</f>
        <v>60</v>
      </c>
      <c r="R541" s="32"/>
    </row>
    <row r="542" spans="1:18" ht="15.75" x14ac:dyDescent="0.25">
      <c r="A542" s="42" t="s">
        <v>1822</v>
      </c>
      <c r="B542" s="35" t="str">
        <f>VLOOKUP(A542,'Customer Names'!A539:D2874,3,FALSE)</f>
        <v>Valdes</v>
      </c>
      <c r="C542" s="35">
        <f>VLOOKUP(A542,'Medical Examinations'!A540:M2882,2,FALSE)</f>
        <v>28.49</v>
      </c>
      <c r="D542" s="35">
        <f>VLOOKUP(A542,'Medical Examinations'!A540:M2882,3,FALSE)</f>
        <v>4.8899999999999997</v>
      </c>
      <c r="E542" s="35" t="str">
        <f>VLOOKUP(A542,'Medical Examinations'!A540:M2882,4,FALSE)</f>
        <v>No</v>
      </c>
      <c r="F542" s="35" t="str">
        <f>VLOOKUP(A542,'Medical Examinations'!A540:M2882,5,FALSE)</f>
        <v>No</v>
      </c>
      <c r="G542" s="35" t="str">
        <f>VLOOKUP(A542,'Medical Examinations'!A540:M2882,6,FALSE)</f>
        <v>No</v>
      </c>
      <c r="H542" s="35">
        <f>VLOOKUP(A542,'Medical Examinations'!$A$2:$M$2344,7,FALSE)</f>
        <v>0</v>
      </c>
      <c r="I542" s="35" t="str">
        <f>VLOOKUP(A542,'Medical Examinations'!A540:M2882,8,FALSE)</f>
        <v>yes</v>
      </c>
      <c r="J542" s="35" t="str">
        <f>VLOOKUP(A542,'Medical Examinations'!A540:M2882,9,FALSE)</f>
        <v>OVERWEIGHT</v>
      </c>
      <c r="K542" s="35" t="str">
        <f>VLOOKUP(A542,'Medical Examinations'!A540:M2882,10,FALSE)</f>
        <v>NORMAL</v>
      </c>
      <c r="L542" s="47">
        <f>VLOOKUP(A542,'Hospitalisation Details'!A540:M2882,12,FALSE)</f>
        <v>36509</v>
      </c>
      <c r="M542" s="34">
        <f>VLOOKUP(A542,'Hospitalisation Details'!A531:M2873,6,FALSE)</f>
        <v>18328.240000000002</v>
      </c>
      <c r="N542" s="35" t="str">
        <f>VLOOKUP(A542,'Hospitalisation Details'!A540:M2882,7,FALSE)</f>
        <v>tier - 1</v>
      </c>
      <c r="O542" s="35" t="str">
        <f>VLOOKUP(A542,'Hospitalisation Details'!A540:M2882,8,FALSE)</f>
        <v>tier - 2</v>
      </c>
      <c r="P542" s="35" t="str">
        <f>VLOOKUP(A542,'Hospitalisation Details'!A540:M2882,9,FALSE)</f>
        <v>R1013</v>
      </c>
      <c r="Q542" s="35">
        <f ca="1">VLOOKUP(A542,'Hospitalisation Details'!A540:M2882,13,FALSE)</f>
        <v>25</v>
      </c>
      <c r="R542" s="32"/>
    </row>
    <row r="543" spans="1:18" ht="15.75" x14ac:dyDescent="0.25">
      <c r="A543" s="43" t="s">
        <v>1821</v>
      </c>
      <c r="B543" s="35" t="str">
        <f>VLOOKUP(A543,'Customer Names'!A540:D2875,3,FALSE)</f>
        <v>Craig</v>
      </c>
      <c r="C543" s="35">
        <f>VLOOKUP(A543,'Medical Examinations'!A541:M2883,2,FALSE)</f>
        <v>28.5</v>
      </c>
      <c r="D543" s="35">
        <f>VLOOKUP(A543,'Medical Examinations'!A541:M2883,3,FALSE)</f>
        <v>5.55</v>
      </c>
      <c r="E543" s="35" t="str">
        <f>VLOOKUP(A543,'Medical Examinations'!A541:M2883,4,FALSE)</f>
        <v>yes</v>
      </c>
      <c r="F543" s="35" t="str">
        <f>VLOOKUP(A543,'Medical Examinations'!A541:M2883,5,FALSE)</f>
        <v>No</v>
      </c>
      <c r="G543" s="35" t="str">
        <f>VLOOKUP(A543,'Medical Examinations'!A541:M2883,6,FALSE)</f>
        <v>No</v>
      </c>
      <c r="H543" s="35">
        <f>VLOOKUP(A543,'Medical Examinations'!$A$2:$M$2344,7,FALSE)</f>
        <v>1</v>
      </c>
      <c r="I543" s="35" t="str">
        <f>VLOOKUP(A543,'Medical Examinations'!A541:M2883,8,FALSE)</f>
        <v>yes</v>
      </c>
      <c r="J543" s="35" t="str">
        <f>VLOOKUP(A543,'Medical Examinations'!A541:M2883,9,FALSE)</f>
        <v>OVERWEIGHT</v>
      </c>
      <c r="K543" s="35" t="str">
        <f>VLOOKUP(A543,'Medical Examinations'!A541:M2883,10,FALSE)</f>
        <v>NORMAL</v>
      </c>
      <c r="L543" s="47">
        <f>VLOOKUP(A543,'Hospitalisation Details'!A541:M2883,12,FALSE)</f>
        <v>34884</v>
      </c>
      <c r="M543" s="34">
        <f>VLOOKUP(A543,'Hospitalisation Details'!A532:M2874,6,FALSE)</f>
        <v>18310.740000000002</v>
      </c>
      <c r="N543" s="35" t="str">
        <f>VLOOKUP(A543,'Hospitalisation Details'!A541:M2883,7,FALSE)</f>
        <v>tier - 1</v>
      </c>
      <c r="O543" s="35" t="str">
        <f>VLOOKUP(A543,'Hospitalisation Details'!A541:M2883,8,FALSE)</f>
        <v>tier - 3</v>
      </c>
      <c r="P543" s="35" t="str">
        <f>VLOOKUP(A543,'Hospitalisation Details'!A541:M2883,9,FALSE)</f>
        <v>R1012</v>
      </c>
      <c r="Q543" s="35">
        <f ca="1">VLOOKUP(A543,'Hospitalisation Details'!A541:M2883,13,FALSE)</f>
        <v>29</v>
      </c>
      <c r="R543" s="32"/>
    </row>
    <row r="544" spans="1:18" ht="15.75" x14ac:dyDescent="0.25">
      <c r="A544" s="42" t="s">
        <v>1820</v>
      </c>
      <c r="B544" s="35" t="str">
        <f>VLOOKUP(A544,'Customer Names'!A541:D2876,3,FALSE)</f>
        <v>Whipple</v>
      </c>
      <c r="C544" s="35">
        <f>VLOOKUP(A544,'Medical Examinations'!A542:M2884,2,FALSE)</f>
        <v>24.4</v>
      </c>
      <c r="D544" s="35">
        <f>VLOOKUP(A544,'Medical Examinations'!A542:M2884,3,FALSE)</f>
        <v>4.5199999999999996</v>
      </c>
      <c r="E544" s="35" t="str">
        <f>VLOOKUP(A544,'Medical Examinations'!A542:M2884,4,FALSE)</f>
        <v>No</v>
      </c>
      <c r="F544" s="35" t="str">
        <f>VLOOKUP(A544,'Medical Examinations'!A542:M2884,5,FALSE)</f>
        <v>No</v>
      </c>
      <c r="G544" s="35" t="str">
        <f>VLOOKUP(A544,'Medical Examinations'!A542:M2884,6,FALSE)</f>
        <v>No</v>
      </c>
      <c r="H544" s="35">
        <f>VLOOKUP(A544,'Medical Examinations'!$A$2:$M$2344,7,FALSE)</f>
        <v>1</v>
      </c>
      <c r="I544" s="35" t="str">
        <f>VLOOKUP(A544,'Medical Examinations'!A542:M2884,8,FALSE)</f>
        <v>yes</v>
      </c>
      <c r="J544" s="35" t="str">
        <f>VLOOKUP(A544,'Medical Examinations'!A542:M2884,9,FALSE)</f>
        <v>NORMAL WEIGHT</v>
      </c>
      <c r="K544" s="35" t="str">
        <f>VLOOKUP(A544,'Medical Examinations'!A542:M2884,10,FALSE)</f>
        <v>NORMAL</v>
      </c>
      <c r="L544" s="47">
        <f>VLOOKUP(A544,'Hospitalisation Details'!A542:M2884,12,FALSE)</f>
        <v>33963</v>
      </c>
      <c r="M544" s="34">
        <f>VLOOKUP(A544,'Hospitalisation Details'!A533:M2875,6,FALSE)</f>
        <v>18259.22</v>
      </c>
      <c r="N544" s="35" t="str">
        <f>VLOOKUP(A544,'Hospitalisation Details'!A542:M2884,7,FALSE)</f>
        <v>tier - 1</v>
      </c>
      <c r="O544" s="35" t="str">
        <f>VLOOKUP(A544,'Hospitalisation Details'!A542:M2884,8,FALSE)</f>
        <v>tier - 3</v>
      </c>
      <c r="P544" s="35" t="str">
        <f>VLOOKUP(A544,'Hospitalisation Details'!A542:M2884,9,FALSE)</f>
        <v>R1011</v>
      </c>
      <c r="Q544" s="35">
        <f ca="1">VLOOKUP(A544,'Hospitalisation Details'!A542:M2884,13,FALSE)</f>
        <v>32</v>
      </c>
      <c r="R544" s="32"/>
    </row>
    <row r="545" spans="1:18" ht="15.75" x14ac:dyDescent="0.25">
      <c r="A545" s="43" t="s">
        <v>1819</v>
      </c>
      <c r="B545" s="35" t="str">
        <f>VLOOKUP(A545,'Customer Names'!A542:D2877,3,FALSE)</f>
        <v>Marton</v>
      </c>
      <c r="C545" s="35">
        <f>VLOOKUP(A545,'Medical Examinations'!A543:M2885,2,FALSE)</f>
        <v>29.15</v>
      </c>
      <c r="D545" s="35">
        <f>VLOOKUP(A545,'Medical Examinations'!A543:M2885,3,FALSE)</f>
        <v>4.45</v>
      </c>
      <c r="E545" s="35" t="str">
        <f>VLOOKUP(A545,'Medical Examinations'!A543:M2885,4,FALSE)</f>
        <v>yes</v>
      </c>
      <c r="F545" s="35" t="str">
        <f>VLOOKUP(A545,'Medical Examinations'!A543:M2885,5,FALSE)</f>
        <v>No</v>
      </c>
      <c r="G545" s="35" t="str">
        <f>VLOOKUP(A545,'Medical Examinations'!A543:M2885,6,FALSE)</f>
        <v>No</v>
      </c>
      <c r="H545" s="35">
        <f>VLOOKUP(A545,'Medical Examinations'!$A$2:$M$2344,7,FALSE)</f>
        <v>1</v>
      </c>
      <c r="I545" s="35" t="str">
        <f>VLOOKUP(A545,'Medical Examinations'!A543:M2885,8,FALSE)</f>
        <v>yes</v>
      </c>
      <c r="J545" s="35" t="str">
        <f>VLOOKUP(A545,'Medical Examinations'!A543:M2885,9,FALSE)</f>
        <v>OVERWEIGHT</v>
      </c>
      <c r="K545" s="35" t="str">
        <f>VLOOKUP(A545,'Medical Examinations'!A543:M2885,10,FALSE)</f>
        <v>NORMAL</v>
      </c>
      <c r="L545" s="47">
        <f>VLOOKUP(A545,'Hospitalisation Details'!A543:M2885,12,FALSE)</f>
        <v>34914</v>
      </c>
      <c r="M545" s="34">
        <f>VLOOKUP(A545,'Hospitalisation Details'!A534:M2876,6,FALSE)</f>
        <v>18246.5</v>
      </c>
      <c r="N545" s="35" t="str">
        <f>VLOOKUP(A545,'Hospitalisation Details'!A543:M2885,7,FALSE)</f>
        <v>tier - 1</v>
      </c>
      <c r="O545" s="35" t="str">
        <f>VLOOKUP(A545,'Hospitalisation Details'!A543:M2885,8,FALSE)</f>
        <v>tier - 1</v>
      </c>
      <c r="P545" s="35" t="str">
        <f>VLOOKUP(A545,'Hospitalisation Details'!A543:M2885,9,FALSE)</f>
        <v>R1013</v>
      </c>
      <c r="Q545" s="35">
        <f ca="1">VLOOKUP(A545,'Hospitalisation Details'!A543:M2885,13,FALSE)</f>
        <v>29</v>
      </c>
      <c r="R545" s="32"/>
    </row>
    <row r="546" spans="1:18" ht="15.75" x14ac:dyDescent="0.25">
      <c r="A546" s="42" t="s">
        <v>1818</v>
      </c>
      <c r="B546" s="35" t="str">
        <f>VLOOKUP(A546,'Customer Names'!A543:D2878,3,FALSE)</f>
        <v>Hildebrandt</v>
      </c>
      <c r="C546" s="35">
        <f>VLOOKUP(A546,'Medical Examinations'!A544:M2886,2,FALSE)</f>
        <v>27.28</v>
      </c>
      <c r="D546" s="35">
        <f>VLOOKUP(A546,'Medical Examinations'!A544:M2886,3,FALSE)</f>
        <v>4.72</v>
      </c>
      <c r="E546" s="35" t="str">
        <f>VLOOKUP(A546,'Medical Examinations'!A544:M2886,4,FALSE)</f>
        <v>No</v>
      </c>
      <c r="F546" s="35" t="str">
        <f>VLOOKUP(A546,'Medical Examinations'!A544:M2886,5,FALSE)</f>
        <v>yes</v>
      </c>
      <c r="G546" s="35" t="str">
        <f>VLOOKUP(A546,'Medical Examinations'!A544:M2886,6,FALSE)</f>
        <v>No</v>
      </c>
      <c r="H546" s="35">
        <f>VLOOKUP(A546,'Medical Examinations'!$A$2:$M$2344,7,FALSE)</f>
        <v>1</v>
      </c>
      <c r="I546" s="35" t="str">
        <f>VLOOKUP(A546,'Medical Examinations'!A544:M2886,8,FALSE)</f>
        <v>yes</v>
      </c>
      <c r="J546" s="35" t="str">
        <f>VLOOKUP(A546,'Medical Examinations'!A544:M2886,9,FALSE)</f>
        <v>OVERWEIGHT</v>
      </c>
      <c r="K546" s="35" t="str">
        <f>VLOOKUP(A546,'Medical Examinations'!A544:M2886,10,FALSE)</f>
        <v>NORMAL</v>
      </c>
      <c r="L546" s="47">
        <f>VLOOKUP(A546,'Hospitalisation Details'!A544:M2886,12,FALSE)</f>
        <v>38240</v>
      </c>
      <c r="M546" s="34">
        <f>VLOOKUP(A546,'Hospitalisation Details'!A535:M2877,6,FALSE)</f>
        <v>18223.45</v>
      </c>
      <c r="N546" s="35" t="str">
        <f>VLOOKUP(A546,'Hospitalisation Details'!A544:M2886,7,FALSE)</f>
        <v>tier - 1</v>
      </c>
      <c r="O546" s="35" t="str">
        <f>VLOOKUP(A546,'Hospitalisation Details'!A544:M2886,8,FALSE)</f>
        <v>tier - 3</v>
      </c>
      <c r="P546" s="35" t="str">
        <f>VLOOKUP(A546,'Hospitalisation Details'!A544:M2886,9,FALSE)</f>
        <v>R1013</v>
      </c>
      <c r="Q546" s="35">
        <f ca="1">VLOOKUP(A546,'Hospitalisation Details'!A544:M2886,13,FALSE)</f>
        <v>20</v>
      </c>
      <c r="R546" s="32"/>
    </row>
    <row r="547" spans="1:18" ht="15.75" x14ac:dyDescent="0.25">
      <c r="A547" s="43" t="s">
        <v>1817</v>
      </c>
      <c r="B547" s="35" t="str">
        <f>VLOOKUP(A547,'Customer Names'!A544:D2879,3,FALSE)</f>
        <v>Biggs</v>
      </c>
      <c r="C547" s="35">
        <f>VLOOKUP(A547,'Medical Examinations'!A545:M2887,2,FALSE)</f>
        <v>32.229999999999997</v>
      </c>
      <c r="D547" s="35">
        <f>VLOOKUP(A547,'Medical Examinations'!A545:M2887,3,FALSE)</f>
        <v>4.6500000000000004</v>
      </c>
      <c r="E547" s="35" t="str">
        <f>VLOOKUP(A547,'Medical Examinations'!A545:M2887,4,FALSE)</f>
        <v>yes</v>
      </c>
      <c r="F547" s="35" t="str">
        <f>VLOOKUP(A547,'Medical Examinations'!A545:M2887,5,FALSE)</f>
        <v>No</v>
      </c>
      <c r="G547" s="35" t="str">
        <f>VLOOKUP(A547,'Medical Examinations'!A545:M2887,6,FALSE)</f>
        <v>Yes</v>
      </c>
      <c r="H547" s="35">
        <f>VLOOKUP(A547,'Medical Examinations'!$A$2:$M$2344,7,FALSE)</f>
        <v>1</v>
      </c>
      <c r="I547" s="35" t="str">
        <f>VLOOKUP(A547,'Medical Examinations'!A545:M2887,8,FALSE)</f>
        <v>No</v>
      </c>
      <c r="J547" s="35" t="str">
        <f>VLOOKUP(A547,'Medical Examinations'!A545:M2887,9,FALSE)</f>
        <v>OBESITY</v>
      </c>
      <c r="K547" s="35" t="str">
        <f>VLOOKUP(A547,'Medical Examinations'!A545:M2887,10,FALSE)</f>
        <v>NORMAL</v>
      </c>
      <c r="L547" s="47">
        <f>VLOOKUP(A547,'Hospitalisation Details'!A545:M2887,12,FALSE)</f>
        <v>35596</v>
      </c>
      <c r="M547" s="34">
        <f>VLOOKUP(A547,'Hospitalisation Details'!A536:M2878,6,FALSE)</f>
        <v>18218.16</v>
      </c>
      <c r="N547" s="35" t="str">
        <f>VLOOKUP(A547,'Hospitalisation Details'!A545:M2887,7,FALSE)</f>
        <v>tier - 1</v>
      </c>
      <c r="O547" s="35" t="str">
        <f>VLOOKUP(A547,'Hospitalisation Details'!A545:M2887,8,FALSE)</f>
        <v>tier - 1</v>
      </c>
      <c r="P547" s="35" t="str">
        <f>VLOOKUP(A547,'Hospitalisation Details'!A545:M2887,9,FALSE)</f>
        <v>R1013</v>
      </c>
      <c r="Q547" s="35">
        <f ca="1">VLOOKUP(A547,'Hospitalisation Details'!A545:M2887,13,FALSE)</f>
        <v>27</v>
      </c>
      <c r="R547" s="32"/>
    </row>
    <row r="548" spans="1:18" ht="15.75" x14ac:dyDescent="0.25">
      <c r="A548" s="42" t="s">
        <v>1816</v>
      </c>
      <c r="B548" s="35" t="str">
        <f>VLOOKUP(A548,'Customer Names'!A545:D2880,3,FALSE)</f>
        <v>Shigezumi</v>
      </c>
      <c r="C548" s="35">
        <f>VLOOKUP(A548,'Medical Examinations'!A546:M2888,2,FALSE)</f>
        <v>44.2</v>
      </c>
      <c r="D548" s="35">
        <f>VLOOKUP(A548,'Medical Examinations'!A546:M2888,3,FALSE)</f>
        <v>11.34</v>
      </c>
      <c r="E548" s="35" t="str">
        <f>VLOOKUP(A548,'Medical Examinations'!A546:M2888,4,FALSE)</f>
        <v>yes</v>
      </c>
      <c r="F548" s="35" t="str">
        <f>VLOOKUP(A548,'Medical Examinations'!A546:M2888,5,FALSE)</f>
        <v>No</v>
      </c>
      <c r="G548" s="35" t="str">
        <f>VLOOKUP(A548,'Medical Examinations'!A546:M2888,6,FALSE)</f>
        <v>Yes</v>
      </c>
      <c r="H548" s="35">
        <f>VLOOKUP(A548,'Medical Examinations'!$A$2:$M$2344,7,FALSE)</f>
        <v>1</v>
      </c>
      <c r="I548" s="35" t="str">
        <f>VLOOKUP(A548,'Medical Examinations'!A546:M2888,8,FALSE)</f>
        <v>No</v>
      </c>
      <c r="J548" s="35" t="str">
        <f>VLOOKUP(A548,'Medical Examinations'!A546:M2888,9,FALSE)</f>
        <v>OBESITY</v>
      </c>
      <c r="K548" s="35" t="str">
        <f>VLOOKUP(A548,'Medical Examinations'!A546:M2888,10,FALSE)</f>
        <v>DIABETES</v>
      </c>
      <c r="L548" s="47">
        <f>VLOOKUP(A548,'Hospitalisation Details'!A546:M2888,12,FALSE)</f>
        <v>23196</v>
      </c>
      <c r="M548" s="34">
        <f>VLOOKUP(A548,'Hospitalisation Details'!A537:M2879,6,FALSE)</f>
        <v>18208.34</v>
      </c>
      <c r="N548" s="35" t="str">
        <f>VLOOKUP(A548,'Hospitalisation Details'!A546:M2888,7,FALSE)</f>
        <v>tier - 1</v>
      </c>
      <c r="O548" s="35" t="str">
        <f>VLOOKUP(A548,'Hospitalisation Details'!A546:M2888,8,FALSE)</f>
        <v>tier - 2</v>
      </c>
      <c r="P548" s="35" t="str">
        <f>VLOOKUP(A548,'Hospitalisation Details'!A546:M2888,9,FALSE)</f>
        <v>R1026</v>
      </c>
      <c r="Q548" s="35">
        <f ca="1">VLOOKUP(A548,'Hospitalisation Details'!A546:M2888,13,FALSE)</f>
        <v>61</v>
      </c>
      <c r="R548" s="32"/>
    </row>
    <row r="549" spans="1:18" ht="15.75" x14ac:dyDescent="0.25">
      <c r="A549" s="43" t="s">
        <v>1815</v>
      </c>
      <c r="B549" s="35" t="str">
        <f>VLOOKUP(A549,'Customer Names'!A546:D2881,3,FALSE)</f>
        <v>Meineke</v>
      </c>
      <c r="C549" s="35">
        <f>VLOOKUP(A549,'Medical Examinations'!A547:M2889,2,FALSE)</f>
        <v>29.734999999999999</v>
      </c>
      <c r="D549" s="35">
        <f>VLOOKUP(A549,'Medical Examinations'!A547:M2889,3,FALSE)</f>
        <v>4.53</v>
      </c>
      <c r="E549" s="35" t="str">
        <f>VLOOKUP(A549,'Medical Examinations'!A547:M2889,4,FALSE)</f>
        <v>No</v>
      </c>
      <c r="F549" s="35" t="str">
        <f>VLOOKUP(A549,'Medical Examinations'!A547:M2889,5,FALSE)</f>
        <v>No</v>
      </c>
      <c r="G549" s="35" t="str">
        <f>VLOOKUP(A549,'Medical Examinations'!A547:M2889,6,FALSE)</f>
        <v>Yes</v>
      </c>
      <c r="H549" s="35">
        <f>VLOOKUP(A549,'Medical Examinations'!$A$2:$M$2344,7,FALSE)</f>
        <v>1</v>
      </c>
      <c r="I549" s="35" t="str">
        <f>VLOOKUP(A549,'Medical Examinations'!A547:M2889,8,FALSE)</f>
        <v>No</v>
      </c>
      <c r="J549" s="35" t="str">
        <f>VLOOKUP(A549,'Medical Examinations'!A547:M2889,9,FALSE)</f>
        <v>OVERWEIGHT</v>
      </c>
      <c r="K549" s="35" t="str">
        <f>VLOOKUP(A549,'Medical Examinations'!A547:M2889,10,FALSE)</f>
        <v>NORMAL</v>
      </c>
      <c r="L549" s="47">
        <f>VLOOKUP(A549,'Hospitalisation Details'!A547:M2889,12,FALSE)</f>
        <v>34162</v>
      </c>
      <c r="M549" s="34">
        <f>VLOOKUP(A549,'Hospitalisation Details'!A538:M2880,6,FALSE)</f>
        <v>18157.88</v>
      </c>
      <c r="N549" s="35" t="str">
        <f>VLOOKUP(A549,'Hospitalisation Details'!A547:M2889,7,FALSE)</f>
        <v>tier - 1</v>
      </c>
      <c r="O549" s="35" t="str">
        <f>VLOOKUP(A549,'Hospitalisation Details'!A547:M2889,8,FALSE)</f>
        <v>tier - 1</v>
      </c>
      <c r="P549" s="35" t="str">
        <f>VLOOKUP(A549,'Hospitalisation Details'!A547:M2889,9,FALSE)</f>
        <v>R1012</v>
      </c>
      <c r="Q549" s="35">
        <f ca="1">VLOOKUP(A549,'Hospitalisation Details'!A547:M2889,13,FALSE)</f>
        <v>31</v>
      </c>
      <c r="R549" s="32"/>
    </row>
    <row r="550" spans="1:18" ht="15.75" x14ac:dyDescent="0.25">
      <c r="A550" s="42" t="s">
        <v>1814</v>
      </c>
      <c r="B550" s="35" t="str">
        <f>VLOOKUP(A550,'Customer Names'!A547:D2882,3,FALSE)</f>
        <v>Ludington</v>
      </c>
      <c r="C550" s="35">
        <f>VLOOKUP(A550,'Medical Examinations'!A548:M2890,2,FALSE)</f>
        <v>28.31</v>
      </c>
      <c r="D550" s="35">
        <f>VLOOKUP(A550,'Medical Examinations'!A548:M2890,3,FALSE)</f>
        <v>6.35</v>
      </c>
      <c r="E550" s="35" t="str">
        <f>VLOOKUP(A550,'Medical Examinations'!A548:M2890,4,FALSE)</f>
        <v>No</v>
      </c>
      <c r="F550" s="35" t="str">
        <f>VLOOKUP(A550,'Medical Examinations'!A548:M2890,5,FALSE)</f>
        <v>No</v>
      </c>
      <c r="G550" s="35" t="str">
        <f>VLOOKUP(A550,'Medical Examinations'!A548:M2890,6,FALSE)</f>
        <v>No</v>
      </c>
      <c r="H550" s="35">
        <f>VLOOKUP(A550,'Medical Examinations'!$A$2:$M$2344,7,FALSE)</f>
        <v>0</v>
      </c>
      <c r="I550" s="35" t="str">
        <f>VLOOKUP(A550,'Medical Examinations'!A548:M2890,8,FALSE)</f>
        <v>yes</v>
      </c>
      <c r="J550" s="35" t="str">
        <f>VLOOKUP(A550,'Medical Examinations'!A548:M2890,9,FALSE)</f>
        <v>OVERWEIGHT</v>
      </c>
      <c r="K550" s="35" t="str">
        <f>VLOOKUP(A550,'Medical Examinations'!A548:M2890,10,FALSE)</f>
        <v>PREDIABETES</v>
      </c>
      <c r="L550" s="47">
        <f>VLOOKUP(A550,'Hospitalisation Details'!A548:M2890,12,FALSE)</f>
        <v>36457</v>
      </c>
      <c r="M550" s="34">
        <f>VLOOKUP(A550,'Hospitalisation Details'!A539:M2881,6,FALSE)</f>
        <v>18033.97</v>
      </c>
      <c r="N550" s="35" t="str">
        <f>VLOOKUP(A550,'Hospitalisation Details'!A548:M2890,7,FALSE)</f>
        <v>tier - 1</v>
      </c>
      <c r="O550" s="35" t="str">
        <f>VLOOKUP(A550,'Hospitalisation Details'!A548:M2890,8,FALSE)</f>
        <v>tier - 1</v>
      </c>
      <c r="P550" s="35" t="str">
        <f>VLOOKUP(A550,'Hospitalisation Details'!A548:M2890,9,FALSE)</f>
        <v>R1012</v>
      </c>
      <c r="Q550" s="35">
        <f ca="1">VLOOKUP(A550,'Hospitalisation Details'!A548:M2890,13,FALSE)</f>
        <v>25</v>
      </c>
      <c r="R550" s="32"/>
    </row>
    <row r="551" spans="1:18" ht="15.75" x14ac:dyDescent="0.25">
      <c r="A551" s="43" t="s">
        <v>1813</v>
      </c>
      <c r="B551" s="35" t="str">
        <f>VLOOKUP(A551,'Customer Names'!A548:D2883,3,FALSE)</f>
        <v>Perrich</v>
      </c>
      <c r="C551" s="35">
        <f>VLOOKUP(A551,'Medical Examinations'!A549:M2891,2,FALSE)</f>
        <v>46.62</v>
      </c>
      <c r="D551" s="35">
        <f>VLOOKUP(A551,'Medical Examinations'!A549:M2891,3,FALSE)</f>
        <v>8.51</v>
      </c>
      <c r="E551" s="35" t="str">
        <f>VLOOKUP(A551,'Medical Examinations'!A549:M2891,4,FALSE)</f>
        <v>No</v>
      </c>
      <c r="F551" s="35" t="str">
        <f>VLOOKUP(A551,'Medical Examinations'!A549:M2891,5,FALSE)</f>
        <v>No</v>
      </c>
      <c r="G551" s="35" t="str">
        <f>VLOOKUP(A551,'Medical Examinations'!A549:M2891,6,FALSE)</f>
        <v>No</v>
      </c>
      <c r="H551" s="35">
        <f>VLOOKUP(A551,'Medical Examinations'!$A$2:$M$2344,7,FALSE)</f>
        <v>0</v>
      </c>
      <c r="I551" s="35" t="str">
        <f>VLOOKUP(A551,'Medical Examinations'!A549:M2891,8,FALSE)</f>
        <v>No</v>
      </c>
      <c r="J551" s="35" t="str">
        <f>VLOOKUP(A551,'Medical Examinations'!A549:M2891,9,FALSE)</f>
        <v>OBESITY</v>
      </c>
      <c r="K551" s="35" t="str">
        <f>VLOOKUP(A551,'Medical Examinations'!A549:M2891,10,FALSE)</f>
        <v>DIABETES</v>
      </c>
      <c r="L551" s="47">
        <f>VLOOKUP(A551,'Hospitalisation Details'!A549:M2891,12,FALSE)</f>
        <v>24032</v>
      </c>
      <c r="M551" s="34">
        <f>VLOOKUP(A551,'Hospitalisation Details'!A540:M2882,6,FALSE)</f>
        <v>18031.189999999999</v>
      </c>
      <c r="N551" s="35" t="str">
        <f>VLOOKUP(A551,'Hospitalisation Details'!A549:M2891,7,FALSE)</f>
        <v>tier - 1</v>
      </c>
      <c r="O551" s="35" t="str">
        <f>VLOOKUP(A551,'Hospitalisation Details'!A549:M2891,8,FALSE)</f>
        <v>tier - 2</v>
      </c>
      <c r="P551" s="35" t="str">
        <f>VLOOKUP(A551,'Hospitalisation Details'!A549:M2891,9,FALSE)</f>
        <v>R1012</v>
      </c>
      <c r="Q551" s="35">
        <f ca="1">VLOOKUP(A551,'Hospitalisation Details'!A549:M2891,13,FALSE)</f>
        <v>59</v>
      </c>
      <c r="R551" s="32"/>
    </row>
    <row r="552" spans="1:18" ht="15.75" x14ac:dyDescent="0.25">
      <c r="A552" s="42" t="s">
        <v>1812</v>
      </c>
      <c r="B552" s="35" t="str">
        <f>VLOOKUP(A552,'Customer Names'!A549:D2884,3,FALSE)</f>
        <v>Cervantes</v>
      </c>
      <c r="C552" s="35">
        <f>VLOOKUP(A552,'Medical Examinations'!A550:M2892,2,FALSE)</f>
        <v>51.75</v>
      </c>
      <c r="D552" s="35">
        <f>VLOOKUP(A552,'Medical Examinations'!A550:M2892,3,FALSE)</f>
        <v>8.59</v>
      </c>
      <c r="E552" s="35" t="str">
        <f>VLOOKUP(A552,'Medical Examinations'!A550:M2892,4,FALSE)</f>
        <v>yes</v>
      </c>
      <c r="F552" s="35" t="str">
        <f>VLOOKUP(A552,'Medical Examinations'!A550:M2892,5,FALSE)</f>
        <v>No</v>
      </c>
      <c r="G552" s="35" t="str">
        <f>VLOOKUP(A552,'Medical Examinations'!A550:M2892,6,FALSE)</f>
        <v>No</v>
      </c>
      <c r="H552" s="35">
        <f>VLOOKUP(A552,'Medical Examinations'!$A$2:$M$2344,7,FALSE)</f>
        <v>1</v>
      </c>
      <c r="I552" s="35" t="str">
        <f>VLOOKUP(A552,'Medical Examinations'!A550:M2892,8,FALSE)</f>
        <v>No</v>
      </c>
      <c r="J552" s="35" t="str">
        <f>VLOOKUP(A552,'Medical Examinations'!A550:M2892,9,FALSE)</f>
        <v>OBESITY</v>
      </c>
      <c r="K552" s="35" t="str">
        <f>VLOOKUP(A552,'Medical Examinations'!A550:M2892,10,FALSE)</f>
        <v>DIABETES</v>
      </c>
      <c r="L552" s="47">
        <f>VLOOKUP(A552,'Hospitalisation Details'!A550:M2892,12,FALSE)</f>
        <v>27572</v>
      </c>
      <c r="M552" s="34">
        <f>VLOOKUP(A552,'Hospitalisation Details'!A541:M2883,6,FALSE)</f>
        <v>18031.16</v>
      </c>
      <c r="N552" s="35" t="str">
        <f>VLOOKUP(A552,'Hospitalisation Details'!A550:M2892,7,FALSE)</f>
        <v>tier - 1</v>
      </c>
      <c r="O552" s="35" t="str">
        <f>VLOOKUP(A552,'Hospitalisation Details'!A550:M2892,8,FALSE)</f>
        <v>tier - 3</v>
      </c>
      <c r="P552" s="35" t="str">
        <f>VLOOKUP(A552,'Hospitalisation Details'!A550:M2892,9,FALSE)</f>
        <v>R1023</v>
      </c>
      <c r="Q552" s="35">
        <f ca="1">VLOOKUP(A552,'Hospitalisation Details'!A550:M2892,13,FALSE)</f>
        <v>49</v>
      </c>
      <c r="R552" s="32"/>
    </row>
    <row r="553" spans="1:18" ht="15.75" x14ac:dyDescent="0.25">
      <c r="A553" s="43" t="s">
        <v>1811</v>
      </c>
      <c r="B553" s="35" t="str">
        <f>VLOOKUP(A553,'Customer Names'!A550:D2885,3,FALSE)</f>
        <v>Andrews</v>
      </c>
      <c r="C553" s="35">
        <f>VLOOKUP(A553,'Medical Examinations'!A551:M2893,2,FALSE)</f>
        <v>25.7</v>
      </c>
      <c r="D553" s="35">
        <f>VLOOKUP(A553,'Medical Examinations'!A551:M2893,3,FALSE)</f>
        <v>4.13</v>
      </c>
      <c r="E553" s="35" t="str">
        <f>VLOOKUP(A553,'Medical Examinations'!A551:M2893,4,FALSE)</f>
        <v>yes</v>
      </c>
      <c r="F553" s="35" t="str">
        <f>VLOOKUP(A553,'Medical Examinations'!A551:M2893,5,FALSE)</f>
        <v>No</v>
      </c>
      <c r="G553" s="35" t="str">
        <f>VLOOKUP(A553,'Medical Examinations'!A551:M2893,6,FALSE)</f>
        <v>No</v>
      </c>
      <c r="H553" s="35">
        <f>VLOOKUP(A553,'Medical Examinations'!$A$2:$M$2344,7,FALSE)</f>
        <v>0</v>
      </c>
      <c r="I553" s="35" t="str">
        <f>VLOOKUP(A553,'Medical Examinations'!A551:M2893,8,FALSE)</f>
        <v>yes</v>
      </c>
      <c r="J553" s="35" t="str">
        <f>VLOOKUP(A553,'Medical Examinations'!A551:M2893,9,FALSE)</f>
        <v>OVERWEIGHT</v>
      </c>
      <c r="K553" s="35" t="str">
        <f>VLOOKUP(A553,'Medical Examinations'!A551:M2893,10,FALSE)</f>
        <v>NORMAL</v>
      </c>
      <c r="L553" s="47">
        <f>VLOOKUP(A553,'Hospitalisation Details'!A551:M2893,12,FALSE)</f>
        <v>37162</v>
      </c>
      <c r="M553" s="34">
        <f>VLOOKUP(A553,'Hospitalisation Details'!A542:M2884,6,FALSE)</f>
        <v>17942.11</v>
      </c>
      <c r="N553" s="35" t="str">
        <f>VLOOKUP(A553,'Hospitalisation Details'!A551:M2893,7,FALSE)</f>
        <v>tier - 1</v>
      </c>
      <c r="O553" s="35" t="str">
        <f>VLOOKUP(A553,'Hospitalisation Details'!A551:M2893,8,FALSE)</f>
        <v>tier - 2</v>
      </c>
      <c r="P553" s="35" t="str">
        <f>VLOOKUP(A553,'Hospitalisation Details'!A551:M2893,9,FALSE)</f>
        <v>R1011</v>
      </c>
      <c r="Q553" s="35">
        <f ca="1">VLOOKUP(A553,'Hospitalisation Details'!A551:M2893,13,FALSE)</f>
        <v>23</v>
      </c>
      <c r="R553" s="32"/>
    </row>
    <row r="554" spans="1:18" ht="15.75" x14ac:dyDescent="0.25">
      <c r="A554" s="42" t="s">
        <v>1810</v>
      </c>
      <c r="B554" s="35" t="str">
        <f>VLOOKUP(A554,'Customer Names'!A551:D2886,3,FALSE)</f>
        <v>Ruvalcaba</v>
      </c>
      <c r="C554" s="35">
        <f>VLOOKUP(A554,'Medical Examinations'!A552:M2894,2,FALSE)</f>
        <v>31.79</v>
      </c>
      <c r="D554" s="35">
        <f>VLOOKUP(A554,'Medical Examinations'!A552:M2894,3,FALSE)</f>
        <v>4.55</v>
      </c>
      <c r="E554" s="35" t="str">
        <f>VLOOKUP(A554,'Medical Examinations'!A552:M2894,4,FALSE)</f>
        <v>No</v>
      </c>
      <c r="F554" s="35" t="str">
        <f>VLOOKUP(A554,'Medical Examinations'!A552:M2894,5,FALSE)</f>
        <v>No</v>
      </c>
      <c r="G554" s="35" t="str">
        <f>VLOOKUP(A554,'Medical Examinations'!A552:M2894,6,FALSE)</f>
        <v>No</v>
      </c>
      <c r="H554" s="35">
        <f>VLOOKUP(A554,'Medical Examinations'!$A$2:$M$2344,7,FALSE)</f>
        <v>0</v>
      </c>
      <c r="I554" s="35" t="str">
        <f>VLOOKUP(A554,'Medical Examinations'!A552:M2894,8,FALSE)</f>
        <v>No</v>
      </c>
      <c r="J554" s="35" t="str">
        <f>VLOOKUP(A554,'Medical Examinations'!A552:M2894,9,FALSE)</f>
        <v>OBESITY</v>
      </c>
      <c r="K554" s="35" t="str">
        <f>VLOOKUP(A554,'Medical Examinations'!A552:M2894,10,FALSE)</f>
        <v>NORMAL</v>
      </c>
      <c r="L554" s="47">
        <f>VLOOKUP(A554,'Hospitalisation Details'!A552:M2894,12,FALSE)</f>
        <v>28415</v>
      </c>
      <c r="M554" s="34">
        <f>VLOOKUP(A554,'Hospitalisation Details'!A543:M2885,6,FALSE)</f>
        <v>17929.3</v>
      </c>
      <c r="N554" s="35" t="str">
        <f>VLOOKUP(A554,'Hospitalisation Details'!A552:M2894,7,FALSE)</f>
        <v>tier - 1</v>
      </c>
      <c r="O554" s="35" t="str">
        <f>VLOOKUP(A554,'Hospitalisation Details'!A552:M2894,8,FALSE)</f>
        <v>tier - 2</v>
      </c>
      <c r="P554" s="35" t="str">
        <f>VLOOKUP(A554,'Hospitalisation Details'!A552:M2894,9,FALSE)</f>
        <v>R1013</v>
      </c>
      <c r="Q554" s="35">
        <f ca="1">VLOOKUP(A554,'Hospitalisation Details'!A552:M2894,13,FALSE)</f>
        <v>47</v>
      </c>
      <c r="R554" s="32"/>
    </row>
    <row r="555" spans="1:18" ht="15.75" x14ac:dyDescent="0.25">
      <c r="A555" s="43" t="s">
        <v>1809</v>
      </c>
      <c r="B555" s="35" t="str">
        <f>VLOOKUP(A555,'Customer Names'!A552:D2887,3,FALSE)</f>
        <v>King</v>
      </c>
      <c r="C555" s="35">
        <f>VLOOKUP(A555,'Medical Examinations'!A553:M2895,2,FALSE)</f>
        <v>24.795000000000002</v>
      </c>
      <c r="D555" s="35">
        <f>VLOOKUP(A555,'Medical Examinations'!A553:M2895,3,FALSE)</f>
        <v>4.5199999999999996</v>
      </c>
      <c r="E555" s="35" t="str">
        <f>VLOOKUP(A555,'Medical Examinations'!A553:M2895,4,FALSE)</f>
        <v>No</v>
      </c>
      <c r="F555" s="35" t="str">
        <f>VLOOKUP(A555,'Medical Examinations'!A553:M2895,5,FALSE)</f>
        <v>No</v>
      </c>
      <c r="G555" s="35" t="str">
        <f>VLOOKUP(A555,'Medical Examinations'!A553:M2895,6,FALSE)</f>
        <v>No</v>
      </c>
      <c r="H555" s="35">
        <f>VLOOKUP(A555,'Medical Examinations'!$A$2:$M$2344,7,FALSE)</f>
        <v>0</v>
      </c>
      <c r="I555" s="35" t="str">
        <f>VLOOKUP(A555,'Medical Examinations'!A553:M2895,8,FALSE)</f>
        <v>yes</v>
      </c>
      <c r="J555" s="35" t="str">
        <f>VLOOKUP(A555,'Medical Examinations'!A553:M2895,9,FALSE)</f>
        <v>NORMAL WEIGHT</v>
      </c>
      <c r="K555" s="35" t="str">
        <f>VLOOKUP(A555,'Medical Examinations'!A553:M2895,10,FALSE)</f>
        <v>NORMAL</v>
      </c>
      <c r="L555" s="47">
        <f>VLOOKUP(A555,'Hospitalisation Details'!A553:M2895,12,FALSE)</f>
        <v>32846</v>
      </c>
      <c r="M555" s="34">
        <f>VLOOKUP(A555,'Hospitalisation Details'!A544:M2886,6,FALSE)</f>
        <v>17904.53</v>
      </c>
      <c r="N555" s="35" t="str">
        <f>VLOOKUP(A555,'Hospitalisation Details'!A553:M2895,7,FALSE)</f>
        <v>tier - 1</v>
      </c>
      <c r="O555" s="35" t="str">
        <f>VLOOKUP(A555,'Hospitalisation Details'!A553:M2895,8,FALSE)</f>
        <v>tier - 2</v>
      </c>
      <c r="P555" s="35" t="str">
        <f>VLOOKUP(A555,'Hospitalisation Details'!A553:M2895,9,FALSE)</f>
        <v>R1017</v>
      </c>
      <c r="Q555" s="35">
        <f ca="1">VLOOKUP(A555,'Hospitalisation Details'!A553:M2895,13,FALSE)</f>
        <v>35</v>
      </c>
      <c r="R555" s="32"/>
    </row>
    <row r="556" spans="1:18" ht="15.75" x14ac:dyDescent="0.25">
      <c r="A556" s="42" t="s">
        <v>1808</v>
      </c>
      <c r="B556" s="35" t="str">
        <f>VLOOKUP(A556,'Customer Names'!A553:D2888,3,FALSE)</f>
        <v>Stone</v>
      </c>
      <c r="C556" s="35">
        <f>VLOOKUP(A556,'Medical Examinations'!A554:M2896,2,FALSE)</f>
        <v>53.98</v>
      </c>
      <c r="D556" s="35">
        <f>VLOOKUP(A556,'Medical Examinations'!A554:M2896,3,FALSE)</f>
        <v>5.07</v>
      </c>
      <c r="E556" s="35" t="str">
        <f>VLOOKUP(A556,'Medical Examinations'!A554:M2896,4,FALSE)</f>
        <v>No</v>
      </c>
      <c r="F556" s="35" t="str">
        <f>VLOOKUP(A556,'Medical Examinations'!A554:M2896,5,FALSE)</f>
        <v>No</v>
      </c>
      <c r="G556" s="35" t="str">
        <f>VLOOKUP(A556,'Medical Examinations'!A554:M2896,6,FALSE)</f>
        <v>Yes</v>
      </c>
      <c r="H556" s="35">
        <f>VLOOKUP(A556,'Medical Examinations'!$A$2:$M$2344,7,FALSE)</f>
        <v>1</v>
      </c>
      <c r="I556" s="35" t="str">
        <f>VLOOKUP(A556,'Medical Examinations'!A554:M2896,8,FALSE)</f>
        <v>No</v>
      </c>
      <c r="J556" s="35" t="str">
        <f>VLOOKUP(A556,'Medical Examinations'!A554:M2896,9,FALSE)</f>
        <v>OBESITY</v>
      </c>
      <c r="K556" s="35" t="str">
        <f>VLOOKUP(A556,'Medical Examinations'!A554:M2896,10,FALSE)</f>
        <v>NORMAL</v>
      </c>
      <c r="L556" s="47">
        <f>VLOOKUP(A556,'Hospitalisation Details'!A554:M2896,12,FALSE)</f>
        <v>29171</v>
      </c>
      <c r="M556" s="34">
        <f>VLOOKUP(A556,'Hospitalisation Details'!A545:M2887,6,FALSE)</f>
        <v>17882.669999999998</v>
      </c>
      <c r="N556" s="35" t="str">
        <f>VLOOKUP(A556,'Hospitalisation Details'!A554:M2896,7,FALSE)</f>
        <v>tier - 1</v>
      </c>
      <c r="O556" s="35" t="str">
        <f>VLOOKUP(A556,'Hospitalisation Details'!A554:M2896,8,FALSE)</f>
        <v>tier - 3</v>
      </c>
      <c r="P556" s="35" t="str">
        <f>VLOOKUP(A556,'Hospitalisation Details'!A554:M2896,9,FALSE)</f>
        <v>R1012</v>
      </c>
      <c r="Q556" s="35">
        <f ca="1">VLOOKUP(A556,'Hospitalisation Details'!A554:M2896,13,FALSE)</f>
        <v>45</v>
      </c>
      <c r="R556" s="32"/>
    </row>
    <row r="557" spans="1:18" ht="15.75" x14ac:dyDescent="0.25">
      <c r="A557" s="43" t="s">
        <v>1807</v>
      </c>
      <c r="B557" s="35" t="str">
        <f>VLOOKUP(A557,'Customer Names'!A554:D2889,3,FALSE)</f>
        <v>Campbell</v>
      </c>
      <c r="C557" s="35">
        <f>VLOOKUP(A557,'Medical Examinations'!A555:M2897,2,FALSE)</f>
        <v>41.325000000000003</v>
      </c>
      <c r="D557" s="35">
        <f>VLOOKUP(A557,'Medical Examinations'!A555:M2897,3,FALSE)</f>
        <v>4.04</v>
      </c>
      <c r="E557" s="35" t="str">
        <f>VLOOKUP(A557,'Medical Examinations'!A555:M2897,4,FALSE)</f>
        <v>yes</v>
      </c>
      <c r="F557" s="35" t="str">
        <f>VLOOKUP(A557,'Medical Examinations'!A555:M2897,5,FALSE)</f>
        <v>No</v>
      </c>
      <c r="G557" s="35" t="str">
        <f>VLOOKUP(A557,'Medical Examinations'!A555:M2897,6,FALSE)</f>
        <v>Yes</v>
      </c>
      <c r="H557" s="35">
        <f>VLOOKUP(A557,'Medical Examinations'!$A$2:$M$2344,7,FALSE)</f>
        <v>1</v>
      </c>
      <c r="I557" s="35" t="str">
        <f>VLOOKUP(A557,'Medical Examinations'!A555:M2897,8,FALSE)</f>
        <v>No</v>
      </c>
      <c r="J557" s="35" t="str">
        <f>VLOOKUP(A557,'Medical Examinations'!A555:M2897,9,FALSE)</f>
        <v>OBESITY</v>
      </c>
      <c r="K557" s="35" t="str">
        <f>VLOOKUP(A557,'Medical Examinations'!A555:M2897,10,FALSE)</f>
        <v>NORMAL</v>
      </c>
      <c r="L557" s="47">
        <f>VLOOKUP(A557,'Hospitalisation Details'!A555:M2897,12,FALSE)</f>
        <v>35668</v>
      </c>
      <c r="M557" s="34">
        <f>VLOOKUP(A557,'Hospitalisation Details'!A546:M2888,6,FALSE)</f>
        <v>17878.900000000001</v>
      </c>
      <c r="N557" s="35" t="str">
        <f>VLOOKUP(A557,'Hospitalisation Details'!A555:M2897,7,FALSE)</f>
        <v>tier - 1</v>
      </c>
      <c r="O557" s="35" t="str">
        <f>VLOOKUP(A557,'Hospitalisation Details'!A555:M2897,8,FALSE)</f>
        <v>tier - 2</v>
      </c>
      <c r="P557" s="35" t="str">
        <f>VLOOKUP(A557,'Hospitalisation Details'!A555:M2897,9,FALSE)</f>
        <v>R1024</v>
      </c>
      <c r="Q557" s="35">
        <f ca="1">VLOOKUP(A557,'Hospitalisation Details'!A555:M2897,13,FALSE)</f>
        <v>27</v>
      </c>
      <c r="R557" s="32"/>
    </row>
    <row r="558" spans="1:18" ht="15.75" x14ac:dyDescent="0.25">
      <c r="A558" s="42" t="s">
        <v>1806</v>
      </c>
      <c r="B558" s="35" t="str">
        <f>VLOOKUP(A558,'Customer Names'!A555:D2890,3,FALSE)</f>
        <v>Asher</v>
      </c>
      <c r="C558" s="35">
        <f>VLOOKUP(A558,'Medical Examinations'!A556:M2898,2,FALSE)</f>
        <v>51.65</v>
      </c>
      <c r="D558" s="35">
        <f>VLOOKUP(A558,'Medical Examinations'!A556:M2898,3,FALSE)</f>
        <v>5.3</v>
      </c>
      <c r="E558" s="35" t="str">
        <f>VLOOKUP(A558,'Medical Examinations'!A556:M2898,4,FALSE)</f>
        <v>yes</v>
      </c>
      <c r="F558" s="35" t="str">
        <f>VLOOKUP(A558,'Medical Examinations'!A556:M2898,5,FALSE)</f>
        <v>No</v>
      </c>
      <c r="G558" s="35" t="str">
        <f>VLOOKUP(A558,'Medical Examinations'!A556:M2898,6,FALSE)</f>
        <v>No</v>
      </c>
      <c r="H558" s="35">
        <f>VLOOKUP(A558,'Medical Examinations'!$A$2:$M$2344,7,FALSE)</f>
        <v>0</v>
      </c>
      <c r="I558" s="35" t="str">
        <f>VLOOKUP(A558,'Medical Examinations'!A556:M2898,8,FALSE)</f>
        <v>No</v>
      </c>
      <c r="J558" s="35" t="str">
        <f>VLOOKUP(A558,'Medical Examinations'!A556:M2898,9,FALSE)</f>
        <v>OBESITY</v>
      </c>
      <c r="K558" s="35" t="str">
        <f>VLOOKUP(A558,'Medical Examinations'!A556:M2898,10,FALSE)</f>
        <v>NORMAL</v>
      </c>
      <c r="L558" s="47">
        <f>VLOOKUP(A558,'Hospitalisation Details'!A556:M2898,12,FALSE)</f>
        <v>28106</v>
      </c>
      <c r="M558" s="34">
        <f>VLOOKUP(A558,'Hospitalisation Details'!A547:M2889,6,FALSE)</f>
        <v>17862.919999999998</v>
      </c>
      <c r="N558" s="35" t="str">
        <f>VLOOKUP(A558,'Hospitalisation Details'!A556:M2898,7,FALSE)</f>
        <v>tier - 1</v>
      </c>
      <c r="O558" s="35" t="str">
        <f>VLOOKUP(A558,'Hospitalisation Details'!A556:M2898,8,FALSE)</f>
        <v>tier - 2</v>
      </c>
      <c r="P558" s="35" t="str">
        <f>VLOOKUP(A558,'Hospitalisation Details'!A556:M2898,9,FALSE)</f>
        <v>R1012</v>
      </c>
      <c r="Q558" s="35">
        <f ca="1">VLOOKUP(A558,'Hospitalisation Details'!A556:M2898,13,FALSE)</f>
        <v>48</v>
      </c>
      <c r="R558" s="32"/>
    </row>
    <row r="559" spans="1:18" ht="15.75" x14ac:dyDescent="0.25">
      <c r="A559" s="43" t="s">
        <v>1805</v>
      </c>
      <c r="B559" s="35" t="str">
        <f>VLOOKUP(A559,'Customer Names'!A556:D2891,3,FALSE)</f>
        <v>Mazzotta</v>
      </c>
      <c r="C559" s="35">
        <f>VLOOKUP(A559,'Medical Examinations'!A557:M2899,2,FALSE)</f>
        <v>44.52</v>
      </c>
      <c r="D559" s="35">
        <f>VLOOKUP(A559,'Medical Examinations'!A557:M2899,3,FALSE)</f>
        <v>8.64</v>
      </c>
      <c r="E559" s="35" t="str">
        <f>VLOOKUP(A559,'Medical Examinations'!A557:M2899,4,FALSE)</f>
        <v>yes</v>
      </c>
      <c r="F559" s="35" t="str">
        <f>VLOOKUP(A559,'Medical Examinations'!A557:M2899,5,FALSE)</f>
        <v>No</v>
      </c>
      <c r="G559" s="35" t="str">
        <f>VLOOKUP(A559,'Medical Examinations'!A557:M2899,6,FALSE)</f>
        <v>Yes</v>
      </c>
      <c r="H559" s="35">
        <f>VLOOKUP(A559,'Medical Examinations'!$A$2:$M$2344,7,FALSE)</f>
        <v>1</v>
      </c>
      <c r="I559" s="35" t="str">
        <f>VLOOKUP(A559,'Medical Examinations'!A557:M2899,8,FALSE)</f>
        <v>No</v>
      </c>
      <c r="J559" s="35" t="str">
        <f>VLOOKUP(A559,'Medical Examinations'!A557:M2899,9,FALSE)</f>
        <v>OBESITY</v>
      </c>
      <c r="K559" s="35" t="str">
        <f>VLOOKUP(A559,'Medical Examinations'!A557:M2899,10,FALSE)</f>
        <v>DIABETES</v>
      </c>
      <c r="L559" s="47">
        <f>VLOOKUP(A559,'Hospitalisation Details'!A557:M2899,12,FALSE)</f>
        <v>23353</v>
      </c>
      <c r="M559" s="34">
        <f>VLOOKUP(A559,'Hospitalisation Details'!A548:M2890,6,FALSE)</f>
        <v>17832.599999999999</v>
      </c>
      <c r="N559" s="35" t="str">
        <f>VLOOKUP(A559,'Hospitalisation Details'!A557:M2899,7,FALSE)</f>
        <v>tier - 1</v>
      </c>
      <c r="O559" s="35" t="str">
        <f>VLOOKUP(A559,'Hospitalisation Details'!A557:M2899,8,FALSE)</f>
        <v>tier - 2</v>
      </c>
      <c r="P559" s="35" t="str">
        <f>VLOOKUP(A559,'Hospitalisation Details'!A557:M2899,9,FALSE)</f>
        <v>R1012</v>
      </c>
      <c r="Q559" s="35">
        <f ca="1">VLOOKUP(A559,'Hospitalisation Details'!A557:M2899,13,FALSE)</f>
        <v>61</v>
      </c>
      <c r="R559" s="32"/>
    </row>
    <row r="560" spans="1:18" ht="15.75" x14ac:dyDescent="0.25">
      <c r="A560" s="42" t="s">
        <v>1804</v>
      </c>
      <c r="B560" s="35" t="str">
        <f>VLOOKUP(A560,'Customer Names'!A557:D2892,3,FALSE)</f>
        <v>Huttl</v>
      </c>
      <c r="C560" s="35">
        <f>VLOOKUP(A560,'Medical Examinations'!A558:M2900,2,FALSE)</f>
        <v>53.29</v>
      </c>
      <c r="D560" s="35">
        <f>VLOOKUP(A560,'Medical Examinations'!A558:M2900,3,FALSE)</f>
        <v>4.03</v>
      </c>
      <c r="E560" s="35" t="str">
        <f>VLOOKUP(A560,'Medical Examinations'!A558:M2900,4,FALSE)</f>
        <v>No</v>
      </c>
      <c r="F560" s="35" t="str">
        <f>VLOOKUP(A560,'Medical Examinations'!A558:M2900,5,FALSE)</f>
        <v>No</v>
      </c>
      <c r="G560" s="35" t="str">
        <f>VLOOKUP(A560,'Medical Examinations'!A558:M2900,6,FALSE)</f>
        <v>Yes</v>
      </c>
      <c r="H560" s="35">
        <f>VLOOKUP(A560,'Medical Examinations'!$A$2:$M$2344,7,FALSE)</f>
        <v>1</v>
      </c>
      <c r="I560" s="35" t="str">
        <f>VLOOKUP(A560,'Medical Examinations'!A558:M2900,8,FALSE)</f>
        <v>No</v>
      </c>
      <c r="J560" s="35" t="str">
        <f>VLOOKUP(A560,'Medical Examinations'!A558:M2900,9,FALSE)</f>
        <v>OBESITY</v>
      </c>
      <c r="K560" s="35" t="str">
        <f>VLOOKUP(A560,'Medical Examinations'!A558:M2900,10,FALSE)</f>
        <v>NORMAL</v>
      </c>
      <c r="L560" s="47">
        <f>VLOOKUP(A560,'Hospitalisation Details'!A558:M2900,12,FALSE)</f>
        <v>29138</v>
      </c>
      <c r="M560" s="34">
        <f>VLOOKUP(A560,'Hospitalisation Details'!A549:M2891,6,FALSE)</f>
        <v>17779.939999999999</v>
      </c>
      <c r="N560" s="35" t="str">
        <f>VLOOKUP(A560,'Hospitalisation Details'!A558:M2900,7,FALSE)</f>
        <v>tier - 1</v>
      </c>
      <c r="O560" s="35" t="str">
        <f>VLOOKUP(A560,'Hospitalisation Details'!A558:M2900,8,FALSE)</f>
        <v>tier - 2</v>
      </c>
      <c r="P560" s="35" t="str">
        <f>VLOOKUP(A560,'Hospitalisation Details'!A558:M2900,9,FALSE)</f>
        <v>R1012</v>
      </c>
      <c r="Q560" s="35">
        <f ca="1">VLOOKUP(A560,'Hospitalisation Details'!A558:M2900,13,FALSE)</f>
        <v>45</v>
      </c>
      <c r="R560" s="32"/>
    </row>
    <row r="561" spans="1:18" ht="15.75" x14ac:dyDescent="0.25">
      <c r="A561" s="43" t="s">
        <v>1803</v>
      </c>
      <c r="B561" s="35" t="str">
        <f>VLOOKUP(A561,'Customer Names'!A558:D2893,3,FALSE)</f>
        <v>Ferron</v>
      </c>
      <c r="C561" s="35">
        <f>VLOOKUP(A561,'Medical Examinations'!A559:M2901,2,FALSE)</f>
        <v>46.63</v>
      </c>
      <c r="D561" s="35">
        <f>VLOOKUP(A561,'Medical Examinations'!A559:M2901,3,FALSE)</f>
        <v>4.26</v>
      </c>
      <c r="E561" s="35" t="str">
        <f>VLOOKUP(A561,'Medical Examinations'!A559:M2901,4,FALSE)</f>
        <v>yes</v>
      </c>
      <c r="F561" s="35" t="str">
        <f>VLOOKUP(A561,'Medical Examinations'!A559:M2901,5,FALSE)</f>
        <v>No</v>
      </c>
      <c r="G561" s="35" t="str">
        <f>VLOOKUP(A561,'Medical Examinations'!A559:M2901,6,FALSE)</f>
        <v>No</v>
      </c>
      <c r="H561" s="35">
        <f>VLOOKUP(A561,'Medical Examinations'!$A$2:$M$2344,7,FALSE)</f>
        <v>2</v>
      </c>
      <c r="I561" s="35" t="str">
        <f>VLOOKUP(A561,'Medical Examinations'!A559:M2901,8,FALSE)</f>
        <v>No</v>
      </c>
      <c r="J561" s="35" t="str">
        <f>VLOOKUP(A561,'Medical Examinations'!A559:M2901,9,FALSE)</f>
        <v>OBESITY</v>
      </c>
      <c r="K561" s="35" t="str">
        <f>VLOOKUP(A561,'Medical Examinations'!A559:M2901,10,FALSE)</f>
        <v>NORMAL</v>
      </c>
      <c r="L561" s="47">
        <f>VLOOKUP(A561,'Hospitalisation Details'!A559:M2901,12,FALSE)</f>
        <v>24279</v>
      </c>
      <c r="M561" s="34">
        <f>VLOOKUP(A561,'Hospitalisation Details'!A550:M2892,6,FALSE)</f>
        <v>17777.73</v>
      </c>
      <c r="N561" s="35" t="str">
        <f>VLOOKUP(A561,'Hospitalisation Details'!A559:M2901,7,FALSE)</f>
        <v>tier - 1</v>
      </c>
      <c r="O561" s="35" t="str">
        <f>VLOOKUP(A561,'Hospitalisation Details'!A559:M2901,8,FALSE)</f>
        <v>tier - 3</v>
      </c>
      <c r="P561" s="35" t="str">
        <f>VLOOKUP(A561,'Hospitalisation Details'!A559:M2901,9,FALSE)</f>
        <v>R1012</v>
      </c>
      <c r="Q561" s="35">
        <f ca="1">VLOOKUP(A561,'Hospitalisation Details'!A559:M2901,13,FALSE)</f>
        <v>58</v>
      </c>
      <c r="R561" s="32"/>
    </row>
    <row r="562" spans="1:18" ht="15.75" x14ac:dyDescent="0.25">
      <c r="A562" s="42" t="s">
        <v>1802</v>
      </c>
      <c r="B562" s="35" t="str">
        <f>VLOOKUP(A562,'Customer Names'!A559:D2894,3,FALSE)</f>
        <v>Colarusso</v>
      </c>
      <c r="C562" s="35">
        <f>VLOOKUP(A562,'Medical Examinations'!A560:M2902,2,FALSE)</f>
        <v>28.88</v>
      </c>
      <c r="D562" s="35">
        <f>VLOOKUP(A562,'Medical Examinations'!A560:M2902,3,FALSE)</f>
        <v>5.35</v>
      </c>
      <c r="E562" s="35" t="str">
        <f>VLOOKUP(A562,'Medical Examinations'!A560:M2902,4,FALSE)</f>
        <v>No</v>
      </c>
      <c r="F562" s="35" t="str">
        <f>VLOOKUP(A562,'Medical Examinations'!A560:M2902,5,FALSE)</f>
        <v>No</v>
      </c>
      <c r="G562" s="35" t="str">
        <f>VLOOKUP(A562,'Medical Examinations'!A560:M2902,6,FALSE)</f>
        <v>Yes</v>
      </c>
      <c r="H562" s="35">
        <f>VLOOKUP(A562,'Medical Examinations'!$A$2:$M$2344,7,FALSE)</f>
        <v>1</v>
      </c>
      <c r="I562" s="35" t="str">
        <f>VLOOKUP(A562,'Medical Examinations'!A560:M2902,8,FALSE)</f>
        <v>yes</v>
      </c>
      <c r="J562" s="35" t="str">
        <f>VLOOKUP(A562,'Medical Examinations'!A560:M2902,9,FALSE)</f>
        <v>OVERWEIGHT</v>
      </c>
      <c r="K562" s="35" t="str">
        <f>VLOOKUP(A562,'Medical Examinations'!A560:M2902,10,FALSE)</f>
        <v>NORMAL</v>
      </c>
      <c r="L562" s="47">
        <f>VLOOKUP(A562,'Hospitalisation Details'!A560:M2902,12,FALSE)</f>
        <v>37816</v>
      </c>
      <c r="M562" s="34">
        <f>VLOOKUP(A562,'Hospitalisation Details'!A551:M2893,6,FALSE)</f>
        <v>17748.509999999998</v>
      </c>
      <c r="N562" s="35" t="str">
        <f>VLOOKUP(A562,'Hospitalisation Details'!A560:M2902,7,FALSE)</f>
        <v>tier - 1</v>
      </c>
      <c r="O562" s="35" t="str">
        <f>VLOOKUP(A562,'Hospitalisation Details'!A560:M2902,8,FALSE)</f>
        <v>tier - 1</v>
      </c>
      <c r="P562" s="35" t="str">
        <f>VLOOKUP(A562,'Hospitalisation Details'!A560:M2902,9,FALSE)</f>
        <v>R1012</v>
      </c>
      <c r="Q562" s="35">
        <f ca="1">VLOOKUP(A562,'Hospitalisation Details'!A560:M2902,13,FALSE)</f>
        <v>21</v>
      </c>
      <c r="R562" s="32"/>
    </row>
    <row r="563" spans="1:18" ht="15.75" x14ac:dyDescent="0.25">
      <c r="A563" s="43" t="s">
        <v>1801</v>
      </c>
      <c r="B563" s="35" t="str">
        <f>VLOOKUP(A563,'Customer Names'!A560:D2895,3,FALSE)</f>
        <v>Pearlman</v>
      </c>
      <c r="C563" s="35">
        <f>VLOOKUP(A563,'Medical Examinations'!A561:M2903,2,FALSE)</f>
        <v>23.98</v>
      </c>
      <c r="D563" s="35">
        <f>VLOOKUP(A563,'Medical Examinations'!A561:M2903,3,FALSE)</f>
        <v>4.9000000000000004</v>
      </c>
      <c r="E563" s="35" t="str">
        <f>VLOOKUP(A563,'Medical Examinations'!A561:M2903,4,FALSE)</f>
        <v>No</v>
      </c>
      <c r="F563" s="35" t="str">
        <f>VLOOKUP(A563,'Medical Examinations'!A561:M2903,5,FALSE)</f>
        <v>No</v>
      </c>
      <c r="G563" s="35" t="str">
        <f>VLOOKUP(A563,'Medical Examinations'!A561:M2903,6,FALSE)</f>
        <v>No</v>
      </c>
      <c r="H563" s="35">
        <f>VLOOKUP(A563,'Medical Examinations'!$A$2:$M$2344,7,FALSE)</f>
        <v>0</v>
      </c>
      <c r="I563" s="35" t="str">
        <f>VLOOKUP(A563,'Medical Examinations'!A561:M2903,8,FALSE)</f>
        <v>NO</v>
      </c>
      <c r="J563" s="35" t="str">
        <f>VLOOKUP(A563,'Medical Examinations'!A561:M2903,9,FALSE)</f>
        <v>NORMAL WEIGHT</v>
      </c>
      <c r="K563" s="35" t="str">
        <f>VLOOKUP(A563,'Medical Examinations'!A561:M2903,10,FALSE)</f>
        <v>NORMAL</v>
      </c>
      <c r="L563" s="47">
        <f>VLOOKUP(A563,'Hospitalisation Details'!A561:M2903,12,FALSE)</f>
        <v>34516</v>
      </c>
      <c r="M563" s="34">
        <f>VLOOKUP(A563,'Hospitalisation Details'!A552:M2894,6,FALSE)</f>
        <v>17663.14</v>
      </c>
      <c r="N563" s="35" t="str">
        <f>VLOOKUP(A563,'Hospitalisation Details'!A561:M2903,7,FALSE)</f>
        <v>tier - 1</v>
      </c>
      <c r="O563" s="35" t="str">
        <f>VLOOKUP(A563,'Hospitalisation Details'!A561:M2903,8,FALSE)</f>
        <v>tier - 3</v>
      </c>
      <c r="P563" s="35" t="str">
        <f>VLOOKUP(A563,'Hospitalisation Details'!A561:M2903,9,FALSE)</f>
        <v>R1013</v>
      </c>
      <c r="Q563" s="35">
        <f ca="1">VLOOKUP(A563,'Hospitalisation Details'!A561:M2903,13,FALSE)</f>
        <v>30</v>
      </c>
      <c r="R563" s="32"/>
    </row>
    <row r="564" spans="1:18" ht="15.75" x14ac:dyDescent="0.25">
      <c r="A564" s="42" t="s">
        <v>1800</v>
      </c>
      <c r="B564" s="35" t="str">
        <f>VLOOKUP(A564,'Customer Names'!A561:D2896,3,FALSE)</f>
        <v>O'Mara</v>
      </c>
      <c r="C564" s="35">
        <f>VLOOKUP(A564,'Medical Examinations'!A562:M2904,2,FALSE)</f>
        <v>23.65</v>
      </c>
      <c r="D564" s="35">
        <f>VLOOKUP(A564,'Medical Examinations'!A562:M2904,3,FALSE)</f>
        <v>4.5</v>
      </c>
      <c r="E564" s="35" t="str">
        <f>VLOOKUP(A564,'Medical Examinations'!A562:M2904,4,FALSE)</f>
        <v>No</v>
      </c>
      <c r="F564" s="35" t="str">
        <f>VLOOKUP(A564,'Medical Examinations'!A562:M2904,5,FALSE)</f>
        <v>No</v>
      </c>
      <c r="G564" s="35" t="str">
        <f>VLOOKUP(A564,'Medical Examinations'!A562:M2904,6,FALSE)</f>
        <v>No</v>
      </c>
      <c r="H564" s="35">
        <f>VLOOKUP(A564,'Medical Examinations'!$A$2:$M$2344,7,FALSE)</f>
        <v>0</v>
      </c>
      <c r="I564" s="35" t="str">
        <f>VLOOKUP(A564,'Medical Examinations'!A562:M2904,8,FALSE)</f>
        <v>No</v>
      </c>
      <c r="J564" s="35" t="str">
        <f>VLOOKUP(A564,'Medical Examinations'!A562:M2904,9,FALSE)</f>
        <v>NORMAL WEIGHT</v>
      </c>
      <c r="K564" s="35" t="str">
        <f>VLOOKUP(A564,'Medical Examinations'!A562:M2904,10,FALSE)</f>
        <v>NORMAL</v>
      </c>
      <c r="L564" s="47">
        <f>VLOOKUP(A564,'Hospitalisation Details'!A562:M2904,12,FALSE)</f>
        <v>33171</v>
      </c>
      <c r="M564" s="34">
        <f>VLOOKUP(A564,'Hospitalisation Details'!A553:M2895,6,FALSE)</f>
        <v>17626.240000000002</v>
      </c>
      <c r="N564" s="35" t="str">
        <f>VLOOKUP(A564,'Hospitalisation Details'!A562:M2904,7,FALSE)</f>
        <v>tier - 1</v>
      </c>
      <c r="O564" s="35" t="str">
        <f>VLOOKUP(A564,'Hospitalisation Details'!A562:M2904,8,FALSE)</f>
        <v>tier - 3</v>
      </c>
      <c r="P564" s="35" t="str">
        <f>VLOOKUP(A564,'Hospitalisation Details'!A562:M2904,9,FALSE)</f>
        <v>R1013</v>
      </c>
      <c r="Q564" s="35">
        <f ca="1">VLOOKUP(A564,'Hospitalisation Details'!A562:M2904,13,FALSE)</f>
        <v>34</v>
      </c>
      <c r="R564" s="32"/>
    </row>
    <row r="565" spans="1:18" ht="15.75" x14ac:dyDescent="0.25">
      <c r="A565" s="43" t="s">
        <v>1799</v>
      </c>
      <c r="B565" s="35" t="str">
        <f>VLOOKUP(A565,'Customer Names'!A562:D2897,3,FALSE)</f>
        <v>Niska</v>
      </c>
      <c r="C565" s="35">
        <f>VLOOKUP(A565,'Medical Examinations'!A563:M2905,2,FALSE)</f>
        <v>49.09</v>
      </c>
      <c r="D565" s="35">
        <f>VLOOKUP(A565,'Medical Examinations'!A563:M2905,3,FALSE)</f>
        <v>8.3800000000000008</v>
      </c>
      <c r="E565" s="35" t="str">
        <f>VLOOKUP(A565,'Medical Examinations'!A563:M2905,4,FALSE)</f>
        <v>yes</v>
      </c>
      <c r="F565" s="35" t="str">
        <f>VLOOKUP(A565,'Medical Examinations'!A563:M2905,5,FALSE)</f>
        <v>No</v>
      </c>
      <c r="G565" s="35" t="str">
        <f>VLOOKUP(A565,'Medical Examinations'!A563:M2905,6,FALSE)</f>
        <v>No</v>
      </c>
      <c r="H565" s="35">
        <f>VLOOKUP(A565,'Medical Examinations'!$A$2:$M$2344,7,FALSE)</f>
        <v>2</v>
      </c>
      <c r="I565" s="35" t="str">
        <f>VLOOKUP(A565,'Medical Examinations'!A563:M2905,8,FALSE)</f>
        <v>No</v>
      </c>
      <c r="J565" s="35" t="str">
        <f>VLOOKUP(A565,'Medical Examinations'!A563:M2905,9,FALSE)</f>
        <v>OBESITY</v>
      </c>
      <c r="K565" s="35" t="str">
        <f>VLOOKUP(A565,'Medical Examinations'!A563:M2905,10,FALSE)</f>
        <v>DIABETES</v>
      </c>
      <c r="L565" s="47">
        <f>VLOOKUP(A565,'Hospitalisation Details'!A563:M2905,12,FALSE)</f>
        <v>25775</v>
      </c>
      <c r="M565" s="34">
        <f>VLOOKUP(A565,'Hospitalisation Details'!A554:M2896,6,FALSE)</f>
        <v>17584.72</v>
      </c>
      <c r="N565" s="35" t="str">
        <f>VLOOKUP(A565,'Hospitalisation Details'!A563:M2905,7,FALSE)</f>
        <v>tier - 1</v>
      </c>
      <c r="O565" s="35" t="str">
        <f>VLOOKUP(A565,'Hospitalisation Details'!A563:M2905,8,FALSE)</f>
        <v>tier - 3</v>
      </c>
      <c r="P565" s="35" t="str">
        <f>VLOOKUP(A565,'Hospitalisation Details'!A563:M2905,9,FALSE)</f>
        <v>R1012</v>
      </c>
      <c r="Q565" s="35">
        <f ca="1">VLOOKUP(A565,'Hospitalisation Details'!A563:M2905,13,FALSE)</f>
        <v>54</v>
      </c>
      <c r="R565" s="32"/>
    </row>
    <row r="566" spans="1:18" ht="15.75" x14ac:dyDescent="0.25">
      <c r="A566" s="42" t="s">
        <v>1798</v>
      </c>
      <c r="B566" s="35" t="str">
        <f>VLOOKUP(A566,'Customer Names'!A563:D2898,3,FALSE)</f>
        <v>Schlich</v>
      </c>
      <c r="C566" s="35">
        <f>VLOOKUP(A566,'Medical Examinations'!A564:M2906,2,FALSE)</f>
        <v>28.024999999999999</v>
      </c>
      <c r="D566" s="35">
        <f>VLOOKUP(A566,'Medical Examinations'!A564:M2906,3,FALSE)</f>
        <v>7.03</v>
      </c>
      <c r="E566" s="35" t="str">
        <f>VLOOKUP(A566,'Medical Examinations'!A564:M2906,4,FALSE)</f>
        <v>No</v>
      </c>
      <c r="F566" s="35" t="str">
        <f>VLOOKUP(A566,'Medical Examinations'!A564:M2906,5,FALSE)</f>
        <v>No</v>
      </c>
      <c r="G566" s="35" t="str">
        <f>VLOOKUP(A566,'Medical Examinations'!A564:M2906,6,FALSE)</f>
        <v>No</v>
      </c>
      <c r="H566" s="35">
        <f>VLOOKUP(A566,'Medical Examinations'!$A$2:$M$2344,7,FALSE)</f>
        <v>0</v>
      </c>
      <c r="I566" s="35" t="str">
        <f>VLOOKUP(A566,'Medical Examinations'!A564:M2906,8,FALSE)</f>
        <v>yes</v>
      </c>
      <c r="J566" s="35" t="str">
        <f>VLOOKUP(A566,'Medical Examinations'!A564:M2906,9,FALSE)</f>
        <v>OVERWEIGHT</v>
      </c>
      <c r="K566" s="35" t="str">
        <f>VLOOKUP(A566,'Medical Examinations'!A564:M2906,10,FALSE)</f>
        <v>DIABETES</v>
      </c>
      <c r="L566" s="47">
        <f>VLOOKUP(A566,'Hospitalisation Details'!A564:M2906,12,FALSE)</f>
        <v>37493</v>
      </c>
      <c r="M566" s="34">
        <f>VLOOKUP(A566,'Hospitalisation Details'!A555:M2897,6,FALSE)</f>
        <v>17560.38</v>
      </c>
      <c r="N566" s="35" t="str">
        <f>VLOOKUP(A566,'Hospitalisation Details'!A564:M2906,7,FALSE)</f>
        <v>tier - 1</v>
      </c>
      <c r="O566" s="35" t="str">
        <f>VLOOKUP(A566,'Hospitalisation Details'!A564:M2906,8,FALSE)</f>
        <v>tier - 1</v>
      </c>
      <c r="P566" s="35" t="str">
        <f>VLOOKUP(A566,'Hospitalisation Details'!A564:M2906,9,FALSE)</f>
        <v>R1012</v>
      </c>
      <c r="Q566" s="35">
        <f ca="1">VLOOKUP(A566,'Hospitalisation Details'!A564:M2906,13,FALSE)</f>
        <v>22</v>
      </c>
      <c r="R566" s="32"/>
    </row>
    <row r="567" spans="1:18" ht="15.75" x14ac:dyDescent="0.25">
      <c r="A567" s="43" t="s">
        <v>1797</v>
      </c>
      <c r="B567" s="35" t="str">
        <f>VLOOKUP(A567,'Customer Names'!A564:D2899,3,FALSE)</f>
        <v>Zidek</v>
      </c>
      <c r="C567" s="35">
        <f>VLOOKUP(A567,'Medical Examinations'!A565:M2907,2,FALSE)</f>
        <v>43.32</v>
      </c>
      <c r="D567" s="35">
        <f>VLOOKUP(A567,'Medical Examinations'!A565:M2907,3,FALSE)</f>
        <v>8.75</v>
      </c>
      <c r="E567" s="35" t="str">
        <f>VLOOKUP(A567,'Medical Examinations'!A565:M2907,4,FALSE)</f>
        <v>yes</v>
      </c>
      <c r="F567" s="35" t="str">
        <f>VLOOKUP(A567,'Medical Examinations'!A565:M2907,5,FALSE)</f>
        <v>No</v>
      </c>
      <c r="G567" s="35" t="str">
        <f>VLOOKUP(A567,'Medical Examinations'!A565:M2907,6,FALSE)</f>
        <v>Yes</v>
      </c>
      <c r="H567" s="35">
        <f>VLOOKUP(A567,'Medical Examinations'!$A$2:$M$2344,7,FALSE)</f>
        <v>1</v>
      </c>
      <c r="I567" s="35" t="str">
        <f>VLOOKUP(A567,'Medical Examinations'!A565:M2907,8,FALSE)</f>
        <v>No</v>
      </c>
      <c r="J567" s="35" t="str">
        <f>VLOOKUP(A567,'Medical Examinations'!A565:M2907,9,FALSE)</f>
        <v>OBESITY</v>
      </c>
      <c r="K567" s="35" t="str">
        <f>VLOOKUP(A567,'Medical Examinations'!A565:M2907,10,FALSE)</f>
        <v>DIABETES</v>
      </c>
      <c r="L567" s="47">
        <f>VLOOKUP(A567,'Hospitalisation Details'!A565:M2907,12,FALSE)</f>
        <v>23331</v>
      </c>
      <c r="M567" s="34">
        <f>VLOOKUP(A567,'Hospitalisation Details'!A556:M2898,6,FALSE)</f>
        <v>17556.88</v>
      </c>
      <c r="N567" s="35" t="str">
        <f>VLOOKUP(A567,'Hospitalisation Details'!A565:M2907,7,FALSE)</f>
        <v>tier - 1</v>
      </c>
      <c r="O567" s="35" t="str">
        <f>VLOOKUP(A567,'Hospitalisation Details'!A565:M2907,8,FALSE)</f>
        <v>tier - 2</v>
      </c>
      <c r="P567" s="35" t="str">
        <f>VLOOKUP(A567,'Hospitalisation Details'!A565:M2907,9,FALSE)</f>
        <v>R1012</v>
      </c>
      <c r="Q567" s="35">
        <f ca="1">VLOOKUP(A567,'Hospitalisation Details'!A565:M2907,13,FALSE)</f>
        <v>61</v>
      </c>
      <c r="R567" s="32"/>
    </row>
    <row r="568" spans="1:18" ht="15.75" x14ac:dyDescent="0.25">
      <c r="A568" s="42" t="s">
        <v>1796</v>
      </c>
      <c r="B568" s="35" t="str">
        <f>VLOOKUP(A568,'Customer Names'!A565:D2900,3,FALSE)</f>
        <v>Ellgass</v>
      </c>
      <c r="C568" s="35">
        <f>VLOOKUP(A568,'Medical Examinations'!A566:M2908,2,FALSE)</f>
        <v>45.92</v>
      </c>
      <c r="D568" s="35">
        <f>VLOOKUP(A568,'Medical Examinations'!A566:M2908,3,FALSE)</f>
        <v>9.51</v>
      </c>
      <c r="E568" s="35" t="str">
        <f>VLOOKUP(A568,'Medical Examinations'!A566:M2908,4,FALSE)</f>
        <v>No</v>
      </c>
      <c r="F568" s="35" t="str">
        <f>VLOOKUP(A568,'Medical Examinations'!A566:M2908,5,FALSE)</f>
        <v>No</v>
      </c>
      <c r="G568" s="35" t="str">
        <f>VLOOKUP(A568,'Medical Examinations'!A566:M2908,6,FALSE)</f>
        <v>No</v>
      </c>
      <c r="H568" s="35">
        <f>VLOOKUP(A568,'Medical Examinations'!$A$2:$M$2344,7,FALSE)</f>
        <v>0</v>
      </c>
      <c r="I568" s="35" t="str">
        <f>VLOOKUP(A568,'Medical Examinations'!A566:M2908,8,FALSE)</f>
        <v>No</v>
      </c>
      <c r="J568" s="35" t="str">
        <f>VLOOKUP(A568,'Medical Examinations'!A566:M2908,9,FALSE)</f>
        <v>OBESITY</v>
      </c>
      <c r="K568" s="35" t="str">
        <f>VLOOKUP(A568,'Medical Examinations'!A566:M2908,10,FALSE)</f>
        <v>DIABETES</v>
      </c>
      <c r="L568" s="47">
        <f>VLOOKUP(A568,'Hospitalisation Details'!A566:M2908,12,FALSE)</f>
        <v>25031</v>
      </c>
      <c r="M568" s="34">
        <f>VLOOKUP(A568,'Hospitalisation Details'!A557:M2899,6,FALSE)</f>
        <v>17507.47</v>
      </c>
      <c r="N568" s="35" t="str">
        <f>VLOOKUP(A568,'Hospitalisation Details'!A566:M2908,7,FALSE)</f>
        <v>tier - 1</v>
      </c>
      <c r="O568" s="35" t="str">
        <f>VLOOKUP(A568,'Hospitalisation Details'!A566:M2908,8,FALSE)</f>
        <v>tier - 1</v>
      </c>
      <c r="P568" s="35" t="str">
        <f>VLOOKUP(A568,'Hospitalisation Details'!A566:M2908,9,FALSE)</f>
        <v>R1026</v>
      </c>
      <c r="Q568" s="35">
        <f ca="1">VLOOKUP(A568,'Hospitalisation Details'!A566:M2908,13,FALSE)</f>
        <v>56</v>
      </c>
      <c r="R568" s="32"/>
    </row>
    <row r="569" spans="1:18" ht="15.75" x14ac:dyDescent="0.25">
      <c r="A569" s="43" t="s">
        <v>1795</v>
      </c>
      <c r="B569" s="35" t="str">
        <f>VLOOKUP(A569,'Customer Names'!A566:D2901,3,FALSE)</f>
        <v>Lowe</v>
      </c>
      <c r="C569" s="35">
        <f>VLOOKUP(A569,'Medical Examinations'!A567:M2909,2,FALSE)</f>
        <v>44.03</v>
      </c>
      <c r="D569" s="35">
        <f>VLOOKUP(A569,'Medical Examinations'!A567:M2909,3,FALSE)</f>
        <v>9.36</v>
      </c>
      <c r="E569" s="35" t="str">
        <f>VLOOKUP(A569,'Medical Examinations'!A567:M2909,4,FALSE)</f>
        <v>No</v>
      </c>
      <c r="F569" s="35" t="str">
        <f>VLOOKUP(A569,'Medical Examinations'!A567:M2909,5,FALSE)</f>
        <v>No</v>
      </c>
      <c r="G569" s="35" t="str">
        <f>VLOOKUP(A569,'Medical Examinations'!A567:M2909,6,FALSE)</f>
        <v>No</v>
      </c>
      <c r="H569" s="35">
        <f>VLOOKUP(A569,'Medical Examinations'!$A$2:$M$2344,7,FALSE)</f>
        <v>0</v>
      </c>
      <c r="I569" s="35" t="str">
        <f>VLOOKUP(A569,'Medical Examinations'!A567:M2909,8,FALSE)</f>
        <v>No</v>
      </c>
      <c r="J569" s="35" t="str">
        <f>VLOOKUP(A569,'Medical Examinations'!A567:M2909,9,FALSE)</f>
        <v>OBESITY</v>
      </c>
      <c r="K569" s="35" t="str">
        <f>VLOOKUP(A569,'Medical Examinations'!A567:M2909,10,FALSE)</f>
        <v>DIABETES</v>
      </c>
      <c r="L569" s="47">
        <f>VLOOKUP(A569,'Hospitalisation Details'!A567:M2909,12,FALSE)</f>
        <v>23909</v>
      </c>
      <c r="M569" s="34">
        <f>VLOOKUP(A569,'Hospitalisation Details'!A558:M2900,6,FALSE)</f>
        <v>17505.650000000001</v>
      </c>
      <c r="N569" s="35" t="str">
        <f>VLOOKUP(A569,'Hospitalisation Details'!A567:M2909,7,FALSE)</f>
        <v>tier - 1</v>
      </c>
      <c r="O569" s="35" t="str">
        <f>VLOOKUP(A569,'Hospitalisation Details'!A567:M2909,8,FALSE)</f>
        <v>tier - 2</v>
      </c>
      <c r="P569" s="35" t="str">
        <f>VLOOKUP(A569,'Hospitalisation Details'!A567:M2909,9,FALSE)</f>
        <v>R1023</v>
      </c>
      <c r="Q569" s="35">
        <f ca="1">VLOOKUP(A569,'Hospitalisation Details'!A567:M2909,13,FALSE)</f>
        <v>59</v>
      </c>
      <c r="R569" s="32"/>
    </row>
    <row r="570" spans="1:18" ht="15.75" x14ac:dyDescent="0.25">
      <c r="A570" s="42" t="s">
        <v>1794</v>
      </c>
      <c r="B570" s="35" t="str">
        <f>VLOOKUP(A570,'Customer Names'!A567:D2902,3,FALSE)</f>
        <v>Malone</v>
      </c>
      <c r="C570" s="35">
        <f>VLOOKUP(A570,'Medical Examinations'!A568:M2910,2,FALSE)</f>
        <v>24.6</v>
      </c>
      <c r="D570" s="35">
        <f>VLOOKUP(A570,'Medical Examinations'!A568:M2910,3,FALSE)</f>
        <v>4.8099999999999996</v>
      </c>
      <c r="E570" s="35" t="str">
        <f>VLOOKUP(A570,'Medical Examinations'!A568:M2910,4,FALSE)</f>
        <v>No</v>
      </c>
      <c r="F570" s="35" t="str">
        <f>VLOOKUP(A570,'Medical Examinations'!A568:M2910,5,FALSE)</f>
        <v>No</v>
      </c>
      <c r="G570" s="35" t="str">
        <f>VLOOKUP(A570,'Medical Examinations'!A568:M2910,6,FALSE)</f>
        <v>No</v>
      </c>
      <c r="H570" s="35">
        <f>VLOOKUP(A570,'Medical Examinations'!$A$2:$M$2344,7,FALSE)</f>
        <v>0</v>
      </c>
      <c r="I570" s="35" t="str">
        <f>VLOOKUP(A570,'Medical Examinations'!A568:M2910,8,FALSE)</f>
        <v>yes</v>
      </c>
      <c r="J570" s="35" t="str">
        <f>VLOOKUP(A570,'Medical Examinations'!A568:M2910,9,FALSE)</f>
        <v>NORMAL WEIGHT</v>
      </c>
      <c r="K570" s="35" t="str">
        <f>VLOOKUP(A570,'Medical Examinations'!A568:M2910,10,FALSE)</f>
        <v>NORMAL</v>
      </c>
      <c r="L570" s="47">
        <f>VLOOKUP(A570,'Hospitalisation Details'!A568:M2910,12,FALSE)</f>
        <v>33236</v>
      </c>
      <c r="M570" s="34">
        <f>VLOOKUP(A570,'Hospitalisation Details'!A559:M2901,6,FALSE)</f>
        <v>17496.310000000001</v>
      </c>
      <c r="N570" s="35" t="str">
        <f>VLOOKUP(A570,'Hospitalisation Details'!A568:M2910,7,FALSE)</f>
        <v>tier - 1</v>
      </c>
      <c r="O570" s="35" t="str">
        <f>VLOOKUP(A570,'Hospitalisation Details'!A568:M2910,8,FALSE)</f>
        <v>tier - 2</v>
      </c>
      <c r="P570" s="35" t="str">
        <f>VLOOKUP(A570,'Hospitalisation Details'!A568:M2910,9,FALSE)</f>
        <v>R1011</v>
      </c>
      <c r="Q570" s="35">
        <f ca="1">VLOOKUP(A570,'Hospitalisation Details'!A568:M2910,13,FALSE)</f>
        <v>34</v>
      </c>
      <c r="R570" s="32"/>
    </row>
    <row r="571" spans="1:18" ht="15.75" x14ac:dyDescent="0.25">
      <c r="A571" s="43" t="s">
        <v>1793</v>
      </c>
      <c r="B571" s="35" t="str">
        <f>VLOOKUP(A571,'Customer Names'!A568:D2903,3,FALSE)</f>
        <v>Dumke</v>
      </c>
      <c r="C571" s="35">
        <f>VLOOKUP(A571,'Medical Examinations'!A569:M2911,2,FALSE)</f>
        <v>49.15</v>
      </c>
      <c r="D571" s="35">
        <f>VLOOKUP(A571,'Medical Examinations'!A569:M2911,3,FALSE)</f>
        <v>8.08</v>
      </c>
      <c r="E571" s="35" t="str">
        <f>VLOOKUP(A571,'Medical Examinations'!A569:M2911,4,FALSE)</f>
        <v>No</v>
      </c>
      <c r="F571" s="35" t="str">
        <f>VLOOKUP(A571,'Medical Examinations'!A569:M2911,5,FALSE)</f>
        <v>No</v>
      </c>
      <c r="G571" s="35" t="str">
        <f>VLOOKUP(A571,'Medical Examinations'!A569:M2911,6,FALSE)</f>
        <v>No</v>
      </c>
      <c r="H571" s="35">
        <f>VLOOKUP(A571,'Medical Examinations'!$A$2:$M$2344,7,FALSE)</f>
        <v>0</v>
      </c>
      <c r="I571" s="35" t="str">
        <f>VLOOKUP(A571,'Medical Examinations'!A569:M2911,8,FALSE)</f>
        <v>No</v>
      </c>
      <c r="J571" s="35" t="str">
        <f>VLOOKUP(A571,'Medical Examinations'!A569:M2911,9,FALSE)</f>
        <v>OBESITY</v>
      </c>
      <c r="K571" s="35" t="str">
        <f>VLOOKUP(A571,'Medical Examinations'!A569:M2911,10,FALSE)</f>
        <v>DIABETES</v>
      </c>
      <c r="L571" s="47">
        <f>VLOOKUP(A571,'Hospitalisation Details'!A569:M2911,12,FALSE)</f>
        <v>26092</v>
      </c>
      <c r="M571" s="34">
        <f>VLOOKUP(A571,'Hospitalisation Details'!A560:M2902,6,FALSE)</f>
        <v>17479.53</v>
      </c>
      <c r="N571" s="35" t="str">
        <f>VLOOKUP(A571,'Hospitalisation Details'!A569:M2911,7,FALSE)</f>
        <v>tier - 1</v>
      </c>
      <c r="O571" s="35" t="str">
        <f>VLOOKUP(A571,'Hospitalisation Details'!A569:M2911,8,FALSE)</f>
        <v>tier - 1</v>
      </c>
      <c r="P571" s="35" t="str">
        <f>VLOOKUP(A571,'Hospitalisation Details'!A569:M2911,9,FALSE)</f>
        <v>R1012</v>
      </c>
      <c r="Q571" s="35">
        <f ca="1">VLOOKUP(A571,'Hospitalisation Details'!A569:M2911,13,FALSE)</f>
        <v>53</v>
      </c>
      <c r="R571" s="32"/>
    </row>
    <row r="572" spans="1:18" ht="15.75" x14ac:dyDescent="0.25">
      <c r="A572" s="42" t="s">
        <v>1792</v>
      </c>
      <c r="B572" s="35" t="str">
        <f>VLOOKUP(A572,'Customer Names'!A569:D2904,3,FALSE)</f>
        <v>Strong</v>
      </c>
      <c r="C572" s="35">
        <f>VLOOKUP(A572,'Medical Examinations'!A570:M2912,2,FALSE)</f>
        <v>28.31</v>
      </c>
      <c r="D572" s="35">
        <f>VLOOKUP(A572,'Medical Examinations'!A570:M2912,3,FALSE)</f>
        <v>6.29</v>
      </c>
      <c r="E572" s="35" t="str">
        <f>VLOOKUP(A572,'Medical Examinations'!A570:M2912,4,FALSE)</f>
        <v>No</v>
      </c>
      <c r="F572" s="35" t="str">
        <f>VLOOKUP(A572,'Medical Examinations'!A570:M2912,5,FALSE)</f>
        <v>No</v>
      </c>
      <c r="G572" s="35" t="str">
        <f>VLOOKUP(A572,'Medical Examinations'!A570:M2912,6,FALSE)</f>
        <v>Yes</v>
      </c>
      <c r="H572" s="35">
        <f>VLOOKUP(A572,'Medical Examinations'!$A$2:$M$2344,7,FALSE)</f>
        <v>1</v>
      </c>
      <c r="I572" s="35" t="str">
        <f>VLOOKUP(A572,'Medical Examinations'!A570:M2912,8,FALSE)</f>
        <v>yes</v>
      </c>
      <c r="J572" s="35" t="str">
        <f>VLOOKUP(A572,'Medical Examinations'!A570:M2912,9,FALSE)</f>
        <v>OVERWEIGHT</v>
      </c>
      <c r="K572" s="35" t="str">
        <f>VLOOKUP(A572,'Medical Examinations'!A570:M2912,10,FALSE)</f>
        <v>PREDIABETES</v>
      </c>
      <c r="L572" s="47">
        <f>VLOOKUP(A572,'Hospitalisation Details'!A570:M2912,12,FALSE)</f>
        <v>37927</v>
      </c>
      <c r="M572" s="34">
        <f>VLOOKUP(A572,'Hospitalisation Details'!A561:M2903,6,FALSE)</f>
        <v>17468.98</v>
      </c>
      <c r="N572" s="35" t="str">
        <f>VLOOKUP(A572,'Hospitalisation Details'!A570:M2912,7,FALSE)</f>
        <v>tier - 2</v>
      </c>
      <c r="O572" s="35" t="str">
        <f>VLOOKUP(A572,'Hospitalisation Details'!A570:M2912,8,FALSE)</f>
        <v>tier - 1</v>
      </c>
      <c r="P572" s="35" t="str">
        <f>VLOOKUP(A572,'Hospitalisation Details'!A570:M2912,9,FALSE)</f>
        <v>R1012</v>
      </c>
      <c r="Q572" s="35">
        <f ca="1">VLOOKUP(A572,'Hospitalisation Details'!A570:M2912,13,FALSE)</f>
        <v>21</v>
      </c>
      <c r="R572" s="32"/>
    </row>
    <row r="573" spans="1:18" ht="15.75" x14ac:dyDescent="0.25">
      <c r="A573" s="43" t="s">
        <v>1791</v>
      </c>
      <c r="B573" s="35" t="str">
        <f>VLOOKUP(A573,'Customer Names'!A570:D2905,3,FALSE)</f>
        <v>Ferguson</v>
      </c>
      <c r="C573" s="35">
        <f>VLOOKUP(A573,'Medical Examinations'!A571:M2913,2,FALSE)</f>
        <v>22.99</v>
      </c>
      <c r="D573" s="35">
        <f>VLOOKUP(A573,'Medical Examinations'!A571:M2913,3,FALSE)</f>
        <v>6.29</v>
      </c>
      <c r="E573" s="35" t="str">
        <f>VLOOKUP(A573,'Medical Examinations'!A571:M2913,4,FALSE)</f>
        <v>No</v>
      </c>
      <c r="F573" s="35" t="str">
        <f>VLOOKUP(A573,'Medical Examinations'!A571:M2913,5,FALSE)</f>
        <v>No</v>
      </c>
      <c r="G573" s="35" t="str">
        <f>VLOOKUP(A573,'Medical Examinations'!A571:M2913,6,FALSE)</f>
        <v>No</v>
      </c>
      <c r="H573" s="35">
        <f>VLOOKUP(A573,'Medical Examinations'!$A$2:$M$2344,7,FALSE)</f>
        <v>1</v>
      </c>
      <c r="I573" s="35" t="str">
        <f>VLOOKUP(A573,'Medical Examinations'!A571:M2913,8,FALSE)</f>
        <v>yes</v>
      </c>
      <c r="J573" s="35" t="str">
        <f>VLOOKUP(A573,'Medical Examinations'!A571:M2913,9,FALSE)</f>
        <v>NORMAL WEIGHT</v>
      </c>
      <c r="K573" s="35" t="str">
        <f>VLOOKUP(A573,'Medical Examinations'!A571:M2913,10,FALSE)</f>
        <v>PREDIABETES</v>
      </c>
      <c r="L573" s="47">
        <f>VLOOKUP(A573,'Hospitalisation Details'!A571:M2913,12,FALSE)</f>
        <v>33895</v>
      </c>
      <c r="M573" s="34">
        <f>VLOOKUP(A573,'Hospitalisation Details'!A562:M2904,6,FALSE)</f>
        <v>17361.77</v>
      </c>
      <c r="N573" s="35" t="str">
        <f>VLOOKUP(A573,'Hospitalisation Details'!A571:M2913,7,FALSE)</f>
        <v>tier - 2</v>
      </c>
      <c r="O573" s="35" t="str">
        <f>VLOOKUP(A573,'Hospitalisation Details'!A571:M2913,8,FALSE)</f>
        <v>tier - 1</v>
      </c>
      <c r="P573" s="35" t="str">
        <f>VLOOKUP(A573,'Hospitalisation Details'!A571:M2913,9,FALSE)</f>
        <v>R1012</v>
      </c>
      <c r="Q573" s="35">
        <f ca="1">VLOOKUP(A573,'Hospitalisation Details'!A571:M2913,13,FALSE)</f>
        <v>32</v>
      </c>
      <c r="R573" s="32"/>
    </row>
    <row r="574" spans="1:18" ht="15.75" x14ac:dyDescent="0.25">
      <c r="A574" s="42" t="s">
        <v>1790</v>
      </c>
      <c r="B574" s="35" t="str">
        <f>VLOOKUP(A574,'Customer Names'!A571:D2906,3,FALSE)</f>
        <v>Klein</v>
      </c>
      <c r="C574" s="35">
        <f>VLOOKUP(A574,'Medical Examinations'!A572:M2914,2,FALSE)</f>
        <v>29.07</v>
      </c>
      <c r="D574" s="35">
        <f>VLOOKUP(A574,'Medical Examinations'!A572:M2914,3,FALSE)</f>
        <v>5.12</v>
      </c>
      <c r="E574" s="35" t="str">
        <f>VLOOKUP(A574,'Medical Examinations'!A572:M2914,4,FALSE)</f>
        <v>No</v>
      </c>
      <c r="F574" s="35" t="str">
        <f>VLOOKUP(A574,'Medical Examinations'!A572:M2914,5,FALSE)</f>
        <v>No</v>
      </c>
      <c r="G574" s="35" t="str">
        <f>VLOOKUP(A574,'Medical Examinations'!A572:M2914,6,FALSE)</f>
        <v>Yes</v>
      </c>
      <c r="H574" s="35">
        <f>VLOOKUP(A574,'Medical Examinations'!$A$2:$M$2344,7,FALSE)</f>
        <v>1</v>
      </c>
      <c r="I574" s="35" t="str">
        <f>VLOOKUP(A574,'Medical Examinations'!A572:M2914,8,FALSE)</f>
        <v>yes</v>
      </c>
      <c r="J574" s="35" t="str">
        <f>VLOOKUP(A574,'Medical Examinations'!A572:M2914,9,FALSE)</f>
        <v>OVERWEIGHT</v>
      </c>
      <c r="K574" s="35" t="str">
        <f>VLOOKUP(A574,'Medical Examinations'!A572:M2914,10,FALSE)</f>
        <v>NORMAL</v>
      </c>
      <c r="L574" s="47">
        <f>VLOOKUP(A574,'Hospitalisation Details'!A572:M2914,12,FALSE)</f>
        <v>37926</v>
      </c>
      <c r="M574" s="34">
        <f>VLOOKUP(A574,'Hospitalisation Details'!A563:M2905,6,FALSE)</f>
        <v>17352.68</v>
      </c>
      <c r="N574" s="35" t="str">
        <f>VLOOKUP(A574,'Hospitalisation Details'!A572:M2914,7,FALSE)</f>
        <v>tier - 2</v>
      </c>
      <c r="O574" s="35" t="str">
        <f>VLOOKUP(A574,'Hospitalisation Details'!A572:M2914,8,FALSE)</f>
        <v>tier - 3</v>
      </c>
      <c r="P574" s="35" t="str">
        <f>VLOOKUP(A574,'Hospitalisation Details'!A572:M2914,9,FALSE)</f>
        <v>R1012</v>
      </c>
      <c r="Q574" s="35">
        <f ca="1">VLOOKUP(A574,'Hospitalisation Details'!A572:M2914,13,FALSE)</f>
        <v>21</v>
      </c>
      <c r="R574" s="32"/>
    </row>
    <row r="575" spans="1:18" ht="15.75" x14ac:dyDescent="0.25">
      <c r="A575" s="43" t="s">
        <v>1789</v>
      </c>
      <c r="B575" s="35" t="str">
        <f>VLOOKUP(A575,'Customer Names'!A572:D2907,3,FALSE)</f>
        <v>Eusebio</v>
      </c>
      <c r="C575" s="35">
        <f>VLOOKUP(A575,'Medical Examinations'!A573:M2915,2,FALSE)</f>
        <v>42.02</v>
      </c>
      <c r="D575" s="35">
        <f>VLOOKUP(A575,'Medical Examinations'!A573:M2915,3,FALSE)</f>
        <v>9.9499999999999993</v>
      </c>
      <c r="E575" s="35" t="str">
        <f>VLOOKUP(A575,'Medical Examinations'!A573:M2915,4,FALSE)</f>
        <v>yes</v>
      </c>
      <c r="F575" s="35" t="str">
        <f>VLOOKUP(A575,'Medical Examinations'!A573:M2915,5,FALSE)</f>
        <v>No</v>
      </c>
      <c r="G575" s="35" t="str">
        <f>VLOOKUP(A575,'Medical Examinations'!A573:M2915,6,FALSE)</f>
        <v>Yes</v>
      </c>
      <c r="H575" s="35">
        <f>VLOOKUP(A575,'Medical Examinations'!$A$2:$M$2344,7,FALSE)</f>
        <v>1</v>
      </c>
      <c r="I575" s="35" t="str">
        <f>VLOOKUP(A575,'Medical Examinations'!A573:M2915,8,FALSE)</f>
        <v>No</v>
      </c>
      <c r="J575" s="35" t="str">
        <f>VLOOKUP(A575,'Medical Examinations'!A573:M2915,9,FALSE)</f>
        <v>OBESITY</v>
      </c>
      <c r="K575" s="35" t="str">
        <f>VLOOKUP(A575,'Medical Examinations'!A573:M2915,10,FALSE)</f>
        <v>DIABETES</v>
      </c>
      <c r="L575" s="47">
        <f>VLOOKUP(A575,'Hospitalisation Details'!A573:M2915,12,FALSE)</f>
        <v>23204</v>
      </c>
      <c r="M575" s="34">
        <f>VLOOKUP(A575,'Hospitalisation Details'!A564:M2906,6,FALSE)</f>
        <v>17337.580000000002</v>
      </c>
      <c r="N575" s="35" t="str">
        <f>VLOOKUP(A575,'Hospitalisation Details'!A573:M2915,7,FALSE)</f>
        <v>tier - 2</v>
      </c>
      <c r="O575" s="35" t="str">
        <f>VLOOKUP(A575,'Hospitalisation Details'!A573:M2915,8,FALSE)</f>
        <v>tier - 3</v>
      </c>
      <c r="P575" s="35" t="str">
        <f>VLOOKUP(A575,'Hospitalisation Details'!A573:M2915,9,FALSE)</f>
        <v>R1023</v>
      </c>
      <c r="Q575" s="35">
        <f ca="1">VLOOKUP(A575,'Hospitalisation Details'!A573:M2915,13,FALSE)</f>
        <v>61</v>
      </c>
      <c r="R575" s="32"/>
    </row>
    <row r="576" spans="1:18" ht="15.75" x14ac:dyDescent="0.25">
      <c r="A576" s="42" t="s">
        <v>1788</v>
      </c>
      <c r="B576" s="35" t="str">
        <f>VLOOKUP(A576,'Customer Names'!A573:D2908,3,FALSE)</f>
        <v>Szolosi</v>
      </c>
      <c r="C576" s="35">
        <f>VLOOKUP(A576,'Medical Examinations'!A574:M2916,2,FALSE)</f>
        <v>49.07</v>
      </c>
      <c r="D576" s="35">
        <f>VLOOKUP(A576,'Medical Examinations'!A574:M2916,3,FALSE)</f>
        <v>9.08</v>
      </c>
      <c r="E576" s="35" t="str">
        <f>VLOOKUP(A576,'Medical Examinations'!A574:M2916,4,FALSE)</f>
        <v>yes</v>
      </c>
      <c r="F576" s="35" t="str">
        <f>VLOOKUP(A576,'Medical Examinations'!A574:M2916,5,FALSE)</f>
        <v>No</v>
      </c>
      <c r="G576" s="35" t="str">
        <f>VLOOKUP(A576,'Medical Examinations'!A574:M2916,6,FALSE)</f>
        <v>No</v>
      </c>
      <c r="H576" s="35">
        <f>VLOOKUP(A576,'Medical Examinations'!$A$2:$M$2344,7,FALSE)</f>
        <v>1</v>
      </c>
      <c r="I576" s="35" t="str">
        <f>VLOOKUP(A576,'Medical Examinations'!A574:M2916,8,FALSE)</f>
        <v>No</v>
      </c>
      <c r="J576" s="35" t="str">
        <f>VLOOKUP(A576,'Medical Examinations'!A574:M2916,9,FALSE)</f>
        <v>OBESITY</v>
      </c>
      <c r="K576" s="35" t="str">
        <f>VLOOKUP(A576,'Medical Examinations'!A574:M2916,10,FALSE)</f>
        <v>DIABETES</v>
      </c>
      <c r="L576" s="47">
        <f>VLOOKUP(A576,'Hospitalisation Details'!A574:M2916,12,FALSE)</f>
        <v>27631</v>
      </c>
      <c r="M576" s="34">
        <f>VLOOKUP(A576,'Hospitalisation Details'!A565:M2907,6,FALSE)</f>
        <v>17253.43</v>
      </c>
      <c r="N576" s="35" t="str">
        <f>VLOOKUP(A576,'Hospitalisation Details'!A574:M2916,7,FALSE)</f>
        <v>tier - 2</v>
      </c>
      <c r="O576" s="35" t="str">
        <f>VLOOKUP(A576,'Hospitalisation Details'!A574:M2916,8,FALSE)</f>
        <v>tier - 3</v>
      </c>
      <c r="P576" s="35" t="str">
        <f>VLOOKUP(A576,'Hospitalisation Details'!A574:M2916,9,FALSE)</f>
        <v>R1026</v>
      </c>
      <c r="Q576" s="35">
        <f ca="1">VLOOKUP(A576,'Hospitalisation Details'!A574:M2916,13,FALSE)</f>
        <v>49</v>
      </c>
      <c r="R576" s="32"/>
    </row>
    <row r="577" spans="1:18" ht="15.75" x14ac:dyDescent="0.25">
      <c r="A577" s="43" t="s">
        <v>1787</v>
      </c>
      <c r="B577" s="35" t="str">
        <f>VLOOKUP(A577,'Customer Names'!A574:D2909,3,FALSE)</f>
        <v>Butler</v>
      </c>
      <c r="C577" s="35">
        <f>VLOOKUP(A577,'Medical Examinations'!A575:M2917,2,FALSE)</f>
        <v>19.8</v>
      </c>
      <c r="D577" s="35">
        <f>VLOOKUP(A577,'Medical Examinations'!A575:M2917,3,FALSE)</f>
        <v>4.82</v>
      </c>
      <c r="E577" s="35" t="str">
        <f>VLOOKUP(A577,'Medical Examinations'!A575:M2917,4,FALSE)</f>
        <v>No</v>
      </c>
      <c r="F577" s="35" t="str">
        <f>VLOOKUP(A577,'Medical Examinations'!A575:M2917,5,FALSE)</f>
        <v>No</v>
      </c>
      <c r="G577" s="35" t="str">
        <f>VLOOKUP(A577,'Medical Examinations'!A575:M2917,6,FALSE)</f>
        <v>No</v>
      </c>
      <c r="H577" s="35">
        <f>VLOOKUP(A577,'Medical Examinations'!$A$2:$M$2344,7,FALSE)</f>
        <v>0</v>
      </c>
      <c r="I577" s="35" t="str">
        <f>VLOOKUP(A577,'Medical Examinations'!A575:M2917,8,FALSE)</f>
        <v>yes</v>
      </c>
      <c r="J577" s="35" t="str">
        <f>VLOOKUP(A577,'Medical Examinations'!A575:M2917,9,FALSE)</f>
        <v>NORMAL WEIGHT</v>
      </c>
      <c r="K577" s="35" t="str">
        <f>VLOOKUP(A577,'Medical Examinations'!A575:M2917,10,FALSE)</f>
        <v>NORMAL</v>
      </c>
      <c r="L577" s="47">
        <f>VLOOKUP(A577,'Hospitalisation Details'!A575:M2917,12,FALSE)</f>
        <v>30246</v>
      </c>
      <c r="M577" s="34">
        <f>VLOOKUP(A577,'Hospitalisation Details'!A566:M2908,6,FALSE)</f>
        <v>17179.52</v>
      </c>
      <c r="N577" s="35" t="str">
        <f>VLOOKUP(A577,'Hospitalisation Details'!A575:M2917,7,FALSE)</f>
        <v>tier - 2</v>
      </c>
      <c r="O577" s="35" t="str">
        <f>VLOOKUP(A577,'Hospitalisation Details'!A575:M2917,8,FALSE)</f>
        <v>tier - 1</v>
      </c>
      <c r="P577" s="35" t="str">
        <f>VLOOKUP(A577,'Hospitalisation Details'!A575:M2917,9,FALSE)</f>
        <v>R1013</v>
      </c>
      <c r="Q577" s="35">
        <f ca="1">VLOOKUP(A577,'Hospitalisation Details'!A575:M2917,13,FALSE)</f>
        <v>42</v>
      </c>
      <c r="R577" s="32"/>
    </row>
    <row r="578" spans="1:18" ht="15.75" x14ac:dyDescent="0.25">
      <c r="A578" s="42" t="s">
        <v>1786</v>
      </c>
      <c r="B578" s="35" t="str">
        <f>VLOOKUP(A578,'Customer Names'!A575:D2910,3,FALSE)</f>
        <v>Fukuchi</v>
      </c>
      <c r="C578" s="35">
        <f>VLOOKUP(A578,'Medical Examinations'!A576:M2918,2,FALSE)</f>
        <v>27.36</v>
      </c>
      <c r="D578" s="35">
        <f>VLOOKUP(A578,'Medical Examinations'!A576:M2918,3,FALSE)</f>
        <v>4.6500000000000004</v>
      </c>
      <c r="E578" s="35" t="str">
        <f>VLOOKUP(A578,'Medical Examinations'!A576:M2918,4,FALSE)</f>
        <v>No</v>
      </c>
      <c r="F578" s="35" t="str">
        <f>VLOOKUP(A578,'Medical Examinations'!A576:M2918,5,FALSE)</f>
        <v>yes</v>
      </c>
      <c r="G578" s="35" t="str">
        <f>VLOOKUP(A578,'Medical Examinations'!A576:M2918,6,FALSE)</f>
        <v>No</v>
      </c>
      <c r="H578" s="35">
        <f>VLOOKUP(A578,'Medical Examinations'!$A$2:$M$2344,7,FALSE)</f>
        <v>1</v>
      </c>
      <c r="I578" s="35" t="str">
        <f>VLOOKUP(A578,'Medical Examinations'!A576:M2918,8,FALSE)</f>
        <v>yes</v>
      </c>
      <c r="J578" s="35" t="str">
        <f>VLOOKUP(A578,'Medical Examinations'!A576:M2918,9,FALSE)</f>
        <v>OVERWEIGHT</v>
      </c>
      <c r="K578" s="35" t="str">
        <f>VLOOKUP(A578,'Medical Examinations'!A576:M2918,10,FALSE)</f>
        <v>NORMAL</v>
      </c>
      <c r="L578" s="47">
        <f>VLOOKUP(A578,'Hospitalisation Details'!A576:M2918,12,FALSE)</f>
        <v>38217</v>
      </c>
      <c r="M578" s="34">
        <f>VLOOKUP(A578,'Hospitalisation Details'!A567:M2909,6,FALSE)</f>
        <v>17178.68</v>
      </c>
      <c r="N578" s="35" t="str">
        <f>VLOOKUP(A578,'Hospitalisation Details'!A576:M2918,7,FALSE)</f>
        <v>tier - 2</v>
      </c>
      <c r="O578" s="35" t="str">
        <f>VLOOKUP(A578,'Hospitalisation Details'!A576:M2918,8,FALSE)</f>
        <v>tier - 2</v>
      </c>
      <c r="P578" s="35" t="str">
        <f>VLOOKUP(A578,'Hospitalisation Details'!A576:M2918,9,FALSE)</f>
        <v>R1019</v>
      </c>
      <c r="Q578" s="35">
        <f ca="1">VLOOKUP(A578,'Hospitalisation Details'!A576:M2918,13,FALSE)</f>
        <v>20</v>
      </c>
      <c r="R578" s="32"/>
    </row>
    <row r="579" spans="1:18" ht="15.75" x14ac:dyDescent="0.25">
      <c r="A579" s="43" t="s">
        <v>1785</v>
      </c>
      <c r="B579" s="35" t="str">
        <f>VLOOKUP(A579,'Customer Names'!A576:D2911,3,FALSE)</f>
        <v>Drucker</v>
      </c>
      <c r="C579" s="35">
        <f>VLOOKUP(A579,'Medical Examinations'!A577:M2919,2,FALSE)</f>
        <v>42.95</v>
      </c>
      <c r="D579" s="35">
        <f>VLOOKUP(A579,'Medical Examinations'!A577:M2919,3,FALSE)</f>
        <v>5.16</v>
      </c>
      <c r="E579" s="35" t="str">
        <f>VLOOKUP(A579,'Medical Examinations'!A577:M2919,4,FALSE)</f>
        <v>yes</v>
      </c>
      <c r="F579" s="35" t="str">
        <f>VLOOKUP(A579,'Medical Examinations'!A577:M2919,5,FALSE)</f>
        <v>No</v>
      </c>
      <c r="G579" s="35" t="str">
        <f>VLOOKUP(A579,'Medical Examinations'!A577:M2919,6,FALSE)</f>
        <v>No</v>
      </c>
      <c r="H579" s="35">
        <f>VLOOKUP(A579,'Medical Examinations'!$A$2:$M$2344,7,FALSE)</f>
        <v>1</v>
      </c>
      <c r="I579" s="35" t="str">
        <f>VLOOKUP(A579,'Medical Examinations'!A577:M2919,8,FALSE)</f>
        <v>No</v>
      </c>
      <c r="J579" s="35" t="str">
        <f>VLOOKUP(A579,'Medical Examinations'!A577:M2919,9,FALSE)</f>
        <v>OBESITY</v>
      </c>
      <c r="K579" s="35" t="str">
        <f>VLOOKUP(A579,'Medical Examinations'!A577:M2919,10,FALSE)</f>
        <v>NORMAL</v>
      </c>
      <c r="L579" s="47">
        <f>VLOOKUP(A579,'Hospitalisation Details'!A577:M2919,12,FALSE)</f>
        <v>23535</v>
      </c>
      <c r="M579" s="34">
        <f>VLOOKUP(A579,'Hospitalisation Details'!A568:M2910,6,FALSE)</f>
        <v>17174.52</v>
      </c>
      <c r="N579" s="35" t="str">
        <f>VLOOKUP(A579,'Hospitalisation Details'!A577:M2919,7,FALSE)</f>
        <v>tier - 2</v>
      </c>
      <c r="O579" s="35" t="str">
        <f>VLOOKUP(A579,'Hospitalisation Details'!A577:M2919,8,FALSE)</f>
        <v>tier - 2</v>
      </c>
      <c r="P579" s="35" t="str">
        <f>VLOOKUP(A579,'Hospitalisation Details'!A577:M2919,9,FALSE)</f>
        <v>R1012</v>
      </c>
      <c r="Q579" s="35">
        <f ca="1">VLOOKUP(A579,'Hospitalisation Details'!A577:M2919,13,FALSE)</f>
        <v>60</v>
      </c>
      <c r="R579" s="32"/>
    </row>
    <row r="580" spans="1:18" ht="15.75" x14ac:dyDescent="0.25">
      <c r="A580" s="42" t="s">
        <v>1784</v>
      </c>
      <c r="B580" s="35" t="str">
        <f>VLOOKUP(A580,'Customer Names'!A577:D2912,3,FALSE)</f>
        <v>Aziz</v>
      </c>
      <c r="C580" s="35">
        <f>VLOOKUP(A580,'Medical Examinations'!A578:M2920,2,FALSE)</f>
        <v>42.66</v>
      </c>
      <c r="D580" s="35">
        <f>VLOOKUP(A580,'Medical Examinations'!A578:M2920,3,FALSE)</f>
        <v>10.44</v>
      </c>
      <c r="E580" s="35" t="str">
        <f>VLOOKUP(A580,'Medical Examinations'!A578:M2920,4,FALSE)</f>
        <v>No</v>
      </c>
      <c r="F580" s="35" t="str">
        <f>VLOOKUP(A580,'Medical Examinations'!A578:M2920,5,FALSE)</f>
        <v>No</v>
      </c>
      <c r="G580" s="35" t="str">
        <f>VLOOKUP(A580,'Medical Examinations'!A578:M2920,6,FALSE)</f>
        <v>No</v>
      </c>
      <c r="H580" s="35">
        <f>VLOOKUP(A580,'Medical Examinations'!$A$2:$M$2344,7,FALSE)</f>
        <v>0</v>
      </c>
      <c r="I580" s="35" t="str">
        <f>VLOOKUP(A580,'Medical Examinations'!A578:M2920,8,FALSE)</f>
        <v>No</v>
      </c>
      <c r="J580" s="35" t="str">
        <f>VLOOKUP(A580,'Medical Examinations'!A578:M2920,9,FALSE)</f>
        <v>OBESITY</v>
      </c>
      <c r="K580" s="35" t="str">
        <f>VLOOKUP(A580,'Medical Examinations'!A578:M2920,10,FALSE)</f>
        <v>DIABETES</v>
      </c>
      <c r="L580" s="47">
        <f>VLOOKUP(A580,'Hospitalisation Details'!A578:M2920,12,FALSE)</f>
        <v>24001</v>
      </c>
      <c r="M580" s="34">
        <f>VLOOKUP(A580,'Hospitalisation Details'!A569:M2911,6,FALSE)</f>
        <v>17172.27</v>
      </c>
      <c r="N580" s="35" t="str">
        <f>VLOOKUP(A580,'Hospitalisation Details'!A578:M2920,7,FALSE)</f>
        <v>tier - 2</v>
      </c>
      <c r="O580" s="35" t="str">
        <f>VLOOKUP(A580,'Hospitalisation Details'!A578:M2920,8,FALSE)</f>
        <v>tier - 2</v>
      </c>
      <c r="P580" s="35" t="str">
        <f>VLOOKUP(A580,'Hospitalisation Details'!A578:M2920,9,FALSE)</f>
        <v>R1026</v>
      </c>
      <c r="Q580" s="35">
        <f ca="1">VLOOKUP(A580,'Hospitalisation Details'!A578:M2920,13,FALSE)</f>
        <v>59</v>
      </c>
      <c r="R580" s="32"/>
    </row>
    <row r="581" spans="1:18" ht="15.75" x14ac:dyDescent="0.25">
      <c r="A581" s="43" t="s">
        <v>1783</v>
      </c>
      <c r="B581" s="35" t="str">
        <f>VLOOKUP(A581,'Customer Names'!A578:D2913,3,FALSE)</f>
        <v>Pak</v>
      </c>
      <c r="C581" s="35">
        <f>VLOOKUP(A581,'Medical Examinations'!A579:M2921,2,FALSE)</f>
        <v>33.630000000000003</v>
      </c>
      <c r="D581" s="35">
        <f>VLOOKUP(A581,'Medical Examinations'!A579:M2921,3,FALSE)</f>
        <v>5.69</v>
      </c>
      <c r="E581" s="35" t="str">
        <f>VLOOKUP(A581,'Medical Examinations'!A579:M2921,4,FALSE)</f>
        <v>No</v>
      </c>
      <c r="F581" s="35" t="str">
        <f>VLOOKUP(A581,'Medical Examinations'!A579:M2921,5,FALSE)</f>
        <v>No</v>
      </c>
      <c r="G581" s="35" t="str">
        <f>VLOOKUP(A581,'Medical Examinations'!A579:M2921,6,FALSE)</f>
        <v>No</v>
      </c>
      <c r="H581" s="35">
        <f>VLOOKUP(A581,'Medical Examinations'!$A$2:$M$2344,7,FALSE)</f>
        <v>1</v>
      </c>
      <c r="I581" s="35" t="str">
        <f>VLOOKUP(A581,'Medical Examinations'!A579:M2921,8,FALSE)</f>
        <v>No</v>
      </c>
      <c r="J581" s="35" t="str">
        <f>VLOOKUP(A581,'Medical Examinations'!A579:M2921,9,FALSE)</f>
        <v>OBESITY</v>
      </c>
      <c r="K581" s="35" t="str">
        <f>VLOOKUP(A581,'Medical Examinations'!A579:M2921,10,FALSE)</f>
        <v>NORMAL</v>
      </c>
      <c r="L581" s="47">
        <f>VLOOKUP(A581,'Hospitalisation Details'!A579:M2921,12,FALSE)</f>
        <v>35949</v>
      </c>
      <c r="M581" s="34">
        <f>VLOOKUP(A581,'Hospitalisation Details'!A570:M2912,6,FALSE)</f>
        <v>17128.43</v>
      </c>
      <c r="N581" s="35" t="str">
        <f>VLOOKUP(A581,'Hospitalisation Details'!A579:M2921,7,FALSE)</f>
        <v>tier - 2</v>
      </c>
      <c r="O581" s="35" t="str">
        <f>VLOOKUP(A581,'Hospitalisation Details'!A579:M2921,8,FALSE)</f>
        <v>tier - 3</v>
      </c>
      <c r="P581" s="35" t="str">
        <f>VLOOKUP(A581,'Hospitalisation Details'!A579:M2921,9,FALSE)</f>
        <v>R1016</v>
      </c>
      <c r="Q581" s="35">
        <f ca="1">VLOOKUP(A581,'Hospitalisation Details'!A579:M2921,13,FALSE)</f>
        <v>26</v>
      </c>
      <c r="R581" s="32"/>
    </row>
    <row r="582" spans="1:18" ht="15.75" x14ac:dyDescent="0.25">
      <c r="A582" s="42" t="s">
        <v>1782</v>
      </c>
      <c r="B582" s="35" t="str">
        <f>VLOOKUP(A582,'Customer Names'!A579:D2914,3,FALSE)</f>
        <v>Kieta</v>
      </c>
      <c r="C582" s="35">
        <f>VLOOKUP(A582,'Medical Examinations'!A580:M2922,2,FALSE)</f>
        <v>26.84</v>
      </c>
      <c r="D582" s="35">
        <f>VLOOKUP(A582,'Medical Examinations'!A580:M2922,3,FALSE)</f>
        <v>6.5</v>
      </c>
      <c r="E582" s="35" t="str">
        <f>VLOOKUP(A582,'Medical Examinations'!A580:M2922,4,FALSE)</f>
        <v>No</v>
      </c>
      <c r="F582" s="35" t="str">
        <f>VLOOKUP(A582,'Medical Examinations'!A580:M2922,5,FALSE)</f>
        <v>No</v>
      </c>
      <c r="G582" s="35" t="str">
        <f>VLOOKUP(A582,'Medical Examinations'!A580:M2922,6,FALSE)</f>
        <v>No</v>
      </c>
      <c r="H582" s="35">
        <f>VLOOKUP(A582,'Medical Examinations'!$A$2:$M$2344,7,FALSE)</f>
        <v>0</v>
      </c>
      <c r="I582" s="35" t="str">
        <f>VLOOKUP(A582,'Medical Examinations'!A580:M2922,8,FALSE)</f>
        <v>yes</v>
      </c>
      <c r="J582" s="35" t="str">
        <f>VLOOKUP(A582,'Medical Examinations'!A580:M2922,9,FALSE)</f>
        <v>OVERWEIGHT</v>
      </c>
      <c r="K582" s="35" t="str">
        <f>VLOOKUP(A582,'Medical Examinations'!A580:M2922,10,FALSE)</f>
        <v>DIABETES</v>
      </c>
      <c r="L582" s="47">
        <f>VLOOKUP(A582,'Hospitalisation Details'!A580:M2922,12,FALSE)</f>
        <v>37435</v>
      </c>
      <c r="M582" s="34">
        <f>VLOOKUP(A582,'Hospitalisation Details'!A571:M2913,6,FALSE)</f>
        <v>17085.27</v>
      </c>
      <c r="N582" s="35" t="str">
        <f>VLOOKUP(A582,'Hospitalisation Details'!A580:M2922,7,FALSE)</f>
        <v>tier - 2</v>
      </c>
      <c r="O582" s="35" t="str">
        <f>VLOOKUP(A582,'Hospitalisation Details'!A580:M2922,8,FALSE)</f>
        <v>tier - 3</v>
      </c>
      <c r="P582" s="35" t="str">
        <f>VLOOKUP(A582,'Hospitalisation Details'!A580:M2922,9,FALSE)</f>
        <v>R1013</v>
      </c>
      <c r="Q582" s="35">
        <f ca="1">VLOOKUP(A582,'Hospitalisation Details'!A580:M2922,13,FALSE)</f>
        <v>22</v>
      </c>
      <c r="R582" s="32"/>
    </row>
    <row r="583" spans="1:18" ht="15.75" x14ac:dyDescent="0.25">
      <c r="A583" s="43" t="s">
        <v>1781</v>
      </c>
      <c r="B583" s="35" t="str">
        <f>VLOOKUP(A583,'Customer Names'!A580:D2915,3,FALSE)</f>
        <v>Velez</v>
      </c>
      <c r="C583" s="35">
        <f>VLOOKUP(A583,'Medical Examinations'!A581:M2923,2,FALSE)</f>
        <v>28.3</v>
      </c>
      <c r="D583" s="35">
        <f>VLOOKUP(A583,'Medical Examinations'!A581:M2923,3,FALSE)</f>
        <v>5.73</v>
      </c>
      <c r="E583" s="35" t="str">
        <f>VLOOKUP(A583,'Medical Examinations'!A581:M2923,4,FALSE)</f>
        <v>No</v>
      </c>
      <c r="F583" s="35" t="str">
        <f>VLOOKUP(A583,'Medical Examinations'!A581:M2923,5,FALSE)</f>
        <v>No</v>
      </c>
      <c r="G583" s="35" t="str">
        <f>VLOOKUP(A583,'Medical Examinations'!A581:M2923,6,FALSE)</f>
        <v>Yes</v>
      </c>
      <c r="H583" s="35">
        <f>VLOOKUP(A583,'Medical Examinations'!$A$2:$M$2344,7,FALSE)</f>
        <v>1</v>
      </c>
      <c r="I583" s="35" t="str">
        <f>VLOOKUP(A583,'Medical Examinations'!A581:M2923,8,FALSE)</f>
        <v>yes</v>
      </c>
      <c r="J583" s="35" t="str">
        <f>VLOOKUP(A583,'Medical Examinations'!A581:M2923,9,FALSE)</f>
        <v>OVERWEIGHT</v>
      </c>
      <c r="K583" s="35" t="str">
        <f>VLOOKUP(A583,'Medical Examinations'!A581:M2923,10,FALSE)</f>
        <v>PREDIABETES</v>
      </c>
      <c r="L583" s="47">
        <f>VLOOKUP(A583,'Hospitalisation Details'!A581:M2923,12,FALSE)</f>
        <v>37981</v>
      </c>
      <c r="M583" s="34">
        <f>VLOOKUP(A583,'Hospitalisation Details'!A572:M2914,6,FALSE)</f>
        <v>17081.080000000002</v>
      </c>
      <c r="N583" s="35" t="str">
        <f>VLOOKUP(A583,'Hospitalisation Details'!A581:M2923,7,FALSE)</f>
        <v>tier - 2</v>
      </c>
      <c r="O583" s="35" t="str">
        <f>VLOOKUP(A583,'Hospitalisation Details'!A581:M2923,8,FALSE)</f>
        <v>tier - 2</v>
      </c>
      <c r="P583" s="35" t="str">
        <f>VLOOKUP(A583,'Hospitalisation Details'!A581:M2923,9,FALSE)</f>
        <v>R1011</v>
      </c>
      <c r="Q583" s="35">
        <f ca="1">VLOOKUP(A583,'Hospitalisation Details'!A581:M2923,13,FALSE)</f>
        <v>21</v>
      </c>
      <c r="R583" s="32"/>
    </row>
    <row r="584" spans="1:18" ht="15.75" x14ac:dyDescent="0.25">
      <c r="A584" s="42" t="s">
        <v>1780</v>
      </c>
      <c r="B584" s="35" t="str">
        <f>VLOOKUP(A584,'Customer Names'!A581:D2916,3,FALSE)</f>
        <v>Bussiere</v>
      </c>
      <c r="C584" s="35">
        <f>VLOOKUP(A584,'Medical Examinations'!A582:M2924,2,FALSE)</f>
        <v>27.06</v>
      </c>
      <c r="D584" s="35">
        <f>VLOOKUP(A584,'Medical Examinations'!A582:M2924,3,FALSE)</f>
        <v>5.74</v>
      </c>
      <c r="E584" s="35" t="str">
        <f>VLOOKUP(A584,'Medical Examinations'!A582:M2924,4,FALSE)</f>
        <v>yes</v>
      </c>
      <c r="F584" s="35" t="str">
        <f>VLOOKUP(A584,'Medical Examinations'!A582:M2924,5,FALSE)</f>
        <v>No</v>
      </c>
      <c r="G584" s="35" t="str">
        <f>VLOOKUP(A584,'Medical Examinations'!A582:M2924,6,FALSE)</f>
        <v>No</v>
      </c>
      <c r="H584" s="35">
        <f>VLOOKUP(A584,'Medical Examinations'!$A$2:$M$2344,7,FALSE)</f>
        <v>0</v>
      </c>
      <c r="I584" s="35" t="str">
        <f>VLOOKUP(A584,'Medical Examinations'!A582:M2924,8,FALSE)</f>
        <v>yes</v>
      </c>
      <c r="J584" s="35" t="str">
        <f>VLOOKUP(A584,'Medical Examinations'!A582:M2924,9,FALSE)</f>
        <v>OVERWEIGHT</v>
      </c>
      <c r="K584" s="35" t="str">
        <f>VLOOKUP(A584,'Medical Examinations'!A582:M2924,10,FALSE)</f>
        <v>PREDIABETES</v>
      </c>
      <c r="L584" s="47">
        <f>VLOOKUP(A584,'Hospitalisation Details'!A582:M2924,12,FALSE)</f>
        <v>35226</v>
      </c>
      <c r="M584" s="34">
        <f>VLOOKUP(A584,'Hospitalisation Details'!A573:M2915,6,FALSE)</f>
        <v>17043.34</v>
      </c>
      <c r="N584" s="35" t="str">
        <f>VLOOKUP(A584,'Hospitalisation Details'!A582:M2924,7,FALSE)</f>
        <v>tier - 2</v>
      </c>
      <c r="O584" s="35" t="str">
        <f>VLOOKUP(A584,'Hospitalisation Details'!A582:M2924,8,FALSE)</f>
        <v>tier - 3</v>
      </c>
      <c r="P584" s="35" t="str">
        <f>VLOOKUP(A584,'Hospitalisation Details'!A582:M2924,9,FALSE)</f>
        <v>R1013</v>
      </c>
      <c r="Q584" s="35">
        <f ca="1">VLOOKUP(A584,'Hospitalisation Details'!A582:M2924,13,FALSE)</f>
        <v>28</v>
      </c>
      <c r="R584" s="32"/>
    </row>
    <row r="585" spans="1:18" ht="15.75" x14ac:dyDescent="0.25">
      <c r="A585" s="43" t="s">
        <v>1779</v>
      </c>
      <c r="B585" s="35" t="str">
        <f>VLOOKUP(A585,'Customer Names'!A582:D2917,3,FALSE)</f>
        <v>McCartney</v>
      </c>
      <c r="C585" s="35">
        <f>VLOOKUP(A585,'Medical Examinations'!A583:M2925,2,FALSE)</f>
        <v>47.13</v>
      </c>
      <c r="D585" s="35">
        <f>VLOOKUP(A585,'Medical Examinations'!A583:M2925,3,FALSE)</f>
        <v>8.6999999999999993</v>
      </c>
      <c r="E585" s="35" t="str">
        <f>VLOOKUP(A585,'Medical Examinations'!A583:M2925,4,FALSE)</f>
        <v>No</v>
      </c>
      <c r="F585" s="35" t="str">
        <f>VLOOKUP(A585,'Medical Examinations'!A583:M2925,5,FALSE)</f>
        <v>No</v>
      </c>
      <c r="G585" s="35" t="str">
        <f>VLOOKUP(A585,'Medical Examinations'!A583:M2925,6,FALSE)</f>
        <v>No</v>
      </c>
      <c r="H585" s="35">
        <f>VLOOKUP(A585,'Medical Examinations'!$A$2:$M$2344,7,FALSE)</f>
        <v>0</v>
      </c>
      <c r="I585" s="35" t="str">
        <f>VLOOKUP(A585,'Medical Examinations'!A583:M2925,8,FALSE)</f>
        <v>No</v>
      </c>
      <c r="J585" s="35" t="str">
        <f>VLOOKUP(A585,'Medical Examinations'!A583:M2925,9,FALSE)</f>
        <v>OBESITY</v>
      </c>
      <c r="K585" s="35" t="str">
        <f>VLOOKUP(A585,'Medical Examinations'!A583:M2925,10,FALSE)</f>
        <v>DIABETES</v>
      </c>
      <c r="L585" s="47">
        <f>VLOOKUP(A585,'Hospitalisation Details'!A583:M2925,12,FALSE)</f>
        <v>26167</v>
      </c>
      <c r="M585" s="34">
        <f>VLOOKUP(A585,'Hospitalisation Details'!A574:M2916,6,FALSE)</f>
        <v>17016.009999999998</v>
      </c>
      <c r="N585" s="35" t="str">
        <f>VLOOKUP(A585,'Hospitalisation Details'!A583:M2925,7,FALSE)</f>
        <v>tier - 2</v>
      </c>
      <c r="O585" s="35" t="str">
        <f>VLOOKUP(A585,'Hospitalisation Details'!A583:M2925,8,FALSE)</f>
        <v>tier - 2</v>
      </c>
      <c r="P585" s="35" t="str">
        <f>VLOOKUP(A585,'Hospitalisation Details'!A583:M2925,9,FALSE)</f>
        <v>R1023</v>
      </c>
      <c r="Q585" s="35">
        <f ca="1">VLOOKUP(A585,'Hospitalisation Details'!A583:M2925,13,FALSE)</f>
        <v>53</v>
      </c>
      <c r="R585" s="32"/>
    </row>
    <row r="586" spans="1:18" ht="15.75" x14ac:dyDescent="0.25">
      <c r="A586" s="42" t="s">
        <v>1778</v>
      </c>
      <c r="B586" s="35" t="str">
        <f>VLOOKUP(A586,'Customer Names'!A583:D2918,3,FALSE)</f>
        <v>Bambauer</v>
      </c>
      <c r="C586" s="35">
        <f>VLOOKUP(A586,'Medical Examinations'!A584:M2926,2,FALSE)</f>
        <v>51.72</v>
      </c>
      <c r="D586" s="35">
        <f>VLOOKUP(A586,'Medical Examinations'!A584:M2926,3,FALSE)</f>
        <v>5.09</v>
      </c>
      <c r="E586" s="35" t="str">
        <f>VLOOKUP(A586,'Medical Examinations'!A584:M2926,4,FALSE)</f>
        <v>No</v>
      </c>
      <c r="F586" s="35" t="str">
        <f>VLOOKUP(A586,'Medical Examinations'!A584:M2926,5,FALSE)</f>
        <v>No</v>
      </c>
      <c r="G586" s="35" t="str">
        <f>VLOOKUP(A586,'Medical Examinations'!A584:M2926,6,FALSE)</f>
        <v>No</v>
      </c>
      <c r="H586" s="35">
        <f>VLOOKUP(A586,'Medical Examinations'!$A$2:$M$2344,7,FALSE)</f>
        <v>0</v>
      </c>
      <c r="I586" s="35" t="str">
        <f>VLOOKUP(A586,'Medical Examinations'!A584:M2926,8,FALSE)</f>
        <v>No</v>
      </c>
      <c r="J586" s="35" t="str">
        <f>VLOOKUP(A586,'Medical Examinations'!A584:M2926,9,FALSE)</f>
        <v>OBESITY</v>
      </c>
      <c r="K586" s="35" t="str">
        <f>VLOOKUP(A586,'Medical Examinations'!A584:M2926,10,FALSE)</f>
        <v>NORMAL</v>
      </c>
      <c r="L586" s="47">
        <f>VLOOKUP(A586,'Hospitalisation Details'!A584:M2926,12,FALSE)</f>
        <v>29418</v>
      </c>
      <c r="M586" s="34">
        <f>VLOOKUP(A586,'Hospitalisation Details'!A575:M2917,6,FALSE)</f>
        <v>16990.55</v>
      </c>
      <c r="N586" s="35" t="str">
        <f>VLOOKUP(A586,'Hospitalisation Details'!A584:M2926,7,FALSE)</f>
        <v>tier - 2</v>
      </c>
      <c r="O586" s="35" t="str">
        <f>VLOOKUP(A586,'Hospitalisation Details'!A584:M2926,8,FALSE)</f>
        <v>tier - 3</v>
      </c>
      <c r="P586" s="35" t="str">
        <f>VLOOKUP(A586,'Hospitalisation Details'!A584:M2926,9,FALSE)</f>
        <v>R1012</v>
      </c>
      <c r="Q586" s="35">
        <f ca="1">VLOOKUP(A586,'Hospitalisation Details'!A584:M2926,13,FALSE)</f>
        <v>44</v>
      </c>
      <c r="R586" s="32"/>
    </row>
    <row r="587" spans="1:18" ht="15.75" x14ac:dyDescent="0.25">
      <c r="A587" s="43" t="s">
        <v>1777</v>
      </c>
      <c r="B587" s="35" t="str">
        <f>VLOOKUP(A587,'Customer Names'!A584:D2919,3,FALSE)</f>
        <v>Mertz</v>
      </c>
      <c r="C587" s="35">
        <f>VLOOKUP(A587,'Medical Examinations'!A585:M2927,2,FALSE)</f>
        <v>48.59</v>
      </c>
      <c r="D587" s="35">
        <f>VLOOKUP(A587,'Medical Examinations'!A585:M2927,3,FALSE)</f>
        <v>5.57</v>
      </c>
      <c r="E587" s="35" t="str">
        <f>VLOOKUP(A587,'Medical Examinations'!A585:M2927,4,FALSE)</f>
        <v>No</v>
      </c>
      <c r="F587" s="35" t="str">
        <f>VLOOKUP(A587,'Medical Examinations'!A585:M2927,5,FALSE)</f>
        <v>No</v>
      </c>
      <c r="G587" s="35" t="str">
        <f>VLOOKUP(A587,'Medical Examinations'!A585:M2927,6,FALSE)</f>
        <v>No</v>
      </c>
      <c r="H587" s="35">
        <f>VLOOKUP(A587,'Medical Examinations'!$A$2:$M$2344,7,FALSE)</f>
        <v>0</v>
      </c>
      <c r="I587" s="35" t="str">
        <f>VLOOKUP(A587,'Medical Examinations'!A585:M2927,8,FALSE)</f>
        <v>No</v>
      </c>
      <c r="J587" s="35" t="str">
        <f>VLOOKUP(A587,'Medical Examinations'!A585:M2927,9,FALSE)</f>
        <v>OBESITY</v>
      </c>
      <c r="K587" s="35" t="str">
        <f>VLOOKUP(A587,'Medical Examinations'!A585:M2927,10,FALSE)</f>
        <v>NORMAL</v>
      </c>
      <c r="L587" s="47">
        <f>VLOOKUP(A587,'Hospitalisation Details'!A585:M2927,12,FALSE)</f>
        <v>28362</v>
      </c>
      <c r="M587" s="34">
        <f>VLOOKUP(A587,'Hospitalisation Details'!A576:M2918,6,FALSE)</f>
        <v>16921.09</v>
      </c>
      <c r="N587" s="35" t="str">
        <f>VLOOKUP(A587,'Hospitalisation Details'!A585:M2927,7,FALSE)</f>
        <v>tier - 2</v>
      </c>
      <c r="O587" s="35" t="str">
        <f>VLOOKUP(A587,'Hospitalisation Details'!A585:M2927,8,FALSE)</f>
        <v>tier - 3</v>
      </c>
      <c r="P587" s="35" t="str">
        <f>VLOOKUP(A587,'Hospitalisation Details'!A585:M2927,9,FALSE)</f>
        <v>R1023</v>
      </c>
      <c r="Q587" s="35">
        <f ca="1">VLOOKUP(A587,'Hospitalisation Details'!A585:M2927,13,FALSE)</f>
        <v>47</v>
      </c>
      <c r="R587" s="32"/>
    </row>
    <row r="588" spans="1:18" ht="15.75" x14ac:dyDescent="0.25">
      <c r="A588" s="42" t="s">
        <v>1776</v>
      </c>
      <c r="B588" s="35" t="str">
        <f>VLOOKUP(A588,'Customer Names'!A585:D2920,3,FALSE)</f>
        <v>Mason</v>
      </c>
      <c r="C588" s="35">
        <f>VLOOKUP(A588,'Medical Examinations'!A586:M2928,2,FALSE)</f>
        <v>45.18</v>
      </c>
      <c r="D588" s="35">
        <f>VLOOKUP(A588,'Medical Examinations'!A586:M2928,3,FALSE)</f>
        <v>10.87</v>
      </c>
      <c r="E588" s="35" t="str">
        <f>VLOOKUP(A588,'Medical Examinations'!A586:M2928,4,FALSE)</f>
        <v>No</v>
      </c>
      <c r="F588" s="35" t="str">
        <f>VLOOKUP(A588,'Medical Examinations'!A586:M2928,5,FALSE)</f>
        <v>No</v>
      </c>
      <c r="G588" s="35" t="str">
        <f>VLOOKUP(A588,'Medical Examinations'!A586:M2928,6,FALSE)</f>
        <v>No</v>
      </c>
      <c r="H588" s="35">
        <f>VLOOKUP(A588,'Medical Examinations'!$A$2:$M$2344,7,FALSE)</f>
        <v>0</v>
      </c>
      <c r="I588" s="35" t="str">
        <f>VLOOKUP(A588,'Medical Examinations'!A586:M2928,8,FALSE)</f>
        <v>No</v>
      </c>
      <c r="J588" s="35" t="str">
        <f>VLOOKUP(A588,'Medical Examinations'!A586:M2928,9,FALSE)</f>
        <v>OBESITY</v>
      </c>
      <c r="K588" s="35" t="str">
        <f>VLOOKUP(A588,'Medical Examinations'!A586:M2928,10,FALSE)</f>
        <v>DIABETES</v>
      </c>
      <c r="L588" s="47">
        <f>VLOOKUP(A588,'Hospitalisation Details'!A586:M2928,12,FALSE)</f>
        <v>25132</v>
      </c>
      <c r="M588" s="34">
        <f>VLOOKUP(A588,'Hospitalisation Details'!A577:M2919,6,FALSE)</f>
        <v>16903.5</v>
      </c>
      <c r="N588" s="35" t="str">
        <f>VLOOKUP(A588,'Hospitalisation Details'!A586:M2928,7,FALSE)</f>
        <v>tier - 2</v>
      </c>
      <c r="O588" s="35" t="str">
        <f>VLOOKUP(A588,'Hospitalisation Details'!A586:M2928,8,FALSE)</f>
        <v>tier - 3</v>
      </c>
      <c r="P588" s="35" t="str">
        <f>VLOOKUP(A588,'Hospitalisation Details'!A586:M2928,9,FALSE)</f>
        <v>R1012</v>
      </c>
      <c r="Q588" s="35">
        <f ca="1">VLOOKUP(A588,'Hospitalisation Details'!A586:M2928,13,FALSE)</f>
        <v>56</v>
      </c>
      <c r="R588" s="32"/>
    </row>
    <row r="589" spans="1:18" ht="15.75" x14ac:dyDescent="0.25">
      <c r="A589" s="43" t="s">
        <v>1775</v>
      </c>
      <c r="B589" s="35" t="str">
        <f>VLOOKUP(A589,'Customer Names'!A586:D2921,3,FALSE)</f>
        <v>Rotich</v>
      </c>
      <c r="C589" s="35">
        <f>VLOOKUP(A589,'Medical Examinations'!A587:M2929,2,FALSE)</f>
        <v>27.9</v>
      </c>
      <c r="D589" s="35">
        <f>VLOOKUP(A589,'Medical Examinations'!A587:M2929,3,FALSE)</f>
        <v>6.02</v>
      </c>
      <c r="E589" s="35" t="str">
        <f>VLOOKUP(A589,'Medical Examinations'!A587:M2929,4,FALSE)</f>
        <v>No</v>
      </c>
      <c r="F589" s="35" t="str">
        <f>VLOOKUP(A589,'Medical Examinations'!A587:M2929,5,FALSE)</f>
        <v>No</v>
      </c>
      <c r="G589" s="35" t="str">
        <f>VLOOKUP(A589,'Medical Examinations'!A587:M2929,6,FALSE)</f>
        <v>Yes</v>
      </c>
      <c r="H589" s="35">
        <f>VLOOKUP(A589,'Medical Examinations'!$A$2:$M$2344,7,FALSE)</f>
        <v>1</v>
      </c>
      <c r="I589" s="35" t="str">
        <f>VLOOKUP(A589,'Medical Examinations'!A587:M2929,8,FALSE)</f>
        <v>yes</v>
      </c>
      <c r="J589" s="35" t="str">
        <f>VLOOKUP(A589,'Medical Examinations'!A587:M2929,9,FALSE)</f>
        <v>OVERWEIGHT</v>
      </c>
      <c r="K589" s="35" t="str">
        <f>VLOOKUP(A589,'Medical Examinations'!A587:M2929,10,FALSE)</f>
        <v>PREDIABETES</v>
      </c>
      <c r="L589" s="47">
        <f>VLOOKUP(A589,'Hospitalisation Details'!A587:M2929,12,FALSE)</f>
        <v>37874</v>
      </c>
      <c r="M589" s="34">
        <f>VLOOKUP(A589,'Hospitalisation Details'!A578:M2920,6,FALSE)</f>
        <v>16884.919999999998</v>
      </c>
      <c r="N589" s="35" t="str">
        <f>VLOOKUP(A589,'Hospitalisation Details'!A587:M2929,7,FALSE)</f>
        <v>tier - 2</v>
      </c>
      <c r="O589" s="35" t="str">
        <f>VLOOKUP(A589,'Hospitalisation Details'!A587:M2929,8,FALSE)</f>
        <v>tier - 2</v>
      </c>
      <c r="P589" s="35" t="str">
        <f>VLOOKUP(A589,'Hospitalisation Details'!A587:M2929,9,FALSE)</f>
        <v>R1011</v>
      </c>
      <c r="Q589" s="35">
        <f ca="1">VLOOKUP(A589,'Hospitalisation Details'!A587:M2929,13,FALSE)</f>
        <v>21</v>
      </c>
      <c r="R589" s="32"/>
    </row>
    <row r="590" spans="1:18" ht="15.75" x14ac:dyDescent="0.25">
      <c r="A590" s="42" t="s">
        <v>1774</v>
      </c>
      <c r="B590" s="35" t="str">
        <f>VLOOKUP(A590,'Customer Names'!A587:D2922,3,FALSE)</f>
        <v>Fetzer</v>
      </c>
      <c r="C590" s="35">
        <f>VLOOKUP(A590,'Medical Examinations'!A588:M2930,2,FALSE)</f>
        <v>51.33</v>
      </c>
      <c r="D590" s="35">
        <f>VLOOKUP(A590,'Medical Examinations'!A588:M2930,3,FALSE)</f>
        <v>7</v>
      </c>
      <c r="E590" s="35" t="str">
        <f>VLOOKUP(A590,'Medical Examinations'!A588:M2930,4,FALSE)</f>
        <v>No</v>
      </c>
      <c r="F590" s="35" t="str">
        <f>VLOOKUP(A590,'Medical Examinations'!A588:M2930,5,FALSE)</f>
        <v>No</v>
      </c>
      <c r="G590" s="35" t="str">
        <f>VLOOKUP(A590,'Medical Examinations'!A588:M2930,6,FALSE)</f>
        <v>No</v>
      </c>
      <c r="H590" s="35">
        <f>VLOOKUP(A590,'Medical Examinations'!$A$2:$M$2344,7,FALSE)</f>
        <v>0</v>
      </c>
      <c r="I590" s="35" t="str">
        <f>VLOOKUP(A590,'Medical Examinations'!A588:M2930,8,FALSE)</f>
        <v>No</v>
      </c>
      <c r="J590" s="35" t="str">
        <f>VLOOKUP(A590,'Medical Examinations'!A588:M2930,9,FALSE)</f>
        <v>OBESITY</v>
      </c>
      <c r="K590" s="35" t="str">
        <f>VLOOKUP(A590,'Medical Examinations'!A588:M2930,10,FALSE)</f>
        <v>DIABETES</v>
      </c>
      <c r="L590" s="47">
        <f>VLOOKUP(A590,'Hospitalisation Details'!A588:M2930,12,FALSE)</f>
        <v>27249</v>
      </c>
      <c r="M590" s="34">
        <f>VLOOKUP(A590,'Hospitalisation Details'!A579:M2921,6,FALSE)</f>
        <v>16841.32</v>
      </c>
      <c r="N590" s="35" t="str">
        <f>VLOOKUP(A590,'Hospitalisation Details'!A588:M2930,7,FALSE)</f>
        <v>tier - 2</v>
      </c>
      <c r="O590" s="35" t="str">
        <f>VLOOKUP(A590,'Hospitalisation Details'!A588:M2930,8,FALSE)</f>
        <v>tier - 3</v>
      </c>
      <c r="P590" s="35" t="str">
        <f>VLOOKUP(A590,'Hospitalisation Details'!A588:M2930,9,FALSE)</f>
        <v>R1011</v>
      </c>
      <c r="Q590" s="35">
        <f ca="1">VLOOKUP(A590,'Hospitalisation Details'!A588:M2930,13,FALSE)</f>
        <v>50</v>
      </c>
      <c r="R590" s="32"/>
    </row>
    <row r="591" spans="1:18" ht="15.75" x14ac:dyDescent="0.25">
      <c r="A591" s="43" t="s">
        <v>1773</v>
      </c>
      <c r="B591" s="35" t="str">
        <f>VLOOKUP(A591,'Customer Names'!A588:D2923,3,FALSE)</f>
        <v>Mattis</v>
      </c>
      <c r="C591" s="35">
        <f>VLOOKUP(A591,'Medical Examinations'!A589:M2931,2,FALSE)</f>
        <v>30.59</v>
      </c>
      <c r="D591" s="35">
        <f>VLOOKUP(A591,'Medical Examinations'!A589:M2931,3,FALSE)</f>
        <v>5.56</v>
      </c>
      <c r="E591" s="35" t="str">
        <f>VLOOKUP(A591,'Medical Examinations'!A589:M2931,4,FALSE)</f>
        <v>yes</v>
      </c>
      <c r="F591" s="35" t="str">
        <f>VLOOKUP(A591,'Medical Examinations'!A589:M2931,5,FALSE)</f>
        <v>No</v>
      </c>
      <c r="G591" s="35" t="str">
        <f>VLOOKUP(A591,'Medical Examinations'!A589:M2931,6,FALSE)</f>
        <v>No</v>
      </c>
      <c r="H591" s="35">
        <f>VLOOKUP(A591,'Medical Examinations'!$A$2:$M$2344,7,FALSE)</f>
        <v>1</v>
      </c>
      <c r="I591" s="35" t="str">
        <f>VLOOKUP(A591,'Medical Examinations'!A589:M2931,8,FALSE)</f>
        <v>No</v>
      </c>
      <c r="J591" s="35" t="str">
        <f>VLOOKUP(A591,'Medical Examinations'!A589:M2931,9,FALSE)</f>
        <v>OBESITY</v>
      </c>
      <c r="K591" s="35" t="str">
        <f>VLOOKUP(A591,'Medical Examinations'!A589:M2931,10,FALSE)</f>
        <v>NORMAL</v>
      </c>
      <c r="L591" s="47">
        <f>VLOOKUP(A591,'Hospitalisation Details'!A589:M2931,12,FALSE)</f>
        <v>34991</v>
      </c>
      <c r="M591" s="34">
        <f>VLOOKUP(A591,'Hospitalisation Details'!A580:M2922,6,FALSE)</f>
        <v>16796.41</v>
      </c>
      <c r="N591" s="35" t="str">
        <f>VLOOKUP(A591,'Hospitalisation Details'!A589:M2931,7,FALSE)</f>
        <v>tier - 2</v>
      </c>
      <c r="O591" s="35" t="str">
        <f>VLOOKUP(A591,'Hospitalisation Details'!A589:M2931,8,FALSE)</f>
        <v>tier - 3</v>
      </c>
      <c r="P591" s="35" t="str">
        <f>VLOOKUP(A591,'Hospitalisation Details'!A589:M2931,9,FALSE)</f>
        <v>R1024</v>
      </c>
      <c r="Q591" s="35">
        <f ca="1">VLOOKUP(A591,'Hospitalisation Details'!A589:M2931,13,FALSE)</f>
        <v>29</v>
      </c>
      <c r="R591" s="32"/>
    </row>
    <row r="592" spans="1:18" ht="15.75" x14ac:dyDescent="0.25">
      <c r="A592" s="42" t="s">
        <v>1772</v>
      </c>
      <c r="B592" s="35" t="str">
        <f>VLOOKUP(A592,'Customer Names'!A589:D2924,3,FALSE)</f>
        <v>Cochran</v>
      </c>
      <c r="C592" s="35">
        <f>VLOOKUP(A592,'Medical Examinations'!A590:M2932,2,FALSE)</f>
        <v>39.229999999999997</v>
      </c>
      <c r="D592" s="35">
        <f>VLOOKUP(A592,'Medical Examinations'!A590:M2932,3,FALSE)</f>
        <v>8.4499999999999993</v>
      </c>
      <c r="E592" s="35" t="str">
        <f>VLOOKUP(A592,'Medical Examinations'!A590:M2932,4,FALSE)</f>
        <v>No</v>
      </c>
      <c r="F592" s="35" t="str">
        <f>VLOOKUP(A592,'Medical Examinations'!A590:M2932,5,FALSE)</f>
        <v>No</v>
      </c>
      <c r="G592" s="35" t="str">
        <f>VLOOKUP(A592,'Medical Examinations'!A590:M2932,6,FALSE)</f>
        <v>No</v>
      </c>
      <c r="H592" s="35">
        <f>VLOOKUP(A592,'Medical Examinations'!$A$2:$M$2344,7,FALSE)</f>
        <v>0</v>
      </c>
      <c r="I592" s="35" t="str">
        <f>VLOOKUP(A592,'Medical Examinations'!A590:M2932,8,FALSE)</f>
        <v>No</v>
      </c>
      <c r="J592" s="35" t="str">
        <f>VLOOKUP(A592,'Medical Examinations'!A590:M2932,9,FALSE)</f>
        <v>OBESITY</v>
      </c>
      <c r="K592" s="35" t="str">
        <f>VLOOKUP(A592,'Medical Examinations'!A590:M2932,10,FALSE)</f>
        <v>DIABETES</v>
      </c>
      <c r="L592" s="47">
        <f>VLOOKUP(A592,'Hospitalisation Details'!A590:M2932,12,FALSE)</f>
        <v>22856</v>
      </c>
      <c r="M592" s="34">
        <f>VLOOKUP(A592,'Hospitalisation Details'!A581:M2923,6,FALSE)</f>
        <v>16779.400000000001</v>
      </c>
      <c r="N592" s="35" t="str">
        <f>VLOOKUP(A592,'Hospitalisation Details'!A590:M2932,7,FALSE)</f>
        <v>tier - 2</v>
      </c>
      <c r="O592" s="35" t="str">
        <f>VLOOKUP(A592,'Hospitalisation Details'!A590:M2932,8,FALSE)</f>
        <v>tier - 2</v>
      </c>
      <c r="P592" s="35" t="str">
        <f>VLOOKUP(A592,'Hospitalisation Details'!A590:M2932,9,FALSE)</f>
        <v>R1026</v>
      </c>
      <c r="Q592" s="35">
        <f ca="1">VLOOKUP(A592,'Hospitalisation Details'!A590:M2932,13,FALSE)</f>
        <v>62</v>
      </c>
      <c r="R592" s="32"/>
    </row>
    <row r="593" spans="1:18" ht="15.75" x14ac:dyDescent="0.25">
      <c r="A593" s="43" t="s">
        <v>1771</v>
      </c>
      <c r="B593" s="35" t="str">
        <f>VLOOKUP(A593,'Customer Names'!A590:D2925,3,FALSE)</f>
        <v>Balinsky</v>
      </c>
      <c r="C593" s="35">
        <f>VLOOKUP(A593,'Medical Examinations'!A591:M2933,2,FALSE)</f>
        <v>19.094999999999999</v>
      </c>
      <c r="D593" s="35">
        <f>VLOOKUP(A593,'Medical Examinations'!A591:M2933,3,FALSE)</f>
        <v>6.19</v>
      </c>
      <c r="E593" s="35" t="str">
        <f>VLOOKUP(A593,'Medical Examinations'!A591:M2933,4,FALSE)</f>
        <v>No</v>
      </c>
      <c r="F593" s="35" t="str">
        <f>VLOOKUP(A593,'Medical Examinations'!A591:M2933,5,FALSE)</f>
        <v>No</v>
      </c>
      <c r="G593" s="35" t="str">
        <f>VLOOKUP(A593,'Medical Examinations'!A591:M2933,6,FALSE)</f>
        <v>No</v>
      </c>
      <c r="H593" s="35">
        <f>VLOOKUP(A593,'Medical Examinations'!$A$2:$M$2344,7,FALSE)</f>
        <v>0</v>
      </c>
      <c r="I593" s="35" t="str">
        <f>VLOOKUP(A593,'Medical Examinations'!A591:M2933,8,FALSE)</f>
        <v>yes</v>
      </c>
      <c r="J593" s="35" t="str">
        <f>VLOOKUP(A593,'Medical Examinations'!A591:M2933,9,FALSE)</f>
        <v>NORMAL WEIGHT</v>
      </c>
      <c r="K593" s="35" t="str">
        <f>VLOOKUP(A593,'Medical Examinations'!A591:M2933,10,FALSE)</f>
        <v>PREDIABETES</v>
      </c>
      <c r="L593" s="47">
        <f>VLOOKUP(A593,'Hospitalisation Details'!A591:M2933,12,FALSE)</f>
        <v>32774</v>
      </c>
      <c r="M593" s="34">
        <f>VLOOKUP(A593,'Hospitalisation Details'!A582:M2924,6,FALSE)</f>
        <v>16776.3</v>
      </c>
      <c r="N593" s="35" t="str">
        <f>VLOOKUP(A593,'Hospitalisation Details'!A591:M2933,7,FALSE)</f>
        <v>tier - 2</v>
      </c>
      <c r="O593" s="35" t="str">
        <f>VLOOKUP(A593,'Hospitalisation Details'!A591:M2933,8,FALSE)</f>
        <v>tier - 2</v>
      </c>
      <c r="P593" s="35" t="str">
        <f>VLOOKUP(A593,'Hospitalisation Details'!A591:M2933,9,FALSE)</f>
        <v>R1024</v>
      </c>
      <c r="Q593" s="35">
        <f ca="1">VLOOKUP(A593,'Hospitalisation Details'!A591:M2933,13,FALSE)</f>
        <v>35</v>
      </c>
      <c r="R593" s="32"/>
    </row>
    <row r="594" spans="1:18" ht="15.75" x14ac:dyDescent="0.25">
      <c r="A594" s="42" t="s">
        <v>1770</v>
      </c>
      <c r="B594" s="35" t="str">
        <f>VLOOKUP(A594,'Customer Names'!A591:D2926,3,FALSE)</f>
        <v>Reilly</v>
      </c>
      <c r="C594" s="35">
        <f>VLOOKUP(A594,'Medical Examinations'!A592:M2934,2,FALSE)</f>
        <v>49.72</v>
      </c>
      <c r="D594" s="35">
        <f>VLOOKUP(A594,'Medical Examinations'!A592:M2934,3,FALSE)</f>
        <v>7.71</v>
      </c>
      <c r="E594" s="35" t="str">
        <f>VLOOKUP(A594,'Medical Examinations'!A592:M2934,4,FALSE)</f>
        <v>No</v>
      </c>
      <c r="F594" s="35" t="str">
        <f>VLOOKUP(A594,'Medical Examinations'!A592:M2934,5,FALSE)</f>
        <v>No</v>
      </c>
      <c r="G594" s="35" t="str">
        <f>VLOOKUP(A594,'Medical Examinations'!A592:M2934,6,FALSE)</f>
        <v>No</v>
      </c>
      <c r="H594" s="35">
        <f>VLOOKUP(A594,'Medical Examinations'!$A$2:$M$2344,7,FALSE)</f>
        <v>0</v>
      </c>
      <c r="I594" s="35" t="str">
        <f>VLOOKUP(A594,'Medical Examinations'!A592:M2934,8,FALSE)</f>
        <v>No</v>
      </c>
      <c r="J594" s="35" t="str">
        <f>VLOOKUP(A594,'Medical Examinations'!A592:M2934,9,FALSE)</f>
        <v>OBESITY</v>
      </c>
      <c r="K594" s="35" t="str">
        <f>VLOOKUP(A594,'Medical Examinations'!A592:M2934,10,FALSE)</f>
        <v>DIABETES</v>
      </c>
      <c r="L594" s="47">
        <f>VLOOKUP(A594,'Hospitalisation Details'!A592:M2934,12,FALSE)</f>
        <v>27269</v>
      </c>
      <c r="M594" s="34">
        <f>VLOOKUP(A594,'Hospitalisation Details'!A583:M2925,6,FALSE)</f>
        <v>16770.990000000002</v>
      </c>
      <c r="N594" s="35" t="str">
        <f>VLOOKUP(A594,'Hospitalisation Details'!A592:M2934,7,FALSE)</f>
        <v>tier - 2</v>
      </c>
      <c r="O594" s="35" t="str">
        <f>VLOOKUP(A594,'Hospitalisation Details'!A592:M2934,8,FALSE)</f>
        <v>tier - 1</v>
      </c>
      <c r="P594" s="35" t="str">
        <f>VLOOKUP(A594,'Hospitalisation Details'!A592:M2934,9,FALSE)</f>
        <v>R1012</v>
      </c>
      <c r="Q594" s="35">
        <f ca="1">VLOOKUP(A594,'Hospitalisation Details'!A592:M2934,13,FALSE)</f>
        <v>50</v>
      </c>
      <c r="R594" s="32"/>
    </row>
    <row r="595" spans="1:18" ht="15.75" x14ac:dyDescent="0.25">
      <c r="A595" s="43" t="s">
        <v>1769</v>
      </c>
      <c r="B595" s="35" t="str">
        <f>VLOOKUP(A595,'Customer Names'!A592:D2927,3,FALSE)</f>
        <v>Johnson</v>
      </c>
      <c r="C595" s="35">
        <f>VLOOKUP(A595,'Medical Examinations'!A593:M2935,2,FALSE)</f>
        <v>21.754999999999999</v>
      </c>
      <c r="D595" s="35">
        <f>VLOOKUP(A595,'Medical Examinations'!A593:M2935,3,FALSE)</f>
        <v>4.63</v>
      </c>
      <c r="E595" s="35" t="str">
        <f>VLOOKUP(A595,'Medical Examinations'!A593:M2935,4,FALSE)</f>
        <v>No</v>
      </c>
      <c r="F595" s="35" t="str">
        <f>VLOOKUP(A595,'Medical Examinations'!A593:M2935,5,FALSE)</f>
        <v>No</v>
      </c>
      <c r="G595" s="35" t="str">
        <f>VLOOKUP(A595,'Medical Examinations'!A593:M2935,6,FALSE)</f>
        <v>Yes</v>
      </c>
      <c r="H595" s="35">
        <f>VLOOKUP(A595,'Medical Examinations'!$A$2:$M$2344,7,FALSE)</f>
        <v>1</v>
      </c>
      <c r="I595" s="35" t="str">
        <f>VLOOKUP(A595,'Medical Examinations'!A593:M2935,8,FALSE)</f>
        <v>yes</v>
      </c>
      <c r="J595" s="35" t="str">
        <f>VLOOKUP(A595,'Medical Examinations'!A593:M2935,9,FALSE)</f>
        <v>NORMAL WEIGHT</v>
      </c>
      <c r="K595" s="35" t="str">
        <f>VLOOKUP(A595,'Medical Examinations'!A593:M2935,10,FALSE)</f>
        <v>NORMAL</v>
      </c>
      <c r="L595" s="47">
        <f>VLOOKUP(A595,'Hospitalisation Details'!A593:M2935,12,FALSE)</f>
        <v>34278</v>
      </c>
      <c r="M595" s="34">
        <f>VLOOKUP(A595,'Hospitalisation Details'!A584:M2926,6,FALSE)</f>
        <v>16657.72</v>
      </c>
      <c r="N595" s="35" t="str">
        <f>VLOOKUP(A595,'Hospitalisation Details'!A593:M2935,7,FALSE)</f>
        <v>tier - 2</v>
      </c>
      <c r="O595" s="35" t="str">
        <f>VLOOKUP(A595,'Hospitalisation Details'!A593:M2935,8,FALSE)</f>
        <v>tier - 1</v>
      </c>
      <c r="P595" s="35" t="str">
        <f>VLOOKUP(A595,'Hospitalisation Details'!A593:M2935,9,FALSE)</f>
        <v>R1024</v>
      </c>
      <c r="Q595" s="35">
        <f ca="1">VLOOKUP(A595,'Hospitalisation Details'!A593:M2935,13,FALSE)</f>
        <v>31</v>
      </c>
      <c r="R595" s="32"/>
    </row>
    <row r="596" spans="1:18" ht="15.75" x14ac:dyDescent="0.25">
      <c r="A596" s="42" t="s">
        <v>1768</v>
      </c>
      <c r="B596" s="35" t="str">
        <f>VLOOKUP(A596,'Customer Names'!A593:D2928,3,FALSE)</f>
        <v>Petry</v>
      </c>
      <c r="C596" s="35">
        <f>VLOOKUP(A596,'Medical Examinations'!A594:M2936,2,FALSE)</f>
        <v>48.39</v>
      </c>
      <c r="D596" s="35">
        <f>VLOOKUP(A596,'Medical Examinations'!A594:M2936,3,FALSE)</f>
        <v>4.6100000000000003</v>
      </c>
      <c r="E596" s="35" t="str">
        <f>VLOOKUP(A596,'Medical Examinations'!A594:M2936,4,FALSE)</f>
        <v>No</v>
      </c>
      <c r="F596" s="35" t="str">
        <f>VLOOKUP(A596,'Medical Examinations'!A594:M2936,5,FALSE)</f>
        <v>No</v>
      </c>
      <c r="G596" s="35" t="str">
        <f>VLOOKUP(A596,'Medical Examinations'!A594:M2936,6,FALSE)</f>
        <v>No</v>
      </c>
      <c r="H596" s="35">
        <f>VLOOKUP(A596,'Medical Examinations'!$A$2:$M$2344,7,FALSE)</f>
        <v>0</v>
      </c>
      <c r="I596" s="35" t="str">
        <f>VLOOKUP(A596,'Medical Examinations'!A594:M2936,8,FALSE)</f>
        <v>No</v>
      </c>
      <c r="J596" s="35" t="str">
        <f>VLOOKUP(A596,'Medical Examinations'!A594:M2936,9,FALSE)</f>
        <v>OBESITY</v>
      </c>
      <c r="K596" s="35" t="str">
        <f>VLOOKUP(A596,'Medical Examinations'!A594:M2936,10,FALSE)</f>
        <v>NORMAL</v>
      </c>
      <c r="L596" s="47">
        <f>VLOOKUP(A596,'Hospitalisation Details'!A594:M2936,12,FALSE)</f>
        <v>28393</v>
      </c>
      <c r="M596" s="34">
        <f>VLOOKUP(A596,'Hospitalisation Details'!A585:M2927,6,FALSE)</f>
        <v>16631.61</v>
      </c>
      <c r="N596" s="35" t="str">
        <f>VLOOKUP(A596,'Hospitalisation Details'!A594:M2936,7,FALSE)</f>
        <v>tier - 2</v>
      </c>
      <c r="O596" s="35" t="str">
        <f>VLOOKUP(A596,'Hospitalisation Details'!A594:M2936,8,FALSE)</f>
        <v>tier - 1</v>
      </c>
      <c r="P596" s="35" t="str">
        <f>VLOOKUP(A596,'Hospitalisation Details'!A594:M2936,9,FALSE)</f>
        <v>R1012</v>
      </c>
      <c r="Q596" s="35">
        <f ca="1">VLOOKUP(A596,'Hospitalisation Details'!A594:M2936,13,FALSE)</f>
        <v>47</v>
      </c>
      <c r="R596" s="32"/>
    </row>
    <row r="597" spans="1:18" ht="15.75" x14ac:dyDescent="0.25">
      <c r="A597" s="43" t="s">
        <v>1767</v>
      </c>
      <c r="B597" s="35" t="str">
        <f>VLOOKUP(A597,'Customer Names'!A594:D2929,3,FALSE)</f>
        <v>Laleman</v>
      </c>
      <c r="C597" s="35">
        <f>VLOOKUP(A597,'Medical Examinations'!A595:M2937,2,FALSE)</f>
        <v>47.15</v>
      </c>
      <c r="D597" s="35">
        <f>VLOOKUP(A597,'Medical Examinations'!A595:M2937,3,FALSE)</f>
        <v>9.5299999999999994</v>
      </c>
      <c r="E597" s="35" t="str">
        <f>VLOOKUP(A597,'Medical Examinations'!A595:M2937,4,FALSE)</f>
        <v>yes</v>
      </c>
      <c r="F597" s="35" t="str">
        <f>VLOOKUP(A597,'Medical Examinations'!A595:M2937,5,FALSE)</f>
        <v>No</v>
      </c>
      <c r="G597" s="35" t="str">
        <f>VLOOKUP(A597,'Medical Examinations'!A595:M2937,6,FALSE)</f>
        <v>No</v>
      </c>
      <c r="H597" s="35">
        <f>VLOOKUP(A597,'Medical Examinations'!$A$2:$M$2344,7,FALSE)</f>
        <v>1</v>
      </c>
      <c r="I597" s="35" t="str">
        <f>VLOOKUP(A597,'Medical Examinations'!A595:M2937,8,FALSE)</f>
        <v>No</v>
      </c>
      <c r="J597" s="35" t="str">
        <f>VLOOKUP(A597,'Medical Examinations'!A595:M2937,9,FALSE)</f>
        <v>OBESITY</v>
      </c>
      <c r="K597" s="35" t="str">
        <f>VLOOKUP(A597,'Medical Examinations'!A595:M2937,10,FALSE)</f>
        <v>DIABETES</v>
      </c>
      <c r="L597" s="47">
        <f>VLOOKUP(A597,'Hospitalisation Details'!A595:M2937,12,FALSE)</f>
        <v>27599</v>
      </c>
      <c r="M597" s="34">
        <f>VLOOKUP(A597,'Hospitalisation Details'!A586:M2928,6,FALSE)</f>
        <v>16602.18</v>
      </c>
      <c r="N597" s="35" t="str">
        <f>VLOOKUP(A597,'Hospitalisation Details'!A595:M2937,7,FALSE)</f>
        <v>tier - 2</v>
      </c>
      <c r="O597" s="35" t="str">
        <f>VLOOKUP(A597,'Hospitalisation Details'!A595:M2937,8,FALSE)</f>
        <v>tier - 1</v>
      </c>
      <c r="P597" s="35" t="str">
        <f>VLOOKUP(A597,'Hospitalisation Details'!A595:M2937,9,FALSE)</f>
        <v>R1026</v>
      </c>
      <c r="Q597" s="35">
        <f ca="1">VLOOKUP(A597,'Hospitalisation Details'!A595:M2937,13,FALSE)</f>
        <v>49</v>
      </c>
      <c r="R597" s="32"/>
    </row>
    <row r="598" spans="1:18" ht="15.75" x14ac:dyDescent="0.25">
      <c r="A598" s="42" t="s">
        <v>1766</v>
      </c>
      <c r="B598" s="35" t="str">
        <f>VLOOKUP(A598,'Customer Names'!A595:D2930,3,FALSE)</f>
        <v>Colby</v>
      </c>
      <c r="C598" s="35">
        <f>VLOOKUP(A598,'Medical Examinations'!A596:M2938,2,FALSE)</f>
        <v>47.59</v>
      </c>
      <c r="D598" s="35">
        <f>VLOOKUP(A598,'Medical Examinations'!A596:M2938,3,FALSE)</f>
        <v>11.43</v>
      </c>
      <c r="E598" s="35" t="str">
        <f>VLOOKUP(A598,'Medical Examinations'!A596:M2938,4,FALSE)</f>
        <v>yes</v>
      </c>
      <c r="F598" s="35" t="str">
        <f>VLOOKUP(A598,'Medical Examinations'!A596:M2938,5,FALSE)</f>
        <v>No</v>
      </c>
      <c r="G598" s="35" t="str">
        <f>VLOOKUP(A598,'Medical Examinations'!A596:M2938,6,FALSE)</f>
        <v>No</v>
      </c>
      <c r="H598" s="35">
        <f>VLOOKUP(A598,'Medical Examinations'!$A$2:$M$2344,7,FALSE)</f>
        <v>2</v>
      </c>
      <c r="I598" s="35" t="str">
        <f>VLOOKUP(A598,'Medical Examinations'!A596:M2938,8,FALSE)</f>
        <v>No</v>
      </c>
      <c r="J598" s="35" t="str">
        <f>VLOOKUP(A598,'Medical Examinations'!A596:M2938,9,FALSE)</f>
        <v>OBESITY</v>
      </c>
      <c r="K598" s="35" t="str">
        <f>VLOOKUP(A598,'Medical Examinations'!A596:M2938,10,FALSE)</f>
        <v>DIABETES</v>
      </c>
      <c r="L598" s="47">
        <f>VLOOKUP(A598,'Hospitalisation Details'!A596:M2938,12,FALSE)</f>
        <v>25759</v>
      </c>
      <c r="M598" s="34">
        <f>VLOOKUP(A598,'Hospitalisation Details'!A587:M2929,6,FALSE)</f>
        <v>16600.16</v>
      </c>
      <c r="N598" s="35" t="str">
        <f>VLOOKUP(A598,'Hospitalisation Details'!A596:M2938,7,FALSE)</f>
        <v>tier - 2</v>
      </c>
      <c r="O598" s="35" t="str">
        <f>VLOOKUP(A598,'Hospitalisation Details'!A596:M2938,8,FALSE)</f>
        <v>tier - 2</v>
      </c>
      <c r="P598" s="35" t="str">
        <f>VLOOKUP(A598,'Hospitalisation Details'!A596:M2938,9,FALSE)</f>
        <v>R1011</v>
      </c>
      <c r="Q598" s="35">
        <f ca="1">VLOOKUP(A598,'Hospitalisation Details'!A596:M2938,13,FALSE)</f>
        <v>54</v>
      </c>
      <c r="R598" s="32"/>
    </row>
    <row r="599" spans="1:18" ht="15.75" x14ac:dyDescent="0.25">
      <c r="A599" s="43" t="s">
        <v>1765</v>
      </c>
      <c r="B599" s="35" t="str">
        <f>VLOOKUP(A599,'Customer Names'!A596:D2931,3,FALSE)</f>
        <v>Wathke</v>
      </c>
      <c r="C599" s="35">
        <f>VLOOKUP(A599,'Medical Examinations'!A597:M2939,2,FALSE)</f>
        <v>39.81</v>
      </c>
      <c r="D599" s="35">
        <f>VLOOKUP(A599,'Medical Examinations'!A597:M2939,3,FALSE)</f>
        <v>7.65</v>
      </c>
      <c r="E599" s="35" t="str">
        <f>VLOOKUP(A599,'Medical Examinations'!A597:M2939,4,FALSE)</f>
        <v>yes</v>
      </c>
      <c r="F599" s="35" t="str">
        <f>VLOOKUP(A599,'Medical Examinations'!A597:M2939,5,FALSE)</f>
        <v>No</v>
      </c>
      <c r="G599" s="35" t="str">
        <f>VLOOKUP(A599,'Medical Examinations'!A597:M2939,6,FALSE)</f>
        <v>Yes</v>
      </c>
      <c r="H599" s="35">
        <f>VLOOKUP(A599,'Medical Examinations'!$A$2:$M$2344,7,FALSE)</f>
        <v>1</v>
      </c>
      <c r="I599" s="35" t="str">
        <f>VLOOKUP(A599,'Medical Examinations'!A597:M2939,8,FALSE)</f>
        <v>No</v>
      </c>
      <c r="J599" s="35" t="str">
        <f>VLOOKUP(A599,'Medical Examinations'!A597:M2939,9,FALSE)</f>
        <v>OBESITY</v>
      </c>
      <c r="K599" s="35" t="str">
        <f>VLOOKUP(A599,'Medical Examinations'!A597:M2939,10,FALSE)</f>
        <v>DIABETES</v>
      </c>
      <c r="L599" s="47">
        <f>VLOOKUP(A599,'Hospitalisation Details'!A597:M2939,12,FALSE)</f>
        <v>23187</v>
      </c>
      <c r="M599" s="34">
        <f>VLOOKUP(A599,'Hospitalisation Details'!A588:M2930,6,FALSE)</f>
        <v>16587.96</v>
      </c>
      <c r="N599" s="35" t="str">
        <f>VLOOKUP(A599,'Hospitalisation Details'!A597:M2939,7,FALSE)</f>
        <v>tier - 2</v>
      </c>
      <c r="O599" s="35" t="str">
        <f>VLOOKUP(A599,'Hospitalisation Details'!A597:M2939,8,FALSE)</f>
        <v>tier - 2</v>
      </c>
      <c r="P599" s="35" t="str">
        <f>VLOOKUP(A599,'Hospitalisation Details'!A597:M2939,9,FALSE)</f>
        <v>R1023</v>
      </c>
      <c r="Q599" s="35">
        <f ca="1">VLOOKUP(A599,'Hospitalisation Details'!A597:M2939,13,FALSE)</f>
        <v>61</v>
      </c>
      <c r="R599" s="32"/>
    </row>
    <row r="600" spans="1:18" ht="15.75" x14ac:dyDescent="0.25">
      <c r="A600" s="42" t="s">
        <v>1764</v>
      </c>
      <c r="B600" s="35" t="str">
        <f>VLOOKUP(A600,'Customer Names'!A597:D2932,3,FALSE)</f>
        <v>Daly</v>
      </c>
      <c r="C600" s="35">
        <f>VLOOKUP(A600,'Medical Examinations'!A598:M2940,2,FALSE)</f>
        <v>31.02</v>
      </c>
      <c r="D600" s="35">
        <f>VLOOKUP(A600,'Medical Examinations'!A598:M2940,3,FALSE)</f>
        <v>5.87</v>
      </c>
      <c r="E600" s="35" t="str">
        <f>VLOOKUP(A600,'Medical Examinations'!A598:M2940,4,FALSE)</f>
        <v>yes</v>
      </c>
      <c r="F600" s="35" t="str">
        <f>VLOOKUP(A600,'Medical Examinations'!A598:M2940,5,FALSE)</f>
        <v>No</v>
      </c>
      <c r="G600" s="35" t="str">
        <f>VLOOKUP(A600,'Medical Examinations'!A598:M2940,6,FALSE)</f>
        <v>No</v>
      </c>
      <c r="H600" s="35">
        <f>VLOOKUP(A600,'Medical Examinations'!$A$2:$M$2344,7,FALSE)</f>
        <v>0</v>
      </c>
      <c r="I600" s="35" t="str">
        <f>VLOOKUP(A600,'Medical Examinations'!A598:M2940,8,FALSE)</f>
        <v>No</v>
      </c>
      <c r="J600" s="35" t="str">
        <f>VLOOKUP(A600,'Medical Examinations'!A598:M2940,9,FALSE)</f>
        <v>OBESITY</v>
      </c>
      <c r="K600" s="35" t="str">
        <f>VLOOKUP(A600,'Medical Examinations'!A598:M2940,10,FALSE)</f>
        <v>PREDIABETES</v>
      </c>
      <c r="L600" s="47">
        <f>VLOOKUP(A600,'Hospitalisation Details'!A598:M2940,12,FALSE)</f>
        <v>37067</v>
      </c>
      <c r="M600" s="34">
        <f>VLOOKUP(A600,'Hospitalisation Details'!A589:M2931,6,FALSE)</f>
        <v>16586.5</v>
      </c>
      <c r="N600" s="35" t="str">
        <f>VLOOKUP(A600,'Hospitalisation Details'!A598:M2940,7,FALSE)</f>
        <v>tier - 2</v>
      </c>
      <c r="O600" s="35" t="str">
        <f>VLOOKUP(A600,'Hospitalisation Details'!A598:M2940,8,FALSE)</f>
        <v>tier - 1</v>
      </c>
      <c r="P600" s="35" t="str">
        <f>VLOOKUP(A600,'Hospitalisation Details'!A598:M2940,9,FALSE)</f>
        <v>R1013</v>
      </c>
      <c r="Q600" s="35">
        <f ca="1">VLOOKUP(A600,'Hospitalisation Details'!A598:M2940,13,FALSE)</f>
        <v>23</v>
      </c>
      <c r="R600" s="32"/>
    </row>
    <row r="601" spans="1:18" ht="15.75" x14ac:dyDescent="0.25">
      <c r="A601" s="43" t="s">
        <v>1763</v>
      </c>
      <c r="B601" s="35" t="str">
        <f>VLOOKUP(A601,'Customer Names'!A598:D2933,3,FALSE)</f>
        <v>Dillon</v>
      </c>
      <c r="C601" s="35">
        <f>VLOOKUP(A601,'Medical Examinations'!A599:M2941,2,FALSE)</f>
        <v>24.75</v>
      </c>
      <c r="D601" s="35">
        <f>VLOOKUP(A601,'Medical Examinations'!A599:M2941,3,FALSE)</f>
        <v>4.3600000000000003</v>
      </c>
      <c r="E601" s="35" t="str">
        <f>VLOOKUP(A601,'Medical Examinations'!A599:M2941,4,FALSE)</f>
        <v>yes</v>
      </c>
      <c r="F601" s="35" t="str">
        <f>VLOOKUP(A601,'Medical Examinations'!A599:M2941,5,FALSE)</f>
        <v>No</v>
      </c>
      <c r="G601" s="35" t="str">
        <f>VLOOKUP(A601,'Medical Examinations'!A599:M2941,6,FALSE)</f>
        <v>No</v>
      </c>
      <c r="H601" s="35">
        <f>VLOOKUP(A601,'Medical Examinations'!$A$2:$M$2344,7,FALSE)</f>
        <v>1</v>
      </c>
      <c r="I601" s="35" t="str">
        <f>VLOOKUP(A601,'Medical Examinations'!A599:M2941,8,FALSE)</f>
        <v>yes</v>
      </c>
      <c r="J601" s="35" t="str">
        <f>VLOOKUP(A601,'Medical Examinations'!A599:M2941,9,FALSE)</f>
        <v>NORMAL WEIGHT</v>
      </c>
      <c r="K601" s="35" t="str">
        <f>VLOOKUP(A601,'Medical Examinations'!A599:M2941,10,FALSE)</f>
        <v>NORMAL</v>
      </c>
      <c r="L601" s="47">
        <f>VLOOKUP(A601,'Hospitalisation Details'!A599:M2941,12,FALSE)</f>
        <v>35056</v>
      </c>
      <c r="M601" s="34">
        <f>VLOOKUP(A601,'Hospitalisation Details'!A590:M2932,6,FALSE)</f>
        <v>16577.78</v>
      </c>
      <c r="N601" s="35" t="str">
        <f>VLOOKUP(A601,'Hospitalisation Details'!A599:M2941,7,FALSE)</f>
        <v>tier - 2</v>
      </c>
      <c r="O601" s="35" t="str">
        <f>VLOOKUP(A601,'Hospitalisation Details'!A599:M2941,8,FALSE)</f>
        <v>tier - 1</v>
      </c>
      <c r="P601" s="35" t="str">
        <f>VLOOKUP(A601,'Hospitalisation Details'!A599:M2941,9,FALSE)</f>
        <v>R1013</v>
      </c>
      <c r="Q601" s="35">
        <f ca="1">VLOOKUP(A601,'Hospitalisation Details'!A599:M2941,13,FALSE)</f>
        <v>29</v>
      </c>
      <c r="R601" s="32"/>
    </row>
    <row r="602" spans="1:18" ht="15.75" x14ac:dyDescent="0.25">
      <c r="A602" s="42" t="s">
        <v>1762</v>
      </c>
      <c r="B602" s="35" t="str">
        <f>VLOOKUP(A602,'Customer Names'!A599:D2934,3,FALSE)</f>
        <v>Pontes</v>
      </c>
      <c r="C602" s="35">
        <f>VLOOKUP(A602,'Medical Examinations'!A600:M2942,2,FALSE)</f>
        <v>30.114999999999998</v>
      </c>
      <c r="D602" s="35">
        <f>VLOOKUP(A602,'Medical Examinations'!A600:M2942,3,FALSE)</f>
        <v>10.119999999999999</v>
      </c>
      <c r="E602" s="35" t="str">
        <f>VLOOKUP(A602,'Medical Examinations'!A600:M2942,4,FALSE)</f>
        <v>No</v>
      </c>
      <c r="F602" s="35" t="str">
        <f>VLOOKUP(A602,'Medical Examinations'!A600:M2942,5,FALSE)</f>
        <v>No</v>
      </c>
      <c r="G602" s="35" t="str">
        <f>VLOOKUP(A602,'Medical Examinations'!A600:M2942,6,FALSE)</f>
        <v>No</v>
      </c>
      <c r="H602" s="35">
        <f>VLOOKUP(A602,'Medical Examinations'!$A$2:$M$2344,7,FALSE)</f>
        <v>3</v>
      </c>
      <c r="I602" s="35" t="str">
        <f>VLOOKUP(A602,'Medical Examinations'!A600:M2942,8,FALSE)</f>
        <v>No</v>
      </c>
      <c r="J602" s="35" t="str">
        <f>VLOOKUP(A602,'Medical Examinations'!A600:M2942,9,FALSE)</f>
        <v>OBESITY</v>
      </c>
      <c r="K602" s="35" t="str">
        <f>VLOOKUP(A602,'Medical Examinations'!A600:M2942,10,FALSE)</f>
        <v>DIABETES</v>
      </c>
      <c r="L602" s="47">
        <f>VLOOKUP(A602,'Hospitalisation Details'!A600:M2942,12,FALSE)</f>
        <v>21468</v>
      </c>
      <c r="M602" s="34">
        <f>VLOOKUP(A602,'Hospitalisation Details'!A591:M2933,6,FALSE)</f>
        <v>16455.71</v>
      </c>
      <c r="N602" s="35" t="str">
        <f>VLOOKUP(A602,'Hospitalisation Details'!A600:M2942,7,FALSE)</f>
        <v>tier - 2</v>
      </c>
      <c r="O602" s="35" t="str">
        <f>VLOOKUP(A602,'Hospitalisation Details'!A600:M2942,8,FALSE)</f>
        <v>tier - 2</v>
      </c>
      <c r="P602" s="35" t="str">
        <f>VLOOKUP(A602,'Hospitalisation Details'!A600:M2942,9,FALSE)</f>
        <v>R1012</v>
      </c>
      <c r="Q602" s="35">
        <f ca="1">VLOOKUP(A602,'Hospitalisation Details'!A600:M2942,13,FALSE)</f>
        <v>66</v>
      </c>
      <c r="R602" s="32"/>
    </row>
    <row r="603" spans="1:18" ht="15.75" x14ac:dyDescent="0.25">
      <c r="A603" s="43" t="s">
        <v>1761</v>
      </c>
      <c r="B603" s="35" t="str">
        <f>VLOOKUP(A603,'Customer Names'!A600:D2935,3,FALSE)</f>
        <v>Spies</v>
      </c>
      <c r="C603" s="35">
        <f>VLOOKUP(A603,'Medical Examinations'!A601:M2943,2,FALSE)</f>
        <v>26.03</v>
      </c>
      <c r="D603" s="35">
        <f>VLOOKUP(A603,'Medical Examinations'!A601:M2943,3,FALSE)</f>
        <v>4.01</v>
      </c>
      <c r="E603" s="35" t="str">
        <f>VLOOKUP(A603,'Medical Examinations'!A601:M2943,4,FALSE)</f>
        <v>No</v>
      </c>
      <c r="F603" s="35" t="str">
        <f>VLOOKUP(A603,'Medical Examinations'!A601:M2943,5,FALSE)</f>
        <v>No</v>
      </c>
      <c r="G603" s="35" t="str">
        <f>VLOOKUP(A603,'Medical Examinations'!A601:M2943,6,FALSE)</f>
        <v>Yes</v>
      </c>
      <c r="H603" s="35">
        <f>VLOOKUP(A603,'Medical Examinations'!$A$2:$M$2344,7,FALSE)</f>
        <v>1</v>
      </c>
      <c r="I603" s="35" t="str">
        <f>VLOOKUP(A603,'Medical Examinations'!A601:M2943,8,FALSE)</f>
        <v>yes</v>
      </c>
      <c r="J603" s="35" t="str">
        <f>VLOOKUP(A603,'Medical Examinations'!A601:M2943,9,FALSE)</f>
        <v>OVERWEIGHT</v>
      </c>
      <c r="K603" s="35" t="str">
        <f>VLOOKUP(A603,'Medical Examinations'!A601:M2943,10,FALSE)</f>
        <v>NORMAL</v>
      </c>
      <c r="L603" s="47">
        <f>VLOOKUP(A603,'Hospitalisation Details'!A601:M2943,12,FALSE)</f>
        <v>37975</v>
      </c>
      <c r="M603" s="34">
        <f>VLOOKUP(A603,'Hospitalisation Details'!A592:M2934,6,FALSE)</f>
        <v>16450.89</v>
      </c>
      <c r="N603" s="35" t="str">
        <f>VLOOKUP(A603,'Hospitalisation Details'!A601:M2943,7,FALSE)</f>
        <v>tier - 2</v>
      </c>
      <c r="O603" s="35" t="str">
        <f>VLOOKUP(A603,'Hospitalisation Details'!A601:M2943,8,FALSE)</f>
        <v>tier - 1</v>
      </c>
      <c r="P603" s="35" t="str">
        <f>VLOOKUP(A603,'Hospitalisation Details'!A601:M2943,9,FALSE)</f>
        <v>R1012</v>
      </c>
      <c r="Q603" s="35">
        <f ca="1">VLOOKUP(A603,'Hospitalisation Details'!A601:M2943,13,FALSE)</f>
        <v>21</v>
      </c>
      <c r="R603" s="32"/>
    </row>
    <row r="604" spans="1:18" ht="15.75" x14ac:dyDescent="0.25">
      <c r="A604" s="42" t="s">
        <v>1760</v>
      </c>
      <c r="B604" s="35" t="str">
        <f>VLOOKUP(A604,'Customer Names'!A601:D2936,3,FALSE)</f>
        <v>Greig</v>
      </c>
      <c r="C604" s="35">
        <f>VLOOKUP(A604,'Medical Examinations'!A602:M2944,2,FALSE)</f>
        <v>20.045000000000002</v>
      </c>
      <c r="D604" s="35">
        <f>VLOOKUP(A604,'Medical Examinations'!A602:M2944,3,FALSE)</f>
        <v>4.7699999999999996</v>
      </c>
      <c r="E604" s="35" t="str">
        <f>VLOOKUP(A604,'Medical Examinations'!A602:M2944,4,FALSE)</f>
        <v>yes</v>
      </c>
      <c r="F604" s="35" t="str">
        <f>VLOOKUP(A604,'Medical Examinations'!A602:M2944,5,FALSE)</f>
        <v>No</v>
      </c>
      <c r="G604" s="35" t="str">
        <f>VLOOKUP(A604,'Medical Examinations'!A602:M2944,6,FALSE)</f>
        <v>No</v>
      </c>
      <c r="H604" s="35">
        <f>VLOOKUP(A604,'Medical Examinations'!$A$2:$M$2344,7,FALSE)</f>
        <v>1</v>
      </c>
      <c r="I604" s="35" t="str">
        <f>VLOOKUP(A604,'Medical Examinations'!A602:M2944,8,FALSE)</f>
        <v>yes</v>
      </c>
      <c r="J604" s="35" t="str">
        <f>VLOOKUP(A604,'Medical Examinations'!A602:M2944,9,FALSE)</f>
        <v>NORMAL WEIGHT</v>
      </c>
      <c r="K604" s="35" t="str">
        <f>VLOOKUP(A604,'Medical Examinations'!A602:M2944,10,FALSE)</f>
        <v>NORMAL</v>
      </c>
      <c r="L604" s="47">
        <f>VLOOKUP(A604,'Hospitalisation Details'!A602:M2944,12,FALSE)</f>
        <v>34970</v>
      </c>
      <c r="M604" s="34">
        <f>VLOOKUP(A604,'Hospitalisation Details'!A593:M2935,6,FALSE)</f>
        <v>16420.490000000002</v>
      </c>
      <c r="N604" s="35" t="str">
        <f>VLOOKUP(A604,'Hospitalisation Details'!A602:M2944,7,FALSE)</f>
        <v>tier - 2</v>
      </c>
      <c r="O604" s="35" t="str">
        <f>VLOOKUP(A604,'Hospitalisation Details'!A602:M2944,8,FALSE)</f>
        <v>tier - 3</v>
      </c>
      <c r="P604" s="35" t="str">
        <f>VLOOKUP(A604,'Hospitalisation Details'!A602:M2944,9,FALSE)</f>
        <v>R1012</v>
      </c>
      <c r="Q604" s="35">
        <f ca="1">VLOOKUP(A604,'Hospitalisation Details'!A602:M2944,13,FALSE)</f>
        <v>29</v>
      </c>
      <c r="R604" s="32"/>
    </row>
    <row r="605" spans="1:18" ht="15.75" x14ac:dyDescent="0.25">
      <c r="A605" s="43" t="s">
        <v>1759</v>
      </c>
      <c r="B605" s="35" t="str">
        <f>VLOOKUP(A605,'Customer Names'!A602:D2937,3,FALSE)</f>
        <v>Scott</v>
      </c>
      <c r="C605" s="35">
        <f>VLOOKUP(A605,'Medical Examinations'!A603:M2945,2,FALSE)</f>
        <v>40.24</v>
      </c>
      <c r="D605" s="35">
        <f>VLOOKUP(A605,'Medical Examinations'!A603:M2945,3,FALSE)</f>
        <v>6.83</v>
      </c>
      <c r="E605" s="35" t="str">
        <f>VLOOKUP(A605,'Medical Examinations'!A603:M2945,4,FALSE)</f>
        <v>No</v>
      </c>
      <c r="F605" s="35" t="str">
        <f>VLOOKUP(A605,'Medical Examinations'!A603:M2945,5,FALSE)</f>
        <v>No</v>
      </c>
      <c r="G605" s="35" t="str">
        <f>VLOOKUP(A605,'Medical Examinations'!A603:M2945,6,FALSE)</f>
        <v>No</v>
      </c>
      <c r="H605" s="35">
        <f>VLOOKUP(A605,'Medical Examinations'!$A$2:$M$2344,7,FALSE)</f>
        <v>0</v>
      </c>
      <c r="I605" s="35" t="str">
        <f>VLOOKUP(A605,'Medical Examinations'!A603:M2945,8,FALSE)</f>
        <v>No</v>
      </c>
      <c r="J605" s="35" t="str">
        <f>VLOOKUP(A605,'Medical Examinations'!A603:M2945,9,FALSE)</f>
        <v>OBESITY</v>
      </c>
      <c r="K605" s="35" t="str">
        <f>VLOOKUP(A605,'Medical Examinations'!A603:M2945,10,FALSE)</f>
        <v>DIABETES</v>
      </c>
      <c r="L605" s="47">
        <f>VLOOKUP(A605,'Hospitalisation Details'!A603:M2945,12,FALSE)</f>
        <v>24081</v>
      </c>
      <c r="M605" s="34">
        <f>VLOOKUP(A605,'Hospitalisation Details'!A594:M2936,6,FALSE)</f>
        <v>16351.42</v>
      </c>
      <c r="N605" s="35" t="str">
        <f>VLOOKUP(A605,'Hospitalisation Details'!A603:M2945,7,FALSE)</f>
        <v>tier - 2</v>
      </c>
      <c r="O605" s="35" t="str">
        <f>VLOOKUP(A605,'Hospitalisation Details'!A603:M2945,8,FALSE)</f>
        <v>tier - 3</v>
      </c>
      <c r="P605" s="35" t="str">
        <f>VLOOKUP(A605,'Hospitalisation Details'!A603:M2945,9,FALSE)</f>
        <v>R1026</v>
      </c>
      <c r="Q605" s="35">
        <f ca="1">VLOOKUP(A605,'Hospitalisation Details'!A603:M2945,13,FALSE)</f>
        <v>59</v>
      </c>
      <c r="R605" s="32"/>
    </row>
    <row r="606" spans="1:18" ht="15.75" x14ac:dyDescent="0.25">
      <c r="A606" s="42" t="s">
        <v>1758</v>
      </c>
      <c r="B606" s="35" t="str">
        <f>VLOOKUP(A606,'Customer Names'!A603:D2938,3,FALSE)</f>
        <v>Erlandson</v>
      </c>
      <c r="C606" s="35">
        <f>VLOOKUP(A606,'Medical Examinations'!A604:M2946,2,FALSE)</f>
        <v>43.15</v>
      </c>
      <c r="D606" s="35">
        <f>VLOOKUP(A606,'Medical Examinations'!A604:M2946,3,FALSE)</f>
        <v>6.14</v>
      </c>
      <c r="E606" s="35" t="str">
        <f>VLOOKUP(A606,'Medical Examinations'!A604:M2946,4,FALSE)</f>
        <v>yes</v>
      </c>
      <c r="F606" s="35" t="str">
        <f>VLOOKUP(A606,'Medical Examinations'!A604:M2946,5,FALSE)</f>
        <v>No</v>
      </c>
      <c r="G606" s="35" t="str">
        <f>VLOOKUP(A606,'Medical Examinations'!A604:M2946,6,FALSE)</f>
        <v>Yes</v>
      </c>
      <c r="H606" s="35">
        <f>VLOOKUP(A606,'Medical Examinations'!$A$2:$M$2344,7,FALSE)</f>
        <v>1</v>
      </c>
      <c r="I606" s="35" t="str">
        <f>VLOOKUP(A606,'Medical Examinations'!A604:M2946,8,FALSE)</f>
        <v>No</v>
      </c>
      <c r="J606" s="35" t="str">
        <f>VLOOKUP(A606,'Medical Examinations'!A604:M2946,9,FALSE)</f>
        <v>OBESITY</v>
      </c>
      <c r="K606" s="35" t="str">
        <f>VLOOKUP(A606,'Medical Examinations'!A604:M2946,10,FALSE)</f>
        <v>PREDIABETES</v>
      </c>
      <c r="L606" s="47">
        <f>VLOOKUP(A606,'Hospitalisation Details'!A604:M2946,12,FALSE)</f>
        <v>25423</v>
      </c>
      <c r="M606" s="34">
        <f>VLOOKUP(A606,'Hospitalisation Details'!A595:M2937,6,FALSE)</f>
        <v>16311.05</v>
      </c>
      <c r="N606" s="35" t="str">
        <f>VLOOKUP(A606,'Hospitalisation Details'!A604:M2946,7,FALSE)</f>
        <v>tier - 2</v>
      </c>
      <c r="O606" s="35" t="str">
        <f>VLOOKUP(A606,'Hospitalisation Details'!A604:M2946,8,FALSE)</f>
        <v>tier - 3</v>
      </c>
      <c r="P606" s="35" t="str">
        <f>VLOOKUP(A606,'Hospitalisation Details'!A604:M2946,9,FALSE)</f>
        <v>R1026</v>
      </c>
      <c r="Q606" s="35">
        <f ca="1">VLOOKUP(A606,'Hospitalisation Details'!A604:M2946,13,FALSE)</f>
        <v>55</v>
      </c>
      <c r="R606" s="32"/>
    </row>
    <row r="607" spans="1:18" ht="15.75" x14ac:dyDescent="0.25">
      <c r="A607" s="43" t="s">
        <v>1757</v>
      </c>
      <c r="B607" s="35" t="str">
        <f>VLOOKUP(A607,'Customer Names'!A604:D2939,3,FALSE)</f>
        <v>Autrey</v>
      </c>
      <c r="C607" s="35">
        <f>VLOOKUP(A607,'Medical Examinations'!A605:M2947,2,FALSE)</f>
        <v>27.7</v>
      </c>
      <c r="D607" s="35">
        <f>VLOOKUP(A607,'Medical Examinations'!A605:M2947,3,FALSE)</f>
        <v>5.6</v>
      </c>
      <c r="E607" s="35" t="str">
        <f>VLOOKUP(A607,'Medical Examinations'!A605:M2947,4,FALSE)</f>
        <v>No</v>
      </c>
      <c r="F607" s="35" t="str">
        <f>VLOOKUP(A607,'Medical Examinations'!A605:M2947,5,FALSE)</f>
        <v>No</v>
      </c>
      <c r="G607" s="35" t="str">
        <f>VLOOKUP(A607,'Medical Examinations'!A605:M2947,6,FALSE)</f>
        <v>Yes</v>
      </c>
      <c r="H607" s="35">
        <f>VLOOKUP(A607,'Medical Examinations'!$A$2:$M$2344,7,FALSE)</f>
        <v>1</v>
      </c>
      <c r="I607" s="35" t="str">
        <f>VLOOKUP(A607,'Medical Examinations'!A605:M2947,8,FALSE)</f>
        <v>yes</v>
      </c>
      <c r="J607" s="35" t="str">
        <f>VLOOKUP(A607,'Medical Examinations'!A605:M2947,9,FALSE)</f>
        <v>OVERWEIGHT</v>
      </c>
      <c r="K607" s="35" t="str">
        <f>VLOOKUP(A607,'Medical Examinations'!A605:M2947,10,FALSE)</f>
        <v>NORMAL</v>
      </c>
      <c r="L607" s="47">
        <f>VLOOKUP(A607,'Hospitalisation Details'!A605:M2947,12,FALSE)</f>
        <v>37857</v>
      </c>
      <c r="M607" s="34">
        <f>VLOOKUP(A607,'Hospitalisation Details'!A596:M2938,6,FALSE)</f>
        <v>16297.85</v>
      </c>
      <c r="N607" s="35" t="str">
        <f>VLOOKUP(A607,'Hospitalisation Details'!A605:M2947,7,FALSE)</f>
        <v>tier - 2</v>
      </c>
      <c r="O607" s="35" t="str">
        <f>VLOOKUP(A607,'Hospitalisation Details'!A605:M2947,8,FALSE)</f>
        <v>tier - 3</v>
      </c>
      <c r="P607" s="35" t="str">
        <f>VLOOKUP(A607,'Hospitalisation Details'!A605:M2947,9,FALSE)</f>
        <v>R1011</v>
      </c>
      <c r="Q607" s="35">
        <f ca="1">VLOOKUP(A607,'Hospitalisation Details'!A605:M2947,13,FALSE)</f>
        <v>21</v>
      </c>
      <c r="R607" s="32"/>
    </row>
    <row r="608" spans="1:18" ht="15.75" x14ac:dyDescent="0.25">
      <c r="A608" s="42" t="s">
        <v>1756</v>
      </c>
      <c r="B608" s="35" t="str">
        <f>VLOOKUP(A608,'Customer Names'!A605:D2940,3,FALSE)</f>
        <v>Alleman</v>
      </c>
      <c r="C608" s="35">
        <f>VLOOKUP(A608,'Medical Examinations'!A606:M2948,2,FALSE)</f>
        <v>45.68</v>
      </c>
      <c r="D608" s="35">
        <f>VLOOKUP(A608,'Medical Examinations'!A606:M2948,3,FALSE)</f>
        <v>4.8</v>
      </c>
      <c r="E608" s="35" t="str">
        <f>VLOOKUP(A608,'Medical Examinations'!A606:M2948,4,FALSE)</f>
        <v>No</v>
      </c>
      <c r="F608" s="35" t="str">
        <f>VLOOKUP(A608,'Medical Examinations'!A606:M2948,5,FALSE)</f>
        <v>No</v>
      </c>
      <c r="G608" s="35" t="str">
        <f>VLOOKUP(A608,'Medical Examinations'!A606:M2948,6,FALSE)</f>
        <v>No</v>
      </c>
      <c r="H608" s="35">
        <f>VLOOKUP(A608,'Medical Examinations'!$A$2:$M$2344,7,FALSE)</f>
        <v>2</v>
      </c>
      <c r="I608" s="35" t="str">
        <f>VLOOKUP(A608,'Medical Examinations'!A606:M2948,8,FALSE)</f>
        <v>No</v>
      </c>
      <c r="J608" s="35" t="str">
        <f>VLOOKUP(A608,'Medical Examinations'!A606:M2948,9,FALSE)</f>
        <v>OBESITY</v>
      </c>
      <c r="K608" s="35" t="str">
        <f>VLOOKUP(A608,'Medical Examinations'!A606:M2948,10,FALSE)</f>
        <v>NORMAL</v>
      </c>
      <c r="L608" s="47">
        <f>VLOOKUP(A608,'Hospitalisation Details'!A606:M2948,12,FALSE)</f>
        <v>26510</v>
      </c>
      <c r="M608" s="34">
        <f>VLOOKUP(A608,'Hospitalisation Details'!A597:M2939,6,FALSE)</f>
        <v>16267.32</v>
      </c>
      <c r="N608" s="35" t="str">
        <f>VLOOKUP(A608,'Hospitalisation Details'!A606:M2948,7,FALSE)</f>
        <v>tier - 2</v>
      </c>
      <c r="O608" s="35" t="str">
        <f>VLOOKUP(A608,'Hospitalisation Details'!A606:M2948,8,FALSE)</f>
        <v>tier - 2</v>
      </c>
      <c r="P608" s="35" t="str">
        <f>VLOOKUP(A608,'Hospitalisation Details'!A606:M2948,9,FALSE)</f>
        <v>R1023</v>
      </c>
      <c r="Q608" s="35">
        <f ca="1">VLOOKUP(A608,'Hospitalisation Details'!A606:M2948,13,FALSE)</f>
        <v>52</v>
      </c>
      <c r="R608" s="32"/>
    </row>
    <row r="609" spans="1:18" ht="15.75" x14ac:dyDescent="0.25">
      <c r="A609" s="43" t="s">
        <v>1755</v>
      </c>
      <c r="B609" s="35" t="str">
        <f>VLOOKUP(A609,'Customer Names'!A606:D2941,3,FALSE)</f>
        <v>Michalski</v>
      </c>
      <c r="C609" s="35">
        <f>VLOOKUP(A609,'Medical Examinations'!A607:M2949,2,FALSE)</f>
        <v>27.3</v>
      </c>
      <c r="D609" s="35">
        <f>VLOOKUP(A609,'Medical Examinations'!A607:M2949,3,FALSE)</f>
        <v>11.89</v>
      </c>
      <c r="E609" s="35" t="str">
        <f>VLOOKUP(A609,'Medical Examinations'!A607:M2949,4,FALSE)</f>
        <v>No</v>
      </c>
      <c r="F609" s="35" t="str">
        <f>VLOOKUP(A609,'Medical Examinations'!A607:M2949,5,FALSE)</f>
        <v>No</v>
      </c>
      <c r="G609" s="35" t="str">
        <f>VLOOKUP(A609,'Medical Examinations'!A607:M2949,6,FALSE)</f>
        <v>No</v>
      </c>
      <c r="H609" s="35">
        <f>VLOOKUP(A609,'Medical Examinations'!$A$2:$M$2344,7,FALSE)</f>
        <v>0</v>
      </c>
      <c r="I609" s="35" t="str">
        <f>VLOOKUP(A609,'Medical Examinations'!A607:M2949,8,FALSE)</f>
        <v>yes</v>
      </c>
      <c r="J609" s="35" t="str">
        <f>VLOOKUP(A609,'Medical Examinations'!A607:M2949,9,FALSE)</f>
        <v>OVERWEIGHT</v>
      </c>
      <c r="K609" s="35" t="str">
        <f>VLOOKUP(A609,'Medical Examinations'!A607:M2949,10,FALSE)</f>
        <v>DIABETES</v>
      </c>
      <c r="L609" s="47">
        <f>VLOOKUP(A609,'Hospitalisation Details'!A607:M2949,12,FALSE)</f>
        <v>37507</v>
      </c>
      <c r="M609" s="34">
        <f>VLOOKUP(A609,'Hospitalisation Details'!A598:M2940,6,FALSE)</f>
        <v>16232.85</v>
      </c>
      <c r="N609" s="35" t="str">
        <f>VLOOKUP(A609,'Hospitalisation Details'!A607:M2949,7,FALSE)</f>
        <v>tier - 2</v>
      </c>
      <c r="O609" s="35" t="str">
        <f>VLOOKUP(A609,'Hospitalisation Details'!A607:M2949,8,FALSE)</f>
        <v>tier - 1</v>
      </c>
      <c r="P609" s="35" t="str">
        <f>VLOOKUP(A609,'Hospitalisation Details'!A607:M2949,9,FALSE)</f>
        <v>R1011</v>
      </c>
      <c r="Q609" s="35">
        <f ca="1">VLOOKUP(A609,'Hospitalisation Details'!A607:M2949,13,FALSE)</f>
        <v>22</v>
      </c>
      <c r="R609" s="32"/>
    </row>
    <row r="610" spans="1:18" ht="15.75" x14ac:dyDescent="0.25">
      <c r="A610" s="42" t="s">
        <v>1754</v>
      </c>
      <c r="B610" s="35" t="str">
        <f>VLOOKUP(A610,'Customer Names'!A607:D2942,3,FALSE)</f>
        <v>Grillo</v>
      </c>
      <c r="C610" s="35">
        <f>VLOOKUP(A610,'Medical Examinations'!A608:M2950,2,FALSE)</f>
        <v>54.45</v>
      </c>
      <c r="D610" s="35">
        <f>VLOOKUP(A610,'Medical Examinations'!A608:M2950,3,FALSE)</f>
        <v>4.7300000000000004</v>
      </c>
      <c r="E610" s="35" t="str">
        <f>VLOOKUP(A610,'Medical Examinations'!A608:M2950,4,FALSE)</f>
        <v>yes</v>
      </c>
      <c r="F610" s="35" t="str">
        <f>VLOOKUP(A610,'Medical Examinations'!A608:M2950,5,FALSE)</f>
        <v>No</v>
      </c>
      <c r="G610" s="35" t="str">
        <f>VLOOKUP(A610,'Medical Examinations'!A608:M2950,6,FALSE)</f>
        <v>No</v>
      </c>
      <c r="H610" s="35">
        <f>VLOOKUP(A610,'Medical Examinations'!$A$2:$M$2344,7,FALSE)</f>
        <v>1</v>
      </c>
      <c r="I610" s="35" t="str">
        <f>VLOOKUP(A610,'Medical Examinations'!A608:M2950,8,FALSE)</f>
        <v>No</v>
      </c>
      <c r="J610" s="35" t="str">
        <f>VLOOKUP(A610,'Medical Examinations'!A608:M2950,9,FALSE)</f>
        <v>OBESITY</v>
      </c>
      <c r="K610" s="35" t="str">
        <f>VLOOKUP(A610,'Medical Examinations'!A608:M2950,10,FALSE)</f>
        <v>NORMAL</v>
      </c>
      <c r="L610" s="47">
        <f>VLOOKUP(A610,'Hospitalisation Details'!A608:M2950,12,FALSE)</f>
        <v>32376</v>
      </c>
      <c r="M610" s="34">
        <f>VLOOKUP(A610,'Hospitalisation Details'!A599:M2941,6,FALSE)</f>
        <v>16205.88</v>
      </c>
      <c r="N610" s="35" t="str">
        <f>VLOOKUP(A610,'Hospitalisation Details'!A608:M2950,7,FALSE)</f>
        <v>tier - 2</v>
      </c>
      <c r="O610" s="35" t="str">
        <f>VLOOKUP(A610,'Hospitalisation Details'!A608:M2950,8,FALSE)</f>
        <v>tier - 1</v>
      </c>
      <c r="P610" s="35" t="str">
        <f>VLOOKUP(A610,'Hospitalisation Details'!A608:M2950,9,FALSE)</f>
        <v>R1012</v>
      </c>
      <c r="Q610" s="35">
        <f ca="1">VLOOKUP(A610,'Hospitalisation Details'!A608:M2950,13,FALSE)</f>
        <v>36</v>
      </c>
      <c r="R610" s="32"/>
    </row>
    <row r="611" spans="1:18" ht="15.75" x14ac:dyDescent="0.25">
      <c r="A611" s="43" t="s">
        <v>1753</v>
      </c>
      <c r="B611" s="35" t="str">
        <f>VLOOKUP(A611,'Customer Names'!A608:D2943,3,FALSE)</f>
        <v>Coronado</v>
      </c>
      <c r="C611" s="35">
        <f>VLOOKUP(A611,'Medical Examinations'!A609:M2951,2,FALSE)</f>
        <v>54.43</v>
      </c>
      <c r="D611" s="35">
        <f>VLOOKUP(A611,'Medical Examinations'!A609:M2951,3,FALSE)</f>
        <v>4.6100000000000003</v>
      </c>
      <c r="E611" s="35" t="str">
        <f>VLOOKUP(A611,'Medical Examinations'!A609:M2951,4,FALSE)</f>
        <v>yes</v>
      </c>
      <c r="F611" s="35" t="str">
        <f>VLOOKUP(A611,'Medical Examinations'!A609:M2951,5,FALSE)</f>
        <v>No</v>
      </c>
      <c r="G611" s="35" t="str">
        <f>VLOOKUP(A611,'Medical Examinations'!A609:M2951,6,FALSE)</f>
        <v>No</v>
      </c>
      <c r="H611" s="35">
        <f>VLOOKUP(A611,'Medical Examinations'!$A$2:$M$2344,7,FALSE)</f>
        <v>1</v>
      </c>
      <c r="I611" s="35" t="str">
        <f>VLOOKUP(A611,'Medical Examinations'!A609:M2951,8,FALSE)</f>
        <v>No</v>
      </c>
      <c r="J611" s="35" t="str">
        <f>VLOOKUP(A611,'Medical Examinations'!A609:M2951,9,FALSE)</f>
        <v>OBESITY</v>
      </c>
      <c r="K611" s="35" t="str">
        <f>VLOOKUP(A611,'Medical Examinations'!A609:M2951,10,FALSE)</f>
        <v>NORMAL</v>
      </c>
      <c r="L611" s="47">
        <f>VLOOKUP(A611,'Hospitalisation Details'!A609:M2951,12,FALSE)</f>
        <v>32361</v>
      </c>
      <c r="M611" s="34">
        <f>VLOOKUP(A611,'Hospitalisation Details'!A600:M2942,6,FALSE)</f>
        <v>16199.1</v>
      </c>
      <c r="N611" s="35" t="str">
        <f>VLOOKUP(A611,'Hospitalisation Details'!A609:M2951,7,FALSE)</f>
        <v>tier - 2</v>
      </c>
      <c r="O611" s="35" t="str">
        <f>VLOOKUP(A611,'Hospitalisation Details'!A609:M2951,8,FALSE)</f>
        <v>tier - 2</v>
      </c>
      <c r="P611" s="35" t="str">
        <f>VLOOKUP(A611,'Hospitalisation Details'!A609:M2951,9,FALSE)</f>
        <v>R1012</v>
      </c>
      <c r="Q611" s="35">
        <f ca="1">VLOOKUP(A611,'Hospitalisation Details'!A609:M2951,13,FALSE)</f>
        <v>36</v>
      </c>
      <c r="R611" s="32"/>
    </row>
    <row r="612" spans="1:18" ht="15.75" x14ac:dyDescent="0.25">
      <c r="A612" s="42" t="s">
        <v>1752</v>
      </c>
      <c r="B612" s="35" t="str">
        <f>VLOOKUP(A612,'Customer Names'!A609:D2944,3,FALSE)</f>
        <v>Dewine</v>
      </c>
      <c r="C612" s="35">
        <f>VLOOKUP(A612,'Medical Examinations'!A610:M2952,2,FALSE)</f>
        <v>48.01</v>
      </c>
      <c r="D612" s="35">
        <f>VLOOKUP(A612,'Medical Examinations'!A610:M2952,3,FALSE)</f>
        <v>7.3</v>
      </c>
      <c r="E612" s="35" t="str">
        <f>VLOOKUP(A612,'Medical Examinations'!A610:M2952,4,FALSE)</f>
        <v>No</v>
      </c>
      <c r="F612" s="35" t="str">
        <f>VLOOKUP(A612,'Medical Examinations'!A610:M2952,5,FALSE)</f>
        <v>No</v>
      </c>
      <c r="G612" s="35" t="str">
        <f>VLOOKUP(A612,'Medical Examinations'!A610:M2952,6,FALSE)</f>
        <v>No</v>
      </c>
      <c r="H612" s="35">
        <f>VLOOKUP(A612,'Medical Examinations'!$A$2:$M$2344,7,FALSE)</f>
        <v>0</v>
      </c>
      <c r="I612" s="35" t="str">
        <f>VLOOKUP(A612,'Medical Examinations'!A610:M2952,8,FALSE)</f>
        <v>No</v>
      </c>
      <c r="J612" s="35" t="str">
        <f>VLOOKUP(A612,'Medical Examinations'!A610:M2952,9,FALSE)</f>
        <v>OBESITY</v>
      </c>
      <c r="K612" s="35" t="str">
        <f>VLOOKUP(A612,'Medical Examinations'!A610:M2952,10,FALSE)</f>
        <v>DIABETES</v>
      </c>
      <c r="L612" s="47">
        <f>VLOOKUP(A612,'Hospitalisation Details'!A610:M2952,12,FALSE)</f>
        <v>27283</v>
      </c>
      <c r="M612" s="34">
        <f>VLOOKUP(A612,'Hospitalisation Details'!A601:M2943,6,FALSE)</f>
        <v>16190.97</v>
      </c>
      <c r="N612" s="35" t="str">
        <f>VLOOKUP(A612,'Hospitalisation Details'!A610:M2952,7,FALSE)</f>
        <v>tier - 2</v>
      </c>
      <c r="O612" s="35" t="str">
        <f>VLOOKUP(A612,'Hospitalisation Details'!A610:M2952,8,FALSE)</f>
        <v>tier - 3</v>
      </c>
      <c r="P612" s="35" t="str">
        <f>VLOOKUP(A612,'Hospitalisation Details'!A610:M2952,9,FALSE)</f>
        <v>R1012</v>
      </c>
      <c r="Q612" s="35">
        <f ca="1">VLOOKUP(A612,'Hospitalisation Details'!A610:M2952,13,FALSE)</f>
        <v>50</v>
      </c>
      <c r="R612" s="32"/>
    </row>
    <row r="613" spans="1:18" ht="15.75" x14ac:dyDescent="0.25">
      <c r="A613" s="43" t="s">
        <v>1751</v>
      </c>
      <c r="B613" s="35" t="str">
        <f>VLOOKUP(A613,'Customer Names'!A610:D2945,3,FALSE)</f>
        <v>Carman</v>
      </c>
      <c r="C613" s="35">
        <f>VLOOKUP(A613,'Medical Examinations'!A611:M2953,2,FALSE)</f>
        <v>48.32</v>
      </c>
      <c r="D613" s="35">
        <f>VLOOKUP(A613,'Medical Examinations'!A611:M2953,3,FALSE)</f>
        <v>5.88</v>
      </c>
      <c r="E613" s="35" t="str">
        <f>VLOOKUP(A613,'Medical Examinations'!A611:M2953,4,FALSE)</f>
        <v>No</v>
      </c>
      <c r="F613" s="35" t="str">
        <f>VLOOKUP(A613,'Medical Examinations'!A611:M2953,5,FALSE)</f>
        <v>No</v>
      </c>
      <c r="G613" s="35" t="str">
        <f>VLOOKUP(A613,'Medical Examinations'!A611:M2953,6,FALSE)</f>
        <v>No</v>
      </c>
      <c r="H613" s="35">
        <f>VLOOKUP(A613,'Medical Examinations'!$A$2:$M$2344,7,FALSE)</f>
        <v>0</v>
      </c>
      <c r="I613" s="35" t="str">
        <f>VLOOKUP(A613,'Medical Examinations'!A611:M2953,8,FALSE)</f>
        <v>No</v>
      </c>
      <c r="J613" s="35" t="str">
        <f>VLOOKUP(A613,'Medical Examinations'!A611:M2953,9,FALSE)</f>
        <v>OBESITY</v>
      </c>
      <c r="K613" s="35" t="str">
        <f>VLOOKUP(A613,'Medical Examinations'!A611:M2953,10,FALSE)</f>
        <v>PREDIABETES</v>
      </c>
      <c r="L613" s="47">
        <f>VLOOKUP(A613,'Hospitalisation Details'!A611:M2953,12,FALSE)</f>
        <v>30138</v>
      </c>
      <c r="M613" s="34">
        <f>VLOOKUP(A613,'Hospitalisation Details'!A602:M2944,6,FALSE)</f>
        <v>16152.04</v>
      </c>
      <c r="N613" s="35" t="str">
        <f>VLOOKUP(A613,'Hospitalisation Details'!A611:M2953,7,FALSE)</f>
        <v>tier - 2</v>
      </c>
      <c r="O613" s="35" t="str">
        <f>VLOOKUP(A613,'Hospitalisation Details'!A611:M2953,8,FALSE)</f>
        <v>tier - 1</v>
      </c>
      <c r="P613" s="35" t="str">
        <f>VLOOKUP(A613,'Hospitalisation Details'!A611:M2953,9,FALSE)</f>
        <v>R1026</v>
      </c>
      <c r="Q613" s="35">
        <f ca="1">VLOOKUP(A613,'Hospitalisation Details'!A611:M2953,13,FALSE)</f>
        <v>42</v>
      </c>
      <c r="R613" s="32"/>
    </row>
    <row r="614" spans="1:18" ht="15.75" x14ac:dyDescent="0.25">
      <c r="A614" s="42" t="s">
        <v>1750</v>
      </c>
      <c r="B614" s="35" t="str">
        <f>VLOOKUP(A614,'Customer Names'!A611:D2946,3,FALSE)</f>
        <v>Neems</v>
      </c>
      <c r="C614" s="35">
        <f>VLOOKUP(A614,'Medical Examinations'!A612:M2954,2,FALSE)</f>
        <v>22.895</v>
      </c>
      <c r="D614" s="35">
        <f>VLOOKUP(A614,'Medical Examinations'!A612:M2954,3,FALSE)</f>
        <v>4.0599999999999996</v>
      </c>
      <c r="E614" s="35" t="str">
        <f>VLOOKUP(A614,'Medical Examinations'!A612:M2954,4,FALSE)</f>
        <v>No</v>
      </c>
      <c r="F614" s="35" t="str">
        <f>VLOOKUP(A614,'Medical Examinations'!A612:M2954,5,FALSE)</f>
        <v>No</v>
      </c>
      <c r="G614" s="35" t="str">
        <f>VLOOKUP(A614,'Medical Examinations'!A612:M2954,6,FALSE)</f>
        <v>Yes</v>
      </c>
      <c r="H614" s="35">
        <f>VLOOKUP(A614,'Medical Examinations'!$A$2:$M$2344,7,FALSE)</f>
        <v>1</v>
      </c>
      <c r="I614" s="35" t="str">
        <f>VLOOKUP(A614,'Medical Examinations'!A612:M2954,8,FALSE)</f>
        <v>yes</v>
      </c>
      <c r="J614" s="35" t="str">
        <f>VLOOKUP(A614,'Medical Examinations'!A612:M2954,9,FALSE)</f>
        <v>NORMAL WEIGHT</v>
      </c>
      <c r="K614" s="35" t="str">
        <f>VLOOKUP(A614,'Medical Examinations'!A612:M2954,10,FALSE)</f>
        <v>NORMAL</v>
      </c>
      <c r="L614" s="47">
        <f>VLOOKUP(A614,'Hospitalisation Details'!A612:M2954,12,FALSE)</f>
        <v>34315</v>
      </c>
      <c r="M614" s="34">
        <f>VLOOKUP(A614,'Hospitalisation Details'!A603:M2945,6,FALSE)</f>
        <v>16138.76</v>
      </c>
      <c r="N614" s="35" t="str">
        <f>VLOOKUP(A614,'Hospitalisation Details'!A612:M2954,7,FALSE)</f>
        <v>tier - 2</v>
      </c>
      <c r="O614" s="35" t="str">
        <f>VLOOKUP(A614,'Hospitalisation Details'!A612:M2954,8,FALSE)</f>
        <v>tier - 3</v>
      </c>
      <c r="P614" s="35" t="str">
        <f>VLOOKUP(A614,'Hospitalisation Details'!A612:M2954,9,FALSE)</f>
        <v>R1017</v>
      </c>
      <c r="Q614" s="35">
        <f ca="1">VLOOKUP(A614,'Hospitalisation Details'!A612:M2954,13,FALSE)</f>
        <v>31</v>
      </c>
      <c r="R614" s="32"/>
    </row>
    <row r="615" spans="1:18" ht="15.75" x14ac:dyDescent="0.25">
      <c r="A615" s="43" t="s">
        <v>1749</v>
      </c>
      <c r="B615" s="35" t="str">
        <f>VLOOKUP(A615,'Customer Names'!A612:D2947,3,FALSE)</f>
        <v>Pesyna</v>
      </c>
      <c r="C615" s="35">
        <f>VLOOKUP(A615,'Medical Examinations'!A613:M2955,2,FALSE)</f>
        <v>54.85</v>
      </c>
      <c r="D615" s="35">
        <f>VLOOKUP(A615,'Medical Examinations'!A613:M2955,3,FALSE)</f>
        <v>4.9000000000000004</v>
      </c>
      <c r="E615" s="35" t="str">
        <f>VLOOKUP(A615,'Medical Examinations'!A613:M2955,4,FALSE)</f>
        <v>No</v>
      </c>
      <c r="F615" s="35" t="str">
        <f>VLOOKUP(A615,'Medical Examinations'!A613:M2955,5,FALSE)</f>
        <v>No</v>
      </c>
      <c r="G615" s="35" t="str">
        <f>VLOOKUP(A615,'Medical Examinations'!A613:M2955,6,FALSE)</f>
        <v>No</v>
      </c>
      <c r="H615" s="35">
        <f>VLOOKUP(A615,'Medical Examinations'!$A$2:$M$2344,7,FALSE)</f>
        <v>1</v>
      </c>
      <c r="I615" s="35" t="str">
        <f>VLOOKUP(A615,'Medical Examinations'!A613:M2955,8,FALSE)</f>
        <v>No</v>
      </c>
      <c r="J615" s="35" t="str">
        <f>VLOOKUP(A615,'Medical Examinations'!A613:M2955,9,FALSE)</f>
        <v>OBESITY</v>
      </c>
      <c r="K615" s="35" t="str">
        <f>VLOOKUP(A615,'Medical Examinations'!A613:M2955,10,FALSE)</f>
        <v>NORMAL</v>
      </c>
      <c r="L615" s="47">
        <f>VLOOKUP(A615,'Hospitalisation Details'!A613:M2955,12,FALSE)</f>
        <v>32056</v>
      </c>
      <c r="M615" s="34">
        <f>VLOOKUP(A615,'Hospitalisation Details'!A604:M2946,6,FALSE)</f>
        <v>16122.65</v>
      </c>
      <c r="N615" s="35" t="str">
        <f>VLOOKUP(A615,'Hospitalisation Details'!A613:M2955,7,FALSE)</f>
        <v>tier - 2</v>
      </c>
      <c r="O615" s="35" t="str">
        <f>VLOOKUP(A615,'Hospitalisation Details'!A613:M2955,8,FALSE)</f>
        <v>tier - 1</v>
      </c>
      <c r="P615" s="35" t="str">
        <f>VLOOKUP(A615,'Hospitalisation Details'!A613:M2955,9,FALSE)</f>
        <v>R1011</v>
      </c>
      <c r="Q615" s="35">
        <f ca="1">VLOOKUP(A615,'Hospitalisation Details'!A613:M2955,13,FALSE)</f>
        <v>37</v>
      </c>
      <c r="R615" s="32"/>
    </row>
    <row r="616" spans="1:18" ht="15.75" x14ac:dyDescent="0.25">
      <c r="A616" s="42" t="s">
        <v>1748</v>
      </c>
      <c r="B616" s="35" t="str">
        <f>VLOOKUP(A616,'Customer Names'!A613:D2948,3,FALSE)</f>
        <v>Meling</v>
      </c>
      <c r="C616" s="35">
        <f>VLOOKUP(A616,'Medical Examinations'!A614:M2956,2,FALSE)</f>
        <v>21.85</v>
      </c>
      <c r="D616" s="35">
        <f>VLOOKUP(A616,'Medical Examinations'!A614:M2956,3,FALSE)</f>
        <v>5.52</v>
      </c>
      <c r="E616" s="35" t="str">
        <f>VLOOKUP(A616,'Medical Examinations'!A614:M2956,4,FALSE)</f>
        <v>No</v>
      </c>
      <c r="F616" s="35" t="str">
        <f>VLOOKUP(A616,'Medical Examinations'!A614:M2956,5,FALSE)</f>
        <v>No</v>
      </c>
      <c r="G616" s="35" t="str">
        <f>VLOOKUP(A616,'Medical Examinations'!A614:M2956,6,FALSE)</f>
        <v>Yes</v>
      </c>
      <c r="H616" s="35">
        <f>VLOOKUP(A616,'Medical Examinations'!$A$2:$M$2344,7,FALSE)</f>
        <v>1</v>
      </c>
      <c r="I616" s="35" t="str">
        <f>VLOOKUP(A616,'Medical Examinations'!A614:M2956,8,FALSE)</f>
        <v>yes</v>
      </c>
      <c r="J616" s="35" t="str">
        <f>VLOOKUP(A616,'Medical Examinations'!A614:M2956,9,FALSE)</f>
        <v>NORMAL WEIGHT</v>
      </c>
      <c r="K616" s="35" t="str">
        <f>VLOOKUP(A616,'Medical Examinations'!A614:M2956,10,FALSE)</f>
        <v>NORMAL</v>
      </c>
      <c r="L616" s="47">
        <f>VLOOKUP(A616,'Hospitalisation Details'!A614:M2956,12,FALSE)</f>
        <v>34189</v>
      </c>
      <c r="M616" s="34">
        <f>VLOOKUP(A616,'Hospitalisation Details'!A605:M2947,6,FALSE)</f>
        <v>16115.3</v>
      </c>
      <c r="N616" s="35" t="str">
        <f>VLOOKUP(A616,'Hospitalisation Details'!A614:M2956,7,FALSE)</f>
        <v>tier - 2</v>
      </c>
      <c r="O616" s="35" t="str">
        <f>VLOOKUP(A616,'Hospitalisation Details'!A614:M2956,8,FALSE)</f>
        <v>tier - 1</v>
      </c>
      <c r="P616" s="35" t="str">
        <f>VLOOKUP(A616,'Hospitalisation Details'!A614:M2956,9,FALSE)</f>
        <v>R1024</v>
      </c>
      <c r="Q616" s="35">
        <f ca="1">VLOOKUP(A616,'Hospitalisation Details'!A614:M2956,13,FALSE)</f>
        <v>31</v>
      </c>
      <c r="R616" s="32"/>
    </row>
    <row r="617" spans="1:18" ht="15.75" x14ac:dyDescent="0.25">
      <c r="A617" s="43" t="s">
        <v>1747</v>
      </c>
      <c r="B617" s="35" t="str">
        <f>VLOOKUP(A617,'Customer Names'!A614:D2949,3,FALSE)</f>
        <v>Widlowski</v>
      </c>
      <c r="C617" s="35">
        <f>VLOOKUP(A617,'Medical Examinations'!A615:M2957,2,FALSE)</f>
        <v>51.86</v>
      </c>
      <c r="D617" s="35">
        <f>VLOOKUP(A617,'Medical Examinations'!A615:M2957,3,FALSE)</f>
        <v>5.2</v>
      </c>
      <c r="E617" s="35" t="str">
        <f>VLOOKUP(A617,'Medical Examinations'!A615:M2957,4,FALSE)</f>
        <v>yes</v>
      </c>
      <c r="F617" s="35" t="str">
        <f>VLOOKUP(A617,'Medical Examinations'!A615:M2957,5,FALSE)</f>
        <v>No</v>
      </c>
      <c r="G617" s="35" t="str">
        <f>VLOOKUP(A617,'Medical Examinations'!A615:M2957,6,FALSE)</f>
        <v>No</v>
      </c>
      <c r="H617" s="35">
        <f>VLOOKUP(A617,'Medical Examinations'!$A$2:$M$2344,7,FALSE)</f>
        <v>0</v>
      </c>
      <c r="I617" s="35" t="str">
        <f>VLOOKUP(A617,'Medical Examinations'!A615:M2957,8,FALSE)</f>
        <v>No</v>
      </c>
      <c r="J617" s="35" t="str">
        <f>VLOOKUP(A617,'Medical Examinations'!A615:M2957,9,FALSE)</f>
        <v>OBESITY</v>
      </c>
      <c r="K617" s="35" t="str">
        <f>VLOOKUP(A617,'Medical Examinations'!A615:M2957,10,FALSE)</f>
        <v>NORMAL</v>
      </c>
      <c r="L617" s="47">
        <f>VLOOKUP(A617,'Hospitalisation Details'!A615:M2957,12,FALSE)</f>
        <v>31286</v>
      </c>
      <c r="M617" s="34">
        <f>VLOOKUP(A617,'Hospitalisation Details'!A606:M2948,6,FALSE)</f>
        <v>16097.94</v>
      </c>
      <c r="N617" s="35" t="str">
        <f>VLOOKUP(A617,'Hospitalisation Details'!A615:M2957,7,FALSE)</f>
        <v>tier - 2</v>
      </c>
      <c r="O617" s="35" t="str">
        <f>VLOOKUP(A617,'Hospitalisation Details'!A615:M2957,8,FALSE)</f>
        <v>tier - 3</v>
      </c>
      <c r="P617" s="35" t="str">
        <f>VLOOKUP(A617,'Hospitalisation Details'!A615:M2957,9,FALSE)</f>
        <v>R1012</v>
      </c>
      <c r="Q617" s="35">
        <f ca="1">VLOOKUP(A617,'Hospitalisation Details'!A615:M2957,13,FALSE)</f>
        <v>39</v>
      </c>
      <c r="R617" s="32"/>
    </row>
    <row r="618" spans="1:18" ht="15.75" x14ac:dyDescent="0.25">
      <c r="A618" s="42" t="s">
        <v>1746</v>
      </c>
      <c r="B618" s="35" t="str">
        <f>VLOOKUP(A618,'Customer Names'!A615:D2950,3,FALSE)</f>
        <v>Nadar</v>
      </c>
      <c r="C618" s="35">
        <f>VLOOKUP(A618,'Medical Examinations'!A616:M2958,2,FALSE)</f>
        <v>39.049999999999997</v>
      </c>
      <c r="D618" s="35">
        <f>VLOOKUP(A618,'Medical Examinations'!A616:M2958,3,FALSE)</f>
        <v>7.59</v>
      </c>
      <c r="E618" s="35" t="str">
        <f>VLOOKUP(A618,'Medical Examinations'!A616:M2958,4,FALSE)</f>
        <v>No</v>
      </c>
      <c r="F618" s="35" t="str">
        <f>VLOOKUP(A618,'Medical Examinations'!A616:M2958,5,FALSE)</f>
        <v>No</v>
      </c>
      <c r="G618" s="35" t="str">
        <f>VLOOKUP(A618,'Medical Examinations'!A616:M2958,6,FALSE)</f>
        <v>No</v>
      </c>
      <c r="H618" s="35">
        <f>VLOOKUP(A618,'Medical Examinations'!$A$2:$M$2344,7,FALSE)</f>
        <v>3</v>
      </c>
      <c r="I618" s="35" t="str">
        <f>VLOOKUP(A618,'Medical Examinations'!A616:M2958,8,FALSE)</f>
        <v>No</v>
      </c>
      <c r="J618" s="35" t="str">
        <f>VLOOKUP(A618,'Medical Examinations'!A616:M2958,9,FALSE)</f>
        <v>OBESITY</v>
      </c>
      <c r="K618" s="35" t="str">
        <f>VLOOKUP(A618,'Medical Examinations'!A616:M2958,10,FALSE)</f>
        <v>DIABETES</v>
      </c>
      <c r="L618" s="47">
        <f>VLOOKUP(A618,'Hospitalisation Details'!A616:M2958,12,FALSE)</f>
        <v>21357</v>
      </c>
      <c r="M618" s="34">
        <f>VLOOKUP(A618,'Hospitalisation Details'!A607:M2949,6,FALSE)</f>
        <v>16085.13</v>
      </c>
      <c r="N618" s="35" t="str">
        <f>VLOOKUP(A618,'Hospitalisation Details'!A616:M2958,7,FALSE)</f>
        <v>tier - 2</v>
      </c>
      <c r="O618" s="35" t="str">
        <f>VLOOKUP(A618,'Hospitalisation Details'!A616:M2958,8,FALSE)</f>
        <v>tier - 2</v>
      </c>
      <c r="P618" s="35" t="str">
        <f>VLOOKUP(A618,'Hospitalisation Details'!A616:M2958,9,FALSE)</f>
        <v>R1013</v>
      </c>
      <c r="Q618" s="35">
        <f ca="1">VLOOKUP(A618,'Hospitalisation Details'!A616:M2958,13,FALSE)</f>
        <v>66</v>
      </c>
      <c r="R618" s="32"/>
    </row>
    <row r="619" spans="1:18" ht="15.75" x14ac:dyDescent="0.25">
      <c r="A619" s="43" t="s">
        <v>1745</v>
      </c>
      <c r="B619" s="35" t="str">
        <f>VLOOKUP(A619,'Customer Names'!A616:D2951,3,FALSE)</f>
        <v>Turner</v>
      </c>
      <c r="C619" s="35">
        <f>VLOOKUP(A619,'Medical Examinations'!A617:M2959,2,FALSE)</f>
        <v>31.824999999999999</v>
      </c>
      <c r="D619" s="35">
        <f>VLOOKUP(A619,'Medical Examinations'!A617:M2959,3,FALSE)</f>
        <v>8.2799999999999994</v>
      </c>
      <c r="E619" s="35" t="str">
        <f>VLOOKUP(A619,'Medical Examinations'!A617:M2959,4,FALSE)</f>
        <v>No</v>
      </c>
      <c r="F619" s="35" t="str">
        <f>VLOOKUP(A619,'Medical Examinations'!A617:M2959,5,FALSE)</f>
        <v>No</v>
      </c>
      <c r="G619" s="35" t="str">
        <f>VLOOKUP(A619,'Medical Examinations'!A617:M2959,6,FALSE)</f>
        <v>No</v>
      </c>
      <c r="H619" s="35">
        <f>VLOOKUP(A619,'Medical Examinations'!$A$2:$M$2344,7,FALSE)</f>
        <v>3</v>
      </c>
      <c r="I619" s="35" t="str">
        <f>VLOOKUP(A619,'Medical Examinations'!A617:M2959,8,FALSE)</f>
        <v>No</v>
      </c>
      <c r="J619" s="35" t="str">
        <f>VLOOKUP(A619,'Medical Examinations'!A617:M2959,9,FALSE)</f>
        <v>OBESITY</v>
      </c>
      <c r="K619" s="35" t="str">
        <f>VLOOKUP(A619,'Medical Examinations'!A617:M2959,10,FALSE)</f>
        <v>DIABETES</v>
      </c>
      <c r="L619" s="47">
        <f>VLOOKUP(A619,'Hospitalisation Details'!A617:M2959,12,FALSE)</f>
        <v>21480</v>
      </c>
      <c r="M619" s="34">
        <f>VLOOKUP(A619,'Hospitalisation Details'!A608:M2950,6,FALSE)</f>
        <v>16069.08</v>
      </c>
      <c r="N619" s="35" t="str">
        <f>VLOOKUP(A619,'Hospitalisation Details'!A617:M2959,7,FALSE)</f>
        <v>tier - 2</v>
      </c>
      <c r="O619" s="35" t="str">
        <f>VLOOKUP(A619,'Hospitalisation Details'!A617:M2959,8,FALSE)</f>
        <v>tier - 2</v>
      </c>
      <c r="P619" s="35" t="str">
        <f>VLOOKUP(A619,'Hospitalisation Details'!A617:M2959,9,FALSE)</f>
        <v>R1024</v>
      </c>
      <c r="Q619" s="35">
        <f ca="1">VLOOKUP(A619,'Hospitalisation Details'!A617:M2959,13,FALSE)</f>
        <v>66</v>
      </c>
      <c r="R619" s="32"/>
    </row>
    <row r="620" spans="1:18" ht="15.75" x14ac:dyDescent="0.25">
      <c r="A620" s="42" t="s">
        <v>1744</v>
      </c>
      <c r="B620" s="35" t="str">
        <f>VLOOKUP(A620,'Customer Names'!A617:D2952,3,FALSE)</f>
        <v>Walker</v>
      </c>
      <c r="C620" s="35">
        <f>VLOOKUP(A620,'Medical Examinations'!A618:M2960,2,FALSE)</f>
        <v>46.43</v>
      </c>
      <c r="D620" s="35">
        <f>VLOOKUP(A620,'Medical Examinations'!A618:M2960,3,FALSE)</f>
        <v>6.72</v>
      </c>
      <c r="E620" s="35" t="str">
        <f>VLOOKUP(A620,'Medical Examinations'!A618:M2960,4,FALSE)</f>
        <v>No</v>
      </c>
      <c r="F620" s="35" t="str">
        <f>VLOOKUP(A620,'Medical Examinations'!A618:M2960,5,FALSE)</f>
        <v>No</v>
      </c>
      <c r="G620" s="35" t="str">
        <f>VLOOKUP(A620,'Medical Examinations'!A618:M2960,6,FALSE)</f>
        <v>No</v>
      </c>
      <c r="H620" s="35">
        <f>VLOOKUP(A620,'Medical Examinations'!$A$2:$M$2344,7,FALSE)</f>
        <v>0</v>
      </c>
      <c r="I620" s="35" t="str">
        <f>VLOOKUP(A620,'Medical Examinations'!A618:M2960,8,FALSE)</f>
        <v>No</v>
      </c>
      <c r="J620" s="35" t="str">
        <f>VLOOKUP(A620,'Medical Examinations'!A618:M2960,9,FALSE)</f>
        <v>OBESITY</v>
      </c>
      <c r="K620" s="35" t="str">
        <f>VLOOKUP(A620,'Medical Examinations'!A618:M2960,10,FALSE)</f>
        <v>DIABETES</v>
      </c>
      <c r="L620" s="47">
        <f>VLOOKUP(A620,'Hospitalisation Details'!A618:M2960,12,FALSE)</f>
        <v>28749</v>
      </c>
      <c r="M620" s="34">
        <f>VLOOKUP(A620,'Hospitalisation Details'!A609:M2951,6,FALSE)</f>
        <v>16062.89</v>
      </c>
      <c r="N620" s="35" t="str">
        <f>VLOOKUP(A620,'Hospitalisation Details'!A618:M2960,7,FALSE)</f>
        <v>tier - 2</v>
      </c>
      <c r="O620" s="35" t="str">
        <f>VLOOKUP(A620,'Hospitalisation Details'!A618:M2960,8,FALSE)</f>
        <v>tier - 2</v>
      </c>
      <c r="P620" s="35" t="str">
        <f>VLOOKUP(A620,'Hospitalisation Details'!A618:M2960,9,FALSE)</f>
        <v>R1026</v>
      </c>
      <c r="Q620" s="35">
        <f ca="1">VLOOKUP(A620,'Hospitalisation Details'!A618:M2960,13,FALSE)</f>
        <v>46</v>
      </c>
      <c r="R620" s="32"/>
    </row>
    <row r="621" spans="1:18" ht="15.75" x14ac:dyDescent="0.25">
      <c r="A621" s="43" t="s">
        <v>1743</v>
      </c>
      <c r="B621" s="35" t="str">
        <f>VLOOKUP(A621,'Customer Names'!A618:D2953,3,FALSE)</f>
        <v>Leedham</v>
      </c>
      <c r="C621" s="35">
        <f>VLOOKUP(A621,'Medical Examinations'!A619:M2961,2,FALSE)</f>
        <v>53.63</v>
      </c>
      <c r="D621" s="35">
        <f>VLOOKUP(A621,'Medical Examinations'!A619:M2961,3,FALSE)</f>
        <v>5.47</v>
      </c>
      <c r="E621" s="35" t="str">
        <f>VLOOKUP(A621,'Medical Examinations'!A619:M2961,4,FALSE)</f>
        <v>yes</v>
      </c>
      <c r="F621" s="35" t="str">
        <f>VLOOKUP(A621,'Medical Examinations'!A619:M2961,5,FALSE)</f>
        <v>No</v>
      </c>
      <c r="G621" s="35" t="str">
        <f>VLOOKUP(A621,'Medical Examinations'!A619:M2961,6,FALSE)</f>
        <v>No</v>
      </c>
      <c r="H621" s="35">
        <f>VLOOKUP(A621,'Medical Examinations'!$A$2:$M$2344,7,FALSE)</f>
        <v>1</v>
      </c>
      <c r="I621" s="35" t="str">
        <f>VLOOKUP(A621,'Medical Examinations'!A619:M2961,8,FALSE)</f>
        <v>No</v>
      </c>
      <c r="J621" s="35" t="str">
        <f>VLOOKUP(A621,'Medical Examinations'!A619:M2961,9,FALSE)</f>
        <v>OBESITY</v>
      </c>
      <c r="K621" s="35" t="str">
        <f>VLOOKUP(A621,'Medical Examinations'!A619:M2961,10,FALSE)</f>
        <v>NORMAL</v>
      </c>
      <c r="L621" s="47">
        <f>VLOOKUP(A621,'Hospitalisation Details'!A619:M2961,12,FALSE)</f>
        <v>32482</v>
      </c>
      <c r="M621" s="34">
        <f>VLOOKUP(A621,'Hospitalisation Details'!A610:M2952,6,FALSE)</f>
        <v>16059.06</v>
      </c>
      <c r="N621" s="35" t="str">
        <f>VLOOKUP(A621,'Hospitalisation Details'!A619:M2961,7,FALSE)</f>
        <v>tier - 2</v>
      </c>
      <c r="O621" s="35" t="str">
        <f>VLOOKUP(A621,'Hospitalisation Details'!A619:M2961,8,FALSE)</f>
        <v>tier - 3</v>
      </c>
      <c r="P621" s="35" t="str">
        <f>VLOOKUP(A621,'Hospitalisation Details'!A619:M2961,9,FALSE)</f>
        <v>R1012</v>
      </c>
      <c r="Q621" s="35">
        <f ca="1">VLOOKUP(A621,'Hospitalisation Details'!A619:M2961,13,FALSE)</f>
        <v>36</v>
      </c>
      <c r="R621" s="32"/>
    </row>
    <row r="622" spans="1:18" ht="15.75" x14ac:dyDescent="0.25">
      <c r="A622" s="42" t="s">
        <v>1742</v>
      </c>
      <c r="B622" s="35" t="str">
        <f>VLOOKUP(A622,'Customer Names'!A619:D2954,3,FALSE)</f>
        <v>Haglund</v>
      </c>
      <c r="C622" s="35">
        <f>VLOOKUP(A622,'Medical Examinations'!A620:M2962,2,FALSE)</f>
        <v>48.7</v>
      </c>
      <c r="D622" s="35">
        <f>VLOOKUP(A622,'Medical Examinations'!A620:M2962,3,FALSE)</f>
        <v>4.71</v>
      </c>
      <c r="E622" s="35" t="str">
        <f>VLOOKUP(A622,'Medical Examinations'!A620:M2962,4,FALSE)</f>
        <v>No</v>
      </c>
      <c r="F622" s="35" t="str">
        <f>VLOOKUP(A622,'Medical Examinations'!A620:M2962,5,FALSE)</f>
        <v>No</v>
      </c>
      <c r="G622" s="35" t="str">
        <f>VLOOKUP(A622,'Medical Examinations'!A620:M2962,6,FALSE)</f>
        <v>No</v>
      </c>
      <c r="H622" s="35">
        <f>VLOOKUP(A622,'Medical Examinations'!$A$2:$M$2344,7,FALSE)</f>
        <v>0</v>
      </c>
      <c r="I622" s="35" t="str">
        <f>VLOOKUP(A622,'Medical Examinations'!A620:M2962,8,FALSE)</f>
        <v>No</v>
      </c>
      <c r="J622" s="35" t="str">
        <f>VLOOKUP(A622,'Medical Examinations'!A620:M2962,9,FALSE)</f>
        <v>OBESITY</v>
      </c>
      <c r="K622" s="35" t="str">
        <f>VLOOKUP(A622,'Medical Examinations'!A620:M2962,10,FALSE)</f>
        <v>NORMAL</v>
      </c>
      <c r="L622" s="47">
        <f>VLOOKUP(A622,'Hospitalisation Details'!A620:M2962,12,FALSE)</f>
        <v>29483</v>
      </c>
      <c r="M622" s="34">
        <f>VLOOKUP(A622,'Hospitalisation Details'!A611:M2953,6,FALSE)</f>
        <v>15966.19</v>
      </c>
      <c r="N622" s="35" t="str">
        <f>VLOOKUP(A622,'Hospitalisation Details'!A620:M2962,7,FALSE)</f>
        <v>tier - 2</v>
      </c>
      <c r="O622" s="35" t="str">
        <f>VLOOKUP(A622,'Hospitalisation Details'!A620:M2962,8,FALSE)</f>
        <v>tier - 2</v>
      </c>
      <c r="P622" s="35" t="str">
        <f>VLOOKUP(A622,'Hospitalisation Details'!A620:M2962,9,FALSE)</f>
        <v>R1012</v>
      </c>
      <c r="Q622" s="35">
        <f ca="1">VLOOKUP(A622,'Hospitalisation Details'!A620:M2962,13,FALSE)</f>
        <v>44</v>
      </c>
      <c r="R622" s="32"/>
    </row>
    <row r="623" spans="1:18" ht="15.75" x14ac:dyDescent="0.25">
      <c r="A623" s="43" t="s">
        <v>1741</v>
      </c>
      <c r="B623" s="35" t="str">
        <f>VLOOKUP(A623,'Customer Names'!A620:D2955,3,FALSE)</f>
        <v>Mills</v>
      </c>
      <c r="C623" s="35">
        <f>VLOOKUP(A623,'Medical Examinations'!A621:M2963,2,FALSE)</f>
        <v>48.81</v>
      </c>
      <c r="D623" s="35">
        <f>VLOOKUP(A623,'Medical Examinations'!A621:M2963,3,FALSE)</f>
        <v>5.49</v>
      </c>
      <c r="E623" s="35" t="str">
        <f>VLOOKUP(A623,'Medical Examinations'!A621:M2963,4,FALSE)</f>
        <v>No</v>
      </c>
      <c r="F623" s="35" t="str">
        <f>VLOOKUP(A623,'Medical Examinations'!A621:M2963,5,FALSE)</f>
        <v>No</v>
      </c>
      <c r="G623" s="35" t="str">
        <f>VLOOKUP(A623,'Medical Examinations'!A621:M2963,6,FALSE)</f>
        <v>No</v>
      </c>
      <c r="H623" s="35">
        <f>VLOOKUP(A623,'Medical Examinations'!$A$2:$M$2344,7,FALSE)</f>
        <v>0</v>
      </c>
      <c r="I623" s="35" t="str">
        <f>VLOOKUP(A623,'Medical Examinations'!A621:M2963,8,FALSE)</f>
        <v>No</v>
      </c>
      <c r="J623" s="35" t="str">
        <f>VLOOKUP(A623,'Medical Examinations'!A621:M2963,9,FALSE)</f>
        <v>OBESITY</v>
      </c>
      <c r="K623" s="35" t="str">
        <f>VLOOKUP(A623,'Medical Examinations'!A621:M2963,10,FALSE)</f>
        <v>NORMAL</v>
      </c>
      <c r="L623" s="47">
        <f>VLOOKUP(A623,'Hospitalisation Details'!A621:M2963,12,FALSE)</f>
        <v>30156</v>
      </c>
      <c r="M623" s="34">
        <f>VLOOKUP(A623,'Hospitalisation Details'!A612:M2954,6,FALSE)</f>
        <v>15965.29</v>
      </c>
      <c r="N623" s="35" t="str">
        <f>VLOOKUP(A623,'Hospitalisation Details'!A621:M2963,7,FALSE)</f>
        <v>tier - 2</v>
      </c>
      <c r="O623" s="35" t="str">
        <f>VLOOKUP(A623,'Hospitalisation Details'!A621:M2963,8,FALSE)</f>
        <v>tier - 1</v>
      </c>
      <c r="P623" s="35" t="str">
        <f>VLOOKUP(A623,'Hospitalisation Details'!A621:M2963,9,FALSE)</f>
        <v>R1012</v>
      </c>
      <c r="Q623" s="35">
        <f ca="1">VLOOKUP(A623,'Hospitalisation Details'!A621:M2963,13,FALSE)</f>
        <v>42</v>
      </c>
      <c r="R623" s="32"/>
    </row>
    <row r="624" spans="1:18" ht="15.75" x14ac:dyDescent="0.25">
      <c r="A624" s="42" t="s">
        <v>1740</v>
      </c>
      <c r="B624" s="35" t="str">
        <f>VLOOKUP(A624,'Customer Names'!A621:D2956,3,FALSE)</f>
        <v>Drnjevich</v>
      </c>
      <c r="C624" s="35">
        <f>VLOOKUP(A624,'Medical Examinations'!A622:M2964,2,FALSE)</f>
        <v>47.53</v>
      </c>
      <c r="D624" s="35">
        <f>VLOOKUP(A624,'Medical Examinations'!A622:M2964,3,FALSE)</f>
        <v>4.72</v>
      </c>
      <c r="E624" s="35" t="str">
        <f>VLOOKUP(A624,'Medical Examinations'!A622:M2964,4,FALSE)</f>
        <v>No</v>
      </c>
      <c r="F624" s="35" t="str">
        <f>VLOOKUP(A624,'Medical Examinations'!A622:M2964,5,FALSE)</f>
        <v>No</v>
      </c>
      <c r="G624" s="35" t="str">
        <f>VLOOKUP(A624,'Medical Examinations'!A622:M2964,6,FALSE)</f>
        <v>No</v>
      </c>
      <c r="H624" s="35">
        <f>VLOOKUP(A624,'Medical Examinations'!$A$2:$M$2344,7,FALSE)</f>
        <v>0</v>
      </c>
      <c r="I624" s="35" t="str">
        <f>VLOOKUP(A624,'Medical Examinations'!A622:M2964,8,FALSE)</f>
        <v>No</v>
      </c>
      <c r="J624" s="35" t="str">
        <f>VLOOKUP(A624,'Medical Examinations'!A622:M2964,9,FALSE)</f>
        <v>OBESITY</v>
      </c>
      <c r="K624" s="35" t="str">
        <f>VLOOKUP(A624,'Medical Examinations'!A622:M2964,10,FALSE)</f>
        <v>NORMAL</v>
      </c>
      <c r="L624" s="47">
        <f>VLOOKUP(A624,'Hospitalisation Details'!A622:M2964,12,FALSE)</f>
        <v>29506</v>
      </c>
      <c r="M624" s="34">
        <f>VLOOKUP(A624,'Hospitalisation Details'!A613:M2955,6,FALSE)</f>
        <v>15922.29</v>
      </c>
      <c r="N624" s="35" t="str">
        <f>VLOOKUP(A624,'Hospitalisation Details'!A622:M2964,7,FALSE)</f>
        <v>tier - 2</v>
      </c>
      <c r="O624" s="35" t="str">
        <f>VLOOKUP(A624,'Hospitalisation Details'!A622:M2964,8,FALSE)</f>
        <v>tier - 3</v>
      </c>
      <c r="P624" s="35" t="str">
        <f>VLOOKUP(A624,'Hospitalisation Details'!A622:M2964,9,FALSE)</f>
        <v>R1026</v>
      </c>
      <c r="Q624" s="35">
        <f ca="1">VLOOKUP(A624,'Hospitalisation Details'!A622:M2964,13,FALSE)</f>
        <v>44</v>
      </c>
      <c r="R624" s="32"/>
    </row>
    <row r="625" spans="1:18" ht="15.75" x14ac:dyDescent="0.25">
      <c r="A625" s="43" t="s">
        <v>1739</v>
      </c>
      <c r="B625" s="35" t="str">
        <f>VLOOKUP(A625,'Customer Names'!A622:D2957,3,FALSE)</f>
        <v>Clay</v>
      </c>
      <c r="C625" s="35">
        <f>VLOOKUP(A625,'Medical Examinations'!A623:M2965,2,FALSE)</f>
        <v>36.85</v>
      </c>
      <c r="D625" s="35">
        <f>VLOOKUP(A625,'Medical Examinations'!A623:M2965,3,FALSE)</f>
        <v>6.7</v>
      </c>
      <c r="E625" s="35" t="str">
        <f>VLOOKUP(A625,'Medical Examinations'!A623:M2965,4,FALSE)</f>
        <v>No</v>
      </c>
      <c r="F625" s="35" t="str">
        <f>VLOOKUP(A625,'Medical Examinations'!A623:M2965,5,FALSE)</f>
        <v>No</v>
      </c>
      <c r="G625" s="35" t="str">
        <f>VLOOKUP(A625,'Medical Examinations'!A623:M2965,6,FALSE)</f>
        <v>No</v>
      </c>
      <c r="H625" s="35">
        <f>VLOOKUP(A625,'Medical Examinations'!$A$2:$M$2344,7,FALSE)</f>
        <v>0</v>
      </c>
      <c r="I625" s="35" t="str">
        <f>VLOOKUP(A625,'Medical Examinations'!A623:M2965,8,FALSE)</f>
        <v>No</v>
      </c>
      <c r="J625" s="35" t="str">
        <f>VLOOKUP(A625,'Medical Examinations'!A623:M2965,9,FALSE)</f>
        <v>OBESITY</v>
      </c>
      <c r="K625" s="35" t="str">
        <f>VLOOKUP(A625,'Medical Examinations'!A623:M2965,10,FALSE)</f>
        <v>DIABETES</v>
      </c>
      <c r="L625" s="47">
        <f>VLOOKUP(A625,'Hospitalisation Details'!A623:M2965,12,FALSE)</f>
        <v>23005</v>
      </c>
      <c r="M625" s="34">
        <f>VLOOKUP(A625,'Hospitalisation Details'!A614:M2956,6,FALSE)</f>
        <v>15840.81</v>
      </c>
      <c r="N625" s="35" t="str">
        <f>VLOOKUP(A625,'Hospitalisation Details'!A623:M2965,7,FALSE)</f>
        <v>tier - 2</v>
      </c>
      <c r="O625" s="35" t="str">
        <f>VLOOKUP(A625,'Hospitalisation Details'!A623:M2965,8,FALSE)</f>
        <v>tier - 1</v>
      </c>
      <c r="P625" s="35" t="str">
        <f>VLOOKUP(A625,'Hospitalisation Details'!A623:M2965,9,FALSE)</f>
        <v>R1022</v>
      </c>
      <c r="Q625" s="35">
        <f ca="1">VLOOKUP(A625,'Hospitalisation Details'!A623:M2965,13,FALSE)</f>
        <v>62</v>
      </c>
      <c r="R625" s="32"/>
    </row>
    <row r="626" spans="1:18" ht="15.75" x14ac:dyDescent="0.25">
      <c r="A626" s="42" t="s">
        <v>1738</v>
      </c>
      <c r="B626" s="35" t="str">
        <f>VLOOKUP(A626,'Customer Names'!A623:D2958,3,FALSE)</f>
        <v>Marbury</v>
      </c>
      <c r="C626" s="35">
        <f>VLOOKUP(A626,'Medical Examinations'!A624:M2966,2,FALSE)</f>
        <v>29.3</v>
      </c>
      <c r="D626" s="35">
        <f>VLOOKUP(A626,'Medical Examinations'!A624:M2966,3,FALSE)</f>
        <v>5.5</v>
      </c>
      <c r="E626" s="35" t="str">
        <f>VLOOKUP(A626,'Medical Examinations'!A624:M2966,4,FALSE)</f>
        <v>No</v>
      </c>
      <c r="F626" s="35" t="str">
        <f>VLOOKUP(A626,'Medical Examinations'!A624:M2966,5,FALSE)</f>
        <v>No</v>
      </c>
      <c r="G626" s="35" t="str">
        <f>VLOOKUP(A626,'Medical Examinations'!A624:M2966,6,FALSE)</f>
        <v>No</v>
      </c>
      <c r="H626" s="35">
        <f>VLOOKUP(A626,'Medical Examinations'!$A$2:$M$2344,7,FALSE)</f>
        <v>0</v>
      </c>
      <c r="I626" s="35" t="str">
        <f>VLOOKUP(A626,'Medical Examinations'!A624:M2966,8,FALSE)</f>
        <v>No</v>
      </c>
      <c r="J626" s="35" t="str">
        <f>VLOOKUP(A626,'Medical Examinations'!A624:M2966,9,FALSE)</f>
        <v>OVERWEIGHT</v>
      </c>
      <c r="K626" s="35" t="str">
        <f>VLOOKUP(A626,'Medical Examinations'!A624:M2966,10,FALSE)</f>
        <v>NORMAL</v>
      </c>
      <c r="L626" s="47">
        <f>VLOOKUP(A626,'Hospitalisation Details'!A624:M2966,12,FALSE)</f>
        <v>30266</v>
      </c>
      <c r="M626" s="34">
        <f>VLOOKUP(A626,'Hospitalisation Details'!A615:M2957,6,FALSE)</f>
        <v>15828.82</v>
      </c>
      <c r="N626" s="35" t="str">
        <f>VLOOKUP(A626,'Hospitalisation Details'!A624:M2966,7,FALSE)</f>
        <v>tier - 2</v>
      </c>
      <c r="O626" s="35" t="str">
        <f>VLOOKUP(A626,'Hospitalisation Details'!A624:M2966,8,FALSE)</f>
        <v>tier - 3</v>
      </c>
      <c r="P626" s="35" t="str">
        <f>VLOOKUP(A626,'Hospitalisation Details'!A624:M2966,9,FALSE)</f>
        <v>R1011</v>
      </c>
      <c r="Q626" s="35">
        <f ca="1">VLOOKUP(A626,'Hospitalisation Details'!A624:M2966,13,FALSE)</f>
        <v>42</v>
      </c>
      <c r="R626" s="32"/>
    </row>
    <row r="627" spans="1:18" ht="15.75" x14ac:dyDescent="0.25">
      <c r="A627" s="43" t="s">
        <v>1737</v>
      </c>
      <c r="B627" s="35" t="str">
        <f>VLOOKUP(A627,'Customer Names'!A624:D2959,3,FALSE)</f>
        <v>Coon</v>
      </c>
      <c r="C627" s="35">
        <f>VLOOKUP(A627,'Medical Examinations'!A625:M2967,2,FALSE)</f>
        <v>19.3</v>
      </c>
      <c r="D627" s="35">
        <f>VLOOKUP(A627,'Medical Examinations'!A625:M2967,3,FALSE)</f>
        <v>4.46</v>
      </c>
      <c r="E627" s="35" t="str">
        <f>VLOOKUP(A627,'Medical Examinations'!A625:M2967,4,FALSE)</f>
        <v>No</v>
      </c>
      <c r="F627" s="35" t="str">
        <f>VLOOKUP(A627,'Medical Examinations'!A625:M2967,5,FALSE)</f>
        <v>No</v>
      </c>
      <c r="G627" s="35" t="str">
        <f>VLOOKUP(A627,'Medical Examinations'!A625:M2967,6,FALSE)</f>
        <v>No</v>
      </c>
      <c r="H627" s="35">
        <f>VLOOKUP(A627,'Medical Examinations'!$A$2:$M$2344,7,FALSE)</f>
        <v>1</v>
      </c>
      <c r="I627" s="35" t="str">
        <f>VLOOKUP(A627,'Medical Examinations'!A625:M2967,8,FALSE)</f>
        <v>yes</v>
      </c>
      <c r="J627" s="35" t="str">
        <f>VLOOKUP(A627,'Medical Examinations'!A625:M2967,9,FALSE)</f>
        <v>NORMAL WEIGHT</v>
      </c>
      <c r="K627" s="35" t="str">
        <f>VLOOKUP(A627,'Medical Examinations'!A625:M2967,10,FALSE)</f>
        <v>NORMAL</v>
      </c>
      <c r="L627" s="47">
        <f>VLOOKUP(A627,'Hospitalisation Details'!A625:M2967,12,FALSE)</f>
        <v>30859</v>
      </c>
      <c r="M627" s="34">
        <f>VLOOKUP(A627,'Hospitalisation Details'!A616:M2958,6,FALSE)</f>
        <v>15820.7</v>
      </c>
      <c r="N627" s="35" t="str">
        <f>VLOOKUP(A627,'Hospitalisation Details'!A625:M2967,7,FALSE)</f>
        <v>tier - 2</v>
      </c>
      <c r="O627" s="35" t="str">
        <f>VLOOKUP(A627,'Hospitalisation Details'!A625:M2967,8,FALSE)</f>
        <v>tier - 3</v>
      </c>
      <c r="P627" s="35" t="str">
        <f>VLOOKUP(A627,'Hospitalisation Details'!A625:M2967,9,FALSE)</f>
        <v>R1011</v>
      </c>
      <c r="Q627" s="35">
        <f ca="1">VLOOKUP(A627,'Hospitalisation Details'!A625:M2967,13,FALSE)</f>
        <v>40</v>
      </c>
      <c r="R627" s="32"/>
    </row>
    <row r="628" spans="1:18" ht="15.75" x14ac:dyDescent="0.25">
      <c r="A628" s="42" t="s">
        <v>1736</v>
      </c>
      <c r="B628" s="35" t="str">
        <f>VLOOKUP(A628,'Customer Names'!A625:D2960,3,FALSE)</f>
        <v>Vanttinen</v>
      </c>
      <c r="C628" s="35">
        <f>VLOOKUP(A628,'Medical Examinations'!A626:M2968,2,FALSE)</f>
        <v>24.13</v>
      </c>
      <c r="D628" s="35">
        <f>VLOOKUP(A628,'Medical Examinations'!A626:M2968,3,FALSE)</f>
        <v>5.29</v>
      </c>
      <c r="E628" s="35" t="str">
        <f>VLOOKUP(A628,'Medical Examinations'!A626:M2968,4,FALSE)</f>
        <v>yes</v>
      </c>
      <c r="F628" s="35" t="str">
        <f>VLOOKUP(A628,'Medical Examinations'!A626:M2968,5,FALSE)</f>
        <v>No</v>
      </c>
      <c r="G628" s="35" t="str">
        <f>VLOOKUP(A628,'Medical Examinations'!A626:M2968,6,FALSE)</f>
        <v>Yes</v>
      </c>
      <c r="H628" s="35">
        <f>VLOOKUP(A628,'Medical Examinations'!$A$2:$M$2344,7,FALSE)</f>
        <v>1</v>
      </c>
      <c r="I628" s="35" t="str">
        <f>VLOOKUP(A628,'Medical Examinations'!A626:M2968,8,FALSE)</f>
        <v>yes</v>
      </c>
      <c r="J628" s="35" t="str">
        <f>VLOOKUP(A628,'Medical Examinations'!A626:M2968,9,FALSE)</f>
        <v>NORMAL WEIGHT</v>
      </c>
      <c r="K628" s="35" t="str">
        <f>VLOOKUP(A628,'Medical Examinations'!A626:M2968,10,FALSE)</f>
        <v>NORMAL</v>
      </c>
      <c r="L628" s="47">
        <f>VLOOKUP(A628,'Hospitalisation Details'!A626:M2968,12,FALSE)</f>
        <v>35712</v>
      </c>
      <c r="M628" s="34">
        <f>VLOOKUP(A628,'Hospitalisation Details'!A617:M2959,6,FALSE)</f>
        <v>15817.99</v>
      </c>
      <c r="N628" s="35" t="str">
        <f>VLOOKUP(A628,'Hospitalisation Details'!A626:M2968,7,FALSE)</f>
        <v>tier - 2</v>
      </c>
      <c r="O628" s="35" t="str">
        <f>VLOOKUP(A628,'Hospitalisation Details'!A626:M2968,8,FALSE)</f>
        <v>tier - 2</v>
      </c>
      <c r="P628" s="35" t="str">
        <f>VLOOKUP(A628,'Hospitalisation Details'!A626:M2968,9,FALSE)</f>
        <v>R1012</v>
      </c>
      <c r="Q628" s="35">
        <f ca="1">VLOOKUP(A628,'Hospitalisation Details'!A626:M2968,13,FALSE)</f>
        <v>27</v>
      </c>
      <c r="R628" s="32"/>
    </row>
    <row r="629" spans="1:18" ht="15.75" x14ac:dyDescent="0.25">
      <c r="A629" s="43" t="s">
        <v>1735</v>
      </c>
      <c r="B629" s="35" t="str">
        <f>VLOOKUP(A629,'Customer Names'!A626:D2961,3,FALSE)</f>
        <v>Garges</v>
      </c>
      <c r="C629" s="35">
        <f>VLOOKUP(A629,'Medical Examinations'!A627:M2969,2,FALSE)</f>
        <v>46.7</v>
      </c>
      <c r="D629" s="35">
        <f>VLOOKUP(A629,'Medical Examinations'!A627:M2969,3,FALSE)</f>
        <v>10.99</v>
      </c>
      <c r="E629" s="35" t="str">
        <f>VLOOKUP(A629,'Medical Examinations'!A627:M2969,4,FALSE)</f>
        <v>No</v>
      </c>
      <c r="F629" s="35" t="str">
        <f>VLOOKUP(A629,'Medical Examinations'!A627:M2969,5,FALSE)</f>
        <v>No</v>
      </c>
      <c r="G629" s="35" t="str">
        <f>VLOOKUP(A629,'Medical Examinations'!A627:M2969,6,FALSE)</f>
        <v>No</v>
      </c>
      <c r="H629" s="35">
        <f>VLOOKUP(A629,'Medical Examinations'!$A$2:$M$2344,7,FALSE)</f>
        <v>0</v>
      </c>
      <c r="I629" s="35" t="str">
        <f>VLOOKUP(A629,'Medical Examinations'!A627:M2969,8,FALSE)</f>
        <v>No</v>
      </c>
      <c r="J629" s="35" t="str">
        <f>VLOOKUP(A629,'Medical Examinations'!A627:M2969,9,FALSE)</f>
        <v>OBESITY</v>
      </c>
      <c r="K629" s="35" t="str">
        <f>VLOOKUP(A629,'Medical Examinations'!A627:M2969,10,FALSE)</f>
        <v>DIABETES</v>
      </c>
      <c r="L629" s="47">
        <f>VLOOKUP(A629,'Hospitalisation Details'!A627:M2969,12,FALSE)</f>
        <v>27270</v>
      </c>
      <c r="M629" s="34">
        <f>VLOOKUP(A629,'Hospitalisation Details'!A618:M2960,6,FALSE)</f>
        <v>15746.62</v>
      </c>
      <c r="N629" s="35" t="str">
        <f>VLOOKUP(A629,'Hospitalisation Details'!A627:M2969,7,FALSE)</f>
        <v>tier - 2</v>
      </c>
      <c r="O629" s="35" t="str">
        <f>VLOOKUP(A629,'Hospitalisation Details'!A627:M2969,8,FALSE)</f>
        <v>tier - 1</v>
      </c>
      <c r="P629" s="35" t="str">
        <f>VLOOKUP(A629,'Hospitalisation Details'!A627:M2969,9,FALSE)</f>
        <v>R1012</v>
      </c>
      <c r="Q629" s="35">
        <f ca="1">VLOOKUP(A629,'Hospitalisation Details'!A627:M2969,13,FALSE)</f>
        <v>50</v>
      </c>
      <c r="R629" s="32"/>
    </row>
    <row r="630" spans="1:18" ht="15.75" x14ac:dyDescent="0.25">
      <c r="A630" s="42" t="s">
        <v>1734</v>
      </c>
      <c r="B630" s="35" t="str">
        <f>VLOOKUP(A630,'Customer Names'!A627:D2962,3,FALSE)</f>
        <v>Rivel</v>
      </c>
      <c r="C630" s="35">
        <f>VLOOKUP(A630,'Medical Examinations'!A628:M2970,2,FALSE)</f>
        <v>45.27</v>
      </c>
      <c r="D630" s="35">
        <f>VLOOKUP(A630,'Medical Examinations'!A628:M2970,3,FALSE)</f>
        <v>5.2</v>
      </c>
      <c r="E630" s="35" t="str">
        <f>VLOOKUP(A630,'Medical Examinations'!A628:M2970,4,FALSE)</f>
        <v>yes</v>
      </c>
      <c r="F630" s="35" t="str">
        <f>VLOOKUP(A630,'Medical Examinations'!A628:M2970,5,FALSE)</f>
        <v>No</v>
      </c>
      <c r="G630" s="35" t="str">
        <f>VLOOKUP(A630,'Medical Examinations'!A628:M2970,6,FALSE)</f>
        <v>No</v>
      </c>
      <c r="H630" s="35">
        <f>VLOOKUP(A630,'Medical Examinations'!$A$2:$M$2344,7,FALSE)</f>
        <v>0</v>
      </c>
      <c r="I630" s="35" t="str">
        <f>VLOOKUP(A630,'Medical Examinations'!A628:M2970,8,FALSE)</f>
        <v>No</v>
      </c>
      <c r="J630" s="35" t="str">
        <f>VLOOKUP(A630,'Medical Examinations'!A628:M2970,9,FALSE)</f>
        <v>OBESITY</v>
      </c>
      <c r="K630" s="35" t="str">
        <f>VLOOKUP(A630,'Medical Examinations'!A628:M2970,10,FALSE)</f>
        <v>NORMAL</v>
      </c>
      <c r="L630" s="47">
        <f>VLOOKUP(A630,'Hospitalisation Details'!A628:M2970,12,FALSE)</f>
        <v>28023</v>
      </c>
      <c r="M630" s="34">
        <f>VLOOKUP(A630,'Hospitalisation Details'!A619:M2961,6,FALSE)</f>
        <v>15698.86</v>
      </c>
      <c r="N630" s="35" t="str">
        <f>VLOOKUP(A630,'Hospitalisation Details'!A628:M2970,7,FALSE)</f>
        <v>tier - 2</v>
      </c>
      <c r="O630" s="35" t="str">
        <f>VLOOKUP(A630,'Hospitalisation Details'!A628:M2970,8,FALSE)</f>
        <v>tier - 2</v>
      </c>
      <c r="P630" s="35" t="str">
        <f>VLOOKUP(A630,'Hospitalisation Details'!A628:M2970,9,FALSE)</f>
        <v>R1012</v>
      </c>
      <c r="Q630" s="35">
        <f ca="1">VLOOKUP(A630,'Hospitalisation Details'!A628:M2970,13,FALSE)</f>
        <v>48</v>
      </c>
      <c r="R630" s="32"/>
    </row>
    <row r="631" spans="1:18" ht="15.75" x14ac:dyDescent="0.25">
      <c r="A631" s="43" t="s">
        <v>1733</v>
      </c>
      <c r="B631" s="35" t="str">
        <f>VLOOKUP(A631,'Customer Names'!A628:D2963,3,FALSE)</f>
        <v>Lawson</v>
      </c>
      <c r="C631" s="35">
        <f>VLOOKUP(A631,'Medical Examinations'!A629:M2971,2,FALSE)</f>
        <v>44.29</v>
      </c>
      <c r="D631" s="35">
        <f>VLOOKUP(A631,'Medical Examinations'!A629:M2971,3,FALSE)</f>
        <v>9.66</v>
      </c>
      <c r="E631" s="35" t="str">
        <f>VLOOKUP(A631,'Medical Examinations'!A629:M2971,4,FALSE)</f>
        <v>No</v>
      </c>
      <c r="F631" s="35" t="str">
        <f>VLOOKUP(A631,'Medical Examinations'!A629:M2971,5,FALSE)</f>
        <v>No</v>
      </c>
      <c r="G631" s="35" t="str">
        <f>VLOOKUP(A631,'Medical Examinations'!A629:M2971,6,FALSE)</f>
        <v>No</v>
      </c>
      <c r="H631" s="35">
        <f>VLOOKUP(A631,'Medical Examinations'!$A$2:$M$2344,7,FALSE)</f>
        <v>2</v>
      </c>
      <c r="I631" s="35" t="str">
        <f>VLOOKUP(A631,'Medical Examinations'!A629:M2971,8,FALSE)</f>
        <v>No</v>
      </c>
      <c r="J631" s="35" t="str">
        <f>VLOOKUP(A631,'Medical Examinations'!A629:M2971,9,FALSE)</f>
        <v>OBESITY</v>
      </c>
      <c r="K631" s="35" t="str">
        <f>VLOOKUP(A631,'Medical Examinations'!A629:M2971,10,FALSE)</f>
        <v>DIABETES</v>
      </c>
      <c r="L631" s="47">
        <f>VLOOKUP(A631,'Hospitalisation Details'!A629:M2971,12,FALSE)</f>
        <v>26841</v>
      </c>
      <c r="M631" s="34">
        <f>VLOOKUP(A631,'Hospitalisation Details'!A620:M2962,6,FALSE)</f>
        <v>15670.3</v>
      </c>
      <c r="N631" s="35" t="str">
        <f>VLOOKUP(A631,'Hospitalisation Details'!A629:M2971,7,FALSE)</f>
        <v>tier - 2</v>
      </c>
      <c r="O631" s="35" t="str">
        <f>VLOOKUP(A631,'Hospitalisation Details'!A629:M2971,8,FALSE)</f>
        <v>tier - 2</v>
      </c>
      <c r="P631" s="35" t="str">
        <f>VLOOKUP(A631,'Hospitalisation Details'!A629:M2971,9,FALSE)</f>
        <v>R1026</v>
      </c>
      <c r="Q631" s="35">
        <f ca="1">VLOOKUP(A631,'Hospitalisation Details'!A629:M2971,13,FALSE)</f>
        <v>51</v>
      </c>
      <c r="R631" s="32"/>
    </row>
    <row r="632" spans="1:18" ht="15.75" x14ac:dyDescent="0.25">
      <c r="A632" s="42" t="s">
        <v>1732</v>
      </c>
      <c r="B632" s="35" t="str">
        <f>VLOOKUP(A632,'Customer Names'!A629:D2964,3,FALSE)</f>
        <v>Cale</v>
      </c>
      <c r="C632" s="35">
        <f>VLOOKUP(A632,'Medical Examinations'!A630:M2972,2,FALSE)</f>
        <v>54.59</v>
      </c>
      <c r="D632" s="35">
        <f>VLOOKUP(A632,'Medical Examinations'!A630:M2972,3,FALSE)</f>
        <v>4.22</v>
      </c>
      <c r="E632" s="35" t="str">
        <f>VLOOKUP(A632,'Medical Examinations'!A630:M2972,4,FALSE)</f>
        <v>yes</v>
      </c>
      <c r="F632" s="35" t="str">
        <f>VLOOKUP(A632,'Medical Examinations'!A630:M2972,5,FALSE)</f>
        <v>No</v>
      </c>
      <c r="G632" s="35" t="str">
        <f>VLOOKUP(A632,'Medical Examinations'!A630:M2972,6,FALSE)</f>
        <v>No</v>
      </c>
      <c r="H632" s="35">
        <f>VLOOKUP(A632,'Medical Examinations'!$A$2:$M$2344,7,FALSE)</f>
        <v>1</v>
      </c>
      <c r="I632" s="35" t="str">
        <f>VLOOKUP(A632,'Medical Examinations'!A630:M2972,8,FALSE)</f>
        <v>No</v>
      </c>
      <c r="J632" s="35" t="str">
        <f>VLOOKUP(A632,'Medical Examinations'!A630:M2972,9,FALSE)</f>
        <v>OBESITY</v>
      </c>
      <c r="K632" s="35" t="str">
        <f>VLOOKUP(A632,'Medical Examinations'!A630:M2972,10,FALSE)</f>
        <v>NORMAL</v>
      </c>
      <c r="L632" s="47">
        <f>VLOOKUP(A632,'Hospitalisation Details'!A630:M2972,12,FALSE)</f>
        <v>32499</v>
      </c>
      <c r="M632" s="34">
        <f>VLOOKUP(A632,'Hospitalisation Details'!A621:M2963,6,FALSE)</f>
        <v>15646.28</v>
      </c>
      <c r="N632" s="35" t="str">
        <f>VLOOKUP(A632,'Hospitalisation Details'!A630:M2972,7,FALSE)</f>
        <v>tier - 2</v>
      </c>
      <c r="O632" s="35" t="str">
        <f>VLOOKUP(A632,'Hospitalisation Details'!A630:M2972,8,FALSE)</f>
        <v>tier - 2</v>
      </c>
      <c r="P632" s="35" t="str">
        <f>VLOOKUP(A632,'Hospitalisation Details'!A630:M2972,9,FALSE)</f>
        <v>R1011</v>
      </c>
      <c r="Q632" s="35">
        <f ca="1">VLOOKUP(A632,'Hospitalisation Details'!A630:M2972,13,FALSE)</f>
        <v>36</v>
      </c>
      <c r="R632" s="32"/>
    </row>
    <row r="633" spans="1:18" ht="15.75" x14ac:dyDescent="0.25">
      <c r="A633" s="43" t="s">
        <v>1731</v>
      </c>
      <c r="B633" s="35" t="str">
        <f>VLOOKUP(A633,'Customer Names'!A630:D2965,3,FALSE)</f>
        <v>Phillips</v>
      </c>
      <c r="C633" s="35">
        <f>VLOOKUP(A633,'Medical Examinations'!A631:M2973,2,FALSE)</f>
        <v>32.965000000000003</v>
      </c>
      <c r="D633" s="35">
        <f>VLOOKUP(A633,'Medical Examinations'!A631:M2973,3,FALSE)</f>
        <v>11.78</v>
      </c>
      <c r="E633" s="35" t="str">
        <f>VLOOKUP(A633,'Medical Examinations'!A631:M2973,4,FALSE)</f>
        <v>No</v>
      </c>
      <c r="F633" s="35" t="str">
        <f>VLOOKUP(A633,'Medical Examinations'!A631:M2973,5,FALSE)</f>
        <v>No</v>
      </c>
      <c r="G633" s="35" t="str">
        <f>VLOOKUP(A633,'Medical Examinations'!A631:M2973,6,FALSE)</f>
        <v>No</v>
      </c>
      <c r="H633" s="35">
        <f>VLOOKUP(A633,'Medical Examinations'!$A$2:$M$2344,7,FALSE)</f>
        <v>0</v>
      </c>
      <c r="I633" s="35" t="str">
        <f>VLOOKUP(A633,'Medical Examinations'!A631:M2973,8,FALSE)</f>
        <v>No</v>
      </c>
      <c r="J633" s="35" t="str">
        <f>VLOOKUP(A633,'Medical Examinations'!A631:M2973,9,FALSE)</f>
        <v>OBESITY</v>
      </c>
      <c r="K633" s="35" t="str">
        <f>VLOOKUP(A633,'Medical Examinations'!A631:M2973,10,FALSE)</f>
        <v>DIABETES</v>
      </c>
      <c r="L633" s="47">
        <f>VLOOKUP(A633,'Hospitalisation Details'!A631:M2973,12,FALSE)</f>
        <v>22073</v>
      </c>
      <c r="M633" s="34">
        <f>VLOOKUP(A633,'Hospitalisation Details'!A622:M2964,6,FALSE)</f>
        <v>15612.19</v>
      </c>
      <c r="N633" s="35" t="str">
        <f>VLOOKUP(A633,'Hospitalisation Details'!A631:M2973,7,FALSE)</f>
        <v>tier - 2</v>
      </c>
      <c r="O633" s="35" t="str">
        <f>VLOOKUP(A633,'Hospitalisation Details'!A631:M2973,8,FALSE)</f>
        <v>tier - 2</v>
      </c>
      <c r="P633" s="35" t="str">
        <f>VLOOKUP(A633,'Hospitalisation Details'!A631:M2973,9,FALSE)</f>
        <v>R1012</v>
      </c>
      <c r="Q633" s="35">
        <f ca="1">VLOOKUP(A633,'Hospitalisation Details'!A631:M2973,13,FALSE)</f>
        <v>64</v>
      </c>
      <c r="R633" s="32"/>
    </row>
    <row r="634" spans="1:18" ht="15.75" x14ac:dyDescent="0.25">
      <c r="A634" s="42" t="s">
        <v>1730</v>
      </c>
      <c r="B634" s="35" t="str">
        <f>VLOOKUP(A634,'Customer Names'!A631:D2966,3,FALSE)</f>
        <v>Stewart</v>
      </c>
      <c r="C634" s="35">
        <f>VLOOKUP(A634,'Medical Examinations'!A632:M2974,2,FALSE)</f>
        <v>38.049999999999997</v>
      </c>
      <c r="D634" s="35">
        <f>VLOOKUP(A634,'Medical Examinations'!A632:M2974,3,FALSE)</f>
        <v>9.6199999999999992</v>
      </c>
      <c r="E634" s="35" t="str">
        <f>VLOOKUP(A634,'Medical Examinations'!A632:M2974,4,FALSE)</f>
        <v>No</v>
      </c>
      <c r="F634" s="35" t="str">
        <f>VLOOKUP(A634,'Medical Examinations'!A632:M2974,5,FALSE)</f>
        <v>No</v>
      </c>
      <c r="G634" s="35" t="str">
        <f>VLOOKUP(A634,'Medical Examinations'!A632:M2974,6,FALSE)</f>
        <v>No</v>
      </c>
      <c r="H634" s="35">
        <f>VLOOKUP(A634,'Medical Examinations'!$A$2:$M$2344,7,FALSE)</f>
        <v>0</v>
      </c>
      <c r="I634" s="35" t="str">
        <f>VLOOKUP(A634,'Medical Examinations'!A632:M2974,8,FALSE)</f>
        <v>No</v>
      </c>
      <c r="J634" s="35" t="str">
        <f>VLOOKUP(A634,'Medical Examinations'!A632:M2974,9,FALSE)</f>
        <v>OBESITY</v>
      </c>
      <c r="K634" s="35" t="str">
        <f>VLOOKUP(A634,'Medical Examinations'!A632:M2974,10,FALSE)</f>
        <v>DIABETES</v>
      </c>
      <c r="L634" s="47">
        <f>VLOOKUP(A634,'Hospitalisation Details'!A632:M2974,12,FALSE)</f>
        <v>24043</v>
      </c>
      <c r="M634" s="34">
        <f>VLOOKUP(A634,'Hospitalisation Details'!A623:M2965,6,FALSE)</f>
        <v>15608.58</v>
      </c>
      <c r="N634" s="35" t="str">
        <f>VLOOKUP(A634,'Hospitalisation Details'!A632:M2974,7,FALSE)</f>
        <v>tier - 2</v>
      </c>
      <c r="O634" s="35" t="str">
        <f>VLOOKUP(A634,'Hospitalisation Details'!A632:M2974,8,FALSE)</f>
        <v>tier - 2</v>
      </c>
      <c r="P634" s="35" t="str">
        <f>VLOOKUP(A634,'Hospitalisation Details'!A632:M2974,9,FALSE)</f>
        <v>R1026</v>
      </c>
      <c r="Q634" s="35">
        <f ca="1">VLOOKUP(A634,'Hospitalisation Details'!A632:M2974,13,FALSE)</f>
        <v>59</v>
      </c>
      <c r="R634" s="32"/>
    </row>
    <row r="635" spans="1:18" ht="15.75" x14ac:dyDescent="0.25">
      <c r="A635" s="43" t="s">
        <v>1729</v>
      </c>
      <c r="B635" s="35" t="str">
        <f>VLOOKUP(A635,'Customer Names'!A632:D2967,3,FALSE)</f>
        <v>Drotz</v>
      </c>
      <c r="C635" s="35">
        <f>VLOOKUP(A635,'Medical Examinations'!A633:M2975,2,FALSE)</f>
        <v>46.14</v>
      </c>
      <c r="D635" s="35">
        <f>VLOOKUP(A635,'Medical Examinations'!A633:M2975,3,FALSE)</f>
        <v>10.78</v>
      </c>
      <c r="E635" s="35" t="str">
        <f>VLOOKUP(A635,'Medical Examinations'!A633:M2975,4,FALSE)</f>
        <v>No</v>
      </c>
      <c r="F635" s="35" t="str">
        <f>VLOOKUP(A635,'Medical Examinations'!A633:M2975,5,FALSE)</f>
        <v>No</v>
      </c>
      <c r="G635" s="35" t="str">
        <f>VLOOKUP(A635,'Medical Examinations'!A633:M2975,6,FALSE)</f>
        <v>No</v>
      </c>
      <c r="H635" s="35">
        <f>VLOOKUP(A635,'Medical Examinations'!$A$2:$M$2344,7,FALSE)</f>
        <v>0</v>
      </c>
      <c r="I635" s="35" t="str">
        <f>VLOOKUP(A635,'Medical Examinations'!A633:M2975,8,FALSE)</f>
        <v>No</v>
      </c>
      <c r="J635" s="35" t="str">
        <f>VLOOKUP(A635,'Medical Examinations'!A633:M2975,9,FALSE)</f>
        <v>OBESITY</v>
      </c>
      <c r="K635" s="35" t="str">
        <f>VLOOKUP(A635,'Medical Examinations'!A633:M2975,10,FALSE)</f>
        <v>DIABETES</v>
      </c>
      <c r="L635" s="47">
        <f>VLOOKUP(A635,'Hospitalisation Details'!A633:M2975,12,FALSE)</f>
        <v>27240</v>
      </c>
      <c r="M635" s="34">
        <f>VLOOKUP(A635,'Hospitalisation Details'!A624:M2966,6,FALSE)</f>
        <v>15556.67</v>
      </c>
      <c r="N635" s="35" t="str">
        <f>VLOOKUP(A635,'Hospitalisation Details'!A633:M2975,7,FALSE)</f>
        <v>tier - 2</v>
      </c>
      <c r="O635" s="35" t="str">
        <f>VLOOKUP(A635,'Hospitalisation Details'!A633:M2975,8,FALSE)</f>
        <v>tier - 2</v>
      </c>
      <c r="P635" s="35" t="str">
        <f>VLOOKUP(A635,'Hospitalisation Details'!A633:M2975,9,FALSE)</f>
        <v>R1012</v>
      </c>
      <c r="Q635" s="35">
        <f ca="1">VLOOKUP(A635,'Hospitalisation Details'!A633:M2975,13,FALSE)</f>
        <v>50</v>
      </c>
      <c r="R635" s="32"/>
    </row>
    <row r="636" spans="1:18" ht="15.75" x14ac:dyDescent="0.25">
      <c r="A636" s="42" t="s">
        <v>1728</v>
      </c>
      <c r="B636" s="35" t="str">
        <f>VLOOKUP(A636,'Customer Names'!A633:D2968,3,FALSE)</f>
        <v>Mutai</v>
      </c>
      <c r="C636" s="35">
        <f>VLOOKUP(A636,'Medical Examinations'!A634:M2976,2,FALSE)</f>
        <v>41.325000000000003</v>
      </c>
      <c r="D636" s="35">
        <f>VLOOKUP(A636,'Medical Examinations'!A634:M2976,3,FALSE)</f>
        <v>5.1100000000000003</v>
      </c>
      <c r="E636" s="35" t="str">
        <f>VLOOKUP(A636,'Medical Examinations'!A634:M2976,4,FALSE)</f>
        <v>yes</v>
      </c>
      <c r="F636" s="35" t="str">
        <f>VLOOKUP(A636,'Medical Examinations'!A634:M2976,5,FALSE)</f>
        <v>No</v>
      </c>
      <c r="G636" s="35" t="str">
        <f>VLOOKUP(A636,'Medical Examinations'!A634:M2976,6,FALSE)</f>
        <v>No</v>
      </c>
      <c r="H636" s="35">
        <f>VLOOKUP(A636,'Medical Examinations'!$A$2:$M$2344,7,FALSE)</f>
        <v>2</v>
      </c>
      <c r="I636" s="35" t="str">
        <f>VLOOKUP(A636,'Medical Examinations'!A634:M2976,8,FALSE)</f>
        <v>No</v>
      </c>
      <c r="J636" s="35" t="str">
        <f>VLOOKUP(A636,'Medical Examinations'!A634:M2976,9,FALSE)</f>
        <v>OBESITY</v>
      </c>
      <c r="K636" s="35" t="str">
        <f>VLOOKUP(A636,'Medical Examinations'!A634:M2976,10,FALSE)</f>
        <v>NORMAL</v>
      </c>
      <c r="L636" s="47">
        <f>VLOOKUP(A636,'Hospitalisation Details'!A634:M2976,12,FALSE)</f>
        <v>21825</v>
      </c>
      <c r="M636" s="34">
        <f>VLOOKUP(A636,'Hospitalisation Details'!A625:M2967,6,FALSE)</f>
        <v>15555.19</v>
      </c>
      <c r="N636" s="35" t="str">
        <f>VLOOKUP(A636,'Hospitalisation Details'!A634:M2976,7,FALSE)</f>
        <v>tier - 2</v>
      </c>
      <c r="O636" s="35" t="str">
        <f>VLOOKUP(A636,'Hospitalisation Details'!A634:M2976,8,FALSE)</f>
        <v>tier - 3</v>
      </c>
      <c r="P636" s="35" t="str">
        <f>VLOOKUP(A636,'Hospitalisation Details'!A634:M2976,9,FALSE)</f>
        <v>R1012</v>
      </c>
      <c r="Q636" s="35">
        <f ca="1">VLOOKUP(A636,'Hospitalisation Details'!A634:M2976,13,FALSE)</f>
        <v>65</v>
      </c>
      <c r="R636" s="32"/>
    </row>
    <row r="637" spans="1:18" ht="15.75" x14ac:dyDescent="0.25">
      <c r="A637" s="43" t="s">
        <v>1727</v>
      </c>
      <c r="B637" s="35" t="str">
        <f>VLOOKUP(A637,'Customer Names'!A634:D2969,3,FALSE)</f>
        <v>Lovlien</v>
      </c>
      <c r="C637" s="35">
        <f>VLOOKUP(A637,'Medical Examinations'!A635:M2977,2,FALSE)</f>
        <v>44.64</v>
      </c>
      <c r="D637" s="35">
        <f>VLOOKUP(A637,'Medical Examinations'!A635:M2977,3,FALSE)</f>
        <v>7.18</v>
      </c>
      <c r="E637" s="35" t="str">
        <f>VLOOKUP(A637,'Medical Examinations'!A635:M2977,4,FALSE)</f>
        <v>No</v>
      </c>
      <c r="F637" s="35" t="str">
        <f>VLOOKUP(A637,'Medical Examinations'!A635:M2977,5,FALSE)</f>
        <v>No</v>
      </c>
      <c r="G637" s="35" t="str">
        <f>VLOOKUP(A637,'Medical Examinations'!A635:M2977,6,FALSE)</f>
        <v>No</v>
      </c>
      <c r="H637" s="35">
        <f>VLOOKUP(A637,'Medical Examinations'!$A$2:$M$2344,7,FALSE)</f>
        <v>0</v>
      </c>
      <c r="I637" s="35" t="str">
        <f>VLOOKUP(A637,'Medical Examinations'!A635:M2977,8,FALSE)</f>
        <v>No</v>
      </c>
      <c r="J637" s="35" t="str">
        <f>VLOOKUP(A637,'Medical Examinations'!A635:M2977,9,FALSE)</f>
        <v>OBESITY</v>
      </c>
      <c r="K637" s="35" t="str">
        <f>VLOOKUP(A637,'Medical Examinations'!A635:M2977,10,FALSE)</f>
        <v>DIABETES</v>
      </c>
      <c r="L637" s="47">
        <f>VLOOKUP(A637,'Hospitalisation Details'!A635:M2977,12,FALSE)</f>
        <v>27208</v>
      </c>
      <c r="M637" s="34">
        <f>VLOOKUP(A637,'Hospitalisation Details'!A626:M2968,6,FALSE)</f>
        <v>15532.16</v>
      </c>
      <c r="N637" s="35" t="str">
        <f>VLOOKUP(A637,'Hospitalisation Details'!A635:M2977,7,FALSE)</f>
        <v>tier - 2</v>
      </c>
      <c r="O637" s="35" t="str">
        <f>VLOOKUP(A637,'Hospitalisation Details'!A635:M2977,8,FALSE)</f>
        <v>tier - 2</v>
      </c>
      <c r="P637" s="35" t="str">
        <f>VLOOKUP(A637,'Hospitalisation Details'!A635:M2977,9,FALSE)</f>
        <v>R1026</v>
      </c>
      <c r="Q637" s="35">
        <f ca="1">VLOOKUP(A637,'Hospitalisation Details'!A635:M2977,13,FALSE)</f>
        <v>50</v>
      </c>
      <c r="R637" s="32"/>
    </row>
    <row r="638" spans="1:18" ht="15.75" x14ac:dyDescent="0.25">
      <c r="A638" s="42" t="s">
        <v>1726</v>
      </c>
      <c r="B638" s="35" t="str">
        <f>VLOOKUP(A638,'Customer Names'!A635:D2970,3,FALSE)</f>
        <v>Bruns</v>
      </c>
      <c r="C638" s="35">
        <f>VLOOKUP(A638,'Medical Examinations'!A636:M2978,2,FALSE)</f>
        <v>25.175000000000001</v>
      </c>
      <c r="D638" s="35">
        <f>VLOOKUP(A638,'Medical Examinations'!A636:M2978,3,FALSE)</f>
        <v>4.96</v>
      </c>
      <c r="E638" s="35" t="str">
        <f>VLOOKUP(A638,'Medical Examinations'!A636:M2978,4,FALSE)</f>
        <v>No</v>
      </c>
      <c r="F638" s="35" t="str">
        <f>VLOOKUP(A638,'Medical Examinations'!A636:M2978,5,FALSE)</f>
        <v>yes</v>
      </c>
      <c r="G638" s="35" t="str">
        <f>VLOOKUP(A638,'Medical Examinations'!A636:M2978,6,FALSE)</f>
        <v>No</v>
      </c>
      <c r="H638" s="35">
        <f>VLOOKUP(A638,'Medical Examinations'!$A$2:$M$2344,7,FALSE)</f>
        <v>1</v>
      </c>
      <c r="I638" s="35" t="str">
        <f>VLOOKUP(A638,'Medical Examinations'!A636:M2978,8,FALSE)</f>
        <v>NO</v>
      </c>
      <c r="J638" s="35" t="str">
        <f>VLOOKUP(A638,'Medical Examinations'!A636:M2978,9,FALSE)</f>
        <v>OVERWEIGHT</v>
      </c>
      <c r="K638" s="35" t="str">
        <f>VLOOKUP(A638,'Medical Examinations'!A636:M2978,10,FALSE)</f>
        <v>NORMAL</v>
      </c>
      <c r="L638" s="47">
        <f>VLOOKUP(A638,'Hospitalisation Details'!A636:M2978,12,FALSE)</f>
        <v>38185</v>
      </c>
      <c r="M638" s="34">
        <f>VLOOKUP(A638,'Hospitalisation Details'!A627:M2969,6,FALSE)</f>
        <v>15518.18</v>
      </c>
      <c r="N638" s="35" t="str">
        <f>VLOOKUP(A638,'Hospitalisation Details'!A636:M2978,7,FALSE)</f>
        <v>tier - 2</v>
      </c>
      <c r="O638" s="35" t="str">
        <f>VLOOKUP(A638,'Hospitalisation Details'!A636:M2978,8,FALSE)</f>
        <v>tier - 3</v>
      </c>
      <c r="P638" s="35" t="str">
        <f>VLOOKUP(A638,'Hospitalisation Details'!A636:M2978,9,FALSE)</f>
        <v>R1015</v>
      </c>
      <c r="Q638" s="35">
        <f ca="1">VLOOKUP(A638,'Hospitalisation Details'!A636:M2978,13,FALSE)</f>
        <v>20</v>
      </c>
      <c r="R638" s="32"/>
    </row>
    <row r="639" spans="1:18" ht="15.75" x14ac:dyDescent="0.25">
      <c r="A639" s="43" t="s">
        <v>1725</v>
      </c>
      <c r="B639" s="35" t="str">
        <f>VLOOKUP(A639,'Customer Names'!A636:D2971,3,FALSE)</f>
        <v>Stoney</v>
      </c>
      <c r="C639" s="35">
        <f>VLOOKUP(A639,'Medical Examinations'!A637:M2979,2,FALSE)</f>
        <v>43.11</v>
      </c>
      <c r="D639" s="35">
        <f>VLOOKUP(A639,'Medical Examinations'!A637:M2979,3,FALSE)</f>
        <v>4.67</v>
      </c>
      <c r="E639" s="35" t="str">
        <f>VLOOKUP(A639,'Medical Examinations'!A637:M2979,4,FALSE)</f>
        <v>yes</v>
      </c>
      <c r="F639" s="35" t="str">
        <f>VLOOKUP(A639,'Medical Examinations'!A637:M2979,5,FALSE)</f>
        <v>No</v>
      </c>
      <c r="G639" s="35" t="str">
        <f>VLOOKUP(A639,'Medical Examinations'!A637:M2979,6,FALSE)</f>
        <v>No</v>
      </c>
      <c r="H639" s="35">
        <f>VLOOKUP(A639,'Medical Examinations'!$A$2:$M$2344,7,FALSE)</f>
        <v>0</v>
      </c>
      <c r="I639" s="35" t="str">
        <f>VLOOKUP(A639,'Medical Examinations'!A637:M2979,8,FALSE)</f>
        <v>No</v>
      </c>
      <c r="J639" s="35" t="str">
        <f>VLOOKUP(A639,'Medical Examinations'!A637:M2979,9,FALSE)</f>
        <v>OBESITY</v>
      </c>
      <c r="K639" s="35" t="str">
        <f>VLOOKUP(A639,'Medical Examinations'!A637:M2979,10,FALSE)</f>
        <v>NORMAL</v>
      </c>
      <c r="L639" s="47">
        <f>VLOOKUP(A639,'Hospitalisation Details'!A637:M2979,12,FALSE)</f>
        <v>27961</v>
      </c>
      <c r="M639" s="34">
        <f>VLOOKUP(A639,'Hospitalisation Details'!A628:M2970,6,FALSE)</f>
        <v>15450.48</v>
      </c>
      <c r="N639" s="35" t="str">
        <f>VLOOKUP(A639,'Hospitalisation Details'!A637:M2979,7,FALSE)</f>
        <v>tier - 2</v>
      </c>
      <c r="O639" s="35" t="str">
        <f>VLOOKUP(A639,'Hospitalisation Details'!A637:M2979,8,FALSE)</f>
        <v>tier - 1</v>
      </c>
      <c r="P639" s="35" t="str">
        <f>VLOOKUP(A639,'Hospitalisation Details'!A637:M2979,9,FALSE)</f>
        <v>R1026</v>
      </c>
      <c r="Q639" s="35">
        <f ca="1">VLOOKUP(A639,'Hospitalisation Details'!A637:M2979,13,FALSE)</f>
        <v>48</v>
      </c>
      <c r="R639" s="32"/>
    </row>
    <row r="640" spans="1:18" ht="15.75" x14ac:dyDescent="0.25">
      <c r="A640" s="42" t="s">
        <v>1724</v>
      </c>
      <c r="B640" s="35" t="str">
        <f>VLOOKUP(A640,'Customer Names'!A637:D2972,3,FALSE)</f>
        <v>Markert</v>
      </c>
      <c r="C640" s="35">
        <f>VLOOKUP(A640,'Medical Examinations'!A638:M2980,2,FALSE)</f>
        <v>53.32</v>
      </c>
      <c r="D640" s="35">
        <f>VLOOKUP(A640,'Medical Examinations'!A638:M2980,3,FALSE)</f>
        <v>5.0599999999999996</v>
      </c>
      <c r="E640" s="35" t="str">
        <f>VLOOKUP(A640,'Medical Examinations'!A638:M2980,4,FALSE)</f>
        <v>No</v>
      </c>
      <c r="F640" s="35" t="str">
        <f>VLOOKUP(A640,'Medical Examinations'!A638:M2980,5,FALSE)</f>
        <v>No</v>
      </c>
      <c r="G640" s="35" t="str">
        <f>VLOOKUP(A640,'Medical Examinations'!A638:M2980,6,FALSE)</f>
        <v>No</v>
      </c>
      <c r="H640" s="35">
        <f>VLOOKUP(A640,'Medical Examinations'!$A$2:$M$2344,7,FALSE)</f>
        <v>0</v>
      </c>
      <c r="I640" s="35" t="str">
        <f>VLOOKUP(A640,'Medical Examinations'!A638:M2980,8,FALSE)</f>
        <v>No</v>
      </c>
      <c r="J640" s="35" t="str">
        <f>VLOOKUP(A640,'Medical Examinations'!A638:M2980,9,FALSE)</f>
        <v>OBESITY</v>
      </c>
      <c r="K640" s="35" t="str">
        <f>VLOOKUP(A640,'Medical Examinations'!A638:M2980,10,FALSE)</f>
        <v>NORMAL</v>
      </c>
      <c r="L640" s="47">
        <f>VLOOKUP(A640,'Hospitalisation Details'!A638:M2980,12,FALSE)</f>
        <v>33171</v>
      </c>
      <c r="M640" s="34">
        <f>VLOOKUP(A640,'Hospitalisation Details'!A629:M2971,6,FALSE)</f>
        <v>15440.2</v>
      </c>
      <c r="N640" s="35" t="str">
        <f>VLOOKUP(A640,'Hospitalisation Details'!A638:M2980,7,FALSE)</f>
        <v>tier - 2</v>
      </c>
      <c r="O640" s="35" t="str">
        <f>VLOOKUP(A640,'Hospitalisation Details'!A638:M2980,8,FALSE)</f>
        <v>tier - 1</v>
      </c>
      <c r="P640" s="35" t="str">
        <f>VLOOKUP(A640,'Hospitalisation Details'!A638:M2980,9,FALSE)</f>
        <v>R1012</v>
      </c>
      <c r="Q640" s="35">
        <f ca="1">VLOOKUP(A640,'Hospitalisation Details'!A638:M2980,13,FALSE)</f>
        <v>34</v>
      </c>
      <c r="R640" s="32"/>
    </row>
    <row r="641" spans="1:18" ht="15.75" x14ac:dyDescent="0.25">
      <c r="A641" s="43" t="s">
        <v>1723</v>
      </c>
      <c r="B641" s="35" t="str">
        <f>VLOOKUP(A641,'Customer Names'!A638:D2973,3,FALSE)</f>
        <v>McLucas</v>
      </c>
      <c r="C641" s="35">
        <f>VLOOKUP(A641,'Medical Examinations'!A639:M2981,2,FALSE)</f>
        <v>38.04</v>
      </c>
      <c r="D641" s="35">
        <f>VLOOKUP(A641,'Medical Examinations'!A639:M2981,3,FALSE)</f>
        <v>5.0199999999999996</v>
      </c>
      <c r="E641" s="35" t="str">
        <f>VLOOKUP(A641,'Medical Examinations'!A639:M2981,4,FALSE)</f>
        <v>yes</v>
      </c>
      <c r="F641" s="35" t="str">
        <f>VLOOKUP(A641,'Medical Examinations'!A639:M2981,5,FALSE)</f>
        <v>No</v>
      </c>
      <c r="G641" s="35" t="str">
        <f>VLOOKUP(A641,'Medical Examinations'!A639:M2981,6,FALSE)</f>
        <v>No</v>
      </c>
      <c r="H641" s="35">
        <f>VLOOKUP(A641,'Medical Examinations'!$A$2:$M$2344,7,FALSE)</f>
        <v>1</v>
      </c>
      <c r="I641" s="35" t="str">
        <f>VLOOKUP(A641,'Medical Examinations'!A639:M2981,8,FALSE)</f>
        <v>No</v>
      </c>
      <c r="J641" s="35" t="str">
        <f>VLOOKUP(A641,'Medical Examinations'!A639:M2981,9,FALSE)</f>
        <v>OBESITY</v>
      </c>
      <c r="K641" s="35" t="str">
        <f>VLOOKUP(A641,'Medical Examinations'!A639:M2981,10,FALSE)</f>
        <v>NORMAL</v>
      </c>
      <c r="L641" s="47">
        <f>VLOOKUP(A641,'Hospitalisation Details'!A639:M2981,12,FALSE)</f>
        <v>23624</v>
      </c>
      <c r="M641" s="34">
        <f>VLOOKUP(A641,'Hospitalisation Details'!A630:M2972,6,FALSE)</f>
        <v>15377.77</v>
      </c>
      <c r="N641" s="35" t="str">
        <f>VLOOKUP(A641,'Hospitalisation Details'!A639:M2981,7,FALSE)</f>
        <v>tier - 2</v>
      </c>
      <c r="O641" s="35" t="str">
        <f>VLOOKUP(A641,'Hospitalisation Details'!A639:M2981,8,FALSE)</f>
        <v>tier - 2</v>
      </c>
      <c r="P641" s="35" t="str">
        <f>VLOOKUP(A641,'Hospitalisation Details'!A639:M2981,9,FALSE)</f>
        <v>R1012</v>
      </c>
      <c r="Q641" s="35">
        <f ca="1">VLOOKUP(A641,'Hospitalisation Details'!A639:M2981,13,FALSE)</f>
        <v>60</v>
      </c>
      <c r="R641" s="32"/>
    </row>
    <row r="642" spans="1:18" ht="15.75" x14ac:dyDescent="0.25">
      <c r="A642" s="42" t="s">
        <v>1722</v>
      </c>
      <c r="B642" s="35" t="str">
        <f>VLOOKUP(A642,'Customer Names'!A639:D2974,3,FALSE)</f>
        <v>Erwin</v>
      </c>
      <c r="C642" s="35">
        <f>VLOOKUP(A642,'Medical Examinations'!A640:M2982,2,FALSE)</f>
        <v>37.9</v>
      </c>
      <c r="D642" s="35">
        <f>VLOOKUP(A642,'Medical Examinations'!A640:M2982,3,FALSE)</f>
        <v>7.76</v>
      </c>
      <c r="E642" s="35" t="str">
        <f>VLOOKUP(A642,'Medical Examinations'!A640:M2982,4,FALSE)</f>
        <v>No</v>
      </c>
      <c r="F642" s="35" t="str">
        <f>VLOOKUP(A642,'Medical Examinations'!A640:M2982,5,FALSE)</f>
        <v>No</v>
      </c>
      <c r="G642" s="35" t="str">
        <f>VLOOKUP(A642,'Medical Examinations'!A640:M2982,6,FALSE)</f>
        <v>No</v>
      </c>
      <c r="H642" s="35">
        <f>VLOOKUP(A642,'Medical Examinations'!$A$2:$M$2344,7,FALSE)</f>
        <v>0</v>
      </c>
      <c r="I642" s="35" t="str">
        <f>VLOOKUP(A642,'Medical Examinations'!A640:M2982,8,FALSE)</f>
        <v>No</v>
      </c>
      <c r="J642" s="35" t="str">
        <f>VLOOKUP(A642,'Medical Examinations'!A640:M2982,9,FALSE)</f>
        <v>OBESITY</v>
      </c>
      <c r="K642" s="35" t="str">
        <f>VLOOKUP(A642,'Medical Examinations'!A640:M2982,10,FALSE)</f>
        <v>DIABETES</v>
      </c>
      <c r="L642" s="47">
        <f>VLOOKUP(A642,'Hospitalisation Details'!A640:M2982,12,FALSE)</f>
        <v>22895</v>
      </c>
      <c r="M642" s="34">
        <f>VLOOKUP(A642,'Hospitalisation Details'!A631:M2973,6,FALSE)</f>
        <v>15368.22</v>
      </c>
      <c r="N642" s="35" t="str">
        <f>VLOOKUP(A642,'Hospitalisation Details'!A640:M2982,7,FALSE)</f>
        <v>tier - 2</v>
      </c>
      <c r="O642" s="35" t="str">
        <f>VLOOKUP(A642,'Hospitalisation Details'!A640:M2982,8,FALSE)</f>
        <v>tier - 2</v>
      </c>
      <c r="P642" s="35" t="str">
        <f>VLOOKUP(A642,'Hospitalisation Details'!A640:M2982,9,FALSE)</f>
        <v>R1011</v>
      </c>
      <c r="Q642" s="35">
        <f ca="1">VLOOKUP(A642,'Hospitalisation Details'!A640:M2982,13,FALSE)</f>
        <v>62</v>
      </c>
      <c r="R642" s="32"/>
    </row>
    <row r="643" spans="1:18" ht="15.75" x14ac:dyDescent="0.25">
      <c r="A643" s="43" t="s">
        <v>1721</v>
      </c>
      <c r="B643" s="35" t="str">
        <f>VLOOKUP(A643,'Customer Names'!A640:D2975,3,FALSE)</f>
        <v>Osborne</v>
      </c>
      <c r="C643" s="35">
        <f>VLOOKUP(A643,'Medical Examinations'!A641:M2983,2,FALSE)</f>
        <v>39.6</v>
      </c>
      <c r="D643" s="35">
        <f>VLOOKUP(A643,'Medical Examinations'!A641:M2983,3,FALSE)</f>
        <v>9.32</v>
      </c>
      <c r="E643" s="35" t="str">
        <f>VLOOKUP(A643,'Medical Examinations'!A641:M2983,4,FALSE)</f>
        <v>No</v>
      </c>
      <c r="F643" s="35" t="str">
        <f>VLOOKUP(A643,'Medical Examinations'!A641:M2983,5,FALSE)</f>
        <v>No</v>
      </c>
      <c r="G643" s="35" t="str">
        <f>VLOOKUP(A643,'Medical Examinations'!A641:M2983,6,FALSE)</f>
        <v>No</v>
      </c>
      <c r="H643" s="35">
        <f>VLOOKUP(A643,'Medical Examinations'!$A$2:$M$2344,7,FALSE)</f>
        <v>0</v>
      </c>
      <c r="I643" s="35" t="str">
        <f>VLOOKUP(A643,'Medical Examinations'!A641:M2983,8,FALSE)</f>
        <v>No</v>
      </c>
      <c r="J643" s="35" t="str">
        <f>VLOOKUP(A643,'Medical Examinations'!A641:M2983,9,FALSE)</f>
        <v>OBESITY</v>
      </c>
      <c r="K643" s="35" t="str">
        <f>VLOOKUP(A643,'Medical Examinations'!A641:M2983,10,FALSE)</f>
        <v>DIABETES</v>
      </c>
      <c r="L643" s="47">
        <f>VLOOKUP(A643,'Hospitalisation Details'!A641:M2983,12,FALSE)</f>
        <v>25037</v>
      </c>
      <c r="M643" s="34">
        <f>VLOOKUP(A643,'Hospitalisation Details'!A632:M2974,6,FALSE)</f>
        <v>15363.77</v>
      </c>
      <c r="N643" s="35" t="str">
        <f>VLOOKUP(A643,'Hospitalisation Details'!A641:M2983,7,FALSE)</f>
        <v>tier - 2</v>
      </c>
      <c r="O643" s="35" t="str">
        <f>VLOOKUP(A643,'Hospitalisation Details'!A641:M2983,8,FALSE)</f>
        <v>tier - 1</v>
      </c>
      <c r="P643" s="35" t="str">
        <f>VLOOKUP(A643,'Hospitalisation Details'!A641:M2983,9,FALSE)</f>
        <v>R1026</v>
      </c>
      <c r="Q643" s="35">
        <f ca="1">VLOOKUP(A643,'Hospitalisation Details'!A641:M2983,13,FALSE)</f>
        <v>56</v>
      </c>
      <c r="R643" s="32"/>
    </row>
    <row r="644" spans="1:18" ht="15.75" x14ac:dyDescent="0.25">
      <c r="A644" s="42" t="s">
        <v>1720</v>
      </c>
      <c r="B644" s="35" t="str">
        <f>VLOOKUP(A644,'Customer Names'!A641:D2976,3,FALSE)</f>
        <v>Otsuka</v>
      </c>
      <c r="C644" s="35">
        <f>VLOOKUP(A644,'Medical Examinations'!A642:M2984,2,FALSE)</f>
        <v>50.92</v>
      </c>
      <c r="D644" s="35">
        <f>VLOOKUP(A644,'Medical Examinations'!A642:M2984,3,FALSE)</f>
        <v>5.31</v>
      </c>
      <c r="E644" s="35" t="str">
        <f>VLOOKUP(A644,'Medical Examinations'!A642:M2984,4,FALSE)</f>
        <v>yes</v>
      </c>
      <c r="F644" s="35" t="str">
        <f>VLOOKUP(A644,'Medical Examinations'!A642:M2984,5,FALSE)</f>
        <v>No</v>
      </c>
      <c r="G644" s="35" t="str">
        <f>VLOOKUP(A644,'Medical Examinations'!A642:M2984,6,FALSE)</f>
        <v>No</v>
      </c>
      <c r="H644" s="35">
        <f>VLOOKUP(A644,'Medical Examinations'!$A$2:$M$2344,7,FALSE)</f>
        <v>1</v>
      </c>
      <c r="I644" s="35" t="str">
        <f>VLOOKUP(A644,'Medical Examinations'!A642:M2984,8,FALSE)</f>
        <v>No</v>
      </c>
      <c r="J644" s="35" t="str">
        <f>VLOOKUP(A644,'Medical Examinations'!A642:M2984,9,FALSE)</f>
        <v>OBESITY</v>
      </c>
      <c r="K644" s="35" t="str">
        <f>VLOOKUP(A644,'Medical Examinations'!A642:M2984,10,FALSE)</f>
        <v>NORMAL</v>
      </c>
      <c r="L644" s="47">
        <f>VLOOKUP(A644,'Hospitalisation Details'!A642:M2984,12,FALSE)</f>
        <v>32494</v>
      </c>
      <c r="M644" s="34">
        <f>VLOOKUP(A644,'Hospitalisation Details'!A633:M2975,6,FALSE)</f>
        <v>15361.5</v>
      </c>
      <c r="N644" s="35" t="str">
        <f>VLOOKUP(A644,'Hospitalisation Details'!A642:M2984,7,FALSE)</f>
        <v>tier - 2</v>
      </c>
      <c r="O644" s="35" t="str">
        <f>VLOOKUP(A644,'Hospitalisation Details'!A642:M2984,8,FALSE)</f>
        <v>tier - 3</v>
      </c>
      <c r="P644" s="35" t="str">
        <f>VLOOKUP(A644,'Hospitalisation Details'!A642:M2984,9,FALSE)</f>
        <v>R1023</v>
      </c>
      <c r="Q644" s="35">
        <f ca="1">VLOOKUP(A644,'Hospitalisation Details'!A642:M2984,13,FALSE)</f>
        <v>36</v>
      </c>
      <c r="R644" s="32"/>
    </row>
    <row r="645" spans="1:18" ht="15.75" x14ac:dyDescent="0.25">
      <c r="A645" s="43" t="s">
        <v>1719</v>
      </c>
      <c r="B645" s="35" t="str">
        <f>VLOOKUP(A645,'Customer Names'!A642:D2977,3,FALSE)</f>
        <v>Smith</v>
      </c>
      <c r="C645" s="35">
        <f>VLOOKUP(A645,'Medical Examinations'!A643:M2985,2,FALSE)</f>
        <v>21.85</v>
      </c>
      <c r="D645" s="35">
        <f>VLOOKUP(A645,'Medical Examinations'!A643:M2985,3,FALSE)</f>
        <v>5.56</v>
      </c>
      <c r="E645" s="35" t="str">
        <f>VLOOKUP(A645,'Medical Examinations'!A643:M2985,4,FALSE)</f>
        <v>yes</v>
      </c>
      <c r="F645" s="35" t="str">
        <f>VLOOKUP(A645,'Medical Examinations'!A643:M2985,5,FALSE)</f>
        <v>No</v>
      </c>
      <c r="G645" s="35" t="str">
        <f>VLOOKUP(A645,'Medical Examinations'!A643:M2985,6,FALSE)</f>
        <v>No</v>
      </c>
      <c r="H645" s="35">
        <f>VLOOKUP(A645,'Medical Examinations'!$A$2:$M$2344,7,FALSE)</f>
        <v>0</v>
      </c>
      <c r="I645" s="35" t="str">
        <f>VLOOKUP(A645,'Medical Examinations'!A643:M2985,8,FALSE)</f>
        <v>yes</v>
      </c>
      <c r="J645" s="35" t="str">
        <f>VLOOKUP(A645,'Medical Examinations'!A643:M2985,9,FALSE)</f>
        <v>NORMAL WEIGHT</v>
      </c>
      <c r="K645" s="35" t="str">
        <f>VLOOKUP(A645,'Medical Examinations'!A643:M2985,10,FALSE)</f>
        <v>NORMAL</v>
      </c>
      <c r="L645" s="47">
        <f>VLOOKUP(A645,'Hospitalisation Details'!A643:M2985,12,FALSE)</f>
        <v>37086</v>
      </c>
      <c r="M645" s="34">
        <f>VLOOKUP(A645,'Hospitalisation Details'!A634:M2976,6,FALSE)</f>
        <v>15359.1</v>
      </c>
      <c r="N645" s="35" t="str">
        <f>VLOOKUP(A645,'Hospitalisation Details'!A643:M2985,7,FALSE)</f>
        <v>tier - 2</v>
      </c>
      <c r="O645" s="35" t="str">
        <f>VLOOKUP(A645,'Hospitalisation Details'!A643:M2985,8,FALSE)</f>
        <v>tier - 3</v>
      </c>
      <c r="P645" s="35" t="str">
        <f>VLOOKUP(A645,'Hospitalisation Details'!A643:M2985,9,FALSE)</f>
        <v>R1024</v>
      </c>
      <c r="Q645" s="35">
        <f ca="1">VLOOKUP(A645,'Hospitalisation Details'!A643:M2985,13,FALSE)</f>
        <v>23</v>
      </c>
      <c r="R645" s="32"/>
    </row>
    <row r="646" spans="1:18" ht="15.75" x14ac:dyDescent="0.25">
      <c r="A646" s="42" t="s">
        <v>1718</v>
      </c>
      <c r="B646" s="35" t="str">
        <f>VLOOKUP(A646,'Customer Names'!A643:D2978,3,FALSE)</f>
        <v>Myers</v>
      </c>
      <c r="C646" s="35">
        <f>VLOOKUP(A646,'Medical Examinations'!A644:M2986,2,FALSE)</f>
        <v>36.08</v>
      </c>
      <c r="D646" s="35">
        <f>VLOOKUP(A646,'Medical Examinations'!A644:M2986,3,FALSE)</f>
        <v>7.11</v>
      </c>
      <c r="E646" s="35" t="str">
        <f>VLOOKUP(A646,'Medical Examinations'!A644:M2986,4,FALSE)</f>
        <v>yes</v>
      </c>
      <c r="F646" s="35" t="str">
        <f>VLOOKUP(A646,'Medical Examinations'!A644:M2986,5,FALSE)</f>
        <v>No</v>
      </c>
      <c r="G646" s="35" t="str">
        <f>VLOOKUP(A646,'Medical Examinations'!A644:M2986,6,FALSE)</f>
        <v>Yes</v>
      </c>
      <c r="H646" s="35">
        <f>VLOOKUP(A646,'Medical Examinations'!$A$2:$M$2344,7,FALSE)</f>
        <v>1</v>
      </c>
      <c r="I646" s="35" t="str">
        <f>VLOOKUP(A646,'Medical Examinations'!A644:M2986,8,FALSE)</f>
        <v>No</v>
      </c>
      <c r="J646" s="35" t="str">
        <f>VLOOKUP(A646,'Medical Examinations'!A644:M2986,9,FALSE)</f>
        <v>OBESITY</v>
      </c>
      <c r="K646" s="35" t="str">
        <f>VLOOKUP(A646,'Medical Examinations'!A644:M2986,10,FALSE)</f>
        <v>DIABETES</v>
      </c>
      <c r="L646" s="47">
        <f>VLOOKUP(A646,'Hospitalisation Details'!A644:M2986,12,FALSE)</f>
        <v>23358</v>
      </c>
      <c r="M646" s="34">
        <f>VLOOKUP(A646,'Hospitalisation Details'!A635:M2977,6,FALSE)</f>
        <v>15322.77</v>
      </c>
      <c r="N646" s="35" t="str">
        <f>VLOOKUP(A646,'Hospitalisation Details'!A644:M2986,7,FALSE)</f>
        <v>tier - 2</v>
      </c>
      <c r="O646" s="35" t="str">
        <f>VLOOKUP(A646,'Hospitalisation Details'!A644:M2986,8,FALSE)</f>
        <v>tier - 3</v>
      </c>
      <c r="P646" s="35" t="str">
        <f>VLOOKUP(A646,'Hospitalisation Details'!A644:M2986,9,FALSE)</f>
        <v>R1021</v>
      </c>
      <c r="Q646" s="35">
        <f ca="1">VLOOKUP(A646,'Hospitalisation Details'!A644:M2986,13,FALSE)</f>
        <v>61</v>
      </c>
      <c r="R646" s="32"/>
    </row>
    <row r="647" spans="1:18" ht="15.75" x14ac:dyDescent="0.25">
      <c r="A647" s="43" t="s">
        <v>1717</v>
      </c>
      <c r="B647" s="35" t="str">
        <f>VLOOKUP(A647,'Customer Names'!A644:D2979,3,FALSE)</f>
        <v>Cote</v>
      </c>
      <c r="C647" s="35">
        <f>VLOOKUP(A647,'Medical Examinations'!A645:M2987,2,FALSE)</f>
        <v>40.44</v>
      </c>
      <c r="D647" s="35">
        <f>VLOOKUP(A647,'Medical Examinations'!A645:M2987,3,FALSE)</f>
        <v>5.13</v>
      </c>
      <c r="E647" s="35" t="str">
        <f>VLOOKUP(A647,'Medical Examinations'!A645:M2987,4,FALSE)</f>
        <v>yes</v>
      </c>
      <c r="F647" s="35" t="str">
        <f>VLOOKUP(A647,'Medical Examinations'!A645:M2987,5,FALSE)</f>
        <v>No</v>
      </c>
      <c r="G647" s="35" t="str">
        <f>VLOOKUP(A647,'Medical Examinations'!A645:M2987,6,FALSE)</f>
        <v>Yes</v>
      </c>
      <c r="H647" s="35">
        <f>VLOOKUP(A647,'Medical Examinations'!$A$2:$M$2344,7,FALSE)</f>
        <v>1</v>
      </c>
      <c r="I647" s="35" t="str">
        <f>VLOOKUP(A647,'Medical Examinations'!A645:M2987,8,FALSE)</f>
        <v>No</v>
      </c>
      <c r="J647" s="35" t="str">
        <f>VLOOKUP(A647,'Medical Examinations'!A645:M2987,9,FALSE)</f>
        <v>OBESITY</v>
      </c>
      <c r="K647" s="35" t="str">
        <f>VLOOKUP(A647,'Medical Examinations'!A645:M2987,10,FALSE)</f>
        <v>NORMAL</v>
      </c>
      <c r="L647" s="47">
        <f>VLOOKUP(A647,'Hospitalisation Details'!A645:M2987,12,FALSE)</f>
        <v>25462</v>
      </c>
      <c r="M647" s="34">
        <f>VLOOKUP(A647,'Hospitalisation Details'!A636:M2978,6,FALSE)</f>
        <v>15260.52</v>
      </c>
      <c r="N647" s="35" t="str">
        <f>VLOOKUP(A647,'Hospitalisation Details'!A645:M2987,7,FALSE)</f>
        <v>tier - 2</v>
      </c>
      <c r="O647" s="35" t="str">
        <f>VLOOKUP(A647,'Hospitalisation Details'!A645:M2987,8,FALSE)</f>
        <v>tier - 2</v>
      </c>
      <c r="P647" s="35" t="str">
        <f>VLOOKUP(A647,'Hospitalisation Details'!A645:M2987,9,FALSE)</f>
        <v>R1023</v>
      </c>
      <c r="Q647" s="35">
        <f ca="1">VLOOKUP(A647,'Hospitalisation Details'!A645:M2987,13,FALSE)</f>
        <v>55</v>
      </c>
      <c r="R647" s="32"/>
    </row>
    <row r="648" spans="1:18" ht="15.75" x14ac:dyDescent="0.25">
      <c r="A648" s="42" t="s">
        <v>1716</v>
      </c>
      <c r="B648" s="35" t="str">
        <f>VLOOKUP(A648,'Customer Names'!A645:D2980,3,FALSE)</f>
        <v>Ehrhardt</v>
      </c>
      <c r="C648" s="35">
        <f>VLOOKUP(A648,'Medical Examinations'!A646:M2988,2,FALSE)</f>
        <v>38.094999999999999</v>
      </c>
      <c r="D648" s="35">
        <f>VLOOKUP(A648,'Medical Examinations'!A646:M2988,3,FALSE)</f>
        <v>10.199999999999999</v>
      </c>
      <c r="E648" s="35" t="str">
        <f>VLOOKUP(A648,'Medical Examinations'!A646:M2988,4,FALSE)</f>
        <v>No</v>
      </c>
      <c r="F648" s="35" t="str">
        <f>VLOOKUP(A648,'Medical Examinations'!A646:M2988,5,FALSE)</f>
        <v>No</v>
      </c>
      <c r="G648" s="35" t="str">
        <f>VLOOKUP(A648,'Medical Examinations'!A646:M2988,6,FALSE)</f>
        <v>No</v>
      </c>
      <c r="H648" s="35">
        <f>VLOOKUP(A648,'Medical Examinations'!$A$2:$M$2344,7,FALSE)</f>
        <v>0</v>
      </c>
      <c r="I648" s="35" t="str">
        <f>VLOOKUP(A648,'Medical Examinations'!A646:M2988,8,FALSE)</f>
        <v>No</v>
      </c>
      <c r="J648" s="35" t="str">
        <f>VLOOKUP(A648,'Medical Examinations'!A646:M2988,9,FALSE)</f>
        <v>OBESITY</v>
      </c>
      <c r="K648" s="35" t="str">
        <f>VLOOKUP(A648,'Medical Examinations'!A646:M2988,10,FALSE)</f>
        <v>DIABETES</v>
      </c>
      <c r="L648" s="47">
        <f>VLOOKUP(A648,'Hospitalisation Details'!A646:M2988,12,FALSE)</f>
        <v>22122</v>
      </c>
      <c r="M648" s="34">
        <f>VLOOKUP(A648,'Hospitalisation Details'!A637:M2979,6,FALSE)</f>
        <v>15230.32</v>
      </c>
      <c r="N648" s="35" t="str">
        <f>VLOOKUP(A648,'Hospitalisation Details'!A646:M2988,7,FALSE)</f>
        <v>tier - 2</v>
      </c>
      <c r="O648" s="35" t="str">
        <f>VLOOKUP(A648,'Hospitalisation Details'!A646:M2988,8,FALSE)</f>
        <v>tier - 2</v>
      </c>
      <c r="P648" s="35" t="str">
        <f>VLOOKUP(A648,'Hospitalisation Details'!A646:M2988,9,FALSE)</f>
        <v>R1024</v>
      </c>
      <c r="Q648" s="35">
        <f ca="1">VLOOKUP(A648,'Hospitalisation Details'!A646:M2988,13,FALSE)</f>
        <v>64</v>
      </c>
      <c r="R648" s="32"/>
    </row>
    <row r="649" spans="1:18" ht="15.75" x14ac:dyDescent="0.25">
      <c r="A649" s="43" t="s">
        <v>1715</v>
      </c>
      <c r="B649" s="35" t="str">
        <f>VLOOKUP(A649,'Customer Names'!A646:D2981,3,FALSE)</f>
        <v>Petersen</v>
      </c>
      <c r="C649" s="35">
        <f>VLOOKUP(A649,'Medical Examinations'!A647:M2989,2,FALSE)</f>
        <v>44.95</v>
      </c>
      <c r="D649" s="35">
        <f>VLOOKUP(A649,'Medical Examinations'!A647:M2989,3,FALSE)</f>
        <v>10.4</v>
      </c>
      <c r="E649" s="35" t="str">
        <f>VLOOKUP(A649,'Medical Examinations'!A647:M2989,4,FALSE)</f>
        <v>No</v>
      </c>
      <c r="F649" s="35" t="str">
        <f>VLOOKUP(A649,'Medical Examinations'!A647:M2989,5,FALSE)</f>
        <v>No</v>
      </c>
      <c r="G649" s="35" t="str">
        <f>VLOOKUP(A649,'Medical Examinations'!A647:M2989,6,FALSE)</f>
        <v>No</v>
      </c>
      <c r="H649" s="35">
        <f>VLOOKUP(A649,'Medical Examinations'!$A$2:$M$2344,7,FALSE)</f>
        <v>0</v>
      </c>
      <c r="I649" s="35" t="str">
        <f>VLOOKUP(A649,'Medical Examinations'!A647:M2989,8,FALSE)</f>
        <v>No</v>
      </c>
      <c r="J649" s="35" t="str">
        <f>VLOOKUP(A649,'Medical Examinations'!A647:M2989,9,FALSE)</f>
        <v>OBESITY</v>
      </c>
      <c r="K649" s="35" t="str">
        <f>VLOOKUP(A649,'Medical Examinations'!A647:M2989,10,FALSE)</f>
        <v>DIABETES</v>
      </c>
      <c r="L649" s="47">
        <f>VLOOKUP(A649,'Hospitalisation Details'!A647:M2989,12,FALSE)</f>
        <v>28817</v>
      </c>
      <c r="M649" s="34">
        <f>VLOOKUP(A649,'Hospitalisation Details'!A638:M2980,6,FALSE)</f>
        <v>15207.92</v>
      </c>
      <c r="N649" s="35" t="str">
        <f>VLOOKUP(A649,'Hospitalisation Details'!A647:M2989,7,FALSE)</f>
        <v>tier - 2</v>
      </c>
      <c r="O649" s="35" t="str">
        <f>VLOOKUP(A649,'Hospitalisation Details'!A647:M2989,8,FALSE)</f>
        <v>tier - 1</v>
      </c>
      <c r="P649" s="35" t="str">
        <f>VLOOKUP(A649,'Hospitalisation Details'!A647:M2989,9,FALSE)</f>
        <v>R1012</v>
      </c>
      <c r="Q649" s="35">
        <f ca="1">VLOOKUP(A649,'Hospitalisation Details'!A647:M2989,13,FALSE)</f>
        <v>46</v>
      </c>
      <c r="R649" s="32"/>
    </row>
    <row r="650" spans="1:18" ht="15.75" x14ac:dyDescent="0.25">
      <c r="A650" s="42" t="s">
        <v>1714</v>
      </c>
      <c r="B650" s="35" t="str">
        <f>VLOOKUP(A650,'Customer Names'!A647:D2982,3,FALSE)</f>
        <v>Ertel</v>
      </c>
      <c r="C650" s="35">
        <f>VLOOKUP(A650,'Medical Examinations'!A648:M2990,2,FALSE)</f>
        <v>35.54</v>
      </c>
      <c r="D650" s="35">
        <f>VLOOKUP(A650,'Medical Examinations'!A648:M2990,3,FALSE)</f>
        <v>10.67</v>
      </c>
      <c r="E650" s="35" t="str">
        <f>VLOOKUP(A650,'Medical Examinations'!A648:M2990,4,FALSE)</f>
        <v>No</v>
      </c>
      <c r="F650" s="35" t="str">
        <f>VLOOKUP(A650,'Medical Examinations'!A648:M2990,5,FALSE)</f>
        <v>No</v>
      </c>
      <c r="G650" s="35" t="str">
        <f>VLOOKUP(A650,'Medical Examinations'!A648:M2990,6,FALSE)</f>
        <v>No</v>
      </c>
      <c r="H650" s="35">
        <f>VLOOKUP(A650,'Medical Examinations'!$A$2:$M$2344,7,FALSE)</f>
        <v>0</v>
      </c>
      <c r="I650" s="35" t="str">
        <f>VLOOKUP(A650,'Medical Examinations'!A648:M2990,8,FALSE)</f>
        <v>No</v>
      </c>
      <c r="J650" s="35" t="str">
        <f>VLOOKUP(A650,'Medical Examinations'!A648:M2990,9,FALSE)</f>
        <v>OBESITY</v>
      </c>
      <c r="K650" s="35" t="str">
        <f>VLOOKUP(A650,'Medical Examinations'!A648:M2990,10,FALSE)</f>
        <v>DIABETES</v>
      </c>
      <c r="L650" s="47">
        <f>VLOOKUP(A650,'Hospitalisation Details'!A648:M2990,12,FALSE)</f>
        <v>22814</v>
      </c>
      <c r="M650" s="34">
        <f>VLOOKUP(A650,'Hospitalisation Details'!A639:M2981,6,FALSE)</f>
        <v>15174.81</v>
      </c>
      <c r="N650" s="35" t="str">
        <f>VLOOKUP(A650,'Hospitalisation Details'!A648:M2990,7,FALSE)</f>
        <v>tier - 2</v>
      </c>
      <c r="O650" s="35" t="str">
        <f>VLOOKUP(A650,'Hospitalisation Details'!A648:M2990,8,FALSE)</f>
        <v>tier - 1</v>
      </c>
      <c r="P650" s="35" t="str">
        <f>VLOOKUP(A650,'Hospitalisation Details'!A648:M2990,9,FALSE)</f>
        <v>R1012</v>
      </c>
      <c r="Q650" s="35">
        <f ca="1">VLOOKUP(A650,'Hospitalisation Details'!A648:M2990,13,FALSE)</f>
        <v>62</v>
      </c>
      <c r="R650" s="32"/>
    </row>
    <row r="651" spans="1:18" ht="15.75" x14ac:dyDescent="0.25">
      <c r="A651" s="43" t="s">
        <v>1713</v>
      </c>
      <c r="B651" s="35" t="str">
        <f>VLOOKUP(A651,'Customer Names'!A648:D2983,3,FALSE)</f>
        <v>Lanza</v>
      </c>
      <c r="C651" s="35">
        <f>VLOOKUP(A651,'Medical Examinations'!A649:M2991,2,FALSE)</f>
        <v>39.799999999999997</v>
      </c>
      <c r="D651" s="35">
        <f>VLOOKUP(A651,'Medical Examinations'!A649:M2991,3,FALSE)</f>
        <v>4.6500000000000004</v>
      </c>
      <c r="E651" s="35" t="str">
        <f>VLOOKUP(A651,'Medical Examinations'!A649:M2991,4,FALSE)</f>
        <v>yes</v>
      </c>
      <c r="F651" s="35" t="str">
        <f>VLOOKUP(A651,'Medical Examinations'!A649:M2991,5,FALSE)</f>
        <v>No</v>
      </c>
      <c r="G651" s="35" t="str">
        <f>VLOOKUP(A651,'Medical Examinations'!A649:M2991,6,FALSE)</f>
        <v>No</v>
      </c>
      <c r="H651" s="35">
        <f>VLOOKUP(A651,'Medical Examinations'!$A$2:$M$2344,7,FALSE)</f>
        <v>2</v>
      </c>
      <c r="I651" s="35" t="str">
        <f>VLOOKUP(A651,'Medical Examinations'!A649:M2991,8,FALSE)</f>
        <v>No</v>
      </c>
      <c r="J651" s="35" t="str">
        <f>VLOOKUP(A651,'Medical Examinations'!A649:M2991,9,FALSE)</f>
        <v>OBESITY</v>
      </c>
      <c r="K651" s="35" t="str">
        <f>VLOOKUP(A651,'Medical Examinations'!A649:M2991,10,FALSE)</f>
        <v>NORMAL</v>
      </c>
      <c r="L651" s="47">
        <f>VLOOKUP(A651,'Hospitalisation Details'!A649:M2991,12,FALSE)</f>
        <v>21887</v>
      </c>
      <c r="M651" s="34">
        <f>VLOOKUP(A651,'Hospitalisation Details'!A640:M2982,6,FALSE)</f>
        <v>15170.07</v>
      </c>
      <c r="N651" s="35" t="str">
        <f>VLOOKUP(A651,'Hospitalisation Details'!A649:M2991,7,FALSE)</f>
        <v>tier - 2</v>
      </c>
      <c r="O651" s="35" t="str">
        <f>VLOOKUP(A651,'Hospitalisation Details'!A649:M2991,8,FALSE)</f>
        <v>tier - 3</v>
      </c>
      <c r="P651" s="35" t="str">
        <f>VLOOKUP(A651,'Hospitalisation Details'!A649:M2991,9,FALSE)</f>
        <v>R1011</v>
      </c>
      <c r="Q651" s="35">
        <f ca="1">VLOOKUP(A651,'Hospitalisation Details'!A649:M2991,13,FALSE)</f>
        <v>65</v>
      </c>
      <c r="R651" s="32"/>
    </row>
    <row r="652" spans="1:18" ht="15.75" x14ac:dyDescent="0.25">
      <c r="A652" s="42" t="s">
        <v>1712</v>
      </c>
      <c r="B652" s="35" t="str">
        <f>VLOOKUP(A652,'Customer Names'!A649:D2984,3,FALSE)</f>
        <v>Picklesimer</v>
      </c>
      <c r="C652" s="35">
        <f>VLOOKUP(A652,'Medical Examinations'!A650:M2992,2,FALSE)</f>
        <v>33.659999999999997</v>
      </c>
      <c r="D652" s="35">
        <f>VLOOKUP(A652,'Medical Examinations'!A650:M2992,3,FALSE)</f>
        <v>5.65</v>
      </c>
      <c r="E652" s="35" t="str">
        <f>VLOOKUP(A652,'Medical Examinations'!A650:M2992,4,FALSE)</f>
        <v>yes</v>
      </c>
      <c r="F652" s="35" t="str">
        <f>VLOOKUP(A652,'Medical Examinations'!A650:M2992,5,FALSE)</f>
        <v>No</v>
      </c>
      <c r="G652" s="35" t="str">
        <f>VLOOKUP(A652,'Medical Examinations'!A650:M2992,6,FALSE)</f>
        <v>No</v>
      </c>
      <c r="H652" s="35">
        <f>VLOOKUP(A652,'Medical Examinations'!$A$2:$M$2344,7,FALSE)</f>
        <v>2</v>
      </c>
      <c r="I652" s="35" t="str">
        <f>VLOOKUP(A652,'Medical Examinations'!A650:M2992,8,FALSE)</f>
        <v>No</v>
      </c>
      <c r="J652" s="35" t="str">
        <f>VLOOKUP(A652,'Medical Examinations'!A650:M2992,9,FALSE)</f>
        <v>OBESITY</v>
      </c>
      <c r="K652" s="35" t="str">
        <f>VLOOKUP(A652,'Medical Examinations'!A650:M2992,10,FALSE)</f>
        <v>NORMAL</v>
      </c>
      <c r="L652" s="47">
        <f>VLOOKUP(A652,'Hospitalisation Details'!A650:M2992,12,FALSE)</f>
        <v>21705</v>
      </c>
      <c r="M652" s="34">
        <f>VLOOKUP(A652,'Hospitalisation Details'!A641:M2983,6,FALSE)</f>
        <v>15161.53</v>
      </c>
      <c r="N652" s="35" t="str">
        <f>VLOOKUP(A652,'Hospitalisation Details'!A650:M2992,7,FALSE)</f>
        <v>tier - 2</v>
      </c>
      <c r="O652" s="35" t="str">
        <f>VLOOKUP(A652,'Hospitalisation Details'!A650:M2992,8,FALSE)</f>
        <v>tier - 1</v>
      </c>
      <c r="P652" s="35" t="str">
        <f>VLOOKUP(A652,'Hospitalisation Details'!A650:M2992,9,FALSE)</f>
        <v>R1013</v>
      </c>
      <c r="Q652" s="35">
        <f ca="1">VLOOKUP(A652,'Hospitalisation Details'!A650:M2992,13,FALSE)</f>
        <v>65</v>
      </c>
      <c r="R652" s="32"/>
    </row>
    <row r="653" spans="1:18" ht="15.75" x14ac:dyDescent="0.25">
      <c r="A653" s="43" t="s">
        <v>1711</v>
      </c>
      <c r="B653" s="35" t="str">
        <f>VLOOKUP(A653,'Customer Names'!A650:D2985,3,FALSE)</f>
        <v>Giles</v>
      </c>
      <c r="C653" s="35">
        <f>VLOOKUP(A653,'Medical Examinations'!A651:M2993,2,FALSE)</f>
        <v>35.5</v>
      </c>
      <c r="D653" s="35">
        <f>VLOOKUP(A653,'Medical Examinations'!A651:M2993,3,FALSE)</f>
        <v>11.97</v>
      </c>
      <c r="E653" s="35" t="str">
        <f>VLOOKUP(A653,'Medical Examinations'!A651:M2993,4,FALSE)</f>
        <v>No</v>
      </c>
      <c r="F653" s="35" t="str">
        <f>VLOOKUP(A653,'Medical Examinations'!A651:M2993,5,FALSE)</f>
        <v>No</v>
      </c>
      <c r="G653" s="35" t="str">
        <f>VLOOKUP(A653,'Medical Examinations'!A651:M2993,6,FALSE)</f>
        <v>No</v>
      </c>
      <c r="H653" s="35">
        <f>VLOOKUP(A653,'Medical Examinations'!$A$2:$M$2344,7,FALSE)</f>
        <v>0</v>
      </c>
      <c r="I653" s="35" t="str">
        <f>VLOOKUP(A653,'Medical Examinations'!A651:M2993,8,FALSE)</f>
        <v>No</v>
      </c>
      <c r="J653" s="35" t="str">
        <f>VLOOKUP(A653,'Medical Examinations'!A651:M2993,9,FALSE)</f>
        <v>OBESITY</v>
      </c>
      <c r="K653" s="35" t="str">
        <f>VLOOKUP(A653,'Medical Examinations'!A651:M2993,10,FALSE)</f>
        <v>DIABETES</v>
      </c>
      <c r="L653" s="47">
        <f>VLOOKUP(A653,'Hospitalisation Details'!A651:M2993,12,FALSE)</f>
        <v>22944</v>
      </c>
      <c r="M653" s="34">
        <f>VLOOKUP(A653,'Hospitalisation Details'!A642:M2984,6,FALSE)</f>
        <v>15161.25</v>
      </c>
      <c r="N653" s="35" t="str">
        <f>VLOOKUP(A653,'Hospitalisation Details'!A651:M2993,7,FALSE)</f>
        <v>tier - 2</v>
      </c>
      <c r="O653" s="35" t="str">
        <f>VLOOKUP(A653,'Hospitalisation Details'!A651:M2993,8,FALSE)</f>
        <v>tier - 2</v>
      </c>
      <c r="P653" s="35" t="str">
        <f>VLOOKUP(A653,'Hospitalisation Details'!A651:M2993,9,FALSE)</f>
        <v>R1012</v>
      </c>
      <c r="Q653" s="35">
        <f ca="1">VLOOKUP(A653,'Hospitalisation Details'!A651:M2993,13,FALSE)</f>
        <v>62</v>
      </c>
      <c r="R653" s="32"/>
    </row>
    <row r="654" spans="1:18" ht="15.75" x14ac:dyDescent="0.25">
      <c r="A654" s="42" t="s">
        <v>1710</v>
      </c>
      <c r="B654" s="35" t="str">
        <f>VLOOKUP(A654,'Customer Names'!A651:D2986,3,FALSE)</f>
        <v>Harmon</v>
      </c>
      <c r="C654" s="35">
        <f>VLOOKUP(A654,'Medical Examinations'!A652:M2994,2,FALSE)</f>
        <v>41.63</v>
      </c>
      <c r="D654" s="35">
        <f>VLOOKUP(A654,'Medical Examinations'!A652:M2994,3,FALSE)</f>
        <v>6.71</v>
      </c>
      <c r="E654" s="35" t="str">
        <f>VLOOKUP(A654,'Medical Examinations'!A652:M2994,4,FALSE)</f>
        <v>No</v>
      </c>
      <c r="F654" s="35" t="str">
        <f>VLOOKUP(A654,'Medical Examinations'!A652:M2994,5,FALSE)</f>
        <v>No</v>
      </c>
      <c r="G654" s="35" t="str">
        <f>VLOOKUP(A654,'Medical Examinations'!A652:M2994,6,FALSE)</f>
        <v>No</v>
      </c>
      <c r="H654" s="35">
        <f>VLOOKUP(A654,'Medical Examinations'!$A$2:$M$2344,7,FALSE)</f>
        <v>0</v>
      </c>
      <c r="I654" s="35" t="str">
        <f>VLOOKUP(A654,'Medical Examinations'!A652:M2994,8,FALSE)</f>
        <v>No</v>
      </c>
      <c r="J654" s="35" t="str">
        <f>VLOOKUP(A654,'Medical Examinations'!A652:M2994,9,FALSE)</f>
        <v>OBESITY</v>
      </c>
      <c r="K654" s="35" t="str">
        <f>VLOOKUP(A654,'Medical Examinations'!A652:M2994,10,FALSE)</f>
        <v>DIABETES</v>
      </c>
      <c r="L654" s="47">
        <f>VLOOKUP(A654,'Hospitalisation Details'!A652:M2994,12,FALSE)</f>
        <v>26262</v>
      </c>
      <c r="M654" s="34">
        <f>VLOOKUP(A654,'Hospitalisation Details'!A643:M2985,6,FALSE)</f>
        <v>15150.44</v>
      </c>
      <c r="N654" s="35" t="str">
        <f>VLOOKUP(A654,'Hospitalisation Details'!A652:M2994,7,FALSE)</f>
        <v>tier - 2</v>
      </c>
      <c r="O654" s="35" t="str">
        <f>VLOOKUP(A654,'Hospitalisation Details'!A652:M2994,8,FALSE)</f>
        <v>tier - 1</v>
      </c>
      <c r="P654" s="35" t="str">
        <f>VLOOKUP(A654,'Hospitalisation Details'!A652:M2994,9,FALSE)</f>
        <v>R1023</v>
      </c>
      <c r="Q654" s="35">
        <f ca="1">VLOOKUP(A654,'Hospitalisation Details'!A652:M2994,13,FALSE)</f>
        <v>53</v>
      </c>
      <c r="R654" s="32"/>
    </row>
    <row r="655" spans="1:18" ht="15.75" x14ac:dyDescent="0.25">
      <c r="A655" s="43" t="s">
        <v>1709</v>
      </c>
      <c r="B655" s="35" t="str">
        <f>VLOOKUP(A655,'Customer Names'!A652:D2987,3,FALSE)</f>
        <v>Pennings</v>
      </c>
      <c r="C655" s="35">
        <f>VLOOKUP(A655,'Medical Examinations'!A653:M2995,2,FALSE)</f>
        <v>46.49</v>
      </c>
      <c r="D655" s="35">
        <f>VLOOKUP(A655,'Medical Examinations'!A653:M2995,3,FALSE)</f>
        <v>11.92</v>
      </c>
      <c r="E655" s="35" t="str">
        <f>VLOOKUP(A655,'Medical Examinations'!A653:M2995,4,FALSE)</f>
        <v>No</v>
      </c>
      <c r="F655" s="35" t="str">
        <f>VLOOKUP(A655,'Medical Examinations'!A653:M2995,5,FALSE)</f>
        <v>No</v>
      </c>
      <c r="G655" s="35" t="str">
        <f>VLOOKUP(A655,'Medical Examinations'!A653:M2995,6,FALSE)</f>
        <v>No</v>
      </c>
      <c r="H655" s="35">
        <f>VLOOKUP(A655,'Medical Examinations'!$A$2:$M$2344,7,FALSE)</f>
        <v>0</v>
      </c>
      <c r="I655" s="35" t="str">
        <f>VLOOKUP(A655,'Medical Examinations'!A653:M2995,8,FALSE)</f>
        <v>No</v>
      </c>
      <c r="J655" s="35" t="str">
        <f>VLOOKUP(A655,'Medical Examinations'!A653:M2995,9,FALSE)</f>
        <v>OBESITY</v>
      </c>
      <c r="K655" s="35" t="str">
        <f>VLOOKUP(A655,'Medical Examinations'!A653:M2995,10,FALSE)</f>
        <v>DIABETES</v>
      </c>
      <c r="L655" s="47">
        <f>VLOOKUP(A655,'Hospitalisation Details'!A653:M2995,12,FALSE)</f>
        <v>28738</v>
      </c>
      <c r="M655" s="34">
        <f>VLOOKUP(A655,'Hospitalisation Details'!A644:M2986,6,FALSE)</f>
        <v>15123.19</v>
      </c>
      <c r="N655" s="35" t="str">
        <f>VLOOKUP(A655,'Hospitalisation Details'!A653:M2995,7,FALSE)</f>
        <v>tier - 2</v>
      </c>
      <c r="O655" s="35" t="str">
        <f>VLOOKUP(A655,'Hospitalisation Details'!A653:M2995,8,FALSE)</f>
        <v>tier - 1</v>
      </c>
      <c r="P655" s="35" t="str">
        <f>VLOOKUP(A655,'Hospitalisation Details'!A653:M2995,9,FALSE)</f>
        <v>R1011</v>
      </c>
      <c r="Q655" s="35">
        <f ca="1">VLOOKUP(A655,'Hospitalisation Details'!A653:M2995,13,FALSE)</f>
        <v>46</v>
      </c>
      <c r="R655" s="32"/>
    </row>
    <row r="656" spans="1:18" ht="15.75" x14ac:dyDescent="0.25">
      <c r="A656" s="42" t="s">
        <v>1708</v>
      </c>
      <c r="B656" s="35" t="str">
        <f>VLOOKUP(A656,'Customer Names'!A653:D2988,3,FALSE)</f>
        <v>Tseronis</v>
      </c>
      <c r="C656" s="35">
        <f>VLOOKUP(A656,'Medical Examinations'!A654:M2996,2,FALSE)</f>
        <v>43.29</v>
      </c>
      <c r="D656" s="35">
        <f>VLOOKUP(A656,'Medical Examinations'!A654:M2996,3,FALSE)</f>
        <v>5.35</v>
      </c>
      <c r="E656" s="35" t="str">
        <f>VLOOKUP(A656,'Medical Examinations'!A654:M2996,4,FALSE)</f>
        <v>No</v>
      </c>
      <c r="F656" s="35" t="str">
        <f>VLOOKUP(A656,'Medical Examinations'!A654:M2996,5,FALSE)</f>
        <v>No</v>
      </c>
      <c r="G656" s="35" t="str">
        <f>VLOOKUP(A656,'Medical Examinations'!A654:M2996,6,FALSE)</f>
        <v>No</v>
      </c>
      <c r="H656" s="35">
        <f>VLOOKUP(A656,'Medical Examinations'!$A$2:$M$2344,7,FALSE)</f>
        <v>2</v>
      </c>
      <c r="I656" s="35" t="str">
        <f>VLOOKUP(A656,'Medical Examinations'!A654:M2996,8,FALSE)</f>
        <v>No</v>
      </c>
      <c r="J656" s="35" t="str">
        <f>VLOOKUP(A656,'Medical Examinations'!A654:M2996,9,FALSE)</f>
        <v>OBESITY</v>
      </c>
      <c r="K656" s="35" t="str">
        <f>VLOOKUP(A656,'Medical Examinations'!A654:M2996,10,FALSE)</f>
        <v>NORMAL</v>
      </c>
      <c r="L656" s="47">
        <f>VLOOKUP(A656,'Hospitalisation Details'!A654:M2996,12,FALSE)</f>
        <v>26610</v>
      </c>
      <c r="M656" s="34">
        <f>VLOOKUP(A656,'Hospitalisation Details'!A645:M2987,6,FALSE)</f>
        <v>15103.69</v>
      </c>
      <c r="N656" s="35" t="str">
        <f>VLOOKUP(A656,'Hospitalisation Details'!A654:M2996,7,FALSE)</f>
        <v>tier - 2</v>
      </c>
      <c r="O656" s="35" t="str">
        <f>VLOOKUP(A656,'Hospitalisation Details'!A654:M2996,8,FALSE)</f>
        <v>tier - 1</v>
      </c>
      <c r="P656" s="35" t="str">
        <f>VLOOKUP(A656,'Hospitalisation Details'!A654:M2996,9,FALSE)</f>
        <v>R1012</v>
      </c>
      <c r="Q656" s="35">
        <f ca="1">VLOOKUP(A656,'Hospitalisation Details'!A654:M2996,13,FALSE)</f>
        <v>52</v>
      </c>
      <c r="R656" s="32"/>
    </row>
    <row r="657" spans="1:18" ht="15.75" x14ac:dyDescent="0.25">
      <c r="A657" s="43" t="s">
        <v>1707</v>
      </c>
      <c r="B657" s="35" t="str">
        <f>VLOOKUP(A657,'Customer Names'!A654:D2989,3,FALSE)</f>
        <v>Aliff</v>
      </c>
      <c r="C657" s="35">
        <f>VLOOKUP(A657,'Medical Examinations'!A655:M2997,2,FALSE)</f>
        <v>43.08</v>
      </c>
      <c r="D657" s="35">
        <f>VLOOKUP(A657,'Medical Examinations'!A655:M2997,3,FALSE)</f>
        <v>8.9600000000000009</v>
      </c>
      <c r="E657" s="35" t="str">
        <f>VLOOKUP(A657,'Medical Examinations'!A655:M2997,4,FALSE)</f>
        <v>yes</v>
      </c>
      <c r="F657" s="35" t="str">
        <f>VLOOKUP(A657,'Medical Examinations'!A655:M2997,5,FALSE)</f>
        <v>No</v>
      </c>
      <c r="G657" s="35" t="str">
        <f>VLOOKUP(A657,'Medical Examinations'!A655:M2997,6,FALSE)</f>
        <v>No</v>
      </c>
      <c r="H657" s="35">
        <f>VLOOKUP(A657,'Medical Examinations'!$A$2:$M$2344,7,FALSE)</f>
        <v>1</v>
      </c>
      <c r="I657" s="35" t="str">
        <f>VLOOKUP(A657,'Medical Examinations'!A655:M2997,8,FALSE)</f>
        <v>No</v>
      </c>
      <c r="J657" s="35" t="str">
        <f>VLOOKUP(A657,'Medical Examinations'!A655:M2997,9,FALSE)</f>
        <v>OBESITY</v>
      </c>
      <c r="K657" s="35" t="str">
        <f>VLOOKUP(A657,'Medical Examinations'!A655:M2997,10,FALSE)</f>
        <v>DIABETES</v>
      </c>
      <c r="L657" s="47">
        <f>VLOOKUP(A657,'Hospitalisation Details'!A655:M2997,12,FALSE)</f>
        <v>27693</v>
      </c>
      <c r="M657" s="34">
        <f>VLOOKUP(A657,'Hospitalisation Details'!A646:M2988,6,FALSE)</f>
        <v>15090.35</v>
      </c>
      <c r="N657" s="35" t="str">
        <f>VLOOKUP(A657,'Hospitalisation Details'!A655:M2997,7,FALSE)</f>
        <v>tier - 2</v>
      </c>
      <c r="O657" s="35" t="str">
        <f>VLOOKUP(A657,'Hospitalisation Details'!A655:M2997,8,FALSE)</f>
        <v>tier - 1</v>
      </c>
      <c r="P657" s="35" t="str">
        <f>VLOOKUP(A657,'Hospitalisation Details'!A655:M2997,9,FALSE)</f>
        <v>R1023</v>
      </c>
      <c r="Q657" s="35">
        <f ca="1">VLOOKUP(A657,'Hospitalisation Details'!A655:M2997,13,FALSE)</f>
        <v>49</v>
      </c>
      <c r="R657" s="32"/>
    </row>
    <row r="658" spans="1:18" ht="15.75" x14ac:dyDescent="0.25">
      <c r="A658" s="42" t="s">
        <v>1706</v>
      </c>
      <c r="B658" s="35" t="str">
        <f>VLOOKUP(A658,'Customer Names'!A655:D2990,3,FALSE)</f>
        <v>Willenberg</v>
      </c>
      <c r="C658" s="35">
        <f>VLOOKUP(A658,'Medical Examinations'!A656:M2998,2,FALSE)</f>
        <v>39.07</v>
      </c>
      <c r="D658" s="35">
        <f>VLOOKUP(A658,'Medical Examinations'!A656:M2998,3,FALSE)</f>
        <v>11.93</v>
      </c>
      <c r="E658" s="35" t="str">
        <f>VLOOKUP(A658,'Medical Examinations'!A656:M2998,4,FALSE)</f>
        <v>No</v>
      </c>
      <c r="F658" s="35" t="str">
        <f>VLOOKUP(A658,'Medical Examinations'!A656:M2998,5,FALSE)</f>
        <v>No</v>
      </c>
      <c r="G658" s="35" t="str">
        <f>VLOOKUP(A658,'Medical Examinations'!A656:M2998,6,FALSE)</f>
        <v>No</v>
      </c>
      <c r="H658" s="35">
        <f>VLOOKUP(A658,'Medical Examinations'!$A$2:$M$2344,7,FALSE)</f>
        <v>0</v>
      </c>
      <c r="I658" s="35" t="str">
        <f>VLOOKUP(A658,'Medical Examinations'!A656:M2998,8,FALSE)</f>
        <v>No</v>
      </c>
      <c r="J658" s="35" t="str">
        <f>VLOOKUP(A658,'Medical Examinations'!A656:M2998,9,FALSE)</f>
        <v>OBESITY</v>
      </c>
      <c r="K658" s="35" t="str">
        <f>VLOOKUP(A658,'Medical Examinations'!A656:M2998,10,FALSE)</f>
        <v>DIABETES</v>
      </c>
      <c r="L658" s="47">
        <f>VLOOKUP(A658,'Hospitalisation Details'!A656:M2998,12,FALSE)</f>
        <v>25001</v>
      </c>
      <c r="M658" s="34">
        <f>VLOOKUP(A658,'Hospitalisation Details'!A647:M2989,6,FALSE)</f>
        <v>15052.68</v>
      </c>
      <c r="N658" s="35" t="str">
        <f>VLOOKUP(A658,'Hospitalisation Details'!A656:M2998,7,FALSE)</f>
        <v>tier - 2</v>
      </c>
      <c r="O658" s="35" t="str">
        <f>VLOOKUP(A658,'Hospitalisation Details'!A656:M2998,8,FALSE)</f>
        <v>tier - 2</v>
      </c>
      <c r="P658" s="35" t="str">
        <f>VLOOKUP(A658,'Hospitalisation Details'!A656:M2998,9,FALSE)</f>
        <v>R1022</v>
      </c>
      <c r="Q658" s="35">
        <f ca="1">VLOOKUP(A658,'Hospitalisation Details'!A656:M2998,13,FALSE)</f>
        <v>56</v>
      </c>
      <c r="R658" s="32"/>
    </row>
    <row r="659" spans="1:18" ht="15.75" x14ac:dyDescent="0.25">
      <c r="A659" s="43" t="s">
        <v>1705</v>
      </c>
      <c r="B659" s="35" t="str">
        <f>VLOOKUP(A659,'Customer Names'!A656:D2991,3,FALSE)</f>
        <v>Millett</v>
      </c>
      <c r="C659" s="35">
        <f>VLOOKUP(A659,'Medical Examinations'!A657:M2999,2,FALSE)</f>
        <v>41.3</v>
      </c>
      <c r="D659" s="35">
        <f>VLOOKUP(A659,'Medical Examinations'!A657:M2999,3,FALSE)</f>
        <v>9.59</v>
      </c>
      <c r="E659" s="35" t="str">
        <f>VLOOKUP(A659,'Medical Examinations'!A657:M2999,4,FALSE)</f>
        <v>No</v>
      </c>
      <c r="F659" s="35" t="str">
        <f>VLOOKUP(A659,'Medical Examinations'!A657:M2999,5,FALSE)</f>
        <v>No</v>
      </c>
      <c r="G659" s="35" t="str">
        <f>VLOOKUP(A659,'Medical Examinations'!A657:M2999,6,FALSE)</f>
        <v>No</v>
      </c>
      <c r="H659" s="35">
        <f>VLOOKUP(A659,'Medical Examinations'!$A$2:$M$2344,7,FALSE)</f>
        <v>0</v>
      </c>
      <c r="I659" s="35" t="str">
        <f>VLOOKUP(A659,'Medical Examinations'!A657:M2999,8,FALSE)</f>
        <v>No</v>
      </c>
      <c r="J659" s="35" t="str">
        <f>VLOOKUP(A659,'Medical Examinations'!A657:M2999,9,FALSE)</f>
        <v>OBESITY</v>
      </c>
      <c r="K659" s="35" t="str">
        <f>VLOOKUP(A659,'Medical Examinations'!A657:M2999,10,FALSE)</f>
        <v>DIABETES</v>
      </c>
      <c r="L659" s="47">
        <f>VLOOKUP(A659,'Hospitalisation Details'!A657:M2999,12,FALSE)</f>
        <v>26160</v>
      </c>
      <c r="M659" s="34">
        <f>VLOOKUP(A659,'Hospitalisation Details'!A648:M2990,6,FALSE)</f>
        <v>15038.51</v>
      </c>
      <c r="N659" s="35" t="str">
        <f>VLOOKUP(A659,'Hospitalisation Details'!A657:M2999,7,FALSE)</f>
        <v>tier - 2</v>
      </c>
      <c r="O659" s="35" t="str">
        <f>VLOOKUP(A659,'Hospitalisation Details'!A657:M2999,8,FALSE)</f>
        <v>tier - 3</v>
      </c>
      <c r="P659" s="35" t="str">
        <f>VLOOKUP(A659,'Hospitalisation Details'!A657:M2999,9,FALSE)</f>
        <v>R1023</v>
      </c>
      <c r="Q659" s="35">
        <f ca="1">VLOOKUP(A659,'Hospitalisation Details'!A657:M2999,13,FALSE)</f>
        <v>53</v>
      </c>
      <c r="R659" s="32"/>
    </row>
    <row r="660" spans="1:18" ht="15.75" x14ac:dyDescent="0.25">
      <c r="A660" s="42" t="s">
        <v>1704</v>
      </c>
      <c r="B660" s="35" t="str">
        <f>VLOOKUP(A660,'Customer Names'!A657:D2992,3,FALSE)</f>
        <v>Haley</v>
      </c>
      <c r="C660" s="35">
        <f>VLOOKUP(A660,'Medical Examinations'!A658:M3000,2,FALSE)</f>
        <v>42.95</v>
      </c>
      <c r="D660" s="35">
        <f>VLOOKUP(A660,'Medical Examinations'!A658:M3000,3,FALSE)</f>
        <v>11.88</v>
      </c>
      <c r="E660" s="35" t="str">
        <f>VLOOKUP(A660,'Medical Examinations'!A658:M3000,4,FALSE)</f>
        <v>yes</v>
      </c>
      <c r="F660" s="35" t="str">
        <f>VLOOKUP(A660,'Medical Examinations'!A658:M3000,5,FALSE)</f>
        <v>No</v>
      </c>
      <c r="G660" s="35" t="str">
        <f>VLOOKUP(A660,'Medical Examinations'!A658:M3000,6,FALSE)</f>
        <v>No</v>
      </c>
      <c r="H660" s="35">
        <f>VLOOKUP(A660,'Medical Examinations'!$A$2:$M$2344,7,FALSE)</f>
        <v>2</v>
      </c>
      <c r="I660" s="35" t="str">
        <f>VLOOKUP(A660,'Medical Examinations'!A658:M3000,8,FALSE)</f>
        <v>No</v>
      </c>
      <c r="J660" s="35" t="str">
        <f>VLOOKUP(A660,'Medical Examinations'!A658:M3000,9,FALSE)</f>
        <v>OBESITY</v>
      </c>
      <c r="K660" s="35" t="str">
        <f>VLOOKUP(A660,'Medical Examinations'!A658:M3000,10,FALSE)</f>
        <v>DIABETES</v>
      </c>
      <c r="L660" s="47">
        <f>VLOOKUP(A660,'Hospitalisation Details'!A658:M3000,12,FALSE)</f>
        <v>25822</v>
      </c>
      <c r="M660" s="34">
        <f>VLOOKUP(A660,'Hospitalisation Details'!A649:M2991,6,FALSE)</f>
        <v>15026.3</v>
      </c>
      <c r="N660" s="35" t="str">
        <f>VLOOKUP(A660,'Hospitalisation Details'!A658:M3000,7,FALSE)</f>
        <v>tier - 2</v>
      </c>
      <c r="O660" s="35" t="str">
        <f>VLOOKUP(A660,'Hospitalisation Details'!A658:M3000,8,FALSE)</f>
        <v>tier - 3</v>
      </c>
      <c r="P660" s="35" t="str">
        <f>VLOOKUP(A660,'Hospitalisation Details'!A658:M3000,9,FALSE)</f>
        <v>R1011</v>
      </c>
      <c r="Q660" s="35">
        <f ca="1">VLOOKUP(A660,'Hospitalisation Details'!A658:M3000,13,FALSE)</f>
        <v>54</v>
      </c>
      <c r="R660" s="32"/>
    </row>
    <row r="661" spans="1:18" ht="15.75" x14ac:dyDescent="0.25">
      <c r="A661" s="43" t="s">
        <v>1703</v>
      </c>
      <c r="B661" s="35" t="str">
        <f>VLOOKUP(A661,'Customer Names'!A658:D2993,3,FALSE)</f>
        <v>Ackerman</v>
      </c>
      <c r="C661" s="35">
        <f>VLOOKUP(A661,'Medical Examinations'!A659:M3001,2,FALSE)</f>
        <v>46.96</v>
      </c>
      <c r="D661" s="35">
        <f>VLOOKUP(A661,'Medical Examinations'!A659:M3001,3,FALSE)</f>
        <v>4.6399999999999997</v>
      </c>
      <c r="E661" s="35" t="str">
        <f>VLOOKUP(A661,'Medical Examinations'!A659:M3001,4,FALSE)</f>
        <v>No</v>
      </c>
      <c r="F661" s="35" t="str">
        <f>VLOOKUP(A661,'Medical Examinations'!A659:M3001,5,FALSE)</f>
        <v>No</v>
      </c>
      <c r="G661" s="35" t="str">
        <f>VLOOKUP(A661,'Medical Examinations'!A659:M3001,6,FALSE)</f>
        <v>Yes</v>
      </c>
      <c r="H661" s="35">
        <f>VLOOKUP(A661,'Medical Examinations'!$A$2:$M$2344,7,FALSE)</f>
        <v>1</v>
      </c>
      <c r="I661" s="35" t="str">
        <f>VLOOKUP(A661,'Medical Examinations'!A659:M3001,8,FALSE)</f>
        <v>No</v>
      </c>
      <c r="J661" s="35" t="str">
        <f>VLOOKUP(A661,'Medical Examinations'!A659:M3001,9,FALSE)</f>
        <v>OBESITY</v>
      </c>
      <c r="K661" s="35" t="str">
        <f>VLOOKUP(A661,'Medical Examinations'!A659:M3001,10,FALSE)</f>
        <v>NORMAL</v>
      </c>
      <c r="L661" s="47">
        <f>VLOOKUP(A661,'Hospitalisation Details'!A659:M3001,12,FALSE)</f>
        <v>29184</v>
      </c>
      <c r="M661" s="34">
        <f>VLOOKUP(A661,'Hospitalisation Details'!A650:M2992,6,FALSE)</f>
        <v>15025.76</v>
      </c>
      <c r="N661" s="35" t="str">
        <f>VLOOKUP(A661,'Hospitalisation Details'!A659:M3001,7,FALSE)</f>
        <v>tier - 2</v>
      </c>
      <c r="O661" s="35" t="str">
        <f>VLOOKUP(A661,'Hospitalisation Details'!A659:M3001,8,FALSE)</f>
        <v>tier - 1</v>
      </c>
      <c r="P661" s="35" t="str">
        <f>VLOOKUP(A661,'Hospitalisation Details'!A659:M3001,9,FALSE)</f>
        <v>R1011</v>
      </c>
      <c r="Q661" s="35">
        <f ca="1">VLOOKUP(A661,'Hospitalisation Details'!A659:M3001,13,FALSE)</f>
        <v>45</v>
      </c>
      <c r="R661" s="32"/>
    </row>
    <row r="662" spans="1:18" ht="15.75" x14ac:dyDescent="0.25">
      <c r="A662" s="42" t="s">
        <v>1702</v>
      </c>
      <c r="B662" s="35" t="str">
        <f>VLOOKUP(A662,'Customer Names'!A659:D2994,3,FALSE)</f>
        <v>Valdez</v>
      </c>
      <c r="C662" s="35">
        <f>VLOOKUP(A662,'Medical Examinations'!A660:M3002,2,FALSE)</f>
        <v>30.495000000000001</v>
      </c>
      <c r="D662" s="35">
        <f>VLOOKUP(A662,'Medical Examinations'!A660:M3002,3,FALSE)</f>
        <v>9.5299999999999994</v>
      </c>
      <c r="E662" s="35" t="str">
        <f>VLOOKUP(A662,'Medical Examinations'!A660:M3002,4,FALSE)</f>
        <v>No</v>
      </c>
      <c r="F662" s="35" t="str">
        <f>VLOOKUP(A662,'Medical Examinations'!A660:M3002,5,FALSE)</f>
        <v>No</v>
      </c>
      <c r="G662" s="35" t="str">
        <f>VLOOKUP(A662,'Medical Examinations'!A660:M3002,6,FALSE)</f>
        <v>No</v>
      </c>
      <c r="H662" s="35">
        <f>VLOOKUP(A662,'Medical Examinations'!$A$2:$M$2344,7,FALSE)</f>
        <v>0</v>
      </c>
      <c r="I662" s="35" t="str">
        <f>VLOOKUP(A662,'Medical Examinations'!A660:M3002,8,FALSE)</f>
        <v>No</v>
      </c>
      <c r="J662" s="35" t="str">
        <f>VLOOKUP(A662,'Medical Examinations'!A660:M3002,9,FALSE)</f>
        <v>OBESITY</v>
      </c>
      <c r="K662" s="35" t="str">
        <f>VLOOKUP(A662,'Medical Examinations'!A660:M3002,10,FALSE)</f>
        <v>DIABETES</v>
      </c>
      <c r="L662" s="47">
        <f>VLOOKUP(A662,'Hospitalisation Details'!A660:M3002,12,FALSE)</f>
        <v>22136</v>
      </c>
      <c r="M662" s="34">
        <f>VLOOKUP(A662,'Hospitalisation Details'!A651:M2993,6,FALSE)</f>
        <v>15019.76</v>
      </c>
      <c r="N662" s="35" t="str">
        <f>VLOOKUP(A662,'Hospitalisation Details'!A660:M3002,7,FALSE)</f>
        <v>tier - 2</v>
      </c>
      <c r="O662" s="35" t="str">
        <f>VLOOKUP(A662,'Hospitalisation Details'!A660:M3002,8,FALSE)</f>
        <v>tier - 2</v>
      </c>
      <c r="P662" s="35" t="str">
        <f>VLOOKUP(A662,'Hospitalisation Details'!A660:M3002,9,FALSE)</f>
        <v>R1012</v>
      </c>
      <c r="Q662" s="35">
        <f ca="1">VLOOKUP(A662,'Hospitalisation Details'!A660:M3002,13,FALSE)</f>
        <v>64</v>
      </c>
      <c r="R662" s="32"/>
    </row>
    <row r="663" spans="1:18" ht="15.75" x14ac:dyDescent="0.25">
      <c r="A663" s="43" t="s">
        <v>1701</v>
      </c>
      <c r="B663" s="35" t="str">
        <f>VLOOKUP(A663,'Customer Names'!A660:D2995,3,FALSE)</f>
        <v>Michaud</v>
      </c>
      <c r="C663" s="35">
        <f>VLOOKUP(A663,'Medical Examinations'!A661:M3003,2,FALSE)</f>
        <v>17.954999999999998</v>
      </c>
      <c r="D663" s="35">
        <f>VLOOKUP(A663,'Medical Examinations'!A661:M3003,3,FALSE)</f>
        <v>5.29</v>
      </c>
      <c r="E663" s="35" t="str">
        <f>VLOOKUP(A663,'Medical Examinations'!A661:M3003,4,FALSE)</f>
        <v>yes</v>
      </c>
      <c r="F663" s="35" t="str">
        <f>VLOOKUP(A663,'Medical Examinations'!A661:M3003,5,FALSE)</f>
        <v>No</v>
      </c>
      <c r="G663" s="35" t="str">
        <f>VLOOKUP(A663,'Medical Examinations'!A661:M3003,6,FALSE)</f>
        <v>No</v>
      </c>
      <c r="H663" s="35">
        <f>VLOOKUP(A663,'Medical Examinations'!$A$2:$M$2344,7,FALSE)</f>
        <v>1</v>
      </c>
      <c r="I663" s="35" t="str">
        <f>VLOOKUP(A663,'Medical Examinations'!A661:M3003,8,FALSE)</f>
        <v>yes</v>
      </c>
      <c r="J663" s="35" t="str">
        <f>VLOOKUP(A663,'Medical Examinations'!A661:M3003,9,FALSE)</f>
        <v>UNDERWEIGHT</v>
      </c>
      <c r="K663" s="35" t="str">
        <f>VLOOKUP(A663,'Medical Examinations'!A661:M3003,10,FALSE)</f>
        <v>NORMAL</v>
      </c>
      <c r="L663" s="47">
        <f>VLOOKUP(A663,'Hospitalisation Details'!A661:M3003,12,FALSE)</f>
        <v>34913</v>
      </c>
      <c r="M663" s="34">
        <f>VLOOKUP(A663,'Hospitalisation Details'!A652:M2994,6,FALSE)</f>
        <v>15006.58</v>
      </c>
      <c r="N663" s="35" t="str">
        <f>VLOOKUP(A663,'Hospitalisation Details'!A661:M3003,7,FALSE)</f>
        <v>tier - 2</v>
      </c>
      <c r="O663" s="35" t="str">
        <f>VLOOKUP(A663,'Hospitalisation Details'!A661:M3003,8,FALSE)</f>
        <v>tier - 2</v>
      </c>
      <c r="P663" s="35" t="str">
        <f>VLOOKUP(A663,'Hospitalisation Details'!A661:M3003,9,FALSE)</f>
        <v>R1024</v>
      </c>
      <c r="Q663" s="35">
        <f ca="1">VLOOKUP(A663,'Hospitalisation Details'!A661:M3003,13,FALSE)</f>
        <v>29</v>
      </c>
      <c r="R663" s="32"/>
    </row>
    <row r="664" spans="1:18" ht="15.75" x14ac:dyDescent="0.25">
      <c r="A664" s="42" t="s">
        <v>1700</v>
      </c>
      <c r="B664" s="35" t="str">
        <f>VLOOKUP(A664,'Customer Names'!A661:D2996,3,FALSE)</f>
        <v>Gunnink</v>
      </c>
      <c r="C664" s="35">
        <f>VLOOKUP(A664,'Medical Examinations'!A662:M3004,2,FALSE)</f>
        <v>25.6</v>
      </c>
      <c r="D664" s="35">
        <f>VLOOKUP(A664,'Medical Examinations'!A662:M3004,3,FALSE)</f>
        <v>10.95</v>
      </c>
      <c r="E664" s="35" t="str">
        <f>VLOOKUP(A664,'Medical Examinations'!A662:M3004,4,FALSE)</f>
        <v>No</v>
      </c>
      <c r="F664" s="35" t="str">
        <f>VLOOKUP(A664,'Medical Examinations'!A662:M3004,5,FALSE)</f>
        <v>No</v>
      </c>
      <c r="G664" s="35" t="str">
        <f>VLOOKUP(A664,'Medical Examinations'!A662:M3004,6,FALSE)</f>
        <v>No</v>
      </c>
      <c r="H664" s="35">
        <f>VLOOKUP(A664,'Medical Examinations'!$A$2:$M$2344,7,FALSE)</f>
        <v>3</v>
      </c>
      <c r="I664" s="35" t="str">
        <f>VLOOKUP(A664,'Medical Examinations'!A662:M3004,8,FALSE)</f>
        <v>No</v>
      </c>
      <c r="J664" s="35" t="str">
        <f>VLOOKUP(A664,'Medical Examinations'!A662:M3004,9,FALSE)</f>
        <v>OVERWEIGHT</v>
      </c>
      <c r="K664" s="35" t="str">
        <f>VLOOKUP(A664,'Medical Examinations'!A662:M3004,10,FALSE)</f>
        <v>DIABETES</v>
      </c>
      <c r="L664" s="47">
        <f>VLOOKUP(A664,'Hospitalisation Details'!A662:M3004,12,FALSE)</f>
        <v>21395</v>
      </c>
      <c r="M664" s="34">
        <f>VLOOKUP(A664,'Hospitalisation Details'!A653:M2995,6,FALSE)</f>
        <v>14988.43</v>
      </c>
      <c r="N664" s="35" t="str">
        <f>VLOOKUP(A664,'Hospitalisation Details'!A662:M3004,7,FALSE)</f>
        <v>tier - 2</v>
      </c>
      <c r="O664" s="35" t="str">
        <f>VLOOKUP(A664,'Hospitalisation Details'!A662:M3004,8,FALSE)</f>
        <v>tier - 3</v>
      </c>
      <c r="P664" s="35" t="str">
        <f>VLOOKUP(A664,'Hospitalisation Details'!A662:M3004,9,FALSE)</f>
        <v>R1011</v>
      </c>
      <c r="Q664" s="35">
        <f ca="1">VLOOKUP(A664,'Hospitalisation Details'!A662:M3004,13,FALSE)</f>
        <v>66</v>
      </c>
      <c r="R664" s="32"/>
    </row>
    <row r="665" spans="1:18" ht="15.75" x14ac:dyDescent="0.25">
      <c r="A665" s="43" t="s">
        <v>1699</v>
      </c>
      <c r="B665" s="35" t="str">
        <f>VLOOKUP(A665,'Customer Names'!A662:D2997,3,FALSE)</f>
        <v>Knight</v>
      </c>
      <c r="C665" s="35">
        <f>VLOOKUP(A665,'Medical Examinations'!A663:M3005,2,FALSE)</f>
        <v>34.21</v>
      </c>
      <c r="D665" s="35">
        <f>VLOOKUP(A665,'Medical Examinations'!A663:M3005,3,FALSE)</f>
        <v>9.17</v>
      </c>
      <c r="E665" s="35" t="str">
        <f>VLOOKUP(A665,'Medical Examinations'!A663:M3005,4,FALSE)</f>
        <v>No</v>
      </c>
      <c r="F665" s="35" t="str">
        <f>VLOOKUP(A665,'Medical Examinations'!A663:M3005,5,FALSE)</f>
        <v>No</v>
      </c>
      <c r="G665" s="35" t="str">
        <f>VLOOKUP(A665,'Medical Examinations'!A663:M3005,6,FALSE)</f>
        <v>No</v>
      </c>
      <c r="H665" s="35">
        <f>VLOOKUP(A665,'Medical Examinations'!$A$2:$M$2344,7,FALSE)</f>
        <v>0</v>
      </c>
      <c r="I665" s="35" t="str">
        <f>VLOOKUP(A665,'Medical Examinations'!A663:M3005,8,FALSE)</f>
        <v>No</v>
      </c>
      <c r="J665" s="35" t="str">
        <f>VLOOKUP(A665,'Medical Examinations'!A663:M3005,9,FALSE)</f>
        <v>OBESITY</v>
      </c>
      <c r="K665" s="35" t="str">
        <f>VLOOKUP(A665,'Medical Examinations'!A663:M3005,10,FALSE)</f>
        <v>DIABETES</v>
      </c>
      <c r="L665" s="47">
        <f>VLOOKUP(A665,'Hospitalisation Details'!A663:M3005,12,FALSE)</f>
        <v>22979</v>
      </c>
      <c r="M665" s="34">
        <f>VLOOKUP(A665,'Hospitalisation Details'!A654:M2996,6,FALSE)</f>
        <v>14945.34</v>
      </c>
      <c r="N665" s="35" t="str">
        <f>VLOOKUP(A665,'Hospitalisation Details'!A663:M3005,7,FALSE)</f>
        <v>tier - 2</v>
      </c>
      <c r="O665" s="35" t="str">
        <f>VLOOKUP(A665,'Hospitalisation Details'!A663:M3005,8,FALSE)</f>
        <v>tier - 1</v>
      </c>
      <c r="P665" s="35" t="str">
        <f>VLOOKUP(A665,'Hospitalisation Details'!A663:M3005,9,FALSE)</f>
        <v>R1021</v>
      </c>
      <c r="Q665" s="35">
        <f ca="1">VLOOKUP(A665,'Hospitalisation Details'!A663:M3005,13,FALSE)</f>
        <v>62</v>
      </c>
      <c r="R665" s="32"/>
    </row>
    <row r="666" spans="1:18" ht="15.75" x14ac:dyDescent="0.25">
      <c r="A666" s="42" t="s">
        <v>1698</v>
      </c>
      <c r="B666" s="35" t="str">
        <f>VLOOKUP(A666,'Customer Names'!A663:D2998,3,FALSE)</f>
        <v>Grosscup</v>
      </c>
      <c r="C666" s="35">
        <f>VLOOKUP(A666,'Medical Examinations'!A664:M3006,2,FALSE)</f>
        <v>39.74</v>
      </c>
      <c r="D666" s="35">
        <f>VLOOKUP(A666,'Medical Examinations'!A664:M3006,3,FALSE)</f>
        <v>7.39</v>
      </c>
      <c r="E666" s="35" t="str">
        <f>VLOOKUP(A666,'Medical Examinations'!A664:M3006,4,FALSE)</f>
        <v>No</v>
      </c>
      <c r="F666" s="35" t="str">
        <f>VLOOKUP(A666,'Medical Examinations'!A664:M3006,5,FALSE)</f>
        <v>No</v>
      </c>
      <c r="G666" s="35" t="str">
        <f>VLOOKUP(A666,'Medical Examinations'!A664:M3006,6,FALSE)</f>
        <v>No</v>
      </c>
      <c r="H666" s="35">
        <f>VLOOKUP(A666,'Medical Examinations'!$A$2:$M$2344,7,FALSE)</f>
        <v>0</v>
      </c>
      <c r="I666" s="35" t="str">
        <f>VLOOKUP(A666,'Medical Examinations'!A664:M3006,8,FALSE)</f>
        <v>No</v>
      </c>
      <c r="J666" s="35" t="str">
        <f>VLOOKUP(A666,'Medical Examinations'!A664:M3006,9,FALSE)</f>
        <v>OBESITY</v>
      </c>
      <c r="K666" s="35" t="str">
        <f>VLOOKUP(A666,'Medical Examinations'!A664:M3006,10,FALSE)</f>
        <v>DIABETES</v>
      </c>
      <c r="L666" s="47">
        <f>VLOOKUP(A666,'Hospitalisation Details'!A664:M3006,12,FALSE)</f>
        <v>25150</v>
      </c>
      <c r="M666" s="34">
        <f>VLOOKUP(A666,'Hospitalisation Details'!A655:M2997,6,FALSE)</f>
        <v>14926.97</v>
      </c>
      <c r="N666" s="35" t="str">
        <f>VLOOKUP(A666,'Hospitalisation Details'!A664:M3006,7,FALSE)</f>
        <v>tier - 2</v>
      </c>
      <c r="O666" s="35" t="str">
        <f>VLOOKUP(A666,'Hospitalisation Details'!A664:M3006,8,FALSE)</f>
        <v>tier - 2</v>
      </c>
      <c r="P666" s="35" t="str">
        <f>VLOOKUP(A666,'Hospitalisation Details'!A664:M3006,9,FALSE)</f>
        <v>R1012</v>
      </c>
      <c r="Q666" s="35">
        <f ca="1">VLOOKUP(A666,'Hospitalisation Details'!A664:M3006,13,FALSE)</f>
        <v>56</v>
      </c>
      <c r="R666" s="32"/>
    </row>
    <row r="667" spans="1:18" ht="15.75" x14ac:dyDescent="0.25">
      <c r="A667" s="43" t="s">
        <v>1697</v>
      </c>
      <c r="B667" s="35" t="str">
        <f>VLOOKUP(A667,'Customer Names'!A664:D2999,3,FALSE)</f>
        <v>Koniuch</v>
      </c>
      <c r="C667" s="35">
        <f>VLOOKUP(A667,'Medical Examinations'!A665:M3007,2,FALSE)</f>
        <v>49.53</v>
      </c>
      <c r="D667" s="35">
        <f>VLOOKUP(A667,'Medical Examinations'!A665:M3007,3,FALSE)</f>
        <v>9.1300000000000008</v>
      </c>
      <c r="E667" s="35" t="str">
        <f>VLOOKUP(A667,'Medical Examinations'!A665:M3007,4,FALSE)</f>
        <v>yes</v>
      </c>
      <c r="F667" s="35" t="str">
        <f>VLOOKUP(A667,'Medical Examinations'!A665:M3007,5,FALSE)</f>
        <v>No</v>
      </c>
      <c r="G667" s="35" t="str">
        <f>VLOOKUP(A667,'Medical Examinations'!A665:M3007,6,FALSE)</f>
        <v>No</v>
      </c>
      <c r="H667" s="35">
        <f>VLOOKUP(A667,'Medical Examinations'!$A$2:$M$2344,7,FALSE)</f>
        <v>0</v>
      </c>
      <c r="I667" s="35" t="str">
        <f>VLOOKUP(A667,'Medical Examinations'!A665:M3007,8,FALSE)</f>
        <v>No</v>
      </c>
      <c r="J667" s="35" t="str">
        <f>VLOOKUP(A667,'Medical Examinations'!A665:M3007,9,FALSE)</f>
        <v>OBESITY</v>
      </c>
      <c r="K667" s="35" t="str">
        <f>VLOOKUP(A667,'Medical Examinations'!A665:M3007,10,FALSE)</f>
        <v>DIABETES</v>
      </c>
      <c r="L667" s="47">
        <f>VLOOKUP(A667,'Hospitalisation Details'!A665:M3007,12,FALSE)</f>
        <v>29771</v>
      </c>
      <c r="M667" s="34">
        <f>VLOOKUP(A667,'Hospitalisation Details'!A656:M2998,6,FALSE)</f>
        <v>14908.27</v>
      </c>
      <c r="N667" s="35" t="str">
        <f>VLOOKUP(A667,'Hospitalisation Details'!A665:M3007,7,FALSE)</f>
        <v>tier - 2</v>
      </c>
      <c r="O667" s="35" t="str">
        <f>VLOOKUP(A667,'Hospitalisation Details'!A665:M3007,8,FALSE)</f>
        <v>tier - 1</v>
      </c>
      <c r="P667" s="35" t="str">
        <f>VLOOKUP(A667,'Hospitalisation Details'!A665:M3007,9,FALSE)</f>
        <v>R1011</v>
      </c>
      <c r="Q667" s="35">
        <f ca="1">VLOOKUP(A667,'Hospitalisation Details'!A665:M3007,13,FALSE)</f>
        <v>43</v>
      </c>
      <c r="R667" s="32"/>
    </row>
    <row r="668" spans="1:18" ht="15.75" x14ac:dyDescent="0.25">
      <c r="A668" s="42" t="s">
        <v>1696</v>
      </c>
      <c r="B668" s="35" t="str">
        <f>VLOOKUP(A668,'Customer Names'!A665:D3000,3,FALSE)</f>
        <v>Heitzman</v>
      </c>
      <c r="C668" s="35">
        <f>VLOOKUP(A668,'Medical Examinations'!A666:M3008,2,FALSE)</f>
        <v>39.33</v>
      </c>
      <c r="D668" s="35">
        <f>VLOOKUP(A668,'Medical Examinations'!A666:M3008,3,FALSE)</f>
        <v>10.4</v>
      </c>
      <c r="E668" s="35" t="str">
        <f>VLOOKUP(A668,'Medical Examinations'!A666:M3008,4,FALSE)</f>
        <v>No</v>
      </c>
      <c r="F668" s="35" t="str">
        <f>VLOOKUP(A668,'Medical Examinations'!A666:M3008,5,FALSE)</f>
        <v>No</v>
      </c>
      <c r="G668" s="35" t="str">
        <f>VLOOKUP(A668,'Medical Examinations'!A666:M3008,6,FALSE)</f>
        <v>No</v>
      </c>
      <c r="H668" s="35">
        <f>VLOOKUP(A668,'Medical Examinations'!$A$2:$M$2344,7,FALSE)</f>
        <v>3</v>
      </c>
      <c r="I668" s="35" t="str">
        <f>VLOOKUP(A668,'Medical Examinations'!A666:M3008,8,FALSE)</f>
        <v>No</v>
      </c>
      <c r="J668" s="35" t="str">
        <f>VLOOKUP(A668,'Medical Examinations'!A666:M3008,9,FALSE)</f>
        <v>OBESITY</v>
      </c>
      <c r="K668" s="35" t="str">
        <f>VLOOKUP(A668,'Medical Examinations'!A666:M3008,10,FALSE)</f>
        <v>DIABETES</v>
      </c>
      <c r="L668" s="47">
        <f>VLOOKUP(A668,'Hospitalisation Details'!A666:M3008,12,FALSE)</f>
        <v>21475</v>
      </c>
      <c r="M668" s="34">
        <f>VLOOKUP(A668,'Hospitalisation Details'!A657:M2999,6,FALSE)</f>
        <v>14901.52</v>
      </c>
      <c r="N668" s="35" t="str">
        <f>VLOOKUP(A668,'Hospitalisation Details'!A666:M3008,7,FALSE)</f>
        <v>tier - 2</v>
      </c>
      <c r="O668" s="35" t="str">
        <f>VLOOKUP(A668,'Hospitalisation Details'!A666:M3008,8,FALSE)</f>
        <v>tier - 2</v>
      </c>
      <c r="P668" s="35" t="str">
        <f>VLOOKUP(A668,'Hospitalisation Details'!A666:M3008,9,FALSE)</f>
        <v>R1024</v>
      </c>
      <c r="Q668" s="35">
        <f ca="1">VLOOKUP(A668,'Hospitalisation Details'!A666:M3008,13,FALSE)</f>
        <v>66</v>
      </c>
      <c r="R668" s="32"/>
    </row>
    <row r="669" spans="1:18" ht="15.75" x14ac:dyDescent="0.25">
      <c r="A669" s="43" t="s">
        <v>1695</v>
      </c>
      <c r="B669" s="35" t="str">
        <f>VLOOKUP(A669,'Customer Names'!A666:D3001,3,FALSE)</f>
        <v>Tatton</v>
      </c>
      <c r="C669" s="35">
        <f>VLOOKUP(A669,'Medical Examinations'!A667:M3009,2,FALSE)</f>
        <v>39.979999999999997</v>
      </c>
      <c r="D669" s="35">
        <f>VLOOKUP(A669,'Medical Examinations'!A667:M3009,3,FALSE)</f>
        <v>9.4600000000000009</v>
      </c>
      <c r="E669" s="35" t="str">
        <f>VLOOKUP(A669,'Medical Examinations'!A667:M3009,4,FALSE)</f>
        <v>yes</v>
      </c>
      <c r="F669" s="35" t="str">
        <f>VLOOKUP(A669,'Medical Examinations'!A667:M3009,5,FALSE)</f>
        <v>No</v>
      </c>
      <c r="G669" s="35" t="str">
        <f>VLOOKUP(A669,'Medical Examinations'!A667:M3009,6,FALSE)</f>
        <v>No</v>
      </c>
      <c r="H669" s="35">
        <f>VLOOKUP(A669,'Medical Examinations'!$A$2:$M$2344,7,FALSE)</f>
        <v>2</v>
      </c>
      <c r="I669" s="35" t="str">
        <f>VLOOKUP(A669,'Medical Examinations'!A667:M3009,8,FALSE)</f>
        <v>No</v>
      </c>
      <c r="J669" s="35" t="str">
        <f>VLOOKUP(A669,'Medical Examinations'!A667:M3009,9,FALSE)</f>
        <v>OBESITY</v>
      </c>
      <c r="K669" s="35" t="str">
        <f>VLOOKUP(A669,'Medical Examinations'!A667:M3009,10,FALSE)</f>
        <v>DIABETES</v>
      </c>
      <c r="L669" s="47">
        <f>VLOOKUP(A669,'Hospitalisation Details'!A667:M3009,12,FALSE)</f>
        <v>25883</v>
      </c>
      <c r="M669" s="34">
        <f>VLOOKUP(A669,'Hospitalisation Details'!A658:M3000,6,FALSE)</f>
        <v>14847.63</v>
      </c>
      <c r="N669" s="35" t="str">
        <f>VLOOKUP(A669,'Hospitalisation Details'!A667:M3009,7,FALSE)</f>
        <v>tier - 2</v>
      </c>
      <c r="O669" s="35" t="str">
        <f>VLOOKUP(A669,'Hospitalisation Details'!A667:M3009,8,FALSE)</f>
        <v>tier - 2</v>
      </c>
      <c r="P669" s="35" t="str">
        <f>VLOOKUP(A669,'Hospitalisation Details'!A667:M3009,9,FALSE)</f>
        <v>R1023</v>
      </c>
      <c r="Q669" s="35">
        <f ca="1">VLOOKUP(A669,'Hospitalisation Details'!A667:M3009,13,FALSE)</f>
        <v>54</v>
      </c>
      <c r="R669" s="32"/>
    </row>
    <row r="670" spans="1:18" ht="15.75" x14ac:dyDescent="0.25">
      <c r="A670" s="42" t="s">
        <v>1694</v>
      </c>
      <c r="B670" s="35" t="str">
        <f>VLOOKUP(A670,'Customer Names'!A667:D3002,3,FALSE)</f>
        <v>Flanagan</v>
      </c>
      <c r="C670" s="35">
        <f>VLOOKUP(A670,'Medical Examinations'!A668:M3010,2,FALSE)</f>
        <v>46.51</v>
      </c>
      <c r="D670" s="35">
        <f>VLOOKUP(A670,'Medical Examinations'!A668:M3010,3,FALSE)</f>
        <v>8.69</v>
      </c>
      <c r="E670" s="35" t="str">
        <f>VLOOKUP(A670,'Medical Examinations'!A668:M3010,4,FALSE)</f>
        <v>yes</v>
      </c>
      <c r="F670" s="35" t="str">
        <f>VLOOKUP(A670,'Medical Examinations'!A668:M3010,5,FALSE)</f>
        <v>No</v>
      </c>
      <c r="G670" s="35" t="str">
        <f>VLOOKUP(A670,'Medical Examinations'!A668:M3010,6,FALSE)</f>
        <v>No</v>
      </c>
      <c r="H670" s="35">
        <f>VLOOKUP(A670,'Medical Examinations'!$A$2:$M$2344,7,FALSE)</f>
        <v>0</v>
      </c>
      <c r="I670" s="35" t="str">
        <f>VLOOKUP(A670,'Medical Examinations'!A668:M3010,8,FALSE)</f>
        <v>No</v>
      </c>
      <c r="J670" s="35" t="str">
        <f>VLOOKUP(A670,'Medical Examinations'!A668:M3010,9,FALSE)</f>
        <v>OBESITY</v>
      </c>
      <c r="K670" s="35" t="str">
        <f>VLOOKUP(A670,'Medical Examinations'!A668:M3010,10,FALSE)</f>
        <v>DIABETES</v>
      </c>
      <c r="L670" s="47">
        <f>VLOOKUP(A670,'Hospitalisation Details'!A668:M3010,12,FALSE)</f>
        <v>29742</v>
      </c>
      <c r="M670" s="34">
        <f>VLOOKUP(A670,'Hospitalisation Details'!A659:M3001,6,FALSE)</f>
        <v>14843.96</v>
      </c>
      <c r="N670" s="35" t="str">
        <f>VLOOKUP(A670,'Hospitalisation Details'!A668:M3010,7,FALSE)</f>
        <v>tier - 2</v>
      </c>
      <c r="O670" s="35" t="str">
        <f>VLOOKUP(A670,'Hospitalisation Details'!A668:M3010,8,FALSE)</f>
        <v>tier - 3</v>
      </c>
      <c r="P670" s="35" t="str">
        <f>VLOOKUP(A670,'Hospitalisation Details'!A668:M3010,9,FALSE)</f>
        <v>R1026</v>
      </c>
      <c r="Q670" s="35">
        <f ca="1">VLOOKUP(A670,'Hospitalisation Details'!A668:M3010,13,FALSE)</f>
        <v>43</v>
      </c>
      <c r="R670" s="32"/>
    </row>
    <row r="671" spans="1:18" ht="15.75" x14ac:dyDescent="0.25">
      <c r="A671" s="43" t="s">
        <v>1693</v>
      </c>
      <c r="B671" s="35" t="str">
        <f>VLOOKUP(A671,'Customer Names'!A668:D3003,3,FALSE)</f>
        <v>Funk</v>
      </c>
      <c r="C671" s="35">
        <f>VLOOKUP(A671,'Medical Examinations'!A669:M3011,2,FALSE)</f>
        <v>43.58</v>
      </c>
      <c r="D671" s="35">
        <f>VLOOKUP(A671,'Medical Examinations'!A669:M3011,3,FALSE)</f>
        <v>4.2300000000000004</v>
      </c>
      <c r="E671" s="35" t="str">
        <f>VLOOKUP(A671,'Medical Examinations'!A669:M3011,4,FALSE)</f>
        <v>No</v>
      </c>
      <c r="F671" s="35" t="str">
        <f>VLOOKUP(A671,'Medical Examinations'!A669:M3011,5,FALSE)</f>
        <v>No</v>
      </c>
      <c r="G671" s="35" t="str">
        <f>VLOOKUP(A671,'Medical Examinations'!A669:M3011,6,FALSE)</f>
        <v>Yes</v>
      </c>
      <c r="H671" s="35">
        <f>VLOOKUP(A671,'Medical Examinations'!$A$2:$M$2344,7,FALSE)</f>
        <v>1</v>
      </c>
      <c r="I671" s="35" t="str">
        <f>VLOOKUP(A671,'Medical Examinations'!A669:M3011,8,FALSE)</f>
        <v>No</v>
      </c>
      <c r="J671" s="35" t="str">
        <f>VLOOKUP(A671,'Medical Examinations'!A669:M3011,9,FALSE)</f>
        <v>OBESITY</v>
      </c>
      <c r="K671" s="35" t="str">
        <f>VLOOKUP(A671,'Medical Examinations'!A669:M3011,10,FALSE)</f>
        <v>NORMAL</v>
      </c>
      <c r="L671" s="47">
        <f>VLOOKUP(A671,'Hospitalisation Details'!A669:M3011,12,FALSE)</f>
        <v>29146</v>
      </c>
      <c r="M671" s="34">
        <f>VLOOKUP(A671,'Hospitalisation Details'!A660:M3002,6,FALSE)</f>
        <v>14839.34</v>
      </c>
      <c r="N671" s="35" t="str">
        <f>VLOOKUP(A671,'Hospitalisation Details'!A669:M3011,7,FALSE)</f>
        <v>tier - 2</v>
      </c>
      <c r="O671" s="35" t="str">
        <f>VLOOKUP(A671,'Hospitalisation Details'!A669:M3011,8,FALSE)</f>
        <v>tier - 3</v>
      </c>
      <c r="P671" s="35" t="str">
        <f>VLOOKUP(A671,'Hospitalisation Details'!A669:M3011,9,FALSE)</f>
        <v>R1026</v>
      </c>
      <c r="Q671" s="35">
        <f ca="1">VLOOKUP(A671,'Hospitalisation Details'!A669:M3011,13,FALSE)</f>
        <v>45</v>
      </c>
      <c r="R671" s="32"/>
    </row>
    <row r="672" spans="1:18" ht="15.75" x14ac:dyDescent="0.25">
      <c r="A672" s="42" t="s">
        <v>1692</v>
      </c>
      <c r="B672" s="35" t="str">
        <f>VLOOKUP(A672,'Customer Names'!A669:D3004,3,FALSE)</f>
        <v>Davenport</v>
      </c>
      <c r="C672" s="35">
        <f>VLOOKUP(A672,'Medical Examinations'!A670:M3012,2,FALSE)</f>
        <v>42.28</v>
      </c>
      <c r="D672" s="35">
        <f>VLOOKUP(A672,'Medical Examinations'!A670:M3012,3,FALSE)</f>
        <v>9.16</v>
      </c>
      <c r="E672" s="35" t="str">
        <f>VLOOKUP(A672,'Medical Examinations'!A670:M3012,4,FALSE)</f>
        <v>yes</v>
      </c>
      <c r="F672" s="35" t="str">
        <f>VLOOKUP(A672,'Medical Examinations'!A670:M3012,5,FALSE)</f>
        <v>No</v>
      </c>
      <c r="G672" s="35" t="str">
        <f>VLOOKUP(A672,'Medical Examinations'!A670:M3012,6,FALSE)</f>
        <v>No</v>
      </c>
      <c r="H672" s="35">
        <f>VLOOKUP(A672,'Medical Examinations'!$A$2:$M$2344,7,FALSE)</f>
        <v>1</v>
      </c>
      <c r="I672" s="35" t="str">
        <f>VLOOKUP(A672,'Medical Examinations'!A670:M3012,8,FALSE)</f>
        <v>No</v>
      </c>
      <c r="J672" s="35" t="str">
        <f>VLOOKUP(A672,'Medical Examinations'!A670:M3012,9,FALSE)</f>
        <v>OBESITY</v>
      </c>
      <c r="K672" s="35" t="str">
        <f>VLOOKUP(A672,'Medical Examinations'!A670:M3012,10,FALSE)</f>
        <v>DIABETES</v>
      </c>
      <c r="L672" s="47">
        <f>VLOOKUP(A672,'Hospitalisation Details'!A670:M3012,12,FALSE)</f>
        <v>27738</v>
      </c>
      <c r="M672" s="34">
        <f>VLOOKUP(A672,'Hospitalisation Details'!A661:M3003,6,FALSE)</f>
        <v>14819</v>
      </c>
      <c r="N672" s="35" t="str">
        <f>VLOOKUP(A672,'Hospitalisation Details'!A670:M3012,7,FALSE)</f>
        <v>tier - 2</v>
      </c>
      <c r="O672" s="35" t="str">
        <f>VLOOKUP(A672,'Hospitalisation Details'!A670:M3012,8,FALSE)</f>
        <v>tier - 3</v>
      </c>
      <c r="P672" s="35" t="str">
        <f>VLOOKUP(A672,'Hospitalisation Details'!A670:M3012,9,FALSE)</f>
        <v>R1023</v>
      </c>
      <c r="Q672" s="35">
        <f ca="1">VLOOKUP(A672,'Hospitalisation Details'!A670:M3012,13,FALSE)</f>
        <v>49</v>
      </c>
      <c r="R672" s="32"/>
    </row>
    <row r="673" spans="1:18" ht="15.75" x14ac:dyDescent="0.25">
      <c r="A673" s="43" t="s">
        <v>1691</v>
      </c>
      <c r="B673" s="35" t="str">
        <f>VLOOKUP(A673,'Customer Names'!A670:D3005,3,FALSE)</f>
        <v>Nicholson</v>
      </c>
      <c r="C673" s="35">
        <f>VLOOKUP(A673,'Medical Examinations'!A671:M3013,2,FALSE)</f>
        <v>35.520000000000003</v>
      </c>
      <c r="D673" s="35">
        <f>VLOOKUP(A673,'Medical Examinations'!A671:M3013,3,FALSE)</f>
        <v>8.26</v>
      </c>
      <c r="E673" s="35" t="str">
        <f>VLOOKUP(A673,'Medical Examinations'!A671:M3013,4,FALSE)</f>
        <v>No</v>
      </c>
      <c r="F673" s="35" t="str">
        <f>VLOOKUP(A673,'Medical Examinations'!A671:M3013,5,FALSE)</f>
        <v>No</v>
      </c>
      <c r="G673" s="35" t="str">
        <f>VLOOKUP(A673,'Medical Examinations'!A671:M3013,6,FALSE)</f>
        <v>No</v>
      </c>
      <c r="H673" s="35">
        <f>VLOOKUP(A673,'Medical Examinations'!$A$2:$M$2344,7,FALSE)</f>
        <v>0</v>
      </c>
      <c r="I673" s="35" t="str">
        <f>VLOOKUP(A673,'Medical Examinations'!A671:M3013,8,FALSE)</f>
        <v>No</v>
      </c>
      <c r="J673" s="35" t="str">
        <f>VLOOKUP(A673,'Medical Examinations'!A671:M3013,9,FALSE)</f>
        <v>OBESITY</v>
      </c>
      <c r="K673" s="35" t="str">
        <f>VLOOKUP(A673,'Medical Examinations'!A671:M3013,10,FALSE)</f>
        <v>DIABETES</v>
      </c>
      <c r="L673" s="47">
        <f>VLOOKUP(A673,'Hospitalisation Details'!A671:M3013,12,FALSE)</f>
        <v>23950</v>
      </c>
      <c r="M673" s="34">
        <f>VLOOKUP(A673,'Hospitalisation Details'!A662:M3004,6,FALSE)</f>
        <v>14750.42</v>
      </c>
      <c r="N673" s="35" t="str">
        <f>VLOOKUP(A673,'Hospitalisation Details'!A671:M3013,7,FALSE)</f>
        <v>tier - 2</v>
      </c>
      <c r="O673" s="35" t="str">
        <f>VLOOKUP(A673,'Hospitalisation Details'!A671:M3013,8,FALSE)</f>
        <v>tier - 2</v>
      </c>
      <c r="P673" s="35" t="str">
        <f>VLOOKUP(A673,'Hospitalisation Details'!A671:M3013,9,FALSE)</f>
        <v>R1026</v>
      </c>
      <c r="Q673" s="35">
        <f ca="1">VLOOKUP(A673,'Hospitalisation Details'!A671:M3013,13,FALSE)</f>
        <v>59</v>
      </c>
      <c r="R673" s="32"/>
    </row>
    <row r="674" spans="1:18" ht="15.75" x14ac:dyDescent="0.25">
      <c r="A674" s="42" t="s">
        <v>1690</v>
      </c>
      <c r="B674" s="35" t="str">
        <f>VLOOKUP(A674,'Customer Names'!A671:D3006,3,FALSE)</f>
        <v>Lindbloom</v>
      </c>
      <c r="C674" s="35">
        <f>VLOOKUP(A674,'Medical Examinations'!A672:M3014,2,FALSE)</f>
        <v>33.6</v>
      </c>
      <c r="D674" s="35">
        <f>VLOOKUP(A674,'Medical Examinations'!A672:M3014,3,FALSE)</f>
        <v>11.25</v>
      </c>
      <c r="E674" s="35" t="str">
        <f>VLOOKUP(A674,'Medical Examinations'!A672:M3014,4,FALSE)</f>
        <v>No</v>
      </c>
      <c r="F674" s="35" t="str">
        <f>VLOOKUP(A674,'Medical Examinations'!A672:M3014,5,FALSE)</f>
        <v>No</v>
      </c>
      <c r="G674" s="35" t="str">
        <f>VLOOKUP(A674,'Medical Examinations'!A672:M3014,6,FALSE)</f>
        <v>No</v>
      </c>
      <c r="H674" s="35">
        <f>VLOOKUP(A674,'Medical Examinations'!$A$2:$M$2344,7,FALSE)</f>
        <v>0</v>
      </c>
      <c r="I674" s="35" t="str">
        <f>VLOOKUP(A674,'Medical Examinations'!A672:M3014,8,FALSE)</f>
        <v>No</v>
      </c>
      <c r="J674" s="35" t="str">
        <f>VLOOKUP(A674,'Medical Examinations'!A672:M3014,9,FALSE)</f>
        <v>OBESITY</v>
      </c>
      <c r="K674" s="35" t="str">
        <f>VLOOKUP(A674,'Medical Examinations'!A672:M3014,10,FALSE)</f>
        <v>DIABETES</v>
      </c>
      <c r="L674" s="47">
        <f>VLOOKUP(A674,'Hospitalisation Details'!A672:M3014,12,FALSE)</f>
        <v>22856</v>
      </c>
      <c r="M674" s="34">
        <f>VLOOKUP(A674,'Hospitalisation Details'!A663:M3005,6,FALSE)</f>
        <v>14738.43</v>
      </c>
      <c r="N674" s="35" t="str">
        <f>VLOOKUP(A674,'Hospitalisation Details'!A672:M3014,7,FALSE)</f>
        <v>tier - 2</v>
      </c>
      <c r="O674" s="35" t="str">
        <f>VLOOKUP(A674,'Hospitalisation Details'!A672:M3014,8,FALSE)</f>
        <v>tier - 3</v>
      </c>
      <c r="P674" s="35" t="str">
        <f>VLOOKUP(A674,'Hospitalisation Details'!A672:M3014,9,FALSE)</f>
        <v>R1021</v>
      </c>
      <c r="Q674" s="35">
        <f ca="1">VLOOKUP(A674,'Hospitalisation Details'!A672:M3014,13,FALSE)</f>
        <v>62</v>
      </c>
      <c r="R674" s="32"/>
    </row>
    <row r="675" spans="1:18" ht="15.75" x14ac:dyDescent="0.25">
      <c r="A675" s="43" t="s">
        <v>1689</v>
      </c>
      <c r="B675" s="35" t="str">
        <f>VLOOKUP(A675,'Customer Names'!A672:D3007,3,FALSE)</f>
        <v>Wijayaratne</v>
      </c>
      <c r="C675" s="35">
        <f>VLOOKUP(A675,'Medical Examinations'!A673:M3015,2,FALSE)</f>
        <v>22.42</v>
      </c>
      <c r="D675" s="35">
        <f>VLOOKUP(A675,'Medical Examinations'!A673:M3015,3,FALSE)</f>
        <v>6.74</v>
      </c>
      <c r="E675" s="35" t="str">
        <f>VLOOKUP(A675,'Medical Examinations'!A673:M3015,4,FALSE)</f>
        <v>No</v>
      </c>
      <c r="F675" s="35" t="str">
        <f>VLOOKUP(A675,'Medical Examinations'!A673:M3015,5,FALSE)</f>
        <v>No</v>
      </c>
      <c r="G675" s="35" t="str">
        <f>VLOOKUP(A675,'Medical Examinations'!A673:M3015,6,FALSE)</f>
        <v>No</v>
      </c>
      <c r="H675" s="35">
        <f>VLOOKUP(A675,'Medical Examinations'!$A$2:$M$2344,7,FALSE)</f>
        <v>0</v>
      </c>
      <c r="I675" s="35" t="str">
        <f>VLOOKUP(A675,'Medical Examinations'!A673:M3015,8,FALSE)</f>
        <v>yes</v>
      </c>
      <c r="J675" s="35" t="str">
        <f>VLOOKUP(A675,'Medical Examinations'!A673:M3015,9,FALSE)</f>
        <v>NORMAL WEIGHT</v>
      </c>
      <c r="K675" s="35" t="str">
        <f>VLOOKUP(A675,'Medical Examinations'!A673:M3015,10,FALSE)</f>
        <v>DIABETES</v>
      </c>
      <c r="L675" s="47">
        <f>VLOOKUP(A675,'Hospitalisation Details'!A673:M3015,12,FALSE)</f>
        <v>37523</v>
      </c>
      <c r="M675" s="34">
        <f>VLOOKUP(A675,'Hospitalisation Details'!A664:M3006,6,FALSE)</f>
        <v>14711.74</v>
      </c>
      <c r="N675" s="35" t="str">
        <f>VLOOKUP(A675,'Hospitalisation Details'!A673:M3015,7,FALSE)</f>
        <v>tier - 2</v>
      </c>
      <c r="O675" s="35" t="str">
        <f>VLOOKUP(A675,'Hospitalisation Details'!A673:M3015,8,FALSE)</f>
        <v>tier - 2</v>
      </c>
      <c r="P675" s="35" t="str">
        <f>VLOOKUP(A675,'Hospitalisation Details'!A673:M3015,9,FALSE)</f>
        <v>R1012</v>
      </c>
      <c r="Q675" s="35">
        <f ca="1">VLOOKUP(A675,'Hospitalisation Details'!A673:M3015,13,FALSE)</f>
        <v>22</v>
      </c>
      <c r="R675" s="32"/>
    </row>
    <row r="676" spans="1:18" ht="15.75" x14ac:dyDescent="0.25">
      <c r="A676" s="42" t="s">
        <v>1688</v>
      </c>
      <c r="B676" s="35" t="str">
        <f>VLOOKUP(A676,'Customer Names'!A673:D3008,3,FALSE)</f>
        <v>Ainsworth</v>
      </c>
      <c r="C676" s="35">
        <f>VLOOKUP(A676,'Medical Examinations'!A674:M3016,2,FALSE)</f>
        <v>46.86</v>
      </c>
      <c r="D676" s="35">
        <f>VLOOKUP(A676,'Medical Examinations'!A674:M3016,3,FALSE)</f>
        <v>4.87</v>
      </c>
      <c r="E676" s="35" t="str">
        <f>VLOOKUP(A676,'Medical Examinations'!A674:M3016,4,FALSE)</f>
        <v>No</v>
      </c>
      <c r="F676" s="35" t="str">
        <f>VLOOKUP(A676,'Medical Examinations'!A674:M3016,5,FALSE)</f>
        <v>No</v>
      </c>
      <c r="G676" s="35" t="str">
        <f>VLOOKUP(A676,'Medical Examinations'!A674:M3016,6,FALSE)</f>
        <v>No</v>
      </c>
      <c r="H676" s="35">
        <f>VLOOKUP(A676,'Medical Examinations'!$A$2:$M$2344,7,FALSE)</f>
        <v>0</v>
      </c>
      <c r="I676" s="35" t="str">
        <f>VLOOKUP(A676,'Medical Examinations'!A674:M3016,8,FALSE)</f>
        <v>No</v>
      </c>
      <c r="J676" s="35" t="str">
        <f>VLOOKUP(A676,'Medical Examinations'!A674:M3016,9,FALSE)</f>
        <v>OBESITY</v>
      </c>
      <c r="K676" s="35" t="str">
        <f>VLOOKUP(A676,'Medical Examinations'!A674:M3016,10,FALSE)</f>
        <v>NORMAL</v>
      </c>
      <c r="L676" s="47">
        <f>VLOOKUP(A676,'Hospitalisation Details'!A674:M3016,12,FALSE)</f>
        <v>30198</v>
      </c>
      <c r="M676" s="34">
        <f>VLOOKUP(A676,'Hospitalisation Details'!A665:M3007,6,FALSE)</f>
        <v>14696.77</v>
      </c>
      <c r="N676" s="35" t="str">
        <f>VLOOKUP(A676,'Hospitalisation Details'!A674:M3016,7,FALSE)</f>
        <v>tier - 2</v>
      </c>
      <c r="O676" s="35" t="str">
        <f>VLOOKUP(A676,'Hospitalisation Details'!A674:M3016,8,FALSE)</f>
        <v>tier - 2</v>
      </c>
      <c r="P676" s="35" t="str">
        <f>VLOOKUP(A676,'Hospitalisation Details'!A674:M3016,9,FALSE)</f>
        <v>R1011</v>
      </c>
      <c r="Q676" s="35">
        <f ca="1">VLOOKUP(A676,'Hospitalisation Details'!A674:M3016,13,FALSE)</f>
        <v>42</v>
      </c>
      <c r="R676" s="32"/>
    </row>
    <row r="677" spans="1:18" ht="15.75" x14ac:dyDescent="0.25">
      <c r="A677" s="43" t="s">
        <v>1687</v>
      </c>
      <c r="B677" s="35" t="str">
        <f>VLOOKUP(A677,'Customer Names'!A674:D3009,3,FALSE)</f>
        <v>Gayagoy</v>
      </c>
      <c r="C677" s="35">
        <f>VLOOKUP(A677,'Medical Examinations'!A675:M3017,2,FALSE)</f>
        <v>32.965000000000003</v>
      </c>
      <c r="D677" s="35">
        <f>VLOOKUP(A677,'Medical Examinations'!A675:M3017,3,FALSE)</f>
        <v>6.68</v>
      </c>
      <c r="E677" s="35" t="str">
        <f>VLOOKUP(A677,'Medical Examinations'!A675:M3017,4,FALSE)</f>
        <v>No</v>
      </c>
      <c r="F677" s="35" t="str">
        <f>VLOOKUP(A677,'Medical Examinations'!A675:M3017,5,FALSE)</f>
        <v>No</v>
      </c>
      <c r="G677" s="35" t="str">
        <f>VLOOKUP(A677,'Medical Examinations'!A675:M3017,6,FALSE)</f>
        <v>No</v>
      </c>
      <c r="H677" s="35">
        <f>VLOOKUP(A677,'Medical Examinations'!$A$2:$M$2344,7,FALSE)</f>
        <v>3</v>
      </c>
      <c r="I677" s="35" t="str">
        <f>VLOOKUP(A677,'Medical Examinations'!A675:M3017,8,FALSE)</f>
        <v>No</v>
      </c>
      <c r="J677" s="35" t="str">
        <f>VLOOKUP(A677,'Medical Examinations'!A675:M3017,9,FALSE)</f>
        <v>OBESITY</v>
      </c>
      <c r="K677" s="35" t="str">
        <f>VLOOKUP(A677,'Medical Examinations'!A675:M3017,10,FALSE)</f>
        <v>DIABETES</v>
      </c>
      <c r="L677" s="47">
        <f>VLOOKUP(A677,'Hospitalisation Details'!A675:M3017,12,FALSE)</f>
        <v>21389</v>
      </c>
      <c r="M677" s="34">
        <f>VLOOKUP(A677,'Hospitalisation Details'!A666:M3008,6,FALSE)</f>
        <v>14692.67</v>
      </c>
      <c r="N677" s="35" t="str">
        <f>VLOOKUP(A677,'Hospitalisation Details'!A675:M3017,7,FALSE)</f>
        <v>tier - 2</v>
      </c>
      <c r="O677" s="35" t="str">
        <f>VLOOKUP(A677,'Hospitalisation Details'!A675:M3017,8,FALSE)</f>
        <v>tier - 1</v>
      </c>
      <c r="P677" s="35" t="str">
        <f>VLOOKUP(A677,'Hospitalisation Details'!A675:M3017,9,FALSE)</f>
        <v>R1012</v>
      </c>
      <c r="Q677" s="35">
        <f ca="1">VLOOKUP(A677,'Hospitalisation Details'!A675:M3017,13,FALSE)</f>
        <v>66</v>
      </c>
      <c r="R677" s="32"/>
    </row>
    <row r="678" spans="1:18" ht="15.75" x14ac:dyDescent="0.25">
      <c r="A678" s="42" t="s">
        <v>1686</v>
      </c>
      <c r="B678" s="35" t="str">
        <f>VLOOKUP(A678,'Customer Names'!A675:D3010,3,FALSE)</f>
        <v>Fitzmaurice</v>
      </c>
      <c r="C678" s="35">
        <f>VLOOKUP(A678,'Medical Examinations'!A676:M3018,2,FALSE)</f>
        <v>39.340000000000003</v>
      </c>
      <c r="D678" s="35">
        <f>VLOOKUP(A678,'Medical Examinations'!A676:M3018,3,FALSE)</f>
        <v>5.0199999999999996</v>
      </c>
      <c r="E678" s="35" t="str">
        <f>VLOOKUP(A678,'Medical Examinations'!A676:M3018,4,FALSE)</f>
        <v>yes</v>
      </c>
      <c r="F678" s="35" t="str">
        <f>VLOOKUP(A678,'Medical Examinations'!A676:M3018,5,FALSE)</f>
        <v>No</v>
      </c>
      <c r="G678" s="35" t="str">
        <f>VLOOKUP(A678,'Medical Examinations'!A676:M3018,6,FALSE)</f>
        <v>Yes</v>
      </c>
      <c r="H678" s="35">
        <f>VLOOKUP(A678,'Medical Examinations'!$A$2:$M$2344,7,FALSE)</f>
        <v>1</v>
      </c>
      <c r="I678" s="35" t="str">
        <f>VLOOKUP(A678,'Medical Examinations'!A676:M3018,8,FALSE)</f>
        <v>No</v>
      </c>
      <c r="J678" s="35" t="str">
        <f>VLOOKUP(A678,'Medical Examinations'!A676:M3018,9,FALSE)</f>
        <v>OBESITY</v>
      </c>
      <c r="K678" s="35" t="str">
        <f>VLOOKUP(A678,'Medical Examinations'!A676:M3018,10,FALSE)</f>
        <v>NORMAL</v>
      </c>
      <c r="L678" s="47">
        <f>VLOOKUP(A678,'Hospitalisation Details'!A676:M3018,12,FALSE)</f>
        <v>25496</v>
      </c>
      <c r="M678" s="34">
        <f>VLOOKUP(A678,'Hospitalisation Details'!A667:M3009,6,FALSE)</f>
        <v>14665.75</v>
      </c>
      <c r="N678" s="35" t="str">
        <f>VLOOKUP(A678,'Hospitalisation Details'!A676:M3018,7,FALSE)</f>
        <v>tier - 2</v>
      </c>
      <c r="O678" s="35" t="str">
        <f>VLOOKUP(A678,'Hospitalisation Details'!A676:M3018,8,FALSE)</f>
        <v>tier - 1</v>
      </c>
      <c r="P678" s="35" t="str">
        <f>VLOOKUP(A678,'Hospitalisation Details'!A676:M3018,9,FALSE)</f>
        <v>R1012</v>
      </c>
      <c r="Q678" s="35">
        <f ca="1">VLOOKUP(A678,'Hospitalisation Details'!A676:M3018,13,FALSE)</f>
        <v>55</v>
      </c>
      <c r="R678" s="32"/>
    </row>
    <row r="679" spans="1:18" ht="15.75" x14ac:dyDescent="0.25">
      <c r="A679" s="43" t="s">
        <v>1685</v>
      </c>
      <c r="B679" s="35" t="str">
        <f>VLOOKUP(A679,'Customer Names'!A676:D3011,3,FALSE)</f>
        <v>Rodriguez</v>
      </c>
      <c r="C679" s="35">
        <f>VLOOKUP(A679,'Medical Examinations'!A677:M3019,2,FALSE)</f>
        <v>47</v>
      </c>
      <c r="D679" s="35">
        <f>VLOOKUP(A679,'Medical Examinations'!A677:M3019,3,FALSE)</f>
        <v>10.64</v>
      </c>
      <c r="E679" s="35" t="str">
        <f>VLOOKUP(A679,'Medical Examinations'!A677:M3019,4,FALSE)</f>
        <v>yes</v>
      </c>
      <c r="F679" s="35" t="str">
        <f>VLOOKUP(A679,'Medical Examinations'!A677:M3019,5,FALSE)</f>
        <v>No</v>
      </c>
      <c r="G679" s="35" t="str">
        <f>VLOOKUP(A679,'Medical Examinations'!A677:M3019,6,FALSE)</f>
        <v>No</v>
      </c>
      <c r="H679" s="35">
        <f>VLOOKUP(A679,'Medical Examinations'!$A$2:$M$2344,7,FALSE)</f>
        <v>0</v>
      </c>
      <c r="I679" s="35" t="str">
        <f>VLOOKUP(A679,'Medical Examinations'!A677:M3019,8,FALSE)</f>
        <v>No</v>
      </c>
      <c r="J679" s="35" t="str">
        <f>VLOOKUP(A679,'Medical Examinations'!A677:M3019,9,FALSE)</f>
        <v>OBESITY</v>
      </c>
      <c r="K679" s="35" t="str">
        <f>VLOOKUP(A679,'Medical Examinations'!A677:M3019,10,FALSE)</f>
        <v>DIABETES</v>
      </c>
      <c r="L679" s="47">
        <f>VLOOKUP(A679,'Hospitalisation Details'!A677:M3019,12,FALSE)</f>
        <v>29903</v>
      </c>
      <c r="M679" s="34">
        <f>VLOOKUP(A679,'Hospitalisation Details'!A668:M3010,6,FALSE)</f>
        <v>14657.2</v>
      </c>
      <c r="N679" s="35" t="str">
        <f>VLOOKUP(A679,'Hospitalisation Details'!A677:M3019,7,FALSE)</f>
        <v>tier - 2</v>
      </c>
      <c r="O679" s="35" t="str">
        <f>VLOOKUP(A679,'Hospitalisation Details'!A677:M3019,8,FALSE)</f>
        <v>tier - 1</v>
      </c>
      <c r="P679" s="35" t="str">
        <f>VLOOKUP(A679,'Hospitalisation Details'!A677:M3019,9,FALSE)</f>
        <v>R1012</v>
      </c>
      <c r="Q679" s="35">
        <f ca="1">VLOOKUP(A679,'Hospitalisation Details'!A677:M3019,13,FALSE)</f>
        <v>43</v>
      </c>
      <c r="R679" s="32"/>
    </row>
    <row r="680" spans="1:18" ht="15.75" x14ac:dyDescent="0.25">
      <c r="A680" s="42" t="s">
        <v>1684</v>
      </c>
      <c r="B680" s="35" t="str">
        <f>VLOOKUP(A680,'Customer Names'!A677:D3012,3,FALSE)</f>
        <v>Tsoucas</v>
      </c>
      <c r="C680" s="35">
        <f>VLOOKUP(A680,'Medical Examinations'!A678:M3020,2,FALSE)</f>
        <v>36.71</v>
      </c>
      <c r="D680" s="35">
        <f>VLOOKUP(A680,'Medical Examinations'!A678:M3020,3,FALSE)</f>
        <v>8.74</v>
      </c>
      <c r="E680" s="35" t="str">
        <f>VLOOKUP(A680,'Medical Examinations'!A678:M3020,4,FALSE)</f>
        <v>yes</v>
      </c>
      <c r="F680" s="35" t="str">
        <f>VLOOKUP(A680,'Medical Examinations'!A678:M3020,5,FALSE)</f>
        <v>No</v>
      </c>
      <c r="G680" s="35" t="str">
        <f>VLOOKUP(A680,'Medical Examinations'!A678:M3020,6,FALSE)</f>
        <v>No</v>
      </c>
      <c r="H680" s="35">
        <f>VLOOKUP(A680,'Medical Examinations'!$A$2:$M$2344,7,FALSE)</f>
        <v>0</v>
      </c>
      <c r="I680" s="35" t="str">
        <f>VLOOKUP(A680,'Medical Examinations'!A678:M3020,8,FALSE)</f>
        <v>No</v>
      </c>
      <c r="J680" s="35" t="str">
        <f>VLOOKUP(A680,'Medical Examinations'!A678:M3020,9,FALSE)</f>
        <v>OBESITY</v>
      </c>
      <c r="K680" s="35" t="str">
        <f>VLOOKUP(A680,'Medical Examinations'!A678:M3020,10,FALSE)</f>
        <v>DIABETES</v>
      </c>
      <c r="L680" s="47">
        <f>VLOOKUP(A680,'Hospitalisation Details'!A678:M3020,12,FALSE)</f>
        <v>24716</v>
      </c>
      <c r="M680" s="34">
        <f>VLOOKUP(A680,'Hospitalisation Details'!A669:M3011,6,FALSE)</f>
        <v>14640.35</v>
      </c>
      <c r="N680" s="35" t="str">
        <f>VLOOKUP(A680,'Hospitalisation Details'!A678:M3020,7,FALSE)</f>
        <v>tier - 2</v>
      </c>
      <c r="O680" s="35" t="str">
        <f>VLOOKUP(A680,'Hospitalisation Details'!A678:M3020,8,FALSE)</f>
        <v>tier - 3</v>
      </c>
      <c r="P680" s="35" t="str">
        <f>VLOOKUP(A680,'Hospitalisation Details'!A678:M3020,9,FALSE)</f>
        <v>R1026</v>
      </c>
      <c r="Q680" s="35">
        <f ca="1">VLOOKUP(A680,'Hospitalisation Details'!A678:M3020,13,FALSE)</f>
        <v>57</v>
      </c>
      <c r="R680" s="32"/>
    </row>
    <row r="681" spans="1:18" ht="15.75" x14ac:dyDescent="0.25">
      <c r="A681" s="43" t="s">
        <v>1683</v>
      </c>
      <c r="B681" s="35" t="str">
        <f>VLOOKUP(A681,'Customer Names'!A678:D3013,3,FALSE)</f>
        <v>Muhly</v>
      </c>
      <c r="C681" s="35">
        <f>VLOOKUP(A681,'Medical Examinations'!A679:M3021,2,FALSE)</f>
        <v>53.48</v>
      </c>
      <c r="D681" s="35">
        <f>VLOOKUP(A681,'Medical Examinations'!A679:M3021,3,FALSE)</f>
        <v>5.64</v>
      </c>
      <c r="E681" s="35" t="str">
        <f>VLOOKUP(A681,'Medical Examinations'!A679:M3021,4,FALSE)</f>
        <v>No</v>
      </c>
      <c r="F681" s="35" t="str">
        <f>VLOOKUP(A681,'Medical Examinations'!A679:M3021,5,FALSE)</f>
        <v>No</v>
      </c>
      <c r="G681" s="35" t="str">
        <f>VLOOKUP(A681,'Medical Examinations'!A679:M3021,6,FALSE)</f>
        <v>No</v>
      </c>
      <c r="H681" s="35">
        <f>VLOOKUP(A681,'Medical Examinations'!$A$2:$M$2344,7,FALSE)</f>
        <v>0</v>
      </c>
      <c r="I681" s="35" t="str">
        <f>VLOOKUP(A681,'Medical Examinations'!A679:M3021,8,FALSE)</f>
        <v>No</v>
      </c>
      <c r="J681" s="35" t="str">
        <f>VLOOKUP(A681,'Medical Examinations'!A679:M3021,9,FALSE)</f>
        <v>OBESITY</v>
      </c>
      <c r="K681" s="35" t="str">
        <f>VLOOKUP(A681,'Medical Examinations'!A679:M3021,10,FALSE)</f>
        <v>NORMAL</v>
      </c>
      <c r="L681" s="47">
        <f>VLOOKUP(A681,'Hospitalisation Details'!A679:M3021,12,FALSE)</f>
        <v>33471</v>
      </c>
      <c r="M681" s="34">
        <f>VLOOKUP(A681,'Hospitalisation Details'!A670:M3012,6,FALSE)</f>
        <v>14630.52</v>
      </c>
      <c r="N681" s="35" t="str">
        <f>VLOOKUP(A681,'Hospitalisation Details'!A679:M3021,7,FALSE)</f>
        <v>tier - 2</v>
      </c>
      <c r="O681" s="35" t="str">
        <f>VLOOKUP(A681,'Hospitalisation Details'!A679:M3021,8,FALSE)</f>
        <v>tier - 3</v>
      </c>
      <c r="P681" s="35" t="str">
        <f>VLOOKUP(A681,'Hospitalisation Details'!A679:M3021,9,FALSE)</f>
        <v>R1011</v>
      </c>
      <c r="Q681" s="35">
        <f ca="1">VLOOKUP(A681,'Hospitalisation Details'!A679:M3021,13,FALSE)</f>
        <v>33</v>
      </c>
      <c r="R681" s="32"/>
    </row>
    <row r="682" spans="1:18" ht="15.75" x14ac:dyDescent="0.25">
      <c r="A682" s="42" t="s">
        <v>1682</v>
      </c>
      <c r="B682" s="35" t="str">
        <f>VLOOKUP(A682,'Customer Names'!A679:D3014,3,FALSE)</f>
        <v>Lund</v>
      </c>
      <c r="C682" s="35">
        <f>VLOOKUP(A682,'Medical Examinations'!A680:M3022,2,FALSE)</f>
        <v>35.5</v>
      </c>
      <c r="D682" s="35">
        <f>VLOOKUP(A682,'Medical Examinations'!A680:M3022,3,FALSE)</f>
        <v>10.37</v>
      </c>
      <c r="E682" s="35" t="str">
        <f>VLOOKUP(A682,'Medical Examinations'!A680:M3022,4,FALSE)</f>
        <v>No</v>
      </c>
      <c r="F682" s="35" t="str">
        <f>VLOOKUP(A682,'Medical Examinations'!A680:M3022,5,FALSE)</f>
        <v>No</v>
      </c>
      <c r="G682" s="35" t="str">
        <f>VLOOKUP(A682,'Medical Examinations'!A680:M3022,6,FALSE)</f>
        <v>No</v>
      </c>
      <c r="H682" s="35">
        <f>VLOOKUP(A682,'Medical Examinations'!$A$2:$M$2344,7,FALSE)</f>
        <v>0</v>
      </c>
      <c r="I682" s="35" t="str">
        <f>VLOOKUP(A682,'Medical Examinations'!A680:M3022,8,FALSE)</f>
        <v>No</v>
      </c>
      <c r="J682" s="35" t="str">
        <f>VLOOKUP(A682,'Medical Examinations'!A680:M3022,9,FALSE)</f>
        <v>OBESITY</v>
      </c>
      <c r="K682" s="35" t="str">
        <f>VLOOKUP(A682,'Medical Examinations'!A680:M3022,10,FALSE)</f>
        <v>DIABETES</v>
      </c>
      <c r="L682" s="47">
        <f>VLOOKUP(A682,'Hospitalisation Details'!A680:M3022,12,FALSE)</f>
        <v>24054</v>
      </c>
      <c r="M682" s="34">
        <f>VLOOKUP(A682,'Hospitalisation Details'!A671:M3013,6,FALSE)</f>
        <v>14612.33</v>
      </c>
      <c r="N682" s="35" t="str">
        <f>VLOOKUP(A682,'Hospitalisation Details'!A680:M3022,7,FALSE)</f>
        <v>tier - 2</v>
      </c>
      <c r="O682" s="35" t="str">
        <f>VLOOKUP(A682,'Hospitalisation Details'!A680:M3022,8,FALSE)</f>
        <v>tier - 3</v>
      </c>
      <c r="P682" s="35" t="str">
        <f>VLOOKUP(A682,'Hospitalisation Details'!A680:M3022,9,FALSE)</f>
        <v>R1021</v>
      </c>
      <c r="Q682" s="35">
        <f ca="1">VLOOKUP(A682,'Hospitalisation Details'!A680:M3022,13,FALSE)</f>
        <v>59</v>
      </c>
      <c r="R682" s="32"/>
    </row>
    <row r="683" spans="1:18" ht="15.75" x14ac:dyDescent="0.25">
      <c r="A683" s="43" t="s">
        <v>1681</v>
      </c>
      <c r="B683" s="35" t="str">
        <f>VLOOKUP(A683,'Customer Names'!A680:D3015,3,FALSE)</f>
        <v>Battaglino</v>
      </c>
      <c r="C683" s="35">
        <f>VLOOKUP(A683,'Medical Examinations'!A681:M3023,2,FALSE)</f>
        <v>36.979999999999997</v>
      </c>
      <c r="D683" s="35">
        <f>VLOOKUP(A683,'Medical Examinations'!A681:M3023,3,FALSE)</f>
        <v>9.56</v>
      </c>
      <c r="E683" s="35" t="str">
        <f>VLOOKUP(A683,'Medical Examinations'!A681:M3023,4,FALSE)</f>
        <v>yes</v>
      </c>
      <c r="F683" s="35" t="str">
        <f>VLOOKUP(A683,'Medical Examinations'!A681:M3023,5,FALSE)</f>
        <v>No</v>
      </c>
      <c r="G683" s="35" t="str">
        <f>VLOOKUP(A683,'Medical Examinations'!A681:M3023,6,FALSE)</f>
        <v>No</v>
      </c>
      <c r="H683" s="35">
        <f>VLOOKUP(A683,'Medical Examinations'!$A$2:$M$2344,7,FALSE)</f>
        <v>0</v>
      </c>
      <c r="I683" s="35" t="str">
        <f>VLOOKUP(A683,'Medical Examinations'!A681:M3023,8,FALSE)</f>
        <v>No</v>
      </c>
      <c r="J683" s="35" t="str">
        <f>VLOOKUP(A683,'Medical Examinations'!A681:M3023,9,FALSE)</f>
        <v>OBESITY</v>
      </c>
      <c r="K683" s="35" t="str">
        <f>VLOOKUP(A683,'Medical Examinations'!A681:M3023,10,FALSE)</f>
        <v>DIABETES</v>
      </c>
      <c r="L683" s="47">
        <f>VLOOKUP(A683,'Hospitalisation Details'!A681:M3023,12,FALSE)</f>
        <v>24671</v>
      </c>
      <c r="M683" s="34">
        <f>VLOOKUP(A683,'Hospitalisation Details'!A672:M3014,6,FALSE)</f>
        <v>14600.62</v>
      </c>
      <c r="N683" s="35" t="str">
        <f>VLOOKUP(A683,'Hospitalisation Details'!A681:M3023,7,FALSE)</f>
        <v>tier - 2</v>
      </c>
      <c r="O683" s="35" t="str">
        <f>VLOOKUP(A683,'Hospitalisation Details'!A681:M3023,8,FALSE)</f>
        <v>tier - 3</v>
      </c>
      <c r="P683" s="35" t="str">
        <f>VLOOKUP(A683,'Hospitalisation Details'!A681:M3023,9,FALSE)</f>
        <v>R1022</v>
      </c>
      <c r="Q683" s="35">
        <f ca="1">VLOOKUP(A683,'Hospitalisation Details'!A681:M3023,13,FALSE)</f>
        <v>57</v>
      </c>
      <c r="R683" s="32"/>
    </row>
    <row r="684" spans="1:18" ht="15.75" x14ac:dyDescent="0.25">
      <c r="A684" s="42" t="s">
        <v>1680</v>
      </c>
      <c r="B684" s="35" t="str">
        <f>VLOOKUP(A684,'Customer Names'!A681:D3016,3,FALSE)</f>
        <v>Pena</v>
      </c>
      <c r="C684" s="35">
        <f>VLOOKUP(A684,'Medical Examinations'!A682:M3024,2,FALSE)</f>
        <v>32.395000000000003</v>
      </c>
      <c r="D684" s="35">
        <f>VLOOKUP(A684,'Medical Examinations'!A682:M3024,3,FALSE)</f>
        <v>8.23</v>
      </c>
      <c r="E684" s="35" t="str">
        <f>VLOOKUP(A684,'Medical Examinations'!A682:M3024,4,FALSE)</f>
        <v>yes</v>
      </c>
      <c r="F684" s="35" t="str">
        <f>VLOOKUP(A684,'Medical Examinations'!A682:M3024,5,FALSE)</f>
        <v>No</v>
      </c>
      <c r="G684" s="35" t="str">
        <f>VLOOKUP(A684,'Medical Examinations'!A682:M3024,6,FALSE)</f>
        <v>Yes</v>
      </c>
      <c r="H684" s="35">
        <f>VLOOKUP(A684,'Medical Examinations'!$A$2:$M$2344,7,FALSE)</f>
        <v>1</v>
      </c>
      <c r="I684" s="35" t="str">
        <f>VLOOKUP(A684,'Medical Examinations'!A682:M3024,8,FALSE)</f>
        <v>No</v>
      </c>
      <c r="J684" s="35" t="str">
        <f>VLOOKUP(A684,'Medical Examinations'!A682:M3024,9,FALSE)</f>
        <v>OBESITY</v>
      </c>
      <c r="K684" s="35" t="str">
        <f>VLOOKUP(A684,'Medical Examinations'!A682:M3024,10,FALSE)</f>
        <v>DIABETES</v>
      </c>
      <c r="L684" s="47">
        <f>VLOOKUP(A684,'Hospitalisation Details'!A682:M3024,12,FALSE)</f>
        <v>23298</v>
      </c>
      <c r="M684" s="34">
        <f>VLOOKUP(A684,'Hospitalisation Details'!A673:M3015,6,FALSE)</f>
        <v>14590.63</v>
      </c>
      <c r="N684" s="35" t="str">
        <f>VLOOKUP(A684,'Hospitalisation Details'!A682:M3024,7,FALSE)</f>
        <v>tier - 2</v>
      </c>
      <c r="O684" s="35" t="str">
        <f>VLOOKUP(A684,'Hospitalisation Details'!A682:M3024,8,FALSE)</f>
        <v>tier - 1</v>
      </c>
      <c r="P684" s="35" t="str">
        <f>VLOOKUP(A684,'Hospitalisation Details'!A682:M3024,9,FALSE)</f>
        <v>R1024</v>
      </c>
      <c r="Q684" s="35">
        <f ca="1">VLOOKUP(A684,'Hospitalisation Details'!A682:M3024,13,FALSE)</f>
        <v>61</v>
      </c>
      <c r="R684" s="32"/>
    </row>
    <row r="685" spans="1:18" ht="15.75" x14ac:dyDescent="0.25">
      <c r="A685" s="43" t="s">
        <v>1679</v>
      </c>
      <c r="B685" s="35" t="str">
        <f>VLOOKUP(A685,'Customer Names'!A682:D3017,3,FALSE)</f>
        <v>Thomason</v>
      </c>
      <c r="C685" s="35">
        <f>VLOOKUP(A685,'Medical Examinations'!A683:M3025,2,FALSE)</f>
        <v>32.729999999999997</v>
      </c>
      <c r="D685" s="35">
        <f>VLOOKUP(A685,'Medical Examinations'!A683:M3025,3,FALSE)</f>
        <v>7.03</v>
      </c>
      <c r="E685" s="35" t="str">
        <f>VLOOKUP(A685,'Medical Examinations'!A683:M3025,4,FALSE)</f>
        <v>No</v>
      </c>
      <c r="F685" s="35" t="str">
        <f>VLOOKUP(A685,'Medical Examinations'!A683:M3025,5,FALSE)</f>
        <v>No</v>
      </c>
      <c r="G685" s="35" t="str">
        <f>VLOOKUP(A685,'Medical Examinations'!A683:M3025,6,FALSE)</f>
        <v>No</v>
      </c>
      <c r="H685" s="35">
        <f>VLOOKUP(A685,'Medical Examinations'!$A$2:$M$2344,7,FALSE)</f>
        <v>0</v>
      </c>
      <c r="I685" s="35" t="str">
        <f>VLOOKUP(A685,'Medical Examinations'!A683:M3025,8,FALSE)</f>
        <v>No</v>
      </c>
      <c r="J685" s="35" t="str">
        <f>VLOOKUP(A685,'Medical Examinations'!A683:M3025,9,FALSE)</f>
        <v>OBESITY</v>
      </c>
      <c r="K685" s="35" t="str">
        <f>VLOOKUP(A685,'Medical Examinations'!A683:M3025,10,FALSE)</f>
        <v>DIABETES</v>
      </c>
      <c r="L685" s="47">
        <f>VLOOKUP(A685,'Hospitalisation Details'!A683:M3025,12,FALSE)</f>
        <v>22983</v>
      </c>
      <c r="M685" s="34">
        <f>VLOOKUP(A685,'Hospitalisation Details'!A674:M3016,6,FALSE)</f>
        <v>14574.64</v>
      </c>
      <c r="N685" s="35" t="str">
        <f>VLOOKUP(A685,'Hospitalisation Details'!A683:M3025,7,FALSE)</f>
        <v>tier - 2</v>
      </c>
      <c r="O685" s="35" t="str">
        <f>VLOOKUP(A685,'Hospitalisation Details'!A683:M3025,8,FALSE)</f>
        <v>tier - 1</v>
      </c>
      <c r="P685" s="35" t="str">
        <f>VLOOKUP(A685,'Hospitalisation Details'!A683:M3025,9,FALSE)</f>
        <v>R1025</v>
      </c>
      <c r="Q685" s="35">
        <f ca="1">VLOOKUP(A685,'Hospitalisation Details'!A683:M3025,13,FALSE)</f>
        <v>62</v>
      </c>
      <c r="R685" s="32"/>
    </row>
    <row r="686" spans="1:18" ht="15.75" x14ac:dyDescent="0.25">
      <c r="A686" s="42" t="s">
        <v>1678</v>
      </c>
      <c r="B686" s="35" t="str">
        <f>VLOOKUP(A686,'Customer Names'!A683:D3018,3,FALSE)</f>
        <v>Hancox</v>
      </c>
      <c r="C686" s="35">
        <f>VLOOKUP(A686,'Medical Examinations'!A684:M3026,2,FALSE)</f>
        <v>20.52</v>
      </c>
      <c r="D686" s="35">
        <f>VLOOKUP(A686,'Medical Examinations'!A684:M3026,3,FALSE)</f>
        <v>5.45</v>
      </c>
      <c r="E686" s="35" t="str">
        <f>VLOOKUP(A686,'Medical Examinations'!A684:M3026,4,FALSE)</f>
        <v>No</v>
      </c>
      <c r="F686" s="35" t="str">
        <f>VLOOKUP(A686,'Medical Examinations'!A684:M3026,5,FALSE)</f>
        <v>No</v>
      </c>
      <c r="G686" s="35" t="str">
        <f>VLOOKUP(A686,'Medical Examinations'!A684:M3026,6,FALSE)</f>
        <v>No</v>
      </c>
      <c r="H686" s="35">
        <f>VLOOKUP(A686,'Medical Examinations'!$A$2:$M$2344,7,FALSE)</f>
        <v>1</v>
      </c>
      <c r="I686" s="35" t="str">
        <f>VLOOKUP(A686,'Medical Examinations'!A684:M3026,8,FALSE)</f>
        <v>yes</v>
      </c>
      <c r="J686" s="35" t="str">
        <f>VLOOKUP(A686,'Medical Examinations'!A684:M3026,9,FALSE)</f>
        <v>NORMAL WEIGHT</v>
      </c>
      <c r="K686" s="35" t="str">
        <f>VLOOKUP(A686,'Medical Examinations'!A684:M3026,10,FALSE)</f>
        <v>NORMAL</v>
      </c>
      <c r="L686" s="47">
        <f>VLOOKUP(A686,'Hospitalisation Details'!A684:M3026,12,FALSE)</f>
        <v>36050</v>
      </c>
      <c r="M686" s="34">
        <f>VLOOKUP(A686,'Hospitalisation Details'!A675:M3017,6,FALSE)</f>
        <v>14571.89</v>
      </c>
      <c r="N686" s="35" t="str">
        <f>VLOOKUP(A686,'Hospitalisation Details'!A684:M3026,7,FALSE)</f>
        <v>tier - 2</v>
      </c>
      <c r="O686" s="35" t="str">
        <f>VLOOKUP(A686,'Hospitalisation Details'!A684:M3026,8,FALSE)</f>
        <v>tier - 1</v>
      </c>
      <c r="P686" s="35" t="str">
        <f>VLOOKUP(A686,'Hospitalisation Details'!A684:M3026,9,FALSE)</f>
        <v>R1024</v>
      </c>
      <c r="Q686" s="35">
        <f ca="1">VLOOKUP(A686,'Hospitalisation Details'!A684:M3026,13,FALSE)</f>
        <v>26</v>
      </c>
      <c r="R686" s="32"/>
    </row>
    <row r="687" spans="1:18" ht="15.75" x14ac:dyDescent="0.25">
      <c r="A687" s="43" t="s">
        <v>1677</v>
      </c>
      <c r="B687" s="35" t="str">
        <f>VLOOKUP(A687,'Customer Names'!A684:D3019,3,FALSE)</f>
        <v>Canarecci</v>
      </c>
      <c r="C687" s="35">
        <f>VLOOKUP(A687,'Medical Examinations'!A685:M3027,2,FALSE)</f>
        <v>51.72</v>
      </c>
      <c r="D687" s="35">
        <f>VLOOKUP(A687,'Medical Examinations'!A685:M3027,3,FALSE)</f>
        <v>5.76</v>
      </c>
      <c r="E687" s="35" t="str">
        <f>VLOOKUP(A687,'Medical Examinations'!A685:M3027,4,FALSE)</f>
        <v>No</v>
      </c>
      <c r="F687" s="35" t="str">
        <f>VLOOKUP(A687,'Medical Examinations'!A685:M3027,5,FALSE)</f>
        <v>No</v>
      </c>
      <c r="G687" s="35" t="str">
        <f>VLOOKUP(A687,'Medical Examinations'!A685:M3027,6,FALSE)</f>
        <v>No</v>
      </c>
      <c r="H687" s="35">
        <f>VLOOKUP(A687,'Medical Examinations'!$A$2:$M$2344,7,FALSE)</f>
        <v>0</v>
      </c>
      <c r="I687" s="35" t="str">
        <f>VLOOKUP(A687,'Medical Examinations'!A685:M3027,8,FALSE)</f>
        <v>No</v>
      </c>
      <c r="J687" s="35" t="str">
        <f>VLOOKUP(A687,'Medical Examinations'!A685:M3027,9,FALSE)</f>
        <v>OBESITY</v>
      </c>
      <c r="K687" s="35" t="str">
        <f>VLOOKUP(A687,'Medical Examinations'!A685:M3027,10,FALSE)</f>
        <v>PREDIABETES</v>
      </c>
      <c r="L687" s="47">
        <f>VLOOKUP(A687,'Hospitalisation Details'!A685:M3027,12,FALSE)</f>
        <v>32703</v>
      </c>
      <c r="M687" s="34">
        <f>VLOOKUP(A687,'Hospitalisation Details'!A676:M3018,6,FALSE)</f>
        <v>14547.26</v>
      </c>
      <c r="N687" s="35" t="str">
        <f>VLOOKUP(A687,'Hospitalisation Details'!A685:M3027,7,FALSE)</f>
        <v>tier - 2</v>
      </c>
      <c r="O687" s="35" t="str">
        <f>VLOOKUP(A687,'Hospitalisation Details'!A685:M3027,8,FALSE)</f>
        <v>tier - 3</v>
      </c>
      <c r="P687" s="35" t="str">
        <f>VLOOKUP(A687,'Hospitalisation Details'!A685:M3027,9,FALSE)</f>
        <v>R1011</v>
      </c>
      <c r="Q687" s="35">
        <f ca="1">VLOOKUP(A687,'Hospitalisation Details'!A685:M3027,13,FALSE)</f>
        <v>35</v>
      </c>
      <c r="R687" s="32"/>
    </row>
    <row r="688" spans="1:18" ht="15.75" x14ac:dyDescent="0.25">
      <c r="A688" s="42" t="s">
        <v>1676</v>
      </c>
      <c r="B688" s="35" t="str">
        <f>VLOOKUP(A688,'Customer Names'!A685:D3020,3,FALSE)</f>
        <v>Toupin</v>
      </c>
      <c r="C688" s="35">
        <f>VLOOKUP(A688,'Medical Examinations'!A686:M3028,2,FALSE)</f>
        <v>50.2</v>
      </c>
      <c r="D688" s="35">
        <f>VLOOKUP(A688,'Medical Examinations'!A686:M3028,3,FALSE)</f>
        <v>5.4</v>
      </c>
      <c r="E688" s="35" t="str">
        <f>VLOOKUP(A688,'Medical Examinations'!A686:M3028,4,FALSE)</f>
        <v>No</v>
      </c>
      <c r="F688" s="35" t="str">
        <f>VLOOKUP(A688,'Medical Examinations'!A686:M3028,5,FALSE)</f>
        <v>No</v>
      </c>
      <c r="G688" s="35" t="str">
        <f>VLOOKUP(A688,'Medical Examinations'!A686:M3028,6,FALSE)</f>
        <v>No</v>
      </c>
      <c r="H688" s="35">
        <f>VLOOKUP(A688,'Medical Examinations'!$A$2:$M$2344,7,FALSE)</f>
        <v>0</v>
      </c>
      <c r="I688" s="35" t="str">
        <f>VLOOKUP(A688,'Medical Examinations'!A686:M3028,8,FALSE)</f>
        <v>No</v>
      </c>
      <c r="J688" s="35" t="str">
        <f>VLOOKUP(A688,'Medical Examinations'!A686:M3028,9,FALSE)</f>
        <v>OBESITY</v>
      </c>
      <c r="K688" s="35" t="str">
        <f>VLOOKUP(A688,'Medical Examinations'!A686:M3028,10,FALSE)</f>
        <v>NORMAL</v>
      </c>
      <c r="L688" s="47">
        <f>VLOOKUP(A688,'Hospitalisation Details'!A686:M3028,12,FALSE)</f>
        <v>32711</v>
      </c>
      <c r="M688" s="34">
        <f>VLOOKUP(A688,'Hospitalisation Details'!A677:M3019,6,FALSE)</f>
        <v>14507.46</v>
      </c>
      <c r="N688" s="35" t="str">
        <f>VLOOKUP(A688,'Hospitalisation Details'!A686:M3028,7,FALSE)</f>
        <v>tier - 2</v>
      </c>
      <c r="O688" s="35" t="str">
        <f>VLOOKUP(A688,'Hospitalisation Details'!A686:M3028,8,FALSE)</f>
        <v>tier - 3</v>
      </c>
      <c r="P688" s="35" t="str">
        <f>VLOOKUP(A688,'Hospitalisation Details'!A686:M3028,9,FALSE)</f>
        <v>R1012</v>
      </c>
      <c r="Q688" s="35">
        <f ca="1">VLOOKUP(A688,'Hospitalisation Details'!A686:M3028,13,FALSE)</f>
        <v>35</v>
      </c>
      <c r="R688" s="32"/>
    </row>
    <row r="689" spans="1:18" ht="15.75" x14ac:dyDescent="0.25">
      <c r="A689" s="43" t="s">
        <v>1675</v>
      </c>
      <c r="B689" s="35" t="str">
        <f>VLOOKUP(A689,'Customer Names'!A686:D3021,3,FALSE)</f>
        <v>Mulley</v>
      </c>
      <c r="C689" s="35">
        <f>VLOOKUP(A689,'Medical Examinations'!A687:M3029,2,FALSE)</f>
        <v>25.52</v>
      </c>
      <c r="D689" s="35">
        <f>VLOOKUP(A689,'Medical Examinations'!A687:M3029,3,FALSE)</f>
        <v>6.35</v>
      </c>
      <c r="E689" s="35" t="str">
        <f>VLOOKUP(A689,'Medical Examinations'!A687:M3029,4,FALSE)</f>
        <v>No</v>
      </c>
      <c r="F689" s="35" t="str">
        <f>VLOOKUP(A689,'Medical Examinations'!A687:M3029,5,FALSE)</f>
        <v>No</v>
      </c>
      <c r="G689" s="35" t="str">
        <f>VLOOKUP(A689,'Medical Examinations'!A687:M3029,6,FALSE)</f>
        <v>Yes</v>
      </c>
      <c r="H689" s="35">
        <f>VLOOKUP(A689,'Medical Examinations'!$A$2:$M$2344,7,FALSE)</f>
        <v>1</v>
      </c>
      <c r="I689" s="35" t="str">
        <f>VLOOKUP(A689,'Medical Examinations'!A687:M3029,8,FALSE)</f>
        <v>No</v>
      </c>
      <c r="J689" s="35" t="str">
        <f>VLOOKUP(A689,'Medical Examinations'!A687:M3029,9,FALSE)</f>
        <v>OVERWEIGHT</v>
      </c>
      <c r="K689" s="35" t="str">
        <f>VLOOKUP(A689,'Medical Examinations'!A687:M3029,10,FALSE)</f>
        <v>PREDIABETES</v>
      </c>
      <c r="L689" s="47">
        <f>VLOOKUP(A689,'Hospitalisation Details'!A687:M3029,12,FALSE)</f>
        <v>29148</v>
      </c>
      <c r="M689" s="34">
        <f>VLOOKUP(A689,'Hospitalisation Details'!A678:M3020,6,FALSE)</f>
        <v>14478.33</v>
      </c>
      <c r="N689" s="35" t="str">
        <f>VLOOKUP(A689,'Hospitalisation Details'!A687:M3029,7,FALSE)</f>
        <v>tier - 2</v>
      </c>
      <c r="O689" s="35" t="str">
        <f>VLOOKUP(A689,'Hospitalisation Details'!A687:M3029,8,FALSE)</f>
        <v>tier - 2</v>
      </c>
      <c r="P689" s="35" t="str">
        <f>VLOOKUP(A689,'Hospitalisation Details'!A687:M3029,9,FALSE)</f>
        <v>R1013</v>
      </c>
      <c r="Q689" s="35">
        <f ca="1">VLOOKUP(A689,'Hospitalisation Details'!A687:M3029,13,FALSE)</f>
        <v>45</v>
      </c>
      <c r="R689" s="32"/>
    </row>
    <row r="690" spans="1:18" ht="15.75" x14ac:dyDescent="0.25">
      <c r="A690" s="42" t="s">
        <v>1674</v>
      </c>
      <c r="B690" s="35" t="str">
        <f>VLOOKUP(A690,'Customer Names'!A687:D3022,3,FALSE)</f>
        <v>Parry</v>
      </c>
      <c r="C690" s="35">
        <f>VLOOKUP(A690,'Medical Examinations'!A688:M3030,2,FALSE)</f>
        <v>35.200000000000003</v>
      </c>
      <c r="D690" s="35">
        <f>VLOOKUP(A690,'Medical Examinations'!A688:M3030,3,FALSE)</f>
        <v>6.26</v>
      </c>
      <c r="E690" s="35" t="str">
        <f>VLOOKUP(A690,'Medical Examinations'!A688:M3030,4,FALSE)</f>
        <v>yes</v>
      </c>
      <c r="F690" s="35" t="str">
        <f>VLOOKUP(A690,'Medical Examinations'!A688:M3030,5,FALSE)</f>
        <v>No</v>
      </c>
      <c r="G690" s="35" t="str">
        <f>VLOOKUP(A690,'Medical Examinations'!A688:M3030,6,FALSE)</f>
        <v>No</v>
      </c>
      <c r="H690" s="35">
        <f>VLOOKUP(A690,'Medical Examinations'!$A$2:$M$2344,7,FALSE)</f>
        <v>2</v>
      </c>
      <c r="I690" s="35" t="str">
        <f>VLOOKUP(A690,'Medical Examinations'!A688:M3030,8,FALSE)</f>
        <v>No</v>
      </c>
      <c r="J690" s="35" t="str">
        <f>VLOOKUP(A690,'Medical Examinations'!A688:M3030,9,FALSE)</f>
        <v>OBESITY</v>
      </c>
      <c r="K690" s="35" t="str">
        <f>VLOOKUP(A690,'Medical Examinations'!A688:M3030,10,FALSE)</f>
        <v>PREDIABETES</v>
      </c>
      <c r="L690" s="47">
        <f>VLOOKUP(A690,'Hospitalisation Details'!A688:M3030,12,FALSE)</f>
        <v>21874</v>
      </c>
      <c r="M690" s="34">
        <f>VLOOKUP(A690,'Hospitalisation Details'!A679:M3021,6,FALSE)</f>
        <v>14474.68</v>
      </c>
      <c r="N690" s="35" t="str">
        <f>VLOOKUP(A690,'Hospitalisation Details'!A688:M3030,7,FALSE)</f>
        <v>tier - 2</v>
      </c>
      <c r="O690" s="35" t="str">
        <f>VLOOKUP(A690,'Hospitalisation Details'!A688:M3030,8,FALSE)</f>
        <v>tier - 2</v>
      </c>
      <c r="P690" s="35" t="str">
        <f>VLOOKUP(A690,'Hospitalisation Details'!A688:M3030,9,FALSE)</f>
        <v>R1013</v>
      </c>
      <c r="Q690" s="35">
        <f ca="1">VLOOKUP(A690,'Hospitalisation Details'!A688:M3030,13,FALSE)</f>
        <v>65</v>
      </c>
      <c r="R690" s="32"/>
    </row>
    <row r="691" spans="1:18" ht="15.75" x14ac:dyDescent="0.25">
      <c r="A691" s="43" t="s">
        <v>1673</v>
      </c>
      <c r="B691" s="35" t="str">
        <f>VLOOKUP(A691,'Customer Names'!A688:D3023,3,FALSE)</f>
        <v>Mason Cox</v>
      </c>
      <c r="C691" s="35">
        <f>VLOOKUP(A691,'Medical Examinations'!A689:M3031,2,FALSE)</f>
        <v>41.26</v>
      </c>
      <c r="D691" s="35">
        <f>VLOOKUP(A691,'Medical Examinations'!A689:M3031,3,FALSE)</f>
        <v>5.97</v>
      </c>
      <c r="E691" s="35" t="str">
        <f>VLOOKUP(A691,'Medical Examinations'!A689:M3031,4,FALSE)</f>
        <v>yes</v>
      </c>
      <c r="F691" s="35" t="str">
        <f>VLOOKUP(A691,'Medical Examinations'!A689:M3031,5,FALSE)</f>
        <v>No</v>
      </c>
      <c r="G691" s="35" t="str">
        <f>VLOOKUP(A691,'Medical Examinations'!A689:M3031,6,FALSE)</f>
        <v>No</v>
      </c>
      <c r="H691" s="35">
        <f>VLOOKUP(A691,'Medical Examinations'!$A$2:$M$2344,7,FALSE)</f>
        <v>0</v>
      </c>
      <c r="I691" s="35" t="str">
        <f>VLOOKUP(A691,'Medical Examinations'!A689:M3031,8,FALSE)</f>
        <v>No</v>
      </c>
      <c r="J691" s="35" t="str">
        <f>VLOOKUP(A691,'Medical Examinations'!A689:M3031,9,FALSE)</f>
        <v>OBESITY</v>
      </c>
      <c r="K691" s="35" t="str">
        <f>VLOOKUP(A691,'Medical Examinations'!A689:M3031,10,FALSE)</f>
        <v>PREDIABETES</v>
      </c>
      <c r="L691" s="47">
        <f>VLOOKUP(A691,'Hospitalisation Details'!A689:M3031,12,FALSE)</f>
        <v>28091</v>
      </c>
      <c r="M691" s="34">
        <f>VLOOKUP(A691,'Hospitalisation Details'!A680:M3022,6,FALSE)</f>
        <v>14470.01</v>
      </c>
      <c r="N691" s="35" t="str">
        <f>VLOOKUP(A691,'Hospitalisation Details'!A689:M3031,7,FALSE)</f>
        <v>tier - 2</v>
      </c>
      <c r="O691" s="35" t="str">
        <f>VLOOKUP(A691,'Hospitalisation Details'!A689:M3031,8,FALSE)</f>
        <v>tier - 3</v>
      </c>
      <c r="P691" s="35" t="str">
        <f>VLOOKUP(A691,'Hospitalisation Details'!A689:M3031,9,FALSE)</f>
        <v>R1012</v>
      </c>
      <c r="Q691" s="35">
        <f ca="1">VLOOKUP(A691,'Hospitalisation Details'!A689:M3031,13,FALSE)</f>
        <v>48</v>
      </c>
      <c r="R691" s="32"/>
    </row>
    <row r="692" spans="1:18" ht="15.75" x14ac:dyDescent="0.25">
      <c r="A692" s="42" t="s">
        <v>1672</v>
      </c>
      <c r="B692" s="35" t="str">
        <f>VLOOKUP(A692,'Customer Names'!A689:D3024,3,FALSE)</f>
        <v>Thompson</v>
      </c>
      <c r="C692" s="35">
        <f>VLOOKUP(A692,'Medical Examinations'!A690:M3032,2,FALSE)</f>
        <v>17.195</v>
      </c>
      <c r="D692" s="35">
        <f>VLOOKUP(A692,'Medical Examinations'!A690:M3032,3,FALSE)</f>
        <v>5.29</v>
      </c>
      <c r="E692" s="35" t="str">
        <f>VLOOKUP(A692,'Medical Examinations'!A690:M3032,4,FALSE)</f>
        <v>yes</v>
      </c>
      <c r="F692" s="35" t="str">
        <f>VLOOKUP(A692,'Medical Examinations'!A690:M3032,5,FALSE)</f>
        <v>No</v>
      </c>
      <c r="G692" s="35" t="str">
        <f>VLOOKUP(A692,'Medical Examinations'!A690:M3032,6,FALSE)</f>
        <v>No</v>
      </c>
      <c r="H692" s="35">
        <f>VLOOKUP(A692,'Medical Examinations'!$A$2:$M$2344,7,FALSE)</f>
        <v>0</v>
      </c>
      <c r="I692" s="35" t="str">
        <f>VLOOKUP(A692,'Medical Examinations'!A690:M3032,8,FALSE)</f>
        <v>yes</v>
      </c>
      <c r="J692" s="35" t="str">
        <f>VLOOKUP(A692,'Medical Examinations'!A690:M3032,9,FALSE)</f>
        <v>UNDERWEIGHT</v>
      </c>
      <c r="K692" s="35" t="str">
        <f>VLOOKUP(A692,'Medical Examinations'!A690:M3032,10,FALSE)</f>
        <v>NORMAL</v>
      </c>
      <c r="L692" s="47">
        <f>VLOOKUP(A692,'Hospitalisation Details'!A690:M3032,12,FALSE)</f>
        <v>35379</v>
      </c>
      <c r="M692" s="34">
        <f>VLOOKUP(A692,'Hospitalisation Details'!A681:M3023,6,FALSE)</f>
        <v>14455.64</v>
      </c>
      <c r="N692" s="35" t="str">
        <f>VLOOKUP(A692,'Hospitalisation Details'!A690:M3032,7,FALSE)</f>
        <v>tier - 2</v>
      </c>
      <c r="O692" s="35" t="str">
        <f>VLOOKUP(A692,'Hospitalisation Details'!A690:M3032,8,FALSE)</f>
        <v>tier - 3</v>
      </c>
      <c r="P692" s="35" t="str">
        <f>VLOOKUP(A692,'Hospitalisation Details'!A690:M3032,9,FALSE)</f>
        <v>R1024</v>
      </c>
      <c r="Q692" s="35">
        <f ca="1">VLOOKUP(A692,'Hospitalisation Details'!A690:M3032,13,FALSE)</f>
        <v>28</v>
      </c>
      <c r="R692" s="32"/>
    </row>
    <row r="693" spans="1:18" ht="15.75" x14ac:dyDescent="0.25">
      <c r="A693" s="43" t="s">
        <v>1671</v>
      </c>
      <c r="B693" s="35" t="str">
        <f>VLOOKUP(A693,'Customer Names'!A690:D3025,3,FALSE)</f>
        <v>Nelson</v>
      </c>
      <c r="C693" s="35">
        <f>VLOOKUP(A693,'Medical Examinations'!A691:M3033,2,FALSE)</f>
        <v>23.085000000000001</v>
      </c>
      <c r="D693" s="35">
        <f>VLOOKUP(A693,'Medical Examinations'!A691:M3033,3,FALSE)</f>
        <v>4.2699999999999996</v>
      </c>
      <c r="E693" s="35" t="str">
        <f>VLOOKUP(A693,'Medical Examinations'!A691:M3033,4,FALSE)</f>
        <v>yes</v>
      </c>
      <c r="F693" s="35" t="str">
        <f>VLOOKUP(A693,'Medical Examinations'!A691:M3033,5,FALSE)</f>
        <v>No</v>
      </c>
      <c r="G693" s="35" t="str">
        <f>VLOOKUP(A693,'Medical Examinations'!A691:M3033,6,FALSE)</f>
        <v>No</v>
      </c>
      <c r="H693" s="35">
        <f>VLOOKUP(A693,'Medical Examinations'!$A$2:$M$2344,7,FALSE)</f>
        <v>2</v>
      </c>
      <c r="I693" s="35" t="str">
        <f>VLOOKUP(A693,'Medical Examinations'!A691:M3033,8,FALSE)</f>
        <v>No</v>
      </c>
      <c r="J693" s="35" t="str">
        <f>VLOOKUP(A693,'Medical Examinations'!A691:M3033,9,FALSE)</f>
        <v>NORMAL WEIGHT</v>
      </c>
      <c r="K693" s="35" t="str">
        <f>VLOOKUP(A693,'Medical Examinations'!A691:M3033,10,FALSE)</f>
        <v>NORMAL</v>
      </c>
      <c r="L693" s="47">
        <f>VLOOKUP(A693,'Hospitalisation Details'!A691:M3033,12,FALSE)</f>
        <v>21765</v>
      </c>
      <c r="M693" s="34">
        <f>VLOOKUP(A693,'Hospitalisation Details'!A682:M3024,6,FALSE)</f>
        <v>14451.84</v>
      </c>
      <c r="N693" s="35" t="str">
        <f>VLOOKUP(A693,'Hospitalisation Details'!A691:M3033,7,FALSE)</f>
        <v>tier - 2</v>
      </c>
      <c r="O693" s="35" t="str">
        <f>VLOOKUP(A693,'Hospitalisation Details'!A691:M3033,8,FALSE)</f>
        <v>tier - 3</v>
      </c>
      <c r="P693" s="35" t="str">
        <f>VLOOKUP(A693,'Hospitalisation Details'!A691:M3033,9,FALSE)</f>
        <v>R1023</v>
      </c>
      <c r="Q693" s="35">
        <f ca="1">VLOOKUP(A693,'Hospitalisation Details'!A691:M3033,13,FALSE)</f>
        <v>65</v>
      </c>
      <c r="R693" s="32"/>
    </row>
    <row r="694" spans="1:18" ht="15.75" x14ac:dyDescent="0.25">
      <c r="A694" s="42" t="s">
        <v>1670</v>
      </c>
      <c r="B694" s="35" t="str">
        <f>VLOOKUP(A694,'Customer Names'!A691:D3026,3,FALSE)</f>
        <v>Forte</v>
      </c>
      <c r="C694" s="35">
        <f>VLOOKUP(A694,'Medical Examinations'!A692:M3034,2,FALSE)</f>
        <v>21.66</v>
      </c>
      <c r="D694" s="35">
        <f>VLOOKUP(A694,'Medical Examinations'!A692:M3034,3,FALSE)</f>
        <v>5.2</v>
      </c>
      <c r="E694" s="35" t="str">
        <f>VLOOKUP(A694,'Medical Examinations'!A692:M3034,4,FALSE)</f>
        <v>yes</v>
      </c>
      <c r="F694" s="35" t="str">
        <f>VLOOKUP(A694,'Medical Examinations'!A692:M3034,5,FALSE)</f>
        <v>No</v>
      </c>
      <c r="G694" s="35" t="str">
        <f>VLOOKUP(A694,'Medical Examinations'!A692:M3034,6,FALSE)</f>
        <v>No</v>
      </c>
      <c r="H694" s="35">
        <f>VLOOKUP(A694,'Medical Examinations'!$A$2:$M$2344,7,FALSE)</f>
        <v>2</v>
      </c>
      <c r="I694" s="35" t="str">
        <f>VLOOKUP(A694,'Medical Examinations'!A692:M3034,8,FALSE)</f>
        <v>No</v>
      </c>
      <c r="J694" s="35" t="str">
        <f>VLOOKUP(A694,'Medical Examinations'!A692:M3034,9,FALSE)</f>
        <v>NORMAL WEIGHT</v>
      </c>
      <c r="K694" s="35" t="str">
        <f>VLOOKUP(A694,'Medical Examinations'!A692:M3034,10,FALSE)</f>
        <v>NORMAL</v>
      </c>
      <c r="L694" s="47">
        <f>VLOOKUP(A694,'Hospitalisation Details'!A692:M3034,12,FALSE)</f>
        <v>21730</v>
      </c>
      <c r="M694" s="34">
        <f>VLOOKUP(A694,'Hospitalisation Details'!A683:M3025,6,FALSE)</f>
        <v>14449.85</v>
      </c>
      <c r="N694" s="35" t="str">
        <f>VLOOKUP(A694,'Hospitalisation Details'!A692:M3034,7,FALSE)</f>
        <v>tier - 2</v>
      </c>
      <c r="O694" s="35" t="str">
        <f>VLOOKUP(A694,'Hospitalisation Details'!A692:M3034,8,FALSE)</f>
        <v>tier - 1</v>
      </c>
      <c r="P694" s="35" t="str">
        <f>VLOOKUP(A694,'Hospitalisation Details'!A692:M3034,9,FALSE)</f>
        <v>R1024</v>
      </c>
      <c r="Q694" s="35">
        <f ca="1">VLOOKUP(A694,'Hospitalisation Details'!A692:M3034,13,FALSE)</f>
        <v>65</v>
      </c>
      <c r="R694" s="32"/>
    </row>
    <row r="695" spans="1:18" ht="15.75" x14ac:dyDescent="0.25">
      <c r="A695" s="43" t="s">
        <v>1669</v>
      </c>
      <c r="B695" s="35" t="str">
        <f>VLOOKUP(A695,'Customer Names'!A692:D3027,3,FALSE)</f>
        <v>Corona Iturriaga</v>
      </c>
      <c r="C695" s="35">
        <f>VLOOKUP(A695,'Medical Examinations'!A693:M3035,2,FALSE)</f>
        <v>36.47</v>
      </c>
      <c r="D695" s="35">
        <f>VLOOKUP(A695,'Medical Examinations'!A693:M3035,3,FALSE)</f>
        <v>8.23</v>
      </c>
      <c r="E695" s="35" t="str">
        <f>VLOOKUP(A695,'Medical Examinations'!A693:M3035,4,FALSE)</f>
        <v>yes</v>
      </c>
      <c r="F695" s="35" t="str">
        <f>VLOOKUP(A695,'Medical Examinations'!A693:M3035,5,FALSE)</f>
        <v>No</v>
      </c>
      <c r="G695" s="35" t="str">
        <f>VLOOKUP(A695,'Medical Examinations'!A693:M3035,6,FALSE)</f>
        <v>No</v>
      </c>
      <c r="H695" s="35">
        <f>VLOOKUP(A695,'Medical Examinations'!$A$2:$M$2344,7,FALSE)</f>
        <v>0</v>
      </c>
      <c r="I695" s="35" t="str">
        <f>VLOOKUP(A695,'Medical Examinations'!A693:M3035,8,FALSE)</f>
        <v>No</v>
      </c>
      <c r="J695" s="35" t="str">
        <f>VLOOKUP(A695,'Medical Examinations'!A693:M3035,9,FALSE)</f>
        <v>OBESITY</v>
      </c>
      <c r="K695" s="35" t="str">
        <f>VLOOKUP(A695,'Medical Examinations'!A693:M3035,10,FALSE)</f>
        <v>DIABETES</v>
      </c>
      <c r="L695" s="47">
        <f>VLOOKUP(A695,'Hospitalisation Details'!A693:M3035,12,FALSE)</f>
        <v>24780</v>
      </c>
      <c r="M695" s="34">
        <f>VLOOKUP(A695,'Hospitalisation Details'!A684:M3026,6,FALSE)</f>
        <v>14427.63</v>
      </c>
      <c r="N695" s="35" t="str">
        <f>VLOOKUP(A695,'Hospitalisation Details'!A693:M3035,7,FALSE)</f>
        <v>tier - 2</v>
      </c>
      <c r="O695" s="35" t="str">
        <f>VLOOKUP(A695,'Hospitalisation Details'!A693:M3035,8,FALSE)</f>
        <v>tier - 2</v>
      </c>
      <c r="P695" s="35" t="str">
        <f>VLOOKUP(A695,'Hospitalisation Details'!A693:M3035,9,FALSE)</f>
        <v>R1021</v>
      </c>
      <c r="Q695" s="35">
        <f ca="1">VLOOKUP(A695,'Hospitalisation Details'!A693:M3035,13,FALSE)</f>
        <v>57</v>
      </c>
      <c r="R695" s="32"/>
    </row>
    <row r="696" spans="1:18" ht="15.75" x14ac:dyDescent="0.25">
      <c r="A696" s="42" t="s">
        <v>1668</v>
      </c>
      <c r="B696" s="35" t="str">
        <f>VLOOKUP(A696,'Customer Names'!A693:D3028,3,FALSE)</f>
        <v>McCollum</v>
      </c>
      <c r="C696" s="35">
        <f>VLOOKUP(A696,'Medical Examinations'!A694:M3036,2,FALSE)</f>
        <v>36.08</v>
      </c>
      <c r="D696" s="35">
        <f>VLOOKUP(A696,'Medical Examinations'!A694:M3036,3,FALSE)</f>
        <v>10.33</v>
      </c>
      <c r="E696" s="35" t="str">
        <f>VLOOKUP(A696,'Medical Examinations'!A694:M3036,4,FALSE)</f>
        <v>yes</v>
      </c>
      <c r="F696" s="35" t="str">
        <f>VLOOKUP(A696,'Medical Examinations'!A694:M3036,5,FALSE)</f>
        <v>No</v>
      </c>
      <c r="G696" s="35" t="str">
        <f>VLOOKUP(A696,'Medical Examinations'!A694:M3036,6,FALSE)</f>
        <v>No</v>
      </c>
      <c r="H696" s="35">
        <f>VLOOKUP(A696,'Medical Examinations'!$A$2:$M$2344,7,FALSE)</f>
        <v>0</v>
      </c>
      <c r="I696" s="35" t="str">
        <f>VLOOKUP(A696,'Medical Examinations'!A694:M3036,8,FALSE)</f>
        <v>No</v>
      </c>
      <c r="J696" s="35" t="str">
        <f>VLOOKUP(A696,'Medical Examinations'!A694:M3036,9,FALSE)</f>
        <v>OBESITY</v>
      </c>
      <c r="K696" s="35" t="str">
        <f>VLOOKUP(A696,'Medical Examinations'!A694:M3036,10,FALSE)</f>
        <v>DIABETES</v>
      </c>
      <c r="L696" s="47">
        <f>VLOOKUP(A696,'Hospitalisation Details'!A694:M3036,12,FALSE)</f>
        <v>24699</v>
      </c>
      <c r="M696" s="34">
        <f>VLOOKUP(A696,'Hospitalisation Details'!A685:M3027,6,FALSE)</f>
        <v>14426.66</v>
      </c>
      <c r="N696" s="35" t="str">
        <f>VLOOKUP(A696,'Hospitalisation Details'!A694:M3036,7,FALSE)</f>
        <v>tier - 2</v>
      </c>
      <c r="O696" s="35" t="str">
        <f>VLOOKUP(A696,'Hospitalisation Details'!A694:M3036,8,FALSE)</f>
        <v>tier - 2</v>
      </c>
      <c r="P696" s="35" t="str">
        <f>VLOOKUP(A696,'Hospitalisation Details'!A694:M3036,9,FALSE)</f>
        <v>R1026</v>
      </c>
      <c r="Q696" s="35">
        <f ca="1">VLOOKUP(A696,'Hospitalisation Details'!A694:M3036,13,FALSE)</f>
        <v>57</v>
      </c>
      <c r="R696" s="32"/>
    </row>
    <row r="697" spans="1:18" ht="15.75" x14ac:dyDescent="0.25">
      <c r="A697" s="43" t="s">
        <v>1667</v>
      </c>
      <c r="B697" s="35" t="str">
        <f>VLOOKUP(A697,'Customer Names'!A694:D3029,3,FALSE)</f>
        <v>Hevner</v>
      </c>
      <c r="C697" s="35">
        <f>VLOOKUP(A697,'Medical Examinations'!A695:M3037,2,FALSE)</f>
        <v>23.18</v>
      </c>
      <c r="D697" s="35">
        <f>VLOOKUP(A697,'Medical Examinations'!A695:M3037,3,FALSE)</f>
        <v>6.13</v>
      </c>
      <c r="E697" s="35" t="str">
        <f>VLOOKUP(A697,'Medical Examinations'!A695:M3037,4,FALSE)</f>
        <v>No</v>
      </c>
      <c r="F697" s="35" t="str">
        <f>VLOOKUP(A697,'Medical Examinations'!A695:M3037,5,FALSE)</f>
        <v>No</v>
      </c>
      <c r="G697" s="35" t="str">
        <f>VLOOKUP(A697,'Medical Examinations'!A695:M3037,6,FALSE)</f>
        <v>No</v>
      </c>
      <c r="H697" s="35">
        <f>VLOOKUP(A697,'Medical Examinations'!$A$2:$M$2344,7,FALSE)</f>
        <v>0</v>
      </c>
      <c r="I697" s="35" t="str">
        <f>VLOOKUP(A697,'Medical Examinations'!A695:M3037,8,FALSE)</f>
        <v>No</v>
      </c>
      <c r="J697" s="35" t="str">
        <f>VLOOKUP(A697,'Medical Examinations'!A695:M3037,9,FALSE)</f>
        <v>NORMAL WEIGHT</v>
      </c>
      <c r="K697" s="35" t="str">
        <f>VLOOKUP(A697,'Medical Examinations'!A695:M3037,10,FALSE)</f>
        <v>PREDIABETES</v>
      </c>
      <c r="L697" s="47">
        <f>VLOOKUP(A697,'Hospitalisation Details'!A695:M3037,12,FALSE)</f>
        <v>36382</v>
      </c>
      <c r="M697" s="34">
        <f>VLOOKUP(A697,'Hospitalisation Details'!A686:M3028,6,FALSE)</f>
        <v>14426.07</v>
      </c>
      <c r="N697" s="35" t="str">
        <f>VLOOKUP(A697,'Hospitalisation Details'!A695:M3037,7,FALSE)</f>
        <v>tier - 2</v>
      </c>
      <c r="O697" s="35" t="str">
        <f>VLOOKUP(A697,'Hospitalisation Details'!A695:M3037,8,FALSE)</f>
        <v>tier - 1</v>
      </c>
      <c r="P697" s="35" t="str">
        <f>VLOOKUP(A697,'Hospitalisation Details'!A695:M3037,9,FALSE)</f>
        <v>R1012</v>
      </c>
      <c r="Q697" s="35">
        <f ca="1">VLOOKUP(A697,'Hospitalisation Details'!A695:M3037,13,FALSE)</f>
        <v>25</v>
      </c>
      <c r="R697" s="32"/>
    </row>
    <row r="698" spans="1:18" ht="15.75" x14ac:dyDescent="0.25">
      <c r="A698" s="42" t="s">
        <v>1666</v>
      </c>
      <c r="B698" s="35" t="str">
        <f>VLOOKUP(A698,'Customer Names'!A695:D3030,3,FALSE)</f>
        <v>Looi</v>
      </c>
      <c r="C698" s="35">
        <f>VLOOKUP(A698,'Medical Examinations'!A696:M3038,2,FALSE)</f>
        <v>39.159999999999997</v>
      </c>
      <c r="D698" s="35">
        <f>VLOOKUP(A698,'Medical Examinations'!A696:M3038,3,FALSE)</f>
        <v>8.08</v>
      </c>
      <c r="E698" s="35" t="str">
        <f>VLOOKUP(A698,'Medical Examinations'!A696:M3038,4,FALSE)</f>
        <v>No</v>
      </c>
      <c r="F698" s="35" t="str">
        <f>VLOOKUP(A698,'Medical Examinations'!A696:M3038,5,FALSE)</f>
        <v>No</v>
      </c>
      <c r="G698" s="35" t="str">
        <f>VLOOKUP(A698,'Medical Examinations'!A696:M3038,6,FALSE)</f>
        <v>No</v>
      </c>
      <c r="H698" s="35">
        <f>VLOOKUP(A698,'Medical Examinations'!$A$2:$M$2344,7,FALSE)</f>
        <v>3</v>
      </c>
      <c r="I698" s="35" t="str">
        <f>VLOOKUP(A698,'Medical Examinations'!A696:M3038,8,FALSE)</f>
        <v>No</v>
      </c>
      <c r="J698" s="35" t="str">
        <f>VLOOKUP(A698,'Medical Examinations'!A696:M3038,9,FALSE)</f>
        <v>OBESITY</v>
      </c>
      <c r="K698" s="35" t="str">
        <f>VLOOKUP(A698,'Medical Examinations'!A696:M3038,10,FALSE)</f>
        <v>DIABETES</v>
      </c>
      <c r="L698" s="47">
        <f>VLOOKUP(A698,'Hospitalisation Details'!A696:M3038,12,FALSE)</f>
        <v>21448</v>
      </c>
      <c r="M698" s="34">
        <f>VLOOKUP(A698,'Hospitalisation Details'!A687:M3029,6,FALSE)</f>
        <v>14418.28</v>
      </c>
      <c r="N698" s="35" t="str">
        <f>VLOOKUP(A698,'Hospitalisation Details'!A696:M3038,7,FALSE)</f>
        <v>tier - 2</v>
      </c>
      <c r="O698" s="35" t="str">
        <f>VLOOKUP(A698,'Hospitalisation Details'!A696:M3038,8,FALSE)</f>
        <v>tier - 3</v>
      </c>
      <c r="P698" s="35" t="str">
        <f>VLOOKUP(A698,'Hospitalisation Details'!A696:M3038,9,FALSE)</f>
        <v>R1013</v>
      </c>
      <c r="Q698" s="35">
        <f ca="1">VLOOKUP(A698,'Hospitalisation Details'!A696:M3038,13,FALSE)</f>
        <v>66</v>
      </c>
      <c r="R698" s="32"/>
    </row>
    <row r="699" spans="1:18" ht="15.75" x14ac:dyDescent="0.25">
      <c r="A699" s="43" t="s">
        <v>1665</v>
      </c>
      <c r="B699" s="35" t="str">
        <f>VLOOKUP(A699,'Customer Names'!A696:D3031,3,FALSE)</f>
        <v>Power</v>
      </c>
      <c r="C699" s="35">
        <f>VLOOKUP(A699,'Medical Examinations'!A697:M3039,2,FALSE)</f>
        <v>38.19</v>
      </c>
      <c r="D699" s="35">
        <f>VLOOKUP(A699,'Medical Examinations'!A697:M3039,3,FALSE)</f>
        <v>10.49</v>
      </c>
      <c r="E699" s="35" t="str">
        <f>VLOOKUP(A699,'Medical Examinations'!A697:M3039,4,FALSE)</f>
        <v>No</v>
      </c>
      <c r="F699" s="35" t="str">
        <f>VLOOKUP(A699,'Medical Examinations'!A697:M3039,5,FALSE)</f>
        <v>No</v>
      </c>
      <c r="G699" s="35" t="str">
        <f>VLOOKUP(A699,'Medical Examinations'!A697:M3039,6,FALSE)</f>
        <v>No</v>
      </c>
      <c r="H699" s="35">
        <f>VLOOKUP(A699,'Medical Examinations'!$A$2:$M$2344,7,FALSE)</f>
        <v>3</v>
      </c>
      <c r="I699" s="35" t="str">
        <f>VLOOKUP(A699,'Medical Examinations'!A697:M3039,8,FALSE)</f>
        <v>No</v>
      </c>
      <c r="J699" s="35" t="str">
        <f>VLOOKUP(A699,'Medical Examinations'!A697:M3039,9,FALSE)</f>
        <v>OBESITY</v>
      </c>
      <c r="K699" s="35" t="str">
        <f>VLOOKUP(A699,'Medical Examinations'!A697:M3039,10,FALSE)</f>
        <v>DIABETES</v>
      </c>
      <c r="L699" s="47">
        <f>VLOOKUP(A699,'Hospitalisation Details'!A697:M3039,12,FALSE)</f>
        <v>21395</v>
      </c>
      <c r="M699" s="34">
        <f>VLOOKUP(A699,'Hospitalisation Details'!A688:M3030,6,FALSE)</f>
        <v>14410.93</v>
      </c>
      <c r="N699" s="35" t="str">
        <f>VLOOKUP(A699,'Hospitalisation Details'!A697:M3039,7,FALSE)</f>
        <v>tier - 2</v>
      </c>
      <c r="O699" s="35" t="str">
        <f>VLOOKUP(A699,'Hospitalisation Details'!A697:M3039,8,FALSE)</f>
        <v>tier - 2</v>
      </c>
      <c r="P699" s="35" t="str">
        <f>VLOOKUP(A699,'Hospitalisation Details'!A697:M3039,9,FALSE)</f>
        <v>R1016</v>
      </c>
      <c r="Q699" s="35">
        <f ca="1">VLOOKUP(A699,'Hospitalisation Details'!A697:M3039,13,FALSE)</f>
        <v>66</v>
      </c>
      <c r="R699" s="32"/>
    </row>
    <row r="700" spans="1:18" ht="15.75" x14ac:dyDescent="0.25">
      <c r="A700" s="42" t="s">
        <v>1664</v>
      </c>
      <c r="B700" s="35" t="str">
        <f>VLOOKUP(A700,'Customer Names'!A697:D3032,3,FALSE)</f>
        <v>Routon</v>
      </c>
      <c r="C700" s="35">
        <f>VLOOKUP(A700,'Medical Examinations'!A698:M3040,2,FALSE)</f>
        <v>26.41</v>
      </c>
      <c r="D700" s="35">
        <f>VLOOKUP(A700,'Medical Examinations'!A698:M3040,3,FALSE)</f>
        <v>8.11</v>
      </c>
      <c r="E700" s="35" t="str">
        <f>VLOOKUP(A700,'Medical Examinations'!A698:M3040,4,FALSE)</f>
        <v>No</v>
      </c>
      <c r="F700" s="35" t="str">
        <f>VLOOKUP(A700,'Medical Examinations'!A698:M3040,5,FALSE)</f>
        <v>No</v>
      </c>
      <c r="G700" s="35" t="str">
        <f>VLOOKUP(A700,'Medical Examinations'!A698:M3040,6,FALSE)</f>
        <v>No</v>
      </c>
      <c r="H700" s="35">
        <f>VLOOKUP(A700,'Medical Examinations'!$A$2:$M$2344,7,FALSE)</f>
        <v>3</v>
      </c>
      <c r="I700" s="35" t="str">
        <f>VLOOKUP(A700,'Medical Examinations'!A698:M3040,8,FALSE)</f>
        <v>No</v>
      </c>
      <c r="J700" s="35" t="str">
        <f>VLOOKUP(A700,'Medical Examinations'!A698:M3040,9,FALSE)</f>
        <v>OVERWEIGHT</v>
      </c>
      <c r="K700" s="35" t="str">
        <f>VLOOKUP(A700,'Medical Examinations'!A698:M3040,10,FALSE)</f>
        <v>DIABETES</v>
      </c>
      <c r="L700" s="47">
        <f>VLOOKUP(A700,'Hospitalisation Details'!A698:M3040,12,FALSE)</f>
        <v>21442</v>
      </c>
      <c r="M700" s="34">
        <f>VLOOKUP(A700,'Hospitalisation Details'!A689:M3031,6,FALSE)</f>
        <v>14394.56</v>
      </c>
      <c r="N700" s="35" t="str">
        <f>VLOOKUP(A700,'Hospitalisation Details'!A698:M3040,7,FALSE)</f>
        <v>tier - 2</v>
      </c>
      <c r="O700" s="35" t="str">
        <f>VLOOKUP(A700,'Hospitalisation Details'!A698:M3040,8,FALSE)</f>
        <v>tier - 1</v>
      </c>
      <c r="P700" s="35" t="str">
        <f>VLOOKUP(A700,'Hospitalisation Details'!A698:M3040,9,FALSE)</f>
        <v>R1018</v>
      </c>
      <c r="Q700" s="35">
        <f ca="1">VLOOKUP(A700,'Hospitalisation Details'!A698:M3040,13,FALSE)</f>
        <v>66</v>
      </c>
      <c r="R700" s="32"/>
    </row>
    <row r="701" spans="1:18" ht="15.75" x14ac:dyDescent="0.25">
      <c r="A701" s="43" t="s">
        <v>1663</v>
      </c>
      <c r="B701" s="35" t="str">
        <f>VLOOKUP(A701,'Customer Names'!A698:D3033,3,FALSE)</f>
        <v>Dochelli</v>
      </c>
      <c r="C701" s="35">
        <f>VLOOKUP(A701,'Medical Examinations'!A699:M3041,2,FALSE)</f>
        <v>28.785</v>
      </c>
      <c r="D701" s="35">
        <f>VLOOKUP(A701,'Medical Examinations'!A699:M3041,3,FALSE)</f>
        <v>6.6</v>
      </c>
      <c r="E701" s="35" t="str">
        <f>VLOOKUP(A701,'Medical Examinations'!A699:M3041,4,FALSE)</f>
        <v>No</v>
      </c>
      <c r="F701" s="35" t="str">
        <f>VLOOKUP(A701,'Medical Examinations'!A699:M3041,5,FALSE)</f>
        <v>No</v>
      </c>
      <c r="G701" s="35" t="str">
        <f>VLOOKUP(A701,'Medical Examinations'!A699:M3041,6,FALSE)</f>
        <v>No</v>
      </c>
      <c r="H701" s="35">
        <f>VLOOKUP(A701,'Medical Examinations'!$A$2:$M$2344,7,FALSE)</f>
        <v>0</v>
      </c>
      <c r="I701" s="35" t="str">
        <f>VLOOKUP(A701,'Medical Examinations'!A699:M3041,8,FALSE)</f>
        <v>No</v>
      </c>
      <c r="J701" s="35" t="str">
        <f>VLOOKUP(A701,'Medical Examinations'!A699:M3041,9,FALSE)</f>
        <v>OVERWEIGHT</v>
      </c>
      <c r="K701" s="35" t="str">
        <f>VLOOKUP(A701,'Medical Examinations'!A699:M3041,10,FALSE)</f>
        <v>DIABETES</v>
      </c>
      <c r="L701" s="47">
        <f>VLOOKUP(A701,'Hospitalisation Details'!A699:M3041,12,FALSE)</f>
        <v>23915</v>
      </c>
      <c r="M701" s="34">
        <f>VLOOKUP(A701,'Hospitalisation Details'!A690:M3032,6,FALSE)</f>
        <v>14394.4</v>
      </c>
      <c r="N701" s="35" t="str">
        <f>VLOOKUP(A701,'Hospitalisation Details'!A699:M3041,7,FALSE)</f>
        <v>tier - 2</v>
      </c>
      <c r="O701" s="35" t="str">
        <f>VLOOKUP(A701,'Hospitalisation Details'!A699:M3041,8,FALSE)</f>
        <v>tier - 3</v>
      </c>
      <c r="P701" s="35" t="str">
        <f>VLOOKUP(A701,'Hospitalisation Details'!A699:M3041,9,FALSE)</f>
        <v>R1024</v>
      </c>
      <c r="Q701" s="35">
        <f ca="1">VLOOKUP(A701,'Hospitalisation Details'!A699:M3041,13,FALSE)</f>
        <v>59</v>
      </c>
      <c r="R701" s="32"/>
    </row>
    <row r="702" spans="1:18" ht="15.75" x14ac:dyDescent="0.25">
      <c r="A702" s="42" t="s">
        <v>1662</v>
      </c>
      <c r="B702" s="35" t="str">
        <f>VLOOKUP(A702,'Customer Names'!A699:D3034,3,FALSE)</f>
        <v>Gillespie</v>
      </c>
      <c r="C702" s="35">
        <f>VLOOKUP(A702,'Medical Examinations'!A700:M3042,2,FALSE)</f>
        <v>26.695</v>
      </c>
      <c r="D702" s="35">
        <f>VLOOKUP(A702,'Medical Examinations'!A700:M3042,3,FALSE)</f>
        <v>10.14</v>
      </c>
      <c r="E702" s="35" t="str">
        <f>VLOOKUP(A702,'Medical Examinations'!A700:M3042,4,FALSE)</f>
        <v>yes</v>
      </c>
      <c r="F702" s="35" t="str">
        <f>VLOOKUP(A702,'Medical Examinations'!A700:M3042,5,FALSE)</f>
        <v>No</v>
      </c>
      <c r="G702" s="35" t="str">
        <f>VLOOKUP(A702,'Medical Examinations'!A700:M3042,6,FALSE)</f>
        <v>Yes</v>
      </c>
      <c r="H702" s="35">
        <f>VLOOKUP(A702,'Medical Examinations'!$A$2:$M$2344,7,FALSE)</f>
        <v>1</v>
      </c>
      <c r="I702" s="35" t="str">
        <f>VLOOKUP(A702,'Medical Examinations'!A700:M3042,8,FALSE)</f>
        <v>No</v>
      </c>
      <c r="J702" s="35" t="str">
        <f>VLOOKUP(A702,'Medical Examinations'!A700:M3042,9,FALSE)</f>
        <v>OVERWEIGHT</v>
      </c>
      <c r="K702" s="35" t="str">
        <f>VLOOKUP(A702,'Medical Examinations'!A700:M3042,10,FALSE)</f>
        <v>DIABETES</v>
      </c>
      <c r="L702" s="47">
        <f>VLOOKUP(A702,'Hospitalisation Details'!A700:M3042,12,FALSE)</f>
        <v>23208</v>
      </c>
      <c r="M702" s="34">
        <f>VLOOKUP(A702,'Hospitalisation Details'!A691:M3033,6,FALSE)</f>
        <v>14382.71</v>
      </c>
      <c r="N702" s="35" t="str">
        <f>VLOOKUP(A702,'Hospitalisation Details'!A700:M3042,7,FALSE)</f>
        <v>tier - 2</v>
      </c>
      <c r="O702" s="35" t="str">
        <f>VLOOKUP(A702,'Hospitalisation Details'!A700:M3042,8,FALSE)</f>
        <v>tier - 2</v>
      </c>
      <c r="P702" s="35" t="str">
        <f>VLOOKUP(A702,'Hospitalisation Details'!A700:M3042,9,FALSE)</f>
        <v>R1012</v>
      </c>
      <c r="Q702" s="35">
        <f ca="1">VLOOKUP(A702,'Hospitalisation Details'!A700:M3042,13,FALSE)</f>
        <v>61</v>
      </c>
      <c r="R702" s="32"/>
    </row>
    <row r="703" spans="1:18" ht="15.75" x14ac:dyDescent="0.25">
      <c r="A703" s="43" t="s">
        <v>1661</v>
      </c>
      <c r="B703" s="35" t="str">
        <f>VLOOKUP(A703,'Customer Names'!A700:D3035,3,FALSE)</f>
        <v>Oskvig</v>
      </c>
      <c r="C703" s="35">
        <f>VLOOKUP(A703,'Medical Examinations'!A701:M3043,2,FALSE)</f>
        <v>32.799999999999997</v>
      </c>
      <c r="D703" s="35">
        <f>VLOOKUP(A703,'Medical Examinations'!A701:M3043,3,FALSE)</f>
        <v>6.06</v>
      </c>
      <c r="E703" s="35" t="str">
        <f>VLOOKUP(A703,'Medical Examinations'!A701:M3043,4,FALSE)</f>
        <v>yes</v>
      </c>
      <c r="F703" s="35" t="str">
        <f>VLOOKUP(A703,'Medical Examinations'!A701:M3043,5,FALSE)</f>
        <v>No</v>
      </c>
      <c r="G703" s="35" t="str">
        <f>VLOOKUP(A703,'Medical Examinations'!A701:M3043,6,FALSE)</f>
        <v>No</v>
      </c>
      <c r="H703" s="35">
        <f>VLOOKUP(A703,'Medical Examinations'!$A$2:$M$2344,7,FALSE)</f>
        <v>1</v>
      </c>
      <c r="I703" s="35" t="str">
        <f>VLOOKUP(A703,'Medical Examinations'!A701:M3043,8,FALSE)</f>
        <v>No</v>
      </c>
      <c r="J703" s="35" t="str">
        <f>VLOOKUP(A703,'Medical Examinations'!A701:M3043,9,FALSE)</f>
        <v>OBESITY</v>
      </c>
      <c r="K703" s="35" t="str">
        <f>VLOOKUP(A703,'Medical Examinations'!A701:M3043,10,FALSE)</f>
        <v>PREDIABETES</v>
      </c>
      <c r="L703" s="47">
        <f>VLOOKUP(A703,'Hospitalisation Details'!A701:M3043,12,FALSE)</f>
        <v>32463</v>
      </c>
      <c r="M703" s="34">
        <f>VLOOKUP(A703,'Hospitalisation Details'!A692:M3034,6,FALSE)</f>
        <v>14358.36</v>
      </c>
      <c r="N703" s="35" t="str">
        <f>VLOOKUP(A703,'Hospitalisation Details'!A701:M3043,7,FALSE)</f>
        <v>tier - 2</v>
      </c>
      <c r="O703" s="35" t="str">
        <f>VLOOKUP(A703,'Hospitalisation Details'!A701:M3043,8,FALSE)</f>
        <v>tier - 2</v>
      </c>
      <c r="P703" s="35" t="str">
        <f>VLOOKUP(A703,'Hospitalisation Details'!A701:M3043,9,FALSE)</f>
        <v>R1011</v>
      </c>
      <c r="Q703" s="35">
        <f ca="1">VLOOKUP(A703,'Hospitalisation Details'!A701:M3043,13,FALSE)</f>
        <v>36</v>
      </c>
      <c r="R703" s="32"/>
    </row>
    <row r="704" spans="1:18" ht="15.75" x14ac:dyDescent="0.25">
      <c r="A704" s="42" t="s">
        <v>1660</v>
      </c>
      <c r="B704" s="35" t="str">
        <f>VLOOKUP(A704,'Customer Names'!A701:D3036,3,FALSE)</f>
        <v>Holland-Stergar</v>
      </c>
      <c r="C704" s="35">
        <f>VLOOKUP(A704,'Medical Examinations'!A702:M3044,2,FALSE)</f>
        <v>35.869999999999997</v>
      </c>
      <c r="D704" s="35">
        <f>VLOOKUP(A704,'Medical Examinations'!A702:M3044,3,FALSE)</f>
        <v>9.91</v>
      </c>
      <c r="E704" s="35" t="str">
        <f>VLOOKUP(A704,'Medical Examinations'!A702:M3044,4,FALSE)</f>
        <v>yes</v>
      </c>
      <c r="F704" s="35" t="str">
        <f>VLOOKUP(A704,'Medical Examinations'!A702:M3044,5,FALSE)</f>
        <v>No</v>
      </c>
      <c r="G704" s="35" t="str">
        <f>VLOOKUP(A704,'Medical Examinations'!A702:M3044,6,FALSE)</f>
        <v>No</v>
      </c>
      <c r="H704" s="35">
        <f>VLOOKUP(A704,'Medical Examinations'!$A$2:$M$2344,7,FALSE)</f>
        <v>0</v>
      </c>
      <c r="I704" s="35" t="str">
        <f>VLOOKUP(A704,'Medical Examinations'!A702:M3044,8,FALSE)</f>
        <v>No</v>
      </c>
      <c r="J704" s="35" t="str">
        <f>VLOOKUP(A704,'Medical Examinations'!A702:M3044,9,FALSE)</f>
        <v>OBESITY</v>
      </c>
      <c r="K704" s="35" t="str">
        <f>VLOOKUP(A704,'Medical Examinations'!A702:M3044,10,FALSE)</f>
        <v>DIABETES</v>
      </c>
      <c r="L704" s="47">
        <f>VLOOKUP(A704,'Hospitalisation Details'!A702:M3044,12,FALSE)</f>
        <v>24755</v>
      </c>
      <c r="M704" s="34">
        <f>VLOOKUP(A704,'Hospitalisation Details'!A693:M3035,6,FALSE)</f>
        <v>14355.43</v>
      </c>
      <c r="N704" s="35" t="str">
        <f>VLOOKUP(A704,'Hospitalisation Details'!A702:M3044,7,FALSE)</f>
        <v>tier - 2</v>
      </c>
      <c r="O704" s="35" t="str">
        <f>VLOOKUP(A704,'Hospitalisation Details'!A702:M3044,8,FALSE)</f>
        <v>tier - 1</v>
      </c>
      <c r="P704" s="35" t="str">
        <f>VLOOKUP(A704,'Hospitalisation Details'!A702:M3044,9,FALSE)</f>
        <v>R1026</v>
      </c>
      <c r="Q704" s="35">
        <f ca="1">VLOOKUP(A704,'Hospitalisation Details'!A702:M3044,13,FALSE)</f>
        <v>57</v>
      </c>
      <c r="R704" s="32"/>
    </row>
    <row r="705" spans="1:18" ht="15.75" x14ac:dyDescent="0.25">
      <c r="A705" s="43" t="s">
        <v>1659</v>
      </c>
      <c r="B705" s="35" t="str">
        <f>VLOOKUP(A705,'Customer Names'!A702:D3037,3,FALSE)</f>
        <v>Arai</v>
      </c>
      <c r="C705" s="35">
        <f>VLOOKUP(A705,'Medical Examinations'!A703:M3045,2,FALSE)</f>
        <v>21.66</v>
      </c>
      <c r="D705" s="35">
        <f>VLOOKUP(A705,'Medical Examinations'!A703:M3045,3,FALSE)</f>
        <v>4.1399999999999997</v>
      </c>
      <c r="E705" s="35" t="str">
        <f>VLOOKUP(A705,'Medical Examinations'!A703:M3045,4,FALSE)</f>
        <v>yes</v>
      </c>
      <c r="F705" s="35" t="str">
        <f>VLOOKUP(A705,'Medical Examinations'!A703:M3045,5,FALSE)</f>
        <v>No</v>
      </c>
      <c r="G705" s="35" t="str">
        <f>VLOOKUP(A705,'Medical Examinations'!A703:M3045,6,FALSE)</f>
        <v>No</v>
      </c>
      <c r="H705" s="35">
        <f>VLOOKUP(A705,'Medical Examinations'!$A$2:$M$2344,7,FALSE)</f>
        <v>2</v>
      </c>
      <c r="I705" s="35" t="str">
        <f>VLOOKUP(A705,'Medical Examinations'!A703:M3045,8,FALSE)</f>
        <v>No</v>
      </c>
      <c r="J705" s="35" t="str">
        <f>VLOOKUP(A705,'Medical Examinations'!A703:M3045,9,FALSE)</f>
        <v>NORMAL WEIGHT</v>
      </c>
      <c r="K705" s="35" t="str">
        <f>VLOOKUP(A705,'Medical Examinations'!A703:M3045,10,FALSE)</f>
        <v>NORMAL</v>
      </c>
      <c r="L705" s="47">
        <f>VLOOKUP(A705,'Hospitalisation Details'!A703:M3045,12,FALSE)</f>
        <v>21908</v>
      </c>
      <c r="M705" s="34">
        <f>VLOOKUP(A705,'Hospitalisation Details'!A694:M3036,6,FALSE)</f>
        <v>14349.85</v>
      </c>
      <c r="N705" s="35" t="str">
        <f>VLOOKUP(A705,'Hospitalisation Details'!A703:M3045,7,FALSE)</f>
        <v>tier - 2</v>
      </c>
      <c r="O705" s="35" t="str">
        <f>VLOOKUP(A705,'Hospitalisation Details'!A703:M3045,8,FALSE)</f>
        <v>tier - 2</v>
      </c>
      <c r="P705" s="35" t="str">
        <f>VLOOKUP(A705,'Hospitalisation Details'!A703:M3045,9,FALSE)</f>
        <v>R1012</v>
      </c>
      <c r="Q705" s="35">
        <f ca="1">VLOOKUP(A705,'Hospitalisation Details'!A703:M3045,13,FALSE)</f>
        <v>65</v>
      </c>
      <c r="R705" s="32"/>
    </row>
    <row r="706" spans="1:18" ht="15.75" x14ac:dyDescent="0.25">
      <c r="A706" s="42" t="s">
        <v>1658</v>
      </c>
      <c r="B706" s="35" t="str">
        <f>VLOOKUP(A706,'Customer Names'!A703:D3038,3,FALSE)</f>
        <v>Olausson</v>
      </c>
      <c r="C706" s="35">
        <f>VLOOKUP(A706,'Medical Examinations'!A704:M3046,2,FALSE)</f>
        <v>37.72</v>
      </c>
      <c r="D706" s="35">
        <f>VLOOKUP(A706,'Medical Examinations'!A704:M3046,3,FALSE)</f>
        <v>4.38</v>
      </c>
      <c r="E706" s="35" t="str">
        <f>VLOOKUP(A706,'Medical Examinations'!A704:M3046,4,FALSE)</f>
        <v>yes</v>
      </c>
      <c r="F706" s="35" t="str">
        <f>VLOOKUP(A706,'Medical Examinations'!A704:M3046,5,FALSE)</f>
        <v>No</v>
      </c>
      <c r="G706" s="35" t="str">
        <f>VLOOKUP(A706,'Medical Examinations'!A704:M3046,6,FALSE)</f>
        <v>Yes</v>
      </c>
      <c r="H706" s="35">
        <f>VLOOKUP(A706,'Medical Examinations'!$A$2:$M$2344,7,FALSE)</f>
        <v>1</v>
      </c>
      <c r="I706" s="35" t="str">
        <f>VLOOKUP(A706,'Medical Examinations'!A704:M3046,8,FALSE)</f>
        <v>No</v>
      </c>
      <c r="J706" s="35" t="str">
        <f>VLOOKUP(A706,'Medical Examinations'!A704:M3046,9,FALSE)</f>
        <v>OBESITY</v>
      </c>
      <c r="K706" s="35" t="str">
        <f>VLOOKUP(A706,'Medical Examinations'!A704:M3046,10,FALSE)</f>
        <v>NORMAL</v>
      </c>
      <c r="L706" s="47">
        <f>VLOOKUP(A706,'Hospitalisation Details'!A704:M3046,12,FALSE)</f>
        <v>25472</v>
      </c>
      <c r="M706" s="34">
        <f>VLOOKUP(A706,'Hospitalisation Details'!A695:M3037,6,FALSE)</f>
        <v>14337.91</v>
      </c>
      <c r="N706" s="35" t="str">
        <f>VLOOKUP(A706,'Hospitalisation Details'!A704:M3046,7,FALSE)</f>
        <v>tier - 2</v>
      </c>
      <c r="O706" s="35" t="str">
        <f>VLOOKUP(A706,'Hospitalisation Details'!A704:M3046,8,FALSE)</f>
        <v>tier - 3</v>
      </c>
      <c r="P706" s="35" t="str">
        <f>VLOOKUP(A706,'Hospitalisation Details'!A704:M3046,9,FALSE)</f>
        <v>R1022</v>
      </c>
      <c r="Q706" s="35">
        <f ca="1">VLOOKUP(A706,'Hospitalisation Details'!A704:M3046,13,FALSE)</f>
        <v>55</v>
      </c>
      <c r="R706" s="32"/>
    </row>
    <row r="707" spans="1:18" ht="15.75" x14ac:dyDescent="0.25">
      <c r="A707" s="43" t="s">
        <v>1657</v>
      </c>
      <c r="B707" s="35" t="str">
        <f>VLOOKUP(A707,'Customer Names'!A704:D3039,3,FALSE)</f>
        <v>Wagner</v>
      </c>
      <c r="C707" s="35">
        <f>VLOOKUP(A707,'Medical Examinations'!A705:M3047,2,FALSE)</f>
        <v>39.700000000000003</v>
      </c>
      <c r="D707" s="35">
        <f>VLOOKUP(A707,'Medical Examinations'!A705:M3047,3,FALSE)</f>
        <v>9.83</v>
      </c>
      <c r="E707" s="35" t="str">
        <f>VLOOKUP(A707,'Medical Examinations'!A705:M3047,4,FALSE)</f>
        <v>No</v>
      </c>
      <c r="F707" s="35" t="str">
        <f>VLOOKUP(A707,'Medical Examinations'!A705:M3047,5,FALSE)</f>
        <v>No</v>
      </c>
      <c r="G707" s="35" t="str">
        <f>VLOOKUP(A707,'Medical Examinations'!A705:M3047,6,FALSE)</f>
        <v>No</v>
      </c>
      <c r="H707" s="35">
        <f>VLOOKUP(A707,'Medical Examinations'!$A$2:$M$2344,7,FALSE)</f>
        <v>3</v>
      </c>
      <c r="I707" s="35" t="str">
        <f>VLOOKUP(A707,'Medical Examinations'!A705:M3047,8,FALSE)</f>
        <v>No</v>
      </c>
      <c r="J707" s="35" t="str">
        <f>VLOOKUP(A707,'Medical Examinations'!A705:M3047,9,FALSE)</f>
        <v>OBESITY</v>
      </c>
      <c r="K707" s="35" t="str">
        <f>VLOOKUP(A707,'Medical Examinations'!A705:M3047,10,FALSE)</f>
        <v>DIABETES</v>
      </c>
      <c r="L707" s="47">
        <f>VLOOKUP(A707,'Hospitalisation Details'!A705:M3047,12,FALSE)</f>
        <v>21376</v>
      </c>
      <c r="M707" s="34">
        <f>VLOOKUP(A707,'Hospitalisation Details'!A696:M3038,6,FALSE)</f>
        <v>14319.03</v>
      </c>
      <c r="N707" s="35" t="str">
        <f>VLOOKUP(A707,'Hospitalisation Details'!A705:M3047,7,FALSE)</f>
        <v>tier - 2</v>
      </c>
      <c r="O707" s="35" t="str">
        <f>VLOOKUP(A707,'Hospitalisation Details'!A705:M3047,8,FALSE)</f>
        <v>tier - 2</v>
      </c>
      <c r="P707" s="35" t="str">
        <f>VLOOKUP(A707,'Hospitalisation Details'!A705:M3047,9,FALSE)</f>
        <v>R1011</v>
      </c>
      <c r="Q707" s="35">
        <f ca="1">VLOOKUP(A707,'Hospitalisation Details'!A705:M3047,13,FALSE)</f>
        <v>66</v>
      </c>
      <c r="R707" s="32"/>
    </row>
    <row r="708" spans="1:18" ht="15.75" x14ac:dyDescent="0.25">
      <c r="A708" s="42" t="s">
        <v>1656</v>
      </c>
      <c r="B708" s="35" t="str">
        <f>VLOOKUP(A708,'Customer Names'!A705:D3040,3,FALSE)</f>
        <v>Delong</v>
      </c>
      <c r="C708" s="35">
        <f>VLOOKUP(A708,'Medical Examinations'!A706:M3048,2,FALSE)</f>
        <v>35.97</v>
      </c>
      <c r="D708" s="35">
        <f>VLOOKUP(A708,'Medical Examinations'!A706:M3048,3,FALSE)</f>
        <v>11.08</v>
      </c>
      <c r="E708" s="35" t="str">
        <f>VLOOKUP(A708,'Medical Examinations'!A706:M3048,4,FALSE)</f>
        <v>No</v>
      </c>
      <c r="F708" s="35" t="str">
        <f>VLOOKUP(A708,'Medical Examinations'!A706:M3048,5,FALSE)</f>
        <v>No</v>
      </c>
      <c r="G708" s="35" t="str">
        <f>VLOOKUP(A708,'Medical Examinations'!A706:M3048,6,FALSE)</f>
        <v>No</v>
      </c>
      <c r="H708" s="35">
        <f>VLOOKUP(A708,'Medical Examinations'!$A$2:$M$2344,7,FALSE)</f>
        <v>3</v>
      </c>
      <c r="I708" s="35" t="str">
        <f>VLOOKUP(A708,'Medical Examinations'!A706:M3048,8,FALSE)</f>
        <v>No</v>
      </c>
      <c r="J708" s="35" t="str">
        <f>VLOOKUP(A708,'Medical Examinations'!A706:M3048,9,FALSE)</f>
        <v>OBESITY</v>
      </c>
      <c r="K708" s="35" t="str">
        <f>VLOOKUP(A708,'Medical Examinations'!A706:M3048,10,FALSE)</f>
        <v>DIABETES</v>
      </c>
      <c r="L708" s="47">
        <f>VLOOKUP(A708,'Hospitalisation Details'!A706:M3048,12,FALSE)</f>
        <v>21473</v>
      </c>
      <c r="M708" s="34">
        <f>VLOOKUP(A708,'Hospitalisation Details'!A697:M3039,6,FALSE)</f>
        <v>14313.85</v>
      </c>
      <c r="N708" s="35" t="str">
        <f>VLOOKUP(A708,'Hospitalisation Details'!A706:M3048,7,FALSE)</f>
        <v>tier - 2</v>
      </c>
      <c r="O708" s="35" t="str">
        <f>VLOOKUP(A708,'Hospitalisation Details'!A706:M3048,8,FALSE)</f>
        <v>tier - 3</v>
      </c>
      <c r="P708" s="35" t="str">
        <f>VLOOKUP(A708,'Hospitalisation Details'!A706:M3048,9,FALSE)</f>
        <v>R1013</v>
      </c>
      <c r="Q708" s="35">
        <f ca="1">VLOOKUP(A708,'Hospitalisation Details'!A706:M3048,13,FALSE)</f>
        <v>66</v>
      </c>
      <c r="R708" s="32"/>
    </row>
    <row r="709" spans="1:18" ht="15.75" x14ac:dyDescent="0.25">
      <c r="A709" s="43" t="s">
        <v>1655</v>
      </c>
      <c r="B709" s="35" t="str">
        <f>VLOOKUP(A709,'Customer Names'!A706:D3041,3,FALSE)</f>
        <v>Mehech</v>
      </c>
      <c r="C709" s="35">
        <f>VLOOKUP(A709,'Medical Examinations'!A707:M3049,2,FALSE)</f>
        <v>37.85</v>
      </c>
      <c r="D709" s="35">
        <f>VLOOKUP(A709,'Medical Examinations'!A707:M3049,3,FALSE)</f>
        <v>11.01</v>
      </c>
      <c r="E709" s="35" t="str">
        <f>VLOOKUP(A709,'Medical Examinations'!A707:M3049,4,FALSE)</f>
        <v>No</v>
      </c>
      <c r="F709" s="35" t="str">
        <f>VLOOKUP(A709,'Medical Examinations'!A707:M3049,5,FALSE)</f>
        <v>No</v>
      </c>
      <c r="G709" s="35" t="str">
        <f>VLOOKUP(A709,'Medical Examinations'!A707:M3049,6,FALSE)</f>
        <v>No</v>
      </c>
      <c r="H709" s="35">
        <f>VLOOKUP(A709,'Medical Examinations'!$A$2:$M$2344,7,FALSE)</f>
        <v>0</v>
      </c>
      <c r="I709" s="35" t="str">
        <f>VLOOKUP(A709,'Medical Examinations'!A707:M3049,8,FALSE)</f>
        <v>No</v>
      </c>
      <c r="J709" s="35" t="str">
        <f>VLOOKUP(A709,'Medical Examinations'!A707:M3049,9,FALSE)</f>
        <v>OBESITY</v>
      </c>
      <c r="K709" s="35" t="str">
        <f>VLOOKUP(A709,'Medical Examinations'!A707:M3049,10,FALSE)</f>
        <v>DIABETES</v>
      </c>
      <c r="L709" s="47">
        <f>VLOOKUP(A709,'Hospitalisation Details'!A707:M3049,12,FALSE)</f>
        <v>25187</v>
      </c>
      <c r="M709" s="34">
        <f>VLOOKUP(A709,'Hospitalisation Details'!A698:M3040,6,FALSE)</f>
        <v>14285.9</v>
      </c>
      <c r="N709" s="35" t="str">
        <f>VLOOKUP(A709,'Hospitalisation Details'!A707:M3049,7,FALSE)</f>
        <v>tier - 2</v>
      </c>
      <c r="O709" s="35" t="str">
        <f>VLOOKUP(A709,'Hospitalisation Details'!A707:M3049,8,FALSE)</f>
        <v>tier - 3</v>
      </c>
      <c r="P709" s="35" t="str">
        <f>VLOOKUP(A709,'Hospitalisation Details'!A707:M3049,9,FALSE)</f>
        <v>R1012</v>
      </c>
      <c r="Q709" s="35">
        <f ca="1">VLOOKUP(A709,'Hospitalisation Details'!A707:M3049,13,FALSE)</f>
        <v>56</v>
      </c>
      <c r="R709" s="32"/>
    </row>
    <row r="710" spans="1:18" ht="15.75" x14ac:dyDescent="0.25">
      <c r="A710" s="42" t="s">
        <v>1654</v>
      </c>
      <c r="B710" s="35" t="str">
        <f>VLOOKUP(A710,'Customer Names'!A707:D3042,3,FALSE)</f>
        <v>Machiela</v>
      </c>
      <c r="C710" s="35">
        <f>VLOOKUP(A710,'Medical Examinations'!A708:M3050,2,FALSE)</f>
        <v>21.66</v>
      </c>
      <c r="D710" s="35">
        <f>VLOOKUP(A710,'Medical Examinations'!A708:M3050,3,FALSE)</f>
        <v>4.37</v>
      </c>
      <c r="E710" s="35" t="str">
        <f>VLOOKUP(A710,'Medical Examinations'!A708:M3050,4,FALSE)</f>
        <v>No</v>
      </c>
      <c r="F710" s="35" t="str">
        <f>VLOOKUP(A710,'Medical Examinations'!A708:M3050,5,FALSE)</f>
        <v>yes</v>
      </c>
      <c r="G710" s="35" t="str">
        <f>VLOOKUP(A710,'Medical Examinations'!A708:M3050,6,FALSE)</f>
        <v>No</v>
      </c>
      <c r="H710" s="35">
        <f>VLOOKUP(A710,'Medical Examinations'!$A$2:$M$2344,7,FALSE)</f>
        <v>1</v>
      </c>
      <c r="I710" s="35" t="str">
        <f>VLOOKUP(A710,'Medical Examinations'!A708:M3050,8,FALSE)</f>
        <v>yes</v>
      </c>
      <c r="J710" s="35" t="str">
        <f>VLOOKUP(A710,'Medical Examinations'!A708:M3050,9,FALSE)</f>
        <v>NORMAL WEIGHT</v>
      </c>
      <c r="K710" s="35" t="str">
        <f>VLOOKUP(A710,'Medical Examinations'!A708:M3050,10,FALSE)</f>
        <v>NORMAL</v>
      </c>
      <c r="L710" s="47">
        <f>VLOOKUP(A710,'Hospitalisation Details'!A708:M3050,12,FALSE)</f>
        <v>38236</v>
      </c>
      <c r="M710" s="34">
        <f>VLOOKUP(A710,'Hospitalisation Details'!A699:M3041,6,FALSE)</f>
        <v>14283.46</v>
      </c>
      <c r="N710" s="35" t="str">
        <f>VLOOKUP(A710,'Hospitalisation Details'!A708:M3050,7,FALSE)</f>
        <v>tier - 2</v>
      </c>
      <c r="O710" s="35" t="str">
        <f>VLOOKUP(A710,'Hospitalisation Details'!A708:M3050,8,FALSE)</f>
        <v>tier - 2</v>
      </c>
      <c r="P710" s="35" t="str">
        <f>VLOOKUP(A710,'Hospitalisation Details'!A708:M3050,9,FALSE)</f>
        <v>R1024</v>
      </c>
      <c r="Q710" s="35">
        <f ca="1">VLOOKUP(A710,'Hospitalisation Details'!A708:M3050,13,FALSE)</f>
        <v>20</v>
      </c>
      <c r="R710" s="32"/>
    </row>
    <row r="711" spans="1:18" ht="15.75" x14ac:dyDescent="0.25">
      <c r="A711" s="43" t="s">
        <v>1653</v>
      </c>
      <c r="B711" s="35" t="str">
        <f>VLOOKUP(A711,'Customer Names'!A708:D3043,3,FALSE)</f>
        <v>Young</v>
      </c>
      <c r="C711" s="35">
        <f>VLOOKUP(A711,'Medical Examinations'!A709:M3051,2,FALSE)</f>
        <v>39.369999999999997</v>
      </c>
      <c r="D711" s="35">
        <f>VLOOKUP(A711,'Medical Examinations'!A709:M3051,3,FALSE)</f>
        <v>5.91</v>
      </c>
      <c r="E711" s="35" t="str">
        <f>VLOOKUP(A711,'Medical Examinations'!A709:M3051,4,FALSE)</f>
        <v>No</v>
      </c>
      <c r="F711" s="35" t="str">
        <f>VLOOKUP(A711,'Medical Examinations'!A709:M3051,5,FALSE)</f>
        <v>No</v>
      </c>
      <c r="G711" s="35" t="str">
        <f>VLOOKUP(A711,'Medical Examinations'!A709:M3051,6,FALSE)</f>
        <v>No</v>
      </c>
      <c r="H711" s="35">
        <f>VLOOKUP(A711,'Medical Examinations'!$A$2:$M$2344,7,FALSE)</f>
        <v>2</v>
      </c>
      <c r="I711" s="35" t="str">
        <f>VLOOKUP(A711,'Medical Examinations'!A709:M3051,8,FALSE)</f>
        <v>No</v>
      </c>
      <c r="J711" s="35" t="str">
        <f>VLOOKUP(A711,'Medical Examinations'!A709:M3051,9,FALSE)</f>
        <v>OBESITY</v>
      </c>
      <c r="K711" s="35" t="str">
        <f>VLOOKUP(A711,'Medical Examinations'!A709:M3051,10,FALSE)</f>
        <v>PREDIABETES</v>
      </c>
      <c r="L711" s="47">
        <f>VLOOKUP(A711,'Hospitalisation Details'!A709:M3051,12,FALSE)</f>
        <v>26493</v>
      </c>
      <c r="M711" s="34">
        <f>VLOOKUP(A711,'Hospitalisation Details'!A700:M3042,6,FALSE)</f>
        <v>14258.33</v>
      </c>
      <c r="N711" s="35" t="str">
        <f>VLOOKUP(A711,'Hospitalisation Details'!A709:M3051,7,FALSE)</f>
        <v>tier - 2</v>
      </c>
      <c r="O711" s="35" t="str">
        <f>VLOOKUP(A711,'Hospitalisation Details'!A709:M3051,8,FALSE)</f>
        <v>tier - 2</v>
      </c>
      <c r="P711" s="35" t="str">
        <f>VLOOKUP(A711,'Hospitalisation Details'!A709:M3051,9,FALSE)</f>
        <v>R1026</v>
      </c>
      <c r="Q711" s="35">
        <f ca="1">VLOOKUP(A711,'Hospitalisation Details'!A709:M3051,13,FALSE)</f>
        <v>52</v>
      </c>
      <c r="R711" s="32"/>
    </row>
    <row r="712" spans="1:18" ht="15.75" x14ac:dyDescent="0.25">
      <c r="A712" s="42" t="s">
        <v>1652</v>
      </c>
      <c r="B712" s="35" t="str">
        <f>VLOOKUP(A712,'Customer Names'!A709:D3044,3,FALSE)</f>
        <v>Dupere</v>
      </c>
      <c r="C712" s="35">
        <f>VLOOKUP(A712,'Medical Examinations'!A710:M3052,2,FALSE)</f>
        <v>40.880000000000003</v>
      </c>
      <c r="D712" s="35">
        <f>VLOOKUP(A712,'Medical Examinations'!A710:M3052,3,FALSE)</f>
        <v>7.65</v>
      </c>
      <c r="E712" s="35" t="str">
        <f>VLOOKUP(A712,'Medical Examinations'!A710:M3052,4,FALSE)</f>
        <v>No</v>
      </c>
      <c r="F712" s="35" t="str">
        <f>VLOOKUP(A712,'Medical Examinations'!A710:M3052,5,FALSE)</f>
        <v>No</v>
      </c>
      <c r="G712" s="35" t="str">
        <f>VLOOKUP(A712,'Medical Examinations'!A710:M3052,6,FALSE)</f>
        <v>No</v>
      </c>
      <c r="H712" s="35">
        <f>VLOOKUP(A712,'Medical Examinations'!$A$2:$M$2344,7,FALSE)</f>
        <v>0</v>
      </c>
      <c r="I712" s="35" t="str">
        <f>VLOOKUP(A712,'Medical Examinations'!A710:M3052,8,FALSE)</f>
        <v>No</v>
      </c>
      <c r="J712" s="35" t="str">
        <f>VLOOKUP(A712,'Medical Examinations'!A710:M3052,9,FALSE)</f>
        <v>OBESITY</v>
      </c>
      <c r="K712" s="35" t="str">
        <f>VLOOKUP(A712,'Medical Examinations'!A710:M3052,10,FALSE)</f>
        <v>DIABETES</v>
      </c>
      <c r="L712" s="47">
        <f>VLOOKUP(A712,'Hospitalisation Details'!A710:M3052,12,FALSE)</f>
        <v>27389</v>
      </c>
      <c r="M712" s="34">
        <f>VLOOKUP(A712,'Hospitalisation Details'!A701:M3043,6,FALSE)</f>
        <v>14256.79</v>
      </c>
      <c r="N712" s="35" t="str">
        <f>VLOOKUP(A712,'Hospitalisation Details'!A710:M3052,7,FALSE)</f>
        <v>tier - 2</v>
      </c>
      <c r="O712" s="35" t="str">
        <f>VLOOKUP(A712,'Hospitalisation Details'!A710:M3052,8,FALSE)</f>
        <v>tier - 2</v>
      </c>
      <c r="P712" s="35" t="str">
        <f>VLOOKUP(A712,'Hospitalisation Details'!A710:M3052,9,FALSE)</f>
        <v>R1026</v>
      </c>
      <c r="Q712" s="35">
        <f ca="1">VLOOKUP(A712,'Hospitalisation Details'!A710:M3052,13,FALSE)</f>
        <v>50</v>
      </c>
      <c r="R712" s="32"/>
    </row>
    <row r="713" spans="1:18" ht="15.75" x14ac:dyDescent="0.25">
      <c r="A713" s="43" t="s">
        <v>1651</v>
      </c>
      <c r="B713" s="35" t="str">
        <f>VLOOKUP(A713,'Customer Names'!A710:D3045,3,FALSE)</f>
        <v>Iandolo</v>
      </c>
      <c r="C713" s="35">
        <f>VLOOKUP(A713,'Medical Examinations'!A711:M3053,2,FALSE)</f>
        <v>26.22</v>
      </c>
      <c r="D713" s="35">
        <f>VLOOKUP(A713,'Medical Examinations'!A711:M3053,3,FALSE)</f>
        <v>5.37</v>
      </c>
      <c r="E713" s="35" t="str">
        <f>VLOOKUP(A713,'Medical Examinations'!A711:M3053,4,FALSE)</f>
        <v>yes</v>
      </c>
      <c r="F713" s="35" t="str">
        <f>VLOOKUP(A713,'Medical Examinations'!A711:M3053,5,FALSE)</f>
        <v>No</v>
      </c>
      <c r="G713" s="35" t="str">
        <f>VLOOKUP(A713,'Medical Examinations'!A711:M3053,6,FALSE)</f>
        <v>No</v>
      </c>
      <c r="H713" s="35">
        <f>VLOOKUP(A713,'Medical Examinations'!$A$2:$M$2344,7,FALSE)</f>
        <v>2</v>
      </c>
      <c r="I713" s="35" t="str">
        <f>VLOOKUP(A713,'Medical Examinations'!A711:M3053,8,FALSE)</f>
        <v>No</v>
      </c>
      <c r="J713" s="35" t="str">
        <f>VLOOKUP(A713,'Medical Examinations'!A711:M3053,9,FALSE)</f>
        <v>OVERWEIGHT</v>
      </c>
      <c r="K713" s="35" t="str">
        <f>VLOOKUP(A713,'Medical Examinations'!A711:M3053,10,FALSE)</f>
        <v>NORMAL</v>
      </c>
      <c r="L713" s="47">
        <f>VLOOKUP(A713,'Hospitalisation Details'!A711:M3053,12,FALSE)</f>
        <v>21862</v>
      </c>
      <c r="M713" s="34">
        <f>VLOOKUP(A713,'Hospitalisation Details'!A702:M3044,6,FALSE)</f>
        <v>14256.19</v>
      </c>
      <c r="N713" s="35" t="str">
        <f>VLOOKUP(A713,'Hospitalisation Details'!A711:M3053,7,FALSE)</f>
        <v>tier - 2</v>
      </c>
      <c r="O713" s="35" t="str">
        <f>VLOOKUP(A713,'Hospitalisation Details'!A711:M3053,8,FALSE)</f>
        <v>tier - 3</v>
      </c>
      <c r="P713" s="35" t="str">
        <f>VLOOKUP(A713,'Hospitalisation Details'!A711:M3053,9,FALSE)</f>
        <v>R1012</v>
      </c>
      <c r="Q713" s="35">
        <f ca="1">VLOOKUP(A713,'Hospitalisation Details'!A711:M3053,13,FALSE)</f>
        <v>65</v>
      </c>
      <c r="R713" s="32"/>
    </row>
    <row r="714" spans="1:18" ht="15.75" x14ac:dyDescent="0.25">
      <c r="A714" s="42" t="s">
        <v>1650</v>
      </c>
      <c r="B714" s="35" t="str">
        <f>VLOOKUP(A714,'Customer Names'!A711:D3046,3,FALSE)</f>
        <v>Ito</v>
      </c>
      <c r="C714" s="35">
        <f>VLOOKUP(A714,'Medical Examinations'!A712:M3054,2,FALSE)</f>
        <v>25.08</v>
      </c>
      <c r="D714" s="35">
        <f>VLOOKUP(A714,'Medical Examinations'!A712:M3054,3,FALSE)</f>
        <v>5.75</v>
      </c>
      <c r="E714" s="35" t="str">
        <f>VLOOKUP(A714,'Medical Examinations'!A712:M3054,4,FALSE)</f>
        <v>yes</v>
      </c>
      <c r="F714" s="35" t="str">
        <f>VLOOKUP(A714,'Medical Examinations'!A712:M3054,5,FALSE)</f>
        <v>No</v>
      </c>
      <c r="G714" s="35" t="str">
        <f>VLOOKUP(A714,'Medical Examinations'!A712:M3054,6,FALSE)</f>
        <v>No</v>
      </c>
      <c r="H714" s="35">
        <f>VLOOKUP(A714,'Medical Examinations'!$A$2:$M$2344,7,FALSE)</f>
        <v>2</v>
      </c>
      <c r="I714" s="35" t="str">
        <f>VLOOKUP(A714,'Medical Examinations'!A712:M3054,8,FALSE)</f>
        <v>No</v>
      </c>
      <c r="J714" s="35" t="str">
        <f>VLOOKUP(A714,'Medical Examinations'!A712:M3054,9,FALSE)</f>
        <v>OVERWEIGHT</v>
      </c>
      <c r="K714" s="35" t="str">
        <f>VLOOKUP(A714,'Medical Examinations'!A712:M3054,10,FALSE)</f>
        <v>PREDIABETES</v>
      </c>
      <c r="L714" s="47">
        <f>VLOOKUP(A714,'Hospitalisation Details'!A712:M3054,12,FALSE)</f>
        <v>21833</v>
      </c>
      <c r="M714" s="34">
        <f>VLOOKUP(A714,'Hospitalisation Details'!A703:M3045,6,FALSE)</f>
        <v>14254.61</v>
      </c>
      <c r="N714" s="35" t="str">
        <f>VLOOKUP(A714,'Hospitalisation Details'!A712:M3054,7,FALSE)</f>
        <v>tier - 2</v>
      </c>
      <c r="O714" s="35" t="str">
        <f>VLOOKUP(A714,'Hospitalisation Details'!A712:M3054,8,FALSE)</f>
        <v>tier - 1</v>
      </c>
      <c r="P714" s="35" t="str">
        <f>VLOOKUP(A714,'Hospitalisation Details'!A712:M3054,9,FALSE)</f>
        <v>R1012</v>
      </c>
      <c r="Q714" s="35">
        <f ca="1">VLOOKUP(A714,'Hospitalisation Details'!A712:M3054,13,FALSE)</f>
        <v>65</v>
      </c>
      <c r="R714" s="32"/>
    </row>
    <row r="715" spans="1:18" ht="15.75" x14ac:dyDescent="0.25">
      <c r="A715" s="43" t="s">
        <v>1649</v>
      </c>
      <c r="B715" s="35" t="str">
        <f>VLOOKUP(A715,'Customer Names'!A712:D3047,3,FALSE)</f>
        <v>Barry</v>
      </c>
      <c r="C715" s="35">
        <f>VLOOKUP(A715,'Medical Examinations'!A713:M3055,2,FALSE)</f>
        <v>39.1</v>
      </c>
      <c r="D715" s="35">
        <f>VLOOKUP(A715,'Medical Examinations'!A713:M3055,3,FALSE)</f>
        <v>6.79</v>
      </c>
      <c r="E715" s="35" t="str">
        <f>VLOOKUP(A715,'Medical Examinations'!A713:M3055,4,FALSE)</f>
        <v>yes</v>
      </c>
      <c r="F715" s="35" t="str">
        <f>VLOOKUP(A715,'Medical Examinations'!A713:M3055,5,FALSE)</f>
        <v>No</v>
      </c>
      <c r="G715" s="35" t="str">
        <f>VLOOKUP(A715,'Medical Examinations'!A713:M3055,6,FALSE)</f>
        <v>No</v>
      </c>
      <c r="H715" s="35">
        <f>VLOOKUP(A715,'Medical Examinations'!$A$2:$M$2344,7,FALSE)</f>
        <v>2</v>
      </c>
      <c r="I715" s="35" t="str">
        <f>VLOOKUP(A715,'Medical Examinations'!A713:M3055,8,FALSE)</f>
        <v>No</v>
      </c>
      <c r="J715" s="35" t="str">
        <f>VLOOKUP(A715,'Medical Examinations'!A713:M3055,9,FALSE)</f>
        <v>OBESITY</v>
      </c>
      <c r="K715" s="35" t="str">
        <f>VLOOKUP(A715,'Medical Examinations'!A713:M3055,10,FALSE)</f>
        <v>DIABETES</v>
      </c>
      <c r="L715" s="47">
        <f>VLOOKUP(A715,'Hospitalisation Details'!A713:M3055,12,FALSE)</f>
        <v>22549</v>
      </c>
      <c r="M715" s="34">
        <f>VLOOKUP(A715,'Hospitalisation Details'!A704:M3046,6,FALSE)</f>
        <v>14235.07</v>
      </c>
      <c r="N715" s="35" t="str">
        <f>VLOOKUP(A715,'Hospitalisation Details'!A713:M3055,7,FALSE)</f>
        <v>tier - 2</v>
      </c>
      <c r="O715" s="35" t="str">
        <f>VLOOKUP(A715,'Hospitalisation Details'!A713:M3055,8,FALSE)</f>
        <v>tier - 1</v>
      </c>
      <c r="P715" s="35" t="str">
        <f>VLOOKUP(A715,'Hospitalisation Details'!A713:M3055,9,FALSE)</f>
        <v>R1011</v>
      </c>
      <c r="Q715" s="35">
        <f ca="1">VLOOKUP(A715,'Hospitalisation Details'!A713:M3055,13,FALSE)</f>
        <v>63</v>
      </c>
      <c r="R715" s="32"/>
    </row>
    <row r="716" spans="1:18" ht="15.75" x14ac:dyDescent="0.25">
      <c r="A716" s="42" t="s">
        <v>1648</v>
      </c>
      <c r="B716" s="35" t="str">
        <f>VLOOKUP(A716,'Customer Names'!A713:D3048,3,FALSE)</f>
        <v>Boyce</v>
      </c>
      <c r="C716" s="35">
        <f>VLOOKUP(A716,'Medical Examinations'!A714:M3056,2,FALSE)</f>
        <v>37.905000000000001</v>
      </c>
      <c r="D716" s="35">
        <f>VLOOKUP(A716,'Medical Examinations'!A714:M3056,3,FALSE)</f>
        <v>7.03</v>
      </c>
      <c r="E716" s="35" t="str">
        <f>VLOOKUP(A716,'Medical Examinations'!A714:M3056,4,FALSE)</f>
        <v>No</v>
      </c>
      <c r="F716" s="35" t="str">
        <f>VLOOKUP(A716,'Medical Examinations'!A714:M3056,5,FALSE)</f>
        <v>No</v>
      </c>
      <c r="G716" s="35" t="str">
        <f>VLOOKUP(A716,'Medical Examinations'!A714:M3056,6,FALSE)</f>
        <v>No</v>
      </c>
      <c r="H716" s="35">
        <f>VLOOKUP(A716,'Medical Examinations'!$A$2:$M$2344,7,FALSE)</f>
        <v>3</v>
      </c>
      <c r="I716" s="35" t="str">
        <f>VLOOKUP(A716,'Medical Examinations'!A714:M3056,8,FALSE)</f>
        <v>No</v>
      </c>
      <c r="J716" s="35" t="str">
        <f>VLOOKUP(A716,'Medical Examinations'!A714:M3056,9,FALSE)</f>
        <v>OBESITY</v>
      </c>
      <c r="K716" s="35" t="str">
        <f>VLOOKUP(A716,'Medical Examinations'!A714:M3056,10,FALSE)</f>
        <v>DIABETES</v>
      </c>
      <c r="L716" s="47">
        <f>VLOOKUP(A716,'Hospitalisation Details'!A714:M3056,12,FALSE)</f>
        <v>21449</v>
      </c>
      <c r="M716" s="34">
        <f>VLOOKUP(A716,'Hospitalisation Details'!A705:M3047,6,FALSE)</f>
        <v>14210.54</v>
      </c>
      <c r="N716" s="35" t="str">
        <f>VLOOKUP(A716,'Hospitalisation Details'!A714:M3056,7,FALSE)</f>
        <v>tier - 2</v>
      </c>
      <c r="O716" s="35" t="str">
        <f>VLOOKUP(A716,'Hospitalisation Details'!A714:M3056,8,FALSE)</f>
        <v>tier - 2</v>
      </c>
      <c r="P716" s="35" t="str">
        <f>VLOOKUP(A716,'Hospitalisation Details'!A714:M3056,9,FALSE)</f>
        <v>R1012</v>
      </c>
      <c r="Q716" s="35">
        <f ca="1">VLOOKUP(A716,'Hospitalisation Details'!A714:M3056,13,FALSE)</f>
        <v>66</v>
      </c>
      <c r="R716" s="32"/>
    </row>
    <row r="717" spans="1:18" ht="15.75" x14ac:dyDescent="0.25">
      <c r="A717" s="43" t="s">
        <v>1647</v>
      </c>
      <c r="B717" s="35" t="str">
        <f>VLOOKUP(A717,'Customer Names'!A714:D3049,3,FALSE)</f>
        <v>Lin</v>
      </c>
      <c r="C717" s="35">
        <f>VLOOKUP(A717,'Medical Examinations'!A715:M3057,2,FALSE)</f>
        <v>43.35</v>
      </c>
      <c r="D717" s="35">
        <f>VLOOKUP(A717,'Medical Examinations'!A715:M3057,3,FALSE)</f>
        <v>5.41</v>
      </c>
      <c r="E717" s="35" t="str">
        <f>VLOOKUP(A717,'Medical Examinations'!A715:M3057,4,FALSE)</f>
        <v>yes</v>
      </c>
      <c r="F717" s="35" t="str">
        <f>VLOOKUP(A717,'Medical Examinations'!A715:M3057,5,FALSE)</f>
        <v>No</v>
      </c>
      <c r="G717" s="35" t="str">
        <f>VLOOKUP(A717,'Medical Examinations'!A715:M3057,6,FALSE)</f>
        <v>Yes</v>
      </c>
      <c r="H717" s="35">
        <f>VLOOKUP(A717,'Medical Examinations'!$A$2:$M$2344,7,FALSE)</f>
        <v>1</v>
      </c>
      <c r="I717" s="35" t="str">
        <f>VLOOKUP(A717,'Medical Examinations'!A715:M3057,8,FALSE)</f>
        <v>No</v>
      </c>
      <c r="J717" s="35" t="str">
        <f>VLOOKUP(A717,'Medical Examinations'!A715:M3057,9,FALSE)</f>
        <v>OBESITY</v>
      </c>
      <c r="K717" s="35" t="str">
        <f>VLOOKUP(A717,'Medical Examinations'!A715:M3057,10,FALSE)</f>
        <v>NORMAL</v>
      </c>
      <c r="L717" s="47">
        <f>VLOOKUP(A717,'Hospitalisation Details'!A715:M3057,12,FALSE)</f>
        <v>30637</v>
      </c>
      <c r="M717" s="34">
        <f>VLOOKUP(A717,'Hospitalisation Details'!A706:M3048,6,FALSE)</f>
        <v>14209.4</v>
      </c>
      <c r="N717" s="35" t="str">
        <f>VLOOKUP(A717,'Hospitalisation Details'!A715:M3057,7,FALSE)</f>
        <v>tier - 2</v>
      </c>
      <c r="O717" s="35" t="str">
        <f>VLOOKUP(A717,'Hospitalisation Details'!A715:M3057,8,FALSE)</f>
        <v>tier - 1</v>
      </c>
      <c r="P717" s="35" t="str">
        <f>VLOOKUP(A717,'Hospitalisation Details'!A715:M3057,9,FALSE)</f>
        <v>R1026</v>
      </c>
      <c r="Q717" s="35">
        <f ca="1">VLOOKUP(A717,'Hospitalisation Details'!A715:M3057,13,FALSE)</f>
        <v>41</v>
      </c>
      <c r="R717" s="32"/>
    </row>
    <row r="718" spans="1:18" ht="15.75" x14ac:dyDescent="0.25">
      <c r="A718" s="42" t="s">
        <v>1646</v>
      </c>
      <c r="B718" s="35" t="str">
        <f>VLOOKUP(A718,'Customer Names'!A715:D3050,3,FALSE)</f>
        <v>Smith</v>
      </c>
      <c r="C718" s="35">
        <f>VLOOKUP(A718,'Medical Examinations'!A716:M3058,2,FALSE)</f>
        <v>36.15</v>
      </c>
      <c r="D718" s="35">
        <f>VLOOKUP(A718,'Medical Examinations'!A716:M3058,3,FALSE)</f>
        <v>8.0500000000000007</v>
      </c>
      <c r="E718" s="35" t="str">
        <f>VLOOKUP(A718,'Medical Examinations'!A716:M3058,4,FALSE)</f>
        <v>No</v>
      </c>
      <c r="F718" s="35" t="str">
        <f>VLOOKUP(A718,'Medical Examinations'!A716:M3058,5,FALSE)</f>
        <v>No</v>
      </c>
      <c r="G718" s="35" t="str">
        <f>VLOOKUP(A718,'Medical Examinations'!A716:M3058,6,FALSE)</f>
        <v>No</v>
      </c>
      <c r="H718" s="35">
        <f>VLOOKUP(A718,'Medical Examinations'!$A$2:$M$2344,7,FALSE)</f>
        <v>0</v>
      </c>
      <c r="I718" s="35" t="str">
        <f>VLOOKUP(A718,'Medical Examinations'!A716:M3058,8,FALSE)</f>
        <v>No</v>
      </c>
      <c r="J718" s="35" t="str">
        <f>VLOOKUP(A718,'Medical Examinations'!A716:M3058,9,FALSE)</f>
        <v>OBESITY</v>
      </c>
      <c r="K718" s="35" t="str">
        <f>VLOOKUP(A718,'Medical Examinations'!A716:M3058,10,FALSE)</f>
        <v>DIABETES</v>
      </c>
      <c r="L718" s="47">
        <f>VLOOKUP(A718,'Hospitalisation Details'!A716:M3058,12,FALSE)</f>
        <v>25197</v>
      </c>
      <c r="M718" s="34">
        <f>VLOOKUP(A718,'Hospitalisation Details'!A707:M3049,6,FALSE)</f>
        <v>14193.55</v>
      </c>
      <c r="N718" s="35" t="str">
        <f>VLOOKUP(A718,'Hospitalisation Details'!A716:M3058,7,FALSE)</f>
        <v>tier - 2</v>
      </c>
      <c r="O718" s="35" t="str">
        <f>VLOOKUP(A718,'Hospitalisation Details'!A716:M3058,8,FALSE)</f>
        <v>tier - 1</v>
      </c>
      <c r="P718" s="35" t="str">
        <f>VLOOKUP(A718,'Hospitalisation Details'!A716:M3058,9,FALSE)</f>
        <v>R1026</v>
      </c>
      <c r="Q718" s="35">
        <f ca="1">VLOOKUP(A718,'Hospitalisation Details'!A716:M3058,13,FALSE)</f>
        <v>56</v>
      </c>
      <c r="R718" s="32"/>
    </row>
    <row r="719" spans="1:18" ht="15.75" x14ac:dyDescent="0.25">
      <c r="A719" s="43" t="s">
        <v>1645</v>
      </c>
      <c r="B719" s="35" t="str">
        <f>VLOOKUP(A719,'Customer Names'!A716:D3051,3,FALSE)</f>
        <v>Nalven</v>
      </c>
      <c r="C719" s="35">
        <f>VLOOKUP(A719,'Medical Examinations'!A717:M3059,2,FALSE)</f>
        <v>44.98</v>
      </c>
      <c r="D719" s="35">
        <f>VLOOKUP(A719,'Medical Examinations'!A717:M3059,3,FALSE)</f>
        <v>5.94</v>
      </c>
      <c r="E719" s="35" t="str">
        <f>VLOOKUP(A719,'Medical Examinations'!A717:M3059,4,FALSE)</f>
        <v>No</v>
      </c>
      <c r="F719" s="35" t="str">
        <f>VLOOKUP(A719,'Medical Examinations'!A717:M3059,5,FALSE)</f>
        <v>No</v>
      </c>
      <c r="G719" s="35" t="str">
        <f>VLOOKUP(A719,'Medical Examinations'!A717:M3059,6,FALSE)</f>
        <v>No</v>
      </c>
      <c r="H719" s="35">
        <f>VLOOKUP(A719,'Medical Examinations'!$A$2:$M$2344,7,FALSE)</f>
        <v>1</v>
      </c>
      <c r="I719" s="35" t="str">
        <f>VLOOKUP(A719,'Medical Examinations'!A717:M3059,8,FALSE)</f>
        <v>No</v>
      </c>
      <c r="J719" s="35" t="str">
        <f>VLOOKUP(A719,'Medical Examinations'!A717:M3059,9,FALSE)</f>
        <v>OBESITY</v>
      </c>
      <c r="K719" s="35" t="str">
        <f>VLOOKUP(A719,'Medical Examinations'!A717:M3059,10,FALSE)</f>
        <v>PREDIABETES</v>
      </c>
      <c r="L719" s="47">
        <f>VLOOKUP(A719,'Hospitalisation Details'!A717:M3059,12,FALSE)</f>
        <v>30870</v>
      </c>
      <c r="M719" s="34">
        <f>VLOOKUP(A719,'Hospitalisation Details'!A708:M3050,6,FALSE)</f>
        <v>14152.46</v>
      </c>
      <c r="N719" s="35" t="str">
        <f>VLOOKUP(A719,'Hospitalisation Details'!A717:M3059,7,FALSE)</f>
        <v>tier - 2</v>
      </c>
      <c r="O719" s="35" t="str">
        <f>VLOOKUP(A719,'Hospitalisation Details'!A717:M3059,8,FALSE)</f>
        <v>tier - 1</v>
      </c>
      <c r="P719" s="35" t="str">
        <f>VLOOKUP(A719,'Hospitalisation Details'!A717:M3059,9,FALSE)</f>
        <v>R1012</v>
      </c>
      <c r="Q719" s="35">
        <f ca="1">VLOOKUP(A719,'Hospitalisation Details'!A717:M3059,13,FALSE)</f>
        <v>40</v>
      </c>
      <c r="R719" s="32"/>
    </row>
    <row r="720" spans="1:18" ht="15.75" x14ac:dyDescent="0.25">
      <c r="A720" s="42" t="s">
        <v>1644</v>
      </c>
      <c r="B720" s="35" t="str">
        <f>VLOOKUP(A720,'Customer Names'!A717:D3052,3,FALSE)</f>
        <v>Bourgeois</v>
      </c>
      <c r="C720" s="35">
        <f>VLOOKUP(A720,'Medical Examinations'!A718:M3060,2,FALSE)</f>
        <v>38.28</v>
      </c>
      <c r="D720" s="35">
        <f>VLOOKUP(A720,'Medical Examinations'!A718:M3060,3,FALSE)</f>
        <v>5.51</v>
      </c>
      <c r="E720" s="35" t="str">
        <f>VLOOKUP(A720,'Medical Examinations'!A718:M3060,4,FALSE)</f>
        <v>No</v>
      </c>
      <c r="F720" s="35" t="str">
        <f>VLOOKUP(A720,'Medical Examinations'!A718:M3060,5,FALSE)</f>
        <v>yes</v>
      </c>
      <c r="G720" s="35" t="str">
        <f>VLOOKUP(A720,'Medical Examinations'!A718:M3060,6,FALSE)</f>
        <v>No</v>
      </c>
      <c r="H720" s="35">
        <f>VLOOKUP(A720,'Medical Examinations'!$A$2:$M$2344,7,FALSE)</f>
        <v>1</v>
      </c>
      <c r="I720" s="35" t="str">
        <f>VLOOKUP(A720,'Medical Examinations'!A718:M3060,8,FALSE)</f>
        <v>No</v>
      </c>
      <c r="J720" s="35" t="str">
        <f>VLOOKUP(A720,'Medical Examinations'!A718:M3060,9,FALSE)</f>
        <v>OBESITY</v>
      </c>
      <c r="K720" s="35" t="str">
        <f>VLOOKUP(A720,'Medical Examinations'!A718:M3060,10,FALSE)</f>
        <v>NORMAL</v>
      </c>
      <c r="L720" s="47">
        <f>VLOOKUP(A720,'Hospitalisation Details'!A718:M3060,12,FALSE)</f>
        <v>38174</v>
      </c>
      <c r="M720" s="34">
        <f>VLOOKUP(A720,'Hospitalisation Details'!A709:M3051,6,FALSE)</f>
        <v>14133.04</v>
      </c>
      <c r="N720" s="35" t="str">
        <f>VLOOKUP(A720,'Hospitalisation Details'!A718:M3060,7,FALSE)</f>
        <v>tier - 2</v>
      </c>
      <c r="O720" s="35" t="str">
        <f>VLOOKUP(A720,'Hospitalisation Details'!A718:M3060,8,FALSE)</f>
        <v>tier - 3</v>
      </c>
      <c r="P720" s="35" t="str">
        <f>VLOOKUP(A720,'Hospitalisation Details'!A718:M3060,9,FALSE)</f>
        <v>R1013</v>
      </c>
      <c r="Q720" s="35">
        <f ca="1">VLOOKUP(A720,'Hospitalisation Details'!A718:M3060,13,FALSE)</f>
        <v>20</v>
      </c>
      <c r="R720" s="32"/>
    </row>
    <row r="721" spans="1:18" ht="15.75" x14ac:dyDescent="0.25">
      <c r="A721" s="43" t="s">
        <v>1643</v>
      </c>
      <c r="B721" s="35" t="str">
        <f>VLOOKUP(A721,'Customer Names'!A718:D3053,3,FALSE)</f>
        <v>Orloff</v>
      </c>
      <c r="C721" s="35">
        <f>VLOOKUP(A721,'Medical Examinations'!A719:M3061,2,FALSE)</f>
        <v>32.299999999999997</v>
      </c>
      <c r="D721" s="35">
        <f>VLOOKUP(A721,'Medical Examinations'!A719:M3061,3,FALSE)</f>
        <v>6.55</v>
      </c>
      <c r="E721" s="35" t="str">
        <f>VLOOKUP(A721,'Medical Examinations'!A719:M3061,4,FALSE)</f>
        <v>yes</v>
      </c>
      <c r="F721" s="35" t="str">
        <f>VLOOKUP(A721,'Medical Examinations'!A719:M3061,5,FALSE)</f>
        <v>No</v>
      </c>
      <c r="G721" s="35" t="str">
        <f>VLOOKUP(A721,'Medical Examinations'!A719:M3061,6,FALSE)</f>
        <v>No</v>
      </c>
      <c r="H721" s="35">
        <f>VLOOKUP(A721,'Medical Examinations'!$A$2:$M$2344,7,FALSE)</f>
        <v>2</v>
      </c>
      <c r="I721" s="35" t="str">
        <f>VLOOKUP(A721,'Medical Examinations'!A719:M3061,8,FALSE)</f>
        <v>No</v>
      </c>
      <c r="J721" s="35" t="str">
        <f>VLOOKUP(A721,'Medical Examinations'!A719:M3061,9,FALSE)</f>
        <v>OBESITY</v>
      </c>
      <c r="K721" s="35" t="str">
        <f>VLOOKUP(A721,'Medical Examinations'!A719:M3061,10,FALSE)</f>
        <v>DIABETES</v>
      </c>
      <c r="L721" s="47">
        <f>VLOOKUP(A721,'Hospitalisation Details'!A719:M3061,12,FALSE)</f>
        <v>22446</v>
      </c>
      <c r="M721" s="34">
        <f>VLOOKUP(A721,'Hospitalisation Details'!A710:M3052,6,FALSE)</f>
        <v>14119.62</v>
      </c>
      <c r="N721" s="35" t="str">
        <f>VLOOKUP(A721,'Hospitalisation Details'!A719:M3061,7,FALSE)</f>
        <v>tier - 2</v>
      </c>
      <c r="O721" s="35" t="str">
        <f>VLOOKUP(A721,'Hospitalisation Details'!A719:M3061,8,FALSE)</f>
        <v>tier - 1</v>
      </c>
      <c r="P721" s="35" t="str">
        <f>VLOOKUP(A721,'Hospitalisation Details'!A719:M3061,9,FALSE)</f>
        <v>R1012</v>
      </c>
      <c r="Q721" s="35">
        <f ca="1">VLOOKUP(A721,'Hospitalisation Details'!A719:M3061,13,FALSE)</f>
        <v>63</v>
      </c>
      <c r="R721" s="32"/>
    </row>
    <row r="722" spans="1:18" ht="15.75" x14ac:dyDescent="0.25">
      <c r="A722" s="42" t="s">
        <v>1642</v>
      </c>
      <c r="B722" s="35" t="str">
        <f>VLOOKUP(A722,'Customer Names'!A719:D3054,3,FALSE)</f>
        <v>Ramirez</v>
      </c>
      <c r="C722" s="35">
        <f>VLOOKUP(A722,'Medical Examinations'!A720:M3062,2,FALSE)</f>
        <v>39.51</v>
      </c>
      <c r="D722" s="35">
        <f>VLOOKUP(A722,'Medical Examinations'!A720:M3062,3,FALSE)</f>
        <v>5.79</v>
      </c>
      <c r="E722" s="35" t="str">
        <f>VLOOKUP(A722,'Medical Examinations'!A720:M3062,4,FALSE)</f>
        <v>yes</v>
      </c>
      <c r="F722" s="35" t="str">
        <f>VLOOKUP(A722,'Medical Examinations'!A720:M3062,5,FALSE)</f>
        <v>No</v>
      </c>
      <c r="G722" s="35" t="str">
        <f>VLOOKUP(A722,'Medical Examinations'!A720:M3062,6,FALSE)</f>
        <v>No</v>
      </c>
      <c r="H722" s="35">
        <f>VLOOKUP(A722,'Medical Examinations'!$A$2:$M$2344,7,FALSE)</f>
        <v>0</v>
      </c>
      <c r="I722" s="35" t="str">
        <f>VLOOKUP(A722,'Medical Examinations'!A720:M3062,8,FALSE)</f>
        <v>No</v>
      </c>
      <c r="J722" s="35" t="str">
        <f>VLOOKUP(A722,'Medical Examinations'!A720:M3062,9,FALSE)</f>
        <v>OBESITY</v>
      </c>
      <c r="K722" s="35" t="str">
        <f>VLOOKUP(A722,'Medical Examinations'!A720:M3062,10,FALSE)</f>
        <v>PREDIABETES</v>
      </c>
      <c r="L722" s="47">
        <f>VLOOKUP(A722,'Hospitalisation Details'!A720:M3062,12,FALSE)</f>
        <v>28029</v>
      </c>
      <c r="M722" s="34">
        <f>VLOOKUP(A722,'Hospitalisation Details'!A711:M3053,6,FALSE)</f>
        <v>14098.07</v>
      </c>
      <c r="N722" s="35" t="str">
        <f>VLOOKUP(A722,'Hospitalisation Details'!A720:M3062,7,FALSE)</f>
        <v>tier - 2</v>
      </c>
      <c r="O722" s="35" t="str">
        <f>VLOOKUP(A722,'Hospitalisation Details'!A720:M3062,8,FALSE)</f>
        <v>tier - 3</v>
      </c>
      <c r="P722" s="35" t="str">
        <f>VLOOKUP(A722,'Hospitalisation Details'!A720:M3062,9,FALSE)</f>
        <v>R1023</v>
      </c>
      <c r="Q722" s="35">
        <f ca="1">VLOOKUP(A722,'Hospitalisation Details'!A720:M3062,13,FALSE)</f>
        <v>48</v>
      </c>
      <c r="R722" s="32"/>
    </row>
    <row r="723" spans="1:18" ht="15.75" x14ac:dyDescent="0.25">
      <c r="A723" s="43" t="s">
        <v>1641</v>
      </c>
      <c r="B723" s="35" t="str">
        <f>VLOOKUP(A723,'Customer Names'!A720:D3055,3,FALSE)</f>
        <v>Fouquet</v>
      </c>
      <c r="C723" s="35">
        <f>VLOOKUP(A723,'Medical Examinations'!A721:M3063,2,FALSE)</f>
        <v>50.46</v>
      </c>
      <c r="D723" s="35">
        <f>VLOOKUP(A723,'Medical Examinations'!A721:M3063,3,FALSE)</f>
        <v>4.5599999999999996</v>
      </c>
      <c r="E723" s="35" t="str">
        <f>VLOOKUP(A723,'Medical Examinations'!A721:M3063,4,FALSE)</f>
        <v>No</v>
      </c>
      <c r="F723" s="35" t="str">
        <f>VLOOKUP(A723,'Medical Examinations'!A721:M3063,5,FALSE)</f>
        <v>No</v>
      </c>
      <c r="G723" s="35" t="str">
        <f>VLOOKUP(A723,'Medical Examinations'!A721:M3063,6,FALSE)</f>
        <v>No</v>
      </c>
      <c r="H723" s="35">
        <f>VLOOKUP(A723,'Medical Examinations'!$A$2:$M$2344,7,FALSE)</f>
        <v>0</v>
      </c>
      <c r="I723" s="35" t="str">
        <f>VLOOKUP(A723,'Medical Examinations'!A721:M3063,8,FALSE)</f>
        <v>No</v>
      </c>
      <c r="J723" s="35" t="str">
        <f>VLOOKUP(A723,'Medical Examinations'!A721:M3063,9,FALSE)</f>
        <v>OBESITY</v>
      </c>
      <c r="K723" s="35" t="str">
        <f>VLOOKUP(A723,'Medical Examinations'!A721:M3063,10,FALSE)</f>
        <v>NORMAL</v>
      </c>
      <c r="L723" s="47">
        <f>VLOOKUP(A723,'Hospitalisation Details'!A721:M3063,12,FALSE)</f>
        <v>33493</v>
      </c>
      <c r="M723" s="34">
        <f>VLOOKUP(A723,'Hospitalisation Details'!A712:M3054,6,FALSE)</f>
        <v>14081.93</v>
      </c>
      <c r="N723" s="35" t="str">
        <f>VLOOKUP(A723,'Hospitalisation Details'!A721:M3063,7,FALSE)</f>
        <v>tier - 2</v>
      </c>
      <c r="O723" s="35" t="str">
        <f>VLOOKUP(A723,'Hospitalisation Details'!A721:M3063,8,FALSE)</f>
        <v>tier - 3</v>
      </c>
      <c r="P723" s="35" t="str">
        <f>VLOOKUP(A723,'Hospitalisation Details'!A721:M3063,9,FALSE)</f>
        <v>R1012</v>
      </c>
      <c r="Q723" s="35">
        <f ca="1">VLOOKUP(A723,'Hospitalisation Details'!A721:M3063,13,FALSE)</f>
        <v>33</v>
      </c>
      <c r="R723" s="32"/>
    </row>
    <row r="724" spans="1:18" ht="15.75" x14ac:dyDescent="0.25">
      <c r="A724" s="42" t="s">
        <v>1640</v>
      </c>
      <c r="B724" s="35" t="str">
        <f>VLOOKUP(A724,'Customer Names'!A721:D3056,3,FALSE)</f>
        <v>McPhillips</v>
      </c>
      <c r="C724" s="35">
        <f>VLOOKUP(A724,'Medical Examinations'!A722:M3064,2,FALSE)</f>
        <v>31.73</v>
      </c>
      <c r="D724" s="35">
        <f>VLOOKUP(A724,'Medical Examinations'!A722:M3064,3,FALSE)</f>
        <v>7</v>
      </c>
      <c r="E724" s="35" t="str">
        <f>VLOOKUP(A724,'Medical Examinations'!A722:M3064,4,FALSE)</f>
        <v>No</v>
      </c>
      <c r="F724" s="35" t="str">
        <f>VLOOKUP(A724,'Medical Examinations'!A722:M3064,5,FALSE)</f>
        <v>No</v>
      </c>
      <c r="G724" s="35" t="str">
        <f>VLOOKUP(A724,'Medical Examinations'!A722:M3064,6,FALSE)</f>
        <v>No</v>
      </c>
      <c r="H724" s="35">
        <f>VLOOKUP(A724,'Medical Examinations'!$A$2:$M$2344,7,FALSE)</f>
        <v>0</v>
      </c>
      <c r="I724" s="35" t="str">
        <f>VLOOKUP(A724,'Medical Examinations'!A722:M3064,8,FALSE)</f>
        <v>No</v>
      </c>
      <c r="J724" s="35" t="str">
        <f>VLOOKUP(A724,'Medical Examinations'!A722:M3064,9,FALSE)</f>
        <v>OBESITY</v>
      </c>
      <c r="K724" s="35" t="str">
        <f>VLOOKUP(A724,'Medical Examinations'!A722:M3064,10,FALSE)</f>
        <v>DIABETES</v>
      </c>
      <c r="L724" s="47">
        <f>VLOOKUP(A724,'Hospitalisation Details'!A722:M3064,12,FALSE)</f>
        <v>22228</v>
      </c>
      <c r="M724" s="34">
        <f>VLOOKUP(A724,'Hospitalisation Details'!A713:M3055,6,FALSE)</f>
        <v>14043.48</v>
      </c>
      <c r="N724" s="35" t="str">
        <f>VLOOKUP(A724,'Hospitalisation Details'!A722:M3064,7,FALSE)</f>
        <v>tier - 2</v>
      </c>
      <c r="O724" s="35" t="str">
        <f>VLOOKUP(A724,'Hospitalisation Details'!A722:M3064,8,FALSE)</f>
        <v>tier - 3</v>
      </c>
      <c r="P724" s="35" t="str">
        <f>VLOOKUP(A724,'Hospitalisation Details'!A722:M3064,9,FALSE)</f>
        <v>R1024</v>
      </c>
      <c r="Q724" s="35">
        <f ca="1">VLOOKUP(A724,'Hospitalisation Details'!A722:M3064,13,FALSE)</f>
        <v>64</v>
      </c>
      <c r="R724" s="32"/>
    </row>
    <row r="725" spans="1:18" ht="15.75" x14ac:dyDescent="0.25">
      <c r="A725" s="43" t="s">
        <v>1639</v>
      </c>
      <c r="B725" s="35" t="str">
        <f>VLOOKUP(A725,'Customer Names'!A722:D3057,3,FALSE)</f>
        <v>Burgin</v>
      </c>
      <c r="C725" s="35">
        <f>VLOOKUP(A725,'Medical Examinations'!A723:M3065,2,FALSE)</f>
        <v>32.1</v>
      </c>
      <c r="D725" s="35">
        <f>VLOOKUP(A725,'Medical Examinations'!A723:M3065,3,FALSE)</f>
        <v>6.57</v>
      </c>
      <c r="E725" s="35" t="str">
        <f>VLOOKUP(A725,'Medical Examinations'!A723:M3065,4,FALSE)</f>
        <v>yes</v>
      </c>
      <c r="F725" s="35" t="str">
        <f>VLOOKUP(A725,'Medical Examinations'!A723:M3065,5,FALSE)</f>
        <v>No</v>
      </c>
      <c r="G725" s="35" t="str">
        <f>VLOOKUP(A725,'Medical Examinations'!A723:M3065,6,FALSE)</f>
        <v>Yes</v>
      </c>
      <c r="H725" s="35">
        <f>VLOOKUP(A725,'Medical Examinations'!$A$2:$M$2344,7,FALSE)</f>
        <v>1</v>
      </c>
      <c r="I725" s="35" t="str">
        <f>VLOOKUP(A725,'Medical Examinations'!A723:M3065,8,FALSE)</f>
        <v>No</v>
      </c>
      <c r="J725" s="35" t="str">
        <f>VLOOKUP(A725,'Medical Examinations'!A723:M3065,9,FALSE)</f>
        <v>OBESITY</v>
      </c>
      <c r="K725" s="35" t="str">
        <f>VLOOKUP(A725,'Medical Examinations'!A723:M3065,10,FALSE)</f>
        <v>DIABETES</v>
      </c>
      <c r="L725" s="47">
        <f>VLOOKUP(A725,'Hospitalisation Details'!A723:M3065,12,FALSE)</f>
        <v>23200</v>
      </c>
      <c r="M725" s="34">
        <f>VLOOKUP(A725,'Hospitalisation Details'!A714:M3056,6,FALSE)</f>
        <v>14007.22</v>
      </c>
      <c r="N725" s="35" t="str">
        <f>VLOOKUP(A725,'Hospitalisation Details'!A723:M3065,7,FALSE)</f>
        <v>tier - 2</v>
      </c>
      <c r="O725" s="35" t="str">
        <f>VLOOKUP(A725,'Hospitalisation Details'!A723:M3065,8,FALSE)</f>
        <v>tier - 3</v>
      </c>
      <c r="P725" s="35" t="str">
        <f>VLOOKUP(A725,'Hospitalisation Details'!A723:M3065,9,FALSE)</f>
        <v>R1011</v>
      </c>
      <c r="Q725" s="35">
        <f ca="1">VLOOKUP(A725,'Hospitalisation Details'!A723:M3065,13,FALSE)</f>
        <v>61</v>
      </c>
      <c r="R725" s="32"/>
    </row>
    <row r="726" spans="1:18" ht="15.75" x14ac:dyDescent="0.25">
      <c r="A726" s="42" t="s">
        <v>1638</v>
      </c>
      <c r="B726" s="35" t="str">
        <f>VLOOKUP(A726,'Customer Names'!A723:D3058,3,FALSE)</f>
        <v>Roberts</v>
      </c>
      <c r="C726" s="35">
        <f>VLOOKUP(A726,'Medical Examinations'!A724:M3066,2,FALSE)</f>
        <v>27.83</v>
      </c>
      <c r="D726" s="35">
        <f>VLOOKUP(A726,'Medical Examinations'!A724:M3066,3,FALSE)</f>
        <v>11.61</v>
      </c>
      <c r="E726" s="35" t="str">
        <f>VLOOKUP(A726,'Medical Examinations'!A724:M3066,4,FALSE)</f>
        <v>yes</v>
      </c>
      <c r="F726" s="35" t="str">
        <f>VLOOKUP(A726,'Medical Examinations'!A724:M3066,5,FALSE)</f>
        <v>No</v>
      </c>
      <c r="G726" s="35" t="str">
        <f>VLOOKUP(A726,'Medical Examinations'!A724:M3066,6,FALSE)</f>
        <v>Yes</v>
      </c>
      <c r="H726" s="35">
        <f>VLOOKUP(A726,'Medical Examinations'!$A$2:$M$2344,7,FALSE)</f>
        <v>1</v>
      </c>
      <c r="I726" s="35" t="str">
        <f>VLOOKUP(A726,'Medical Examinations'!A724:M3066,8,FALSE)</f>
        <v>No</v>
      </c>
      <c r="J726" s="35" t="str">
        <f>VLOOKUP(A726,'Medical Examinations'!A724:M3066,9,FALSE)</f>
        <v>OVERWEIGHT</v>
      </c>
      <c r="K726" s="35" t="str">
        <f>VLOOKUP(A726,'Medical Examinations'!A724:M3066,10,FALSE)</f>
        <v>DIABETES</v>
      </c>
      <c r="L726" s="47">
        <f>VLOOKUP(A726,'Hospitalisation Details'!A724:M3066,12,FALSE)</f>
        <v>23198</v>
      </c>
      <c r="M726" s="34">
        <f>VLOOKUP(A726,'Hospitalisation Details'!A715:M3057,6,FALSE)</f>
        <v>14001.29</v>
      </c>
      <c r="N726" s="35" t="str">
        <f>VLOOKUP(A726,'Hospitalisation Details'!A724:M3066,7,FALSE)</f>
        <v>tier - 2</v>
      </c>
      <c r="O726" s="35" t="str">
        <f>VLOOKUP(A726,'Hospitalisation Details'!A724:M3066,8,FALSE)</f>
        <v>tier - 2</v>
      </c>
      <c r="P726" s="35" t="str">
        <f>VLOOKUP(A726,'Hospitalisation Details'!A724:M3066,9,FALSE)</f>
        <v>R1013</v>
      </c>
      <c r="Q726" s="35">
        <f ca="1">VLOOKUP(A726,'Hospitalisation Details'!A724:M3066,13,FALSE)</f>
        <v>61</v>
      </c>
      <c r="R726" s="32"/>
    </row>
    <row r="727" spans="1:18" ht="15.75" x14ac:dyDescent="0.25">
      <c r="A727" s="43" t="s">
        <v>1637</v>
      </c>
      <c r="B727" s="35" t="str">
        <f>VLOOKUP(A727,'Customer Names'!A724:D3059,3,FALSE)</f>
        <v>Nemec</v>
      </c>
      <c r="C727" s="35">
        <f>VLOOKUP(A727,'Medical Examinations'!A725:M3067,2,FALSE)</f>
        <v>27.72</v>
      </c>
      <c r="D727" s="35">
        <f>VLOOKUP(A727,'Medical Examinations'!A725:M3067,3,FALSE)</f>
        <v>8.16</v>
      </c>
      <c r="E727" s="35" t="str">
        <f>VLOOKUP(A727,'Medical Examinations'!A725:M3067,4,FALSE)</f>
        <v>yes</v>
      </c>
      <c r="F727" s="35" t="str">
        <f>VLOOKUP(A727,'Medical Examinations'!A725:M3067,5,FALSE)</f>
        <v>No</v>
      </c>
      <c r="G727" s="35" t="str">
        <f>VLOOKUP(A727,'Medical Examinations'!A725:M3067,6,FALSE)</f>
        <v>Yes</v>
      </c>
      <c r="H727" s="35">
        <f>VLOOKUP(A727,'Medical Examinations'!$A$2:$M$2344,7,FALSE)</f>
        <v>1</v>
      </c>
      <c r="I727" s="35" t="str">
        <f>VLOOKUP(A727,'Medical Examinations'!A725:M3067,8,FALSE)</f>
        <v>No</v>
      </c>
      <c r="J727" s="35" t="str">
        <f>VLOOKUP(A727,'Medical Examinations'!A725:M3067,9,FALSE)</f>
        <v>OVERWEIGHT</v>
      </c>
      <c r="K727" s="35" t="str">
        <f>VLOOKUP(A727,'Medical Examinations'!A725:M3067,10,FALSE)</f>
        <v>DIABETES</v>
      </c>
      <c r="L727" s="47">
        <f>VLOOKUP(A727,'Hospitalisation Details'!A725:M3067,12,FALSE)</f>
        <v>23368</v>
      </c>
      <c r="M727" s="34">
        <f>VLOOKUP(A727,'Hospitalisation Details'!A716:M3058,6,FALSE)</f>
        <v>14001.13</v>
      </c>
      <c r="N727" s="35" t="str">
        <f>VLOOKUP(A727,'Hospitalisation Details'!A725:M3067,7,FALSE)</f>
        <v>tier - 2</v>
      </c>
      <c r="O727" s="35" t="str">
        <f>VLOOKUP(A727,'Hospitalisation Details'!A725:M3067,8,FALSE)</f>
        <v>tier - 1</v>
      </c>
      <c r="P727" s="35" t="str">
        <f>VLOOKUP(A727,'Hospitalisation Details'!A725:M3067,9,FALSE)</f>
        <v>R1013</v>
      </c>
      <c r="Q727" s="35">
        <f ca="1">VLOOKUP(A727,'Hospitalisation Details'!A725:M3067,13,FALSE)</f>
        <v>61</v>
      </c>
      <c r="R727" s="32"/>
    </row>
    <row r="728" spans="1:18" ht="15.75" x14ac:dyDescent="0.25">
      <c r="A728" s="42" t="s">
        <v>1636</v>
      </c>
      <c r="B728" s="35" t="str">
        <f>VLOOKUP(A728,'Customer Names'!A725:D3060,3,FALSE)</f>
        <v>Appman</v>
      </c>
      <c r="C728" s="35">
        <f>VLOOKUP(A728,'Medical Examinations'!A726:M3068,2,FALSE)</f>
        <v>36.765000000000001</v>
      </c>
      <c r="D728" s="35">
        <f>VLOOKUP(A728,'Medical Examinations'!A726:M3068,3,FALSE)</f>
        <v>4.4800000000000004</v>
      </c>
      <c r="E728" s="35" t="str">
        <f>VLOOKUP(A728,'Medical Examinations'!A726:M3068,4,FALSE)</f>
        <v>yes</v>
      </c>
      <c r="F728" s="35" t="str">
        <f>VLOOKUP(A728,'Medical Examinations'!A726:M3068,5,FALSE)</f>
        <v>No</v>
      </c>
      <c r="G728" s="35" t="str">
        <f>VLOOKUP(A728,'Medical Examinations'!A726:M3068,6,FALSE)</f>
        <v>No</v>
      </c>
      <c r="H728" s="35">
        <f>VLOOKUP(A728,'Medical Examinations'!$A$2:$M$2344,7,FALSE)</f>
        <v>2</v>
      </c>
      <c r="I728" s="35" t="str">
        <f>VLOOKUP(A728,'Medical Examinations'!A726:M3068,8,FALSE)</f>
        <v>No</v>
      </c>
      <c r="J728" s="35" t="str">
        <f>VLOOKUP(A728,'Medical Examinations'!A726:M3068,9,FALSE)</f>
        <v>OBESITY</v>
      </c>
      <c r="K728" s="35" t="str">
        <f>VLOOKUP(A728,'Medical Examinations'!A726:M3068,10,FALSE)</f>
        <v>NORMAL</v>
      </c>
      <c r="L728" s="47">
        <f>VLOOKUP(A728,'Hospitalisation Details'!A726:M3068,12,FALSE)</f>
        <v>21799</v>
      </c>
      <c r="M728" s="34">
        <f>VLOOKUP(A728,'Hospitalisation Details'!A717:M3059,6,FALSE)</f>
        <v>13981.85</v>
      </c>
      <c r="N728" s="35" t="str">
        <f>VLOOKUP(A728,'Hospitalisation Details'!A726:M3068,7,FALSE)</f>
        <v>tier - 2</v>
      </c>
      <c r="O728" s="35" t="str">
        <f>VLOOKUP(A728,'Hospitalisation Details'!A726:M3068,8,FALSE)</f>
        <v>tier - 1</v>
      </c>
      <c r="P728" s="35" t="str">
        <f>VLOOKUP(A728,'Hospitalisation Details'!A726:M3068,9,FALSE)</f>
        <v>R1016</v>
      </c>
      <c r="Q728" s="35">
        <f ca="1">VLOOKUP(A728,'Hospitalisation Details'!A726:M3068,13,FALSE)</f>
        <v>65</v>
      </c>
      <c r="R728" s="32"/>
    </row>
    <row r="729" spans="1:18" ht="15.75" x14ac:dyDescent="0.25">
      <c r="A729" s="43" t="s">
        <v>1635</v>
      </c>
      <c r="B729" s="35" t="str">
        <f>VLOOKUP(A729,'Customer Names'!A726:D3061,3,FALSE)</f>
        <v>Driscoll</v>
      </c>
      <c r="C729" s="35">
        <f>VLOOKUP(A729,'Medical Examinations'!A727:M3069,2,FALSE)</f>
        <v>48.36</v>
      </c>
      <c r="D729" s="35">
        <f>VLOOKUP(A729,'Medical Examinations'!A727:M3069,3,FALSE)</f>
        <v>4.08</v>
      </c>
      <c r="E729" s="35" t="str">
        <f>VLOOKUP(A729,'Medical Examinations'!A727:M3069,4,FALSE)</f>
        <v>No</v>
      </c>
      <c r="F729" s="35" t="str">
        <f>VLOOKUP(A729,'Medical Examinations'!A727:M3069,5,FALSE)</f>
        <v>No</v>
      </c>
      <c r="G729" s="35" t="str">
        <f>VLOOKUP(A729,'Medical Examinations'!A727:M3069,6,FALSE)</f>
        <v>No</v>
      </c>
      <c r="H729" s="35">
        <f>VLOOKUP(A729,'Medical Examinations'!$A$2:$M$2344,7,FALSE)</f>
        <v>0</v>
      </c>
      <c r="I729" s="35" t="str">
        <f>VLOOKUP(A729,'Medical Examinations'!A727:M3069,8,FALSE)</f>
        <v>No</v>
      </c>
      <c r="J729" s="35" t="str">
        <f>VLOOKUP(A729,'Medical Examinations'!A727:M3069,9,FALSE)</f>
        <v>OBESITY</v>
      </c>
      <c r="K729" s="35" t="str">
        <f>VLOOKUP(A729,'Medical Examinations'!A727:M3069,10,FALSE)</f>
        <v>NORMAL</v>
      </c>
      <c r="L729" s="47">
        <f>VLOOKUP(A729,'Hospitalisation Details'!A727:M3069,12,FALSE)</f>
        <v>33067</v>
      </c>
      <c r="M729" s="34">
        <f>VLOOKUP(A729,'Hospitalisation Details'!A718:M3060,6,FALSE)</f>
        <v>13979.45</v>
      </c>
      <c r="N729" s="35" t="str">
        <f>VLOOKUP(A729,'Hospitalisation Details'!A727:M3069,7,FALSE)</f>
        <v>tier - 2</v>
      </c>
      <c r="O729" s="35" t="str">
        <f>VLOOKUP(A729,'Hospitalisation Details'!A727:M3069,8,FALSE)</f>
        <v>tier - 1</v>
      </c>
      <c r="P729" s="35" t="str">
        <f>VLOOKUP(A729,'Hospitalisation Details'!A727:M3069,9,FALSE)</f>
        <v>R1023</v>
      </c>
      <c r="Q729" s="35">
        <f ca="1">VLOOKUP(A729,'Hospitalisation Details'!A727:M3069,13,FALSE)</f>
        <v>34</v>
      </c>
      <c r="R729" s="32"/>
    </row>
    <row r="730" spans="1:18" ht="15.75" x14ac:dyDescent="0.25">
      <c r="A730" s="42" t="s">
        <v>1634</v>
      </c>
      <c r="B730" s="35" t="str">
        <f>VLOOKUP(A730,'Customer Names'!A727:D3062,3,FALSE)</f>
        <v>Glotzbach</v>
      </c>
      <c r="C730" s="35">
        <f>VLOOKUP(A730,'Medical Examinations'!A728:M3070,2,FALSE)</f>
        <v>31.445</v>
      </c>
      <c r="D730" s="35">
        <f>VLOOKUP(A730,'Medical Examinations'!A728:M3070,3,FALSE)</f>
        <v>4.4000000000000004</v>
      </c>
      <c r="E730" s="35" t="str">
        <f>VLOOKUP(A730,'Medical Examinations'!A728:M3070,4,FALSE)</f>
        <v>yes</v>
      </c>
      <c r="F730" s="35" t="str">
        <f>VLOOKUP(A730,'Medical Examinations'!A728:M3070,5,FALSE)</f>
        <v>No</v>
      </c>
      <c r="G730" s="35" t="str">
        <f>VLOOKUP(A730,'Medical Examinations'!A728:M3070,6,FALSE)</f>
        <v>No</v>
      </c>
      <c r="H730" s="35">
        <f>VLOOKUP(A730,'Medical Examinations'!$A$2:$M$2344,7,FALSE)</f>
        <v>2</v>
      </c>
      <c r="I730" s="35" t="str">
        <f>VLOOKUP(A730,'Medical Examinations'!A728:M3070,8,FALSE)</f>
        <v>No</v>
      </c>
      <c r="J730" s="35" t="str">
        <f>VLOOKUP(A730,'Medical Examinations'!A728:M3070,9,FALSE)</f>
        <v>OBESITY</v>
      </c>
      <c r="K730" s="35" t="str">
        <f>VLOOKUP(A730,'Medical Examinations'!A728:M3070,10,FALSE)</f>
        <v>NORMAL</v>
      </c>
      <c r="L730" s="47">
        <f>VLOOKUP(A730,'Hospitalisation Details'!A728:M3070,12,FALSE)</f>
        <v>21791</v>
      </c>
      <c r="M730" s="34">
        <f>VLOOKUP(A730,'Hospitalisation Details'!A719:M3061,6,FALSE)</f>
        <v>13974.46</v>
      </c>
      <c r="N730" s="35" t="str">
        <f>VLOOKUP(A730,'Hospitalisation Details'!A728:M3070,7,FALSE)</f>
        <v>tier - 2</v>
      </c>
      <c r="O730" s="35" t="str">
        <f>VLOOKUP(A730,'Hospitalisation Details'!A728:M3070,8,FALSE)</f>
        <v>tier - 2</v>
      </c>
      <c r="P730" s="35" t="str">
        <f>VLOOKUP(A730,'Hospitalisation Details'!A728:M3070,9,FALSE)</f>
        <v>R1019</v>
      </c>
      <c r="Q730" s="35">
        <f ca="1">VLOOKUP(A730,'Hospitalisation Details'!A728:M3070,13,FALSE)</f>
        <v>65</v>
      </c>
      <c r="R730" s="32"/>
    </row>
    <row r="731" spans="1:18" ht="15.75" x14ac:dyDescent="0.25">
      <c r="A731" s="43" t="s">
        <v>1633</v>
      </c>
      <c r="B731" s="35" t="str">
        <f>VLOOKUP(A731,'Customer Names'!A728:D3063,3,FALSE)</f>
        <v>Tenforde</v>
      </c>
      <c r="C731" s="35">
        <f>VLOOKUP(A731,'Medical Examinations'!A729:M3071,2,FALSE)</f>
        <v>27.55</v>
      </c>
      <c r="D731" s="35">
        <f>VLOOKUP(A731,'Medical Examinations'!A729:M3071,3,FALSE)</f>
        <v>9.02</v>
      </c>
      <c r="E731" s="35" t="str">
        <f>VLOOKUP(A731,'Medical Examinations'!A729:M3071,4,FALSE)</f>
        <v>No</v>
      </c>
      <c r="F731" s="35" t="str">
        <f>VLOOKUP(A731,'Medical Examinations'!A729:M3071,5,FALSE)</f>
        <v>No</v>
      </c>
      <c r="G731" s="35" t="str">
        <f>VLOOKUP(A731,'Medical Examinations'!A729:M3071,6,FALSE)</f>
        <v>No</v>
      </c>
      <c r="H731" s="35">
        <f>VLOOKUP(A731,'Medical Examinations'!$A$2:$M$2344,7,FALSE)</f>
        <v>0</v>
      </c>
      <c r="I731" s="35" t="str">
        <f>VLOOKUP(A731,'Medical Examinations'!A729:M3071,8,FALSE)</f>
        <v>No</v>
      </c>
      <c r="J731" s="35" t="str">
        <f>VLOOKUP(A731,'Medical Examinations'!A729:M3071,9,FALSE)</f>
        <v>OVERWEIGHT</v>
      </c>
      <c r="K731" s="35" t="str">
        <f>VLOOKUP(A731,'Medical Examinations'!A729:M3071,10,FALSE)</f>
        <v>DIABETES</v>
      </c>
      <c r="L731" s="47">
        <f>VLOOKUP(A731,'Hospitalisation Details'!A729:M3071,12,FALSE)</f>
        <v>22085</v>
      </c>
      <c r="M731" s="34">
        <f>VLOOKUP(A731,'Hospitalisation Details'!A720:M3062,6,FALSE)</f>
        <v>13937.67</v>
      </c>
      <c r="N731" s="35" t="str">
        <f>VLOOKUP(A731,'Hospitalisation Details'!A729:M3071,7,FALSE)</f>
        <v>tier - 2</v>
      </c>
      <c r="O731" s="35" t="str">
        <f>VLOOKUP(A731,'Hospitalisation Details'!A729:M3071,8,FALSE)</f>
        <v>tier - 1</v>
      </c>
      <c r="P731" s="35" t="str">
        <f>VLOOKUP(A731,'Hospitalisation Details'!A729:M3071,9,FALSE)</f>
        <v>R1012</v>
      </c>
      <c r="Q731" s="35">
        <f ca="1">VLOOKUP(A731,'Hospitalisation Details'!A729:M3071,13,FALSE)</f>
        <v>64</v>
      </c>
      <c r="R731" s="32"/>
    </row>
    <row r="732" spans="1:18" ht="15.75" x14ac:dyDescent="0.25">
      <c r="A732" s="42" t="s">
        <v>1632</v>
      </c>
      <c r="B732" s="35" t="str">
        <f>VLOOKUP(A732,'Customer Names'!A729:D3064,3,FALSE)</f>
        <v>Ramirez</v>
      </c>
      <c r="C732" s="35">
        <f>VLOOKUP(A732,'Medical Examinations'!A730:M3072,2,FALSE)</f>
        <v>33.11</v>
      </c>
      <c r="D732" s="35">
        <f>VLOOKUP(A732,'Medical Examinations'!A730:M3072,3,FALSE)</f>
        <v>8.06</v>
      </c>
      <c r="E732" s="35" t="str">
        <f>VLOOKUP(A732,'Medical Examinations'!A730:M3072,4,FALSE)</f>
        <v>No</v>
      </c>
      <c r="F732" s="35" t="str">
        <f>VLOOKUP(A732,'Medical Examinations'!A730:M3072,5,FALSE)</f>
        <v>No</v>
      </c>
      <c r="G732" s="35" t="str">
        <f>VLOOKUP(A732,'Medical Examinations'!A730:M3072,6,FALSE)</f>
        <v>No</v>
      </c>
      <c r="H732" s="35">
        <f>VLOOKUP(A732,'Medical Examinations'!$A$2:$M$2344,7,FALSE)</f>
        <v>0</v>
      </c>
      <c r="I732" s="35" t="str">
        <f>VLOOKUP(A732,'Medical Examinations'!A730:M3072,8,FALSE)</f>
        <v>No</v>
      </c>
      <c r="J732" s="35" t="str">
        <f>VLOOKUP(A732,'Medical Examinations'!A730:M3072,9,FALSE)</f>
        <v>OBESITY</v>
      </c>
      <c r="K732" s="35" t="str">
        <f>VLOOKUP(A732,'Medical Examinations'!A730:M3072,10,FALSE)</f>
        <v>DIABETES</v>
      </c>
      <c r="L732" s="47">
        <f>VLOOKUP(A732,'Hospitalisation Details'!A730:M3072,12,FALSE)</f>
        <v>22854</v>
      </c>
      <c r="M732" s="34">
        <f>VLOOKUP(A732,'Hospitalisation Details'!A721:M3063,6,FALSE)</f>
        <v>13919.82</v>
      </c>
      <c r="N732" s="35" t="str">
        <f>VLOOKUP(A732,'Hospitalisation Details'!A730:M3072,7,FALSE)</f>
        <v>tier - 2</v>
      </c>
      <c r="O732" s="35" t="str">
        <f>VLOOKUP(A732,'Hospitalisation Details'!A730:M3072,8,FALSE)</f>
        <v>tier - 2</v>
      </c>
      <c r="P732" s="35" t="str">
        <f>VLOOKUP(A732,'Hospitalisation Details'!A730:M3072,9,FALSE)</f>
        <v>R1013</v>
      </c>
      <c r="Q732" s="35">
        <f ca="1">VLOOKUP(A732,'Hospitalisation Details'!A730:M3072,13,FALSE)</f>
        <v>62</v>
      </c>
      <c r="R732" s="32"/>
    </row>
    <row r="733" spans="1:18" ht="15.75" x14ac:dyDescent="0.25">
      <c r="A733" s="43" t="s">
        <v>1631</v>
      </c>
      <c r="B733" s="35" t="str">
        <f>VLOOKUP(A733,'Customer Names'!A730:D3065,3,FALSE)</f>
        <v>Stanley Torres</v>
      </c>
      <c r="C733" s="35">
        <f>VLOOKUP(A733,'Medical Examinations'!A731:M3073,2,FALSE)</f>
        <v>36.85</v>
      </c>
      <c r="D733" s="35">
        <f>VLOOKUP(A733,'Medical Examinations'!A731:M3073,3,FALSE)</f>
        <v>6.21</v>
      </c>
      <c r="E733" s="35" t="str">
        <f>VLOOKUP(A733,'Medical Examinations'!A731:M3073,4,FALSE)</f>
        <v>yes</v>
      </c>
      <c r="F733" s="35" t="str">
        <f>VLOOKUP(A733,'Medical Examinations'!A731:M3073,5,FALSE)</f>
        <v>No</v>
      </c>
      <c r="G733" s="35" t="str">
        <f>VLOOKUP(A733,'Medical Examinations'!A731:M3073,6,FALSE)</f>
        <v>No</v>
      </c>
      <c r="H733" s="35">
        <f>VLOOKUP(A733,'Medical Examinations'!$A$2:$M$2344,7,FALSE)</f>
        <v>2</v>
      </c>
      <c r="I733" s="35" t="str">
        <f>VLOOKUP(A733,'Medical Examinations'!A731:M3073,8,FALSE)</f>
        <v>No</v>
      </c>
      <c r="J733" s="35" t="str">
        <f>VLOOKUP(A733,'Medical Examinations'!A731:M3073,9,FALSE)</f>
        <v>OBESITY</v>
      </c>
      <c r="K733" s="35" t="str">
        <f>VLOOKUP(A733,'Medical Examinations'!A731:M3073,10,FALSE)</f>
        <v>PREDIABETES</v>
      </c>
      <c r="L733" s="47">
        <f>VLOOKUP(A733,'Hospitalisation Details'!A731:M3073,12,FALSE)</f>
        <v>21738</v>
      </c>
      <c r="M733" s="34">
        <f>VLOOKUP(A733,'Hospitalisation Details'!A722:M3064,6,FALSE)</f>
        <v>13887.97</v>
      </c>
      <c r="N733" s="35" t="str">
        <f>VLOOKUP(A733,'Hospitalisation Details'!A731:M3073,7,FALSE)</f>
        <v>tier - 2</v>
      </c>
      <c r="O733" s="35" t="str">
        <f>VLOOKUP(A733,'Hospitalisation Details'!A731:M3073,8,FALSE)</f>
        <v>tier - 2</v>
      </c>
      <c r="P733" s="35" t="str">
        <f>VLOOKUP(A733,'Hospitalisation Details'!A731:M3073,9,FALSE)</f>
        <v>R1013</v>
      </c>
      <c r="Q733" s="35">
        <f ca="1">VLOOKUP(A733,'Hospitalisation Details'!A731:M3073,13,FALSE)</f>
        <v>65</v>
      </c>
      <c r="R733" s="32"/>
    </row>
    <row r="734" spans="1:18" ht="15.75" x14ac:dyDescent="0.25">
      <c r="A734" s="42" t="s">
        <v>1630</v>
      </c>
      <c r="B734" s="35" t="str">
        <f>VLOOKUP(A734,'Customer Names'!A731:D3066,3,FALSE)</f>
        <v>Vandongen</v>
      </c>
      <c r="C734" s="35">
        <f>VLOOKUP(A734,'Medical Examinations'!A732:M3074,2,FALSE)</f>
        <v>36.299999999999997</v>
      </c>
      <c r="D734" s="35">
        <f>VLOOKUP(A734,'Medical Examinations'!A732:M3074,3,FALSE)</f>
        <v>5.79</v>
      </c>
      <c r="E734" s="35" t="str">
        <f>VLOOKUP(A734,'Medical Examinations'!A732:M3074,4,FALSE)</f>
        <v>yes</v>
      </c>
      <c r="F734" s="35" t="str">
        <f>VLOOKUP(A734,'Medical Examinations'!A732:M3074,5,FALSE)</f>
        <v>No</v>
      </c>
      <c r="G734" s="35" t="str">
        <f>VLOOKUP(A734,'Medical Examinations'!A732:M3074,6,FALSE)</f>
        <v>No</v>
      </c>
      <c r="H734" s="35">
        <f>VLOOKUP(A734,'Medical Examinations'!$A$2:$M$2344,7,FALSE)</f>
        <v>2</v>
      </c>
      <c r="I734" s="35" t="str">
        <f>VLOOKUP(A734,'Medical Examinations'!A732:M3074,8,FALSE)</f>
        <v>No</v>
      </c>
      <c r="J734" s="35" t="str">
        <f>VLOOKUP(A734,'Medical Examinations'!A732:M3074,9,FALSE)</f>
        <v>OBESITY</v>
      </c>
      <c r="K734" s="35" t="str">
        <f>VLOOKUP(A734,'Medical Examinations'!A732:M3074,10,FALSE)</f>
        <v>PREDIABETES</v>
      </c>
      <c r="L734" s="47">
        <f>VLOOKUP(A734,'Hospitalisation Details'!A732:M3074,12,FALSE)</f>
        <v>21913</v>
      </c>
      <c r="M734" s="34">
        <f>VLOOKUP(A734,'Hospitalisation Details'!A723:M3065,6,FALSE)</f>
        <v>13887.2</v>
      </c>
      <c r="N734" s="35" t="str">
        <f>VLOOKUP(A734,'Hospitalisation Details'!A732:M3074,7,FALSE)</f>
        <v>tier - 2</v>
      </c>
      <c r="O734" s="35" t="str">
        <f>VLOOKUP(A734,'Hospitalisation Details'!A732:M3074,8,FALSE)</f>
        <v>tier - 3</v>
      </c>
      <c r="P734" s="35" t="str">
        <f>VLOOKUP(A734,'Hospitalisation Details'!A732:M3074,9,FALSE)</f>
        <v>R1013</v>
      </c>
      <c r="Q734" s="35">
        <f ca="1">VLOOKUP(A734,'Hospitalisation Details'!A732:M3074,13,FALSE)</f>
        <v>65</v>
      </c>
      <c r="R734" s="32"/>
    </row>
    <row r="735" spans="1:18" ht="15.75" x14ac:dyDescent="0.25">
      <c r="A735" s="43" t="s">
        <v>1629</v>
      </c>
      <c r="B735" s="35" t="str">
        <f>VLOOKUP(A735,'Customer Names'!A732:D3067,3,FALSE)</f>
        <v>Liebald</v>
      </c>
      <c r="C735" s="35">
        <f>VLOOKUP(A735,'Medical Examinations'!A733:M3075,2,FALSE)</f>
        <v>45.34</v>
      </c>
      <c r="D735" s="35">
        <f>VLOOKUP(A735,'Medical Examinations'!A733:M3075,3,FALSE)</f>
        <v>5.69</v>
      </c>
      <c r="E735" s="35" t="str">
        <f>VLOOKUP(A735,'Medical Examinations'!A733:M3075,4,FALSE)</f>
        <v>yes</v>
      </c>
      <c r="F735" s="35" t="str">
        <f>VLOOKUP(A735,'Medical Examinations'!A733:M3075,5,FALSE)</f>
        <v>No</v>
      </c>
      <c r="G735" s="35" t="str">
        <f>VLOOKUP(A735,'Medical Examinations'!A733:M3075,6,FALSE)</f>
        <v>No</v>
      </c>
      <c r="H735" s="35">
        <f>VLOOKUP(A735,'Medical Examinations'!$A$2:$M$2344,7,FALSE)</f>
        <v>0</v>
      </c>
      <c r="I735" s="35" t="str">
        <f>VLOOKUP(A735,'Medical Examinations'!A733:M3075,8,FALSE)</f>
        <v>No</v>
      </c>
      <c r="J735" s="35" t="str">
        <f>VLOOKUP(A735,'Medical Examinations'!A733:M3075,9,FALSE)</f>
        <v>OBESITY</v>
      </c>
      <c r="K735" s="35" t="str">
        <f>VLOOKUP(A735,'Medical Examinations'!A733:M3075,10,FALSE)</f>
        <v>NORMAL</v>
      </c>
      <c r="L735" s="47">
        <f>VLOOKUP(A735,'Hospitalisation Details'!A733:M3075,12,FALSE)</f>
        <v>31315</v>
      </c>
      <c r="M735" s="34">
        <f>VLOOKUP(A735,'Hospitalisation Details'!A724:M3066,6,FALSE)</f>
        <v>13886.4</v>
      </c>
      <c r="N735" s="35" t="str">
        <f>VLOOKUP(A735,'Hospitalisation Details'!A733:M3075,7,FALSE)</f>
        <v>tier - 2</v>
      </c>
      <c r="O735" s="35" t="str">
        <f>VLOOKUP(A735,'Hospitalisation Details'!A733:M3075,8,FALSE)</f>
        <v>tier - 2</v>
      </c>
      <c r="P735" s="35" t="str">
        <f>VLOOKUP(A735,'Hospitalisation Details'!A733:M3075,9,FALSE)</f>
        <v>R1012</v>
      </c>
      <c r="Q735" s="35">
        <f ca="1">VLOOKUP(A735,'Hospitalisation Details'!A733:M3075,13,FALSE)</f>
        <v>39</v>
      </c>
      <c r="R735" s="32"/>
    </row>
    <row r="736" spans="1:18" ht="15.75" x14ac:dyDescent="0.25">
      <c r="A736" s="42" t="s">
        <v>1628</v>
      </c>
      <c r="B736" s="35" t="str">
        <f>VLOOKUP(A736,'Customer Names'!A733:D3068,3,FALSE)</f>
        <v>Holte</v>
      </c>
      <c r="C736" s="35">
        <f>VLOOKUP(A736,'Medical Examinations'!A734:M3076,2,FALSE)</f>
        <v>31.8</v>
      </c>
      <c r="D736" s="35">
        <f>VLOOKUP(A736,'Medical Examinations'!A734:M3076,3,FALSE)</f>
        <v>5.36</v>
      </c>
      <c r="E736" s="35" t="str">
        <f>VLOOKUP(A736,'Medical Examinations'!A734:M3076,4,FALSE)</f>
        <v>yes</v>
      </c>
      <c r="F736" s="35" t="str">
        <f>VLOOKUP(A736,'Medical Examinations'!A734:M3076,5,FALSE)</f>
        <v>No</v>
      </c>
      <c r="G736" s="35" t="str">
        <f>VLOOKUP(A736,'Medical Examinations'!A734:M3076,6,FALSE)</f>
        <v>No</v>
      </c>
      <c r="H736" s="35">
        <f>VLOOKUP(A736,'Medical Examinations'!$A$2:$M$2344,7,FALSE)</f>
        <v>2</v>
      </c>
      <c r="I736" s="35" t="str">
        <f>VLOOKUP(A736,'Medical Examinations'!A734:M3076,8,FALSE)</f>
        <v>No</v>
      </c>
      <c r="J736" s="35" t="str">
        <f>VLOOKUP(A736,'Medical Examinations'!A734:M3076,9,FALSE)</f>
        <v>OBESITY</v>
      </c>
      <c r="K736" s="35" t="str">
        <f>VLOOKUP(A736,'Medical Examinations'!A734:M3076,10,FALSE)</f>
        <v>NORMAL</v>
      </c>
      <c r="L736" s="47">
        <f>VLOOKUP(A736,'Hospitalisation Details'!A734:M3076,12,FALSE)</f>
        <v>21828</v>
      </c>
      <c r="M736" s="34">
        <f>VLOOKUP(A736,'Hospitalisation Details'!A725:M3067,6,FALSE)</f>
        <v>13880.95</v>
      </c>
      <c r="N736" s="35" t="str">
        <f>VLOOKUP(A736,'Hospitalisation Details'!A734:M3076,7,FALSE)</f>
        <v>tier - 2</v>
      </c>
      <c r="O736" s="35" t="str">
        <f>VLOOKUP(A736,'Hospitalisation Details'!A734:M3076,8,FALSE)</f>
        <v>tier - 2</v>
      </c>
      <c r="P736" s="35" t="str">
        <f>VLOOKUP(A736,'Hospitalisation Details'!A734:M3076,9,FALSE)</f>
        <v>R1011</v>
      </c>
      <c r="Q736" s="35">
        <f ca="1">VLOOKUP(A736,'Hospitalisation Details'!A734:M3076,13,FALSE)</f>
        <v>65</v>
      </c>
      <c r="R736" s="32"/>
    </row>
    <row r="737" spans="1:18" ht="15.75" x14ac:dyDescent="0.25">
      <c r="A737" s="43" t="s">
        <v>1627</v>
      </c>
      <c r="B737" s="35" t="str">
        <f>VLOOKUP(A737,'Customer Names'!A734:D3069,3,FALSE)</f>
        <v>Johnson</v>
      </c>
      <c r="C737" s="35">
        <f>VLOOKUP(A737,'Medical Examinations'!A735:M3077,2,FALSE)</f>
        <v>41.02</v>
      </c>
      <c r="D737" s="35">
        <f>VLOOKUP(A737,'Medical Examinations'!A735:M3077,3,FALSE)</f>
        <v>11.37</v>
      </c>
      <c r="E737" s="35" t="str">
        <f>VLOOKUP(A737,'Medical Examinations'!A735:M3077,4,FALSE)</f>
        <v>No</v>
      </c>
      <c r="F737" s="35" t="str">
        <f>VLOOKUP(A737,'Medical Examinations'!A735:M3077,5,FALSE)</f>
        <v>No</v>
      </c>
      <c r="G737" s="35" t="str">
        <f>VLOOKUP(A737,'Medical Examinations'!A735:M3077,6,FALSE)</f>
        <v>No</v>
      </c>
      <c r="H737" s="35">
        <f>VLOOKUP(A737,'Medical Examinations'!$A$2:$M$2344,7,FALSE)</f>
        <v>0</v>
      </c>
      <c r="I737" s="35" t="str">
        <f>VLOOKUP(A737,'Medical Examinations'!A735:M3077,8,FALSE)</f>
        <v>No</v>
      </c>
      <c r="J737" s="35" t="str">
        <f>VLOOKUP(A737,'Medical Examinations'!A735:M3077,9,FALSE)</f>
        <v>OBESITY</v>
      </c>
      <c r="K737" s="35" t="str">
        <f>VLOOKUP(A737,'Medical Examinations'!A735:M3077,10,FALSE)</f>
        <v>DIABETES</v>
      </c>
      <c r="L737" s="47">
        <f>VLOOKUP(A737,'Hospitalisation Details'!A735:M3077,12,FALSE)</f>
        <v>28843</v>
      </c>
      <c r="M737" s="34">
        <f>VLOOKUP(A737,'Hospitalisation Details'!A726:M3068,6,FALSE)</f>
        <v>13874.89</v>
      </c>
      <c r="N737" s="35" t="str">
        <f>VLOOKUP(A737,'Hospitalisation Details'!A735:M3077,7,FALSE)</f>
        <v>tier - 2</v>
      </c>
      <c r="O737" s="35" t="str">
        <f>VLOOKUP(A737,'Hospitalisation Details'!A735:M3077,8,FALSE)</f>
        <v>tier - 1</v>
      </c>
      <c r="P737" s="35" t="str">
        <f>VLOOKUP(A737,'Hospitalisation Details'!A735:M3077,9,FALSE)</f>
        <v>R1012</v>
      </c>
      <c r="Q737" s="35">
        <f ca="1">VLOOKUP(A737,'Hospitalisation Details'!A735:M3077,13,FALSE)</f>
        <v>46</v>
      </c>
      <c r="R737" s="32"/>
    </row>
    <row r="738" spans="1:18" ht="15.75" x14ac:dyDescent="0.25">
      <c r="A738" s="42" t="s">
        <v>1626</v>
      </c>
      <c r="B738" s="35" t="str">
        <f>VLOOKUP(A738,'Customer Names'!A735:D3070,3,FALSE)</f>
        <v>Bartlett</v>
      </c>
      <c r="C738" s="35">
        <f>VLOOKUP(A738,'Medical Examinations'!A736:M3078,2,FALSE)</f>
        <v>32.68</v>
      </c>
      <c r="D738" s="35">
        <f>VLOOKUP(A738,'Medical Examinations'!A736:M3078,3,FALSE)</f>
        <v>11.87</v>
      </c>
      <c r="E738" s="35" t="str">
        <f>VLOOKUP(A738,'Medical Examinations'!A736:M3078,4,FALSE)</f>
        <v>No</v>
      </c>
      <c r="F738" s="35" t="str">
        <f>VLOOKUP(A738,'Medical Examinations'!A736:M3078,5,FALSE)</f>
        <v>No</v>
      </c>
      <c r="G738" s="35" t="str">
        <f>VLOOKUP(A738,'Medical Examinations'!A736:M3078,6,FALSE)</f>
        <v>No</v>
      </c>
      <c r="H738" s="35">
        <f>VLOOKUP(A738,'Medical Examinations'!$A$2:$M$2344,7,FALSE)</f>
        <v>0</v>
      </c>
      <c r="I738" s="35" t="str">
        <f>VLOOKUP(A738,'Medical Examinations'!A736:M3078,8,FALSE)</f>
        <v>No</v>
      </c>
      <c r="J738" s="35" t="str">
        <f>VLOOKUP(A738,'Medical Examinations'!A736:M3078,9,FALSE)</f>
        <v>OBESITY</v>
      </c>
      <c r="K738" s="35" t="str">
        <f>VLOOKUP(A738,'Medical Examinations'!A736:M3078,10,FALSE)</f>
        <v>DIABETES</v>
      </c>
      <c r="L738" s="47">
        <f>VLOOKUP(A738,'Hospitalisation Details'!A736:M3078,12,FALSE)</f>
        <v>22118</v>
      </c>
      <c r="M738" s="34">
        <f>VLOOKUP(A738,'Hospitalisation Details'!A727:M3069,6,FALSE)</f>
        <v>13844.8</v>
      </c>
      <c r="N738" s="35" t="str">
        <f>VLOOKUP(A738,'Hospitalisation Details'!A736:M3078,7,FALSE)</f>
        <v>tier - 2</v>
      </c>
      <c r="O738" s="35" t="str">
        <f>VLOOKUP(A738,'Hospitalisation Details'!A736:M3078,8,FALSE)</f>
        <v>tier - 2</v>
      </c>
      <c r="P738" s="35" t="str">
        <f>VLOOKUP(A738,'Hospitalisation Details'!A736:M3078,9,FALSE)</f>
        <v>R1012</v>
      </c>
      <c r="Q738" s="35">
        <f ca="1">VLOOKUP(A738,'Hospitalisation Details'!A736:M3078,13,FALSE)</f>
        <v>64</v>
      </c>
      <c r="R738" s="32"/>
    </row>
    <row r="739" spans="1:18" ht="15.75" x14ac:dyDescent="0.25">
      <c r="A739" s="43" t="s">
        <v>1625</v>
      </c>
      <c r="B739" s="35" t="str">
        <f>VLOOKUP(A739,'Customer Names'!A736:D3071,3,FALSE)</f>
        <v>Bergman</v>
      </c>
      <c r="C739" s="35">
        <f>VLOOKUP(A739,'Medical Examinations'!A737:M3079,2,FALSE)</f>
        <v>21.7</v>
      </c>
      <c r="D739" s="35">
        <f>VLOOKUP(A739,'Medical Examinations'!A737:M3079,3,FALSE)</f>
        <v>4.9000000000000004</v>
      </c>
      <c r="E739" s="35" t="str">
        <f>VLOOKUP(A739,'Medical Examinations'!A737:M3079,4,FALSE)</f>
        <v>No</v>
      </c>
      <c r="F739" s="35" t="str">
        <f>VLOOKUP(A739,'Medical Examinations'!A737:M3079,5,FALSE)</f>
        <v>No</v>
      </c>
      <c r="G739" s="35" t="str">
        <f>VLOOKUP(A739,'Medical Examinations'!A737:M3079,6,FALSE)</f>
        <v>Yes</v>
      </c>
      <c r="H739" s="35">
        <f>VLOOKUP(A739,'Medical Examinations'!$A$2:$M$2344,7,FALSE)</f>
        <v>1</v>
      </c>
      <c r="I739" s="35" t="str">
        <f>VLOOKUP(A739,'Medical Examinations'!A737:M3079,8,FALSE)</f>
        <v>yes</v>
      </c>
      <c r="J739" s="35" t="str">
        <f>VLOOKUP(A739,'Medical Examinations'!A737:M3079,9,FALSE)</f>
        <v>NORMAL WEIGHT</v>
      </c>
      <c r="K739" s="35" t="str">
        <f>VLOOKUP(A739,'Medical Examinations'!A737:M3079,10,FALSE)</f>
        <v>NORMAL</v>
      </c>
      <c r="L739" s="47">
        <f>VLOOKUP(A739,'Hospitalisation Details'!A737:M3079,12,FALSE)</f>
        <v>37779</v>
      </c>
      <c r="M739" s="34">
        <f>VLOOKUP(A739,'Hospitalisation Details'!A728:M3070,6,FALSE)</f>
        <v>13844.51</v>
      </c>
      <c r="N739" s="35" t="str">
        <f>VLOOKUP(A739,'Hospitalisation Details'!A737:M3079,7,FALSE)</f>
        <v>tier - 2</v>
      </c>
      <c r="O739" s="35" t="str">
        <f>VLOOKUP(A739,'Hospitalisation Details'!A737:M3079,8,FALSE)</f>
        <v>tier - 1</v>
      </c>
      <c r="P739" s="35" t="str">
        <f>VLOOKUP(A739,'Hospitalisation Details'!A737:M3079,9,FALSE)</f>
        <v>R1011</v>
      </c>
      <c r="Q739" s="35">
        <f ca="1">VLOOKUP(A739,'Hospitalisation Details'!A737:M3079,13,FALSE)</f>
        <v>21</v>
      </c>
      <c r="R739" s="32"/>
    </row>
    <row r="740" spans="1:18" ht="15.75" x14ac:dyDescent="0.25">
      <c r="A740" s="42" t="s">
        <v>1624</v>
      </c>
      <c r="B740" s="35" t="str">
        <f>VLOOKUP(A740,'Customer Names'!A737:D3072,3,FALSE)</f>
        <v>Aitken</v>
      </c>
      <c r="C740" s="35">
        <f>VLOOKUP(A740,'Medical Examinations'!A738:M3080,2,FALSE)</f>
        <v>40.479999999999997</v>
      </c>
      <c r="D740" s="35">
        <f>VLOOKUP(A740,'Medical Examinations'!A738:M3080,3,FALSE)</f>
        <v>6.7</v>
      </c>
      <c r="E740" s="35" t="str">
        <f>VLOOKUP(A740,'Medical Examinations'!A738:M3080,4,FALSE)</f>
        <v>No</v>
      </c>
      <c r="F740" s="35" t="str">
        <f>VLOOKUP(A740,'Medical Examinations'!A738:M3080,5,FALSE)</f>
        <v>No</v>
      </c>
      <c r="G740" s="35" t="str">
        <f>VLOOKUP(A740,'Medical Examinations'!A738:M3080,6,FALSE)</f>
        <v>No</v>
      </c>
      <c r="H740" s="35">
        <f>VLOOKUP(A740,'Medical Examinations'!$A$2:$M$2344,7,FALSE)</f>
        <v>3</v>
      </c>
      <c r="I740" s="35" t="str">
        <f>VLOOKUP(A740,'Medical Examinations'!A738:M3080,8,FALSE)</f>
        <v>No</v>
      </c>
      <c r="J740" s="35" t="str">
        <f>VLOOKUP(A740,'Medical Examinations'!A738:M3080,9,FALSE)</f>
        <v>OBESITY</v>
      </c>
      <c r="K740" s="35" t="str">
        <f>VLOOKUP(A740,'Medical Examinations'!A738:M3080,10,FALSE)</f>
        <v>DIABETES</v>
      </c>
      <c r="L740" s="47">
        <f>VLOOKUP(A740,'Hospitalisation Details'!A738:M3080,12,FALSE)</f>
        <v>21529</v>
      </c>
      <c r="M740" s="34">
        <f>VLOOKUP(A740,'Hospitalisation Details'!A729:M3071,6,FALSE)</f>
        <v>13831.12</v>
      </c>
      <c r="N740" s="35" t="str">
        <f>VLOOKUP(A740,'Hospitalisation Details'!A738:M3080,7,FALSE)</f>
        <v>tier - 3</v>
      </c>
      <c r="O740" s="35" t="str">
        <f>VLOOKUP(A740,'Hospitalisation Details'!A738:M3080,8,FALSE)</f>
        <v>tier - 1</v>
      </c>
      <c r="P740" s="35" t="str">
        <f>VLOOKUP(A740,'Hospitalisation Details'!A738:M3080,9,FALSE)</f>
        <v>R1013</v>
      </c>
      <c r="Q740" s="35">
        <f ca="1">VLOOKUP(A740,'Hospitalisation Details'!A738:M3080,13,FALSE)</f>
        <v>66</v>
      </c>
      <c r="R740" s="32"/>
    </row>
    <row r="741" spans="1:18" ht="15.75" x14ac:dyDescent="0.25">
      <c r="A741" s="43" t="s">
        <v>1623</v>
      </c>
      <c r="B741" s="35" t="str">
        <f>VLOOKUP(A741,'Customer Names'!A738:D3073,3,FALSE)</f>
        <v>Berger</v>
      </c>
      <c r="C741" s="35">
        <f>VLOOKUP(A741,'Medical Examinations'!A739:M3081,2,FALSE)</f>
        <v>34.5</v>
      </c>
      <c r="D741" s="35">
        <f>VLOOKUP(A741,'Medical Examinations'!A739:M3081,3,FALSE)</f>
        <v>10.3</v>
      </c>
      <c r="E741" s="35" t="str">
        <f>VLOOKUP(A741,'Medical Examinations'!A739:M3081,4,FALSE)</f>
        <v>No</v>
      </c>
      <c r="F741" s="35" t="str">
        <f>VLOOKUP(A741,'Medical Examinations'!A739:M3081,5,FALSE)</f>
        <v>No</v>
      </c>
      <c r="G741" s="35" t="str">
        <f>VLOOKUP(A741,'Medical Examinations'!A739:M3081,6,FALSE)</f>
        <v>No</v>
      </c>
      <c r="H741" s="35">
        <f>VLOOKUP(A741,'Medical Examinations'!$A$2:$M$2344,7,FALSE)</f>
        <v>3</v>
      </c>
      <c r="I741" s="35" t="str">
        <f>VLOOKUP(A741,'Medical Examinations'!A739:M3081,8,FALSE)</f>
        <v>No</v>
      </c>
      <c r="J741" s="35" t="str">
        <f>VLOOKUP(A741,'Medical Examinations'!A739:M3081,9,FALSE)</f>
        <v>OBESITY</v>
      </c>
      <c r="K741" s="35" t="str">
        <f>VLOOKUP(A741,'Medical Examinations'!A739:M3081,10,FALSE)</f>
        <v>DIABETES</v>
      </c>
      <c r="L741" s="47">
        <f>VLOOKUP(A741,'Hospitalisation Details'!A739:M3081,12,FALSE)</f>
        <v>21514</v>
      </c>
      <c r="M741" s="34">
        <f>VLOOKUP(A741,'Hospitalisation Details'!A730:M3072,6,FALSE)</f>
        <v>13822.8</v>
      </c>
      <c r="N741" s="35" t="str">
        <f>VLOOKUP(A741,'Hospitalisation Details'!A739:M3081,7,FALSE)</f>
        <v>tier - 3</v>
      </c>
      <c r="O741" s="35" t="str">
        <f>VLOOKUP(A741,'Hospitalisation Details'!A739:M3081,8,FALSE)</f>
        <v>tier - 3</v>
      </c>
      <c r="P741" s="35" t="str">
        <f>VLOOKUP(A741,'Hospitalisation Details'!A739:M3081,9,FALSE)</f>
        <v>R1011</v>
      </c>
      <c r="Q741" s="35">
        <f ca="1">VLOOKUP(A741,'Hospitalisation Details'!A739:M3081,13,FALSE)</f>
        <v>66</v>
      </c>
      <c r="R741" s="32"/>
    </row>
    <row r="742" spans="1:18" ht="15.75" x14ac:dyDescent="0.25">
      <c r="A742" s="42" t="s">
        <v>1622</v>
      </c>
      <c r="B742" s="35" t="str">
        <f>VLOOKUP(A742,'Customer Names'!A739:D3074,3,FALSE)</f>
        <v>Richey</v>
      </c>
      <c r="C742" s="35">
        <f>VLOOKUP(A742,'Medical Examinations'!A740:M3082,2,FALSE)</f>
        <v>45.9</v>
      </c>
      <c r="D742" s="35">
        <f>VLOOKUP(A742,'Medical Examinations'!A740:M3082,3,FALSE)</f>
        <v>11.14</v>
      </c>
      <c r="E742" s="35" t="str">
        <f>VLOOKUP(A742,'Medical Examinations'!A740:M3082,4,FALSE)</f>
        <v>yes</v>
      </c>
      <c r="F742" s="35" t="str">
        <f>VLOOKUP(A742,'Medical Examinations'!A740:M3082,5,FALSE)</f>
        <v>No</v>
      </c>
      <c r="G742" s="35" t="str">
        <f>VLOOKUP(A742,'Medical Examinations'!A740:M3082,6,FALSE)</f>
        <v>No</v>
      </c>
      <c r="H742" s="35">
        <f>VLOOKUP(A742,'Medical Examinations'!$A$2:$M$2344,7,FALSE)</f>
        <v>1</v>
      </c>
      <c r="I742" s="35" t="str">
        <f>VLOOKUP(A742,'Medical Examinations'!A740:M3082,8,FALSE)</f>
        <v>No</v>
      </c>
      <c r="J742" s="35" t="str">
        <f>VLOOKUP(A742,'Medical Examinations'!A740:M3082,9,FALSE)</f>
        <v>OBESITY</v>
      </c>
      <c r="K742" s="35" t="str">
        <f>VLOOKUP(A742,'Medical Examinations'!A740:M3082,10,FALSE)</f>
        <v>DIABETES</v>
      </c>
      <c r="L742" s="47">
        <f>VLOOKUP(A742,'Hospitalisation Details'!A740:M3082,12,FALSE)</f>
        <v>31754</v>
      </c>
      <c r="M742" s="34">
        <f>VLOOKUP(A742,'Hospitalisation Details'!A731:M3073,6,FALSE)</f>
        <v>13819.49</v>
      </c>
      <c r="N742" s="35" t="str">
        <f>VLOOKUP(A742,'Hospitalisation Details'!A740:M3082,7,FALSE)</f>
        <v>tier - 3</v>
      </c>
      <c r="O742" s="35" t="str">
        <f>VLOOKUP(A742,'Hospitalisation Details'!A740:M3082,8,FALSE)</f>
        <v>tier - 2</v>
      </c>
      <c r="P742" s="35" t="str">
        <f>VLOOKUP(A742,'Hospitalisation Details'!A740:M3082,9,FALSE)</f>
        <v>R1012</v>
      </c>
      <c r="Q742" s="35">
        <f ca="1">VLOOKUP(A742,'Hospitalisation Details'!A740:M3082,13,FALSE)</f>
        <v>38</v>
      </c>
      <c r="R742" s="32"/>
    </row>
    <row r="743" spans="1:18" ht="15.75" x14ac:dyDescent="0.25">
      <c r="A743" s="43" t="s">
        <v>1621</v>
      </c>
      <c r="B743" s="35" t="str">
        <f>VLOOKUP(A743,'Customer Names'!A740:D3075,3,FALSE)</f>
        <v>Trotter</v>
      </c>
      <c r="C743" s="35">
        <f>VLOOKUP(A743,'Medical Examinations'!A741:M3083,2,FALSE)</f>
        <v>33.479999999999997</v>
      </c>
      <c r="D743" s="35">
        <f>VLOOKUP(A743,'Medical Examinations'!A741:M3083,3,FALSE)</f>
        <v>4.74</v>
      </c>
      <c r="E743" s="35" t="str">
        <f>VLOOKUP(A743,'Medical Examinations'!A741:M3083,4,FALSE)</f>
        <v>yes</v>
      </c>
      <c r="F743" s="35" t="str">
        <f>VLOOKUP(A743,'Medical Examinations'!A741:M3083,5,FALSE)</f>
        <v>No</v>
      </c>
      <c r="G743" s="35" t="str">
        <f>VLOOKUP(A743,'Medical Examinations'!A741:M3083,6,FALSE)</f>
        <v>No</v>
      </c>
      <c r="H743" s="35">
        <f>VLOOKUP(A743,'Medical Examinations'!$A$2:$M$2344,7,FALSE)</f>
        <v>2</v>
      </c>
      <c r="I743" s="35" t="str">
        <f>VLOOKUP(A743,'Medical Examinations'!A741:M3083,8,FALSE)</f>
        <v>No</v>
      </c>
      <c r="J743" s="35" t="str">
        <f>VLOOKUP(A743,'Medical Examinations'!A741:M3083,9,FALSE)</f>
        <v>OBESITY</v>
      </c>
      <c r="K743" s="35" t="str">
        <f>VLOOKUP(A743,'Medical Examinations'!A741:M3083,10,FALSE)</f>
        <v>NORMAL</v>
      </c>
      <c r="L743" s="47">
        <f>VLOOKUP(A743,'Hospitalisation Details'!A741:M3083,12,FALSE)</f>
        <v>24421</v>
      </c>
      <c r="M743" s="34">
        <f>VLOOKUP(A743,'Hospitalisation Details'!A732:M3074,6,FALSE)</f>
        <v>13801.61</v>
      </c>
      <c r="N743" s="35" t="str">
        <f>VLOOKUP(A743,'Hospitalisation Details'!A741:M3083,7,FALSE)</f>
        <v>tier - 3</v>
      </c>
      <c r="O743" s="35" t="str">
        <f>VLOOKUP(A743,'Hospitalisation Details'!A741:M3083,8,FALSE)</f>
        <v>tier - 3</v>
      </c>
      <c r="P743" s="35" t="str">
        <f>VLOOKUP(A743,'Hospitalisation Details'!A741:M3083,9,FALSE)</f>
        <v>R1026</v>
      </c>
      <c r="Q743" s="35">
        <f ca="1">VLOOKUP(A743,'Hospitalisation Details'!A741:M3083,13,FALSE)</f>
        <v>58</v>
      </c>
      <c r="R743" s="32"/>
    </row>
    <row r="744" spans="1:18" ht="15.75" x14ac:dyDescent="0.25">
      <c r="A744" s="42" t="s">
        <v>1620</v>
      </c>
      <c r="B744" s="35" t="str">
        <f>VLOOKUP(A744,'Customer Names'!A741:D3076,3,FALSE)</f>
        <v>Chavez</v>
      </c>
      <c r="C744" s="35">
        <f>VLOOKUP(A744,'Medical Examinations'!A742:M3084,2,FALSE)</f>
        <v>28.31</v>
      </c>
      <c r="D744" s="35">
        <f>VLOOKUP(A744,'Medical Examinations'!A742:M3084,3,FALSE)</f>
        <v>5.96</v>
      </c>
      <c r="E744" s="35" t="str">
        <f>VLOOKUP(A744,'Medical Examinations'!A742:M3084,4,FALSE)</f>
        <v>yes</v>
      </c>
      <c r="F744" s="35" t="str">
        <f>VLOOKUP(A744,'Medical Examinations'!A742:M3084,5,FALSE)</f>
        <v>No</v>
      </c>
      <c r="G744" s="35" t="str">
        <f>VLOOKUP(A744,'Medical Examinations'!A742:M3084,6,FALSE)</f>
        <v>No</v>
      </c>
      <c r="H744" s="35">
        <f>VLOOKUP(A744,'Medical Examinations'!$A$2:$M$2344,7,FALSE)</f>
        <v>2</v>
      </c>
      <c r="I744" s="35" t="str">
        <f>VLOOKUP(A744,'Medical Examinations'!A742:M3084,8,FALSE)</f>
        <v>No</v>
      </c>
      <c r="J744" s="35" t="str">
        <f>VLOOKUP(A744,'Medical Examinations'!A742:M3084,9,FALSE)</f>
        <v>OVERWEIGHT</v>
      </c>
      <c r="K744" s="35" t="str">
        <f>VLOOKUP(A744,'Medical Examinations'!A742:M3084,10,FALSE)</f>
        <v>PREDIABETES</v>
      </c>
      <c r="L744" s="47">
        <f>VLOOKUP(A744,'Hospitalisation Details'!A742:M3084,12,FALSE)</f>
        <v>21768</v>
      </c>
      <c r="M744" s="34">
        <f>VLOOKUP(A744,'Hospitalisation Details'!A733:M3075,6,FALSE)</f>
        <v>13770.1</v>
      </c>
      <c r="N744" s="35" t="str">
        <f>VLOOKUP(A744,'Hospitalisation Details'!A742:M3084,7,FALSE)</f>
        <v>tier - 3</v>
      </c>
      <c r="O744" s="35" t="str">
        <f>VLOOKUP(A744,'Hospitalisation Details'!A742:M3084,8,FALSE)</f>
        <v>tier - 1</v>
      </c>
      <c r="P744" s="35" t="str">
        <f>VLOOKUP(A744,'Hospitalisation Details'!A742:M3084,9,FALSE)</f>
        <v>R1012</v>
      </c>
      <c r="Q744" s="35">
        <f ca="1">VLOOKUP(A744,'Hospitalisation Details'!A742:M3084,13,FALSE)</f>
        <v>65</v>
      </c>
      <c r="R744" s="32"/>
    </row>
    <row r="745" spans="1:18" ht="15.75" x14ac:dyDescent="0.25">
      <c r="A745" s="43" t="s">
        <v>1619</v>
      </c>
      <c r="B745" s="35" t="str">
        <f>VLOOKUP(A745,'Customer Names'!A742:D3077,3,FALSE)</f>
        <v>Orifice</v>
      </c>
      <c r="C745" s="35">
        <f>VLOOKUP(A745,'Medical Examinations'!A743:M3085,2,FALSE)</f>
        <v>21.565000000000001</v>
      </c>
      <c r="D745" s="35">
        <f>VLOOKUP(A745,'Medical Examinations'!A743:M3085,3,FALSE)</f>
        <v>4.95</v>
      </c>
      <c r="E745" s="35" t="str">
        <f>VLOOKUP(A745,'Medical Examinations'!A743:M3085,4,FALSE)</f>
        <v>No</v>
      </c>
      <c r="F745" s="35" t="str">
        <f>VLOOKUP(A745,'Medical Examinations'!A743:M3085,5,FALSE)</f>
        <v>yes</v>
      </c>
      <c r="G745" s="35" t="str">
        <f>VLOOKUP(A745,'Medical Examinations'!A743:M3085,6,FALSE)</f>
        <v>No</v>
      </c>
      <c r="H745" s="35">
        <f>VLOOKUP(A745,'Medical Examinations'!$A$2:$M$2344,7,FALSE)</f>
        <v>1</v>
      </c>
      <c r="I745" s="35" t="str">
        <f>VLOOKUP(A745,'Medical Examinations'!A743:M3085,8,FALSE)</f>
        <v>yes</v>
      </c>
      <c r="J745" s="35" t="str">
        <f>VLOOKUP(A745,'Medical Examinations'!A743:M3085,9,FALSE)</f>
        <v>NORMAL WEIGHT</v>
      </c>
      <c r="K745" s="35" t="str">
        <f>VLOOKUP(A745,'Medical Examinations'!A743:M3085,10,FALSE)</f>
        <v>NORMAL</v>
      </c>
      <c r="L745" s="47">
        <f>VLOOKUP(A745,'Hospitalisation Details'!A743:M3085,12,FALSE)</f>
        <v>38184</v>
      </c>
      <c r="M745" s="34">
        <f>VLOOKUP(A745,'Hospitalisation Details'!A734:M3076,6,FALSE)</f>
        <v>13747.87</v>
      </c>
      <c r="N745" s="35" t="str">
        <f>VLOOKUP(A745,'Hospitalisation Details'!A743:M3085,7,FALSE)</f>
        <v>tier - 3</v>
      </c>
      <c r="O745" s="35" t="str">
        <f>VLOOKUP(A745,'Hospitalisation Details'!A743:M3085,8,FALSE)</f>
        <v>tier - 2</v>
      </c>
      <c r="P745" s="35" t="str">
        <f>VLOOKUP(A745,'Hospitalisation Details'!A743:M3085,9,FALSE)</f>
        <v>R1018</v>
      </c>
      <c r="Q745" s="35">
        <f ca="1">VLOOKUP(A745,'Hospitalisation Details'!A743:M3085,13,FALSE)</f>
        <v>20</v>
      </c>
      <c r="R745" s="32"/>
    </row>
    <row r="746" spans="1:18" ht="15.75" x14ac:dyDescent="0.25">
      <c r="A746" s="42" t="s">
        <v>1618</v>
      </c>
      <c r="B746" s="35" t="str">
        <f>VLOOKUP(A746,'Customer Names'!A743:D3078,3,FALSE)</f>
        <v>Farkash</v>
      </c>
      <c r="C746" s="35">
        <f>VLOOKUP(A746,'Medical Examinations'!A744:M3086,2,FALSE)</f>
        <v>35.590000000000003</v>
      </c>
      <c r="D746" s="35">
        <f>VLOOKUP(A746,'Medical Examinations'!A744:M3086,3,FALSE)</f>
        <v>5.21</v>
      </c>
      <c r="E746" s="35" t="str">
        <f>VLOOKUP(A746,'Medical Examinations'!A744:M3086,4,FALSE)</f>
        <v>yes</v>
      </c>
      <c r="F746" s="35" t="str">
        <f>VLOOKUP(A746,'Medical Examinations'!A744:M3086,5,FALSE)</f>
        <v>No</v>
      </c>
      <c r="G746" s="35" t="str">
        <f>VLOOKUP(A746,'Medical Examinations'!A744:M3086,6,FALSE)</f>
        <v>Yes</v>
      </c>
      <c r="H746" s="35">
        <f>VLOOKUP(A746,'Medical Examinations'!$A$2:$M$2344,7,FALSE)</f>
        <v>1</v>
      </c>
      <c r="I746" s="35" t="str">
        <f>VLOOKUP(A746,'Medical Examinations'!A744:M3086,8,FALSE)</f>
        <v>No</v>
      </c>
      <c r="J746" s="35" t="str">
        <f>VLOOKUP(A746,'Medical Examinations'!A744:M3086,9,FALSE)</f>
        <v>OBESITY</v>
      </c>
      <c r="K746" s="35" t="str">
        <f>VLOOKUP(A746,'Medical Examinations'!A744:M3086,10,FALSE)</f>
        <v>NORMAL</v>
      </c>
      <c r="L746" s="47">
        <f>VLOOKUP(A746,'Hospitalisation Details'!A744:M3086,12,FALSE)</f>
        <v>25499</v>
      </c>
      <c r="M746" s="34">
        <f>VLOOKUP(A746,'Hospitalisation Details'!A735:M3077,6,FALSE)</f>
        <v>13746.74</v>
      </c>
      <c r="N746" s="35" t="str">
        <f>VLOOKUP(A746,'Hospitalisation Details'!A744:M3086,7,FALSE)</f>
        <v>tier - 3</v>
      </c>
      <c r="O746" s="35" t="str">
        <f>VLOOKUP(A746,'Hospitalisation Details'!A744:M3086,8,FALSE)</f>
        <v>tier - 2</v>
      </c>
      <c r="P746" s="35" t="str">
        <f>VLOOKUP(A746,'Hospitalisation Details'!A744:M3086,9,FALSE)</f>
        <v>R1026</v>
      </c>
      <c r="Q746" s="35">
        <f ca="1">VLOOKUP(A746,'Hospitalisation Details'!A744:M3086,13,FALSE)</f>
        <v>55</v>
      </c>
      <c r="R746" s="32"/>
    </row>
    <row r="747" spans="1:18" ht="15.75" x14ac:dyDescent="0.25">
      <c r="A747" s="43" t="s">
        <v>1617</v>
      </c>
      <c r="B747" s="35" t="str">
        <f>VLOOKUP(A747,'Customer Names'!A744:D3079,3,FALSE)</f>
        <v>Hribar</v>
      </c>
      <c r="C747" s="35">
        <f>VLOOKUP(A747,'Medical Examinations'!A745:M3087,2,FALSE)</f>
        <v>43.44</v>
      </c>
      <c r="D747" s="35">
        <f>VLOOKUP(A747,'Medical Examinations'!A745:M3087,3,FALSE)</f>
        <v>4.8600000000000003</v>
      </c>
      <c r="E747" s="35" t="str">
        <f>VLOOKUP(A747,'Medical Examinations'!A745:M3087,4,FALSE)</f>
        <v>yes</v>
      </c>
      <c r="F747" s="35" t="str">
        <f>VLOOKUP(A747,'Medical Examinations'!A745:M3087,5,FALSE)</f>
        <v>No</v>
      </c>
      <c r="G747" s="35" t="str">
        <f>VLOOKUP(A747,'Medical Examinations'!A745:M3087,6,FALSE)</f>
        <v>No</v>
      </c>
      <c r="H747" s="35">
        <f>VLOOKUP(A747,'Medical Examinations'!$A$2:$M$2344,7,FALSE)</f>
        <v>0</v>
      </c>
      <c r="I747" s="35" t="str">
        <f>VLOOKUP(A747,'Medical Examinations'!A745:M3087,8,FALSE)</f>
        <v>No</v>
      </c>
      <c r="J747" s="35" t="str">
        <f>VLOOKUP(A747,'Medical Examinations'!A745:M3087,9,FALSE)</f>
        <v>OBESITY</v>
      </c>
      <c r="K747" s="35" t="str">
        <f>VLOOKUP(A747,'Medical Examinations'!A745:M3087,10,FALSE)</f>
        <v>NORMAL</v>
      </c>
      <c r="L747" s="47">
        <f>VLOOKUP(A747,'Hospitalisation Details'!A745:M3087,12,FALSE)</f>
        <v>31288</v>
      </c>
      <c r="M747" s="34">
        <f>VLOOKUP(A747,'Hospitalisation Details'!A736:M3078,6,FALSE)</f>
        <v>13726.21</v>
      </c>
      <c r="N747" s="35" t="str">
        <f>VLOOKUP(A747,'Hospitalisation Details'!A745:M3087,7,FALSE)</f>
        <v>tier - 3</v>
      </c>
      <c r="O747" s="35" t="str">
        <f>VLOOKUP(A747,'Hospitalisation Details'!A745:M3087,8,FALSE)</f>
        <v>tier - 3</v>
      </c>
      <c r="P747" s="35" t="str">
        <f>VLOOKUP(A747,'Hospitalisation Details'!A745:M3087,9,FALSE)</f>
        <v>R1026</v>
      </c>
      <c r="Q747" s="35">
        <f ca="1">VLOOKUP(A747,'Hospitalisation Details'!A745:M3087,13,FALSE)</f>
        <v>39</v>
      </c>
      <c r="R747" s="32"/>
    </row>
    <row r="748" spans="1:18" ht="15.75" x14ac:dyDescent="0.25">
      <c r="A748" s="42" t="s">
        <v>1616</v>
      </c>
      <c r="B748" s="35" t="str">
        <f>VLOOKUP(A748,'Customer Names'!A745:D3080,3,FALSE)</f>
        <v>Crawford</v>
      </c>
      <c r="C748" s="35">
        <f>VLOOKUP(A748,'Medical Examinations'!A746:M3088,2,FALSE)</f>
        <v>21.754999999999999</v>
      </c>
      <c r="D748" s="35">
        <f>VLOOKUP(A748,'Medical Examinations'!A746:M3088,3,FALSE)</f>
        <v>7.79</v>
      </c>
      <c r="E748" s="35" t="str">
        <f>VLOOKUP(A748,'Medical Examinations'!A746:M3088,4,FALSE)</f>
        <v>yes</v>
      </c>
      <c r="F748" s="35" t="str">
        <f>VLOOKUP(A748,'Medical Examinations'!A746:M3088,5,FALSE)</f>
        <v>No</v>
      </c>
      <c r="G748" s="35" t="str">
        <f>VLOOKUP(A748,'Medical Examinations'!A746:M3088,6,FALSE)</f>
        <v>No</v>
      </c>
      <c r="H748" s="35">
        <f>VLOOKUP(A748,'Medical Examinations'!$A$2:$M$2344,7,FALSE)</f>
        <v>0</v>
      </c>
      <c r="I748" s="35" t="str">
        <f>VLOOKUP(A748,'Medical Examinations'!A746:M3088,8,FALSE)</f>
        <v>No</v>
      </c>
      <c r="J748" s="35" t="str">
        <f>VLOOKUP(A748,'Medical Examinations'!A746:M3088,9,FALSE)</f>
        <v>NORMAL WEIGHT</v>
      </c>
      <c r="K748" s="35" t="str">
        <f>VLOOKUP(A748,'Medical Examinations'!A746:M3088,10,FALSE)</f>
        <v>DIABETES</v>
      </c>
      <c r="L748" s="47">
        <f>VLOOKUP(A748,'Hospitalisation Details'!A746:M3088,12,FALSE)</f>
        <v>29800</v>
      </c>
      <c r="M748" s="34">
        <f>VLOOKUP(A748,'Hospitalisation Details'!A737:M3079,6,FALSE)</f>
        <v>13725.47</v>
      </c>
      <c r="N748" s="35" t="str">
        <f>VLOOKUP(A748,'Hospitalisation Details'!A746:M3088,7,FALSE)</f>
        <v>tier - 3</v>
      </c>
      <c r="O748" s="35" t="str">
        <f>VLOOKUP(A748,'Hospitalisation Details'!A746:M3088,8,FALSE)</f>
        <v>tier - 2</v>
      </c>
      <c r="P748" s="35" t="str">
        <f>VLOOKUP(A748,'Hospitalisation Details'!A746:M3088,9,FALSE)</f>
        <v>R1024</v>
      </c>
      <c r="Q748" s="35">
        <f ca="1">VLOOKUP(A748,'Hospitalisation Details'!A746:M3088,13,FALSE)</f>
        <v>43</v>
      </c>
      <c r="R748" s="32"/>
    </row>
    <row r="749" spans="1:18" ht="15.75" x14ac:dyDescent="0.25">
      <c r="A749" s="43" t="s">
        <v>1615</v>
      </c>
      <c r="B749" s="35" t="str">
        <f>VLOOKUP(A749,'Customer Names'!A746:D3081,3,FALSE)</f>
        <v>Sittlington</v>
      </c>
      <c r="C749" s="35">
        <f>VLOOKUP(A749,'Medical Examinations'!A747:M3089,2,FALSE)</f>
        <v>44.55</v>
      </c>
      <c r="D749" s="35">
        <f>VLOOKUP(A749,'Medical Examinations'!A747:M3089,3,FALSE)</f>
        <v>7.12</v>
      </c>
      <c r="E749" s="35" t="str">
        <f>VLOOKUP(A749,'Medical Examinations'!A747:M3089,4,FALSE)</f>
        <v>yes</v>
      </c>
      <c r="F749" s="35" t="str">
        <f>VLOOKUP(A749,'Medical Examinations'!A747:M3089,5,FALSE)</f>
        <v>No</v>
      </c>
      <c r="G749" s="35" t="str">
        <f>VLOOKUP(A749,'Medical Examinations'!A747:M3089,6,FALSE)</f>
        <v>No</v>
      </c>
      <c r="H749" s="35">
        <f>VLOOKUP(A749,'Medical Examinations'!$A$2:$M$2344,7,FALSE)</f>
        <v>1</v>
      </c>
      <c r="I749" s="35" t="str">
        <f>VLOOKUP(A749,'Medical Examinations'!A747:M3089,8,FALSE)</f>
        <v>No</v>
      </c>
      <c r="J749" s="35" t="str">
        <f>VLOOKUP(A749,'Medical Examinations'!A747:M3089,9,FALSE)</f>
        <v>OBESITY</v>
      </c>
      <c r="K749" s="35" t="str">
        <f>VLOOKUP(A749,'Medical Examinations'!A747:M3089,10,FALSE)</f>
        <v>DIABETES</v>
      </c>
      <c r="L749" s="47">
        <f>VLOOKUP(A749,'Hospitalisation Details'!A747:M3089,12,FALSE)</f>
        <v>31740</v>
      </c>
      <c r="M749" s="34">
        <f>VLOOKUP(A749,'Hospitalisation Details'!A738:M3080,6,FALSE)</f>
        <v>13714.55</v>
      </c>
      <c r="N749" s="35" t="str">
        <f>VLOOKUP(A749,'Hospitalisation Details'!A747:M3089,7,FALSE)</f>
        <v>tier - 3</v>
      </c>
      <c r="O749" s="35" t="str">
        <f>VLOOKUP(A749,'Hospitalisation Details'!A747:M3089,8,FALSE)</f>
        <v>tier - 2</v>
      </c>
      <c r="P749" s="35" t="str">
        <f>VLOOKUP(A749,'Hospitalisation Details'!A747:M3089,9,FALSE)</f>
        <v>R1023</v>
      </c>
      <c r="Q749" s="35">
        <f ca="1">VLOOKUP(A749,'Hospitalisation Details'!A747:M3089,13,FALSE)</f>
        <v>38</v>
      </c>
      <c r="R749" s="32"/>
    </row>
    <row r="750" spans="1:18" ht="15.75" x14ac:dyDescent="0.25">
      <c r="A750" s="42" t="s">
        <v>1614</v>
      </c>
      <c r="B750" s="35" t="str">
        <f>VLOOKUP(A750,'Customer Names'!A747:D3082,3,FALSE)</f>
        <v>Silbert</v>
      </c>
      <c r="C750" s="35">
        <f>VLOOKUP(A750,'Medical Examinations'!A748:M3090,2,FALSE)</f>
        <v>43.32</v>
      </c>
      <c r="D750" s="35">
        <f>VLOOKUP(A750,'Medical Examinations'!A748:M3090,3,FALSE)</f>
        <v>4.67</v>
      </c>
      <c r="E750" s="35" t="str">
        <f>VLOOKUP(A750,'Medical Examinations'!A748:M3090,4,FALSE)</f>
        <v>yes</v>
      </c>
      <c r="F750" s="35" t="str">
        <f>VLOOKUP(A750,'Medical Examinations'!A748:M3090,5,FALSE)</f>
        <v>No</v>
      </c>
      <c r="G750" s="35" t="str">
        <f>VLOOKUP(A750,'Medical Examinations'!A748:M3090,6,FALSE)</f>
        <v>No</v>
      </c>
      <c r="H750" s="35">
        <f>VLOOKUP(A750,'Medical Examinations'!$A$2:$M$2344,7,FALSE)</f>
        <v>0</v>
      </c>
      <c r="I750" s="35" t="str">
        <f>VLOOKUP(A750,'Medical Examinations'!A748:M3090,8,FALSE)</f>
        <v>No</v>
      </c>
      <c r="J750" s="35" t="str">
        <f>VLOOKUP(A750,'Medical Examinations'!A748:M3090,9,FALSE)</f>
        <v>OBESITY</v>
      </c>
      <c r="K750" s="35" t="str">
        <f>VLOOKUP(A750,'Medical Examinations'!A748:M3090,10,FALSE)</f>
        <v>NORMAL</v>
      </c>
      <c r="L750" s="47">
        <f>VLOOKUP(A750,'Hospitalisation Details'!A748:M3090,12,FALSE)</f>
        <v>31304</v>
      </c>
      <c r="M750" s="34">
        <f>VLOOKUP(A750,'Hospitalisation Details'!A739:M3081,6,FALSE)</f>
        <v>13685.51</v>
      </c>
      <c r="N750" s="35" t="str">
        <f>VLOOKUP(A750,'Hospitalisation Details'!A748:M3090,7,FALSE)</f>
        <v>tier - 3</v>
      </c>
      <c r="O750" s="35" t="str">
        <f>VLOOKUP(A750,'Hospitalisation Details'!A748:M3090,8,FALSE)</f>
        <v>tier - 1</v>
      </c>
      <c r="P750" s="35" t="str">
        <f>VLOOKUP(A750,'Hospitalisation Details'!A748:M3090,9,FALSE)</f>
        <v>R1026</v>
      </c>
      <c r="Q750" s="35">
        <f ca="1">VLOOKUP(A750,'Hospitalisation Details'!A748:M3090,13,FALSE)</f>
        <v>39</v>
      </c>
      <c r="R750" s="32"/>
    </row>
    <row r="751" spans="1:18" ht="15.75" x14ac:dyDescent="0.25">
      <c r="A751" s="43" t="s">
        <v>1613</v>
      </c>
      <c r="B751" s="35" t="str">
        <f>VLOOKUP(A751,'Customer Names'!A748:D3083,3,FALSE)</f>
        <v>Carrique</v>
      </c>
      <c r="C751" s="35">
        <f>VLOOKUP(A751,'Medical Examinations'!A749:M3091,2,FALSE)</f>
        <v>31.23</v>
      </c>
      <c r="D751" s="35">
        <f>VLOOKUP(A751,'Medical Examinations'!A749:M3091,3,FALSE)</f>
        <v>9.1199999999999992</v>
      </c>
      <c r="E751" s="35" t="str">
        <f>VLOOKUP(A751,'Medical Examinations'!A749:M3091,4,FALSE)</f>
        <v>yes</v>
      </c>
      <c r="F751" s="35" t="str">
        <f>VLOOKUP(A751,'Medical Examinations'!A749:M3091,5,FALSE)</f>
        <v>No</v>
      </c>
      <c r="G751" s="35" t="str">
        <f>VLOOKUP(A751,'Medical Examinations'!A749:M3091,6,FALSE)</f>
        <v>Yes</v>
      </c>
      <c r="H751" s="35">
        <f>VLOOKUP(A751,'Medical Examinations'!$A$2:$M$2344,7,FALSE)</f>
        <v>1</v>
      </c>
      <c r="I751" s="35" t="str">
        <f>VLOOKUP(A751,'Medical Examinations'!A749:M3091,8,FALSE)</f>
        <v>No</v>
      </c>
      <c r="J751" s="35" t="str">
        <f>VLOOKUP(A751,'Medical Examinations'!A749:M3091,9,FALSE)</f>
        <v>OBESITY</v>
      </c>
      <c r="K751" s="35" t="str">
        <f>VLOOKUP(A751,'Medical Examinations'!A749:M3091,10,FALSE)</f>
        <v>DIABETES</v>
      </c>
      <c r="L751" s="47">
        <f>VLOOKUP(A751,'Hospitalisation Details'!A749:M3091,12,FALSE)</f>
        <v>23227</v>
      </c>
      <c r="M751" s="34">
        <f>VLOOKUP(A751,'Hospitalisation Details'!A740:M3082,6,FALSE)</f>
        <v>13677.68</v>
      </c>
      <c r="N751" s="35" t="str">
        <f>VLOOKUP(A751,'Hospitalisation Details'!A749:M3091,7,FALSE)</f>
        <v>tier - 3</v>
      </c>
      <c r="O751" s="35" t="str">
        <f>VLOOKUP(A751,'Hospitalisation Details'!A749:M3091,8,FALSE)</f>
        <v>tier - 2</v>
      </c>
      <c r="P751" s="35" t="str">
        <f>VLOOKUP(A751,'Hospitalisation Details'!A749:M3091,9,FALSE)</f>
        <v>R1021</v>
      </c>
      <c r="Q751" s="35">
        <f ca="1">VLOOKUP(A751,'Hospitalisation Details'!A749:M3091,13,FALSE)</f>
        <v>61</v>
      </c>
      <c r="R751" s="32"/>
    </row>
    <row r="752" spans="1:18" ht="15.75" x14ac:dyDescent="0.25">
      <c r="A752" s="42" t="s">
        <v>1612</v>
      </c>
      <c r="B752" s="35" t="str">
        <f>VLOOKUP(A752,'Customer Names'!A749:D3084,3,FALSE)</f>
        <v>Kosla</v>
      </c>
      <c r="C752" s="35">
        <f>VLOOKUP(A752,'Medical Examinations'!A750:M3092,2,FALSE)</f>
        <v>42.81</v>
      </c>
      <c r="D752" s="35">
        <f>VLOOKUP(A752,'Medical Examinations'!A750:M3092,3,FALSE)</f>
        <v>4.1500000000000004</v>
      </c>
      <c r="E752" s="35" t="str">
        <f>VLOOKUP(A752,'Medical Examinations'!A750:M3092,4,FALSE)</f>
        <v>No</v>
      </c>
      <c r="F752" s="35" t="str">
        <f>VLOOKUP(A752,'Medical Examinations'!A750:M3092,5,FALSE)</f>
        <v>No</v>
      </c>
      <c r="G752" s="35" t="str">
        <f>VLOOKUP(A752,'Medical Examinations'!A750:M3092,6,FALSE)</f>
        <v>No</v>
      </c>
      <c r="H752" s="35">
        <f>VLOOKUP(A752,'Medical Examinations'!$A$2:$M$2344,7,FALSE)</f>
        <v>1</v>
      </c>
      <c r="I752" s="35" t="str">
        <f>VLOOKUP(A752,'Medical Examinations'!A750:M3092,8,FALSE)</f>
        <v>No</v>
      </c>
      <c r="J752" s="35" t="str">
        <f>VLOOKUP(A752,'Medical Examinations'!A750:M3092,9,FALSE)</f>
        <v>OBESITY</v>
      </c>
      <c r="K752" s="35" t="str">
        <f>VLOOKUP(A752,'Medical Examinations'!A750:M3092,10,FALSE)</f>
        <v>NORMAL</v>
      </c>
      <c r="L752" s="47">
        <f>VLOOKUP(A752,'Hospitalisation Details'!A750:M3092,12,FALSE)</f>
        <v>30883</v>
      </c>
      <c r="M752" s="34">
        <f>VLOOKUP(A752,'Hospitalisation Details'!A741:M3083,6,FALSE)</f>
        <v>13638.06</v>
      </c>
      <c r="N752" s="35" t="str">
        <f>VLOOKUP(A752,'Hospitalisation Details'!A750:M3092,7,FALSE)</f>
        <v>tier - 3</v>
      </c>
      <c r="O752" s="35" t="str">
        <f>VLOOKUP(A752,'Hospitalisation Details'!A750:M3092,8,FALSE)</f>
        <v>tier - 3</v>
      </c>
      <c r="P752" s="35" t="str">
        <f>VLOOKUP(A752,'Hospitalisation Details'!A750:M3092,9,FALSE)</f>
        <v>R1023</v>
      </c>
      <c r="Q752" s="35">
        <f ca="1">VLOOKUP(A752,'Hospitalisation Details'!A750:M3092,13,FALSE)</f>
        <v>40</v>
      </c>
      <c r="R752" s="32"/>
    </row>
    <row r="753" spans="1:18" ht="15.75" x14ac:dyDescent="0.25">
      <c r="A753" s="43" t="s">
        <v>1611</v>
      </c>
      <c r="B753" s="35" t="str">
        <f>VLOOKUP(A753,'Customer Names'!A750:D3085,3,FALSE)</f>
        <v>Parker</v>
      </c>
      <c r="C753" s="35">
        <f>VLOOKUP(A753,'Medical Examinations'!A751:M3093,2,FALSE)</f>
        <v>35.909999999999997</v>
      </c>
      <c r="D753" s="35">
        <f>VLOOKUP(A753,'Medical Examinations'!A751:M3093,3,FALSE)</f>
        <v>6.72</v>
      </c>
      <c r="E753" s="35" t="str">
        <f>VLOOKUP(A753,'Medical Examinations'!A751:M3093,4,FALSE)</f>
        <v>yes</v>
      </c>
      <c r="F753" s="35" t="str">
        <f>VLOOKUP(A753,'Medical Examinations'!A751:M3093,5,FALSE)</f>
        <v>No</v>
      </c>
      <c r="G753" s="35" t="str">
        <f>VLOOKUP(A753,'Medical Examinations'!A751:M3093,6,FALSE)</f>
        <v>No</v>
      </c>
      <c r="H753" s="35">
        <f>VLOOKUP(A753,'Medical Examinations'!$A$2:$M$2344,7,FALSE)</f>
        <v>2</v>
      </c>
      <c r="I753" s="35" t="str">
        <f>VLOOKUP(A753,'Medical Examinations'!A751:M3093,8,FALSE)</f>
        <v>No</v>
      </c>
      <c r="J753" s="35" t="str">
        <f>VLOOKUP(A753,'Medical Examinations'!A751:M3093,9,FALSE)</f>
        <v>OBESITY</v>
      </c>
      <c r="K753" s="35" t="str">
        <f>VLOOKUP(A753,'Medical Examinations'!A751:M3093,10,FALSE)</f>
        <v>DIABETES</v>
      </c>
      <c r="L753" s="47">
        <f>VLOOKUP(A753,'Hospitalisation Details'!A751:M3093,12,FALSE)</f>
        <v>22639</v>
      </c>
      <c r="M753" s="34">
        <f>VLOOKUP(A753,'Hospitalisation Details'!A742:M3084,6,FALSE)</f>
        <v>13635.64</v>
      </c>
      <c r="N753" s="35" t="str">
        <f>VLOOKUP(A753,'Hospitalisation Details'!A751:M3093,7,FALSE)</f>
        <v>tier - 3</v>
      </c>
      <c r="O753" s="35" t="str">
        <f>VLOOKUP(A753,'Hospitalisation Details'!A751:M3093,8,FALSE)</f>
        <v>tier - 3</v>
      </c>
      <c r="P753" s="35" t="str">
        <f>VLOOKUP(A753,'Hospitalisation Details'!A751:M3093,9,FALSE)</f>
        <v>R1024</v>
      </c>
      <c r="Q753" s="35">
        <f ca="1">VLOOKUP(A753,'Hospitalisation Details'!A751:M3093,13,FALSE)</f>
        <v>63</v>
      </c>
      <c r="R753" s="32"/>
    </row>
    <row r="754" spans="1:18" ht="15.75" x14ac:dyDescent="0.25">
      <c r="A754" s="42" t="s">
        <v>1610</v>
      </c>
      <c r="B754" s="35" t="str">
        <f>VLOOKUP(A754,'Customer Names'!A751:D3086,3,FALSE)</f>
        <v>Horton</v>
      </c>
      <c r="C754" s="35">
        <f>VLOOKUP(A754,'Medical Examinations'!A752:M3094,2,FALSE)</f>
        <v>36.65</v>
      </c>
      <c r="D754" s="35">
        <f>VLOOKUP(A754,'Medical Examinations'!A752:M3094,3,FALSE)</f>
        <v>5.01</v>
      </c>
      <c r="E754" s="35" t="str">
        <f>VLOOKUP(A754,'Medical Examinations'!A752:M3094,4,FALSE)</f>
        <v>yes</v>
      </c>
      <c r="F754" s="35" t="str">
        <f>VLOOKUP(A754,'Medical Examinations'!A752:M3094,5,FALSE)</f>
        <v>No</v>
      </c>
      <c r="G754" s="35" t="str">
        <f>VLOOKUP(A754,'Medical Examinations'!A752:M3094,6,FALSE)</f>
        <v>Yes</v>
      </c>
      <c r="H754" s="35">
        <f>VLOOKUP(A754,'Medical Examinations'!$A$2:$M$2344,7,FALSE)</f>
        <v>1</v>
      </c>
      <c r="I754" s="35" t="str">
        <f>VLOOKUP(A754,'Medical Examinations'!A752:M3094,8,FALSE)</f>
        <v>No</v>
      </c>
      <c r="J754" s="35" t="str">
        <f>VLOOKUP(A754,'Medical Examinations'!A752:M3094,9,FALSE)</f>
        <v>OBESITY</v>
      </c>
      <c r="K754" s="35" t="str">
        <f>VLOOKUP(A754,'Medical Examinations'!A752:M3094,10,FALSE)</f>
        <v>NORMAL</v>
      </c>
      <c r="L754" s="47">
        <f>VLOOKUP(A754,'Hospitalisation Details'!A752:M3094,12,FALSE)</f>
        <v>25410</v>
      </c>
      <c r="M754" s="34">
        <f>VLOOKUP(A754,'Hospitalisation Details'!A743:M3085,6,FALSE)</f>
        <v>13622.01</v>
      </c>
      <c r="N754" s="35" t="str">
        <f>VLOOKUP(A754,'Hospitalisation Details'!A752:M3094,7,FALSE)</f>
        <v>tier - 3</v>
      </c>
      <c r="O754" s="35" t="str">
        <f>VLOOKUP(A754,'Hospitalisation Details'!A752:M3094,8,FALSE)</f>
        <v>tier - 3</v>
      </c>
      <c r="P754" s="35" t="str">
        <f>VLOOKUP(A754,'Hospitalisation Details'!A752:M3094,9,FALSE)</f>
        <v>R1012</v>
      </c>
      <c r="Q754" s="35">
        <f ca="1">VLOOKUP(A754,'Hospitalisation Details'!A752:M3094,13,FALSE)</f>
        <v>55</v>
      </c>
      <c r="R754" s="32"/>
    </row>
    <row r="755" spans="1:18" ht="15.75" x14ac:dyDescent="0.25">
      <c r="A755" s="43" t="s">
        <v>1609</v>
      </c>
      <c r="B755" s="35" t="str">
        <f>VLOOKUP(A755,'Customer Names'!A752:D3087,3,FALSE)</f>
        <v>Boller</v>
      </c>
      <c r="C755" s="35">
        <f>VLOOKUP(A755,'Medical Examinations'!A753:M3095,2,FALSE)</f>
        <v>22.04</v>
      </c>
      <c r="D755" s="35">
        <f>VLOOKUP(A755,'Medical Examinations'!A753:M3095,3,FALSE)</f>
        <v>10.9</v>
      </c>
      <c r="E755" s="35" t="str">
        <f>VLOOKUP(A755,'Medical Examinations'!A753:M3095,4,FALSE)</f>
        <v>yes</v>
      </c>
      <c r="F755" s="35" t="str">
        <f>VLOOKUP(A755,'Medical Examinations'!A753:M3095,5,FALSE)</f>
        <v>No</v>
      </c>
      <c r="G755" s="35" t="str">
        <f>VLOOKUP(A755,'Medical Examinations'!A753:M3095,6,FALSE)</f>
        <v>No</v>
      </c>
      <c r="H755" s="35">
        <f>VLOOKUP(A755,'Medical Examinations'!$A$2:$M$2344,7,FALSE)</f>
        <v>2</v>
      </c>
      <c r="I755" s="35" t="str">
        <f>VLOOKUP(A755,'Medical Examinations'!A753:M3095,8,FALSE)</f>
        <v>No</v>
      </c>
      <c r="J755" s="35" t="str">
        <f>VLOOKUP(A755,'Medical Examinations'!A753:M3095,9,FALSE)</f>
        <v>NORMAL WEIGHT</v>
      </c>
      <c r="K755" s="35" t="str">
        <f>VLOOKUP(A755,'Medical Examinations'!A753:M3095,10,FALSE)</f>
        <v>DIABETES</v>
      </c>
      <c r="L755" s="47">
        <f>VLOOKUP(A755,'Hospitalisation Details'!A753:M3095,12,FALSE)</f>
        <v>22603</v>
      </c>
      <c r="M755" s="34">
        <f>VLOOKUP(A755,'Hospitalisation Details'!A744:M3086,6,FALSE)</f>
        <v>13616.36</v>
      </c>
      <c r="N755" s="35" t="str">
        <f>VLOOKUP(A755,'Hospitalisation Details'!A753:M3095,7,FALSE)</f>
        <v>tier - 3</v>
      </c>
      <c r="O755" s="35" t="str">
        <f>VLOOKUP(A755,'Hospitalisation Details'!A753:M3095,8,FALSE)</f>
        <v>tier - 3</v>
      </c>
      <c r="P755" s="35" t="str">
        <f>VLOOKUP(A755,'Hospitalisation Details'!A753:M3095,9,FALSE)</f>
        <v>R1024</v>
      </c>
      <c r="Q755" s="35">
        <f ca="1">VLOOKUP(A755,'Hospitalisation Details'!A753:M3095,13,FALSE)</f>
        <v>63</v>
      </c>
      <c r="R755" s="32"/>
    </row>
    <row r="756" spans="1:18" ht="15.75" x14ac:dyDescent="0.25">
      <c r="A756" s="42" t="s">
        <v>1608</v>
      </c>
      <c r="B756" s="35" t="str">
        <f>VLOOKUP(A756,'Customer Names'!A753:D3088,3,FALSE)</f>
        <v>Olaru</v>
      </c>
      <c r="C756" s="35">
        <f>VLOOKUP(A756,'Medical Examinations'!A754:M3096,2,FALSE)</f>
        <v>31.824999999999999</v>
      </c>
      <c r="D756" s="35">
        <f>VLOOKUP(A756,'Medical Examinations'!A754:M3096,3,FALSE)</f>
        <v>5.52</v>
      </c>
      <c r="E756" s="35" t="str">
        <f>VLOOKUP(A756,'Medical Examinations'!A754:M3096,4,FALSE)</f>
        <v>yes</v>
      </c>
      <c r="F756" s="35" t="str">
        <f>VLOOKUP(A756,'Medical Examinations'!A754:M3096,5,FALSE)</f>
        <v>No</v>
      </c>
      <c r="G756" s="35" t="str">
        <f>VLOOKUP(A756,'Medical Examinations'!A754:M3096,6,FALSE)</f>
        <v>No</v>
      </c>
      <c r="H756" s="35">
        <f>VLOOKUP(A756,'Medical Examinations'!$A$2:$M$2344,7,FALSE)</f>
        <v>1</v>
      </c>
      <c r="I756" s="35" t="str">
        <f>VLOOKUP(A756,'Medical Examinations'!A754:M3096,8,FALSE)</f>
        <v>No</v>
      </c>
      <c r="J756" s="35" t="str">
        <f>VLOOKUP(A756,'Medical Examinations'!A754:M3096,9,FALSE)</f>
        <v>OBESITY</v>
      </c>
      <c r="K756" s="35" t="str">
        <f>VLOOKUP(A756,'Medical Examinations'!A754:M3096,10,FALSE)</f>
        <v>NORMAL</v>
      </c>
      <c r="L756" s="47">
        <f>VLOOKUP(A756,'Hospitalisation Details'!A754:M3096,12,FALSE)</f>
        <v>23630</v>
      </c>
      <c r="M756" s="34">
        <f>VLOOKUP(A756,'Hospitalisation Details'!A745:M3087,6,FALSE)</f>
        <v>13607.37</v>
      </c>
      <c r="N756" s="35" t="str">
        <f>VLOOKUP(A756,'Hospitalisation Details'!A754:M3096,7,FALSE)</f>
        <v>tier - 3</v>
      </c>
      <c r="O756" s="35" t="str">
        <f>VLOOKUP(A756,'Hospitalisation Details'!A754:M3096,8,FALSE)</f>
        <v>tier - 1</v>
      </c>
      <c r="P756" s="35" t="str">
        <f>VLOOKUP(A756,'Hospitalisation Details'!A754:M3096,9,FALSE)</f>
        <v>R1024</v>
      </c>
      <c r="Q756" s="35">
        <f ca="1">VLOOKUP(A756,'Hospitalisation Details'!A754:M3096,13,FALSE)</f>
        <v>60</v>
      </c>
      <c r="R756" s="32"/>
    </row>
    <row r="757" spans="1:18" ht="15.75" x14ac:dyDescent="0.25">
      <c r="A757" s="43" t="s">
        <v>1607</v>
      </c>
      <c r="B757" s="35" t="str">
        <f>VLOOKUP(A757,'Customer Names'!A754:D3089,3,FALSE)</f>
        <v>Prescott</v>
      </c>
      <c r="C757" s="35">
        <f>VLOOKUP(A757,'Medical Examinations'!A755:M3097,2,FALSE)</f>
        <v>53.58</v>
      </c>
      <c r="D757" s="35">
        <f>VLOOKUP(A757,'Medical Examinations'!A755:M3097,3,FALSE)</f>
        <v>4.55</v>
      </c>
      <c r="E757" s="35" t="str">
        <f>VLOOKUP(A757,'Medical Examinations'!A755:M3097,4,FALSE)</f>
        <v>No</v>
      </c>
      <c r="F757" s="35" t="str">
        <f>VLOOKUP(A757,'Medical Examinations'!A755:M3097,5,FALSE)</f>
        <v>No</v>
      </c>
      <c r="G757" s="35" t="str">
        <f>VLOOKUP(A757,'Medical Examinations'!A755:M3097,6,FALSE)</f>
        <v>No</v>
      </c>
      <c r="H757" s="35">
        <f>VLOOKUP(A757,'Medical Examinations'!$A$2:$M$2344,7,FALSE)</f>
        <v>1</v>
      </c>
      <c r="I757" s="35" t="str">
        <f>VLOOKUP(A757,'Medical Examinations'!A755:M3097,8,FALSE)</f>
        <v>No</v>
      </c>
      <c r="J757" s="35" t="str">
        <f>VLOOKUP(A757,'Medical Examinations'!A755:M3097,9,FALSE)</f>
        <v>OBESITY</v>
      </c>
      <c r="K757" s="35" t="str">
        <f>VLOOKUP(A757,'Medical Examinations'!A755:M3097,10,FALSE)</f>
        <v>NORMAL</v>
      </c>
      <c r="L757" s="47">
        <f>VLOOKUP(A757,'Hospitalisation Details'!A755:M3097,12,FALSE)</f>
        <v>33830</v>
      </c>
      <c r="M757" s="34">
        <f>VLOOKUP(A757,'Hospitalisation Details'!A746:M3088,6,FALSE)</f>
        <v>13588.17</v>
      </c>
      <c r="N757" s="35" t="str">
        <f>VLOOKUP(A757,'Hospitalisation Details'!A755:M3097,7,FALSE)</f>
        <v>tier - 3</v>
      </c>
      <c r="O757" s="35" t="str">
        <f>VLOOKUP(A757,'Hospitalisation Details'!A755:M3097,8,FALSE)</f>
        <v>tier - 1</v>
      </c>
      <c r="P757" s="35" t="str">
        <f>VLOOKUP(A757,'Hospitalisation Details'!A755:M3097,9,FALSE)</f>
        <v>R1012</v>
      </c>
      <c r="Q757" s="35">
        <f ca="1">VLOOKUP(A757,'Hospitalisation Details'!A755:M3097,13,FALSE)</f>
        <v>32</v>
      </c>
      <c r="R757" s="32"/>
    </row>
    <row r="758" spans="1:18" ht="15.75" x14ac:dyDescent="0.25">
      <c r="A758" s="42" t="s">
        <v>1606</v>
      </c>
      <c r="B758" s="35" t="str">
        <f>VLOOKUP(A758,'Customer Names'!A755:D3090,3,FALSE)</f>
        <v>Hines</v>
      </c>
      <c r="C758" s="35">
        <f>VLOOKUP(A758,'Medical Examinations'!A756:M3098,2,FALSE)</f>
        <v>34.299999999999997</v>
      </c>
      <c r="D758" s="35">
        <f>VLOOKUP(A758,'Medical Examinations'!A756:M3098,3,FALSE)</f>
        <v>11.76</v>
      </c>
      <c r="E758" s="35" t="str">
        <f>VLOOKUP(A758,'Medical Examinations'!A756:M3098,4,FALSE)</f>
        <v>No</v>
      </c>
      <c r="F758" s="35" t="str">
        <f>VLOOKUP(A758,'Medical Examinations'!A756:M3098,5,FALSE)</f>
        <v>No</v>
      </c>
      <c r="G758" s="35" t="str">
        <f>VLOOKUP(A758,'Medical Examinations'!A756:M3098,6,FALSE)</f>
        <v>No</v>
      </c>
      <c r="H758" s="35">
        <f>VLOOKUP(A758,'Medical Examinations'!$A$2:$M$2344,7,FALSE)</f>
        <v>0</v>
      </c>
      <c r="I758" s="35" t="str">
        <f>VLOOKUP(A758,'Medical Examinations'!A756:M3098,8,FALSE)</f>
        <v>No</v>
      </c>
      <c r="J758" s="35" t="str">
        <f>VLOOKUP(A758,'Medical Examinations'!A756:M3098,9,FALSE)</f>
        <v>OBESITY</v>
      </c>
      <c r="K758" s="35" t="str">
        <f>VLOOKUP(A758,'Medical Examinations'!A756:M3098,10,FALSE)</f>
        <v>DIABETES</v>
      </c>
      <c r="L758" s="47">
        <f>VLOOKUP(A758,'Hospitalisation Details'!A756:M3098,12,FALSE)</f>
        <v>25034</v>
      </c>
      <c r="M758" s="34">
        <f>VLOOKUP(A758,'Hospitalisation Details'!A747:M3089,6,FALSE)</f>
        <v>13566.04</v>
      </c>
      <c r="N758" s="35" t="str">
        <f>VLOOKUP(A758,'Hospitalisation Details'!A756:M3098,7,FALSE)</f>
        <v>tier - 3</v>
      </c>
      <c r="O758" s="35" t="str">
        <f>VLOOKUP(A758,'Hospitalisation Details'!A756:M3098,8,FALSE)</f>
        <v>tier - 3</v>
      </c>
      <c r="P758" s="35" t="str">
        <f>VLOOKUP(A758,'Hospitalisation Details'!A756:M3098,9,FALSE)</f>
        <v>R1026</v>
      </c>
      <c r="Q758" s="35">
        <f ca="1">VLOOKUP(A758,'Hospitalisation Details'!A756:M3098,13,FALSE)</f>
        <v>56</v>
      </c>
      <c r="R758" s="32"/>
    </row>
    <row r="759" spans="1:18" ht="15.75" x14ac:dyDescent="0.25">
      <c r="A759" s="43" t="s">
        <v>1605</v>
      </c>
      <c r="B759" s="35" t="str">
        <f>VLOOKUP(A759,'Customer Names'!A756:D3091,3,FALSE)</f>
        <v>Blanton</v>
      </c>
      <c r="C759" s="35">
        <f>VLOOKUP(A759,'Medical Examinations'!A757:M3099,2,FALSE)</f>
        <v>32.11</v>
      </c>
      <c r="D759" s="35">
        <f>VLOOKUP(A759,'Medical Examinations'!A757:M3099,3,FALSE)</f>
        <v>7.06</v>
      </c>
      <c r="E759" s="35" t="str">
        <f>VLOOKUP(A759,'Medical Examinations'!A757:M3099,4,FALSE)</f>
        <v>No</v>
      </c>
      <c r="F759" s="35" t="str">
        <f>VLOOKUP(A759,'Medical Examinations'!A757:M3099,5,FALSE)</f>
        <v>No</v>
      </c>
      <c r="G759" s="35" t="str">
        <f>VLOOKUP(A759,'Medical Examinations'!A757:M3099,6,FALSE)</f>
        <v>No</v>
      </c>
      <c r="H759" s="35">
        <f>VLOOKUP(A759,'Medical Examinations'!$A$2:$M$2344,7,FALSE)</f>
        <v>0</v>
      </c>
      <c r="I759" s="35" t="str">
        <f>VLOOKUP(A759,'Medical Examinations'!A757:M3099,8,FALSE)</f>
        <v>No</v>
      </c>
      <c r="J759" s="35" t="str">
        <f>VLOOKUP(A759,'Medical Examinations'!A757:M3099,9,FALSE)</f>
        <v>OBESITY</v>
      </c>
      <c r="K759" s="35" t="str">
        <f>VLOOKUP(A759,'Medical Examinations'!A757:M3099,10,FALSE)</f>
        <v>DIABETES</v>
      </c>
      <c r="L759" s="47">
        <f>VLOOKUP(A759,'Hospitalisation Details'!A757:M3099,12,FALSE)</f>
        <v>22108</v>
      </c>
      <c r="M759" s="34">
        <f>VLOOKUP(A759,'Hospitalisation Details'!A748:M3090,6,FALSE)</f>
        <v>13555</v>
      </c>
      <c r="N759" s="35" t="str">
        <f>VLOOKUP(A759,'Hospitalisation Details'!A757:M3099,7,FALSE)</f>
        <v>tier - 3</v>
      </c>
      <c r="O759" s="35" t="str">
        <f>VLOOKUP(A759,'Hospitalisation Details'!A757:M3099,8,FALSE)</f>
        <v>tier - 3</v>
      </c>
      <c r="P759" s="35" t="str">
        <f>VLOOKUP(A759,'Hospitalisation Details'!A757:M3099,9,FALSE)</f>
        <v>R1017</v>
      </c>
      <c r="Q759" s="35">
        <f ca="1">VLOOKUP(A759,'Hospitalisation Details'!A757:M3099,13,FALSE)</f>
        <v>64</v>
      </c>
      <c r="R759" s="32"/>
    </row>
    <row r="760" spans="1:18" ht="15.75" x14ac:dyDescent="0.25">
      <c r="A760" s="42" t="s">
        <v>1604</v>
      </c>
      <c r="B760" s="35" t="str">
        <f>VLOOKUP(A760,'Customer Names'!A757:D3092,3,FALSE)</f>
        <v>Bustamante</v>
      </c>
      <c r="C760" s="35">
        <f>VLOOKUP(A760,'Medical Examinations'!A758:M3100,2,FALSE)</f>
        <v>31.78</v>
      </c>
      <c r="D760" s="35">
        <f>VLOOKUP(A760,'Medical Examinations'!A758:M3100,3,FALSE)</f>
        <v>11.35</v>
      </c>
      <c r="E760" s="35" t="str">
        <f>VLOOKUP(A760,'Medical Examinations'!A758:M3100,4,FALSE)</f>
        <v>yes</v>
      </c>
      <c r="F760" s="35" t="str">
        <f>VLOOKUP(A760,'Medical Examinations'!A758:M3100,5,FALSE)</f>
        <v>No</v>
      </c>
      <c r="G760" s="35" t="str">
        <f>VLOOKUP(A760,'Medical Examinations'!A758:M3100,6,FALSE)</f>
        <v>Yes</v>
      </c>
      <c r="H760" s="35">
        <f>VLOOKUP(A760,'Medical Examinations'!$A$2:$M$2344,7,FALSE)</f>
        <v>1</v>
      </c>
      <c r="I760" s="35" t="str">
        <f>VLOOKUP(A760,'Medical Examinations'!A758:M3100,8,FALSE)</f>
        <v>No</v>
      </c>
      <c r="J760" s="35" t="str">
        <f>VLOOKUP(A760,'Medical Examinations'!A758:M3100,9,FALSE)</f>
        <v>OBESITY</v>
      </c>
      <c r="K760" s="35" t="str">
        <f>VLOOKUP(A760,'Medical Examinations'!A758:M3100,10,FALSE)</f>
        <v>DIABETES</v>
      </c>
      <c r="L760" s="47">
        <f>VLOOKUP(A760,'Hospitalisation Details'!A758:M3100,12,FALSE)</f>
        <v>23298</v>
      </c>
      <c r="M760" s="34">
        <f>VLOOKUP(A760,'Hospitalisation Details'!A749:M3091,6,FALSE)</f>
        <v>13511.28</v>
      </c>
      <c r="N760" s="35" t="str">
        <f>VLOOKUP(A760,'Hospitalisation Details'!A758:M3100,7,FALSE)</f>
        <v>tier - 3</v>
      </c>
      <c r="O760" s="35" t="str">
        <f>VLOOKUP(A760,'Hospitalisation Details'!A758:M3100,8,FALSE)</f>
        <v>tier - 1</v>
      </c>
      <c r="P760" s="35" t="str">
        <f>VLOOKUP(A760,'Hospitalisation Details'!A758:M3100,9,FALSE)</f>
        <v>R1012</v>
      </c>
      <c r="Q760" s="35">
        <f ca="1">VLOOKUP(A760,'Hospitalisation Details'!A758:M3100,13,FALSE)</f>
        <v>61</v>
      </c>
      <c r="R760" s="32"/>
    </row>
    <row r="761" spans="1:18" ht="15.75" x14ac:dyDescent="0.25">
      <c r="A761" s="43" t="s">
        <v>1603</v>
      </c>
      <c r="B761" s="35" t="str">
        <f>VLOOKUP(A761,'Customer Names'!A758:D3093,3,FALSE)</f>
        <v>McCann</v>
      </c>
      <c r="C761" s="35">
        <f>VLOOKUP(A761,'Medical Examinations'!A759:M3101,2,FALSE)</f>
        <v>46.89</v>
      </c>
      <c r="D761" s="35">
        <f>VLOOKUP(A761,'Medical Examinations'!A759:M3101,3,FALSE)</f>
        <v>5.52</v>
      </c>
      <c r="E761" s="35" t="str">
        <f>VLOOKUP(A761,'Medical Examinations'!A759:M3101,4,FALSE)</f>
        <v>No</v>
      </c>
      <c r="F761" s="35" t="str">
        <f>VLOOKUP(A761,'Medical Examinations'!A759:M3101,5,FALSE)</f>
        <v>No</v>
      </c>
      <c r="G761" s="35" t="str">
        <f>VLOOKUP(A761,'Medical Examinations'!A759:M3101,6,FALSE)</f>
        <v>No</v>
      </c>
      <c r="H761" s="35">
        <f>VLOOKUP(A761,'Medical Examinations'!$A$2:$M$2344,7,FALSE)</f>
        <v>0</v>
      </c>
      <c r="I761" s="35" t="str">
        <f>VLOOKUP(A761,'Medical Examinations'!A759:M3101,8,FALSE)</f>
        <v>No</v>
      </c>
      <c r="J761" s="35" t="str">
        <f>VLOOKUP(A761,'Medical Examinations'!A759:M3101,9,FALSE)</f>
        <v>OBESITY</v>
      </c>
      <c r="K761" s="35" t="str">
        <f>VLOOKUP(A761,'Medical Examinations'!A759:M3101,10,FALSE)</f>
        <v>NORMAL</v>
      </c>
      <c r="L761" s="47">
        <f>VLOOKUP(A761,'Hospitalisation Details'!A759:M3101,12,FALSE)</f>
        <v>33115</v>
      </c>
      <c r="M761" s="34">
        <f>VLOOKUP(A761,'Hospitalisation Details'!A750:M3092,6,FALSE)</f>
        <v>13480.83</v>
      </c>
      <c r="N761" s="35" t="str">
        <f>VLOOKUP(A761,'Hospitalisation Details'!A759:M3101,7,FALSE)</f>
        <v>tier - 3</v>
      </c>
      <c r="O761" s="35" t="str">
        <f>VLOOKUP(A761,'Hospitalisation Details'!A759:M3101,8,FALSE)</f>
        <v>tier - 2</v>
      </c>
      <c r="P761" s="35" t="str">
        <f>VLOOKUP(A761,'Hospitalisation Details'!A759:M3101,9,FALSE)</f>
        <v>R1023</v>
      </c>
      <c r="Q761" s="35">
        <f ca="1">VLOOKUP(A761,'Hospitalisation Details'!A759:M3101,13,FALSE)</f>
        <v>34</v>
      </c>
      <c r="R761" s="32"/>
    </row>
    <row r="762" spans="1:18" ht="15.75" x14ac:dyDescent="0.25">
      <c r="A762" s="42" t="s">
        <v>1602</v>
      </c>
      <c r="B762" s="35" t="str">
        <f>VLOOKUP(A762,'Customer Names'!A759:D3094,3,FALSE)</f>
        <v>Schmole</v>
      </c>
      <c r="C762" s="35">
        <f>VLOOKUP(A762,'Medical Examinations'!A760:M3102,2,FALSE)</f>
        <v>39.35</v>
      </c>
      <c r="D762" s="35">
        <f>VLOOKUP(A762,'Medical Examinations'!A760:M3102,3,FALSE)</f>
        <v>7.86</v>
      </c>
      <c r="E762" s="35" t="str">
        <f>VLOOKUP(A762,'Medical Examinations'!A760:M3102,4,FALSE)</f>
        <v>yes</v>
      </c>
      <c r="F762" s="35" t="str">
        <f>VLOOKUP(A762,'Medical Examinations'!A760:M3102,5,FALSE)</f>
        <v>No</v>
      </c>
      <c r="G762" s="35" t="str">
        <f>VLOOKUP(A762,'Medical Examinations'!A760:M3102,6,FALSE)</f>
        <v>No</v>
      </c>
      <c r="H762" s="35">
        <f>VLOOKUP(A762,'Medical Examinations'!$A$2:$M$2344,7,FALSE)</f>
        <v>1</v>
      </c>
      <c r="I762" s="35" t="str">
        <f>VLOOKUP(A762,'Medical Examinations'!A760:M3102,8,FALSE)</f>
        <v>No</v>
      </c>
      <c r="J762" s="35" t="str">
        <f>VLOOKUP(A762,'Medical Examinations'!A760:M3102,9,FALSE)</f>
        <v>OBESITY</v>
      </c>
      <c r="K762" s="35" t="str">
        <f>VLOOKUP(A762,'Medical Examinations'!A760:M3102,10,FALSE)</f>
        <v>DIABETES</v>
      </c>
      <c r="L762" s="47">
        <f>VLOOKUP(A762,'Hospitalisation Details'!A760:M3102,12,FALSE)</f>
        <v>27613</v>
      </c>
      <c r="M762" s="34">
        <f>VLOOKUP(A762,'Hospitalisation Details'!A751:M3093,6,FALSE)</f>
        <v>13472.19</v>
      </c>
      <c r="N762" s="35" t="str">
        <f>VLOOKUP(A762,'Hospitalisation Details'!A760:M3102,7,FALSE)</f>
        <v>tier - 3</v>
      </c>
      <c r="O762" s="35" t="str">
        <f>VLOOKUP(A762,'Hospitalisation Details'!A760:M3102,8,FALSE)</f>
        <v>tier - 2</v>
      </c>
      <c r="P762" s="35" t="str">
        <f>VLOOKUP(A762,'Hospitalisation Details'!A760:M3102,9,FALSE)</f>
        <v>R1012</v>
      </c>
      <c r="Q762" s="35">
        <f ca="1">VLOOKUP(A762,'Hospitalisation Details'!A760:M3102,13,FALSE)</f>
        <v>49</v>
      </c>
      <c r="R762" s="32"/>
    </row>
    <row r="763" spans="1:18" ht="15.75" x14ac:dyDescent="0.25">
      <c r="A763" s="43" t="s">
        <v>1601</v>
      </c>
      <c r="B763" s="35" t="str">
        <f>VLOOKUP(A763,'Customer Names'!A760:D3095,3,FALSE)</f>
        <v>Barber</v>
      </c>
      <c r="C763" s="35">
        <f>VLOOKUP(A763,'Medical Examinations'!A761:M3103,2,FALSE)</f>
        <v>39.200000000000003</v>
      </c>
      <c r="D763" s="35">
        <f>VLOOKUP(A763,'Medical Examinations'!A761:M3103,3,FALSE)</f>
        <v>11.38</v>
      </c>
      <c r="E763" s="35" t="str">
        <f>VLOOKUP(A763,'Medical Examinations'!A761:M3103,4,FALSE)</f>
        <v>No</v>
      </c>
      <c r="F763" s="35" t="str">
        <f>VLOOKUP(A763,'Medical Examinations'!A761:M3103,5,FALSE)</f>
        <v>No</v>
      </c>
      <c r="G763" s="35" t="str">
        <f>VLOOKUP(A763,'Medical Examinations'!A761:M3103,6,FALSE)</f>
        <v>No</v>
      </c>
      <c r="H763" s="35">
        <f>VLOOKUP(A763,'Medical Examinations'!$A$2:$M$2344,7,FALSE)</f>
        <v>0</v>
      </c>
      <c r="I763" s="35" t="str">
        <f>VLOOKUP(A763,'Medical Examinations'!A761:M3103,8,FALSE)</f>
        <v>No</v>
      </c>
      <c r="J763" s="35" t="str">
        <f>VLOOKUP(A763,'Medical Examinations'!A761:M3103,9,FALSE)</f>
        <v>OBESITY</v>
      </c>
      <c r="K763" s="35" t="str">
        <f>VLOOKUP(A763,'Medical Examinations'!A761:M3103,10,FALSE)</f>
        <v>DIABETES</v>
      </c>
      <c r="L763" s="47">
        <f>VLOOKUP(A763,'Hospitalisation Details'!A761:M3103,12,FALSE)</f>
        <v>22121</v>
      </c>
      <c r="M763" s="34">
        <f>VLOOKUP(A763,'Hospitalisation Details'!A752:M3094,6,FALSE)</f>
        <v>13470.86</v>
      </c>
      <c r="N763" s="35" t="str">
        <f>VLOOKUP(A763,'Hospitalisation Details'!A761:M3103,7,FALSE)</f>
        <v>tier - 3</v>
      </c>
      <c r="O763" s="35" t="str">
        <f>VLOOKUP(A763,'Hospitalisation Details'!A761:M3103,8,FALSE)</f>
        <v>tier - 3</v>
      </c>
      <c r="P763" s="35" t="str">
        <f>VLOOKUP(A763,'Hospitalisation Details'!A761:M3103,9,FALSE)</f>
        <v>R1011</v>
      </c>
      <c r="Q763" s="35">
        <f ca="1">VLOOKUP(A763,'Hospitalisation Details'!A761:M3103,13,FALSE)</f>
        <v>64</v>
      </c>
      <c r="R763" s="32"/>
    </row>
    <row r="764" spans="1:18" ht="15.75" x14ac:dyDescent="0.25">
      <c r="A764" s="42" t="s">
        <v>1600</v>
      </c>
      <c r="B764" s="35" t="str">
        <f>VLOOKUP(A764,'Customer Names'!A761:D3096,3,FALSE)</f>
        <v>Reichmann</v>
      </c>
      <c r="C764" s="35">
        <f>VLOOKUP(A764,'Medical Examinations'!A762:M3104,2,FALSE)</f>
        <v>39.159999999999997</v>
      </c>
      <c r="D764" s="35">
        <f>VLOOKUP(A764,'Medical Examinations'!A762:M3104,3,FALSE)</f>
        <v>10.48</v>
      </c>
      <c r="E764" s="35" t="str">
        <f>VLOOKUP(A764,'Medical Examinations'!A762:M3104,4,FALSE)</f>
        <v>No</v>
      </c>
      <c r="F764" s="35" t="str">
        <f>VLOOKUP(A764,'Medical Examinations'!A762:M3104,5,FALSE)</f>
        <v>No</v>
      </c>
      <c r="G764" s="35" t="str">
        <f>VLOOKUP(A764,'Medical Examinations'!A762:M3104,6,FALSE)</f>
        <v>No</v>
      </c>
      <c r="H764" s="35">
        <f>VLOOKUP(A764,'Medical Examinations'!$A$2:$M$2344,7,FALSE)</f>
        <v>0</v>
      </c>
      <c r="I764" s="35" t="str">
        <f>VLOOKUP(A764,'Medical Examinations'!A762:M3104,8,FALSE)</f>
        <v>No</v>
      </c>
      <c r="J764" s="35" t="str">
        <f>VLOOKUP(A764,'Medical Examinations'!A762:M3104,9,FALSE)</f>
        <v>OBESITY</v>
      </c>
      <c r="K764" s="35" t="str">
        <f>VLOOKUP(A764,'Medical Examinations'!A762:M3104,10,FALSE)</f>
        <v>DIABETES</v>
      </c>
      <c r="L764" s="47">
        <f>VLOOKUP(A764,'Hospitalisation Details'!A762:M3104,12,FALSE)</f>
        <v>22125</v>
      </c>
      <c r="M764" s="34">
        <f>VLOOKUP(A764,'Hospitalisation Details'!A753:M3095,6,FALSE)</f>
        <v>13470.8</v>
      </c>
      <c r="N764" s="35" t="str">
        <f>VLOOKUP(A764,'Hospitalisation Details'!A762:M3104,7,FALSE)</f>
        <v>tier - 3</v>
      </c>
      <c r="O764" s="35" t="str">
        <f>VLOOKUP(A764,'Hospitalisation Details'!A762:M3104,8,FALSE)</f>
        <v>tier - 2</v>
      </c>
      <c r="P764" s="35" t="str">
        <f>VLOOKUP(A764,'Hospitalisation Details'!A762:M3104,9,FALSE)</f>
        <v>R1013</v>
      </c>
      <c r="Q764" s="35">
        <f ca="1">VLOOKUP(A764,'Hospitalisation Details'!A762:M3104,13,FALSE)</f>
        <v>64</v>
      </c>
      <c r="R764" s="32"/>
    </row>
    <row r="765" spans="1:18" ht="15.75" x14ac:dyDescent="0.25">
      <c r="A765" s="43" t="s">
        <v>1599</v>
      </c>
      <c r="B765" s="35" t="str">
        <f>VLOOKUP(A765,'Customer Names'!A762:D3097,3,FALSE)</f>
        <v>Cavatorta</v>
      </c>
      <c r="C765" s="35">
        <f>VLOOKUP(A765,'Medical Examinations'!A763:M3105,2,FALSE)</f>
        <v>44.1</v>
      </c>
      <c r="D765" s="35">
        <f>VLOOKUP(A765,'Medical Examinations'!A763:M3105,3,FALSE)</f>
        <v>5.04</v>
      </c>
      <c r="E765" s="35" t="str">
        <f>VLOOKUP(A765,'Medical Examinations'!A763:M3105,4,FALSE)</f>
        <v>yes</v>
      </c>
      <c r="F765" s="35" t="str">
        <f>VLOOKUP(A765,'Medical Examinations'!A763:M3105,5,FALSE)</f>
        <v>No</v>
      </c>
      <c r="G765" s="35" t="str">
        <f>VLOOKUP(A765,'Medical Examinations'!A763:M3105,6,FALSE)</f>
        <v>No</v>
      </c>
      <c r="H765" s="35">
        <f>VLOOKUP(A765,'Medical Examinations'!$A$2:$M$2344,7,FALSE)</f>
        <v>0</v>
      </c>
      <c r="I765" s="35" t="str">
        <f>VLOOKUP(A765,'Medical Examinations'!A763:M3105,8,FALSE)</f>
        <v>No</v>
      </c>
      <c r="J765" s="35" t="str">
        <f>VLOOKUP(A765,'Medical Examinations'!A763:M3105,9,FALSE)</f>
        <v>OBESITY</v>
      </c>
      <c r="K765" s="35" t="str">
        <f>VLOOKUP(A765,'Medical Examinations'!A763:M3105,10,FALSE)</f>
        <v>NORMAL</v>
      </c>
      <c r="L765" s="47">
        <f>VLOOKUP(A765,'Hospitalisation Details'!A763:M3105,12,FALSE)</f>
        <v>31278</v>
      </c>
      <c r="M765" s="34">
        <f>VLOOKUP(A765,'Hospitalisation Details'!A754:M3096,6,FALSE)</f>
        <v>13465.8</v>
      </c>
      <c r="N765" s="35" t="str">
        <f>VLOOKUP(A765,'Hospitalisation Details'!A763:M3105,7,FALSE)</f>
        <v>tier - 3</v>
      </c>
      <c r="O765" s="35" t="str">
        <f>VLOOKUP(A765,'Hospitalisation Details'!A763:M3105,8,FALSE)</f>
        <v>tier - 1</v>
      </c>
      <c r="P765" s="35" t="str">
        <f>VLOOKUP(A765,'Hospitalisation Details'!A763:M3105,9,FALSE)</f>
        <v>R1012</v>
      </c>
      <c r="Q765" s="35">
        <f ca="1">VLOOKUP(A765,'Hospitalisation Details'!A763:M3105,13,FALSE)</f>
        <v>39</v>
      </c>
      <c r="R765" s="32"/>
    </row>
    <row r="766" spans="1:18" ht="15.75" x14ac:dyDescent="0.25">
      <c r="A766" s="42" t="s">
        <v>1598</v>
      </c>
      <c r="B766" s="35" t="str">
        <f>VLOOKUP(A766,'Customer Names'!A763:D3098,3,FALSE)</f>
        <v>Yaeger</v>
      </c>
      <c r="C766" s="35">
        <f>VLOOKUP(A766,'Medical Examinations'!A764:M3106,2,FALSE)</f>
        <v>33.200000000000003</v>
      </c>
      <c r="D766" s="35">
        <f>VLOOKUP(A766,'Medical Examinations'!A764:M3106,3,FALSE)</f>
        <v>9.06</v>
      </c>
      <c r="E766" s="35" t="str">
        <f>VLOOKUP(A766,'Medical Examinations'!A764:M3106,4,FALSE)</f>
        <v>No</v>
      </c>
      <c r="F766" s="35" t="str">
        <f>VLOOKUP(A766,'Medical Examinations'!A764:M3106,5,FALSE)</f>
        <v>No</v>
      </c>
      <c r="G766" s="35" t="str">
        <f>VLOOKUP(A766,'Medical Examinations'!A764:M3106,6,FALSE)</f>
        <v>No</v>
      </c>
      <c r="H766" s="35">
        <f>VLOOKUP(A766,'Medical Examinations'!$A$2:$M$2344,7,FALSE)</f>
        <v>0</v>
      </c>
      <c r="I766" s="35" t="str">
        <f>VLOOKUP(A766,'Medical Examinations'!A764:M3106,8,FALSE)</f>
        <v>No</v>
      </c>
      <c r="J766" s="35" t="str">
        <f>VLOOKUP(A766,'Medical Examinations'!A764:M3106,9,FALSE)</f>
        <v>OBESITY</v>
      </c>
      <c r="K766" s="35" t="str">
        <f>VLOOKUP(A766,'Medical Examinations'!A764:M3106,10,FALSE)</f>
        <v>DIABETES</v>
      </c>
      <c r="L766" s="47">
        <f>VLOOKUP(A766,'Hospitalisation Details'!A764:M3106,12,FALSE)</f>
        <v>22266</v>
      </c>
      <c r="M766" s="34">
        <f>VLOOKUP(A766,'Hospitalisation Details'!A755:M3097,6,FALSE)</f>
        <v>13462.52</v>
      </c>
      <c r="N766" s="35" t="str">
        <f>VLOOKUP(A766,'Hospitalisation Details'!A764:M3106,7,FALSE)</f>
        <v>tier - 3</v>
      </c>
      <c r="O766" s="35" t="str">
        <f>VLOOKUP(A766,'Hospitalisation Details'!A764:M3106,8,FALSE)</f>
        <v>tier - 2</v>
      </c>
      <c r="P766" s="35" t="str">
        <f>VLOOKUP(A766,'Hospitalisation Details'!A764:M3106,9,FALSE)</f>
        <v>R1011</v>
      </c>
      <c r="Q766" s="35">
        <f ca="1">VLOOKUP(A766,'Hospitalisation Details'!A764:M3106,13,FALSE)</f>
        <v>64</v>
      </c>
      <c r="R766" s="32"/>
    </row>
    <row r="767" spans="1:18" ht="15.75" x14ac:dyDescent="0.25">
      <c r="A767" s="43" t="s">
        <v>1597</v>
      </c>
      <c r="B767" s="35" t="str">
        <f>VLOOKUP(A767,'Customer Names'!A764:D3099,3,FALSE)</f>
        <v>Hughes</v>
      </c>
      <c r="C767" s="35">
        <f>VLOOKUP(A767,'Medical Examinations'!A765:M3107,2,FALSE)</f>
        <v>29.92</v>
      </c>
      <c r="D767" s="35">
        <f>VLOOKUP(A767,'Medical Examinations'!A765:M3107,3,FALSE)</f>
        <v>11.07</v>
      </c>
      <c r="E767" s="35" t="str">
        <f>VLOOKUP(A767,'Medical Examinations'!A765:M3107,4,FALSE)</f>
        <v>No</v>
      </c>
      <c r="F767" s="35" t="str">
        <f>VLOOKUP(A767,'Medical Examinations'!A765:M3107,5,FALSE)</f>
        <v>No</v>
      </c>
      <c r="G767" s="35" t="str">
        <f>VLOOKUP(A767,'Medical Examinations'!A765:M3107,6,FALSE)</f>
        <v>No</v>
      </c>
      <c r="H767" s="35">
        <f>VLOOKUP(A767,'Medical Examinations'!$A$2:$M$2344,7,FALSE)</f>
        <v>0</v>
      </c>
      <c r="I767" s="35" t="str">
        <f>VLOOKUP(A767,'Medical Examinations'!A765:M3107,8,FALSE)</f>
        <v>No</v>
      </c>
      <c r="J767" s="35" t="str">
        <f>VLOOKUP(A767,'Medical Examinations'!A765:M3107,9,FALSE)</f>
        <v>OVERWEIGHT</v>
      </c>
      <c r="K767" s="35" t="str">
        <f>VLOOKUP(A767,'Medical Examinations'!A765:M3107,10,FALSE)</f>
        <v>DIABETES</v>
      </c>
      <c r="L767" s="47">
        <f>VLOOKUP(A767,'Hospitalisation Details'!A765:M3107,12,FALSE)</f>
        <v>22108</v>
      </c>
      <c r="M767" s="34">
        <f>VLOOKUP(A767,'Hospitalisation Details'!A756:M3098,6,FALSE)</f>
        <v>13457.96</v>
      </c>
      <c r="N767" s="35" t="str">
        <f>VLOOKUP(A767,'Hospitalisation Details'!A765:M3107,7,FALSE)</f>
        <v>tier - 3</v>
      </c>
      <c r="O767" s="35" t="str">
        <f>VLOOKUP(A767,'Hospitalisation Details'!A765:M3107,8,FALSE)</f>
        <v>tier - 1</v>
      </c>
      <c r="P767" s="35" t="str">
        <f>VLOOKUP(A767,'Hospitalisation Details'!A765:M3107,9,FALSE)</f>
        <v>R1013</v>
      </c>
      <c r="Q767" s="35">
        <f ca="1">VLOOKUP(A767,'Hospitalisation Details'!A765:M3107,13,FALSE)</f>
        <v>64</v>
      </c>
      <c r="R767" s="32"/>
    </row>
    <row r="768" spans="1:18" ht="15.75" x14ac:dyDescent="0.25">
      <c r="A768" s="42" t="s">
        <v>1596</v>
      </c>
      <c r="B768" s="35" t="str">
        <f>VLOOKUP(A768,'Customer Names'!A765:D3100,3,FALSE)</f>
        <v>Donahue</v>
      </c>
      <c r="C768" s="35">
        <f>VLOOKUP(A768,'Medical Examinations'!A766:M3108,2,FALSE)</f>
        <v>25</v>
      </c>
      <c r="D768" s="35">
        <f>VLOOKUP(A768,'Medical Examinations'!A766:M3108,3,FALSE)</f>
        <v>10.45</v>
      </c>
      <c r="E768" s="35" t="str">
        <f>VLOOKUP(A768,'Medical Examinations'!A766:M3108,4,FALSE)</f>
        <v>No</v>
      </c>
      <c r="F768" s="35" t="str">
        <f>VLOOKUP(A768,'Medical Examinations'!A766:M3108,5,FALSE)</f>
        <v>No</v>
      </c>
      <c r="G768" s="35" t="str">
        <f>VLOOKUP(A768,'Medical Examinations'!A766:M3108,6,FALSE)</f>
        <v>No</v>
      </c>
      <c r="H768" s="35">
        <f>VLOOKUP(A768,'Medical Examinations'!$A$2:$M$2344,7,FALSE)</f>
        <v>0</v>
      </c>
      <c r="I768" s="35" t="str">
        <f>VLOOKUP(A768,'Medical Examinations'!A766:M3108,8,FALSE)</f>
        <v>No</v>
      </c>
      <c r="J768" s="35" t="str">
        <f>VLOOKUP(A768,'Medical Examinations'!A766:M3108,9,FALSE)</f>
        <v>OVERWEIGHT</v>
      </c>
      <c r="K768" s="35" t="str">
        <f>VLOOKUP(A768,'Medical Examinations'!A766:M3108,10,FALSE)</f>
        <v>DIABETES</v>
      </c>
      <c r="L768" s="47">
        <f>VLOOKUP(A768,'Hospitalisation Details'!A766:M3108,12,FALSE)</f>
        <v>22141</v>
      </c>
      <c r="M768" s="34">
        <f>VLOOKUP(A768,'Hospitalisation Details'!A757:M3099,6,FALSE)</f>
        <v>13451.12</v>
      </c>
      <c r="N768" s="35" t="str">
        <f>VLOOKUP(A768,'Hospitalisation Details'!A766:M3108,7,FALSE)</f>
        <v>tier - 3</v>
      </c>
      <c r="O768" s="35" t="str">
        <f>VLOOKUP(A768,'Hospitalisation Details'!A766:M3108,8,FALSE)</f>
        <v>tier - 1</v>
      </c>
      <c r="P768" s="35" t="str">
        <f>VLOOKUP(A768,'Hospitalisation Details'!A766:M3108,9,FALSE)</f>
        <v>R1011</v>
      </c>
      <c r="Q768" s="35">
        <f ca="1">VLOOKUP(A768,'Hospitalisation Details'!A766:M3108,13,FALSE)</f>
        <v>64</v>
      </c>
      <c r="R768" s="32"/>
    </row>
    <row r="769" spans="1:18" ht="15.75" x14ac:dyDescent="0.25">
      <c r="A769" s="43" t="s">
        <v>1595</v>
      </c>
      <c r="B769" s="35" t="str">
        <f>VLOOKUP(A769,'Customer Names'!A766:D3101,3,FALSE)</f>
        <v>Greenwell</v>
      </c>
      <c r="C769" s="35">
        <f>VLOOKUP(A769,'Medical Examinations'!A767:M3109,2,FALSE)</f>
        <v>38.869999999999997</v>
      </c>
      <c r="D769" s="35">
        <f>VLOOKUP(A769,'Medical Examinations'!A767:M3109,3,FALSE)</f>
        <v>8.6300000000000008</v>
      </c>
      <c r="E769" s="35" t="str">
        <f>VLOOKUP(A769,'Medical Examinations'!A767:M3109,4,FALSE)</f>
        <v>yes</v>
      </c>
      <c r="F769" s="35" t="str">
        <f>VLOOKUP(A769,'Medical Examinations'!A767:M3109,5,FALSE)</f>
        <v>No</v>
      </c>
      <c r="G769" s="35" t="str">
        <f>VLOOKUP(A769,'Medical Examinations'!A767:M3109,6,FALSE)</f>
        <v>No</v>
      </c>
      <c r="H769" s="35">
        <f>VLOOKUP(A769,'Medical Examinations'!$A$2:$M$2344,7,FALSE)</f>
        <v>1</v>
      </c>
      <c r="I769" s="35" t="str">
        <f>VLOOKUP(A769,'Medical Examinations'!A767:M3109,8,FALSE)</f>
        <v>No</v>
      </c>
      <c r="J769" s="35" t="str">
        <f>VLOOKUP(A769,'Medical Examinations'!A767:M3109,9,FALSE)</f>
        <v>OBESITY</v>
      </c>
      <c r="K769" s="35" t="str">
        <f>VLOOKUP(A769,'Medical Examinations'!A767:M3109,10,FALSE)</f>
        <v>DIABETES</v>
      </c>
      <c r="L769" s="47">
        <f>VLOOKUP(A769,'Hospitalisation Details'!A767:M3109,12,FALSE)</f>
        <v>27574</v>
      </c>
      <c r="M769" s="34">
        <f>VLOOKUP(A769,'Hospitalisation Details'!A758:M3100,6,FALSE)</f>
        <v>13440.7</v>
      </c>
      <c r="N769" s="35" t="str">
        <f>VLOOKUP(A769,'Hospitalisation Details'!A767:M3109,7,FALSE)</f>
        <v>tier - 3</v>
      </c>
      <c r="O769" s="35" t="str">
        <f>VLOOKUP(A769,'Hospitalisation Details'!A767:M3109,8,FALSE)</f>
        <v>tier - 2</v>
      </c>
      <c r="P769" s="35" t="str">
        <f>VLOOKUP(A769,'Hospitalisation Details'!A767:M3109,9,FALSE)</f>
        <v>R1012</v>
      </c>
      <c r="Q769" s="35">
        <f ca="1">VLOOKUP(A769,'Hospitalisation Details'!A767:M3109,13,FALSE)</f>
        <v>49</v>
      </c>
      <c r="R769" s="32"/>
    </row>
    <row r="770" spans="1:18" ht="15.75" x14ac:dyDescent="0.25">
      <c r="A770" s="42" t="s">
        <v>1594</v>
      </c>
      <c r="B770" s="35" t="str">
        <f>VLOOKUP(A770,'Customer Names'!A767:D3102,3,FALSE)</f>
        <v>Steele</v>
      </c>
      <c r="C770" s="35">
        <f>VLOOKUP(A770,'Medical Examinations'!A768:M3110,2,FALSE)</f>
        <v>32.299999999999997</v>
      </c>
      <c r="D770" s="35">
        <f>VLOOKUP(A770,'Medical Examinations'!A768:M3110,3,FALSE)</f>
        <v>5.28</v>
      </c>
      <c r="E770" s="35" t="str">
        <f>VLOOKUP(A770,'Medical Examinations'!A768:M3110,4,FALSE)</f>
        <v>yes</v>
      </c>
      <c r="F770" s="35" t="str">
        <f>VLOOKUP(A770,'Medical Examinations'!A768:M3110,5,FALSE)</f>
        <v>No</v>
      </c>
      <c r="G770" s="35" t="str">
        <f>VLOOKUP(A770,'Medical Examinations'!A768:M3110,6,FALSE)</f>
        <v>No</v>
      </c>
      <c r="H770" s="35">
        <f>VLOOKUP(A770,'Medical Examinations'!$A$2:$M$2344,7,FALSE)</f>
        <v>2</v>
      </c>
      <c r="I770" s="35" t="str">
        <f>VLOOKUP(A770,'Medical Examinations'!A768:M3110,8,FALSE)</f>
        <v>No</v>
      </c>
      <c r="J770" s="35" t="str">
        <f>VLOOKUP(A770,'Medical Examinations'!A768:M3110,9,FALSE)</f>
        <v>OBESITY</v>
      </c>
      <c r="K770" s="35" t="str">
        <f>VLOOKUP(A770,'Medical Examinations'!A768:M3110,10,FALSE)</f>
        <v>NORMAL</v>
      </c>
      <c r="L770" s="47">
        <f>VLOOKUP(A770,'Hospitalisation Details'!A768:M3110,12,FALSE)</f>
        <v>24425</v>
      </c>
      <c r="M770" s="34">
        <f>VLOOKUP(A770,'Hospitalisation Details'!A759:M3101,6,FALSE)</f>
        <v>13430.27</v>
      </c>
      <c r="N770" s="35" t="str">
        <f>VLOOKUP(A770,'Hospitalisation Details'!A768:M3110,7,FALSE)</f>
        <v>tier - 3</v>
      </c>
      <c r="O770" s="35" t="str">
        <f>VLOOKUP(A770,'Hospitalisation Details'!A768:M3110,8,FALSE)</f>
        <v>tier - 3</v>
      </c>
      <c r="P770" s="35" t="str">
        <f>VLOOKUP(A770,'Hospitalisation Details'!A768:M3110,9,FALSE)</f>
        <v>R1024</v>
      </c>
      <c r="Q770" s="35">
        <f ca="1">VLOOKUP(A770,'Hospitalisation Details'!A768:M3110,13,FALSE)</f>
        <v>58</v>
      </c>
      <c r="R770" s="32"/>
    </row>
    <row r="771" spans="1:18" ht="15.75" x14ac:dyDescent="0.25">
      <c r="A771" s="43" t="s">
        <v>1593</v>
      </c>
      <c r="B771" s="35" t="str">
        <f>VLOOKUP(A771,'Customer Names'!A768:D3103,3,FALSE)</f>
        <v>Gunter</v>
      </c>
      <c r="C771" s="35">
        <f>VLOOKUP(A771,'Medical Examinations'!A769:M3111,2,FALSE)</f>
        <v>31.16</v>
      </c>
      <c r="D771" s="35">
        <f>VLOOKUP(A771,'Medical Examinations'!A769:M3111,3,FALSE)</f>
        <v>7.49</v>
      </c>
      <c r="E771" s="35" t="str">
        <f>VLOOKUP(A771,'Medical Examinations'!A769:M3111,4,FALSE)</f>
        <v>yes</v>
      </c>
      <c r="F771" s="35" t="str">
        <f>VLOOKUP(A771,'Medical Examinations'!A769:M3111,5,FALSE)</f>
        <v>No</v>
      </c>
      <c r="G771" s="35" t="str">
        <f>VLOOKUP(A771,'Medical Examinations'!A769:M3111,6,FALSE)</f>
        <v>No</v>
      </c>
      <c r="H771" s="35">
        <f>VLOOKUP(A771,'Medical Examinations'!$A$2:$M$2344,7,FALSE)</f>
        <v>2</v>
      </c>
      <c r="I771" s="35" t="str">
        <f>VLOOKUP(A771,'Medical Examinations'!A769:M3111,8,FALSE)</f>
        <v>No</v>
      </c>
      <c r="J771" s="35" t="str">
        <f>VLOOKUP(A771,'Medical Examinations'!A769:M3111,9,FALSE)</f>
        <v>OBESITY</v>
      </c>
      <c r="K771" s="35" t="str">
        <f>VLOOKUP(A771,'Medical Examinations'!A769:M3111,10,FALSE)</f>
        <v>DIABETES</v>
      </c>
      <c r="L771" s="47">
        <f>VLOOKUP(A771,'Hospitalisation Details'!A769:M3111,12,FALSE)</f>
        <v>22588</v>
      </c>
      <c r="M771" s="34">
        <f>VLOOKUP(A771,'Hospitalisation Details'!A760:M3102,6,FALSE)</f>
        <v>13429.04</v>
      </c>
      <c r="N771" s="35" t="str">
        <f>VLOOKUP(A771,'Hospitalisation Details'!A769:M3111,7,FALSE)</f>
        <v>tier - 3</v>
      </c>
      <c r="O771" s="35" t="str">
        <f>VLOOKUP(A771,'Hospitalisation Details'!A769:M3111,8,FALSE)</f>
        <v>tier - 3</v>
      </c>
      <c r="P771" s="35" t="str">
        <f>VLOOKUP(A771,'Hospitalisation Details'!A769:M3111,9,FALSE)</f>
        <v>R1012</v>
      </c>
      <c r="Q771" s="35">
        <f ca="1">VLOOKUP(A771,'Hospitalisation Details'!A769:M3111,13,FALSE)</f>
        <v>63</v>
      </c>
      <c r="R771" s="32"/>
    </row>
    <row r="772" spans="1:18" ht="15.75" x14ac:dyDescent="0.25">
      <c r="A772" s="42" t="s">
        <v>1592</v>
      </c>
      <c r="B772" s="35" t="str">
        <f>VLOOKUP(A772,'Customer Names'!A769:D3104,3,FALSE)</f>
        <v>McDonough</v>
      </c>
      <c r="C772" s="35">
        <f>VLOOKUP(A772,'Medical Examinations'!A770:M3112,2,FALSE)</f>
        <v>54.59</v>
      </c>
      <c r="D772" s="35">
        <f>VLOOKUP(A772,'Medical Examinations'!A770:M3112,3,FALSE)</f>
        <v>4.2699999999999996</v>
      </c>
      <c r="E772" s="35" t="str">
        <f>VLOOKUP(A772,'Medical Examinations'!A770:M3112,4,FALSE)</f>
        <v>No</v>
      </c>
      <c r="F772" s="35" t="str">
        <f>VLOOKUP(A772,'Medical Examinations'!A770:M3112,5,FALSE)</f>
        <v>No</v>
      </c>
      <c r="G772" s="35" t="str">
        <f>VLOOKUP(A772,'Medical Examinations'!A770:M3112,6,FALSE)</f>
        <v>No</v>
      </c>
      <c r="H772" s="35">
        <f>VLOOKUP(A772,'Medical Examinations'!$A$2:$M$2344,7,FALSE)</f>
        <v>0</v>
      </c>
      <c r="I772" s="35" t="str">
        <f>VLOOKUP(A772,'Medical Examinations'!A770:M3112,8,FALSE)</f>
        <v>No</v>
      </c>
      <c r="J772" s="35" t="str">
        <f>VLOOKUP(A772,'Medical Examinations'!A770:M3112,9,FALSE)</f>
        <v>OBESITY</v>
      </c>
      <c r="K772" s="35" t="str">
        <f>VLOOKUP(A772,'Medical Examinations'!A770:M3112,10,FALSE)</f>
        <v>NORMAL</v>
      </c>
      <c r="L772" s="47">
        <f>VLOOKUP(A772,'Hospitalisation Details'!A770:M3112,12,FALSE)</f>
        <v>34502</v>
      </c>
      <c r="M772" s="34">
        <f>VLOOKUP(A772,'Hospitalisation Details'!A761:M3103,6,FALSE)</f>
        <v>13417.05</v>
      </c>
      <c r="N772" s="35" t="str">
        <f>VLOOKUP(A772,'Hospitalisation Details'!A770:M3112,7,FALSE)</f>
        <v>tier - 3</v>
      </c>
      <c r="O772" s="35" t="str">
        <f>VLOOKUP(A772,'Hospitalisation Details'!A770:M3112,8,FALSE)</f>
        <v>tier - 3</v>
      </c>
      <c r="P772" s="35" t="str">
        <f>VLOOKUP(A772,'Hospitalisation Details'!A770:M3112,9,FALSE)</f>
        <v>R1012</v>
      </c>
      <c r="Q772" s="35">
        <f ca="1">VLOOKUP(A772,'Hospitalisation Details'!A770:M3112,13,FALSE)</f>
        <v>30</v>
      </c>
      <c r="R772" s="32"/>
    </row>
    <row r="773" spans="1:18" ht="15.75" x14ac:dyDescent="0.25">
      <c r="A773" s="43" t="s">
        <v>1591</v>
      </c>
      <c r="B773" s="35" t="str">
        <f>VLOOKUP(A773,'Customer Names'!A770:D3105,3,FALSE)</f>
        <v>Sweetland</v>
      </c>
      <c r="C773" s="35">
        <f>VLOOKUP(A773,'Medical Examinations'!A771:M3113,2,FALSE)</f>
        <v>21.09</v>
      </c>
      <c r="D773" s="35">
        <f>VLOOKUP(A773,'Medical Examinations'!A771:M3113,3,FALSE)</f>
        <v>9.2200000000000006</v>
      </c>
      <c r="E773" s="35" t="str">
        <f>VLOOKUP(A773,'Medical Examinations'!A771:M3113,4,FALSE)</f>
        <v>yes</v>
      </c>
      <c r="F773" s="35" t="str">
        <f>VLOOKUP(A773,'Medical Examinations'!A771:M3113,5,FALSE)</f>
        <v>No</v>
      </c>
      <c r="G773" s="35" t="str">
        <f>VLOOKUP(A773,'Medical Examinations'!A771:M3113,6,FALSE)</f>
        <v>No</v>
      </c>
      <c r="H773" s="35">
        <f>VLOOKUP(A773,'Medical Examinations'!$A$2:$M$2344,7,FALSE)</f>
        <v>2</v>
      </c>
      <c r="I773" s="35" t="str">
        <f>VLOOKUP(A773,'Medical Examinations'!A771:M3113,8,FALSE)</f>
        <v>No</v>
      </c>
      <c r="J773" s="35" t="str">
        <f>VLOOKUP(A773,'Medical Examinations'!A771:M3113,9,FALSE)</f>
        <v>NORMAL WEIGHT</v>
      </c>
      <c r="K773" s="35" t="str">
        <f>VLOOKUP(A773,'Medical Examinations'!A771:M3113,10,FALSE)</f>
        <v>DIABETES</v>
      </c>
      <c r="L773" s="47">
        <f>VLOOKUP(A773,'Hospitalisation Details'!A771:M3113,12,FALSE)</f>
        <v>22484</v>
      </c>
      <c r="M773" s="34">
        <f>VLOOKUP(A773,'Hospitalisation Details'!A762:M3104,6,FALSE)</f>
        <v>13415.04</v>
      </c>
      <c r="N773" s="35" t="str">
        <f>VLOOKUP(A773,'Hospitalisation Details'!A771:M3113,7,FALSE)</f>
        <v>tier - 3</v>
      </c>
      <c r="O773" s="35" t="str">
        <f>VLOOKUP(A773,'Hospitalisation Details'!A771:M3113,8,FALSE)</f>
        <v>tier - 2</v>
      </c>
      <c r="P773" s="35" t="str">
        <f>VLOOKUP(A773,'Hospitalisation Details'!A771:M3113,9,FALSE)</f>
        <v>R1012</v>
      </c>
      <c r="Q773" s="35">
        <f ca="1">VLOOKUP(A773,'Hospitalisation Details'!A771:M3113,13,FALSE)</f>
        <v>63</v>
      </c>
      <c r="R773" s="32"/>
    </row>
    <row r="774" spans="1:18" ht="15.75" x14ac:dyDescent="0.25">
      <c r="A774" s="42" t="s">
        <v>1590</v>
      </c>
      <c r="B774" s="35" t="str">
        <f>VLOOKUP(A774,'Customer Names'!A771:D3106,3,FALSE)</f>
        <v>Hammersmith</v>
      </c>
      <c r="C774" s="35">
        <f>VLOOKUP(A774,'Medical Examinations'!A772:M3114,2,FALSE)</f>
        <v>52.41</v>
      </c>
      <c r="D774" s="35">
        <f>VLOOKUP(A774,'Medical Examinations'!A772:M3114,3,FALSE)</f>
        <v>5.99</v>
      </c>
      <c r="E774" s="35" t="str">
        <f>VLOOKUP(A774,'Medical Examinations'!A772:M3114,4,FALSE)</f>
        <v>No</v>
      </c>
      <c r="F774" s="35" t="str">
        <f>VLOOKUP(A774,'Medical Examinations'!A772:M3114,5,FALSE)</f>
        <v>No</v>
      </c>
      <c r="G774" s="35" t="str">
        <f>VLOOKUP(A774,'Medical Examinations'!A772:M3114,6,FALSE)</f>
        <v>No</v>
      </c>
      <c r="H774" s="35">
        <f>VLOOKUP(A774,'Medical Examinations'!$A$2:$M$2344,7,FALSE)</f>
        <v>1</v>
      </c>
      <c r="I774" s="35" t="str">
        <f>VLOOKUP(A774,'Medical Examinations'!A772:M3114,8,FALSE)</f>
        <v>No</v>
      </c>
      <c r="J774" s="35" t="str">
        <f>VLOOKUP(A774,'Medical Examinations'!A772:M3114,9,FALSE)</f>
        <v>OBESITY</v>
      </c>
      <c r="K774" s="35" t="str">
        <f>VLOOKUP(A774,'Medical Examinations'!A772:M3114,10,FALSE)</f>
        <v>PREDIABETES</v>
      </c>
      <c r="L774" s="47">
        <f>VLOOKUP(A774,'Hospitalisation Details'!A772:M3114,12,FALSE)</f>
        <v>33957</v>
      </c>
      <c r="M774" s="34">
        <f>VLOOKUP(A774,'Hospitalisation Details'!A763:M3105,6,FALSE)</f>
        <v>13412.97</v>
      </c>
      <c r="N774" s="35" t="str">
        <f>VLOOKUP(A774,'Hospitalisation Details'!A772:M3114,7,FALSE)</f>
        <v>tier - 3</v>
      </c>
      <c r="O774" s="35" t="str">
        <f>VLOOKUP(A774,'Hospitalisation Details'!A772:M3114,8,FALSE)</f>
        <v>tier - 3</v>
      </c>
      <c r="P774" s="35" t="str">
        <f>VLOOKUP(A774,'Hospitalisation Details'!A772:M3114,9,FALSE)</f>
        <v>R1023</v>
      </c>
      <c r="Q774" s="35">
        <f ca="1">VLOOKUP(A774,'Hospitalisation Details'!A772:M3114,13,FALSE)</f>
        <v>32</v>
      </c>
      <c r="R774" s="32"/>
    </row>
    <row r="775" spans="1:18" ht="15.75" x14ac:dyDescent="0.25">
      <c r="A775" s="43" t="s">
        <v>1589</v>
      </c>
      <c r="B775" s="35" t="str">
        <f>VLOOKUP(A775,'Customer Names'!A772:D3107,3,FALSE)</f>
        <v>French</v>
      </c>
      <c r="C775" s="35">
        <f>VLOOKUP(A775,'Medical Examinations'!A773:M3115,2,FALSE)</f>
        <v>41.47</v>
      </c>
      <c r="D775" s="35">
        <f>VLOOKUP(A775,'Medical Examinations'!A773:M3115,3,FALSE)</f>
        <v>5.86</v>
      </c>
      <c r="E775" s="35" t="str">
        <f>VLOOKUP(A775,'Medical Examinations'!A773:M3115,4,FALSE)</f>
        <v>yes</v>
      </c>
      <c r="F775" s="35" t="str">
        <f>VLOOKUP(A775,'Medical Examinations'!A773:M3115,5,FALSE)</f>
        <v>No</v>
      </c>
      <c r="G775" s="35" t="str">
        <f>VLOOKUP(A775,'Medical Examinations'!A773:M3115,6,FALSE)</f>
        <v>No</v>
      </c>
      <c r="H775" s="35">
        <f>VLOOKUP(A775,'Medical Examinations'!$A$2:$M$2344,7,FALSE)</f>
        <v>2</v>
      </c>
      <c r="I775" s="35" t="str">
        <f>VLOOKUP(A775,'Medical Examinations'!A773:M3115,8,FALSE)</f>
        <v>No</v>
      </c>
      <c r="J775" s="35" t="str">
        <f>VLOOKUP(A775,'Medical Examinations'!A773:M3115,9,FALSE)</f>
        <v>OBESITY</v>
      </c>
      <c r="K775" s="35" t="str">
        <f>VLOOKUP(A775,'Medical Examinations'!A773:M3115,10,FALSE)</f>
        <v>PREDIABETES</v>
      </c>
      <c r="L775" s="47">
        <f>VLOOKUP(A775,'Hospitalisation Details'!A773:M3115,12,FALSE)</f>
        <v>21904</v>
      </c>
      <c r="M775" s="34">
        <f>VLOOKUP(A775,'Hospitalisation Details'!A764:M3106,6,FALSE)</f>
        <v>13405.39</v>
      </c>
      <c r="N775" s="35" t="str">
        <f>VLOOKUP(A775,'Hospitalisation Details'!A773:M3115,7,FALSE)</f>
        <v>tier - 3</v>
      </c>
      <c r="O775" s="35" t="str">
        <f>VLOOKUP(A775,'Hospitalisation Details'!A773:M3115,8,FALSE)</f>
        <v>tier - 3</v>
      </c>
      <c r="P775" s="35" t="str">
        <f>VLOOKUP(A775,'Hospitalisation Details'!A773:M3115,9,FALSE)</f>
        <v>R1013</v>
      </c>
      <c r="Q775" s="35">
        <f ca="1">VLOOKUP(A775,'Hospitalisation Details'!A773:M3115,13,FALSE)</f>
        <v>65</v>
      </c>
      <c r="R775" s="32"/>
    </row>
    <row r="776" spans="1:18" ht="15.75" x14ac:dyDescent="0.25">
      <c r="A776" s="42" t="s">
        <v>1588</v>
      </c>
      <c r="B776" s="35" t="str">
        <f>VLOOKUP(A776,'Customer Names'!A773:D3108,3,FALSE)</f>
        <v>Garbe</v>
      </c>
      <c r="C776" s="35">
        <f>VLOOKUP(A776,'Medical Examinations'!A774:M3116,2,FALSE)</f>
        <v>33.1</v>
      </c>
      <c r="D776" s="35">
        <f>VLOOKUP(A776,'Medical Examinations'!A774:M3116,3,FALSE)</f>
        <v>5.19</v>
      </c>
      <c r="E776" s="35" t="str">
        <f>VLOOKUP(A776,'Medical Examinations'!A774:M3116,4,FALSE)</f>
        <v>yes</v>
      </c>
      <c r="F776" s="35" t="str">
        <f>VLOOKUP(A776,'Medical Examinations'!A774:M3116,5,FALSE)</f>
        <v>No</v>
      </c>
      <c r="G776" s="35" t="str">
        <f>VLOOKUP(A776,'Medical Examinations'!A774:M3116,6,FALSE)</f>
        <v>No</v>
      </c>
      <c r="H776" s="35">
        <f>VLOOKUP(A776,'Medical Examinations'!$A$2:$M$2344,7,FALSE)</f>
        <v>2</v>
      </c>
      <c r="I776" s="35" t="str">
        <f>VLOOKUP(A776,'Medical Examinations'!A774:M3116,8,FALSE)</f>
        <v>No</v>
      </c>
      <c r="J776" s="35" t="str">
        <f>VLOOKUP(A776,'Medical Examinations'!A774:M3116,9,FALSE)</f>
        <v>OBESITY</v>
      </c>
      <c r="K776" s="35" t="str">
        <f>VLOOKUP(A776,'Medical Examinations'!A774:M3116,10,FALSE)</f>
        <v>NORMAL</v>
      </c>
      <c r="L776" s="47">
        <f>VLOOKUP(A776,'Hospitalisation Details'!A774:M3116,12,FALSE)</f>
        <v>21879</v>
      </c>
      <c r="M776" s="34">
        <f>VLOOKUP(A776,'Hospitalisation Details'!A765:M3107,6,FALSE)</f>
        <v>13393.76</v>
      </c>
      <c r="N776" s="35" t="str">
        <f>VLOOKUP(A776,'Hospitalisation Details'!A774:M3116,7,FALSE)</f>
        <v>tier - 3</v>
      </c>
      <c r="O776" s="35" t="str">
        <f>VLOOKUP(A776,'Hospitalisation Details'!A774:M3116,8,FALSE)</f>
        <v>tier - 1</v>
      </c>
      <c r="P776" s="35" t="str">
        <f>VLOOKUP(A776,'Hospitalisation Details'!A774:M3116,9,FALSE)</f>
        <v>R1011</v>
      </c>
      <c r="Q776" s="35">
        <f ca="1">VLOOKUP(A776,'Hospitalisation Details'!A774:M3116,13,FALSE)</f>
        <v>65</v>
      </c>
      <c r="R776" s="32"/>
    </row>
    <row r="777" spans="1:18" ht="15.75" x14ac:dyDescent="0.25">
      <c r="A777" s="43" t="s">
        <v>1587</v>
      </c>
      <c r="B777" s="35" t="str">
        <f>VLOOKUP(A777,'Customer Names'!A774:D3109,3,FALSE)</f>
        <v>Duncan</v>
      </c>
      <c r="C777" s="35">
        <f>VLOOKUP(A777,'Medical Examinations'!A775:M3117,2,FALSE)</f>
        <v>30.8</v>
      </c>
      <c r="D777" s="35">
        <f>VLOOKUP(A777,'Medical Examinations'!A775:M3117,3,FALSE)</f>
        <v>4.37</v>
      </c>
      <c r="E777" s="35" t="str">
        <f>VLOOKUP(A777,'Medical Examinations'!A775:M3117,4,FALSE)</f>
        <v>yes</v>
      </c>
      <c r="F777" s="35" t="str">
        <f>VLOOKUP(A777,'Medical Examinations'!A775:M3117,5,FALSE)</f>
        <v>No</v>
      </c>
      <c r="G777" s="35" t="str">
        <f>VLOOKUP(A777,'Medical Examinations'!A775:M3117,6,FALSE)</f>
        <v>No</v>
      </c>
      <c r="H777" s="35">
        <f>VLOOKUP(A777,'Medical Examinations'!$A$2:$M$2344,7,FALSE)</f>
        <v>2</v>
      </c>
      <c r="I777" s="35" t="str">
        <f>VLOOKUP(A777,'Medical Examinations'!A775:M3117,8,FALSE)</f>
        <v>No</v>
      </c>
      <c r="J777" s="35" t="str">
        <f>VLOOKUP(A777,'Medical Examinations'!A775:M3117,9,FALSE)</f>
        <v>OBESITY</v>
      </c>
      <c r="K777" s="35" t="str">
        <f>VLOOKUP(A777,'Medical Examinations'!A775:M3117,10,FALSE)</f>
        <v>NORMAL</v>
      </c>
      <c r="L777" s="47">
        <f>VLOOKUP(A777,'Hospitalisation Details'!A775:M3117,12,FALSE)</f>
        <v>21893</v>
      </c>
      <c r="M777" s="34">
        <f>VLOOKUP(A777,'Hospitalisation Details'!A766:M3108,6,FALSE)</f>
        <v>13390.56</v>
      </c>
      <c r="N777" s="35" t="str">
        <f>VLOOKUP(A777,'Hospitalisation Details'!A775:M3117,7,FALSE)</f>
        <v>tier - 3</v>
      </c>
      <c r="O777" s="35" t="str">
        <f>VLOOKUP(A777,'Hospitalisation Details'!A775:M3117,8,FALSE)</f>
        <v>tier - 3</v>
      </c>
      <c r="P777" s="35" t="str">
        <f>VLOOKUP(A777,'Hospitalisation Details'!A775:M3117,9,FALSE)</f>
        <v>R1011</v>
      </c>
      <c r="Q777" s="35">
        <f ca="1">VLOOKUP(A777,'Hospitalisation Details'!A775:M3117,13,FALSE)</f>
        <v>65</v>
      </c>
      <c r="R777" s="32"/>
    </row>
    <row r="778" spans="1:18" ht="15.75" x14ac:dyDescent="0.25">
      <c r="A778" s="42" t="s">
        <v>1586</v>
      </c>
      <c r="B778" s="35" t="str">
        <f>VLOOKUP(A778,'Customer Names'!A775:D3110,3,FALSE)</f>
        <v>Wallace</v>
      </c>
      <c r="C778" s="35">
        <f>VLOOKUP(A778,'Medical Examinations'!A776:M3118,2,FALSE)</f>
        <v>42.06</v>
      </c>
      <c r="D778" s="35">
        <f>VLOOKUP(A778,'Medical Examinations'!A776:M3118,3,FALSE)</f>
        <v>5.32</v>
      </c>
      <c r="E778" s="35" t="str">
        <f>VLOOKUP(A778,'Medical Examinations'!A776:M3118,4,FALSE)</f>
        <v>No</v>
      </c>
      <c r="F778" s="35" t="str">
        <f>VLOOKUP(A778,'Medical Examinations'!A776:M3118,5,FALSE)</f>
        <v>No</v>
      </c>
      <c r="G778" s="35" t="str">
        <f>VLOOKUP(A778,'Medical Examinations'!A776:M3118,6,FALSE)</f>
        <v>No</v>
      </c>
      <c r="H778" s="35">
        <f>VLOOKUP(A778,'Medical Examinations'!$A$2:$M$2344,7,FALSE)</f>
        <v>1</v>
      </c>
      <c r="I778" s="35" t="str">
        <f>VLOOKUP(A778,'Medical Examinations'!A776:M3118,8,FALSE)</f>
        <v>No</v>
      </c>
      <c r="J778" s="35" t="str">
        <f>VLOOKUP(A778,'Medical Examinations'!A776:M3118,9,FALSE)</f>
        <v>OBESITY</v>
      </c>
      <c r="K778" s="35" t="str">
        <f>VLOOKUP(A778,'Medical Examinations'!A776:M3118,10,FALSE)</f>
        <v>NORMAL</v>
      </c>
      <c r="L778" s="47">
        <f>VLOOKUP(A778,'Hospitalisation Details'!A776:M3118,12,FALSE)</f>
        <v>30839</v>
      </c>
      <c r="M778" s="34">
        <f>VLOOKUP(A778,'Hospitalisation Details'!A767:M3109,6,FALSE)</f>
        <v>13383.67</v>
      </c>
      <c r="N778" s="35" t="str">
        <f>VLOOKUP(A778,'Hospitalisation Details'!A776:M3118,7,FALSE)</f>
        <v>tier - 3</v>
      </c>
      <c r="O778" s="35" t="str">
        <f>VLOOKUP(A778,'Hospitalisation Details'!A776:M3118,8,FALSE)</f>
        <v>tier - 2</v>
      </c>
      <c r="P778" s="35" t="str">
        <f>VLOOKUP(A778,'Hospitalisation Details'!A776:M3118,9,FALSE)</f>
        <v>R1023</v>
      </c>
      <c r="Q778" s="35">
        <f ca="1">VLOOKUP(A778,'Hospitalisation Details'!A776:M3118,13,FALSE)</f>
        <v>40</v>
      </c>
      <c r="R778" s="32"/>
    </row>
    <row r="779" spans="1:18" ht="15.75" x14ac:dyDescent="0.25">
      <c r="A779" s="43" t="s">
        <v>1585</v>
      </c>
      <c r="B779" s="35" t="str">
        <f>VLOOKUP(A779,'Customer Names'!A776:D3111,3,FALSE)</f>
        <v>Tillman</v>
      </c>
      <c r="C779" s="35">
        <f>VLOOKUP(A779,'Medical Examinations'!A777:M3119,2,FALSE)</f>
        <v>39.270000000000003</v>
      </c>
      <c r="D779" s="35">
        <f>VLOOKUP(A779,'Medical Examinations'!A777:M3119,3,FALSE)</f>
        <v>5.64</v>
      </c>
      <c r="E779" s="35" t="str">
        <f>VLOOKUP(A779,'Medical Examinations'!A777:M3119,4,FALSE)</f>
        <v>No</v>
      </c>
      <c r="F779" s="35" t="str">
        <f>VLOOKUP(A779,'Medical Examinations'!A777:M3119,5,FALSE)</f>
        <v>No</v>
      </c>
      <c r="G779" s="35" t="str">
        <f>VLOOKUP(A779,'Medical Examinations'!A777:M3119,6,FALSE)</f>
        <v>Yes</v>
      </c>
      <c r="H779" s="35">
        <f>VLOOKUP(A779,'Medical Examinations'!$A$2:$M$2344,7,FALSE)</f>
        <v>1</v>
      </c>
      <c r="I779" s="35" t="str">
        <f>VLOOKUP(A779,'Medical Examinations'!A777:M3119,8,FALSE)</f>
        <v>No</v>
      </c>
      <c r="J779" s="35" t="str">
        <f>VLOOKUP(A779,'Medical Examinations'!A777:M3119,9,FALSE)</f>
        <v>OBESITY</v>
      </c>
      <c r="K779" s="35" t="str">
        <f>VLOOKUP(A779,'Medical Examinations'!A777:M3119,10,FALSE)</f>
        <v>NORMAL</v>
      </c>
      <c r="L779" s="47">
        <f>VLOOKUP(A779,'Hospitalisation Details'!A777:M3119,12,FALSE)</f>
        <v>29128</v>
      </c>
      <c r="M779" s="34">
        <f>VLOOKUP(A779,'Hospitalisation Details'!A768:M3110,6,FALSE)</f>
        <v>13377.41</v>
      </c>
      <c r="N779" s="35" t="str">
        <f>VLOOKUP(A779,'Hospitalisation Details'!A777:M3119,7,FALSE)</f>
        <v>tier - 3</v>
      </c>
      <c r="O779" s="35" t="str">
        <f>VLOOKUP(A779,'Hospitalisation Details'!A777:M3119,8,FALSE)</f>
        <v>tier - 3</v>
      </c>
      <c r="P779" s="35" t="str">
        <f>VLOOKUP(A779,'Hospitalisation Details'!A777:M3119,9,FALSE)</f>
        <v>R1026</v>
      </c>
      <c r="Q779" s="35">
        <f ca="1">VLOOKUP(A779,'Hospitalisation Details'!A777:M3119,13,FALSE)</f>
        <v>45</v>
      </c>
      <c r="R779" s="32"/>
    </row>
    <row r="780" spans="1:18" ht="15.75" x14ac:dyDescent="0.25">
      <c r="A780" s="42" t="s">
        <v>1584</v>
      </c>
      <c r="B780" s="35" t="str">
        <f>VLOOKUP(A780,'Customer Names'!A777:D3112,3,FALSE)</f>
        <v>Lee</v>
      </c>
      <c r="C780" s="35">
        <f>VLOOKUP(A780,'Medical Examinations'!A778:M3120,2,FALSE)</f>
        <v>30.71</v>
      </c>
      <c r="D780" s="35">
        <f>VLOOKUP(A780,'Medical Examinations'!A778:M3120,3,FALSE)</f>
        <v>5.59</v>
      </c>
      <c r="E780" s="35" t="str">
        <f>VLOOKUP(A780,'Medical Examinations'!A778:M3120,4,FALSE)</f>
        <v>yes</v>
      </c>
      <c r="F780" s="35" t="str">
        <f>VLOOKUP(A780,'Medical Examinations'!A778:M3120,5,FALSE)</f>
        <v>No</v>
      </c>
      <c r="G780" s="35" t="str">
        <f>VLOOKUP(A780,'Medical Examinations'!A778:M3120,6,FALSE)</f>
        <v>No</v>
      </c>
      <c r="H780" s="35">
        <f>VLOOKUP(A780,'Medical Examinations'!$A$2:$M$2344,7,FALSE)</f>
        <v>1</v>
      </c>
      <c r="I780" s="35" t="str">
        <f>VLOOKUP(A780,'Medical Examinations'!A778:M3120,8,FALSE)</f>
        <v>No</v>
      </c>
      <c r="J780" s="35" t="str">
        <f>VLOOKUP(A780,'Medical Examinations'!A778:M3120,9,FALSE)</f>
        <v>OBESITY</v>
      </c>
      <c r="K780" s="35" t="str">
        <f>VLOOKUP(A780,'Medical Examinations'!A778:M3120,10,FALSE)</f>
        <v>NORMAL</v>
      </c>
      <c r="L780" s="47">
        <f>VLOOKUP(A780,'Hospitalisation Details'!A778:M3120,12,FALSE)</f>
        <v>23644</v>
      </c>
      <c r="M780" s="34">
        <f>VLOOKUP(A780,'Hospitalisation Details'!A769:M3111,6,FALSE)</f>
        <v>13375.76</v>
      </c>
      <c r="N780" s="35" t="str">
        <f>VLOOKUP(A780,'Hospitalisation Details'!A778:M3120,7,FALSE)</f>
        <v>tier - 3</v>
      </c>
      <c r="O780" s="35" t="str">
        <f>VLOOKUP(A780,'Hospitalisation Details'!A778:M3120,8,FALSE)</f>
        <v>tier - 2</v>
      </c>
      <c r="P780" s="35" t="str">
        <f>VLOOKUP(A780,'Hospitalisation Details'!A778:M3120,9,FALSE)</f>
        <v>R1025</v>
      </c>
      <c r="Q780" s="35">
        <f ca="1">VLOOKUP(A780,'Hospitalisation Details'!A778:M3120,13,FALSE)</f>
        <v>60</v>
      </c>
      <c r="R780" s="32"/>
    </row>
    <row r="781" spans="1:18" ht="15.75" x14ac:dyDescent="0.25">
      <c r="A781" s="43" t="s">
        <v>1583</v>
      </c>
      <c r="B781" s="35" t="str">
        <f>VLOOKUP(A781,'Customer Names'!A778:D3113,3,FALSE)</f>
        <v>Taylor</v>
      </c>
      <c r="C781" s="35">
        <f>VLOOKUP(A781,'Medical Examinations'!A779:M3121,2,FALSE)</f>
        <v>47.19</v>
      </c>
      <c r="D781" s="35">
        <f>VLOOKUP(A781,'Medical Examinations'!A779:M3121,3,FALSE)</f>
        <v>5.29</v>
      </c>
      <c r="E781" s="35" t="str">
        <f>VLOOKUP(A781,'Medical Examinations'!A779:M3121,4,FALSE)</f>
        <v>No</v>
      </c>
      <c r="F781" s="35" t="str">
        <f>VLOOKUP(A781,'Medical Examinations'!A779:M3121,5,FALSE)</f>
        <v>No</v>
      </c>
      <c r="G781" s="35" t="str">
        <f>VLOOKUP(A781,'Medical Examinations'!A779:M3121,6,FALSE)</f>
        <v>No</v>
      </c>
      <c r="H781" s="35">
        <f>VLOOKUP(A781,'Medical Examinations'!$A$2:$M$2344,7,FALSE)</f>
        <v>0</v>
      </c>
      <c r="I781" s="35" t="str">
        <f>VLOOKUP(A781,'Medical Examinations'!A779:M3121,8,FALSE)</f>
        <v>No</v>
      </c>
      <c r="J781" s="35" t="str">
        <f>VLOOKUP(A781,'Medical Examinations'!A779:M3121,9,FALSE)</f>
        <v>OBESITY</v>
      </c>
      <c r="K781" s="35" t="str">
        <f>VLOOKUP(A781,'Medical Examinations'!A779:M3121,10,FALSE)</f>
        <v>NORMAL</v>
      </c>
      <c r="L781" s="47">
        <f>VLOOKUP(A781,'Hospitalisation Details'!A779:M3121,12,FALSE)</f>
        <v>33148</v>
      </c>
      <c r="M781" s="34">
        <f>VLOOKUP(A781,'Hospitalisation Details'!A770:M3112,6,FALSE)</f>
        <v>13360.94</v>
      </c>
      <c r="N781" s="35" t="str">
        <f>VLOOKUP(A781,'Hospitalisation Details'!A779:M3121,7,FALSE)</f>
        <v>tier - 3</v>
      </c>
      <c r="O781" s="35" t="str">
        <f>VLOOKUP(A781,'Hospitalisation Details'!A779:M3121,8,FALSE)</f>
        <v>tier - 1</v>
      </c>
      <c r="P781" s="35" t="str">
        <f>VLOOKUP(A781,'Hospitalisation Details'!A779:M3121,9,FALSE)</f>
        <v>R1012</v>
      </c>
      <c r="Q781" s="35">
        <f ca="1">VLOOKUP(A781,'Hospitalisation Details'!A779:M3121,13,FALSE)</f>
        <v>34</v>
      </c>
      <c r="R781" s="32"/>
    </row>
    <row r="782" spans="1:18" ht="15.75" x14ac:dyDescent="0.25">
      <c r="A782" s="42" t="s">
        <v>1582</v>
      </c>
      <c r="B782" s="35" t="str">
        <f>VLOOKUP(A782,'Customer Names'!A779:D3114,3,FALSE)</f>
        <v>McSween</v>
      </c>
      <c r="C782" s="35">
        <f>VLOOKUP(A782,'Medical Examinations'!A780:M3122,2,FALSE)</f>
        <v>30.02</v>
      </c>
      <c r="D782" s="35">
        <f>VLOOKUP(A782,'Medical Examinations'!A780:M3122,3,FALSE)</f>
        <v>6.65</v>
      </c>
      <c r="E782" s="35" t="str">
        <f>VLOOKUP(A782,'Medical Examinations'!A780:M3122,4,FALSE)</f>
        <v>No</v>
      </c>
      <c r="F782" s="35" t="str">
        <f>VLOOKUP(A782,'Medical Examinations'!A780:M3122,5,FALSE)</f>
        <v>No</v>
      </c>
      <c r="G782" s="35" t="str">
        <f>VLOOKUP(A782,'Medical Examinations'!A780:M3122,6,FALSE)</f>
        <v>No</v>
      </c>
      <c r="H782" s="35">
        <f>VLOOKUP(A782,'Medical Examinations'!$A$2:$M$2344,7,FALSE)</f>
        <v>0</v>
      </c>
      <c r="I782" s="35" t="str">
        <f>VLOOKUP(A782,'Medical Examinations'!A780:M3122,8,FALSE)</f>
        <v>No</v>
      </c>
      <c r="J782" s="35" t="str">
        <f>VLOOKUP(A782,'Medical Examinations'!A780:M3122,9,FALSE)</f>
        <v>OBESITY</v>
      </c>
      <c r="K782" s="35" t="str">
        <f>VLOOKUP(A782,'Medical Examinations'!A780:M3122,10,FALSE)</f>
        <v>DIABETES</v>
      </c>
      <c r="L782" s="47">
        <f>VLOOKUP(A782,'Hospitalisation Details'!A780:M3122,12,FALSE)</f>
        <v>22231</v>
      </c>
      <c r="M782" s="34">
        <f>VLOOKUP(A782,'Hospitalisation Details'!A771:M3113,6,FALSE)</f>
        <v>13352.1</v>
      </c>
      <c r="N782" s="35" t="str">
        <f>VLOOKUP(A782,'Hospitalisation Details'!A780:M3122,7,FALSE)</f>
        <v>tier - 3</v>
      </c>
      <c r="O782" s="35" t="str">
        <f>VLOOKUP(A782,'Hospitalisation Details'!A780:M3122,8,FALSE)</f>
        <v>tier - 1</v>
      </c>
      <c r="P782" s="35" t="str">
        <f>VLOOKUP(A782,'Hospitalisation Details'!A780:M3122,9,FALSE)</f>
        <v>R1012</v>
      </c>
      <c r="Q782" s="35">
        <f ca="1">VLOOKUP(A782,'Hospitalisation Details'!A780:M3122,13,FALSE)</f>
        <v>64</v>
      </c>
      <c r="R782" s="32"/>
    </row>
    <row r="783" spans="1:18" ht="15.75" x14ac:dyDescent="0.25">
      <c r="A783" s="43" t="s">
        <v>1581</v>
      </c>
      <c r="B783" s="35" t="str">
        <f>VLOOKUP(A783,'Customer Names'!A780:D3115,3,FALSE)</f>
        <v>Schubert</v>
      </c>
      <c r="C783" s="35">
        <f>VLOOKUP(A783,'Medical Examinations'!A781:M3123,2,FALSE)</f>
        <v>37.909999999999997</v>
      </c>
      <c r="D783" s="35">
        <f>VLOOKUP(A783,'Medical Examinations'!A781:M3123,3,FALSE)</f>
        <v>5.68</v>
      </c>
      <c r="E783" s="35" t="str">
        <f>VLOOKUP(A783,'Medical Examinations'!A781:M3123,4,FALSE)</f>
        <v>yes</v>
      </c>
      <c r="F783" s="35" t="str">
        <f>VLOOKUP(A783,'Medical Examinations'!A781:M3123,5,FALSE)</f>
        <v>No</v>
      </c>
      <c r="G783" s="35" t="str">
        <f>VLOOKUP(A783,'Medical Examinations'!A781:M3123,6,FALSE)</f>
        <v>No</v>
      </c>
      <c r="H783" s="35">
        <f>VLOOKUP(A783,'Medical Examinations'!$A$2:$M$2344,7,FALSE)</f>
        <v>0</v>
      </c>
      <c r="I783" s="35" t="str">
        <f>VLOOKUP(A783,'Medical Examinations'!A781:M3123,8,FALSE)</f>
        <v>No</v>
      </c>
      <c r="J783" s="35" t="str">
        <f>VLOOKUP(A783,'Medical Examinations'!A781:M3123,9,FALSE)</f>
        <v>OBESITY</v>
      </c>
      <c r="K783" s="35" t="str">
        <f>VLOOKUP(A783,'Medical Examinations'!A781:M3123,10,FALSE)</f>
        <v>NORMAL</v>
      </c>
      <c r="L783" s="47">
        <f>VLOOKUP(A783,'Hospitalisation Details'!A781:M3123,12,FALSE)</f>
        <v>27995</v>
      </c>
      <c r="M783" s="34">
        <f>VLOOKUP(A783,'Hospitalisation Details'!A772:M3114,6,FALSE)</f>
        <v>13333.71</v>
      </c>
      <c r="N783" s="35" t="str">
        <f>VLOOKUP(A783,'Hospitalisation Details'!A781:M3123,7,FALSE)</f>
        <v>tier - 3</v>
      </c>
      <c r="O783" s="35" t="str">
        <f>VLOOKUP(A783,'Hospitalisation Details'!A781:M3123,8,FALSE)</f>
        <v>tier - 2</v>
      </c>
      <c r="P783" s="35" t="str">
        <f>VLOOKUP(A783,'Hospitalisation Details'!A781:M3123,9,FALSE)</f>
        <v>R1012</v>
      </c>
      <c r="Q783" s="35">
        <f ca="1">VLOOKUP(A783,'Hospitalisation Details'!A781:M3123,13,FALSE)</f>
        <v>48</v>
      </c>
      <c r="R783" s="32"/>
    </row>
    <row r="784" spans="1:18" ht="15.75" x14ac:dyDescent="0.25">
      <c r="A784" s="42" t="s">
        <v>1580</v>
      </c>
      <c r="B784" s="35" t="str">
        <f>VLOOKUP(A784,'Customer Names'!A781:D3116,3,FALSE)</f>
        <v>Lalanne</v>
      </c>
      <c r="C784" s="35">
        <f>VLOOKUP(A784,'Medical Examinations'!A782:M3124,2,FALSE)</f>
        <v>54.61</v>
      </c>
      <c r="D784" s="35">
        <f>VLOOKUP(A784,'Medical Examinations'!A782:M3124,3,FALSE)</f>
        <v>4.49</v>
      </c>
      <c r="E784" s="35" t="str">
        <f>VLOOKUP(A784,'Medical Examinations'!A782:M3124,4,FALSE)</f>
        <v>No</v>
      </c>
      <c r="F784" s="35" t="str">
        <f>VLOOKUP(A784,'Medical Examinations'!A782:M3124,5,FALSE)</f>
        <v>No</v>
      </c>
      <c r="G784" s="35" t="str">
        <f>VLOOKUP(A784,'Medical Examinations'!A782:M3124,6,FALSE)</f>
        <v>No</v>
      </c>
      <c r="H784" s="35">
        <f>VLOOKUP(A784,'Medical Examinations'!$A$2:$M$2344,7,FALSE)</f>
        <v>0</v>
      </c>
      <c r="I784" s="35" t="str">
        <f>VLOOKUP(A784,'Medical Examinations'!A782:M3124,8,FALSE)</f>
        <v>No</v>
      </c>
      <c r="J784" s="35" t="str">
        <f>VLOOKUP(A784,'Medical Examinations'!A782:M3124,9,FALSE)</f>
        <v>OBESITY</v>
      </c>
      <c r="K784" s="35" t="str">
        <f>VLOOKUP(A784,'Medical Examinations'!A782:M3124,10,FALSE)</f>
        <v>NORMAL</v>
      </c>
      <c r="L784" s="47">
        <f>VLOOKUP(A784,'Hospitalisation Details'!A782:M3124,12,FALSE)</f>
        <v>34516</v>
      </c>
      <c r="M784" s="34">
        <f>VLOOKUP(A784,'Hospitalisation Details'!A773:M3115,6,FALSE)</f>
        <v>13292.52</v>
      </c>
      <c r="N784" s="35" t="str">
        <f>VLOOKUP(A784,'Hospitalisation Details'!A782:M3124,7,FALSE)</f>
        <v>tier - 3</v>
      </c>
      <c r="O784" s="35" t="str">
        <f>VLOOKUP(A784,'Hospitalisation Details'!A782:M3124,8,FALSE)</f>
        <v>tier - 3</v>
      </c>
      <c r="P784" s="35" t="str">
        <f>VLOOKUP(A784,'Hospitalisation Details'!A782:M3124,9,FALSE)</f>
        <v>R1012</v>
      </c>
      <c r="Q784" s="35">
        <f ca="1">VLOOKUP(A784,'Hospitalisation Details'!A782:M3124,13,FALSE)</f>
        <v>30</v>
      </c>
      <c r="R784" s="32"/>
    </row>
    <row r="785" spans="1:18" ht="15.75" x14ac:dyDescent="0.25">
      <c r="A785" s="43" t="s">
        <v>1579</v>
      </c>
      <c r="B785" s="35" t="str">
        <f>VLOOKUP(A785,'Customer Names'!A782:D3117,3,FALSE)</f>
        <v>Flanagan</v>
      </c>
      <c r="C785" s="35">
        <f>VLOOKUP(A785,'Medical Examinations'!A783:M3125,2,FALSE)</f>
        <v>36.005000000000003</v>
      </c>
      <c r="D785" s="35">
        <f>VLOOKUP(A785,'Medical Examinations'!A783:M3125,3,FALSE)</f>
        <v>6.9</v>
      </c>
      <c r="E785" s="35" t="str">
        <f>VLOOKUP(A785,'Medical Examinations'!A783:M3125,4,FALSE)</f>
        <v>No</v>
      </c>
      <c r="F785" s="35" t="str">
        <f>VLOOKUP(A785,'Medical Examinations'!A783:M3125,5,FALSE)</f>
        <v>No</v>
      </c>
      <c r="G785" s="35" t="str">
        <f>VLOOKUP(A785,'Medical Examinations'!A783:M3125,6,FALSE)</f>
        <v>No</v>
      </c>
      <c r="H785" s="35">
        <f>VLOOKUP(A785,'Medical Examinations'!$A$2:$M$2344,7,FALSE)</f>
        <v>0</v>
      </c>
      <c r="I785" s="35" t="str">
        <f>VLOOKUP(A785,'Medical Examinations'!A783:M3125,8,FALSE)</f>
        <v>No</v>
      </c>
      <c r="J785" s="35" t="str">
        <f>VLOOKUP(A785,'Medical Examinations'!A783:M3125,9,FALSE)</f>
        <v>OBESITY</v>
      </c>
      <c r="K785" s="35" t="str">
        <f>VLOOKUP(A785,'Medical Examinations'!A783:M3125,10,FALSE)</f>
        <v>DIABETES</v>
      </c>
      <c r="L785" s="47">
        <f>VLOOKUP(A785,'Hospitalisation Details'!A783:M3125,12,FALSE)</f>
        <v>22930</v>
      </c>
      <c r="M785" s="34">
        <f>VLOOKUP(A785,'Hospitalisation Details'!A774:M3116,6,FALSE)</f>
        <v>13228.85</v>
      </c>
      <c r="N785" s="35" t="str">
        <f>VLOOKUP(A785,'Hospitalisation Details'!A783:M3125,7,FALSE)</f>
        <v>tier - 3</v>
      </c>
      <c r="O785" s="35" t="str">
        <f>VLOOKUP(A785,'Hospitalisation Details'!A783:M3125,8,FALSE)</f>
        <v>tier - 3</v>
      </c>
      <c r="P785" s="35" t="str">
        <f>VLOOKUP(A785,'Hospitalisation Details'!A783:M3125,9,FALSE)</f>
        <v>R1023</v>
      </c>
      <c r="Q785" s="35">
        <f ca="1">VLOOKUP(A785,'Hospitalisation Details'!A783:M3125,13,FALSE)</f>
        <v>62</v>
      </c>
      <c r="R785" s="32"/>
    </row>
    <row r="786" spans="1:18" ht="15.75" x14ac:dyDescent="0.25">
      <c r="A786" s="42" t="s">
        <v>1578</v>
      </c>
      <c r="B786" s="35" t="str">
        <f>VLOOKUP(A786,'Customer Names'!A783:D3118,3,FALSE)</f>
        <v>Arellano</v>
      </c>
      <c r="C786" s="35">
        <f>VLOOKUP(A786,'Medical Examinations'!A784:M3126,2,FALSE)</f>
        <v>28.7</v>
      </c>
      <c r="D786" s="35">
        <f>VLOOKUP(A786,'Medical Examinations'!A784:M3126,3,FALSE)</f>
        <v>11.52</v>
      </c>
      <c r="E786" s="35" t="str">
        <f>VLOOKUP(A786,'Medical Examinations'!A784:M3126,4,FALSE)</f>
        <v>No</v>
      </c>
      <c r="F786" s="35" t="str">
        <f>VLOOKUP(A786,'Medical Examinations'!A784:M3126,5,FALSE)</f>
        <v>No</v>
      </c>
      <c r="G786" s="35" t="str">
        <f>VLOOKUP(A786,'Medical Examinations'!A784:M3126,6,FALSE)</f>
        <v>No</v>
      </c>
      <c r="H786" s="35">
        <f>VLOOKUP(A786,'Medical Examinations'!$A$2:$M$2344,7,FALSE)</f>
        <v>0</v>
      </c>
      <c r="I786" s="35" t="str">
        <f>VLOOKUP(A786,'Medical Examinations'!A784:M3126,8,FALSE)</f>
        <v>No</v>
      </c>
      <c r="J786" s="35" t="str">
        <f>VLOOKUP(A786,'Medical Examinations'!A784:M3126,9,FALSE)</f>
        <v>OVERWEIGHT</v>
      </c>
      <c r="K786" s="35" t="str">
        <f>VLOOKUP(A786,'Medical Examinations'!A784:M3126,10,FALSE)</f>
        <v>DIABETES</v>
      </c>
      <c r="L786" s="47">
        <f>VLOOKUP(A786,'Hospitalisation Details'!A784:M3126,12,FALSE)</f>
        <v>22974</v>
      </c>
      <c r="M786" s="34">
        <f>VLOOKUP(A786,'Hospitalisation Details'!A775:M3117,6,FALSE)</f>
        <v>13224.69</v>
      </c>
      <c r="N786" s="35" t="str">
        <f>VLOOKUP(A786,'Hospitalisation Details'!A784:M3126,7,FALSE)</f>
        <v>tier - 3</v>
      </c>
      <c r="O786" s="35" t="str">
        <f>VLOOKUP(A786,'Hospitalisation Details'!A784:M3126,8,FALSE)</f>
        <v>tier - 2</v>
      </c>
      <c r="P786" s="35" t="str">
        <f>VLOOKUP(A786,'Hospitalisation Details'!A784:M3126,9,FALSE)</f>
        <v>R1011</v>
      </c>
      <c r="Q786" s="35">
        <f ca="1">VLOOKUP(A786,'Hospitalisation Details'!A784:M3126,13,FALSE)</f>
        <v>62</v>
      </c>
      <c r="R786" s="32"/>
    </row>
    <row r="787" spans="1:18" ht="15.75" x14ac:dyDescent="0.25">
      <c r="A787" s="43" t="s">
        <v>1577</v>
      </c>
      <c r="B787" s="35" t="str">
        <f>VLOOKUP(A787,'Customer Names'!A784:D3119,3,FALSE)</f>
        <v>Charette</v>
      </c>
      <c r="C787" s="35">
        <f>VLOOKUP(A787,'Medical Examinations'!A785:M3127,2,FALSE)</f>
        <v>34.295000000000002</v>
      </c>
      <c r="D787" s="35">
        <f>VLOOKUP(A787,'Medical Examinations'!A785:M3127,3,FALSE)</f>
        <v>11.24</v>
      </c>
      <c r="E787" s="35" t="str">
        <f>VLOOKUP(A787,'Medical Examinations'!A785:M3127,4,FALSE)</f>
        <v>No</v>
      </c>
      <c r="F787" s="35" t="str">
        <f>VLOOKUP(A787,'Medical Examinations'!A785:M3127,5,FALSE)</f>
        <v>No</v>
      </c>
      <c r="G787" s="35" t="str">
        <f>VLOOKUP(A787,'Medical Examinations'!A785:M3127,6,FALSE)</f>
        <v>No</v>
      </c>
      <c r="H787" s="35">
        <f>VLOOKUP(A787,'Medical Examinations'!$A$2:$M$2344,7,FALSE)</f>
        <v>0</v>
      </c>
      <c r="I787" s="35" t="str">
        <f>VLOOKUP(A787,'Medical Examinations'!A785:M3127,8,FALSE)</f>
        <v>No</v>
      </c>
      <c r="J787" s="35" t="str">
        <f>VLOOKUP(A787,'Medical Examinations'!A785:M3127,9,FALSE)</f>
        <v>OBESITY</v>
      </c>
      <c r="K787" s="35" t="str">
        <f>VLOOKUP(A787,'Medical Examinations'!A785:M3127,10,FALSE)</f>
        <v>DIABETES</v>
      </c>
      <c r="L787" s="47">
        <f>VLOOKUP(A787,'Hospitalisation Details'!A785:M3127,12,FALSE)</f>
        <v>24059</v>
      </c>
      <c r="M787" s="34">
        <f>VLOOKUP(A787,'Hospitalisation Details'!A776:M3118,6,FALSE)</f>
        <v>13224.06</v>
      </c>
      <c r="N787" s="35" t="str">
        <f>VLOOKUP(A787,'Hospitalisation Details'!A785:M3127,7,FALSE)</f>
        <v>tier - 3</v>
      </c>
      <c r="O787" s="35" t="str">
        <f>VLOOKUP(A787,'Hospitalisation Details'!A785:M3127,8,FALSE)</f>
        <v>tier - 3</v>
      </c>
      <c r="P787" s="35" t="str">
        <f>VLOOKUP(A787,'Hospitalisation Details'!A785:M3127,9,FALSE)</f>
        <v>R1024</v>
      </c>
      <c r="Q787" s="35">
        <f ca="1">VLOOKUP(A787,'Hospitalisation Details'!A785:M3127,13,FALSE)</f>
        <v>59</v>
      </c>
      <c r="R787" s="32"/>
    </row>
    <row r="788" spans="1:18" ht="15.75" x14ac:dyDescent="0.25">
      <c r="A788" s="42" t="s">
        <v>1576</v>
      </c>
      <c r="B788" s="35" t="str">
        <f>VLOOKUP(A788,'Customer Names'!A785:D3120,3,FALSE)</f>
        <v>Pena Reyes</v>
      </c>
      <c r="C788" s="35">
        <f>VLOOKUP(A788,'Medical Examinations'!A786:M3128,2,FALSE)</f>
        <v>27.55</v>
      </c>
      <c r="D788" s="35">
        <f>VLOOKUP(A788,'Medical Examinations'!A786:M3128,3,FALSE)</f>
        <v>10.98</v>
      </c>
      <c r="E788" s="35" t="str">
        <f>VLOOKUP(A788,'Medical Examinations'!A786:M3128,4,FALSE)</f>
        <v>No</v>
      </c>
      <c r="F788" s="35" t="str">
        <f>VLOOKUP(A788,'Medical Examinations'!A786:M3128,5,FALSE)</f>
        <v>No</v>
      </c>
      <c r="G788" s="35" t="str">
        <f>VLOOKUP(A788,'Medical Examinations'!A786:M3128,6,FALSE)</f>
        <v>No</v>
      </c>
      <c r="H788" s="35">
        <f>VLOOKUP(A788,'Medical Examinations'!$A$2:$M$2344,7,FALSE)</f>
        <v>0</v>
      </c>
      <c r="I788" s="35" t="str">
        <f>VLOOKUP(A788,'Medical Examinations'!A786:M3128,8,FALSE)</f>
        <v>No</v>
      </c>
      <c r="J788" s="35" t="str">
        <f>VLOOKUP(A788,'Medical Examinations'!A786:M3128,9,FALSE)</f>
        <v>OVERWEIGHT</v>
      </c>
      <c r="K788" s="35" t="str">
        <f>VLOOKUP(A788,'Medical Examinations'!A786:M3128,10,FALSE)</f>
        <v>DIABETES</v>
      </c>
      <c r="L788" s="47">
        <f>VLOOKUP(A788,'Hospitalisation Details'!A786:M3128,12,FALSE)</f>
        <v>22987</v>
      </c>
      <c r="M788" s="34">
        <f>VLOOKUP(A788,'Hospitalisation Details'!A777:M3119,6,FALSE)</f>
        <v>13217.09</v>
      </c>
      <c r="N788" s="35" t="str">
        <f>VLOOKUP(A788,'Hospitalisation Details'!A786:M3128,7,FALSE)</f>
        <v>tier - 3</v>
      </c>
      <c r="O788" s="35" t="str">
        <f>VLOOKUP(A788,'Hospitalisation Details'!A786:M3128,8,FALSE)</f>
        <v>tier - 1</v>
      </c>
      <c r="P788" s="35" t="str">
        <f>VLOOKUP(A788,'Hospitalisation Details'!A786:M3128,9,FALSE)</f>
        <v>R1024</v>
      </c>
      <c r="Q788" s="35">
        <f ca="1">VLOOKUP(A788,'Hospitalisation Details'!A786:M3128,13,FALSE)</f>
        <v>62</v>
      </c>
      <c r="R788" s="32"/>
    </row>
    <row r="789" spans="1:18" ht="15.75" x14ac:dyDescent="0.25">
      <c r="A789" s="43" t="s">
        <v>1575</v>
      </c>
      <c r="B789" s="35" t="str">
        <f>VLOOKUP(A789,'Customer Names'!A786:D3121,3,FALSE)</f>
        <v>Broderick</v>
      </c>
      <c r="C789" s="35">
        <f>VLOOKUP(A789,'Medical Examinations'!A787:M3129,2,FALSE)</f>
        <v>40.700000000000003</v>
      </c>
      <c r="D789" s="35">
        <f>VLOOKUP(A789,'Medical Examinations'!A787:M3129,3,FALSE)</f>
        <v>5.42</v>
      </c>
      <c r="E789" s="35" t="str">
        <f>VLOOKUP(A789,'Medical Examinations'!A787:M3129,4,FALSE)</f>
        <v>No</v>
      </c>
      <c r="F789" s="35" t="str">
        <f>VLOOKUP(A789,'Medical Examinations'!A787:M3129,5,FALSE)</f>
        <v>No</v>
      </c>
      <c r="G789" s="35" t="str">
        <f>VLOOKUP(A789,'Medical Examinations'!A787:M3129,6,FALSE)</f>
        <v>No</v>
      </c>
      <c r="H789" s="35">
        <f>VLOOKUP(A789,'Medical Examinations'!$A$2:$M$2344,7,FALSE)</f>
        <v>0</v>
      </c>
      <c r="I789" s="35" t="str">
        <f>VLOOKUP(A789,'Medical Examinations'!A787:M3129,8,FALSE)</f>
        <v>No</v>
      </c>
      <c r="J789" s="35" t="str">
        <f>VLOOKUP(A789,'Medical Examinations'!A787:M3129,9,FALSE)</f>
        <v>OBESITY</v>
      </c>
      <c r="K789" s="35" t="str">
        <f>VLOOKUP(A789,'Medical Examinations'!A787:M3129,10,FALSE)</f>
        <v>NORMAL</v>
      </c>
      <c r="L789" s="47">
        <f>VLOOKUP(A789,'Hospitalisation Details'!A787:M3129,12,FALSE)</f>
        <v>30239</v>
      </c>
      <c r="M789" s="34">
        <f>VLOOKUP(A789,'Hospitalisation Details'!A778:M3120,6,FALSE)</f>
        <v>13214.43</v>
      </c>
      <c r="N789" s="35" t="str">
        <f>VLOOKUP(A789,'Hospitalisation Details'!A787:M3129,7,FALSE)</f>
        <v>tier - 3</v>
      </c>
      <c r="O789" s="35" t="str">
        <f>VLOOKUP(A789,'Hospitalisation Details'!A787:M3129,8,FALSE)</f>
        <v>tier - 2</v>
      </c>
      <c r="P789" s="35" t="str">
        <f>VLOOKUP(A789,'Hospitalisation Details'!A787:M3129,9,FALSE)</f>
        <v>R1012</v>
      </c>
      <c r="Q789" s="35">
        <f ca="1">VLOOKUP(A789,'Hospitalisation Details'!A787:M3129,13,FALSE)</f>
        <v>42</v>
      </c>
      <c r="R789" s="32"/>
    </row>
    <row r="790" spans="1:18" ht="15.75" x14ac:dyDescent="0.25">
      <c r="A790" s="42" t="s">
        <v>1574</v>
      </c>
      <c r="B790" s="35" t="str">
        <f>VLOOKUP(A790,'Customer Names'!A787:D3122,3,FALSE)</f>
        <v>Summers</v>
      </c>
      <c r="C790" s="35">
        <f>VLOOKUP(A790,'Medical Examinations'!A788:M3130,2,FALSE)</f>
        <v>18.335000000000001</v>
      </c>
      <c r="D790" s="35">
        <f>VLOOKUP(A790,'Medical Examinations'!A788:M3130,3,FALSE)</f>
        <v>10.97</v>
      </c>
      <c r="E790" s="35" t="str">
        <f>VLOOKUP(A790,'Medical Examinations'!A788:M3130,4,FALSE)</f>
        <v>No</v>
      </c>
      <c r="F790" s="35" t="str">
        <f>VLOOKUP(A790,'Medical Examinations'!A788:M3130,5,FALSE)</f>
        <v>No</v>
      </c>
      <c r="G790" s="35" t="str">
        <f>VLOOKUP(A790,'Medical Examinations'!A788:M3130,6,FALSE)</f>
        <v>No</v>
      </c>
      <c r="H790" s="35">
        <f>VLOOKUP(A790,'Medical Examinations'!$A$2:$M$2344,7,FALSE)</f>
        <v>0</v>
      </c>
      <c r="I790" s="35" t="str">
        <f>VLOOKUP(A790,'Medical Examinations'!A788:M3130,8,FALSE)</f>
        <v>No</v>
      </c>
      <c r="J790" s="35" t="str">
        <f>VLOOKUP(A790,'Medical Examinations'!A788:M3130,9,FALSE)</f>
        <v>UNDERWEIGHT</v>
      </c>
      <c r="K790" s="35" t="str">
        <f>VLOOKUP(A790,'Medical Examinations'!A788:M3130,10,FALSE)</f>
        <v>DIABETES</v>
      </c>
      <c r="L790" s="47">
        <f>VLOOKUP(A790,'Hospitalisation Details'!A788:M3130,12,FALSE)</f>
        <v>22863</v>
      </c>
      <c r="M790" s="34">
        <f>VLOOKUP(A790,'Hospitalisation Details'!A779:M3121,6,FALSE)</f>
        <v>13204.29</v>
      </c>
      <c r="N790" s="35" t="str">
        <f>VLOOKUP(A790,'Hospitalisation Details'!A788:M3130,7,FALSE)</f>
        <v>tier - 3</v>
      </c>
      <c r="O790" s="35" t="str">
        <f>VLOOKUP(A790,'Hospitalisation Details'!A788:M3130,8,FALSE)</f>
        <v>tier - 1</v>
      </c>
      <c r="P790" s="35" t="str">
        <f>VLOOKUP(A790,'Hospitalisation Details'!A788:M3130,9,FALSE)</f>
        <v>R1024</v>
      </c>
      <c r="Q790" s="35">
        <f ca="1">VLOOKUP(A790,'Hospitalisation Details'!A788:M3130,13,FALSE)</f>
        <v>62</v>
      </c>
      <c r="R790" s="32"/>
    </row>
    <row r="791" spans="1:18" ht="15.75" x14ac:dyDescent="0.25">
      <c r="A791" s="43" t="s">
        <v>1573</v>
      </c>
      <c r="B791" s="35" t="str">
        <f>VLOOKUP(A791,'Customer Names'!A788:D3123,3,FALSE)</f>
        <v>Fisher</v>
      </c>
      <c r="C791" s="35">
        <f>VLOOKUP(A791,'Medical Examinations'!A789:M3131,2,FALSE)</f>
        <v>33.914999999999999</v>
      </c>
      <c r="D791" s="35">
        <f>VLOOKUP(A791,'Medical Examinations'!A789:M3131,3,FALSE)</f>
        <v>9.56</v>
      </c>
      <c r="E791" s="35" t="str">
        <f>VLOOKUP(A791,'Medical Examinations'!A789:M3131,4,FALSE)</f>
        <v>yes</v>
      </c>
      <c r="F791" s="35" t="str">
        <f>VLOOKUP(A791,'Medical Examinations'!A789:M3131,5,FALSE)</f>
        <v>No</v>
      </c>
      <c r="G791" s="35" t="str">
        <f>VLOOKUP(A791,'Medical Examinations'!A789:M3131,6,FALSE)</f>
        <v>No</v>
      </c>
      <c r="H791" s="35">
        <f>VLOOKUP(A791,'Medical Examinations'!$A$2:$M$2344,7,FALSE)</f>
        <v>2</v>
      </c>
      <c r="I791" s="35" t="str">
        <f>VLOOKUP(A791,'Medical Examinations'!A789:M3131,8,FALSE)</f>
        <v>No</v>
      </c>
      <c r="J791" s="35" t="str">
        <f>VLOOKUP(A791,'Medical Examinations'!A789:M3131,9,FALSE)</f>
        <v>OBESITY</v>
      </c>
      <c r="K791" s="35" t="str">
        <f>VLOOKUP(A791,'Medical Examinations'!A789:M3131,10,FALSE)</f>
        <v>DIABETES</v>
      </c>
      <c r="L791" s="47">
        <f>VLOOKUP(A791,'Hospitalisation Details'!A789:M3131,12,FALSE)</f>
        <v>22621</v>
      </c>
      <c r="M791" s="34">
        <f>VLOOKUP(A791,'Hospitalisation Details'!A780:M3122,6,FALSE)</f>
        <v>13143.86</v>
      </c>
      <c r="N791" s="35" t="str">
        <f>VLOOKUP(A791,'Hospitalisation Details'!A789:M3131,7,FALSE)</f>
        <v>tier - 3</v>
      </c>
      <c r="O791" s="35" t="str">
        <f>VLOOKUP(A791,'Hospitalisation Details'!A789:M3131,8,FALSE)</f>
        <v>tier - 2</v>
      </c>
      <c r="P791" s="35" t="str">
        <f>VLOOKUP(A791,'Hospitalisation Details'!A789:M3131,9,FALSE)</f>
        <v>R1016</v>
      </c>
      <c r="Q791" s="35">
        <f ca="1">VLOOKUP(A791,'Hospitalisation Details'!A789:M3131,13,FALSE)</f>
        <v>63</v>
      </c>
      <c r="R791" s="32"/>
    </row>
    <row r="792" spans="1:18" ht="15.75" x14ac:dyDescent="0.25">
      <c r="A792" s="42" t="s">
        <v>1572</v>
      </c>
      <c r="B792" s="35" t="str">
        <f>VLOOKUP(A792,'Customer Names'!A789:D3124,3,FALSE)</f>
        <v>Zhou</v>
      </c>
      <c r="C792" s="35">
        <f>VLOOKUP(A792,'Medical Examinations'!A790:M3132,2,FALSE)</f>
        <v>33.534999999999997</v>
      </c>
      <c r="D792" s="35">
        <f>VLOOKUP(A792,'Medical Examinations'!A790:M3132,3,FALSE)</f>
        <v>9.4</v>
      </c>
      <c r="E792" s="35" t="str">
        <f>VLOOKUP(A792,'Medical Examinations'!A790:M3132,4,FALSE)</f>
        <v>yes</v>
      </c>
      <c r="F792" s="35" t="str">
        <f>VLOOKUP(A792,'Medical Examinations'!A790:M3132,5,FALSE)</f>
        <v>No</v>
      </c>
      <c r="G792" s="35" t="str">
        <f>VLOOKUP(A792,'Medical Examinations'!A790:M3132,6,FALSE)</f>
        <v>No</v>
      </c>
      <c r="H792" s="35">
        <f>VLOOKUP(A792,'Medical Examinations'!$A$2:$M$2344,7,FALSE)</f>
        <v>2</v>
      </c>
      <c r="I792" s="35" t="str">
        <f>VLOOKUP(A792,'Medical Examinations'!A790:M3132,8,FALSE)</f>
        <v>No</v>
      </c>
      <c r="J792" s="35" t="str">
        <f>VLOOKUP(A792,'Medical Examinations'!A790:M3132,9,FALSE)</f>
        <v>OBESITY</v>
      </c>
      <c r="K792" s="35" t="str">
        <f>VLOOKUP(A792,'Medical Examinations'!A790:M3132,10,FALSE)</f>
        <v>DIABETES</v>
      </c>
      <c r="L792" s="47">
        <f>VLOOKUP(A792,'Hospitalisation Details'!A790:M3132,12,FALSE)</f>
        <v>22621</v>
      </c>
      <c r="M792" s="34">
        <f>VLOOKUP(A792,'Hospitalisation Details'!A781:M3123,6,FALSE)</f>
        <v>13143.34</v>
      </c>
      <c r="N792" s="35" t="str">
        <f>VLOOKUP(A792,'Hospitalisation Details'!A790:M3132,7,FALSE)</f>
        <v>tier - 3</v>
      </c>
      <c r="O792" s="35" t="str">
        <f>VLOOKUP(A792,'Hospitalisation Details'!A790:M3132,8,FALSE)</f>
        <v>tier - 2</v>
      </c>
      <c r="P792" s="35" t="str">
        <f>VLOOKUP(A792,'Hospitalisation Details'!A790:M3132,9,FALSE)</f>
        <v>R1020</v>
      </c>
      <c r="Q792" s="35">
        <f ca="1">VLOOKUP(A792,'Hospitalisation Details'!A790:M3132,13,FALSE)</f>
        <v>63</v>
      </c>
      <c r="R792" s="32"/>
    </row>
    <row r="793" spans="1:18" ht="15.75" x14ac:dyDescent="0.25">
      <c r="A793" s="43" t="s">
        <v>1571</v>
      </c>
      <c r="B793" s="35" t="str">
        <f>VLOOKUP(A793,'Customer Names'!A790:D3125,3,FALSE)</f>
        <v>Clarke-Ames</v>
      </c>
      <c r="C793" s="35">
        <f>VLOOKUP(A793,'Medical Examinations'!A791:M3133,2,FALSE)</f>
        <v>23.655000000000001</v>
      </c>
      <c r="D793" s="35">
        <f>VLOOKUP(A793,'Medical Examinations'!A791:M3133,3,FALSE)</f>
        <v>8.48</v>
      </c>
      <c r="E793" s="35" t="str">
        <f>VLOOKUP(A793,'Medical Examinations'!A791:M3133,4,FALSE)</f>
        <v>yes</v>
      </c>
      <c r="F793" s="35" t="str">
        <f>VLOOKUP(A793,'Medical Examinations'!A791:M3133,5,FALSE)</f>
        <v>No</v>
      </c>
      <c r="G793" s="35" t="str">
        <f>VLOOKUP(A793,'Medical Examinations'!A791:M3133,6,FALSE)</f>
        <v>No</v>
      </c>
      <c r="H793" s="35">
        <f>VLOOKUP(A793,'Medical Examinations'!$A$2:$M$2344,7,FALSE)</f>
        <v>2</v>
      </c>
      <c r="I793" s="35" t="str">
        <f>VLOOKUP(A793,'Medical Examinations'!A791:M3133,8,FALSE)</f>
        <v>No</v>
      </c>
      <c r="J793" s="35" t="str">
        <f>VLOOKUP(A793,'Medical Examinations'!A791:M3133,9,FALSE)</f>
        <v>NORMAL WEIGHT</v>
      </c>
      <c r="K793" s="35" t="str">
        <f>VLOOKUP(A793,'Medical Examinations'!A791:M3133,10,FALSE)</f>
        <v>DIABETES</v>
      </c>
      <c r="L793" s="47">
        <f>VLOOKUP(A793,'Hospitalisation Details'!A791:M3133,12,FALSE)</f>
        <v>22531</v>
      </c>
      <c r="M793" s="34">
        <f>VLOOKUP(A793,'Hospitalisation Details'!A782:M3124,6,FALSE)</f>
        <v>13129.6</v>
      </c>
      <c r="N793" s="35" t="str">
        <f>VLOOKUP(A793,'Hospitalisation Details'!A791:M3133,7,FALSE)</f>
        <v>tier - 3</v>
      </c>
      <c r="O793" s="35" t="str">
        <f>VLOOKUP(A793,'Hospitalisation Details'!A791:M3133,8,FALSE)</f>
        <v>tier - 2</v>
      </c>
      <c r="P793" s="35" t="str">
        <f>VLOOKUP(A793,'Hospitalisation Details'!A791:M3133,9,FALSE)</f>
        <v>R1017</v>
      </c>
      <c r="Q793" s="35">
        <f ca="1">VLOOKUP(A793,'Hospitalisation Details'!A791:M3133,13,FALSE)</f>
        <v>63</v>
      </c>
      <c r="R793" s="32"/>
    </row>
    <row r="794" spans="1:18" ht="15.75" x14ac:dyDescent="0.25">
      <c r="A794" s="42" t="s">
        <v>1570</v>
      </c>
      <c r="B794" s="35" t="str">
        <f>VLOOKUP(A794,'Customer Names'!A791:D3126,3,FALSE)</f>
        <v>Staton</v>
      </c>
      <c r="C794" s="35">
        <f>VLOOKUP(A794,'Medical Examinations'!A792:M3134,2,FALSE)</f>
        <v>28</v>
      </c>
      <c r="D794" s="35">
        <f>VLOOKUP(A794,'Medical Examinations'!A792:M3134,3,FALSE)</f>
        <v>5.57</v>
      </c>
      <c r="E794" s="35" t="str">
        <f>VLOOKUP(A794,'Medical Examinations'!A792:M3134,4,FALSE)</f>
        <v>No</v>
      </c>
      <c r="F794" s="35" t="str">
        <f>VLOOKUP(A794,'Medical Examinations'!A792:M3134,5,FALSE)</f>
        <v>No</v>
      </c>
      <c r="G794" s="35" t="str">
        <f>VLOOKUP(A794,'Medical Examinations'!A792:M3134,6,FALSE)</f>
        <v>No</v>
      </c>
      <c r="H794" s="35">
        <f>VLOOKUP(A794,'Medical Examinations'!$A$2:$M$2344,7,FALSE)</f>
        <v>0</v>
      </c>
      <c r="I794" s="35" t="str">
        <f>VLOOKUP(A794,'Medical Examinations'!A792:M3134,8,FALSE)</f>
        <v>No</v>
      </c>
      <c r="J794" s="35" t="str">
        <f>VLOOKUP(A794,'Medical Examinations'!A792:M3134,9,FALSE)</f>
        <v>OVERWEIGHT</v>
      </c>
      <c r="K794" s="35" t="str">
        <f>VLOOKUP(A794,'Medical Examinations'!A792:M3134,10,FALSE)</f>
        <v>NORMAL</v>
      </c>
      <c r="L794" s="47">
        <f>VLOOKUP(A794,'Hospitalisation Details'!A792:M3134,12,FALSE)</f>
        <v>36388</v>
      </c>
      <c r="M794" s="34">
        <f>VLOOKUP(A794,'Hospitalisation Details'!A783:M3125,6,FALSE)</f>
        <v>13126.68</v>
      </c>
      <c r="N794" s="35" t="str">
        <f>VLOOKUP(A794,'Hospitalisation Details'!A792:M3134,7,FALSE)</f>
        <v>tier - 3</v>
      </c>
      <c r="O794" s="35" t="str">
        <f>VLOOKUP(A794,'Hospitalisation Details'!A792:M3134,8,FALSE)</f>
        <v>tier - 3</v>
      </c>
      <c r="P794" s="35" t="str">
        <f>VLOOKUP(A794,'Hospitalisation Details'!A792:M3134,9,FALSE)</f>
        <v>R1011</v>
      </c>
      <c r="Q794" s="35">
        <f ca="1">VLOOKUP(A794,'Hospitalisation Details'!A792:M3134,13,FALSE)</f>
        <v>25</v>
      </c>
      <c r="R794" s="32"/>
    </row>
    <row r="795" spans="1:18" ht="15.75" x14ac:dyDescent="0.25">
      <c r="A795" s="43" t="s">
        <v>1569</v>
      </c>
      <c r="B795" s="35" t="str">
        <f>VLOOKUP(A795,'Customer Names'!A792:D3127,3,FALSE)</f>
        <v>Forster</v>
      </c>
      <c r="C795" s="35">
        <f>VLOOKUP(A795,'Medical Examinations'!A793:M3135,2,FALSE)</f>
        <v>30.23</v>
      </c>
      <c r="D795" s="35">
        <f>VLOOKUP(A795,'Medical Examinations'!A793:M3135,3,FALSE)</f>
        <v>6.94</v>
      </c>
      <c r="E795" s="35" t="str">
        <f>VLOOKUP(A795,'Medical Examinations'!A793:M3135,4,FALSE)</f>
        <v>yes</v>
      </c>
      <c r="F795" s="35" t="str">
        <f>VLOOKUP(A795,'Medical Examinations'!A793:M3135,5,FALSE)</f>
        <v>No</v>
      </c>
      <c r="G795" s="35" t="str">
        <f>VLOOKUP(A795,'Medical Examinations'!A793:M3135,6,FALSE)</f>
        <v>Yes</v>
      </c>
      <c r="H795" s="35">
        <f>VLOOKUP(A795,'Medical Examinations'!$A$2:$M$2344,7,FALSE)</f>
        <v>1</v>
      </c>
      <c r="I795" s="35" t="str">
        <f>VLOOKUP(A795,'Medical Examinations'!A793:M3135,8,FALSE)</f>
        <v>No</v>
      </c>
      <c r="J795" s="35" t="str">
        <f>VLOOKUP(A795,'Medical Examinations'!A793:M3135,9,FALSE)</f>
        <v>OBESITY</v>
      </c>
      <c r="K795" s="35" t="str">
        <f>VLOOKUP(A795,'Medical Examinations'!A793:M3135,10,FALSE)</f>
        <v>DIABETES</v>
      </c>
      <c r="L795" s="47">
        <f>VLOOKUP(A795,'Hospitalisation Details'!A793:M3135,12,FALSE)</f>
        <v>23268</v>
      </c>
      <c r="M795" s="34">
        <f>VLOOKUP(A795,'Hospitalisation Details'!A784:M3126,6,FALSE)</f>
        <v>13116.84</v>
      </c>
      <c r="N795" s="35" t="str">
        <f>VLOOKUP(A795,'Hospitalisation Details'!A793:M3135,7,FALSE)</f>
        <v>tier - 3</v>
      </c>
      <c r="O795" s="35" t="str">
        <f>VLOOKUP(A795,'Hospitalisation Details'!A793:M3135,8,FALSE)</f>
        <v>tier - 1</v>
      </c>
      <c r="P795" s="35" t="str">
        <f>VLOOKUP(A795,'Hospitalisation Details'!A793:M3135,9,FALSE)</f>
        <v>R1012</v>
      </c>
      <c r="Q795" s="35">
        <f ca="1">VLOOKUP(A795,'Hospitalisation Details'!A793:M3135,13,FALSE)</f>
        <v>61</v>
      </c>
      <c r="R795" s="32"/>
    </row>
    <row r="796" spans="1:18" ht="15.75" x14ac:dyDescent="0.25">
      <c r="A796" s="42" t="s">
        <v>1568</v>
      </c>
      <c r="B796" s="35" t="str">
        <f>VLOOKUP(A796,'Customer Names'!A793:D3128,3,FALSE)</f>
        <v>Monaghan</v>
      </c>
      <c r="C796" s="35">
        <f>VLOOKUP(A796,'Medical Examinations'!A794:M3136,2,FALSE)</f>
        <v>51.14</v>
      </c>
      <c r="D796" s="35">
        <f>VLOOKUP(A796,'Medical Examinations'!A794:M3136,3,FALSE)</f>
        <v>4.05</v>
      </c>
      <c r="E796" s="35" t="str">
        <f>VLOOKUP(A796,'Medical Examinations'!A794:M3136,4,FALSE)</f>
        <v>No</v>
      </c>
      <c r="F796" s="35" t="str">
        <f>VLOOKUP(A796,'Medical Examinations'!A794:M3136,5,FALSE)</f>
        <v>No</v>
      </c>
      <c r="G796" s="35" t="str">
        <f>VLOOKUP(A796,'Medical Examinations'!A794:M3136,6,FALSE)</f>
        <v>No</v>
      </c>
      <c r="H796" s="35">
        <f>VLOOKUP(A796,'Medical Examinations'!$A$2:$M$2344,7,FALSE)</f>
        <v>1</v>
      </c>
      <c r="I796" s="35" t="str">
        <f>VLOOKUP(A796,'Medical Examinations'!A794:M3136,8,FALSE)</f>
        <v>No</v>
      </c>
      <c r="J796" s="35" t="str">
        <f>VLOOKUP(A796,'Medical Examinations'!A794:M3136,9,FALSE)</f>
        <v>OBESITY</v>
      </c>
      <c r="K796" s="35" t="str">
        <f>VLOOKUP(A796,'Medical Examinations'!A794:M3136,10,FALSE)</f>
        <v>NORMAL</v>
      </c>
      <c r="L796" s="47">
        <f>VLOOKUP(A796,'Hospitalisation Details'!A794:M3136,12,FALSE)</f>
        <v>33828</v>
      </c>
      <c r="M796" s="34">
        <f>VLOOKUP(A796,'Hospitalisation Details'!A785:M3127,6,FALSE)</f>
        <v>13113.51</v>
      </c>
      <c r="N796" s="35" t="str">
        <f>VLOOKUP(A796,'Hospitalisation Details'!A794:M3136,7,FALSE)</f>
        <v>tier - 3</v>
      </c>
      <c r="O796" s="35" t="str">
        <f>VLOOKUP(A796,'Hospitalisation Details'!A794:M3136,8,FALSE)</f>
        <v>tier - 2</v>
      </c>
      <c r="P796" s="35" t="str">
        <f>VLOOKUP(A796,'Hospitalisation Details'!A794:M3136,9,FALSE)</f>
        <v>R1026</v>
      </c>
      <c r="Q796" s="35">
        <f ca="1">VLOOKUP(A796,'Hospitalisation Details'!A794:M3136,13,FALSE)</f>
        <v>32</v>
      </c>
      <c r="R796" s="32"/>
    </row>
    <row r="797" spans="1:18" ht="15.75" x14ac:dyDescent="0.25">
      <c r="A797" s="43" t="s">
        <v>1567</v>
      </c>
      <c r="B797" s="35" t="str">
        <f>VLOOKUP(A797,'Customer Names'!A794:D3129,3,FALSE)</f>
        <v>Kawamoto</v>
      </c>
      <c r="C797" s="35">
        <f>VLOOKUP(A797,'Medical Examinations'!A795:M3137,2,FALSE)</f>
        <v>24.32</v>
      </c>
      <c r="D797" s="35">
        <f>VLOOKUP(A797,'Medical Examinations'!A795:M3137,3,FALSE)</f>
        <v>10.220000000000001</v>
      </c>
      <c r="E797" s="35" t="str">
        <f>VLOOKUP(A797,'Medical Examinations'!A795:M3137,4,FALSE)</f>
        <v>No</v>
      </c>
      <c r="F797" s="35" t="str">
        <f>VLOOKUP(A797,'Medical Examinations'!A795:M3137,5,FALSE)</f>
        <v>No</v>
      </c>
      <c r="G797" s="35" t="str">
        <f>VLOOKUP(A797,'Medical Examinations'!A795:M3137,6,FALSE)</f>
        <v>No</v>
      </c>
      <c r="H797" s="35">
        <f>VLOOKUP(A797,'Medical Examinations'!$A$2:$M$2344,7,FALSE)</f>
        <v>0</v>
      </c>
      <c r="I797" s="35" t="str">
        <f>VLOOKUP(A797,'Medical Examinations'!A795:M3137,8,FALSE)</f>
        <v>No</v>
      </c>
      <c r="J797" s="35" t="str">
        <f>VLOOKUP(A797,'Medical Examinations'!A795:M3137,9,FALSE)</f>
        <v>NORMAL WEIGHT</v>
      </c>
      <c r="K797" s="35" t="str">
        <f>VLOOKUP(A797,'Medical Examinations'!A795:M3137,10,FALSE)</f>
        <v>DIABETES</v>
      </c>
      <c r="L797" s="47">
        <f>VLOOKUP(A797,'Hospitalisation Details'!A795:M3137,12,FALSE)</f>
        <v>22860</v>
      </c>
      <c r="M797" s="34">
        <f>VLOOKUP(A797,'Hospitalisation Details'!A786:M3128,6,FALSE)</f>
        <v>13112.6</v>
      </c>
      <c r="N797" s="35" t="str">
        <f>VLOOKUP(A797,'Hospitalisation Details'!A795:M3137,7,FALSE)</f>
        <v>tier - 3</v>
      </c>
      <c r="O797" s="35" t="str">
        <f>VLOOKUP(A797,'Hospitalisation Details'!A795:M3137,8,FALSE)</f>
        <v>tier - 3</v>
      </c>
      <c r="P797" s="35" t="str">
        <f>VLOOKUP(A797,'Hospitalisation Details'!A795:M3137,9,FALSE)</f>
        <v>R1012</v>
      </c>
      <c r="Q797" s="35">
        <f ca="1">VLOOKUP(A797,'Hospitalisation Details'!A795:M3137,13,FALSE)</f>
        <v>62</v>
      </c>
      <c r="R797" s="32"/>
    </row>
    <row r="798" spans="1:18" ht="15.75" x14ac:dyDescent="0.25">
      <c r="A798" s="42" t="s">
        <v>1566</v>
      </c>
      <c r="B798" s="35" t="str">
        <f>VLOOKUP(A798,'Customer Names'!A795:D3130,3,FALSE)</f>
        <v>Dicharry</v>
      </c>
      <c r="C798" s="35">
        <f>VLOOKUP(A798,'Medical Examinations'!A796:M3138,2,FALSE)</f>
        <v>38.06</v>
      </c>
      <c r="D798" s="35">
        <f>VLOOKUP(A798,'Medical Examinations'!A796:M3138,3,FALSE)</f>
        <v>9.24</v>
      </c>
      <c r="E798" s="35" t="str">
        <f>VLOOKUP(A798,'Medical Examinations'!A796:M3138,4,FALSE)</f>
        <v>No</v>
      </c>
      <c r="F798" s="35" t="str">
        <f>VLOOKUP(A798,'Medical Examinations'!A796:M3138,5,FALSE)</f>
        <v>No</v>
      </c>
      <c r="G798" s="35" t="str">
        <f>VLOOKUP(A798,'Medical Examinations'!A796:M3138,6,FALSE)</f>
        <v>No</v>
      </c>
      <c r="H798" s="35">
        <f>VLOOKUP(A798,'Medical Examinations'!$A$2:$M$2344,7,FALSE)</f>
        <v>0</v>
      </c>
      <c r="I798" s="35" t="str">
        <f>VLOOKUP(A798,'Medical Examinations'!A796:M3138,8,FALSE)</f>
        <v>No</v>
      </c>
      <c r="J798" s="35" t="str">
        <f>VLOOKUP(A798,'Medical Examinations'!A796:M3138,9,FALSE)</f>
        <v>OBESITY</v>
      </c>
      <c r="K798" s="35" t="str">
        <f>VLOOKUP(A798,'Medical Examinations'!A796:M3138,10,FALSE)</f>
        <v>DIABETES</v>
      </c>
      <c r="L798" s="47">
        <f>VLOOKUP(A798,'Hospitalisation Details'!A796:M3138,12,FALSE)</f>
        <v>26236</v>
      </c>
      <c r="M798" s="34">
        <f>VLOOKUP(A798,'Hospitalisation Details'!A787:M3129,6,FALSE)</f>
        <v>13110.79</v>
      </c>
      <c r="N798" s="35" t="str">
        <f>VLOOKUP(A798,'Hospitalisation Details'!A796:M3138,7,FALSE)</f>
        <v>tier - 3</v>
      </c>
      <c r="O798" s="35" t="str">
        <f>VLOOKUP(A798,'Hospitalisation Details'!A796:M3138,8,FALSE)</f>
        <v>tier - 2</v>
      </c>
      <c r="P798" s="35" t="str">
        <f>VLOOKUP(A798,'Hospitalisation Details'!A796:M3138,9,FALSE)</f>
        <v>R1011</v>
      </c>
      <c r="Q798" s="35">
        <f ca="1">VLOOKUP(A798,'Hospitalisation Details'!A796:M3138,13,FALSE)</f>
        <v>53</v>
      </c>
      <c r="R798" s="32"/>
    </row>
    <row r="799" spans="1:18" ht="15.75" x14ac:dyDescent="0.25">
      <c r="A799" s="43" t="s">
        <v>1565</v>
      </c>
      <c r="B799" s="35" t="str">
        <f>VLOOKUP(A799,'Customer Names'!A796:D3131,3,FALSE)</f>
        <v>Berry</v>
      </c>
      <c r="C799" s="35">
        <f>VLOOKUP(A799,'Medical Examinations'!A797:M3139,2,FALSE)</f>
        <v>37.700000000000003</v>
      </c>
      <c r="D799" s="35">
        <f>VLOOKUP(A799,'Medical Examinations'!A797:M3139,3,FALSE)</f>
        <v>8.6</v>
      </c>
      <c r="E799" s="35" t="str">
        <f>VLOOKUP(A799,'Medical Examinations'!A797:M3139,4,FALSE)</f>
        <v>No</v>
      </c>
      <c r="F799" s="35" t="str">
        <f>VLOOKUP(A799,'Medical Examinations'!A797:M3139,5,FALSE)</f>
        <v>No</v>
      </c>
      <c r="G799" s="35" t="str">
        <f>VLOOKUP(A799,'Medical Examinations'!A797:M3139,6,FALSE)</f>
        <v>No</v>
      </c>
      <c r="H799" s="35">
        <f>VLOOKUP(A799,'Medical Examinations'!$A$2:$M$2344,7,FALSE)</f>
        <v>0</v>
      </c>
      <c r="I799" s="35" t="str">
        <f>VLOOKUP(A799,'Medical Examinations'!A797:M3139,8,FALSE)</f>
        <v>No</v>
      </c>
      <c r="J799" s="35" t="str">
        <f>VLOOKUP(A799,'Medical Examinations'!A797:M3139,9,FALSE)</f>
        <v>OBESITY</v>
      </c>
      <c r="K799" s="35" t="str">
        <f>VLOOKUP(A799,'Medical Examinations'!A797:M3139,10,FALSE)</f>
        <v>DIABETES</v>
      </c>
      <c r="L799" s="47">
        <f>VLOOKUP(A799,'Hospitalisation Details'!A797:M3139,12,FALSE)</f>
        <v>28688</v>
      </c>
      <c r="M799" s="34">
        <f>VLOOKUP(A799,'Hospitalisation Details'!A788:M3130,6,FALSE)</f>
        <v>13101.74</v>
      </c>
      <c r="N799" s="35" t="str">
        <f>VLOOKUP(A799,'Hospitalisation Details'!A797:M3139,7,FALSE)</f>
        <v>tier - 3</v>
      </c>
      <c r="O799" s="35" t="str">
        <f>VLOOKUP(A799,'Hospitalisation Details'!A797:M3139,8,FALSE)</f>
        <v>tier - 2</v>
      </c>
      <c r="P799" s="35" t="str">
        <f>VLOOKUP(A799,'Hospitalisation Details'!A797:M3139,9,FALSE)</f>
        <v>R1026</v>
      </c>
      <c r="Q799" s="35">
        <f ca="1">VLOOKUP(A799,'Hospitalisation Details'!A797:M3139,13,FALSE)</f>
        <v>46</v>
      </c>
      <c r="R799" s="32"/>
    </row>
    <row r="800" spans="1:18" ht="15.75" x14ac:dyDescent="0.25">
      <c r="A800" s="42" t="s">
        <v>1564</v>
      </c>
      <c r="B800" s="35" t="str">
        <f>VLOOKUP(A800,'Customer Names'!A797:D3132,3,FALSE)</f>
        <v>Porfirio</v>
      </c>
      <c r="C800" s="35">
        <f>VLOOKUP(A800,'Medical Examinations'!A798:M3140,2,FALSE)</f>
        <v>44</v>
      </c>
      <c r="D800" s="35">
        <f>VLOOKUP(A800,'Medical Examinations'!A798:M3140,3,FALSE)</f>
        <v>9.32</v>
      </c>
      <c r="E800" s="35" t="str">
        <f>VLOOKUP(A800,'Medical Examinations'!A798:M3140,4,FALSE)</f>
        <v>yes</v>
      </c>
      <c r="F800" s="35" t="str">
        <f>VLOOKUP(A800,'Medical Examinations'!A798:M3140,5,FALSE)</f>
        <v>No</v>
      </c>
      <c r="G800" s="35" t="str">
        <f>VLOOKUP(A800,'Medical Examinations'!A798:M3140,6,FALSE)</f>
        <v>No</v>
      </c>
      <c r="H800" s="35">
        <f>VLOOKUP(A800,'Medical Examinations'!$A$2:$M$2344,7,FALSE)</f>
        <v>2</v>
      </c>
      <c r="I800" s="35" t="str">
        <f>VLOOKUP(A800,'Medical Examinations'!A798:M3140,8,FALSE)</f>
        <v>No</v>
      </c>
      <c r="J800" s="35" t="str">
        <f>VLOOKUP(A800,'Medical Examinations'!A798:M3140,9,FALSE)</f>
        <v>OBESITY</v>
      </c>
      <c r="K800" s="35" t="str">
        <f>VLOOKUP(A800,'Medical Examinations'!A798:M3140,10,FALSE)</f>
        <v>DIABETES</v>
      </c>
      <c r="L800" s="47">
        <f>VLOOKUP(A800,'Hospitalisation Details'!A798:M3140,12,FALSE)</f>
        <v>22591</v>
      </c>
      <c r="M800" s="34">
        <f>VLOOKUP(A800,'Hospitalisation Details'!A789:M3131,6,FALSE)</f>
        <v>13063.88</v>
      </c>
      <c r="N800" s="35" t="str">
        <f>VLOOKUP(A800,'Hospitalisation Details'!A798:M3140,7,FALSE)</f>
        <v>tier - 3</v>
      </c>
      <c r="O800" s="35" t="str">
        <f>VLOOKUP(A800,'Hospitalisation Details'!A798:M3140,8,FALSE)</f>
        <v>tier - 2</v>
      </c>
      <c r="P800" s="35" t="str">
        <f>VLOOKUP(A800,'Hospitalisation Details'!A798:M3140,9,FALSE)</f>
        <v>R1011</v>
      </c>
      <c r="Q800" s="35">
        <f ca="1">VLOOKUP(A800,'Hospitalisation Details'!A798:M3140,13,FALSE)</f>
        <v>63</v>
      </c>
      <c r="R800" s="32"/>
    </row>
    <row r="801" spans="1:18" ht="15.75" x14ac:dyDescent="0.25">
      <c r="A801" s="43" t="s">
        <v>1563</v>
      </c>
      <c r="B801" s="35" t="str">
        <f>VLOOKUP(A801,'Customer Names'!A798:D3133,3,FALSE)</f>
        <v>Thind</v>
      </c>
      <c r="C801" s="35">
        <f>VLOOKUP(A801,'Medical Examinations'!A799:M3141,2,FALSE)</f>
        <v>41.45</v>
      </c>
      <c r="D801" s="35">
        <f>VLOOKUP(A801,'Medical Examinations'!A799:M3141,3,FALSE)</f>
        <v>6.12</v>
      </c>
      <c r="E801" s="35" t="str">
        <f>VLOOKUP(A801,'Medical Examinations'!A799:M3141,4,FALSE)</f>
        <v>yes</v>
      </c>
      <c r="F801" s="35" t="str">
        <f>VLOOKUP(A801,'Medical Examinations'!A799:M3141,5,FALSE)</f>
        <v>No</v>
      </c>
      <c r="G801" s="35" t="str">
        <f>VLOOKUP(A801,'Medical Examinations'!A799:M3141,6,FALSE)</f>
        <v>No</v>
      </c>
      <c r="H801" s="35">
        <f>VLOOKUP(A801,'Medical Examinations'!$A$2:$M$2344,7,FALSE)</f>
        <v>0</v>
      </c>
      <c r="I801" s="35" t="str">
        <f>VLOOKUP(A801,'Medical Examinations'!A799:M3141,8,FALSE)</f>
        <v>No</v>
      </c>
      <c r="J801" s="35" t="str">
        <f>VLOOKUP(A801,'Medical Examinations'!A799:M3141,9,FALSE)</f>
        <v>OBESITY</v>
      </c>
      <c r="K801" s="35" t="str">
        <f>VLOOKUP(A801,'Medical Examinations'!A799:M3141,10,FALSE)</f>
        <v>PREDIABETES</v>
      </c>
      <c r="L801" s="47">
        <f>VLOOKUP(A801,'Hospitalisation Details'!A799:M3141,12,FALSE)</f>
        <v>31346</v>
      </c>
      <c r="M801" s="34">
        <f>VLOOKUP(A801,'Hospitalisation Details'!A790:M3132,6,FALSE)</f>
        <v>13051.22</v>
      </c>
      <c r="N801" s="35" t="str">
        <f>VLOOKUP(A801,'Hospitalisation Details'!A799:M3141,7,FALSE)</f>
        <v>tier - 3</v>
      </c>
      <c r="O801" s="35" t="str">
        <f>VLOOKUP(A801,'Hospitalisation Details'!A799:M3141,8,FALSE)</f>
        <v>tier - 1</v>
      </c>
      <c r="P801" s="35" t="str">
        <f>VLOOKUP(A801,'Hospitalisation Details'!A799:M3141,9,FALSE)</f>
        <v>R1026</v>
      </c>
      <c r="Q801" s="35">
        <f ca="1">VLOOKUP(A801,'Hospitalisation Details'!A799:M3141,13,FALSE)</f>
        <v>39</v>
      </c>
      <c r="R801" s="32"/>
    </row>
    <row r="802" spans="1:18" ht="15.75" x14ac:dyDescent="0.25">
      <c r="A802" s="42" t="s">
        <v>1562</v>
      </c>
      <c r="B802" s="35" t="str">
        <f>VLOOKUP(A802,'Customer Names'!A799:D3134,3,FALSE)</f>
        <v>Ryan</v>
      </c>
      <c r="C802" s="35">
        <f>VLOOKUP(A802,'Medical Examinations'!A800:M3142,2,FALSE)</f>
        <v>25.364999999999998</v>
      </c>
      <c r="D802" s="35">
        <f>VLOOKUP(A802,'Medical Examinations'!A800:M3142,3,FALSE)</f>
        <v>9.19</v>
      </c>
      <c r="E802" s="35" t="str">
        <f>VLOOKUP(A802,'Medical Examinations'!A800:M3142,4,FALSE)</f>
        <v>yes</v>
      </c>
      <c r="F802" s="35" t="str">
        <f>VLOOKUP(A802,'Medical Examinations'!A800:M3142,5,FALSE)</f>
        <v>No</v>
      </c>
      <c r="G802" s="35" t="str">
        <f>VLOOKUP(A802,'Medical Examinations'!A800:M3142,6,FALSE)</f>
        <v>No</v>
      </c>
      <c r="H802" s="35">
        <f>VLOOKUP(A802,'Medical Examinations'!$A$2:$M$2344,7,FALSE)</f>
        <v>0</v>
      </c>
      <c r="I802" s="35" t="str">
        <f>VLOOKUP(A802,'Medical Examinations'!A800:M3142,8,FALSE)</f>
        <v>No</v>
      </c>
      <c r="J802" s="35" t="str">
        <f>VLOOKUP(A802,'Medical Examinations'!A800:M3142,9,FALSE)</f>
        <v>OVERWEIGHT</v>
      </c>
      <c r="K802" s="35" t="str">
        <f>VLOOKUP(A802,'Medical Examinations'!A800:M3142,10,FALSE)</f>
        <v>DIABETES</v>
      </c>
      <c r="L802" s="47">
        <f>VLOOKUP(A802,'Hospitalisation Details'!A800:M3142,12,FALSE)</f>
        <v>24690</v>
      </c>
      <c r="M802" s="34">
        <f>VLOOKUP(A802,'Hospitalisation Details'!A791:M3133,6,FALSE)</f>
        <v>13047.33</v>
      </c>
      <c r="N802" s="35" t="str">
        <f>VLOOKUP(A802,'Hospitalisation Details'!A800:M3142,7,FALSE)</f>
        <v>tier - 3</v>
      </c>
      <c r="O802" s="35" t="str">
        <f>VLOOKUP(A802,'Hospitalisation Details'!A800:M3142,8,FALSE)</f>
        <v>tier - 3</v>
      </c>
      <c r="P802" s="35" t="str">
        <f>VLOOKUP(A802,'Hospitalisation Details'!A800:M3142,9,FALSE)</f>
        <v>R1024</v>
      </c>
      <c r="Q802" s="35">
        <f ca="1">VLOOKUP(A802,'Hospitalisation Details'!A800:M3142,13,FALSE)</f>
        <v>57</v>
      </c>
      <c r="R802" s="32"/>
    </row>
    <row r="803" spans="1:18" ht="15.75" x14ac:dyDescent="0.25">
      <c r="A803" s="43" t="s">
        <v>1561</v>
      </c>
      <c r="B803" s="35" t="str">
        <f>VLOOKUP(A803,'Customer Names'!A800:D3135,3,FALSE)</f>
        <v>Horn</v>
      </c>
      <c r="C803" s="35">
        <f>VLOOKUP(A803,'Medical Examinations'!A801:M3143,2,FALSE)</f>
        <v>34.56</v>
      </c>
      <c r="D803" s="35">
        <f>VLOOKUP(A803,'Medical Examinations'!A801:M3143,3,FALSE)</f>
        <v>5.84</v>
      </c>
      <c r="E803" s="35" t="str">
        <f>VLOOKUP(A803,'Medical Examinations'!A801:M3143,4,FALSE)</f>
        <v>yes</v>
      </c>
      <c r="F803" s="35" t="str">
        <f>VLOOKUP(A803,'Medical Examinations'!A801:M3143,5,FALSE)</f>
        <v>No</v>
      </c>
      <c r="G803" s="35" t="str">
        <f>VLOOKUP(A803,'Medical Examinations'!A801:M3143,6,FALSE)</f>
        <v>Yes</v>
      </c>
      <c r="H803" s="35">
        <f>VLOOKUP(A803,'Medical Examinations'!$A$2:$M$2344,7,FALSE)</f>
        <v>1</v>
      </c>
      <c r="I803" s="35" t="str">
        <f>VLOOKUP(A803,'Medical Examinations'!A801:M3143,8,FALSE)</f>
        <v>No</v>
      </c>
      <c r="J803" s="35" t="str">
        <f>VLOOKUP(A803,'Medical Examinations'!A801:M3143,9,FALSE)</f>
        <v>OBESITY</v>
      </c>
      <c r="K803" s="35" t="str">
        <f>VLOOKUP(A803,'Medical Examinations'!A801:M3143,10,FALSE)</f>
        <v>PREDIABETES</v>
      </c>
      <c r="L803" s="47">
        <f>VLOOKUP(A803,'Hospitalisation Details'!A801:M3143,12,FALSE)</f>
        <v>25469</v>
      </c>
      <c r="M803" s="34">
        <f>VLOOKUP(A803,'Hospitalisation Details'!A792:M3134,6,FALSE)</f>
        <v>13044.41</v>
      </c>
      <c r="N803" s="35" t="str">
        <f>VLOOKUP(A803,'Hospitalisation Details'!A801:M3143,7,FALSE)</f>
        <v>tier - 3</v>
      </c>
      <c r="O803" s="35" t="str">
        <f>VLOOKUP(A803,'Hospitalisation Details'!A801:M3143,8,FALSE)</f>
        <v>tier - 1</v>
      </c>
      <c r="P803" s="35" t="str">
        <f>VLOOKUP(A803,'Hospitalisation Details'!A801:M3143,9,FALSE)</f>
        <v>R1012</v>
      </c>
      <c r="Q803" s="35">
        <f ca="1">VLOOKUP(A803,'Hospitalisation Details'!A801:M3143,13,FALSE)</f>
        <v>55</v>
      </c>
      <c r="R803" s="32"/>
    </row>
    <row r="804" spans="1:18" ht="15.75" x14ac:dyDescent="0.25">
      <c r="A804" s="42" t="s">
        <v>1560</v>
      </c>
      <c r="B804" s="35" t="str">
        <f>VLOOKUP(A804,'Customer Names'!A801:D3136,3,FALSE)</f>
        <v>Sabadosa</v>
      </c>
      <c r="C804" s="35">
        <f>VLOOKUP(A804,'Medical Examinations'!A802:M3144,2,FALSE)</f>
        <v>28.2</v>
      </c>
      <c r="D804" s="35">
        <f>VLOOKUP(A804,'Medical Examinations'!A802:M3144,3,FALSE)</f>
        <v>7.19</v>
      </c>
      <c r="E804" s="35" t="str">
        <f>VLOOKUP(A804,'Medical Examinations'!A802:M3144,4,FALSE)</f>
        <v>yes</v>
      </c>
      <c r="F804" s="35" t="str">
        <f>VLOOKUP(A804,'Medical Examinations'!A802:M3144,5,FALSE)</f>
        <v>No</v>
      </c>
      <c r="G804" s="35" t="str">
        <f>VLOOKUP(A804,'Medical Examinations'!A802:M3144,6,FALSE)</f>
        <v>No</v>
      </c>
      <c r="H804" s="35">
        <f>VLOOKUP(A804,'Medical Examinations'!$A$2:$M$2344,7,FALSE)</f>
        <v>2</v>
      </c>
      <c r="I804" s="35" t="str">
        <f>VLOOKUP(A804,'Medical Examinations'!A802:M3144,8,FALSE)</f>
        <v>No</v>
      </c>
      <c r="J804" s="35" t="str">
        <f>VLOOKUP(A804,'Medical Examinations'!A802:M3144,9,FALSE)</f>
        <v>OVERWEIGHT</v>
      </c>
      <c r="K804" s="35" t="str">
        <f>VLOOKUP(A804,'Medical Examinations'!A802:M3144,10,FALSE)</f>
        <v>DIABETES</v>
      </c>
      <c r="L804" s="47">
        <f>VLOOKUP(A804,'Hospitalisation Details'!A802:M3144,12,FALSE)</f>
        <v>22594</v>
      </c>
      <c r="M804" s="34">
        <f>VLOOKUP(A804,'Hospitalisation Details'!A793:M3135,6,FALSE)</f>
        <v>13041.92</v>
      </c>
      <c r="N804" s="35" t="str">
        <f>VLOOKUP(A804,'Hospitalisation Details'!A802:M3144,7,FALSE)</f>
        <v>tier - 3</v>
      </c>
      <c r="O804" s="35" t="str">
        <f>VLOOKUP(A804,'Hospitalisation Details'!A802:M3144,8,FALSE)</f>
        <v>tier - 1</v>
      </c>
      <c r="P804" s="35" t="str">
        <f>VLOOKUP(A804,'Hospitalisation Details'!A802:M3144,9,FALSE)</f>
        <v>R1011</v>
      </c>
      <c r="Q804" s="35">
        <f ca="1">VLOOKUP(A804,'Hospitalisation Details'!A802:M3144,13,FALSE)</f>
        <v>63</v>
      </c>
      <c r="R804" s="32"/>
    </row>
    <row r="805" spans="1:18" ht="15.75" x14ac:dyDescent="0.25">
      <c r="A805" s="43" t="s">
        <v>1559</v>
      </c>
      <c r="B805" s="35" t="str">
        <f>VLOOKUP(A805,'Customer Names'!A802:D3137,3,FALSE)</f>
        <v>Casady</v>
      </c>
      <c r="C805" s="35">
        <f>VLOOKUP(A805,'Medical Examinations'!A803:M3145,2,FALSE)</f>
        <v>30.43</v>
      </c>
      <c r="D805" s="35">
        <f>VLOOKUP(A805,'Medical Examinations'!A803:M3145,3,FALSE)</f>
        <v>9.39</v>
      </c>
      <c r="E805" s="35" t="str">
        <f>VLOOKUP(A805,'Medical Examinations'!A803:M3145,4,FALSE)</f>
        <v>No</v>
      </c>
      <c r="F805" s="35" t="str">
        <f>VLOOKUP(A805,'Medical Examinations'!A803:M3145,5,FALSE)</f>
        <v>No</v>
      </c>
      <c r="G805" s="35" t="str">
        <f>VLOOKUP(A805,'Medical Examinations'!A803:M3145,6,FALSE)</f>
        <v>No</v>
      </c>
      <c r="H805" s="35">
        <f>VLOOKUP(A805,'Medical Examinations'!$A$2:$M$2344,7,FALSE)</f>
        <v>0</v>
      </c>
      <c r="I805" s="35" t="str">
        <f>VLOOKUP(A805,'Medical Examinations'!A803:M3145,8,FALSE)</f>
        <v>No</v>
      </c>
      <c r="J805" s="35" t="str">
        <f>VLOOKUP(A805,'Medical Examinations'!A803:M3145,9,FALSE)</f>
        <v>OBESITY</v>
      </c>
      <c r="K805" s="35" t="str">
        <f>VLOOKUP(A805,'Medical Examinations'!A803:M3145,10,FALSE)</f>
        <v>DIABETES</v>
      </c>
      <c r="L805" s="47">
        <f>VLOOKUP(A805,'Hospitalisation Details'!A803:M3145,12,FALSE)</f>
        <v>24050</v>
      </c>
      <c r="M805" s="34">
        <f>VLOOKUP(A805,'Hospitalisation Details'!A794:M3136,6,FALSE)</f>
        <v>13023.93</v>
      </c>
      <c r="N805" s="35" t="str">
        <f>VLOOKUP(A805,'Hospitalisation Details'!A803:M3145,7,FALSE)</f>
        <v>tier - 3</v>
      </c>
      <c r="O805" s="35" t="str">
        <f>VLOOKUP(A805,'Hospitalisation Details'!A803:M3145,8,FALSE)</f>
        <v>tier - 2</v>
      </c>
      <c r="P805" s="35" t="str">
        <f>VLOOKUP(A805,'Hospitalisation Details'!A803:M3145,9,FALSE)</f>
        <v>R1025</v>
      </c>
      <c r="Q805" s="35">
        <f ca="1">VLOOKUP(A805,'Hospitalisation Details'!A803:M3145,13,FALSE)</f>
        <v>59</v>
      </c>
      <c r="R805" s="32"/>
    </row>
    <row r="806" spans="1:18" ht="15.75" x14ac:dyDescent="0.25">
      <c r="A806" s="42" t="s">
        <v>1558</v>
      </c>
      <c r="B806" s="35" t="str">
        <f>VLOOKUP(A806,'Customer Names'!A803:D3138,3,FALSE)</f>
        <v>Phillips</v>
      </c>
      <c r="C806" s="35">
        <f>VLOOKUP(A806,'Medical Examinations'!A804:M3146,2,FALSE)</f>
        <v>32.395000000000003</v>
      </c>
      <c r="D806" s="35">
        <f>VLOOKUP(A806,'Medical Examinations'!A804:M3146,3,FALSE)</f>
        <v>4.2699999999999996</v>
      </c>
      <c r="E806" s="35" t="str">
        <f>VLOOKUP(A806,'Medical Examinations'!A804:M3146,4,FALSE)</f>
        <v>yes</v>
      </c>
      <c r="F806" s="35" t="str">
        <f>VLOOKUP(A806,'Medical Examinations'!A804:M3146,5,FALSE)</f>
        <v>No</v>
      </c>
      <c r="G806" s="35" t="str">
        <f>VLOOKUP(A806,'Medical Examinations'!A804:M3146,6,FALSE)</f>
        <v>No</v>
      </c>
      <c r="H806" s="35">
        <f>VLOOKUP(A806,'Medical Examinations'!$A$2:$M$2344,7,FALSE)</f>
        <v>1</v>
      </c>
      <c r="I806" s="35" t="str">
        <f>VLOOKUP(A806,'Medical Examinations'!A804:M3146,8,FALSE)</f>
        <v>No</v>
      </c>
      <c r="J806" s="35" t="str">
        <f>VLOOKUP(A806,'Medical Examinations'!A804:M3146,9,FALSE)</f>
        <v>OBESITY</v>
      </c>
      <c r="K806" s="35" t="str">
        <f>VLOOKUP(A806,'Medical Examinations'!A804:M3146,10,FALSE)</f>
        <v>NORMAL</v>
      </c>
      <c r="L806" s="47">
        <f>VLOOKUP(A806,'Hospitalisation Details'!A804:M3146,12,FALSE)</f>
        <v>23643</v>
      </c>
      <c r="M806" s="34">
        <f>VLOOKUP(A806,'Hospitalisation Details'!A795:M3137,6,FALSE)</f>
        <v>13019.16</v>
      </c>
      <c r="N806" s="35" t="str">
        <f>VLOOKUP(A806,'Hospitalisation Details'!A804:M3146,7,FALSE)</f>
        <v>tier - 3</v>
      </c>
      <c r="O806" s="35" t="str">
        <f>VLOOKUP(A806,'Hospitalisation Details'!A804:M3146,8,FALSE)</f>
        <v>tier - 1</v>
      </c>
      <c r="P806" s="35" t="str">
        <f>VLOOKUP(A806,'Hospitalisation Details'!A804:M3146,9,FALSE)</f>
        <v>R1024</v>
      </c>
      <c r="Q806" s="35">
        <f ca="1">VLOOKUP(A806,'Hospitalisation Details'!A804:M3146,13,FALSE)</f>
        <v>60</v>
      </c>
      <c r="R806" s="32"/>
    </row>
    <row r="807" spans="1:18" ht="15.75" x14ac:dyDescent="0.25">
      <c r="A807" s="43" t="s">
        <v>1557</v>
      </c>
      <c r="B807" s="35" t="str">
        <f>VLOOKUP(A807,'Customer Names'!A804:D3139,3,FALSE)</f>
        <v>Ahokas</v>
      </c>
      <c r="C807" s="35">
        <f>VLOOKUP(A807,'Medical Examinations'!A805:M3147,2,FALSE)</f>
        <v>24.035</v>
      </c>
      <c r="D807" s="35">
        <f>VLOOKUP(A807,'Medical Examinations'!A805:M3147,3,FALSE)</f>
        <v>11.71</v>
      </c>
      <c r="E807" s="35" t="str">
        <f>VLOOKUP(A807,'Medical Examinations'!A805:M3147,4,FALSE)</f>
        <v>No</v>
      </c>
      <c r="F807" s="35" t="str">
        <f>VLOOKUP(A807,'Medical Examinations'!A805:M3147,5,FALSE)</f>
        <v>No</v>
      </c>
      <c r="G807" s="35" t="str">
        <f>VLOOKUP(A807,'Medical Examinations'!A805:M3147,6,FALSE)</f>
        <v>No</v>
      </c>
      <c r="H807" s="35">
        <f>VLOOKUP(A807,'Medical Examinations'!$A$2:$M$2344,7,FALSE)</f>
        <v>0</v>
      </c>
      <c r="I807" s="35" t="str">
        <f>VLOOKUP(A807,'Medical Examinations'!A805:M3147,8,FALSE)</f>
        <v>No</v>
      </c>
      <c r="J807" s="35" t="str">
        <f>VLOOKUP(A807,'Medical Examinations'!A805:M3147,9,FALSE)</f>
        <v>NORMAL WEIGHT</v>
      </c>
      <c r="K807" s="35" t="str">
        <f>VLOOKUP(A807,'Medical Examinations'!A805:M3147,10,FALSE)</f>
        <v>DIABETES</v>
      </c>
      <c r="L807" s="47">
        <f>VLOOKUP(A807,'Hospitalisation Details'!A805:M3147,12,FALSE)</f>
        <v>22847</v>
      </c>
      <c r="M807" s="34">
        <f>VLOOKUP(A807,'Hospitalisation Details'!A796:M3138,6,FALSE)</f>
        <v>13012.21</v>
      </c>
      <c r="N807" s="35" t="str">
        <f>VLOOKUP(A807,'Hospitalisation Details'!A805:M3147,7,FALSE)</f>
        <v>tier - 3</v>
      </c>
      <c r="O807" s="35" t="str">
        <f>VLOOKUP(A807,'Hospitalisation Details'!A805:M3147,8,FALSE)</f>
        <v>tier - 1</v>
      </c>
      <c r="P807" s="35" t="str">
        <f>VLOOKUP(A807,'Hospitalisation Details'!A805:M3147,9,FALSE)</f>
        <v>R1012</v>
      </c>
      <c r="Q807" s="35">
        <f ca="1">VLOOKUP(A807,'Hospitalisation Details'!A805:M3147,13,FALSE)</f>
        <v>62</v>
      </c>
      <c r="R807" s="32"/>
    </row>
    <row r="808" spans="1:18" ht="15.75" x14ac:dyDescent="0.25">
      <c r="A808" s="42" t="s">
        <v>1556</v>
      </c>
      <c r="B808" s="35" t="str">
        <f>VLOOKUP(A808,'Customer Names'!A805:D3140,3,FALSE)</f>
        <v>Hebert</v>
      </c>
      <c r="C808" s="35">
        <f>VLOOKUP(A808,'Medical Examinations'!A806:M3148,2,FALSE)</f>
        <v>37.119999999999997</v>
      </c>
      <c r="D808" s="35">
        <f>VLOOKUP(A808,'Medical Examinations'!A806:M3148,3,FALSE)</f>
        <v>5.29</v>
      </c>
      <c r="E808" s="35" t="str">
        <f>VLOOKUP(A808,'Medical Examinations'!A806:M3148,4,FALSE)</f>
        <v>No</v>
      </c>
      <c r="F808" s="35" t="str">
        <f>VLOOKUP(A808,'Medical Examinations'!A806:M3148,5,FALSE)</f>
        <v>No</v>
      </c>
      <c r="G808" s="35" t="str">
        <f>VLOOKUP(A808,'Medical Examinations'!A806:M3148,6,FALSE)</f>
        <v>No</v>
      </c>
      <c r="H808" s="35">
        <f>VLOOKUP(A808,'Medical Examinations'!$A$2:$M$2344,7,FALSE)</f>
        <v>2</v>
      </c>
      <c r="I808" s="35" t="str">
        <f>VLOOKUP(A808,'Medical Examinations'!A806:M3148,8,FALSE)</f>
        <v>No</v>
      </c>
      <c r="J808" s="35" t="str">
        <f>VLOOKUP(A808,'Medical Examinations'!A806:M3148,9,FALSE)</f>
        <v>OBESITY</v>
      </c>
      <c r="K808" s="35" t="str">
        <f>VLOOKUP(A808,'Medical Examinations'!A806:M3148,10,FALSE)</f>
        <v>NORMAL</v>
      </c>
      <c r="L808" s="47">
        <f>VLOOKUP(A808,'Hospitalisation Details'!A806:M3148,12,FALSE)</f>
        <v>26569</v>
      </c>
      <c r="M808" s="34">
        <f>VLOOKUP(A808,'Hospitalisation Details'!A797:M3139,6,FALSE)</f>
        <v>13010.86</v>
      </c>
      <c r="N808" s="35" t="str">
        <f>VLOOKUP(A808,'Hospitalisation Details'!A806:M3148,7,FALSE)</f>
        <v>tier - 3</v>
      </c>
      <c r="O808" s="35" t="str">
        <f>VLOOKUP(A808,'Hospitalisation Details'!A806:M3148,8,FALSE)</f>
        <v>tier - 2</v>
      </c>
      <c r="P808" s="35" t="str">
        <f>VLOOKUP(A808,'Hospitalisation Details'!A806:M3148,9,FALSE)</f>
        <v>R1012</v>
      </c>
      <c r="Q808" s="35">
        <f ca="1">VLOOKUP(A808,'Hospitalisation Details'!A806:M3148,13,FALSE)</f>
        <v>52</v>
      </c>
      <c r="R808" s="32"/>
    </row>
    <row r="809" spans="1:18" ht="15.75" x14ac:dyDescent="0.25">
      <c r="A809" s="43" t="s">
        <v>1555</v>
      </c>
      <c r="B809" s="35" t="str">
        <f>VLOOKUP(A809,'Customer Names'!A806:D3141,3,FALSE)</f>
        <v>Fair</v>
      </c>
      <c r="C809" s="35">
        <f>VLOOKUP(A809,'Medical Examinations'!A807:M3149,2,FALSE)</f>
        <v>34.840000000000003</v>
      </c>
      <c r="D809" s="35">
        <f>VLOOKUP(A809,'Medical Examinations'!A807:M3149,3,FALSE)</f>
        <v>6</v>
      </c>
      <c r="E809" s="35" t="str">
        <f>VLOOKUP(A809,'Medical Examinations'!A807:M3149,4,FALSE)</f>
        <v>yes</v>
      </c>
      <c r="F809" s="35" t="str">
        <f>VLOOKUP(A809,'Medical Examinations'!A807:M3149,5,FALSE)</f>
        <v>No</v>
      </c>
      <c r="G809" s="35" t="str">
        <f>VLOOKUP(A809,'Medical Examinations'!A807:M3149,6,FALSE)</f>
        <v>Yes</v>
      </c>
      <c r="H809" s="35">
        <f>VLOOKUP(A809,'Medical Examinations'!$A$2:$M$2344,7,FALSE)</f>
        <v>1</v>
      </c>
      <c r="I809" s="35" t="str">
        <f>VLOOKUP(A809,'Medical Examinations'!A807:M3149,8,FALSE)</f>
        <v>No</v>
      </c>
      <c r="J809" s="35" t="str">
        <f>VLOOKUP(A809,'Medical Examinations'!A807:M3149,9,FALSE)</f>
        <v>OBESITY</v>
      </c>
      <c r="K809" s="35" t="str">
        <f>VLOOKUP(A809,'Medical Examinations'!A807:M3149,10,FALSE)</f>
        <v>PREDIABETES</v>
      </c>
      <c r="L809" s="47">
        <f>VLOOKUP(A809,'Hospitalisation Details'!A807:M3149,12,FALSE)</f>
        <v>25550</v>
      </c>
      <c r="M809" s="34">
        <f>VLOOKUP(A809,'Hospitalisation Details'!A798:M3140,6,FALSE)</f>
        <v>13008.07</v>
      </c>
      <c r="N809" s="35" t="str">
        <f>VLOOKUP(A809,'Hospitalisation Details'!A807:M3149,7,FALSE)</f>
        <v>tier - 3</v>
      </c>
      <c r="O809" s="35" t="str">
        <f>VLOOKUP(A809,'Hospitalisation Details'!A807:M3149,8,FALSE)</f>
        <v>tier - 3</v>
      </c>
      <c r="P809" s="35" t="str">
        <f>VLOOKUP(A809,'Hospitalisation Details'!A807:M3149,9,FALSE)</f>
        <v>R1012</v>
      </c>
      <c r="Q809" s="35">
        <f ca="1">VLOOKUP(A809,'Hospitalisation Details'!A807:M3149,13,FALSE)</f>
        <v>55</v>
      </c>
      <c r="R809" s="32"/>
    </row>
    <row r="810" spans="1:18" ht="15.75" x14ac:dyDescent="0.25">
      <c r="A810" s="42" t="s">
        <v>1554</v>
      </c>
      <c r="B810" s="35" t="str">
        <f>VLOOKUP(A810,'Customer Names'!A807:D3142,3,FALSE)</f>
        <v>Swenson</v>
      </c>
      <c r="C810" s="35">
        <f>VLOOKUP(A810,'Medical Examinations'!A808:M3150,2,FALSE)</f>
        <v>29.53</v>
      </c>
      <c r="D810" s="35">
        <f>VLOOKUP(A810,'Medical Examinations'!A808:M3150,3,FALSE)</f>
        <v>10.64</v>
      </c>
      <c r="E810" s="35" t="str">
        <f>VLOOKUP(A810,'Medical Examinations'!A808:M3150,4,FALSE)</f>
        <v>No</v>
      </c>
      <c r="F810" s="35" t="str">
        <f>VLOOKUP(A810,'Medical Examinations'!A808:M3150,5,FALSE)</f>
        <v>No</v>
      </c>
      <c r="G810" s="35" t="str">
        <f>VLOOKUP(A810,'Medical Examinations'!A808:M3150,6,FALSE)</f>
        <v>No</v>
      </c>
      <c r="H810" s="35">
        <f>VLOOKUP(A810,'Medical Examinations'!$A$2:$M$2344,7,FALSE)</f>
        <v>0</v>
      </c>
      <c r="I810" s="35" t="str">
        <f>VLOOKUP(A810,'Medical Examinations'!A808:M3150,8,FALSE)</f>
        <v>No</v>
      </c>
      <c r="J810" s="35" t="str">
        <f>VLOOKUP(A810,'Medical Examinations'!A808:M3150,9,FALSE)</f>
        <v>OVERWEIGHT</v>
      </c>
      <c r="K810" s="35" t="str">
        <f>VLOOKUP(A810,'Medical Examinations'!A808:M3150,10,FALSE)</f>
        <v>DIABETES</v>
      </c>
      <c r="L810" s="47">
        <f>VLOOKUP(A810,'Hospitalisation Details'!A808:M3150,12,FALSE)</f>
        <v>22821</v>
      </c>
      <c r="M810" s="34">
        <f>VLOOKUP(A810,'Hospitalisation Details'!A799:M3141,6,FALSE)</f>
        <v>13004.95</v>
      </c>
      <c r="N810" s="35" t="str">
        <f>VLOOKUP(A810,'Hospitalisation Details'!A808:M3150,7,FALSE)</f>
        <v>tier - 3</v>
      </c>
      <c r="O810" s="35" t="str">
        <f>VLOOKUP(A810,'Hospitalisation Details'!A808:M3150,8,FALSE)</f>
        <v>tier - 1</v>
      </c>
      <c r="P810" s="35" t="str">
        <f>VLOOKUP(A810,'Hospitalisation Details'!A808:M3150,9,FALSE)</f>
        <v>R1012</v>
      </c>
      <c r="Q810" s="35">
        <f ca="1">VLOOKUP(A810,'Hospitalisation Details'!A808:M3150,13,FALSE)</f>
        <v>62</v>
      </c>
      <c r="R810" s="32"/>
    </row>
    <row r="811" spans="1:18" ht="15.75" x14ac:dyDescent="0.25">
      <c r="A811" s="43" t="s">
        <v>1553</v>
      </c>
      <c r="B811" s="35" t="str">
        <f>VLOOKUP(A811,'Customer Names'!A808:D3143,3,FALSE)</f>
        <v>Revenis</v>
      </c>
      <c r="C811" s="35">
        <f>VLOOKUP(A811,'Medical Examinations'!A809:M3151,2,FALSE)</f>
        <v>42.51</v>
      </c>
      <c r="D811" s="35">
        <f>VLOOKUP(A811,'Medical Examinations'!A809:M3151,3,FALSE)</f>
        <v>8.2100000000000009</v>
      </c>
      <c r="E811" s="35" t="str">
        <f>VLOOKUP(A811,'Medical Examinations'!A809:M3151,4,FALSE)</f>
        <v>yes</v>
      </c>
      <c r="F811" s="35" t="str">
        <f>VLOOKUP(A811,'Medical Examinations'!A809:M3151,5,FALSE)</f>
        <v>No</v>
      </c>
      <c r="G811" s="35" t="str">
        <f>VLOOKUP(A811,'Medical Examinations'!A809:M3151,6,FALSE)</f>
        <v>No</v>
      </c>
      <c r="H811" s="35">
        <f>VLOOKUP(A811,'Medical Examinations'!$A$2:$M$2344,7,FALSE)</f>
        <v>0</v>
      </c>
      <c r="I811" s="35" t="str">
        <f>VLOOKUP(A811,'Medical Examinations'!A809:M3151,8,FALSE)</f>
        <v>No</v>
      </c>
      <c r="J811" s="35" t="str">
        <f>VLOOKUP(A811,'Medical Examinations'!A809:M3151,9,FALSE)</f>
        <v>OBESITY</v>
      </c>
      <c r="K811" s="35" t="str">
        <f>VLOOKUP(A811,'Medical Examinations'!A809:M3151,10,FALSE)</f>
        <v>DIABETES</v>
      </c>
      <c r="L811" s="47">
        <f>VLOOKUP(A811,'Hospitalisation Details'!A809:M3151,12,FALSE)</f>
        <v>29889</v>
      </c>
      <c r="M811" s="34">
        <f>VLOOKUP(A811,'Hospitalisation Details'!A800:M3142,6,FALSE)</f>
        <v>13002.91</v>
      </c>
      <c r="N811" s="35" t="str">
        <f>VLOOKUP(A811,'Hospitalisation Details'!A809:M3151,7,FALSE)</f>
        <v>tier - 3</v>
      </c>
      <c r="O811" s="35" t="str">
        <f>VLOOKUP(A811,'Hospitalisation Details'!A809:M3151,8,FALSE)</f>
        <v>tier - 1</v>
      </c>
      <c r="P811" s="35" t="str">
        <f>VLOOKUP(A811,'Hospitalisation Details'!A809:M3151,9,FALSE)</f>
        <v>R1012</v>
      </c>
      <c r="Q811" s="35">
        <f ca="1">VLOOKUP(A811,'Hospitalisation Details'!A809:M3151,13,FALSE)</f>
        <v>43</v>
      </c>
      <c r="R811" s="32"/>
    </row>
    <row r="812" spans="1:18" ht="15.75" x14ac:dyDescent="0.25">
      <c r="A812" s="42" t="s">
        <v>1552</v>
      </c>
      <c r="B812" s="35" t="str">
        <f>VLOOKUP(A812,'Customer Names'!A809:D3144,3,FALSE)</f>
        <v>Engnes</v>
      </c>
      <c r="C812" s="35">
        <f>VLOOKUP(A812,'Medical Examinations'!A810:M3152,2,FALSE)</f>
        <v>38.14</v>
      </c>
      <c r="D812" s="35">
        <f>VLOOKUP(A812,'Medical Examinations'!A810:M3152,3,FALSE)</f>
        <v>5.58</v>
      </c>
      <c r="E812" s="35" t="str">
        <f>VLOOKUP(A812,'Medical Examinations'!A810:M3152,4,FALSE)</f>
        <v>No</v>
      </c>
      <c r="F812" s="35" t="str">
        <f>VLOOKUP(A812,'Medical Examinations'!A810:M3152,5,FALSE)</f>
        <v>No</v>
      </c>
      <c r="G812" s="35" t="str">
        <f>VLOOKUP(A812,'Medical Examinations'!A810:M3152,6,FALSE)</f>
        <v>Yes</v>
      </c>
      <c r="H812" s="35">
        <f>VLOOKUP(A812,'Medical Examinations'!$A$2:$M$2344,7,FALSE)</f>
        <v>1</v>
      </c>
      <c r="I812" s="35" t="str">
        <f>VLOOKUP(A812,'Medical Examinations'!A810:M3152,8,FALSE)</f>
        <v>No</v>
      </c>
      <c r="J812" s="35" t="str">
        <f>VLOOKUP(A812,'Medical Examinations'!A810:M3152,9,FALSE)</f>
        <v>OBESITY</v>
      </c>
      <c r="K812" s="35" t="str">
        <f>VLOOKUP(A812,'Medical Examinations'!A810:M3152,10,FALSE)</f>
        <v>NORMAL</v>
      </c>
      <c r="L812" s="47">
        <f>VLOOKUP(A812,'Hospitalisation Details'!A810:M3152,12,FALSE)</f>
        <v>29186</v>
      </c>
      <c r="M812" s="34">
        <f>VLOOKUP(A812,'Hospitalisation Details'!A801:M3143,6,FALSE)</f>
        <v>12994.12</v>
      </c>
      <c r="N812" s="35" t="str">
        <f>VLOOKUP(A812,'Hospitalisation Details'!A810:M3152,7,FALSE)</f>
        <v>tier - 3</v>
      </c>
      <c r="O812" s="35" t="str">
        <f>VLOOKUP(A812,'Hospitalisation Details'!A810:M3152,8,FALSE)</f>
        <v>tier - 2</v>
      </c>
      <c r="P812" s="35" t="str">
        <f>VLOOKUP(A812,'Hospitalisation Details'!A810:M3152,9,FALSE)</f>
        <v>R1026</v>
      </c>
      <c r="Q812" s="35">
        <f ca="1">VLOOKUP(A812,'Hospitalisation Details'!A810:M3152,13,FALSE)</f>
        <v>45</v>
      </c>
      <c r="R812" s="32"/>
    </row>
    <row r="813" spans="1:18" ht="15.75" x14ac:dyDescent="0.25">
      <c r="A813" s="43" t="s">
        <v>1551</v>
      </c>
      <c r="B813" s="35" t="str">
        <f>VLOOKUP(A813,'Customer Names'!A810:D3145,3,FALSE)</f>
        <v>Wiltse</v>
      </c>
      <c r="C813" s="35">
        <f>VLOOKUP(A813,'Medical Examinations'!A811:M3153,2,FALSE)</f>
        <v>39.93</v>
      </c>
      <c r="D813" s="35">
        <f>VLOOKUP(A813,'Medical Examinations'!A811:M3153,3,FALSE)</f>
        <v>8.75</v>
      </c>
      <c r="E813" s="35" t="str">
        <f>VLOOKUP(A813,'Medical Examinations'!A811:M3153,4,FALSE)</f>
        <v>No</v>
      </c>
      <c r="F813" s="35" t="str">
        <f>VLOOKUP(A813,'Medical Examinations'!A811:M3153,5,FALSE)</f>
        <v>No</v>
      </c>
      <c r="G813" s="35" t="str">
        <f>VLOOKUP(A813,'Medical Examinations'!A811:M3153,6,FALSE)</f>
        <v>No</v>
      </c>
      <c r="H813" s="35">
        <f>VLOOKUP(A813,'Medical Examinations'!$A$2:$M$2344,7,FALSE)</f>
        <v>0</v>
      </c>
      <c r="I813" s="35" t="str">
        <f>VLOOKUP(A813,'Medical Examinations'!A811:M3153,8,FALSE)</f>
        <v>No</v>
      </c>
      <c r="J813" s="35" t="str">
        <f>VLOOKUP(A813,'Medical Examinations'!A811:M3153,9,FALSE)</f>
        <v>OBESITY</v>
      </c>
      <c r="K813" s="35" t="str">
        <f>VLOOKUP(A813,'Medical Examinations'!A811:M3153,10,FALSE)</f>
        <v>DIABETES</v>
      </c>
      <c r="L813" s="47">
        <f>VLOOKUP(A813,'Hospitalisation Details'!A811:M3153,12,FALSE)</f>
        <v>22248</v>
      </c>
      <c r="M813" s="34">
        <f>VLOOKUP(A813,'Hospitalisation Details'!A802:M3144,6,FALSE)</f>
        <v>12982.87</v>
      </c>
      <c r="N813" s="35" t="str">
        <f>VLOOKUP(A813,'Hospitalisation Details'!A811:M3153,7,FALSE)</f>
        <v>tier - 3</v>
      </c>
      <c r="O813" s="35" t="str">
        <f>VLOOKUP(A813,'Hospitalisation Details'!A811:M3153,8,FALSE)</f>
        <v>tier - 1</v>
      </c>
      <c r="P813" s="35" t="str">
        <f>VLOOKUP(A813,'Hospitalisation Details'!A811:M3153,9,FALSE)</f>
        <v>R1013</v>
      </c>
      <c r="Q813" s="35">
        <f ca="1">VLOOKUP(A813,'Hospitalisation Details'!A811:M3153,13,FALSE)</f>
        <v>64</v>
      </c>
      <c r="R813" s="32"/>
    </row>
    <row r="814" spans="1:18" ht="15.75" x14ac:dyDescent="0.25">
      <c r="A814" s="42" t="s">
        <v>1550</v>
      </c>
      <c r="B814" s="35" t="str">
        <f>VLOOKUP(A814,'Customer Names'!A811:D3146,3,FALSE)</f>
        <v>Fernandez</v>
      </c>
      <c r="C814" s="35">
        <f>VLOOKUP(A814,'Medical Examinations'!A812:M3154,2,FALSE)</f>
        <v>38.83</v>
      </c>
      <c r="D814" s="35">
        <f>VLOOKUP(A814,'Medical Examinations'!A812:M3154,3,FALSE)</f>
        <v>11.86</v>
      </c>
      <c r="E814" s="35" t="str">
        <f>VLOOKUP(A814,'Medical Examinations'!A812:M3154,4,FALSE)</f>
        <v>No</v>
      </c>
      <c r="F814" s="35" t="str">
        <f>VLOOKUP(A814,'Medical Examinations'!A812:M3154,5,FALSE)</f>
        <v>No</v>
      </c>
      <c r="G814" s="35" t="str">
        <f>VLOOKUP(A814,'Medical Examinations'!A812:M3154,6,FALSE)</f>
        <v>No</v>
      </c>
      <c r="H814" s="35">
        <f>VLOOKUP(A814,'Medical Examinations'!$A$2:$M$2344,7,FALSE)</f>
        <v>0</v>
      </c>
      <c r="I814" s="35" t="str">
        <f>VLOOKUP(A814,'Medical Examinations'!A812:M3154,8,FALSE)</f>
        <v>No</v>
      </c>
      <c r="J814" s="35" t="str">
        <f>VLOOKUP(A814,'Medical Examinations'!A812:M3154,9,FALSE)</f>
        <v>OBESITY</v>
      </c>
      <c r="K814" s="35" t="str">
        <f>VLOOKUP(A814,'Medical Examinations'!A812:M3154,10,FALSE)</f>
        <v>DIABETES</v>
      </c>
      <c r="L814" s="47">
        <f>VLOOKUP(A814,'Hospitalisation Details'!A812:M3154,12,FALSE)</f>
        <v>22182</v>
      </c>
      <c r="M814" s="34">
        <f>VLOOKUP(A814,'Hospitalisation Details'!A803:M3145,6,FALSE)</f>
        <v>12981.35</v>
      </c>
      <c r="N814" s="35" t="str">
        <f>VLOOKUP(A814,'Hospitalisation Details'!A812:M3154,7,FALSE)</f>
        <v>tier - 3</v>
      </c>
      <c r="O814" s="35" t="str">
        <f>VLOOKUP(A814,'Hospitalisation Details'!A812:M3154,8,FALSE)</f>
        <v>tier - 3</v>
      </c>
      <c r="P814" s="35" t="str">
        <f>VLOOKUP(A814,'Hospitalisation Details'!A812:M3154,9,FALSE)</f>
        <v>R1013</v>
      </c>
      <c r="Q814" s="35">
        <f ca="1">VLOOKUP(A814,'Hospitalisation Details'!A812:M3154,13,FALSE)</f>
        <v>64</v>
      </c>
      <c r="R814" s="32"/>
    </row>
    <row r="815" spans="1:18" ht="15.75" x14ac:dyDescent="0.25">
      <c r="A815" s="43" t="s">
        <v>1549</v>
      </c>
      <c r="B815" s="35" t="str">
        <f>VLOOKUP(A815,'Customer Names'!A812:D3147,3,FALSE)</f>
        <v>Edwards</v>
      </c>
      <c r="C815" s="35">
        <f>VLOOKUP(A815,'Medical Examinations'!A813:M3155,2,FALSE)</f>
        <v>37.4</v>
      </c>
      <c r="D815" s="35">
        <f>VLOOKUP(A815,'Medical Examinations'!A813:M3155,3,FALSE)</f>
        <v>11.46</v>
      </c>
      <c r="E815" s="35" t="str">
        <f>VLOOKUP(A815,'Medical Examinations'!A813:M3155,4,FALSE)</f>
        <v>No</v>
      </c>
      <c r="F815" s="35" t="str">
        <f>VLOOKUP(A815,'Medical Examinations'!A813:M3155,5,FALSE)</f>
        <v>No</v>
      </c>
      <c r="G815" s="35" t="str">
        <f>VLOOKUP(A815,'Medical Examinations'!A813:M3155,6,FALSE)</f>
        <v>No</v>
      </c>
      <c r="H815" s="35">
        <f>VLOOKUP(A815,'Medical Examinations'!$A$2:$M$2344,7,FALSE)</f>
        <v>0</v>
      </c>
      <c r="I815" s="35" t="str">
        <f>VLOOKUP(A815,'Medical Examinations'!A813:M3155,8,FALSE)</f>
        <v>No</v>
      </c>
      <c r="J815" s="35" t="str">
        <f>VLOOKUP(A815,'Medical Examinations'!A813:M3155,9,FALSE)</f>
        <v>OBESITY</v>
      </c>
      <c r="K815" s="35" t="str">
        <f>VLOOKUP(A815,'Medical Examinations'!A813:M3155,10,FALSE)</f>
        <v>DIABETES</v>
      </c>
      <c r="L815" s="47">
        <f>VLOOKUP(A815,'Hospitalisation Details'!A813:M3155,12,FALSE)</f>
        <v>22089</v>
      </c>
      <c r="M815" s="34">
        <f>VLOOKUP(A815,'Hospitalisation Details'!A804:M3146,6,FALSE)</f>
        <v>12979.36</v>
      </c>
      <c r="N815" s="35" t="str">
        <f>VLOOKUP(A815,'Hospitalisation Details'!A813:M3155,7,FALSE)</f>
        <v>tier - 3</v>
      </c>
      <c r="O815" s="35" t="str">
        <f>VLOOKUP(A815,'Hospitalisation Details'!A813:M3155,8,FALSE)</f>
        <v>tier - 1</v>
      </c>
      <c r="P815" s="35" t="str">
        <f>VLOOKUP(A815,'Hospitalisation Details'!A813:M3155,9,FALSE)</f>
        <v>R1011</v>
      </c>
      <c r="Q815" s="35">
        <f ca="1">VLOOKUP(A815,'Hospitalisation Details'!A813:M3155,13,FALSE)</f>
        <v>64</v>
      </c>
      <c r="R815" s="32"/>
    </row>
    <row r="816" spans="1:18" ht="15.75" x14ac:dyDescent="0.25">
      <c r="A816" s="42" t="s">
        <v>1548</v>
      </c>
      <c r="B816" s="35" t="str">
        <f>VLOOKUP(A816,'Customer Names'!A813:D3148,3,FALSE)</f>
        <v>Pinney</v>
      </c>
      <c r="C816" s="35">
        <f>VLOOKUP(A816,'Medical Examinations'!A814:M3156,2,FALSE)</f>
        <v>21.4</v>
      </c>
      <c r="D816" s="35">
        <f>VLOOKUP(A816,'Medical Examinations'!A814:M3156,3,FALSE)</f>
        <v>9.0299999999999994</v>
      </c>
      <c r="E816" s="35" t="str">
        <f>VLOOKUP(A816,'Medical Examinations'!A814:M3156,4,FALSE)</f>
        <v>No</v>
      </c>
      <c r="F816" s="35" t="str">
        <f>VLOOKUP(A816,'Medical Examinations'!A814:M3156,5,FALSE)</f>
        <v>No</v>
      </c>
      <c r="G816" s="35" t="str">
        <f>VLOOKUP(A816,'Medical Examinations'!A814:M3156,6,FALSE)</f>
        <v>No</v>
      </c>
      <c r="H816" s="35">
        <f>VLOOKUP(A816,'Medical Examinations'!$A$2:$M$2344,7,FALSE)</f>
        <v>0</v>
      </c>
      <c r="I816" s="35" t="str">
        <f>VLOOKUP(A816,'Medical Examinations'!A814:M3156,8,FALSE)</f>
        <v>No</v>
      </c>
      <c r="J816" s="35" t="str">
        <f>VLOOKUP(A816,'Medical Examinations'!A814:M3156,9,FALSE)</f>
        <v>NORMAL WEIGHT</v>
      </c>
      <c r="K816" s="35" t="str">
        <f>VLOOKUP(A816,'Medical Examinations'!A814:M3156,10,FALSE)</f>
        <v>DIABETES</v>
      </c>
      <c r="L816" s="47">
        <f>VLOOKUP(A816,'Hospitalisation Details'!A814:M3156,12,FALSE)</f>
        <v>22224</v>
      </c>
      <c r="M816" s="34">
        <f>VLOOKUP(A816,'Hospitalisation Details'!A805:M3147,6,FALSE)</f>
        <v>12957.12</v>
      </c>
      <c r="N816" s="35" t="str">
        <f>VLOOKUP(A816,'Hospitalisation Details'!A814:M3156,7,FALSE)</f>
        <v>tier - 3</v>
      </c>
      <c r="O816" s="35" t="str">
        <f>VLOOKUP(A816,'Hospitalisation Details'!A814:M3156,8,FALSE)</f>
        <v>tier - 1</v>
      </c>
      <c r="P816" s="35" t="str">
        <f>VLOOKUP(A816,'Hospitalisation Details'!A814:M3156,9,FALSE)</f>
        <v>R1011</v>
      </c>
      <c r="Q816" s="35">
        <f ca="1">VLOOKUP(A816,'Hospitalisation Details'!A814:M3156,13,FALSE)</f>
        <v>64</v>
      </c>
      <c r="R816" s="32"/>
    </row>
    <row r="817" spans="1:18" ht="15.75" x14ac:dyDescent="0.25">
      <c r="A817" s="43" t="s">
        <v>1547</v>
      </c>
      <c r="B817" s="35" t="str">
        <f>VLOOKUP(A817,'Customer Names'!A814:D3149,3,FALSE)</f>
        <v>Levy</v>
      </c>
      <c r="C817" s="35">
        <f>VLOOKUP(A817,'Medical Examinations'!A815:M3157,2,FALSE)</f>
        <v>38.380000000000003</v>
      </c>
      <c r="D817" s="35">
        <f>VLOOKUP(A817,'Medical Examinations'!A815:M3157,3,FALSE)</f>
        <v>8.26</v>
      </c>
      <c r="E817" s="35" t="str">
        <f>VLOOKUP(A817,'Medical Examinations'!A815:M3157,4,FALSE)</f>
        <v>yes</v>
      </c>
      <c r="F817" s="35" t="str">
        <f>VLOOKUP(A817,'Medical Examinations'!A815:M3157,5,FALSE)</f>
        <v>No</v>
      </c>
      <c r="G817" s="35" t="str">
        <f>VLOOKUP(A817,'Medical Examinations'!A815:M3157,6,FALSE)</f>
        <v>No</v>
      </c>
      <c r="H817" s="35">
        <f>VLOOKUP(A817,'Medical Examinations'!$A$2:$M$2344,7,FALSE)</f>
        <v>2</v>
      </c>
      <c r="I817" s="35" t="str">
        <f>VLOOKUP(A817,'Medical Examinations'!A815:M3157,8,FALSE)</f>
        <v>No</v>
      </c>
      <c r="J817" s="35" t="str">
        <f>VLOOKUP(A817,'Medical Examinations'!A815:M3157,9,FALSE)</f>
        <v>OBESITY</v>
      </c>
      <c r="K817" s="35" t="str">
        <f>VLOOKUP(A817,'Medical Examinations'!A815:M3157,10,FALSE)</f>
        <v>DIABETES</v>
      </c>
      <c r="L817" s="47">
        <f>VLOOKUP(A817,'Hospitalisation Details'!A815:M3157,12,FALSE)</f>
        <v>22513</v>
      </c>
      <c r="M817" s="34">
        <f>VLOOKUP(A817,'Hospitalisation Details'!A806:M3148,6,FALSE)</f>
        <v>12950.07</v>
      </c>
      <c r="N817" s="35" t="str">
        <f>VLOOKUP(A817,'Hospitalisation Details'!A815:M3157,7,FALSE)</f>
        <v>tier - 3</v>
      </c>
      <c r="O817" s="35" t="str">
        <f>VLOOKUP(A817,'Hospitalisation Details'!A815:M3157,8,FALSE)</f>
        <v>tier - 1</v>
      </c>
      <c r="P817" s="35" t="str">
        <f>VLOOKUP(A817,'Hospitalisation Details'!A815:M3157,9,FALSE)</f>
        <v>R1012</v>
      </c>
      <c r="Q817" s="35">
        <f ca="1">VLOOKUP(A817,'Hospitalisation Details'!A815:M3157,13,FALSE)</f>
        <v>63</v>
      </c>
      <c r="R817" s="32"/>
    </row>
    <row r="818" spans="1:18" ht="15.75" x14ac:dyDescent="0.25">
      <c r="A818" s="42" t="s">
        <v>1546</v>
      </c>
      <c r="B818" s="35" t="str">
        <f>VLOOKUP(A818,'Customer Names'!A815:D3150,3,FALSE)</f>
        <v>Takeda</v>
      </c>
      <c r="C818" s="35">
        <f>VLOOKUP(A818,'Medical Examinations'!A816:M3158,2,FALSE)</f>
        <v>33.659999999999997</v>
      </c>
      <c r="D818" s="35">
        <f>VLOOKUP(A818,'Medical Examinations'!A816:M3158,3,FALSE)</f>
        <v>5.42</v>
      </c>
      <c r="E818" s="35" t="str">
        <f>VLOOKUP(A818,'Medical Examinations'!A816:M3158,4,FALSE)</f>
        <v>yes</v>
      </c>
      <c r="F818" s="35" t="str">
        <f>VLOOKUP(A818,'Medical Examinations'!A816:M3158,5,FALSE)</f>
        <v>No</v>
      </c>
      <c r="G818" s="35" t="str">
        <f>VLOOKUP(A818,'Medical Examinations'!A816:M3158,6,FALSE)</f>
        <v>No</v>
      </c>
      <c r="H818" s="35">
        <f>VLOOKUP(A818,'Medical Examinations'!$A$2:$M$2344,7,FALSE)</f>
        <v>2</v>
      </c>
      <c r="I818" s="35" t="str">
        <f>VLOOKUP(A818,'Medical Examinations'!A816:M3158,8,FALSE)</f>
        <v>No</v>
      </c>
      <c r="J818" s="35" t="str">
        <f>VLOOKUP(A818,'Medical Examinations'!A816:M3158,9,FALSE)</f>
        <v>OBESITY</v>
      </c>
      <c r="K818" s="35" t="str">
        <f>VLOOKUP(A818,'Medical Examinations'!A816:M3158,10,FALSE)</f>
        <v>NORMAL</v>
      </c>
      <c r="L818" s="47">
        <f>VLOOKUP(A818,'Hospitalisation Details'!A816:M3158,12,FALSE)</f>
        <v>24463</v>
      </c>
      <c r="M818" s="34">
        <f>VLOOKUP(A818,'Hospitalisation Details'!A807:M3149,6,FALSE)</f>
        <v>12949.16</v>
      </c>
      <c r="N818" s="35" t="str">
        <f>VLOOKUP(A818,'Hospitalisation Details'!A816:M3158,7,FALSE)</f>
        <v>tier - 3</v>
      </c>
      <c r="O818" s="35" t="str">
        <f>VLOOKUP(A818,'Hospitalisation Details'!A816:M3158,8,FALSE)</f>
        <v>tier - 3</v>
      </c>
      <c r="P818" s="35" t="str">
        <f>VLOOKUP(A818,'Hospitalisation Details'!A816:M3158,9,FALSE)</f>
        <v>R1013</v>
      </c>
      <c r="Q818" s="35">
        <f ca="1">VLOOKUP(A818,'Hospitalisation Details'!A816:M3158,13,FALSE)</f>
        <v>58</v>
      </c>
      <c r="R818" s="32"/>
    </row>
    <row r="819" spans="1:18" ht="15.75" x14ac:dyDescent="0.25">
      <c r="A819" s="43" t="s">
        <v>1545</v>
      </c>
      <c r="B819" s="35" t="str">
        <f>VLOOKUP(A819,'Customer Names'!A816:D3151,3,FALSE)</f>
        <v>Burke</v>
      </c>
      <c r="C819" s="35">
        <f>VLOOKUP(A819,'Medical Examinations'!A817:M3159,2,FALSE)</f>
        <v>31.79</v>
      </c>
      <c r="D819" s="35">
        <f>VLOOKUP(A819,'Medical Examinations'!A817:M3159,3,FALSE)</f>
        <v>11.33</v>
      </c>
      <c r="E819" s="35" t="str">
        <f>VLOOKUP(A819,'Medical Examinations'!A817:M3159,4,FALSE)</f>
        <v>yes</v>
      </c>
      <c r="F819" s="35" t="str">
        <f>VLOOKUP(A819,'Medical Examinations'!A817:M3159,5,FALSE)</f>
        <v>No</v>
      </c>
      <c r="G819" s="35" t="str">
        <f>VLOOKUP(A819,'Medical Examinations'!A817:M3159,6,FALSE)</f>
        <v>Yes</v>
      </c>
      <c r="H819" s="35">
        <f>VLOOKUP(A819,'Medical Examinations'!$A$2:$M$2344,7,FALSE)</f>
        <v>1</v>
      </c>
      <c r="I819" s="35" t="str">
        <f>VLOOKUP(A819,'Medical Examinations'!A817:M3159,8,FALSE)</f>
        <v>No</v>
      </c>
      <c r="J819" s="35" t="str">
        <f>VLOOKUP(A819,'Medical Examinations'!A817:M3159,9,FALSE)</f>
        <v>OBESITY</v>
      </c>
      <c r="K819" s="35" t="str">
        <f>VLOOKUP(A819,'Medical Examinations'!A817:M3159,10,FALSE)</f>
        <v>DIABETES</v>
      </c>
      <c r="L819" s="47">
        <f>VLOOKUP(A819,'Hospitalisation Details'!A817:M3159,12,FALSE)</f>
        <v>23237</v>
      </c>
      <c r="M819" s="34">
        <f>VLOOKUP(A819,'Hospitalisation Details'!A808:M3150,6,FALSE)</f>
        <v>12928.79</v>
      </c>
      <c r="N819" s="35" t="str">
        <f>VLOOKUP(A819,'Hospitalisation Details'!A817:M3159,7,FALSE)</f>
        <v>tier - 3</v>
      </c>
      <c r="O819" s="35" t="str">
        <f>VLOOKUP(A819,'Hospitalisation Details'!A817:M3159,8,FALSE)</f>
        <v>tier - 2</v>
      </c>
      <c r="P819" s="35" t="str">
        <f>VLOOKUP(A819,'Hospitalisation Details'!A817:M3159,9,FALSE)</f>
        <v>R1013</v>
      </c>
      <c r="Q819" s="35">
        <f ca="1">VLOOKUP(A819,'Hospitalisation Details'!A817:M3159,13,FALSE)</f>
        <v>61</v>
      </c>
      <c r="R819" s="32"/>
    </row>
    <row r="820" spans="1:18" ht="15.75" x14ac:dyDescent="0.25">
      <c r="A820" s="42" t="s">
        <v>1544</v>
      </c>
      <c r="B820" s="35" t="str">
        <f>VLOOKUP(A820,'Customer Names'!A817:D3152,3,FALSE)</f>
        <v>Duarte</v>
      </c>
      <c r="C820" s="35">
        <f>VLOOKUP(A820,'Medical Examinations'!A818:M3160,2,FALSE)</f>
        <v>29.7</v>
      </c>
      <c r="D820" s="35">
        <f>VLOOKUP(A820,'Medical Examinations'!A818:M3160,3,FALSE)</f>
        <v>7.69</v>
      </c>
      <c r="E820" s="35" t="str">
        <f>VLOOKUP(A820,'Medical Examinations'!A818:M3160,4,FALSE)</f>
        <v>yes</v>
      </c>
      <c r="F820" s="35" t="str">
        <f>VLOOKUP(A820,'Medical Examinations'!A818:M3160,5,FALSE)</f>
        <v>No</v>
      </c>
      <c r="G820" s="35" t="str">
        <f>VLOOKUP(A820,'Medical Examinations'!A818:M3160,6,FALSE)</f>
        <v>Yes</v>
      </c>
      <c r="H820" s="35">
        <f>VLOOKUP(A820,'Medical Examinations'!$A$2:$M$2344,7,FALSE)</f>
        <v>1</v>
      </c>
      <c r="I820" s="35" t="str">
        <f>VLOOKUP(A820,'Medical Examinations'!A818:M3160,8,FALSE)</f>
        <v>No</v>
      </c>
      <c r="J820" s="35" t="str">
        <f>VLOOKUP(A820,'Medical Examinations'!A818:M3160,9,FALSE)</f>
        <v>OVERWEIGHT</v>
      </c>
      <c r="K820" s="35" t="str">
        <f>VLOOKUP(A820,'Medical Examinations'!A818:M3160,10,FALSE)</f>
        <v>DIABETES</v>
      </c>
      <c r="L820" s="47">
        <f>VLOOKUP(A820,'Hospitalisation Details'!A818:M3160,12,FALSE)</f>
        <v>23255</v>
      </c>
      <c r="M820" s="34">
        <f>VLOOKUP(A820,'Hospitalisation Details'!A809:M3151,6,FALSE)</f>
        <v>12925.89</v>
      </c>
      <c r="N820" s="35" t="str">
        <f>VLOOKUP(A820,'Hospitalisation Details'!A818:M3160,7,FALSE)</f>
        <v>tier - 3</v>
      </c>
      <c r="O820" s="35" t="str">
        <f>VLOOKUP(A820,'Hospitalisation Details'!A818:M3160,8,FALSE)</f>
        <v>tier - 2</v>
      </c>
      <c r="P820" s="35" t="str">
        <f>VLOOKUP(A820,'Hospitalisation Details'!A818:M3160,9,FALSE)</f>
        <v>R1013</v>
      </c>
      <c r="Q820" s="35">
        <f ca="1">VLOOKUP(A820,'Hospitalisation Details'!A818:M3160,13,FALSE)</f>
        <v>61</v>
      </c>
      <c r="R820" s="32"/>
    </row>
    <row r="821" spans="1:18" ht="15.75" x14ac:dyDescent="0.25">
      <c r="A821" s="43" t="s">
        <v>1543</v>
      </c>
      <c r="B821" s="35" t="str">
        <f>VLOOKUP(A821,'Customer Names'!A818:D3153,3,FALSE)</f>
        <v>Clark</v>
      </c>
      <c r="C821" s="35">
        <f>VLOOKUP(A821,'Medical Examinations'!A819:M3161,2,FALSE)</f>
        <v>25.46</v>
      </c>
      <c r="D821" s="35">
        <f>VLOOKUP(A821,'Medical Examinations'!A819:M3161,3,FALSE)</f>
        <v>8.77</v>
      </c>
      <c r="E821" s="35" t="str">
        <f>VLOOKUP(A821,'Medical Examinations'!A819:M3161,4,FALSE)</f>
        <v>yes</v>
      </c>
      <c r="F821" s="35" t="str">
        <f>VLOOKUP(A821,'Medical Examinations'!A819:M3161,5,FALSE)</f>
        <v>No</v>
      </c>
      <c r="G821" s="35" t="str">
        <f>VLOOKUP(A821,'Medical Examinations'!A819:M3161,6,FALSE)</f>
        <v>Yes</v>
      </c>
      <c r="H821" s="35">
        <f>VLOOKUP(A821,'Medical Examinations'!$A$2:$M$2344,7,FALSE)</f>
        <v>1</v>
      </c>
      <c r="I821" s="35" t="str">
        <f>VLOOKUP(A821,'Medical Examinations'!A819:M3161,8,FALSE)</f>
        <v>No</v>
      </c>
      <c r="J821" s="35" t="str">
        <f>VLOOKUP(A821,'Medical Examinations'!A819:M3161,9,FALSE)</f>
        <v>OVERWEIGHT</v>
      </c>
      <c r="K821" s="35" t="str">
        <f>VLOOKUP(A821,'Medical Examinations'!A819:M3161,10,FALSE)</f>
        <v>DIABETES</v>
      </c>
      <c r="L821" s="47">
        <f>VLOOKUP(A821,'Hospitalisation Details'!A819:M3161,12,FALSE)</f>
        <v>23239</v>
      </c>
      <c r="M821" s="34">
        <f>VLOOKUP(A821,'Hospitalisation Details'!A810:M3152,6,FALSE)</f>
        <v>12913.99</v>
      </c>
      <c r="N821" s="35" t="str">
        <f>VLOOKUP(A821,'Hospitalisation Details'!A819:M3161,7,FALSE)</f>
        <v>tier - 3</v>
      </c>
      <c r="O821" s="35" t="str">
        <f>VLOOKUP(A821,'Hospitalisation Details'!A819:M3161,8,FALSE)</f>
        <v>tier - 2</v>
      </c>
      <c r="P821" s="35" t="str">
        <f>VLOOKUP(A821,'Hospitalisation Details'!A819:M3161,9,FALSE)</f>
        <v>R1016</v>
      </c>
      <c r="Q821" s="35">
        <f ca="1">VLOOKUP(A821,'Hospitalisation Details'!A819:M3161,13,FALSE)</f>
        <v>61</v>
      </c>
      <c r="R821" s="32"/>
    </row>
    <row r="822" spans="1:18" ht="15.75" x14ac:dyDescent="0.25">
      <c r="A822" s="42" t="s">
        <v>1542</v>
      </c>
      <c r="B822" s="35" t="str">
        <f>VLOOKUP(A822,'Customer Names'!A819:D3154,3,FALSE)</f>
        <v>Nice</v>
      </c>
      <c r="C822" s="35">
        <f>VLOOKUP(A822,'Medical Examinations'!A820:M3162,2,FALSE)</f>
        <v>39.14</v>
      </c>
      <c r="D822" s="35">
        <f>VLOOKUP(A822,'Medical Examinations'!A820:M3162,3,FALSE)</f>
        <v>4.91</v>
      </c>
      <c r="E822" s="35" t="str">
        <f>VLOOKUP(A822,'Medical Examinations'!A820:M3162,4,FALSE)</f>
        <v>No</v>
      </c>
      <c r="F822" s="35" t="str">
        <f>VLOOKUP(A822,'Medical Examinations'!A820:M3162,5,FALSE)</f>
        <v>yes</v>
      </c>
      <c r="G822" s="35" t="str">
        <f>VLOOKUP(A822,'Medical Examinations'!A820:M3162,6,FALSE)</f>
        <v>No</v>
      </c>
      <c r="H822" s="35">
        <f>VLOOKUP(A822,'Medical Examinations'!$A$2:$M$2344,7,FALSE)</f>
        <v>1</v>
      </c>
      <c r="I822" s="35" t="str">
        <f>VLOOKUP(A822,'Medical Examinations'!A820:M3162,8,FALSE)</f>
        <v>No</v>
      </c>
      <c r="J822" s="35" t="str">
        <f>VLOOKUP(A822,'Medical Examinations'!A820:M3162,9,FALSE)</f>
        <v>OBESITY</v>
      </c>
      <c r="K822" s="35" t="str">
        <f>VLOOKUP(A822,'Medical Examinations'!A820:M3162,10,FALSE)</f>
        <v>NORMAL</v>
      </c>
      <c r="L822" s="47">
        <f>VLOOKUP(A822,'Hospitalisation Details'!A820:M3162,12,FALSE)</f>
        <v>38177</v>
      </c>
      <c r="M822" s="34">
        <f>VLOOKUP(A822,'Hospitalisation Details'!A811:M3153,6,FALSE)</f>
        <v>12890.06</v>
      </c>
      <c r="N822" s="35" t="str">
        <f>VLOOKUP(A822,'Hospitalisation Details'!A820:M3162,7,FALSE)</f>
        <v>tier - 3</v>
      </c>
      <c r="O822" s="35" t="str">
        <f>VLOOKUP(A822,'Hospitalisation Details'!A820:M3162,8,FALSE)</f>
        <v>tier - 1</v>
      </c>
      <c r="P822" s="35" t="str">
        <f>VLOOKUP(A822,'Hospitalisation Details'!A820:M3162,9,FALSE)</f>
        <v>R1019</v>
      </c>
      <c r="Q822" s="35">
        <f ca="1">VLOOKUP(A822,'Hospitalisation Details'!A820:M3162,13,FALSE)</f>
        <v>20</v>
      </c>
      <c r="R822" s="32"/>
    </row>
    <row r="823" spans="1:18" ht="15.75" x14ac:dyDescent="0.25">
      <c r="A823" s="43" t="s">
        <v>1541</v>
      </c>
      <c r="B823" s="35" t="str">
        <f>VLOOKUP(A823,'Customer Names'!A820:D3155,3,FALSE)</f>
        <v>Windler</v>
      </c>
      <c r="C823" s="35">
        <f>VLOOKUP(A823,'Medical Examinations'!A821:M3163,2,FALSE)</f>
        <v>41.2</v>
      </c>
      <c r="D823" s="35">
        <f>VLOOKUP(A823,'Medical Examinations'!A821:M3163,3,FALSE)</f>
        <v>4.95</v>
      </c>
      <c r="E823" s="35" t="str">
        <f>VLOOKUP(A823,'Medical Examinations'!A821:M3163,4,FALSE)</f>
        <v>No</v>
      </c>
      <c r="F823" s="35" t="str">
        <f>VLOOKUP(A823,'Medical Examinations'!A821:M3163,5,FALSE)</f>
        <v>No</v>
      </c>
      <c r="G823" s="35" t="str">
        <f>VLOOKUP(A823,'Medical Examinations'!A821:M3163,6,FALSE)</f>
        <v>No</v>
      </c>
      <c r="H823" s="35">
        <f>VLOOKUP(A823,'Medical Examinations'!$A$2:$M$2344,7,FALSE)</f>
        <v>1</v>
      </c>
      <c r="I823" s="35" t="str">
        <f>VLOOKUP(A823,'Medical Examinations'!A821:M3163,8,FALSE)</f>
        <v>No</v>
      </c>
      <c r="J823" s="35" t="str">
        <f>VLOOKUP(A823,'Medical Examinations'!A821:M3163,9,FALSE)</f>
        <v>OBESITY</v>
      </c>
      <c r="K823" s="35" t="str">
        <f>VLOOKUP(A823,'Medical Examinations'!A821:M3163,10,FALSE)</f>
        <v>NORMAL</v>
      </c>
      <c r="L823" s="47">
        <f>VLOOKUP(A823,'Hospitalisation Details'!A821:M3163,12,FALSE)</f>
        <v>30900</v>
      </c>
      <c r="M823" s="34">
        <f>VLOOKUP(A823,'Hospitalisation Details'!A812:M3154,6,FALSE)</f>
        <v>12870.31</v>
      </c>
      <c r="N823" s="35" t="str">
        <f>VLOOKUP(A823,'Hospitalisation Details'!A821:M3163,7,FALSE)</f>
        <v>tier - 3</v>
      </c>
      <c r="O823" s="35" t="str">
        <f>VLOOKUP(A823,'Hospitalisation Details'!A821:M3163,8,FALSE)</f>
        <v>tier - 3</v>
      </c>
      <c r="P823" s="35" t="str">
        <f>VLOOKUP(A823,'Hospitalisation Details'!A821:M3163,9,FALSE)</f>
        <v>R1012</v>
      </c>
      <c r="Q823" s="35">
        <f ca="1">VLOOKUP(A823,'Hospitalisation Details'!A821:M3163,13,FALSE)</f>
        <v>40</v>
      </c>
      <c r="R823" s="32"/>
    </row>
    <row r="824" spans="1:18" ht="15.75" x14ac:dyDescent="0.25">
      <c r="A824" s="42" t="s">
        <v>1540</v>
      </c>
      <c r="B824" s="35" t="str">
        <f>VLOOKUP(A824,'Customer Names'!A821:D3156,3,FALSE)</f>
        <v>Jones</v>
      </c>
      <c r="C824" s="35">
        <f>VLOOKUP(A824,'Medical Examinations'!A822:M3164,2,FALSE)</f>
        <v>28.81</v>
      </c>
      <c r="D824" s="35">
        <f>VLOOKUP(A824,'Medical Examinations'!A822:M3164,3,FALSE)</f>
        <v>10.8</v>
      </c>
      <c r="E824" s="35" t="str">
        <f>VLOOKUP(A824,'Medical Examinations'!A822:M3164,4,FALSE)</f>
        <v>yes</v>
      </c>
      <c r="F824" s="35" t="str">
        <f>VLOOKUP(A824,'Medical Examinations'!A822:M3164,5,FALSE)</f>
        <v>No</v>
      </c>
      <c r="G824" s="35" t="str">
        <f>VLOOKUP(A824,'Medical Examinations'!A822:M3164,6,FALSE)</f>
        <v>Yes</v>
      </c>
      <c r="H824" s="35">
        <f>VLOOKUP(A824,'Medical Examinations'!$A$2:$M$2344,7,FALSE)</f>
        <v>1</v>
      </c>
      <c r="I824" s="35" t="str">
        <f>VLOOKUP(A824,'Medical Examinations'!A822:M3164,8,FALSE)</f>
        <v>No</v>
      </c>
      <c r="J824" s="35" t="str">
        <f>VLOOKUP(A824,'Medical Examinations'!A822:M3164,9,FALSE)</f>
        <v>OVERWEIGHT</v>
      </c>
      <c r="K824" s="35" t="str">
        <f>VLOOKUP(A824,'Medical Examinations'!A822:M3164,10,FALSE)</f>
        <v>DIABETES</v>
      </c>
      <c r="L824" s="47">
        <f>VLOOKUP(A824,'Hospitalisation Details'!A822:M3164,12,FALSE)</f>
        <v>23281</v>
      </c>
      <c r="M824" s="34">
        <f>VLOOKUP(A824,'Hospitalisation Details'!A813:M3155,6,FALSE)</f>
        <v>12856.84</v>
      </c>
      <c r="N824" s="35" t="str">
        <f>VLOOKUP(A824,'Hospitalisation Details'!A822:M3164,7,FALSE)</f>
        <v>tier - 3</v>
      </c>
      <c r="O824" s="35" t="str">
        <f>VLOOKUP(A824,'Hospitalisation Details'!A822:M3164,8,FALSE)</f>
        <v>tier - 3</v>
      </c>
      <c r="P824" s="35" t="str">
        <f>VLOOKUP(A824,'Hospitalisation Details'!A822:M3164,9,FALSE)</f>
        <v>R1021</v>
      </c>
      <c r="Q824" s="35">
        <f ca="1">VLOOKUP(A824,'Hospitalisation Details'!A822:M3164,13,FALSE)</f>
        <v>61</v>
      </c>
      <c r="R824" s="32"/>
    </row>
    <row r="825" spans="1:18" ht="15.75" x14ac:dyDescent="0.25">
      <c r="A825" s="43" t="s">
        <v>1539</v>
      </c>
      <c r="B825" s="35" t="str">
        <f>VLOOKUP(A825,'Customer Names'!A822:D3157,3,FALSE)</f>
        <v>Stevenson</v>
      </c>
      <c r="C825" s="35">
        <f>VLOOKUP(A825,'Medical Examinations'!A823:M3165,2,FALSE)</f>
        <v>37.409999999999997</v>
      </c>
      <c r="D825" s="35">
        <f>VLOOKUP(A825,'Medical Examinations'!A823:M3165,3,FALSE)</f>
        <v>7.21</v>
      </c>
      <c r="E825" s="35" t="str">
        <f>VLOOKUP(A825,'Medical Examinations'!A823:M3165,4,FALSE)</f>
        <v>No</v>
      </c>
      <c r="F825" s="35" t="str">
        <f>VLOOKUP(A825,'Medical Examinations'!A823:M3165,5,FALSE)</f>
        <v>No</v>
      </c>
      <c r="G825" s="35" t="str">
        <f>VLOOKUP(A825,'Medical Examinations'!A823:M3165,6,FALSE)</f>
        <v>No</v>
      </c>
      <c r="H825" s="35">
        <f>VLOOKUP(A825,'Medical Examinations'!$A$2:$M$2344,7,FALSE)</f>
        <v>2</v>
      </c>
      <c r="I825" s="35" t="str">
        <f>VLOOKUP(A825,'Medical Examinations'!A823:M3165,8,FALSE)</f>
        <v>No</v>
      </c>
      <c r="J825" s="35" t="str">
        <f>VLOOKUP(A825,'Medical Examinations'!A823:M3165,9,FALSE)</f>
        <v>OBESITY</v>
      </c>
      <c r="K825" s="35" t="str">
        <f>VLOOKUP(A825,'Medical Examinations'!A823:M3165,10,FALSE)</f>
        <v>DIABETES</v>
      </c>
      <c r="L825" s="47">
        <f>VLOOKUP(A825,'Hospitalisation Details'!A823:M3165,12,FALSE)</f>
        <v>26929</v>
      </c>
      <c r="M825" s="34">
        <f>VLOOKUP(A825,'Hospitalisation Details'!A814:M3156,6,FALSE)</f>
        <v>12852.37</v>
      </c>
      <c r="N825" s="35" t="str">
        <f>VLOOKUP(A825,'Hospitalisation Details'!A823:M3165,7,FALSE)</f>
        <v>tier - 3</v>
      </c>
      <c r="O825" s="35" t="str">
        <f>VLOOKUP(A825,'Hospitalisation Details'!A823:M3165,8,FALSE)</f>
        <v>tier - 1</v>
      </c>
      <c r="P825" s="35" t="str">
        <f>VLOOKUP(A825,'Hospitalisation Details'!A823:M3165,9,FALSE)</f>
        <v>R1012</v>
      </c>
      <c r="Q825" s="35">
        <f ca="1">VLOOKUP(A825,'Hospitalisation Details'!A823:M3165,13,FALSE)</f>
        <v>51</v>
      </c>
      <c r="R825" s="32"/>
    </row>
    <row r="826" spans="1:18" ht="15.75" x14ac:dyDescent="0.25">
      <c r="A826" s="42" t="s">
        <v>1538</v>
      </c>
      <c r="B826" s="35" t="str">
        <f>VLOOKUP(A826,'Customer Names'!A823:D3158,3,FALSE)</f>
        <v>Humphrey</v>
      </c>
      <c r="C826" s="35">
        <f>VLOOKUP(A826,'Medical Examinations'!A824:M3166,2,FALSE)</f>
        <v>52.54</v>
      </c>
      <c r="D826" s="35">
        <f>VLOOKUP(A826,'Medical Examinations'!A824:M3166,3,FALSE)</f>
        <v>5.12</v>
      </c>
      <c r="E826" s="35" t="str">
        <f>VLOOKUP(A826,'Medical Examinations'!A824:M3166,4,FALSE)</f>
        <v>No</v>
      </c>
      <c r="F826" s="35" t="str">
        <f>VLOOKUP(A826,'Medical Examinations'!A824:M3166,5,FALSE)</f>
        <v>No</v>
      </c>
      <c r="G826" s="35" t="str">
        <f>VLOOKUP(A826,'Medical Examinations'!A824:M3166,6,FALSE)</f>
        <v>Yes</v>
      </c>
      <c r="H826" s="35">
        <f>VLOOKUP(A826,'Medical Examinations'!$A$2:$M$2344,7,FALSE)</f>
        <v>1</v>
      </c>
      <c r="I826" s="35" t="str">
        <f>VLOOKUP(A826,'Medical Examinations'!A824:M3166,8,FALSE)</f>
        <v>No</v>
      </c>
      <c r="J826" s="35" t="str">
        <f>VLOOKUP(A826,'Medical Examinations'!A824:M3166,9,FALSE)</f>
        <v>OBESITY</v>
      </c>
      <c r="K826" s="35" t="str">
        <f>VLOOKUP(A826,'Medical Examinations'!A824:M3166,10,FALSE)</f>
        <v>NORMAL</v>
      </c>
      <c r="L826" s="47">
        <f>VLOOKUP(A826,'Hospitalisation Details'!A824:M3166,12,FALSE)</f>
        <v>34239</v>
      </c>
      <c r="M826" s="34">
        <f>VLOOKUP(A826,'Hospitalisation Details'!A815:M3157,6,FALSE)</f>
        <v>12847.24</v>
      </c>
      <c r="N826" s="35" t="str">
        <f>VLOOKUP(A826,'Hospitalisation Details'!A824:M3166,7,FALSE)</f>
        <v>tier - 3</v>
      </c>
      <c r="O826" s="35" t="str">
        <f>VLOOKUP(A826,'Hospitalisation Details'!A824:M3166,8,FALSE)</f>
        <v>tier - 2</v>
      </c>
      <c r="P826" s="35" t="str">
        <f>VLOOKUP(A826,'Hospitalisation Details'!A824:M3166,9,FALSE)</f>
        <v>R1012</v>
      </c>
      <c r="Q826" s="35">
        <f ca="1">VLOOKUP(A826,'Hospitalisation Details'!A824:M3166,13,FALSE)</f>
        <v>31</v>
      </c>
      <c r="R826" s="32"/>
    </row>
    <row r="827" spans="1:18" ht="15.75" x14ac:dyDescent="0.25">
      <c r="A827" s="43" t="s">
        <v>1537</v>
      </c>
      <c r="B827" s="35" t="str">
        <f>VLOOKUP(A827,'Customer Names'!A824:D3159,3,FALSE)</f>
        <v>Nelson</v>
      </c>
      <c r="C827" s="35">
        <f>VLOOKUP(A827,'Medical Examinations'!A825:M3167,2,FALSE)</f>
        <v>17.29</v>
      </c>
      <c r="D827" s="35">
        <f>VLOOKUP(A827,'Medical Examinations'!A825:M3167,3,FALSE)</f>
        <v>4.62</v>
      </c>
      <c r="E827" s="35" t="str">
        <f>VLOOKUP(A827,'Medical Examinations'!A825:M3167,4,FALSE)</f>
        <v>No</v>
      </c>
      <c r="F827" s="35" t="str">
        <f>VLOOKUP(A827,'Medical Examinations'!A825:M3167,5,FALSE)</f>
        <v>yes</v>
      </c>
      <c r="G827" s="35" t="str">
        <f>VLOOKUP(A827,'Medical Examinations'!A825:M3167,6,FALSE)</f>
        <v>No</v>
      </c>
      <c r="H827" s="35">
        <f>VLOOKUP(A827,'Medical Examinations'!$A$2:$M$2344,7,FALSE)</f>
        <v>1</v>
      </c>
      <c r="I827" s="35" t="str">
        <f>VLOOKUP(A827,'Medical Examinations'!A825:M3167,8,FALSE)</f>
        <v>yes</v>
      </c>
      <c r="J827" s="35" t="str">
        <f>VLOOKUP(A827,'Medical Examinations'!A825:M3167,9,FALSE)</f>
        <v>UNDERWEIGHT</v>
      </c>
      <c r="K827" s="35" t="str">
        <f>VLOOKUP(A827,'Medical Examinations'!A825:M3167,10,FALSE)</f>
        <v>NORMAL</v>
      </c>
      <c r="L827" s="47">
        <f>VLOOKUP(A827,'Hospitalisation Details'!A825:M3167,12,FALSE)</f>
        <v>38300</v>
      </c>
      <c r="M827" s="34">
        <f>VLOOKUP(A827,'Hospitalisation Details'!A816:M3158,6,FALSE)</f>
        <v>12829.46</v>
      </c>
      <c r="N827" s="35" t="str">
        <f>VLOOKUP(A827,'Hospitalisation Details'!A825:M3167,7,FALSE)</f>
        <v>tier - 3</v>
      </c>
      <c r="O827" s="35" t="str">
        <f>VLOOKUP(A827,'Hospitalisation Details'!A825:M3167,8,FALSE)</f>
        <v>tier - 3</v>
      </c>
      <c r="P827" s="35" t="str">
        <f>VLOOKUP(A827,'Hospitalisation Details'!A825:M3167,9,FALSE)</f>
        <v>R1016</v>
      </c>
      <c r="Q827" s="35">
        <f ca="1">VLOOKUP(A827,'Hospitalisation Details'!A825:M3167,13,FALSE)</f>
        <v>20</v>
      </c>
      <c r="R827" s="32"/>
    </row>
    <row r="828" spans="1:18" ht="15.75" x14ac:dyDescent="0.25">
      <c r="A828" s="42" t="s">
        <v>1536</v>
      </c>
      <c r="B828" s="35" t="str">
        <f>VLOOKUP(A828,'Customer Names'!A825:D3160,3,FALSE)</f>
        <v>Payne</v>
      </c>
      <c r="C828" s="35">
        <f>VLOOKUP(A828,'Medical Examinations'!A826:M3168,2,FALSE)</f>
        <v>31.74</v>
      </c>
      <c r="D828" s="35">
        <f>VLOOKUP(A828,'Medical Examinations'!A826:M3168,3,FALSE)</f>
        <v>7.68</v>
      </c>
      <c r="E828" s="35" t="str">
        <f>VLOOKUP(A828,'Medical Examinations'!A826:M3168,4,FALSE)</f>
        <v>yes</v>
      </c>
      <c r="F828" s="35" t="str">
        <f>VLOOKUP(A828,'Medical Examinations'!A826:M3168,5,FALSE)</f>
        <v>No</v>
      </c>
      <c r="G828" s="35" t="str">
        <f>VLOOKUP(A828,'Medical Examinations'!A826:M3168,6,FALSE)</f>
        <v>No</v>
      </c>
      <c r="H828" s="35">
        <f>VLOOKUP(A828,'Medical Examinations'!$A$2:$M$2344,7,FALSE)</f>
        <v>0</v>
      </c>
      <c r="I828" s="35" t="str">
        <f>VLOOKUP(A828,'Medical Examinations'!A826:M3168,8,FALSE)</f>
        <v>No</v>
      </c>
      <c r="J828" s="35" t="str">
        <f>VLOOKUP(A828,'Medical Examinations'!A826:M3168,9,FALSE)</f>
        <v>OBESITY</v>
      </c>
      <c r="K828" s="35" t="str">
        <f>VLOOKUP(A828,'Medical Examinations'!A826:M3168,10,FALSE)</f>
        <v>DIABETES</v>
      </c>
      <c r="L828" s="47">
        <f>VLOOKUP(A828,'Hospitalisation Details'!A826:M3168,12,FALSE)</f>
        <v>24740</v>
      </c>
      <c r="M828" s="34">
        <f>VLOOKUP(A828,'Hospitalisation Details'!A817:M3159,6,FALSE)</f>
        <v>12823.25</v>
      </c>
      <c r="N828" s="35" t="str">
        <f>VLOOKUP(A828,'Hospitalisation Details'!A826:M3168,7,FALSE)</f>
        <v>tier - 3</v>
      </c>
      <c r="O828" s="35" t="str">
        <f>VLOOKUP(A828,'Hospitalisation Details'!A826:M3168,8,FALSE)</f>
        <v>tier - 3</v>
      </c>
      <c r="P828" s="35" t="str">
        <f>VLOOKUP(A828,'Hospitalisation Details'!A826:M3168,9,FALSE)</f>
        <v>R1021</v>
      </c>
      <c r="Q828" s="35">
        <f ca="1">VLOOKUP(A828,'Hospitalisation Details'!A826:M3168,13,FALSE)</f>
        <v>57</v>
      </c>
      <c r="R828" s="32"/>
    </row>
    <row r="829" spans="1:18" ht="15.75" x14ac:dyDescent="0.25">
      <c r="A829" s="43" t="s">
        <v>1535</v>
      </c>
      <c r="B829" s="35" t="str">
        <f>VLOOKUP(A829,'Customer Names'!A826:D3161,3,FALSE)</f>
        <v>Hails</v>
      </c>
      <c r="C829" s="35">
        <f>VLOOKUP(A829,'Medical Examinations'!A827:M3169,2,FALSE)</f>
        <v>26.504999999999999</v>
      </c>
      <c r="D829" s="35">
        <f>VLOOKUP(A829,'Medical Examinations'!A827:M3169,3,FALSE)</f>
        <v>6.79</v>
      </c>
      <c r="E829" s="35" t="str">
        <f>VLOOKUP(A829,'Medical Examinations'!A827:M3169,4,FALSE)</f>
        <v>yes</v>
      </c>
      <c r="F829" s="35" t="str">
        <f>VLOOKUP(A829,'Medical Examinations'!A827:M3169,5,FALSE)</f>
        <v>No</v>
      </c>
      <c r="G829" s="35" t="str">
        <f>VLOOKUP(A829,'Medical Examinations'!A827:M3169,6,FALSE)</f>
        <v>Yes</v>
      </c>
      <c r="H829" s="35">
        <f>VLOOKUP(A829,'Medical Examinations'!$A$2:$M$2344,7,FALSE)</f>
        <v>1</v>
      </c>
      <c r="I829" s="35" t="str">
        <f>VLOOKUP(A829,'Medical Examinations'!A827:M3169,8,FALSE)</f>
        <v>No</v>
      </c>
      <c r="J829" s="35" t="str">
        <f>VLOOKUP(A829,'Medical Examinations'!A827:M3169,9,FALSE)</f>
        <v>OVERWEIGHT</v>
      </c>
      <c r="K829" s="35" t="str">
        <f>VLOOKUP(A829,'Medical Examinations'!A827:M3169,10,FALSE)</f>
        <v>DIABETES</v>
      </c>
      <c r="L829" s="47">
        <f>VLOOKUP(A829,'Hospitalisation Details'!A827:M3169,12,FALSE)</f>
        <v>23212</v>
      </c>
      <c r="M829" s="34">
        <f>VLOOKUP(A829,'Hospitalisation Details'!A818:M3160,6,FALSE)</f>
        <v>12815.44</v>
      </c>
      <c r="N829" s="35" t="str">
        <f>VLOOKUP(A829,'Hospitalisation Details'!A827:M3169,7,FALSE)</f>
        <v>tier - 3</v>
      </c>
      <c r="O829" s="35" t="str">
        <f>VLOOKUP(A829,'Hospitalisation Details'!A827:M3169,8,FALSE)</f>
        <v>tier - 3</v>
      </c>
      <c r="P829" s="35" t="str">
        <f>VLOOKUP(A829,'Hospitalisation Details'!A827:M3169,9,FALSE)</f>
        <v>R1024</v>
      </c>
      <c r="Q829" s="35">
        <f ca="1">VLOOKUP(A829,'Hospitalisation Details'!A827:M3169,13,FALSE)</f>
        <v>61</v>
      </c>
      <c r="R829" s="32"/>
    </row>
    <row r="830" spans="1:18" ht="15.75" x14ac:dyDescent="0.25">
      <c r="A830" s="42" t="s">
        <v>1534</v>
      </c>
      <c r="B830" s="35" t="str">
        <f>VLOOKUP(A830,'Customer Names'!A827:D3162,3,FALSE)</f>
        <v>Proctor</v>
      </c>
      <c r="C830" s="35">
        <f>VLOOKUP(A830,'Medical Examinations'!A828:M3170,2,FALSE)</f>
        <v>36.479999999999997</v>
      </c>
      <c r="D830" s="35">
        <f>VLOOKUP(A830,'Medical Examinations'!A828:M3170,3,FALSE)</f>
        <v>11.09</v>
      </c>
      <c r="E830" s="35" t="str">
        <f>VLOOKUP(A830,'Medical Examinations'!A828:M3170,4,FALSE)</f>
        <v>No</v>
      </c>
      <c r="F830" s="35" t="str">
        <f>VLOOKUP(A830,'Medical Examinations'!A828:M3170,5,FALSE)</f>
        <v>No</v>
      </c>
      <c r="G830" s="35" t="str">
        <f>VLOOKUP(A830,'Medical Examinations'!A828:M3170,6,FALSE)</f>
        <v>No</v>
      </c>
      <c r="H830" s="35">
        <f>VLOOKUP(A830,'Medical Examinations'!$A$2:$M$2344,7,FALSE)</f>
        <v>0</v>
      </c>
      <c r="I830" s="35" t="str">
        <f>VLOOKUP(A830,'Medical Examinations'!A828:M3170,8,FALSE)</f>
        <v>No</v>
      </c>
      <c r="J830" s="35" t="str">
        <f>VLOOKUP(A830,'Medical Examinations'!A828:M3170,9,FALSE)</f>
        <v>OBESITY</v>
      </c>
      <c r="K830" s="35" t="str">
        <f>VLOOKUP(A830,'Medical Examinations'!A828:M3170,10,FALSE)</f>
        <v>DIABETES</v>
      </c>
      <c r="L830" s="47">
        <f>VLOOKUP(A830,'Hospitalisation Details'!A828:M3170,12,FALSE)</f>
        <v>28695</v>
      </c>
      <c r="M830" s="34">
        <f>VLOOKUP(A830,'Hospitalisation Details'!A819:M3161,6,FALSE)</f>
        <v>12797.21</v>
      </c>
      <c r="N830" s="35" t="str">
        <f>VLOOKUP(A830,'Hospitalisation Details'!A828:M3170,7,FALSE)</f>
        <v>tier - 3</v>
      </c>
      <c r="O830" s="35" t="str">
        <f>VLOOKUP(A830,'Hospitalisation Details'!A828:M3170,8,FALSE)</f>
        <v>tier - 1</v>
      </c>
      <c r="P830" s="35" t="str">
        <f>VLOOKUP(A830,'Hospitalisation Details'!A828:M3170,9,FALSE)</f>
        <v>R1024</v>
      </c>
      <c r="Q830" s="35">
        <f ca="1">VLOOKUP(A830,'Hospitalisation Details'!A828:M3170,13,FALSE)</f>
        <v>46</v>
      </c>
      <c r="R830" s="32"/>
    </row>
    <row r="831" spans="1:18" ht="15.75" x14ac:dyDescent="0.25">
      <c r="A831" s="43" t="s">
        <v>1533</v>
      </c>
      <c r="B831" s="35" t="str">
        <f>VLOOKUP(A831,'Customer Names'!A828:D3163,3,FALSE)</f>
        <v>Ryan</v>
      </c>
      <c r="C831" s="35">
        <f>VLOOKUP(A831,'Medical Examinations'!A829:M3171,2,FALSE)</f>
        <v>39.159999999999997</v>
      </c>
      <c r="D831" s="35">
        <f>VLOOKUP(A831,'Medical Examinations'!A829:M3171,3,FALSE)</f>
        <v>5.24</v>
      </c>
      <c r="E831" s="35" t="str">
        <f>VLOOKUP(A831,'Medical Examinations'!A829:M3171,4,FALSE)</f>
        <v>yes</v>
      </c>
      <c r="F831" s="35" t="str">
        <f>VLOOKUP(A831,'Medical Examinations'!A829:M3171,5,FALSE)</f>
        <v>No</v>
      </c>
      <c r="G831" s="35" t="str">
        <f>VLOOKUP(A831,'Medical Examinations'!A829:M3171,6,FALSE)</f>
        <v>Yes</v>
      </c>
      <c r="H831" s="35">
        <f>VLOOKUP(A831,'Medical Examinations'!$A$2:$M$2344,7,FALSE)</f>
        <v>1</v>
      </c>
      <c r="I831" s="35" t="str">
        <f>VLOOKUP(A831,'Medical Examinations'!A829:M3171,8,FALSE)</f>
        <v>No</v>
      </c>
      <c r="J831" s="35" t="str">
        <f>VLOOKUP(A831,'Medical Examinations'!A829:M3171,9,FALSE)</f>
        <v>OBESITY</v>
      </c>
      <c r="K831" s="35" t="str">
        <f>VLOOKUP(A831,'Medical Examinations'!A829:M3171,10,FALSE)</f>
        <v>NORMAL</v>
      </c>
      <c r="L831" s="47">
        <f>VLOOKUP(A831,'Hospitalisation Details'!A829:M3171,12,FALSE)</f>
        <v>30618</v>
      </c>
      <c r="M831" s="34">
        <f>VLOOKUP(A831,'Hospitalisation Details'!A820:M3162,6,FALSE)</f>
        <v>12788.18</v>
      </c>
      <c r="N831" s="35" t="str">
        <f>VLOOKUP(A831,'Hospitalisation Details'!A829:M3171,7,FALSE)</f>
        <v>tier - 3</v>
      </c>
      <c r="O831" s="35" t="str">
        <f>VLOOKUP(A831,'Hospitalisation Details'!A829:M3171,8,FALSE)</f>
        <v>tier - 1</v>
      </c>
      <c r="P831" s="35" t="str">
        <f>VLOOKUP(A831,'Hospitalisation Details'!A829:M3171,9,FALSE)</f>
        <v>R1026</v>
      </c>
      <c r="Q831" s="35">
        <f ca="1">VLOOKUP(A831,'Hospitalisation Details'!A829:M3171,13,FALSE)</f>
        <v>41</v>
      </c>
      <c r="R831" s="32"/>
    </row>
    <row r="832" spans="1:18" ht="15.75" x14ac:dyDescent="0.25">
      <c r="A832" s="42" t="s">
        <v>1532</v>
      </c>
      <c r="B832" s="35" t="str">
        <f>VLOOKUP(A832,'Customer Names'!A829:D3164,3,FALSE)</f>
        <v>Watson</v>
      </c>
      <c r="C832" s="35">
        <f>VLOOKUP(A832,'Medical Examinations'!A830:M3172,2,FALSE)</f>
        <v>28.22</v>
      </c>
      <c r="D832" s="35">
        <f>VLOOKUP(A832,'Medical Examinations'!A830:M3172,3,FALSE)</f>
        <v>7.51</v>
      </c>
      <c r="E832" s="35" t="str">
        <f>VLOOKUP(A832,'Medical Examinations'!A830:M3172,4,FALSE)</f>
        <v>yes</v>
      </c>
      <c r="F832" s="35" t="str">
        <f>VLOOKUP(A832,'Medical Examinations'!A830:M3172,5,FALSE)</f>
        <v>No</v>
      </c>
      <c r="G832" s="35" t="str">
        <f>VLOOKUP(A832,'Medical Examinations'!A830:M3172,6,FALSE)</f>
        <v>Yes</v>
      </c>
      <c r="H832" s="35">
        <f>VLOOKUP(A832,'Medical Examinations'!$A$2:$M$2344,7,FALSE)</f>
        <v>1</v>
      </c>
      <c r="I832" s="35" t="str">
        <f>VLOOKUP(A832,'Medical Examinations'!A830:M3172,8,FALSE)</f>
        <v>No</v>
      </c>
      <c r="J832" s="35" t="str">
        <f>VLOOKUP(A832,'Medical Examinations'!A830:M3172,9,FALSE)</f>
        <v>OVERWEIGHT</v>
      </c>
      <c r="K832" s="35" t="str">
        <f>VLOOKUP(A832,'Medical Examinations'!A830:M3172,10,FALSE)</f>
        <v>DIABETES</v>
      </c>
      <c r="L832" s="47">
        <f>VLOOKUP(A832,'Hospitalisation Details'!A830:M3172,12,FALSE)</f>
        <v>23350</v>
      </c>
      <c r="M832" s="34">
        <f>VLOOKUP(A832,'Hospitalisation Details'!A821:M3163,6,FALSE)</f>
        <v>12788.03</v>
      </c>
      <c r="N832" s="35" t="str">
        <f>VLOOKUP(A832,'Hospitalisation Details'!A830:M3172,7,FALSE)</f>
        <v>tier - 3</v>
      </c>
      <c r="O832" s="35" t="str">
        <f>VLOOKUP(A832,'Hospitalisation Details'!A830:M3172,8,FALSE)</f>
        <v>tier - 3</v>
      </c>
      <c r="P832" s="35" t="str">
        <f>VLOOKUP(A832,'Hospitalisation Details'!A830:M3172,9,FALSE)</f>
        <v>R1025</v>
      </c>
      <c r="Q832" s="35">
        <f ca="1">VLOOKUP(A832,'Hospitalisation Details'!A830:M3172,13,FALSE)</f>
        <v>61</v>
      </c>
      <c r="R832" s="32"/>
    </row>
    <row r="833" spans="1:18" ht="15.75" x14ac:dyDescent="0.25">
      <c r="A833" s="43" t="s">
        <v>1531</v>
      </c>
      <c r="B833" s="35" t="str">
        <f>VLOOKUP(A833,'Customer Names'!A830:D3165,3,FALSE)</f>
        <v>Gresh</v>
      </c>
      <c r="C833" s="35">
        <f>VLOOKUP(A833,'Medical Examinations'!A831:M3173,2,FALSE)</f>
        <v>35</v>
      </c>
      <c r="D833" s="35">
        <f>VLOOKUP(A833,'Medical Examinations'!A831:M3173,3,FALSE)</f>
        <v>4.13</v>
      </c>
      <c r="E833" s="35" t="str">
        <f>VLOOKUP(A833,'Medical Examinations'!A831:M3173,4,FALSE)</f>
        <v>No</v>
      </c>
      <c r="F833" s="35" t="str">
        <f>VLOOKUP(A833,'Medical Examinations'!A831:M3173,5,FALSE)</f>
        <v>No</v>
      </c>
      <c r="G833" s="35" t="str">
        <f>VLOOKUP(A833,'Medical Examinations'!A831:M3173,6,FALSE)</f>
        <v>No</v>
      </c>
      <c r="H833" s="35">
        <f>VLOOKUP(A833,'Medical Examinations'!$A$2:$M$2344,7,FALSE)</f>
        <v>2</v>
      </c>
      <c r="I833" s="35" t="str">
        <f>VLOOKUP(A833,'Medical Examinations'!A831:M3173,8,FALSE)</f>
        <v>No</v>
      </c>
      <c r="J833" s="35" t="str">
        <f>VLOOKUP(A833,'Medical Examinations'!A831:M3173,9,FALSE)</f>
        <v>OBESITY</v>
      </c>
      <c r="K833" s="35" t="str">
        <f>VLOOKUP(A833,'Medical Examinations'!A831:M3173,10,FALSE)</f>
        <v>NORMAL</v>
      </c>
      <c r="L833" s="47">
        <f>VLOOKUP(A833,'Hospitalisation Details'!A831:M3173,12,FALSE)</f>
        <v>26579</v>
      </c>
      <c r="M833" s="34">
        <f>VLOOKUP(A833,'Hospitalisation Details'!A822:M3164,6,FALSE)</f>
        <v>12776.05</v>
      </c>
      <c r="N833" s="35" t="str">
        <f>VLOOKUP(A833,'Hospitalisation Details'!A831:M3173,7,FALSE)</f>
        <v>tier - 3</v>
      </c>
      <c r="O833" s="35" t="str">
        <f>VLOOKUP(A833,'Hospitalisation Details'!A831:M3173,8,FALSE)</f>
        <v>tier - 3</v>
      </c>
      <c r="P833" s="35" t="str">
        <f>VLOOKUP(A833,'Hospitalisation Details'!A831:M3173,9,FALSE)</f>
        <v>R1026</v>
      </c>
      <c r="Q833" s="35">
        <f ca="1">VLOOKUP(A833,'Hospitalisation Details'!A831:M3173,13,FALSE)</f>
        <v>52</v>
      </c>
      <c r="R833" s="32"/>
    </row>
    <row r="834" spans="1:18" ht="15.75" x14ac:dyDescent="0.25">
      <c r="A834" s="42" t="s">
        <v>1530</v>
      </c>
      <c r="B834" s="35" t="str">
        <f>VLOOKUP(A834,'Customer Names'!A831:D3166,3,FALSE)</f>
        <v>Anis</v>
      </c>
      <c r="C834" s="35">
        <f>VLOOKUP(A834,'Medical Examinations'!A832:M3174,2,FALSE)</f>
        <v>36.24</v>
      </c>
      <c r="D834" s="35">
        <f>VLOOKUP(A834,'Medical Examinations'!A832:M3174,3,FALSE)</f>
        <v>8.3800000000000008</v>
      </c>
      <c r="E834" s="35" t="str">
        <f>VLOOKUP(A834,'Medical Examinations'!A832:M3174,4,FALSE)</f>
        <v>yes</v>
      </c>
      <c r="F834" s="35" t="str">
        <f>VLOOKUP(A834,'Medical Examinations'!A832:M3174,5,FALSE)</f>
        <v>No</v>
      </c>
      <c r="G834" s="35" t="str">
        <f>VLOOKUP(A834,'Medical Examinations'!A832:M3174,6,FALSE)</f>
        <v>No</v>
      </c>
      <c r="H834" s="35">
        <f>VLOOKUP(A834,'Medical Examinations'!$A$2:$M$2344,7,FALSE)</f>
        <v>1</v>
      </c>
      <c r="I834" s="35" t="str">
        <f>VLOOKUP(A834,'Medical Examinations'!A832:M3174,8,FALSE)</f>
        <v>No</v>
      </c>
      <c r="J834" s="35" t="str">
        <f>VLOOKUP(A834,'Medical Examinations'!A832:M3174,9,FALSE)</f>
        <v>OBESITY</v>
      </c>
      <c r="K834" s="35" t="str">
        <f>VLOOKUP(A834,'Medical Examinations'!A832:M3174,10,FALSE)</f>
        <v>DIABETES</v>
      </c>
      <c r="L834" s="47">
        <f>VLOOKUP(A834,'Hospitalisation Details'!A832:M3174,12,FALSE)</f>
        <v>27662</v>
      </c>
      <c r="M834" s="34">
        <f>VLOOKUP(A834,'Hospitalisation Details'!A823:M3165,6,FALSE)</f>
        <v>12770.27</v>
      </c>
      <c r="N834" s="35" t="str">
        <f>VLOOKUP(A834,'Hospitalisation Details'!A832:M3174,7,FALSE)</f>
        <v>tier - 3</v>
      </c>
      <c r="O834" s="35" t="str">
        <f>VLOOKUP(A834,'Hospitalisation Details'!A832:M3174,8,FALSE)</f>
        <v>tier - 3</v>
      </c>
      <c r="P834" s="35" t="str">
        <f>VLOOKUP(A834,'Hospitalisation Details'!A832:M3174,9,FALSE)</f>
        <v>R1021</v>
      </c>
      <c r="Q834" s="35">
        <f ca="1">VLOOKUP(A834,'Hospitalisation Details'!A832:M3174,13,FALSE)</f>
        <v>49</v>
      </c>
      <c r="R834" s="32"/>
    </row>
    <row r="835" spans="1:18" ht="15.75" x14ac:dyDescent="0.25">
      <c r="A835" s="43" t="s">
        <v>1529</v>
      </c>
      <c r="B835" s="35" t="str">
        <f>VLOOKUP(A835,'Customer Names'!A832:D3167,3,FALSE)</f>
        <v>Swartz</v>
      </c>
      <c r="C835" s="35">
        <f>VLOOKUP(A835,'Medical Examinations'!A833:M3175,2,FALSE)</f>
        <v>36.954999999999998</v>
      </c>
      <c r="D835" s="35">
        <f>VLOOKUP(A835,'Medical Examinations'!A833:M3175,3,FALSE)</f>
        <v>8.07</v>
      </c>
      <c r="E835" s="35" t="str">
        <f>VLOOKUP(A835,'Medical Examinations'!A833:M3175,4,FALSE)</f>
        <v>No</v>
      </c>
      <c r="F835" s="35" t="str">
        <f>VLOOKUP(A835,'Medical Examinations'!A833:M3175,5,FALSE)</f>
        <v>No</v>
      </c>
      <c r="G835" s="35" t="str">
        <f>VLOOKUP(A835,'Medical Examinations'!A833:M3175,6,FALSE)</f>
        <v>No</v>
      </c>
      <c r="H835" s="35">
        <f>VLOOKUP(A835,'Medical Examinations'!$A$2:$M$2344,7,FALSE)</f>
        <v>0</v>
      </c>
      <c r="I835" s="35" t="str">
        <f>VLOOKUP(A835,'Medical Examinations'!A833:M3175,8,FALSE)</f>
        <v>No</v>
      </c>
      <c r="J835" s="35" t="str">
        <f>VLOOKUP(A835,'Medical Examinations'!A833:M3175,9,FALSE)</f>
        <v>OBESITY</v>
      </c>
      <c r="K835" s="35" t="str">
        <f>VLOOKUP(A835,'Medical Examinations'!A833:M3175,10,FALSE)</f>
        <v>DIABETES</v>
      </c>
      <c r="L835" s="47">
        <f>VLOOKUP(A835,'Hospitalisation Details'!A833:M3175,12,FALSE)</f>
        <v>22920</v>
      </c>
      <c r="M835" s="34">
        <f>VLOOKUP(A835,'Hospitalisation Details'!A824:M3166,6,FALSE)</f>
        <v>12741.17</v>
      </c>
      <c r="N835" s="35" t="str">
        <f>VLOOKUP(A835,'Hospitalisation Details'!A833:M3175,7,FALSE)</f>
        <v>tier - 3</v>
      </c>
      <c r="O835" s="35" t="str">
        <f>VLOOKUP(A835,'Hospitalisation Details'!A833:M3175,8,FALSE)</f>
        <v>tier - 1</v>
      </c>
      <c r="P835" s="35" t="str">
        <f>VLOOKUP(A835,'Hospitalisation Details'!A833:M3175,9,FALSE)</f>
        <v>R1017</v>
      </c>
      <c r="Q835" s="35">
        <f ca="1">VLOOKUP(A835,'Hospitalisation Details'!A833:M3175,13,FALSE)</f>
        <v>62</v>
      </c>
      <c r="R835" s="32"/>
    </row>
    <row r="836" spans="1:18" ht="15.75" x14ac:dyDescent="0.25">
      <c r="A836" s="42" t="s">
        <v>1528</v>
      </c>
      <c r="B836" s="35" t="str">
        <f>VLOOKUP(A836,'Customer Names'!A833:D3168,3,FALSE)</f>
        <v>Schluneker</v>
      </c>
      <c r="C836" s="35">
        <f>VLOOKUP(A836,'Medical Examinations'!A834:M3176,2,FALSE)</f>
        <v>29.64</v>
      </c>
      <c r="D836" s="35">
        <f>VLOOKUP(A836,'Medical Examinations'!A834:M3176,3,FALSE)</f>
        <v>8.9499999999999993</v>
      </c>
      <c r="E836" s="35" t="str">
        <f>VLOOKUP(A836,'Medical Examinations'!A834:M3176,4,FALSE)</f>
        <v>No</v>
      </c>
      <c r="F836" s="35" t="str">
        <f>VLOOKUP(A836,'Medical Examinations'!A834:M3176,5,FALSE)</f>
        <v>No</v>
      </c>
      <c r="G836" s="35" t="str">
        <f>VLOOKUP(A836,'Medical Examinations'!A834:M3176,6,FALSE)</f>
        <v>No</v>
      </c>
      <c r="H836" s="35">
        <f>VLOOKUP(A836,'Medical Examinations'!$A$2:$M$2344,7,FALSE)</f>
        <v>0</v>
      </c>
      <c r="I836" s="35" t="str">
        <f>VLOOKUP(A836,'Medical Examinations'!A834:M3176,8,FALSE)</f>
        <v>No</v>
      </c>
      <c r="J836" s="35" t="str">
        <f>VLOOKUP(A836,'Medical Examinations'!A834:M3176,9,FALSE)</f>
        <v>OVERWEIGHT</v>
      </c>
      <c r="K836" s="35" t="str">
        <f>VLOOKUP(A836,'Medical Examinations'!A834:M3176,10,FALSE)</f>
        <v>DIABETES</v>
      </c>
      <c r="L836" s="47">
        <f>VLOOKUP(A836,'Hospitalisation Details'!A834:M3176,12,FALSE)</f>
        <v>22891</v>
      </c>
      <c r="M836" s="34">
        <f>VLOOKUP(A836,'Hospitalisation Details'!A825:M3167,6,FALSE)</f>
        <v>12731</v>
      </c>
      <c r="N836" s="35" t="str">
        <f>VLOOKUP(A836,'Hospitalisation Details'!A834:M3176,7,FALSE)</f>
        <v>tier - 3</v>
      </c>
      <c r="O836" s="35" t="str">
        <f>VLOOKUP(A836,'Hospitalisation Details'!A834:M3176,8,FALSE)</f>
        <v>tier - 3</v>
      </c>
      <c r="P836" s="35" t="str">
        <f>VLOOKUP(A836,'Hospitalisation Details'!A834:M3176,9,FALSE)</f>
        <v>R1016</v>
      </c>
      <c r="Q836" s="35">
        <f ca="1">VLOOKUP(A836,'Hospitalisation Details'!A834:M3176,13,FALSE)</f>
        <v>62</v>
      </c>
      <c r="R836" s="32"/>
    </row>
    <row r="837" spans="1:18" ht="15.75" x14ac:dyDescent="0.25">
      <c r="A837" s="43" t="s">
        <v>1527</v>
      </c>
      <c r="B837" s="35" t="str">
        <f>VLOOKUP(A837,'Customer Names'!A834:D3169,3,FALSE)</f>
        <v>Bellemare</v>
      </c>
      <c r="C837" s="35">
        <f>VLOOKUP(A837,'Medical Examinations'!A835:M3177,2,FALSE)</f>
        <v>42.74</v>
      </c>
      <c r="D837" s="35">
        <f>VLOOKUP(A837,'Medical Examinations'!A835:M3177,3,FALSE)</f>
        <v>6.31</v>
      </c>
      <c r="E837" s="35" t="str">
        <f>VLOOKUP(A837,'Medical Examinations'!A835:M3177,4,FALSE)</f>
        <v>yes</v>
      </c>
      <c r="F837" s="35" t="str">
        <f>VLOOKUP(A837,'Medical Examinations'!A835:M3177,5,FALSE)</f>
        <v>No</v>
      </c>
      <c r="G837" s="35" t="str">
        <f>VLOOKUP(A837,'Medical Examinations'!A835:M3177,6,FALSE)</f>
        <v>No</v>
      </c>
      <c r="H837" s="35">
        <f>VLOOKUP(A837,'Medical Examinations'!$A$2:$M$2344,7,FALSE)</f>
        <v>1</v>
      </c>
      <c r="I837" s="35" t="str">
        <f>VLOOKUP(A837,'Medical Examinations'!A835:M3177,8,FALSE)</f>
        <v>No</v>
      </c>
      <c r="J837" s="35" t="str">
        <f>VLOOKUP(A837,'Medical Examinations'!A835:M3177,9,FALSE)</f>
        <v>OBESITY</v>
      </c>
      <c r="K837" s="35" t="str">
        <f>VLOOKUP(A837,'Medical Examinations'!A835:M3177,10,FALSE)</f>
        <v>PREDIABETES</v>
      </c>
      <c r="L837" s="47">
        <f>VLOOKUP(A837,'Hospitalisation Details'!A835:M3177,12,FALSE)</f>
        <v>32341</v>
      </c>
      <c r="M837" s="34">
        <f>VLOOKUP(A837,'Hospitalisation Details'!A826:M3168,6,FALSE)</f>
        <v>12718.21</v>
      </c>
      <c r="N837" s="35" t="str">
        <f>VLOOKUP(A837,'Hospitalisation Details'!A835:M3177,7,FALSE)</f>
        <v>tier - 3</v>
      </c>
      <c r="O837" s="35" t="str">
        <f>VLOOKUP(A837,'Hospitalisation Details'!A835:M3177,8,FALSE)</f>
        <v>tier - 1</v>
      </c>
      <c r="P837" s="35" t="str">
        <f>VLOOKUP(A837,'Hospitalisation Details'!A835:M3177,9,FALSE)</f>
        <v>R1026</v>
      </c>
      <c r="Q837" s="35">
        <f ca="1">VLOOKUP(A837,'Hospitalisation Details'!A835:M3177,13,FALSE)</f>
        <v>36</v>
      </c>
      <c r="R837" s="32"/>
    </row>
    <row r="838" spans="1:18" ht="15.75" x14ac:dyDescent="0.25">
      <c r="A838" s="42" t="s">
        <v>1526</v>
      </c>
      <c r="B838" s="35" t="str">
        <f>VLOOKUP(A838,'Customer Names'!A835:D3170,3,FALSE)</f>
        <v>Vitalo</v>
      </c>
      <c r="C838" s="35">
        <f>VLOOKUP(A838,'Medical Examinations'!A836:M3178,2,FALSE)</f>
        <v>36.130000000000003</v>
      </c>
      <c r="D838" s="35">
        <f>VLOOKUP(A838,'Medical Examinations'!A836:M3178,3,FALSE)</f>
        <v>7.19</v>
      </c>
      <c r="E838" s="35" t="str">
        <f>VLOOKUP(A838,'Medical Examinations'!A836:M3178,4,FALSE)</f>
        <v>yes</v>
      </c>
      <c r="F838" s="35" t="str">
        <f>VLOOKUP(A838,'Medical Examinations'!A836:M3178,5,FALSE)</f>
        <v>No</v>
      </c>
      <c r="G838" s="35" t="str">
        <f>VLOOKUP(A838,'Medical Examinations'!A836:M3178,6,FALSE)</f>
        <v>No</v>
      </c>
      <c r="H838" s="35">
        <f>VLOOKUP(A838,'Medical Examinations'!$A$2:$M$2344,7,FALSE)</f>
        <v>2</v>
      </c>
      <c r="I838" s="35" t="str">
        <f>VLOOKUP(A838,'Medical Examinations'!A836:M3178,8,FALSE)</f>
        <v>No</v>
      </c>
      <c r="J838" s="35" t="str">
        <f>VLOOKUP(A838,'Medical Examinations'!A836:M3178,9,FALSE)</f>
        <v>OBESITY</v>
      </c>
      <c r="K838" s="35" t="str">
        <f>VLOOKUP(A838,'Medical Examinations'!A836:M3178,10,FALSE)</f>
        <v>DIABETES</v>
      </c>
      <c r="L838" s="47">
        <f>VLOOKUP(A838,'Hospitalisation Details'!A836:M3178,12,FALSE)</f>
        <v>25757</v>
      </c>
      <c r="M838" s="34">
        <f>VLOOKUP(A838,'Hospitalisation Details'!A827:M3169,6,FALSE)</f>
        <v>12713</v>
      </c>
      <c r="N838" s="35" t="str">
        <f>VLOOKUP(A838,'Hospitalisation Details'!A836:M3178,7,FALSE)</f>
        <v>tier - 3</v>
      </c>
      <c r="O838" s="35" t="str">
        <f>VLOOKUP(A838,'Hospitalisation Details'!A836:M3178,8,FALSE)</f>
        <v>tier - 1</v>
      </c>
      <c r="P838" s="35" t="str">
        <f>VLOOKUP(A838,'Hospitalisation Details'!A836:M3178,9,FALSE)</f>
        <v>R1011</v>
      </c>
      <c r="Q838" s="35">
        <f ca="1">VLOOKUP(A838,'Hospitalisation Details'!A836:M3178,13,FALSE)</f>
        <v>54</v>
      </c>
      <c r="R838" s="32"/>
    </row>
    <row r="839" spans="1:18" ht="15.75" x14ac:dyDescent="0.25">
      <c r="A839" s="43" t="s">
        <v>1525</v>
      </c>
      <c r="B839" s="35" t="str">
        <f>VLOOKUP(A839,'Customer Names'!A836:D3171,3,FALSE)</f>
        <v>Hamilton</v>
      </c>
      <c r="C839" s="35">
        <f>VLOOKUP(A839,'Medical Examinations'!A837:M3179,2,FALSE)</f>
        <v>31.55</v>
      </c>
      <c r="D839" s="35">
        <f>VLOOKUP(A839,'Medical Examinations'!A837:M3179,3,FALSE)</f>
        <v>6.11</v>
      </c>
      <c r="E839" s="35" t="str">
        <f>VLOOKUP(A839,'Medical Examinations'!A837:M3179,4,FALSE)</f>
        <v>yes</v>
      </c>
      <c r="F839" s="35" t="str">
        <f>VLOOKUP(A839,'Medical Examinations'!A837:M3179,5,FALSE)</f>
        <v>No</v>
      </c>
      <c r="G839" s="35" t="str">
        <f>VLOOKUP(A839,'Medical Examinations'!A837:M3179,6,FALSE)</f>
        <v>No</v>
      </c>
      <c r="H839" s="35">
        <f>VLOOKUP(A839,'Medical Examinations'!$A$2:$M$2344,7,FALSE)</f>
        <v>1</v>
      </c>
      <c r="I839" s="35" t="str">
        <f>VLOOKUP(A839,'Medical Examinations'!A837:M3179,8,FALSE)</f>
        <v>No</v>
      </c>
      <c r="J839" s="35" t="str">
        <f>VLOOKUP(A839,'Medical Examinations'!A837:M3179,9,FALSE)</f>
        <v>OBESITY</v>
      </c>
      <c r="K839" s="35" t="str">
        <f>VLOOKUP(A839,'Medical Examinations'!A837:M3179,10,FALSE)</f>
        <v>PREDIABETES</v>
      </c>
      <c r="L839" s="47">
        <f>VLOOKUP(A839,'Hospitalisation Details'!A837:M3179,12,FALSE)</f>
        <v>23709</v>
      </c>
      <c r="M839" s="34">
        <f>VLOOKUP(A839,'Hospitalisation Details'!A828:M3170,6,FALSE)</f>
        <v>12700.63</v>
      </c>
      <c r="N839" s="35" t="str">
        <f>VLOOKUP(A839,'Hospitalisation Details'!A837:M3179,7,FALSE)</f>
        <v>tier - 3</v>
      </c>
      <c r="O839" s="35" t="str">
        <f>VLOOKUP(A839,'Hospitalisation Details'!A837:M3179,8,FALSE)</f>
        <v>tier - 3</v>
      </c>
      <c r="P839" s="35" t="str">
        <f>VLOOKUP(A839,'Hospitalisation Details'!A837:M3179,9,FALSE)</f>
        <v>R1011</v>
      </c>
      <c r="Q839" s="35">
        <f ca="1">VLOOKUP(A839,'Hospitalisation Details'!A837:M3179,13,FALSE)</f>
        <v>60</v>
      </c>
      <c r="R839" s="32"/>
    </row>
    <row r="840" spans="1:18" ht="15.75" x14ac:dyDescent="0.25">
      <c r="A840" s="42" t="s">
        <v>1524</v>
      </c>
      <c r="B840" s="35" t="str">
        <f>VLOOKUP(A840,'Customer Names'!A837:D3172,3,FALSE)</f>
        <v>Marshall</v>
      </c>
      <c r="C840" s="35">
        <f>VLOOKUP(A840,'Medical Examinations'!A838:M3180,2,FALSE)</f>
        <v>52.75</v>
      </c>
      <c r="D840" s="35">
        <f>VLOOKUP(A840,'Medical Examinations'!A838:M3180,3,FALSE)</f>
        <v>6.02</v>
      </c>
      <c r="E840" s="35" t="str">
        <f>VLOOKUP(A840,'Medical Examinations'!A838:M3180,4,FALSE)</f>
        <v>No</v>
      </c>
      <c r="F840" s="35" t="str">
        <f>VLOOKUP(A840,'Medical Examinations'!A838:M3180,5,FALSE)</f>
        <v>No</v>
      </c>
      <c r="G840" s="35" t="str">
        <f>VLOOKUP(A840,'Medical Examinations'!A838:M3180,6,FALSE)</f>
        <v>No</v>
      </c>
      <c r="H840" s="35">
        <f>VLOOKUP(A840,'Medical Examinations'!$A$2:$M$2344,7,FALSE)</f>
        <v>1</v>
      </c>
      <c r="I840" s="35" t="str">
        <f>VLOOKUP(A840,'Medical Examinations'!A838:M3180,8,FALSE)</f>
        <v>No</v>
      </c>
      <c r="J840" s="35" t="str">
        <f>VLOOKUP(A840,'Medical Examinations'!A838:M3180,9,FALSE)</f>
        <v>OBESITY</v>
      </c>
      <c r="K840" s="35" t="str">
        <f>VLOOKUP(A840,'Medical Examinations'!A838:M3180,10,FALSE)</f>
        <v>PREDIABETES</v>
      </c>
      <c r="L840" s="47">
        <f>VLOOKUP(A840,'Hospitalisation Details'!A838:M3180,12,FALSE)</f>
        <v>33792</v>
      </c>
      <c r="M840" s="34">
        <f>VLOOKUP(A840,'Hospitalisation Details'!A829:M3171,6,FALSE)</f>
        <v>12699.56</v>
      </c>
      <c r="N840" s="35" t="str">
        <f>VLOOKUP(A840,'Hospitalisation Details'!A838:M3180,7,FALSE)</f>
        <v>tier - 3</v>
      </c>
      <c r="O840" s="35" t="str">
        <f>VLOOKUP(A840,'Hospitalisation Details'!A838:M3180,8,FALSE)</f>
        <v>tier - 2</v>
      </c>
      <c r="P840" s="35" t="str">
        <f>VLOOKUP(A840,'Hospitalisation Details'!A838:M3180,9,FALSE)</f>
        <v>R1011</v>
      </c>
      <c r="Q840" s="35">
        <f ca="1">VLOOKUP(A840,'Hospitalisation Details'!A838:M3180,13,FALSE)</f>
        <v>32</v>
      </c>
      <c r="R840" s="32"/>
    </row>
    <row r="841" spans="1:18" ht="15.75" x14ac:dyDescent="0.25">
      <c r="A841" s="43" t="s">
        <v>1523</v>
      </c>
      <c r="B841" s="35" t="str">
        <f>VLOOKUP(A841,'Customer Names'!A838:D3173,3,FALSE)</f>
        <v>Cale</v>
      </c>
      <c r="C841" s="35">
        <f>VLOOKUP(A841,'Medical Examinations'!A839:M3181,2,FALSE)</f>
        <v>36.67</v>
      </c>
      <c r="D841" s="35">
        <f>VLOOKUP(A841,'Medical Examinations'!A839:M3181,3,FALSE)</f>
        <v>11.86</v>
      </c>
      <c r="E841" s="35" t="str">
        <f>VLOOKUP(A841,'Medical Examinations'!A839:M3181,4,FALSE)</f>
        <v>No</v>
      </c>
      <c r="F841" s="35" t="str">
        <f>VLOOKUP(A841,'Medical Examinations'!A839:M3181,5,FALSE)</f>
        <v>No</v>
      </c>
      <c r="G841" s="35" t="str">
        <f>VLOOKUP(A841,'Medical Examinations'!A839:M3181,6,FALSE)</f>
        <v>No</v>
      </c>
      <c r="H841" s="35">
        <f>VLOOKUP(A841,'Medical Examinations'!$A$2:$M$2344,7,FALSE)</f>
        <v>0</v>
      </c>
      <c r="I841" s="35" t="str">
        <f>VLOOKUP(A841,'Medical Examinations'!A839:M3181,8,FALSE)</f>
        <v>No</v>
      </c>
      <c r="J841" s="35" t="str">
        <f>VLOOKUP(A841,'Medical Examinations'!A839:M3181,9,FALSE)</f>
        <v>OBESITY</v>
      </c>
      <c r="K841" s="35" t="str">
        <f>VLOOKUP(A841,'Medical Examinations'!A839:M3181,10,FALSE)</f>
        <v>DIABETES</v>
      </c>
      <c r="L841" s="47">
        <f>VLOOKUP(A841,'Hospitalisation Details'!A839:M3181,12,FALSE)</f>
        <v>27296</v>
      </c>
      <c r="M841" s="34">
        <f>VLOOKUP(A841,'Hospitalisation Details'!A830:M3172,6,FALSE)</f>
        <v>12697.48</v>
      </c>
      <c r="N841" s="35" t="str">
        <f>VLOOKUP(A841,'Hospitalisation Details'!A839:M3181,7,FALSE)</f>
        <v>tier - 3</v>
      </c>
      <c r="O841" s="35" t="str">
        <f>VLOOKUP(A841,'Hospitalisation Details'!A839:M3181,8,FALSE)</f>
        <v>tier - 3</v>
      </c>
      <c r="P841" s="35" t="str">
        <f>VLOOKUP(A841,'Hospitalisation Details'!A839:M3181,9,FALSE)</f>
        <v>R1021</v>
      </c>
      <c r="Q841" s="35">
        <f ca="1">VLOOKUP(A841,'Hospitalisation Details'!A839:M3181,13,FALSE)</f>
        <v>50</v>
      </c>
      <c r="R841" s="32"/>
    </row>
    <row r="842" spans="1:18" ht="15.75" x14ac:dyDescent="0.25">
      <c r="A842" s="42" t="s">
        <v>1522</v>
      </c>
      <c r="B842" s="35" t="str">
        <f>VLOOKUP(A842,'Customer Names'!A839:D3174,3,FALSE)</f>
        <v>Pittaway</v>
      </c>
      <c r="C842" s="35">
        <f>VLOOKUP(A842,'Medical Examinations'!A840:M3182,2,FALSE)</f>
        <v>38.06</v>
      </c>
      <c r="D842" s="35">
        <f>VLOOKUP(A842,'Medical Examinations'!A840:M3182,3,FALSE)</f>
        <v>8.25</v>
      </c>
      <c r="E842" s="35" t="str">
        <f>VLOOKUP(A842,'Medical Examinations'!A840:M3182,4,FALSE)</f>
        <v>No</v>
      </c>
      <c r="F842" s="35" t="str">
        <f>VLOOKUP(A842,'Medical Examinations'!A840:M3182,5,FALSE)</f>
        <v>No</v>
      </c>
      <c r="G842" s="35" t="str">
        <f>VLOOKUP(A842,'Medical Examinations'!A840:M3182,6,FALSE)</f>
        <v>No</v>
      </c>
      <c r="H842" s="35">
        <f>VLOOKUP(A842,'Medical Examinations'!$A$2:$M$2344,7,FALSE)</f>
        <v>0</v>
      </c>
      <c r="I842" s="35" t="str">
        <f>VLOOKUP(A842,'Medical Examinations'!A840:M3182,8,FALSE)</f>
        <v>No</v>
      </c>
      <c r="J842" s="35" t="str">
        <f>VLOOKUP(A842,'Medical Examinations'!A840:M3182,9,FALSE)</f>
        <v>OBESITY</v>
      </c>
      <c r="K842" s="35" t="str">
        <f>VLOOKUP(A842,'Medical Examinations'!A840:M3182,10,FALSE)</f>
        <v>DIABETES</v>
      </c>
      <c r="L842" s="47">
        <f>VLOOKUP(A842,'Hospitalisation Details'!A840:M3182,12,FALSE)</f>
        <v>22885</v>
      </c>
      <c r="M842" s="34">
        <f>VLOOKUP(A842,'Hospitalisation Details'!A831:M3173,6,FALSE)</f>
        <v>12648.7</v>
      </c>
      <c r="N842" s="35" t="str">
        <f>VLOOKUP(A842,'Hospitalisation Details'!A840:M3182,7,FALSE)</f>
        <v>tier - 3</v>
      </c>
      <c r="O842" s="35" t="str">
        <f>VLOOKUP(A842,'Hospitalisation Details'!A840:M3182,8,FALSE)</f>
        <v>tier - 2</v>
      </c>
      <c r="P842" s="35" t="str">
        <f>VLOOKUP(A842,'Hospitalisation Details'!A840:M3182,9,FALSE)</f>
        <v>R1013</v>
      </c>
      <c r="Q842" s="35">
        <f ca="1">VLOOKUP(A842,'Hospitalisation Details'!A840:M3182,13,FALSE)</f>
        <v>62</v>
      </c>
      <c r="R842" s="32"/>
    </row>
    <row r="843" spans="1:18" ht="15.75" x14ac:dyDescent="0.25">
      <c r="A843" s="43" t="s">
        <v>1521</v>
      </c>
      <c r="B843" s="35" t="str">
        <f>VLOOKUP(A843,'Customer Names'!A840:D3175,3,FALSE)</f>
        <v>Bill</v>
      </c>
      <c r="C843" s="35">
        <f>VLOOKUP(A843,'Medical Examinations'!A841:M3183,2,FALSE)</f>
        <v>38</v>
      </c>
      <c r="D843" s="35">
        <f>VLOOKUP(A843,'Medical Examinations'!A841:M3183,3,FALSE)</f>
        <v>8.1300000000000008</v>
      </c>
      <c r="E843" s="35" t="str">
        <f>VLOOKUP(A843,'Medical Examinations'!A841:M3183,4,FALSE)</f>
        <v>No</v>
      </c>
      <c r="F843" s="35" t="str">
        <f>VLOOKUP(A843,'Medical Examinations'!A841:M3183,5,FALSE)</f>
        <v>No</v>
      </c>
      <c r="G843" s="35" t="str">
        <f>VLOOKUP(A843,'Medical Examinations'!A841:M3183,6,FALSE)</f>
        <v>No</v>
      </c>
      <c r="H843" s="35">
        <f>VLOOKUP(A843,'Medical Examinations'!$A$2:$M$2344,7,FALSE)</f>
        <v>0</v>
      </c>
      <c r="I843" s="35" t="str">
        <f>VLOOKUP(A843,'Medical Examinations'!A841:M3183,8,FALSE)</f>
        <v>No</v>
      </c>
      <c r="J843" s="35" t="str">
        <f>VLOOKUP(A843,'Medical Examinations'!A841:M3183,9,FALSE)</f>
        <v>OBESITY</v>
      </c>
      <c r="K843" s="35" t="str">
        <f>VLOOKUP(A843,'Medical Examinations'!A841:M3183,10,FALSE)</f>
        <v>DIABETES</v>
      </c>
      <c r="L843" s="47">
        <f>VLOOKUP(A843,'Hospitalisation Details'!A841:M3183,12,FALSE)</f>
        <v>23999</v>
      </c>
      <c r="M843" s="34">
        <f>VLOOKUP(A843,'Hospitalisation Details'!A832:M3174,6,FALSE)</f>
        <v>12646.21</v>
      </c>
      <c r="N843" s="35" t="str">
        <f>VLOOKUP(A843,'Hospitalisation Details'!A841:M3183,7,FALSE)</f>
        <v>tier - 3</v>
      </c>
      <c r="O843" s="35" t="str">
        <f>VLOOKUP(A843,'Hospitalisation Details'!A841:M3183,8,FALSE)</f>
        <v>tier - 2</v>
      </c>
      <c r="P843" s="35" t="str">
        <f>VLOOKUP(A843,'Hospitalisation Details'!A841:M3183,9,FALSE)</f>
        <v>R1011</v>
      </c>
      <c r="Q843" s="35">
        <f ca="1">VLOOKUP(A843,'Hospitalisation Details'!A841:M3183,13,FALSE)</f>
        <v>59</v>
      </c>
      <c r="R843" s="32"/>
    </row>
    <row r="844" spans="1:18" ht="15.75" x14ac:dyDescent="0.25">
      <c r="A844" s="42" t="s">
        <v>1520</v>
      </c>
      <c r="B844" s="35" t="str">
        <f>VLOOKUP(A844,'Customer Names'!A841:D3176,3,FALSE)</f>
        <v>Antrim</v>
      </c>
      <c r="C844" s="35">
        <f>VLOOKUP(A844,'Medical Examinations'!A842:M3184,2,FALSE)</f>
        <v>35.1</v>
      </c>
      <c r="D844" s="35">
        <f>VLOOKUP(A844,'Medical Examinations'!A842:M3184,3,FALSE)</f>
        <v>10.1</v>
      </c>
      <c r="E844" s="35" t="str">
        <f>VLOOKUP(A844,'Medical Examinations'!A842:M3184,4,FALSE)</f>
        <v>No</v>
      </c>
      <c r="F844" s="35" t="str">
        <f>VLOOKUP(A844,'Medical Examinations'!A842:M3184,5,FALSE)</f>
        <v>No</v>
      </c>
      <c r="G844" s="35" t="str">
        <f>VLOOKUP(A844,'Medical Examinations'!A842:M3184,6,FALSE)</f>
        <v>No</v>
      </c>
      <c r="H844" s="35">
        <f>VLOOKUP(A844,'Medical Examinations'!$A$2:$M$2344,7,FALSE)</f>
        <v>0</v>
      </c>
      <c r="I844" s="35" t="str">
        <f>VLOOKUP(A844,'Medical Examinations'!A842:M3184,8,FALSE)</f>
        <v>No</v>
      </c>
      <c r="J844" s="35" t="str">
        <f>VLOOKUP(A844,'Medical Examinations'!A842:M3184,9,FALSE)</f>
        <v>OBESITY</v>
      </c>
      <c r="K844" s="35" t="str">
        <f>VLOOKUP(A844,'Medical Examinations'!A842:M3184,10,FALSE)</f>
        <v>DIABETES</v>
      </c>
      <c r="L844" s="47">
        <f>VLOOKUP(A844,'Hospitalisation Details'!A842:M3184,12,FALSE)</f>
        <v>22838</v>
      </c>
      <c r="M844" s="34">
        <f>VLOOKUP(A844,'Hospitalisation Details'!A833:M3175,6,FALSE)</f>
        <v>12644.59</v>
      </c>
      <c r="N844" s="35" t="str">
        <f>VLOOKUP(A844,'Hospitalisation Details'!A842:M3184,7,FALSE)</f>
        <v>tier - 3</v>
      </c>
      <c r="O844" s="35" t="str">
        <f>VLOOKUP(A844,'Hospitalisation Details'!A842:M3184,8,FALSE)</f>
        <v>tier - 2</v>
      </c>
      <c r="P844" s="35" t="str">
        <f>VLOOKUP(A844,'Hospitalisation Details'!A842:M3184,9,FALSE)</f>
        <v>R1011</v>
      </c>
      <c r="Q844" s="35">
        <f ca="1">VLOOKUP(A844,'Hospitalisation Details'!A842:M3184,13,FALSE)</f>
        <v>62</v>
      </c>
      <c r="R844" s="32"/>
    </row>
    <row r="845" spans="1:18" ht="15.75" x14ac:dyDescent="0.25">
      <c r="A845" s="43" t="s">
        <v>1519</v>
      </c>
      <c r="B845" s="35" t="str">
        <f>VLOOKUP(A845,'Customer Names'!A842:D3177,3,FALSE)</f>
        <v>Doolittle-Crider</v>
      </c>
      <c r="C845" s="35">
        <f>VLOOKUP(A845,'Medical Examinations'!A843:M3185,2,FALSE)</f>
        <v>33.82</v>
      </c>
      <c r="D845" s="35">
        <f>VLOOKUP(A845,'Medical Examinations'!A843:M3185,3,FALSE)</f>
        <v>5.89</v>
      </c>
      <c r="E845" s="35" t="str">
        <f>VLOOKUP(A845,'Medical Examinations'!A843:M3185,4,FALSE)</f>
        <v>yes</v>
      </c>
      <c r="F845" s="35" t="str">
        <f>VLOOKUP(A845,'Medical Examinations'!A843:M3185,5,FALSE)</f>
        <v>No</v>
      </c>
      <c r="G845" s="35" t="str">
        <f>VLOOKUP(A845,'Medical Examinations'!A843:M3185,6,FALSE)</f>
        <v>No</v>
      </c>
      <c r="H845" s="35">
        <f>VLOOKUP(A845,'Medical Examinations'!$A$2:$M$2344,7,FALSE)</f>
        <v>2</v>
      </c>
      <c r="I845" s="35" t="str">
        <f>VLOOKUP(A845,'Medical Examinations'!A843:M3185,8,FALSE)</f>
        <v>No</v>
      </c>
      <c r="J845" s="35" t="str">
        <f>VLOOKUP(A845,'Medical Examinations'!A843:M3185,9,FALSE)</f>
        <v>OBESITY</v>
      </c>
      <c r="K845" s="35" t="str">
        <f>VLOOKUP(A845,'Medical Examinations'!A843:M3185,10,FALSE)</f>
        <v>PREDIABETES</v>
      </c>
      <c r="L845" s="47">
        <f>VLOOKUP(A845,'Hospitalisation Details'!A843:M3185,12,FALSE)</f>
        <v>24458</v>
      </c>
      <c r="M845" s="34">
        <f>VLOOKUP(A845,'Hospitalisation Details'!A834:M3176,6,FALSE)</f>
        <v>12643.38</v>
      </c>
      <c r="N845" s="35" t="str">
        <f>VLOOKUP(A845,'Hospitalisation Details'!A843:M3185,7,FALSE)</f>
        <v>tier - 3</v>
      </c>
      <c r="O845" s="35" t="str">
        <f>VLOOKUP(A845,'Hospitalisation Details'!A843:M3185,8,FALSE)</f>
        <v>tier - 1</v>
      </c>
      <c r="P845" s="35" t="str">
        <f>VLOOKUP(A845,'Hospitalisation Details'!A843:M3185,9,FALSE)</f>
        <v>R1012</v>
      </c>
      <c r="Q845" s="35">
        <f ca="1">VLOOKUP(A845,'Hospitalisation Details'!A843:M3185,13,FALSE)</f>
        <v>58</v>
      </c>
      <c r="R845" s="32"/>
    </row>
    <row r="846" spans="1:18" ht="15.75" x14ac:dyDescent="0.25">
      <c r="A846" s="42" t="s">
        <v>1518</v>
      </c>
      <c r="B846" s="35" t="str">
        <f>VLOOKUP(A846,'Customer Names'!A843:D3178,3,FALSE)</f>
        <v>Ruhlman</v>
      </c>
      <c r="C846" s="35">
        <f>VLOOKUP(A846,'Medical Examinations'!A844:M3186,2,FALSE)</f>
        <v>37.43</v>
      </c>
      <c r="D846" s="35">
        <f>VLOOKUP(A846,'Medical Examinations'!A844:M3186,3,FALSE)</f>
        <v>4.97</v>
      </c>
      <c r="E846" s="35" t="str">
        <f>VLOOKUP(A846,'Medical Examinations'!A844:M3186,4,FALSE)</f>
        <v>No</v>
      </c>
      <c r="F846" s="35" t="str">
        <f>VLOOKUP(A846,'Medical Examinations'!A844:M3186,5,FALSE)</f>
        <v>No</v>
      </c>
      <c r="G846" s="35" t="str">
        <f>VLOOKUP(A846,'Medical Examinations'!A844:M3186,6,FALSE)</f>
        <v>No</v>
      </c>
      <c r="H846" s="35">
        <f>VLOOKUP(A846,'Medical Examinations'!$A$2:$M$2344,7,FALSE)</f>
        <v>2</v>
      </c>
      <c r="I846" s="35" t="str">
        <f>VLOOKUP(A846,'Medical Examinations'!A844:M3186,8,FALSE)</f>
        <v>No</v>
      </c>
      <c r="J846" s="35" t="str">
        <f>VLOOKUP(A846,'Medical Examinations'!A844:M3186,9,FALSE)</f>
        <v>OBESITY</v>
      </c>
      <c r="K846" s="35" t="str">
        <f>VLOOKUP(A846,'Medical Examinations'!A844:M3186,10,FALSE)</f>
        <v>NORMAL</v>
      </c>
      <c r="L846" s="47">
        <f>VLOOKUP(A846,'Hospitalisation Details'!A844:M3186,12,FALSE)</f>
        <v>26547</v>
      </c>
      <c r="M846" s="34">
        <f>VLOOKUP(A846,'Hospitalisation Details'!A835:M3177,6,FALSE)</f>
        <v>12640.24</v>
      </c>
      <c r="N846" s="35" t="str">
        <f>VLOOKUP(A846,'Hospitalisation Details'!A844:M3186,7,FALSE)</f>
        <v>tier - 3</v>
      </c>
      <c r="O846" s="35" t="str">
        <f>VLOOKUP(A846,'Hospitalisation Details'!A844:M3186,8,FALSE)</f>
        <v>tier - 1</v>
      </c>
      <c r="P846" s="35" t="str">
        <f>VLOOKUP(A846,'Hospitalisation Details'!A844:M3186,9,FALSE)</f>
        <v>R1011</v>
      </c>
      <c r="Q846" s="35">
        <f ca="1">VLOOKUP(A846,'Hospitalisation Details'!A844:M3186,13,FALSE)</f>
        <v>52</v>
      </c>
      <c r="R846" s="32"/>
    </row>
    <row r="847" spans="1:18" ht="15.75" x14ac:dyDescent="0.25">
      <c r="A847" s="43" t="s">
        <v>1517</v>
      </c>
      <c r="B847" s="35" t="str">
        <f>VLOOKUP(A847,'Customer Names'!A844:D3179,3,FALSE)</f>
        <v>Anderson</v>
      </c>
      <c r="C847" s="35">
        <f>VLOOKUP(A847,'Medical Examinations'!A845:M3187,2,FALSE)</f>
        <v>30.5</v>
      </c>
      <c r="D847" s="35">
        <f>VLOOKUP(A847,'Medical Examinations'!A845:M3187,3,FALSE)</f>
        <v>9.9</v>
      </c>
      <c r="E847" s="35" t="str">
        <f>VLOOKUP(A847,'Medical Examinations'!A845:M3187,4,FALSE)</f>
        <v>No</v>
      </c>
      <c r="F847" s="35" t="str">
        <f>VLOOKUP(A847,'Medical Examinations'!A845:M3187,5,FALSE)</f>
        <v>No</v>
      </c>
      <c r="G847" s="35" t="str">
        <f>VLOOKUP(A847,'Medical Examinations'!A845:M3187,6,FALSE)</f>
        <v>No</v>
      </c>
      <c r="H847" s="35">
        <f>VLOOKUP(A847,'Medical Examinations'!$A$2:$M$2344,7,FALSE)</f>
        <v>0</v>
      </c>
      <c r="I847" s="35" t="str">
        <f>VLOOKUP(A847,'Medical Examinations'!A845:M3187,8,FALSE)</f>
        <v>No</v>
      </c>
      <c r="J847" s="35" t="str">
        <f>VLOOKUP(A847,'Medical Examinations'!A845:M3187,9,FALSE)</f>
        <v>OBESITY</v>
      </c>
      <c r="K847" s="35" t="str">
        <f>VLOOKUP(A847,'Medical Examinations'!A845:M3187,10,FALSE)</f>
        <v>DIABETES</v>
      </c>
      <c r="L847" s="47">
        <f>VLOOKUP(A847,'Hospitalisation Details'!A845:M3187,12,FALSE)</f>
        <v>22849</v>
      </c>
      <c r="M847" s="34">
        <f>VLOOKUP(A847,'Hospitalisation Details'!A836:M3178,6,FALSE)</f>
        <v>12638.2</v>
      </c>
      <c r="N847" s="35" t="str">
        <f>VLOOKUP(A847,'Hospitalisation Details'!A845:M3187,7,FALSE)</f>
        <v>tier - 3</v>
      </c>
      <c r="O847" s="35" t="str">
        <f>VLOOKUP(A847,'Hospitalisation Details'!A845:M3187,8,FALSE)</f>
        <v>tier - 1</v>
      </c>
      <c r="P847" s="35" t="str">
        <f>VLOOKUP(A847,'Hospitalisation Details'!A845:M3187,9,FALSE)</f>
        <v>R1011</v>
      </c>
      <c r="Q847" s="35">
        <f ca="1">VLOOKUP(A847,'Hospitalisation Details'!A845:M3187,13,FALSE)</f>
        <v>62</v>
      </c>
      <c r="R847" s="32"/>
    </row>
    <row r="848" spans="1:18" ht="15.75" x14ac:dyDescent="0.25">
      <c r="A848" s="42" t="s">
        <v>1516</v>
      </c>
      <c r="B848" s="35" t="str">
        <f>VLOOKUP(A848,'Customer Names'!A845:D3180,3,FALSE)</f>
        <v>Uchiyama</v>
      </c>
      <c r="C848" s="35">
        <f>VLOOKUP(A848,'Medical Examinations'!A846:M3188,2,FALSE)</f>
        <v>24.53</v>
      </c>
      <c r="D848" s="35">
        <f>VLOOKUP(A848,'Medical Examinations'!A846:M3188,3,FALSE)</f>
        <v>9.0500000000000007</v>
      </c>
      <c r="E848" s="35" t="str">
        <f>VLOOKUP(A848,'Medical Examinations'!A846:M3188,4,FALSE)</f>
        <v>No</v>
      </c>
      <c r="F848" s="35" t="str">
        <f>VLOOKUP(A848,'Medical Examinations'!A846:M3188,5,FALSE)</f>
        <v>No</v>
      </c>
      <c r="G848" s="35" t="str">
        <f>VLOOKUP(A848,'Medical Examinations'!A846:M3188,6,FALSE)</f>
        <v>No</v>
      </c>
      <c r="H848" s="35">
        <f>VLOOKUP(A848,'Medical Examinations'!$A$2:$M$2344,7,FALSE)</f>
        <v>0</v>
      </c>
      <c r="I848" s="35" t="str">
        <f>VLOOKUP(A848,'Medical Examinations'!A846:M3188,8,FALSE)</f>
        <v>No</v>
      </c>
      <c r="J848" s="35" t="str">
        <f>VLOOKUP(A848,'Medical Examinations'!A846:M3188,9,FALSE)</f>
        <v>NORMAL WEIGHT</v>
      </c>
      <c r="K848" s="35" t="str">
        <f>VLOOKUP(A848,'Medical Examinations'!A846:M3188,10,FALSE)</f>
        <v>DIABETES</v>
      </c>
      <c r="L848" s="47">
        <f>VLOOKUP(A848,'Hospitalisation Details'!A846:M3188,12,FALSE)</f>
        <v>22972</v>
      </c>
      <c r="M848" s="34">
        <f>VLOOKUP(A848,'Hospitalisation Details'!A837:M3179,6,FALSE)</f>
        <v>12629.9</v>
      </c>
      <c r="N848" s="35" t="str">
        <f>VLOOKUP(A848,'Hospitalisation Details'!A846:M3188,7,FALSE)</f>
        <v>tier - 3</v>
      </c>
      <c r="O848" s="35" t="str">
        <f>VLOOKUP(A848,'Hospitalisation Details'!A846:M3188,8,FALSE)</f>
        <v>tier - 3</v>
      </c>
      <c r="P848" s="35" t="str">
        <f>VLOOKUP(A848,'Hospitalisation Details'!A846:M3188,9,FALSE)</f>
        <v>R1013</v>
      </c>
      <c r="Q848" s="35">
        <f ca="1">VLOOKUP(A848,'Hospitalisation Details'!A846:M3188,13,FALSE)</f>
        <v>62</v>
      </c>
      <c r="R848" s="32"/>
    </row>
    <row r="849" spans="1:18" ht="15.75" x14ac:dyDescent="0.25">
      <c r="A849" s="43" t="s">
        <v>1515</v>
      </c>
      <c r="B849" s="35" t="str">
        <f>VLOOKUP(A849,'Customer Names'!A846:D3181,3,FALSE)</f>
        <v>Desota</v>
      </c>
      <c r="C849" s="35">
        <f>VLOOKUP(A849,'Medical Examinations'!A847:M3189,2,FALSE)</f>
        <v>25.74</v>
      </c>
      <c r="D849" s="35">
        <f>VLOOKUP(A849,'Medical Examinations'!A847:M3189,3,FALSE)</f>
        <v>10.93</v>
      </c>
      <c r="E849" s="35" t="str">
        <f>VLOOKUP(A849,'Medical Examinations'!A847:M3189,4,FALSE)</f>
        <v>No</v>
      </c>
      <c r="F849" s="35" t="str">
        <f>VLOOKUP(A849,'Medical Examinations'!A847:M3189,5,FALSE)</f>
        <v>No</v>
      </c>
      <c r="G849" s="35" t="str">
        <f>VLOOKUP(A849,'Medical Examinations'!A847:M3189,6,FALSE)</f>
        <v>No</v>
      </c>
      <c r="H849" s="35">
        <f>VLOOKUP(A849,'Medical Examinations'!$A$2:$M$2344,7,FALSE)</f>
        <v>0</v>
      </c>
      <c r="I849" s="35" t="str">
        <f>VLOOKUP(A849,'Medical Examinations'!A847:M3189,8,FALSE)</f>
        <v>No</v>
      </c>
      <c r="J849" s="35" t="str">
        <f>VLOOKUP(A849,'Medical Examinations'!A847:M3189,9,FALSE)</f>
        <v>OVERWEIGHT</v>
      </c>
      <c r="K849" s="35" t="str">
        <f>VLOOKUP(A849,'Medical Examinations'!A847:M3189,10,FALSE)</f>
        <v>DIABETES</v>
      </c>
      <c r="L849" s="47">
        <f>VLOOKUP(A849,'Hospitalisation Details'!A847:M3189,12,FALSE)</f>
        <v>24019</v>
      </c>
      <c r="M849" s="34">
        <f>VLOOKUP(A849,'Hospitalisation Details'!A838:M3180,6,FALSE)</f>
        <v>12629.17</v>
      </c>
      <c r="N849" s="35" t="str">
        <f>VLOOKUP(A849,'Hospitalisation Details'!A847:M3189,7,FALSE)</f>
        <v>tier - 3</v>
      </c>
      <c r="O849" s="35" t="str">
        <f>VLOOKUP(A849,'Hospitalisation Details'!A847:M3189,8,FALSE)</f>
        <v>tier - 1</v>
      </c>
      <c r="P849" s="35" t="str">
        <f>VLOOKUP(A849,'Hospitalisation Details'!A847:M3189,9,FALSE)</f>
        <v>R1013</v>
      </c>
      <c r="Q849" s="35">
        <f ca="1">VLOOKUP(A849,'Hospitalisation Details'!A847:M3189,13,FALSE)</f>
        <v>59</v>
      </c>
      <c r="R849" s="32"/>
    </row>
    <row r="850" spans="1:18" ht="15.75" x14ac:dyDescent="0.25">
      <c r="A850" s="42" t="s">
        <v>1514</v>
      </c>
      <c r="B850" s="35" t="str">
        <f>VLOOKUP(A850,'Customer Names'!A847:D3182,3,FALSE)</f>
        <v>Edmonds</v>
      </c>
      <c r="C850" s="35">
        <f>VLOOKUP(A850,'Medical Examinations'!A848:M3190,2,FALSE)</f>
        <v>34.08</v>
      </c>
      <c r="D850" s="35">
        <f>VLOOKUP(A850,'Medical Examinations'!A848:M3190,3,FALSE)</f>
        <v>7.58</v>
      </c>
      <c r="E850" s="35" t="str">
        <f>VLOOKUP(A850,'Medical Examinations'!A848:M3190,4,FALSE)</f>
        <v>yes</v>
      </c>
      <c r="F850" s="35" t="str">
        <f>VLOOKUP(A850,'Medical Examinations'!A848:M3190,5,FALSE)</f>
        <v>No</v>
      </c>
      <c r="G850" s="35" t="str">
        <f>VLOOKUP(A850,'Medical Examinations'!A848:M3190,6,FALSE)</f>
        <v>No</v>
      </c>
      <c r="H850" s="35">
        <f>VLOOKUP(A850,'Medical Examinations'!$A$2:$M$2344,7,FALSE)</f>
        <v>2</v>
      </c>
      <c r="I850" s="35" t="str">
        <f>VLOOKUP(A850,'Medical Examinations'!A848:M3190,8,FALSE)</f>
        <v>No</v>
      </c>
      <c r="J850" s="35" t="str">
        <f>VLOOKUP(A850,'Medical Examinations'!A848:M3190,9,FALSE)</f>
        <v>OBESITY</v>
      </c>
      <c r="K850" s="35" t="str">
        <f>VLOOKUP(A850,'Medical Examinations'!A848:M3190,10,FALSE)</f>
        <v>DIABETES</v>
      </c>
      <c r="L850" s="47">
        <f>VLOOKUP(A850,'Hospitalisation Details'!A848:M3190,12,FALSE)</f>
        <v>25930</v>
      </c>
      <c r="M850" s="34">
        <f>VLOOKUP(A850,'Hospitalisation Details'!A839:M3181,6,FALSE)</f>
        <v>12624.74</v>
      </c>
      <c r="N850" s="35" t="str">
        <f>VLOOKUP(A850,'Hospitalisation Details'!A848:M3190,7,FALSE)</f>
        <v>tier - 3</v>
      </c>
      <c r="O850" s="35" t="str">
        <f>VLOOKUP(A850,'Hospitalisation Details'!A848:M3190,8,FALSE)</f>
        <v>tier - 1</v>
      </c>
      <c r="P850" s="35" t="str">
        <f>VLOOKUP(A850,'Hospitalisation Details'!A848:M3190,9,FALSE)</f>
        <v>R1012</v>
      </c>
      <c r="Q850" s="35">
        <f ca="1">VLOOKUP(A850,'Hospitalisation Details'!A848:M3190,13,FALSE)</f>
        <v>54</v>
      </c>
      <c r="R850" s="32"/>
    </row>
    <row r="851" spans="1:18" ht="15.75" x14ac:dyDescent="0.25">
      <c r="A851" s="43" t="s">
        <v>1513</v>
      </c>
      <c r="B851" s="35" t="str">
        <f>VLOOKUP(A851,'Customer Names'!A848:D3183,3,FALSE)</f>
        <v>Otto</v>
      </c>
      <c r="C851" s="35">
        <f>VLOOKUP(A851,'Medical Examinations'!A849:M3191,2,FALSE)</f>
        <v>31.35</v>
      </c>
      <c r="D851" s="35">
        <f>VLOOKUP(A851,'Medical Examinations'!A849:M3191,3,FALSE)</f>
        <v>11</v>
      </c>
      <c r="E851" s="35" t="str">
        <f>VLOOKUP(A851,'Medical Examinations'!A849:M3191,4,FALSE)</f>
        <v>yes</v>
      </c>
      <c r="F851" s="35" t="str">
        <f>VLOOKUP(A851,'Medical Examinations'!A849:M3191,5,FALSE)</f>
        <v>No</v>
      </c>
      <c r="G851" s="35" t="str">
        <f>VLOOKUP(A851,'Medical Examinations'!A849:M3191,6,FALSE)</f>
        <v>Yes</v>
      </c>
      <c r="H851" s="35">
        <f>VLOOKUP(A851,'Medical Examinations'!$A$2:$M$2344,7,FALSE)</f>
        <v>1</v>
      </c>
      <c r="I851" s="35" t="str">
        <f>VLOOKUP(A851,'Medical Examinations'!A849:M3191,8,FALSE)</f>
        <v>No</v>
      </c>
      <c r="J851" s="35" t="str">
        <f>VLOOKUP(A851,'Medical Examinations'!A849:M3191,9,FALSE)</f>
        <v>OBESITY</v>
      </c>
      <c r="K851" s="35" t="str">
        <f>VLOOKUP(A851,'Medical Examinations'!A849:M3191,10,FALSE)</f>
        <v>DIABETES</v>
      </c>
      <c r="L851" s="47">
        <f>VLOOKUP(A851,'Hospitalisation Details'!A849:M3191,12,FALSE)</f>
        <v>23242</v>
      </c>
      <c r="M851" s="34">
        <f>VLOOKUP(A851,'Hospitalisation Details'!A840:M3182,6,FALSE)</f>
        <v>12622.18</v>
      </c>
      <c r="N851" s="35" t="str">
        <f>VLOOKUP(A851,'Hospitalisation Details'!A849:M3191,7,FALSE)</f>
        <v>tier - 3</v>
      </c>
      <c r="O851" s="35" t="str">
        <f>VLOOKUP(A851,'Hospitalisation Details'!A849:M3191,8,FALSE)</f>
        <v>tier - 1</v>
      </c>
      <c r="P851" s="35" t="str">
        <f>VLOOKUP(A851,'Hospitalisation Details'!A849:M3191,9,FALSE)</f>
        <v>R1012</v>
      </c>
      <c r="Q851" s="35">
        <f ca="1">VLOOKUP(A851,'Hospitalisation Details'!A849:M3191,13,FALSE)</f>
        <v>61</v>
      </c>
      <c r="R851" s="32"/>
    </row>
    <row r="852" spans="1:18" ht="15.75" x14ac:dyDescent="0.25">
      <c r="A852" s="42" t="s">
        <v>1512</v>
      </c>
      <c r="B852" s="35" t="str">
        <f>VLOOKUP(A852,'Customer Names'!A849:D3184,3,FALSE)</f>
        <v>Kurt</v>
      </c>
      <c r="C852" s="35">
        <f>VLOOKUP(A852,'Medical Examinations'!A850:M3192,2,FALSE)</f>
        <v>26.79</v>
      </c>
      <c r="D852" s="35">
        <f>VLOOKUP(A852,'Medical Examinations'!A850:M3192,3,FALSE)</f>
        <v>5.0599999999999996</v>
      </c>
      <c r="E852" s="35" t="str">
        <f>VLOOKUP(A852,'Medical Examinations'!A850:M3192,4,FALSE)</f>
        <v>No</v>
      </c>
      <c r="F852" s="35" t="str">
        <f>VLOOKUP(A852,'Medical Examinations'!A850:M3192,5,FALSE)</f>
        <v>No</v>
      </c>
      <c r="G852" s="35" t="str">
        <f>VLOOKUP(A852,'Medical Examinations'!A850:M3192,6,FALSE)</f>
        <v>No</v>
      </c>
      <c r="H852" s="35">
        <f>VLOOKUP(A852,'Medical Examinations'!$A$2:$M$2344,7,FALSE)</f>
        <v>1</v>
      </c>
      <c r="I852" s="35" t="str">
        <f>VLOOKUP(A852,'Medical Examinations'!A850:M3192,8,FALSE)</f>
        <v>No</v>
      </c>
      <c r="J852" s="35" t="str">
        <f>VLOOKUP(A852,'Medical Examinations'!A850:M3192,9,FALSE)</f>
        <v>OVERWEIGHT</v>
      </c>
      <c r="K852" s="35" t="str">
        <f>VLOOKUP(A852,'Medical Examinations'!A850:M3192,10,FALSE)</f>
        <v>NORMAL</v>
      </c>
      <c r="L852" s="47">
        <f>VLOOKUP(A852,'Hospitalisation Details'!A850:M3192,12,FALSE)</f>
        <v>36117</v>
      </c>
      <c r="M852" s="34">
        <f>VLOOKUP(A852,'Hospitalisation Details'!A841:M3183,6,FALSE)</f>
        <v>12609.89</v>
      </c>
      <c r="N852" s="35" t="str">
        <f>VLOOKUP(A852,'Hospitalisation Details'!A850:M3192,7,FALSE)</f>
        <v>tier - 3</v>
      </c>
      <c r="O852" s="35" t="str">
        <f>VLOOKUP(A852,'Hospitalisation Details'!A850:M3192,8,FALSE)</f>
        <v>tier - 3</v>
      </c>
      <c r="P852" s="35" t="str">
        <f>VLOOKUP(A852,'Hospitalisation Details'!A850:M3192,9,FALSE)</f>
        <v>R1012</v>
      </c>
      <c r="Q852" s="35">
        <f ca="1">VLOOKUP(A852,'Hospitalisation Details'!A850:M3192,13,FALSE)</f>
        <v>26</v>
      </c>
      <c r="R852" s="32"/>
    </row>
    <row r="853" spans="1:18" ht="15.75" x14ac:dyDescent="0.25">
      <c r="A853" s="43" t="s">
        <v>1511</v>
      </c>
      <c r="B853" s="35" t="str">
        <f>VLOOKUP(A853,'Customer Names'!A850:D3185,3,FALSE)</f>
        <v>Duhaime</v>
      </c>
      <c r="C853" s="35">
        <f>VLOOKUP(A853,'Medical Examinations'!A851:M3193,2,FALSE)</f>
        <v>42.78</v>
      </c>
      <c r="D853" s="35">
        <f>VLOOKUP(A853,'Medical Examinations'!A851:M3193,3,FALSE)</f>
        <v>6.11</v>
      </c>
      <c r="E853" s="35" t="str">
        <f>VLOOKUP(A853,'Medical Examinations'!A851:M3193,4,FALSE)</f>
        <v>yes</v>
      </c>
      <c r="F853" s="35" t="str">
        <f>VLOOKUP(A853,'Medical Examinations'!A851:M3193,5,FALSE)</f>
        <v>No</v>
      </c>
      <c r="G853" s="35" t="str">
        <f>VLOOKUP(A853,'Medical Examinations'!A851:M3193,6,FALSE)</f>
        <v>No</v>
      </c>
      <c r="H853" s="35">
        <f>VLOOKUP(A853,'Medical Examinations'!$A$2:$M$2344,7,FALSE)</f>
        <v>1</v>
      </c>
      <c r="I853" s="35" t="str">
        <f>VLOOKUP(A853,'Medical Examinations'!A851:M3193,8,FALSE)</f>
        <v>No</v>
      </c>
      <c r="J853" s="35" t="str">
        <f>VLOOKUP(A853,'Medical Examinations'!A851:M3193,9,FALSE)</f>
        <v>OBESITY</v>
      </c>
      <c r="K853" s="35" t="str">
        <f>VLOOKUP(A853,'Medical Examinations'!A851:M3193,10,FALSE)</f>
        <v>PREDIABETES</v>
      </c>
      <c r="L853" s="47">
        <f>VLOOKUP(A853,'Hospitalisation Details'!A851:M3193,12,FALSE)</f>
        <v>32366</v>
      </c>
      <c r="M853" s="34">
        <f>VLOOKUP(A853,'Hospitalisation Details'!A842:M3184,6,FALSE)</f>
        <v>12600.46</v>
      </c>
      <c r="N853" s="35" t="str">
        <f>VLOOKUP(A853,'Hospitalisation Details'!A851:M3193,7,FALSE)</f>
        <v>tier - 3</v>
      </c>
      <c r="O853" s="35" t="str">
        <f>VLOOKUP(A853,'Hospitalisation Details'!A851:M3193,8,FALSE)</f>
        <v>tier - 1</v>
      </c>
      <c r="P853" s="35" t="str">
        <f>VLOOKUP(A853,'Hospitalisation Details'!A851:M3193,9,FALSE)</f>
        <v>R1023</v>
      </c>
      <c r="Q853" s="35">
        <f ca="1">VLOOKUP(A853,'Hospitalisation Details'!A851:M3193,13,FALSE)</f>
        <v>36</v>
      </c>
      <c r="R853" s="32"/>
    </row>
    <row r="854" spans="1:18" ht="15.75" x14ac:dyDescent="0.25">
      <c r="A854" s="42" t="s">
        <v>1510</v>
      </c>
      <c r="B854" s="35" t="str">
        <f>VLOOKUP(A854,'Customer Names'!A851:D3186,3,FALSE)</f>
        <v>Swann</v>
      </c>
      <c r="C854" s="35">
        <f>VLOOKUP(A854,'Medical Examinations'!A852:M3194,2,FALSE)</f>
        <v>46.75</v>
      </c>
      <c r="D854" s="35">
        <f>VLOOKUP(A854,'Medical Examinations'!A852:M3194,3,FALSE)</f>
        <v>6.66</v>
      </c>
      <c r="E854" s="35" t="str">
        <f>VLOOKUP(A854,'Medical Examinations'!A852:M3194,4,FALSE)</f>
        <v>yes</v>
      </c>
      <c r="F854" s="35" t="str">
        <f>VLOOKUP(A854,'Medical Examinations'!A852:M3194,5,FALSE)</f>
        <v>No</v>
      </c>
      <c r="G854" s="35" t="str">
        <f>VLOOKUP(A854,'Medical Examinations'!A852:M3194,6,FALSE)</f>
        <v>No</v>
      </c>
      <c r="H854" s="35">
        <f>VLOOKUP(A854,'Medical Examinations'!$A$2:$M$2344,7,FALSE)</f>
        <v>2</v>
      </c>
      <c r="I854" s="35" t="str">
        <f>VLOOKUP(A854,'Medical Examinations'!A852:M3194,8,FALSE)</f>
        <v>No</v>
      </c>
      <c r="J854" s="35" t="str">
        <f>VLOOKUP(A854,'Medical Examinations'!A852:M3194,9,FALSE)</f>
        <v>OBESITY</v>
      </c>
      <c r="K854" s="35" t="str">
        <f>VLOOKUP(A854,'Medical Examinations'!A852:M3194,10,FALSE)</f>
        <v>DIABETES</v>
      </c>
      <c r="L854" s="47">
        <f>VLOOKUP(A854,'Hospitalisation Details'!A852:M3194,12,FALSE)</f>
        <v>25737</v>
      </c>
      <c r="M854" s="34">
        <f>VLOOKUP(A854,'Hospitalisation Details'!A843:M3185,6,FALSE)</f>
        <v>12592.53</v>
      </c>
      <c r="N854" s="35" t="str">
        <f>VLOOKUP(A854,'Hospitalisation Details'!A852:M3194,7,FALSE)</f>
        <v>tier - 3</v>
      </c>
      <c r="O854" s="35" t="str">
        <f>VLOOKUP(A854,'Hospitalisation Details'!A852:M3194,8,FALSE)</f>
        <v>tier - 2</v>
      </c>
      <c r="P854" s="35" t="str">
        <f>VLOOKUP(A854,'Hospitalisation Details'!A852:M3194,9,FALSE)</f>
        <v>R1013</v>
      </c>
      <c r="Q854" s="35">
        <f ca="1">VLOOKUP(A854,'Hospitalisation Details'!A852:M3194,13,FALSE)</f>
        <v>54</v>
      </c>
      <c r="R854" s="32"/>
    </row>
    <row r="855" spans="1:18" ht="15.75" x14ac:dyDescent="0.25">
      <c r="A855" s="43" t="s">
        <v>1509</v>
      </c>
      <c r="B855" s="35" t="str">
        <f>VLOOKUP(A855,'Customer Names'!A852:D3187,3,FALSE)</f>
        <v>Burton</v>
      </c>
      <c r="C855" s="35">
        <f>VLOOKUP(A855,'Medical Examinations'!A853:M3195,2,FALSE)</f>
        <v>32.15</v>
      </c>
      <c r="D855" s="35">
        <f>VLOOKUP(A855,'Medical Examinations'!A853:M3195,3,FALSE)</f>
        <v>4.0199999999999996</v>
      </c>
      <c r="E855" s="35" t="str">
        <f>VLOOKUP(A855,'Medical Examinations'!A853:M3195,4,FALSE)</f>
        <v>yes</v>
      </c>
      <c r="F855" s="35" t="str">
        <f>VLOOKUP(A855,'Medical Examinations'!A853:M3195,5,FALSE)</f>
        <v>No</v>
      </c>
      <c r="G855" s="35" t="str">
        <f>VLOOKUP(A855,'Medical Examinations'!A853:M3195,6,FALSE)</f>
        <v>Yes</v>
      </c>
      <c r="H855" s="35">
        <f>VLOOKUP(A855,'Medical Examinations'!$A$2:$M$2344,7,FALSE)</f>
        <v>1</v>
      </c>
      <c r="I855" s="35" t="str">
        <f>VLOOKUP(A855,'Medical Examinations'!A853:M3195,8,FALSE)</f>
        <v>No</v>
      </c>
      <c r="J855" s="35" t="str">
        <f>VLOOKUP(A855,'Medical Examinations'!A853:M3195,9,FALSE)</f>
        <v>OBESITY</v>
      </c>
      <c r="K855" s="35" t="str">
        <f>VLOOKUP(A855,'Medical Examinations'!A853:M3195,10,FALSE)</f>
        <v>NORMAL</v>
      </c>
      <c r="L855" s="47">
        <f>VLOOKUP(A855,'Hospitalisation Details'!A853:M3195,12,FALSE)</f>
        <v>25533</v>
      </c>
      <c r="M855" s="34">
        <f>VLOOKUP(A855,'Hospitalisation Details'!A844:M3186,6,FALSE)</f>
        <v>12579.92</v>
      </c>
      <c r="N855" s="35" t="str">
        <f>VLOOKUP(A855,'Hospitalisation Details'!A853:M3195,7,FALSE)</f>
        <v>tier - 3</v>
      </c>
      <c r="O855" s="35" t="str">
        <f>VLOOKUP(A855,'Hospitalisation Details'!A853:M3195,8,FALSE)</f>
        <v>tier - 1</v>
      </c>
      <c r="P855" s="35" t="str">
        <f>VLOOKUP(A855,'Hospitalisation Details'!A853:M3195,9,FALSE)</f>
        <v>R1025</v>
      </c>
      <c r="Q855" s="35">
        <f ca="1">VLOOKUP(A855,'Hospitalisation Details'!A853:M3195,13,FALSE)</f>
        <v>55</v>
      </c>
      <c r="R855" s="32"/>
    </row>
    <row r="856" spans="1:18" ht="15.75" x14ac:dyDescent="0.25">
      <c r="A856" s="42" t="s">
        <v>1508</v>
      </c>
      <c r="B856" s="35" t="str">
        <f>VLOOKUP(A856,'Customer Names'!A853:D3188,3,FALSE)</f>
        <v>Ricardi</v>
      </c>
      <c r="C856" s="35">
        <f>VLOOKUP(A856,'Medical Examinations'!A854:M3196,2,FALSE)</f>
        <v>43.4</v>
      </c>
      <c r="D856" s="35">
        <f>VLOOKUP(A856,'Medical Examinations'!A854:M3196,3,FALSE)</f>
        <v>8.81</v>
      </c>
      <c r="E856" s="35" t="str">
        <f>VLOOKUP(A856,'Medical Examinations'!A854:M3196,4,FALSE)</f>
        <v>yes</v>
      </c>
      <c r="F856" s="35" t="str">
        <f>VLOOKUP(A856,'Medical Examinations'!A854:M3196,5,FALSE)</f>
        <v>No</v>
      </c>
      <c r="G856" s="35" t="str">
        <f>VLOOKUP(A856,'Medical Examinations'!A854:M3196,6,FALSE)</f>
        <v>No</v>
      </c>
      <c r="H856" s="35">
        <f>VLOOKUP(A856,'Medical Examinations'!$A$2:$M$2344,7,FALSE)</f>
        <v>2</v>
      </c>
      <c r="I856" s="35" t="str">
        <f>VLOOKUP(A856,'Medical Examinations'!A854:M3196,8,FALSE)</f>
        <v>No</v>
      </c>
      <c r="J856" s="35" t="str">
        <f>VLOOKUP(A856,'Medical Examinations'!A854:M3196,9,FALSE)</f>
        <v>OBESITY</v>
      </c>
      <c r="K856" s="35" t="str">
        <f>VLOOKUP(A856,'Medical Examinations'!A854:M3196,10,FALSE)</f>
        <v>DIABETES</v>
      </c>
      <c r="L856" s="47">
        <f>VLOOKUP(A856,'Hospitalisation Details'!A854:M3196,12,FALSE)</f>
        <v>22613</v>
      </c>
      <c r="M856" s="34">
        <f>VLOOKUP(A856,'Hospitalisation Details'!A845:M3187,6,FALSE)</f>
        <v>12574.05</v>
      </c>
      <c r="N856" s="35" t="str">
        <f>VLOOKUP(A856,'Hospitalisation Details'!A854:M3196,7,FALSE)</f>
        <v>tier - 3</v>
      </c>
      <c r="O856" s="35" t="str">
        <f>VLOOKUP(A856,'Hospitalisation Details'!A854:M3196,8,FALSE)</f>
        <v>tier - 1</v>
      </c>
      <c r="P856" s="35" t="str">
        <f>VLOOKUP(A856,'Hospitalisation Details'!A854:M3196,9,FALSE)</f>
        <v>R1011</v>
      </c>
      <c r="Q856" s="35">
        <f ca="1">VLOOKUP(A856,'Hospitalisation Details'!A854:M3196,13,FALSE)</f>
        <v>63</v>
      </c>
      <c r="R856" s="32"/>
    </row>
    <row r="857" spans="1:18" ht="15.75" x14ac:dyDescent="0.25">
      <c r="A857" s="43" t="s">
        <v>1507</v>
      </c>
      <c r="B857" s="35" t="str">
        <f>VLOOKUP(A857,'Customer Names'!A854:D3189,3,FALSE)</f>
        <v>Joslyn</v>
      </c>
      <c r="C857" s="35">
        <f>VLOOKUP(A857,'Medical Examinations'!A855:M3197,2,FALSE)</f>
        <v>31.57</v>
      </c>
      <c r="D857" s="35">
        <f>VLOOKUP(A857,'Medical Examinations'!A855:M3197,3,FALSE)</f>
        <v>7.92</v>
      </c>
      <c r="E857" s="35" t="str">
        <f>VLOOKUP(A857,'Medical Examinations'!A855:M3197,4,FALSE)</f>
        <v>yes</v>
      </c>
      <c r="F857" s="35" t="str">
        <f>VLOOKUP(A857,'Medical Examinations'!A855:M3197,5,FALSE)</f>
        <v>No</v>
      </c>
      <c r="G857" s="35" t="str">
        <f>VLOOKUP(A857,'Medical Examinations'!A855:M3197,6,FALSE)</f>
        <v>No</v>
      </c>
      <c r="H857" s="35">
        <f>VLOOKUP(A857,'Medical Examinations'!$A$2:$M$2344,7,FALSE)</f>
        <v>2</v>
      </c>
      <c r="I857" s="35" t="str">
        <f>VLOOKUP(A857,'Medical Examinations'!A855:M3197,8,FALSE)</f>
        <v>No</v>
      </c>
      <c r="J857" s="35" t="str">
        <f>VLOOKUP(A857,'Medical Examinations'!A855:M3197,9,FALSE)</f>
        <v>OBESITY</v>
      </c>
      <c r="K857" s="35" t="str">
        <f>VLOOKUP(A857,'Medical Examinations'!A855:M3197,10,FALSE)</f>
        <v>DIABETES</v>
      </c>
      <c r="L857" s="47">
        <f>VLOOKUP(A857,'Hospitalisation Details'!A855:M3197,12,FALSE)</f>
        <v>22613</v>
      </c>
      <c r="M857" s="34">
        <f>VLOOKUP(A857,'Hospitalisation Details'!A846:M3188,6,FALSE)</f>
        <v>12557.61</v>
      </c>
      <c r="N857" s="35" t="str">
        <f>VLOOKUP(A857,'Hospitalisation Details'!A855:M3197,7,FALSE)</f>
        <v>tier - 3</v>
      </c>
      <c r="O857" s="35" t="str">
        <f>VLOOKUP(A857,'Hospitalisation Details'!A855:M3197,8,FALSE)</f>
        <v>tier - 3</v>
      </c>
      <c r="P857" s="35" t="str">
        <f>VLOOKUP(A857,'Hospitalisation Details'!A855:M3197,9,FALSE)</f>
        <v>R1013</v>
      </c>
      <c r="Q857" s="35">
        <f ca="1">VLOOKUP(A857,'Hospitalisation Details'!A855:M3197,13,FALSE)</f>
        <v>63</v>
      </c>
      <c r="R857" s="32"/>
    </row>
    <row r="858" spans="1:18" ht="15.75" x14ac:dyDescent="0.25">
      <c r="A858" s="42" t="s">
        <v>1506</v>
      </c>
      <c r="B858" s="35" t="str">
        <f>VLOOKUP(A858,'Customer Names'!A855:D3190,3,FALSE)</f>
        <v>Bennie</v>
      </c>
      <c r="C858" s="35">
        <f>VLOOKUP(A858,'Medical Examinations'!A856:M3198,2,FALSE)</f>
        <v>24.32</v>
      </c>
      <c r="D858" s="35">
        <f>VLOOKUP(A858,'Medical Examinations'!A856:M3198,3,FALSE)</f>
        <v>7.48</v>
      </c>
      <c r="E858" s="35" t="str">
        <f>VLOOKUP(A858,'Medical Examinations'!A856:M3198,4,FALSE)</f>
        <v>No</v>
      </c>
      <c r="F858" s="35" t="str">
        <f>VLOOKUP(A858,'Medical Examinations'!A856:M3198,5,FALSE)</f>
        <v>No</v>
      </c>
      <c r="G858" s="35" t="str">
        <f>VLOOKUP(A858,'Medical Examinations'!A856:M3198,6,FALSE)</f>
        <v>No</v>
      </c>
      <c r="H858" s="35">
        <f>VLOOKUP(A858,'Medical Examinations'!$A$2:$M$2344,7,FALSE)</f>
        <v>0</v>
      </c>
      <c r="I858" s="35" t="str">
        <f>VLOOKUP(A858,'Medical Examinations'!A856:M3198,8,FALSE)</f>
        <v>No</v>
      </c>
      <c r="J858" s="35" t="str">
        <f>VLOOKUP(A858,'Medical Examinations'!A856:M3198,9,FALSE)</f>
        <v>NORMAL WEIGHT</v>
      </c>
      <c r="K858" s="35" t="str">
        <f>VLOOKUP(A858,'Medical Examinations'!A856:M3198,10,FALSE)</f>
        <v>DIABETES</v>
      </c>
      <c r="L858" s="47">
        <f>VLOOKUP(A858,'Hospitalisation Details'!A856:M3198,12,FALSE)</f>
        <v>22935</v>
      </c>
      <c r="M858" s="34">
        <f>VLOOKUP(A858,'Hospitalisation Details'!A847:M3189,6,FALSE)</f>
        <v>12523.6</v>
      </c>
      <c r="N858" s="35" t="str">
        <f>VLOOKUP(A858,'Hospitalisation Details'!A856:M3198,7,FALSE)</f>
        <v>tier - 3</v>
      </c>
      <c r="O858" s="35" t="str">
        <f>VLOOKUP(A858,'Hospitalisation Details'!A856:M3198,8,FALSE)</f>
        <v>tier - 3</v>
      </c>
      <c r="P858" s="35" t="str">
        <f>VLOOKUP(A858,'Hospitalisation Details'!A856:M3198,9,FALSE)</f>
        <v>R1012</v>
      </c>
      <c r="Q858" s="35">
        <f ca="1">VLOOKUP(A858,'Hospitalisation Details'!A856:M3198,13,FALSE)</f>
        <v>62</v>
      </c>
      <c r="R858" s="32"/>
    </row>
    <row r="859" spans="1:18" ht="15.75" x14ac:dyDescent="0.25">
      <c r="A859" s="43" t="s">
        <v>1505</v>
      </c>
      <c r="B859" s="35" t="str">
        <f>VLOOKUP(A859,'Customer Names'!A856:D3191,3,FALSE)</f>
        <v>Kanyane</v>
      </c>
      <c r="C859" s="35">
        <f>VLOOKUP(A859,'Medical Examinations'!A857:M3199,2,FALSE)</f>
        <v>31.07</v>
      </c>
      <c r="D859" s="35">
        <f>VLOOKUP(A859,'Medical Examinations'!A857:M3199,3,FALSE)</f>
        <v>4.62</v>
      </c>
      <c r="E859" s="35" t="str">
        <f>VLOOKUP(A859,'Medical Examinations'!A857:M3199,4,FALSE)</f>
        <v>yes</v>
      </c>
      <c r="F859" s="35" t="str">
        <f>VLOOKUP(A859,'Medical Examinations'!A857:M3199,5,FALSE)</f>
        <v>No</v>
      </c>
      <c r="G859" s="35" t="str">
        <f>VLOOKUP(A859,'Medical Examinations'!A857:M3199,6,FALSE)</f>
        <v>No</v>
      </c>
      <c r="H859" s="35">
        <f>VLOOKUP(A859,'Medical Examinations'!$A$2:$M$2344,7,FALSE)</f>
        <v>2</v>
      </c>
      <c r="I859" s="35" t="str">
        <f>VLOOKUP(A859,'Medical Examinations'!A857:M3199,8,FALSE)</f>
        <v>No</v>
      </c>
      <c r="J859" s="35" t="str">
        <f>VLOOKUP(A859,'Medical Examinations'!A857:M3199,9,FALSE)</f>
        <v>OBESITY</v>
      </c>
      <c r="K859" s="35" t="str">
        <f>VLOOKUP(A859,'Medical Examinations'!A857:M3199,10,FALSE)</f>
        <v>NORMAL</v>
      </c>
      <c r="L859" s="47">
        <f>VLOOKUP(A859,'Hospitalisation Details'!A857:M3199,12,FALSE)</f>
        <v>24300</v>
      </c>
      <c r="M859" s="34">
        <f>VLOOKUP(A859,'Hospitalisation Details'!A848:M3190,6,FALSE)</f>
        <v>12499.88</v>
      </c>
      <c r="N859" s="35" t="str">
        <f>VLOOKUP(A859,'Hospitalisation Details'!A857:M3199,7,FALSE)</f>
        <v>tier - 3</v>
      </c>
      <c r="O859" s="35" t="str">
        <f>VLOOKUP(A859,'Hospitalisation Details'!A857:M3199,8,FALSE)</f>
        <v>tier - 2</v>
      </c>
      <c r="P859" s="35" t="str">
        <f>VLOOKUP(A859,'Hospitalisation Details'!A857:M3199,9,FALSE)</f>
        <v>R1012</v>
      </c>
      <c r="Q859" s="35">
        <f ca="1">VLOOKUP(A859,'Hospitalisation Details'!A857:M3199,13,FALSE)</f>
        <v>58</v>
      </c>
      <c r="R859" s="32"/>
    </row>
    <row r="860" spans="1:18" ht="15.75" x14ac:dyDescent="0.25">
      <c r="A860" s="42" t="s">
        <v>1504</v>
      </c>
      <c r="B860" s="35" t="str">
        <f>VLOOKUP(A860,'Customer Names'!A857:D3192,3,FALSE)</f>
        <v>McFadden</v>
      </c>
      <c r="C860" s="35">
        <f>VLOOKUP(A860,'Medical Examinations'!A858:M3200,2,FALSE)</f>
        <v>35.814999999999998</v>
      </c>
      <c r="D860" s="35">
        <f>VLOOKUP(A860,'Medical Examinations'!A858:M3200,3,FALSE)</f>
        <v>8.4700000000000006</v>
      </c>
      <c r="E860" s="35" t="str">
        <f>VLOOKUP(A860,'Medical Examinations'!A858:M3200,4,FALSE)</f>
        <v>No</v>
      </c>
      <c r="F860" s="35" t="str">
        <f>VLOOKUP(A860,'Medical Examinations'!A858:M3200,5,FALSE)</f>
        <v>No</v>
      </c>
      <c r="G860" s="35" t="str">
        <f>VLOOKUP(A860,'Medical Examinations'!A858:M3200,6,FALSE)</f>
        <v>No</v>
      </c>
      <c r="H860" s="35">
        <f>VLOOKUP(A860,'Medical Examinations'!$A$2:$M$2344,7,FALSE)</f>
        <v>0</v>
      </c>
      <c r="I860" s="35" t="str">
        <f>VLOOKUP(A860,'Medical Examinations'!A858:M3200,8,FALSE)</f>
        <v>No</v>
      </c>
      <c r="J860" s="35" t="str">
        <f>VLOOKUP(A860,'Medical Examinations'!A858:M3200,9,FALSE)</f>
        <v>OBESITY</v>
      </c>
      <c r="K860" s="35" t="str">
        <f>VLOOKUP(A860,'Medical Examinations'!A858:M3200,10,FALSE)</f>
        <v>DIABETES</v>
      </c>
      <c r="L860" s="47">
        <f>VLOOKUP(A860,'Hospitalisation Details'!A858:M3200,12,FALSE)</f>
        <v>25175</v>
      </c>
      <c r="M860" s="34">
        <f>VLOOKUP(A860,'Hospitalisation Details'!A849:M3191,6,FALSE)</f>
        <v>12495.29</v>
      </c>
      <c r="N860" s="35" t="str">
        <f>VLOOKUP(A860,'Hospitalisation Details'!A858:M3200,7,FALSE)</f>
        <v>tier - 3</v>
      </c>
      <c r="O860" s="35" t="str">
        <f>VLOOKUP(A860,'Hospitalisation Details'!A858:M3200,8,FALSE)</f>
        <v>tier - 3</v>
      </c>
      <c r="P860" s="35" t="str">
        <f>VLOOKUP(A860,'Hospitalisation Details'!A858:M3200,9,FALSE)</f>
        <v>R1012</v>
      </c>
      <c r="Q860" s="35">
        <f ca="1">VLOOKUP(A860,'Hospitalisation Details'!A858:M3200,13,FALSE)</f>
        <v>56</v>
      </c>
      <c r="R860" s="32"/>
    </row>
    <row r="861" spans="1:18" ht="15.75" x14ac:dyDescent="0.25">
      <c r="A861" s="43" t="s">
        <v>1503</v>
      </c>
      <c r="B861" s="35" t="str">
        <f>VLOOKUP(A861,'Customer Names'!A858:D3193,3,FALSE)</f>
        <v>Connolly</v>
      </c>
      <c r="C861" s="35">
        <f>VLOOKUP(A861,'Medical Examinations'!A859:M3201,2,FALSE)</f>
        <v>40.81</v>
      </c>
      <c r="D861" s="35">
        <f>VLOOKUP(A861,'Medical Examinations'!A859:M3201,3,FALSE)</f>
        <v>10.58</v>
      </c>
      <c r="E861" s="35" t="str">
        <f>VLOOKUP(A861,'Medical Examinations'!A859:M3201,4,FALSE)</f>
        <v>yes</v>
      </c>
      <c r="F861" s="35" t="str">
        <f>VLOOKUP(A861,'Medical Examinations'!A859:M3201,5,FALSE)</f>
        <v>No</v>
      </c>
      <c r="G861" s="35" t="str">
        <f>VLOOKUP(A861,'Medical Examinations'!A859:M3201,6,FALSE)</f>
        <v>No</v>
      </c>
      <c r="H861" s="35">
        <f>VLOOKUP(A861,'Medical Examinations'!$A$2:$M$2344,7,FALSE)</f>
        <v>0</v>
      </c>
      <c r="I861" s="35" t="str">
        <f>VLOOKUP(A861,'Medical Examinations'!A859:M3201,8,FALSE)</f>
        <v>No</v>
      </c>
      <c r="J861" s="35" t="str">
        <f>VLOOKUP(A861,'Medical Examinations'!A859:M3201,9,FALSE)</f>
        <v>OBESITY</v>
      </c>
      <c r="K861" s="35" t="str">
        <f>VLOOKUP(A861,'Medical Examinations'!A859:M3201,10,FALSE)</f>
        <v>DIABETES</v>
      </c>
      <c r="L861" s="47">
        <f>VLOOKUP(A861,'Hospitalisation Details'!A859:M3201,12,FALSE)</f>
        <v>24716</v>
      </c>
      <c r="M861" s="34">
        <f>VLOOKUP(A861,'Hospitalisation Details'!A850:M3192,6,FALSE)</f>
        <v>12485.8</v>
      </c>
      <c r="N861" s="35" t="str">
        <f>VLOOKUP(A861,'Hospitalisation Details'!A859:M3201,7,FALSE)</f>
        <v>tier - 3</v>
      </c>
      <c r="O861" s="35" t="str">
        <f>VLOOKUP(A861,'Hospitalisation Details'!A859:M3201,8,FALSE)</f>
        <v>tier - 3</v>
      </c>
      <c r="P861" s="35" t="str">
        <f>VLOOKUP(A861,'Hospitalisation Details'!A859:M3201,9,FALSE)</f>
        <v>R1013</v>
      </c>
      <c r="Q861" s="35">
        <f ca="1">VLOOKUP(A861,'Hospitalisation Details'!A859:M3201,13,FALSE)</f>
        <v>57</v>
      </c>
      <c r="R861" s="32"/>
    </row>
    <row r="862" spans="1:18" ht="15.75" x14ac:dyDescent="0.25">
      <c r="A862" s="42" t="s">
        <v>1502</v>
      </c>
      <c r="B862" s="35" t="str">
        <f>VLOOKUP(A862,'Customer Names'!A859:D3194,3,FALSE)</f>
        <v>Merino</v>
      </c>
      <c r="C862" s="35">
        <f>VLOOKUP(A862,'Medical Examinations'!A860:M3202,2,FALSE)</f>
        <v>24.605</v>
      </c>
      <c r="D862" s="35">
        <f>VLOOKUP(A862,'Medical Examinations'!A860:M3202,3,FALSE)</f>
        <v>7.48</v>
      </c>
      <c r="E862" s="35" t="str">
        <f>VLOOKUP(A862,'Medical Examinations'!A860:M3202,4,FALSE)</f>
        <v>No</v>
      </c>
      <c r="F862" s="35" t="str">
        <f>VLOOKUP(A862,'Medical Examinations'!A860:M3202,5,FALSE)</f>
        <v>No</v>
      </c>
      <c r="G862" s="35" t="str">
        <f>VLOOKUP(A862,'Medical Examinations'!A860:M3202,6,FALSE)</f>
        <v>No</v>
      </c>
      <c r="H862" s="35">
        <f>VLOOKUP(A862,'Medical Examinations'!$A$2:$M$2344,7,FALSE)</f>
        <v>0</v>
      </c>
      <c r="I862" s="35" t="str">
        <f>VLOOKUP(A862,'Medical Examinations'!A860:M3202,8,FALSE)</f>
        <v>No</v>
      </c>
      <c r="J862" s="35" t="str">
        <f>VLOOKUP(A862,'Medical Examinations'!A860:M3202,9,FALSE)</f>
        <v>NORMAL WEIGHT</v>
      </c>
      <c r="K862" s="35" t="str">
        <f>VLOOKUP(A862,'Medical Examinations'!A860:M3202,10,FALSE)</f>
        <v>DIABETES</v>
      </c>
      <c r="L862" s="47">
        <f>VLOOKUP(A862,'Hospitalisation Details'!A860:M3202,12,FALSE)</f>
        <v>25154</v>
      </c>
      <c r="M862" s="34">
        <f>VLOOKUP(A862,'Hospitalisation Details'!A851:M3193,6,FALSE)</f>
        <v>12479.71</v>
      </c>
      <c r="N862" s="35" t="str">
        <f>VLOOKUP(A862,'Hospitalisation Details'!A860:M3202,7,FALSE)</f>
        <v>tier - 3</v>
      </c>
      <c r="O862" s="35" t="str">
        <f>VLOOKUP(A862,'Hospitalisation Details'!A860:M3202,8,FALSE)</f>
        <v>tier - 3</v>
      </c>
      <c r="P862" s="35" t="str">
        <f>VLOOKUP(A862,'Hospitalisation Details'!A860:M3202,9,FALSE)</f>
        <v>R1012</v>
      </c>
      <c r="Q862" s="35">
        <f ca="1">VLOOKUP(A862,'Hospitalisation Details'!A860:M3202,13,FALSE)</f>
        <v>56</v>
      </c>
      <c r="R862" s="32"/>
    </row>
    <row r="863" spans="1:18" ht="15.75" x14ac:dyDescent="0.25">
      <c r="A863" s="43" t="s">
        <v>1501</v>
      </c>
      <c r="B863" s="35" t="str">
        <f>VLOOKUP(A863,'Customer Names'!A860:D3195,3,FALSE)</f>
        <v>Baird</v>
      </c>
      <c r="C863" s="35">
        <f>VLOOKUP(A863,'Medical Examinations'!A861:M3203,2,FALSE)</f>
        <v>21.47</v>
      </c>
      <c r="D863" s="35">
        <f>VLOOKUP(A863,'Medical Examinations'!A861:M3203,3,FALSE)</f>
        <v>7.82</v>
      </c>
      <c r="E863" s="35" t="str">
        <f>VLOOKUP(A863,'Medical Examinations'!A861:M3203,4,FALSE)</f>
        <v>No</v>
      </c>
      <c r="F863" s="35" t="str">
        <f>VLOOKUP(A863,'Medical Examinations'!A861:M3203,5,FALSE)</f>
        <v>No</v>
      </c>
      <c r="G863" s="35" t="str">
        <f>VLOOKUP(A863,'Medical Examinations'!A861:M3203,6,FALSE)</f>
        <v>No</v>
      </c>
      <c r="H863" s="35">
        <f>VLOOKUP(A863,'Medical Examinations'!$A$2:$M$2344,7,FALSE)</f>
        <v>0</v>
      </c>
      <c r="I863" s="35" t="str">
        <f>VLOOKUP(A863,'Medical Examinations'!A861:M3203,8,FALSE)</f>
        <v>No</v>
      </c>
      <c r="J863" s="35" t="str">
        <f>VLOOKUP(A863,'Medical Examinations'!A861:M3203,9,FALSE)</f>
        <v>NORMAL WEIGHT</v>
      </c>
      <c r="K863" s="35" t="str">
        <f>VLOOKUP(A863,'Medical Examinations'!A861:M3203,10,FALSE)</f>
        <v>DIABETES</v>
      </c>
      <c r="L863" s="47">
        <f>VLOOKUP(A863,'Hospitalisation Details'!A861:M3203,12,FALSE)</f>
        <v>25168</v>
      </c>
      <c r="M863" s="34">
        <f>VLOOKUP(A863,'Hospitalisation Details'!A852:M3194,6,FALSE)</f>
        <v>12475.35</v>
      </c>
      <c r="N863" s="35" t="str">
        <f>VLOOKUP(A863,'Hospitalisation Details'!A861:M3203,7,FALSE)</f>
        <v>tier - 3</v>
      </c>
      <c r="O863" s="35" t="str">
        <f>VLOOKUP(A863,'Hospitalisation Details'!A861:M3203,8,FALSE)</f>
        <v>tier - 1</v>
      </c>
      <c r="P863" s="35" t="str">
        <f>VLOOKUP(A863,'Hospitalisation Details'!A861:M3203,9,FALSE)</f>
        <v>R1012</v>
      </c>
      <c r="Q863" s="35">
        <f ca="1">VLOOKUP(A863,'Hospitalisation Details'!A861:M3203,13,FALSE)</f>
        <v>56</v>
      </c>
      <c r="R863" s="32"/>
    </row>
    <row r="864" spans="1:18" ht="15.75" x14ac:dyDescent="0.25">
      <c r="A864" s="42" t="s">
        <v>1500</v>
      </c>
      <c r="B864" s="35" t="str">
        <f>VLOOKUP(A864,'Customer Names'!A861:D3196,3,FALSE)</f>
        <v>Locatelli</v>
      </c>
      <c r="C864" s="35">
        <f>VLOOKUP(A864,'Medical Examinations'!A862:M3204,2,FALSE)</f>
        <v>52.89</v>
      </c>
      <c r="D864" s="35">
        <f>VLOOKUP(A864,'Medical Examinations'!A862:M3204,3,FALSE)</f>
        <v>4.96</v>
      </c>
      <c r="E864" s="35" t="str">
        <f>VLOOKUP(A864,'Medical Examinations'!A862:M3204,4,FALSE)</f>
        <v>yes</v>
      </c>
      <c r="F864" s="35" t="str">
        <f>VLOOKUP(A864,'Medical Examinations'!A862:M3204,5,FALSE)</f>
        <v>No</v>
      </c>
      <c r="G864" s="35" t="str">
        <f>VLOOKUP(A864,'Medical Examinations'!A862:M3204,6,FALSE)</f>
        <v>No</v>
      </c>
      <c r="H864" s="35">
        <f>VLOOKUP(A864,'Medical Examinations'!$A$2:$M$2344,7,FALSE)</f>
        <v>1</v>
      </c>
      <c r="I864" s="35" t="str">
        <f>VLOOKUP(A864,'Medical Examinations'!A862:M3204,8,FALSE)</f>
        <v>No</v>
      </c>
      <c r="J864" s="35" t="str">
        <f>VLOOKUP(A864,'Medical Examinations'!A862:M3204,9,FALSE)</f>
        <v>OBESITY</v>
      </c>
      <c r="K864" s="35" t="str">
        <f>VLOOKUP(A864,'Medical Examinations'!A862:M3204,10,FALSE)</f>
        <v>NORMAL</v>
      </c>
      <c r="L864" s="47">
        <f>VLOOKUP(A864,'Hospitalisation Details'!A862:M3204,12,FALSE)</f>
        <v>34920</v>
      </c>
      <c r="M864" s="34">
        <f>VLOOKUP(A864,'Hospitalisation Details'!A853:M3195,6,FALSE)</f>
        <v>12452.25</v>
      </c>
      <c r="N864" s="35" t="str">
        <f>VLOOKUP(A864,'Hospitalisation Details'!A862:M3204,7,FALSE)</f>
        <v>tier - 3</v>
      </c>
      <c r="O864" s="35" t="str">
        <f>VLOOKUP(A864,'Hospitalisation Details'!A862:M3204,8,FALSE)</f>
        <v>tier - 3</v>
      </c>
      <c r="P864" s="35" t="str">
        <f>VLOOKUP(A864,'Hospitalisation Details'!A862:M3204,9,FALSE)</f>
        <v>R1012</v>
      </c>
      <c r="Q864" s="35">
        <f ca="1">VLOOKUP(A864,'Hospitalisation Details'!A862:M3204,13,FALSE)</f>
        <v>29</v>
      </c>
      <c r="R864" s="32"/>
    </row>
    <row r="865" spans="1:18" ht="15.75" x14ac:dyDescent="0.25">
      <c r="A865" s="43" t="s">
        <v>1499</v>
      </c>
      <c r="B865" s="35" t="str">
        <f>VLOOKUP(A865,'Customer Names'!A862:D3197,3,FALSE)</f>
        <v>Brake</v>
      </c>
      <c r="C865" s="35">
        <f>VLOOKUP(A865,'Medical Examinations'!A863:M3205,2,FALSE)</f>
        <v>32.965000000000003</v>
      </c>
      <c r="D865" s="35">
        <f>VLOOKUP(A865,'Medical Examinations'!A863:M3205,3,FALSE)</f>
        <v>6.15</v>
      </c>
      <c r="E865" s="35" t="str">
        <f>VLOOKUP(A865,'Medical Examinations'!A863:M3205,4,FALSE)</f>
        <v>yes</v>
      </c>
      <c r="F865" s="35" t="str">
        <f>VLOOKUP(A865,'Medical Examinations'!A863:M3205,5,FALSE)</f>
        <v>No</v>
      </c>
      <c r="G865" s="35" t="str">
        <f>VLOOKUP(A865,'Medical Examinations'!A863:M3205,6,FALSE)</f>
        <v>No</v>
      </c>
      <c r="H865" s="35">
        <f>VLOOKUP(A865,'Medical Examinations'!$A$2:$M$2344,7,FALSE)</f>
        <v>1</v>
      </c>
      <c r="I865" s="35" t="str">
        <f>VLOOKUP(A865,'Medical Examinations'!A863:M3205,8,FALSE)</f>
        <v>No</v>
      </c>
      <c r="J865" s="35" t="str">
        <f>VLOOKUP(A865,'Medical Examinations'!A863:M3205,9,FALSE)</f>
        <v>OBESITY</v>
      </c>
      <c r="K865" s="35" t="str">
        <f>VLOOKUP(A865,'Medical Examinations'!A863:M3205,10,FALSE)</f>
        <v>PREDIABETES</v>
      </c>
      <c r="L865" s="47">
        <f>VLOOKUP(A865,'Hospitalisation Details'!A863:M3205,12,FALSE)</f>
        <v>23593</v>
      </c>
      <c r="M865" s="34">
        <f>VLOOKUP(A865,'Hospitalisation Details'!A854:M3196,6,FALSE)</f>
        <v>12430.95</v>
      </c>
      <c r="N865" s="35" t="str">
        <f>VLOOKUP(A865,'Hospitalisation Details'!A863:M3205,7,FALSE)</f>
        <v>tier - 3</v>
      </c>
      <c r="O865" s="35" t="str">
        <f>VLOOKUP(A865,'Hospitalisation Details'!A863:M3205,8,FALSE)</f>
        <v>tier - 3</v>
      </c>
      <c r="P865" s="35" t="str">
        <f>VLOOKUP(A865,'Hospitalisation Details'!A863:M3205,9,FALSE)</f>
        <v>R1024</v>
      </c>
      <c r="Q865" s="35">
        <f ca="1">VLOOKUP(A865,'Hospitalisation Details'!A863:M3205,13,FALSE)</f>
        <v>60</v>
      </c>
      <c r="R865" s="32"/>
    </row>
    <row r="866" spans="1:18" ht="15.75" x14ac:dyDescent="0.25">
      <c r="A866" s="42" t="s">
        <v>1498</v>
      </c>
      <c r="B866" s="35" t="str">
        <f>VLOOKUP(A866,'Customer Names'!A863:D3198,3,FALSE)</f>
        <v>Jacobs</v>
      </c>
      <c r="C866" s="35">
        <f>VLOOKUP(A866,'Medical Examinations'!A864:M3206,2,FALSE)</f>
        <v>36.799999999999997</v>
      </c>
      <c r="D866" s="35">
        <f>VLOOKUP(A866,'Medical Examinations'!A864:M3206,3,FALSE)</f>
        <v>4.62</v>
      </c>
      <c r="E866" s="35" t="str">
        <f>VLOOKUP(A866,'Medical Examinations'!A864:M3206,4,FALSE)</f>
        <v>No</v>
      </c>
      <c r="F866" s="35" t="str">
        <f>VLOOKUP(A866,'Medical Examinations'!A864:M3206,5,FALSE)</f>
        <v>No</v>
      </c>
      <c r="G866" s="35" t="str">
        <f>VLOOKUP(A866,'Medical Examinations'!A864:M3206,6,FALSE)</f>
        <v>Yes</v>
      </c>
      <c r="H866" s="35">
        <f>VLOOKUP(A866,'Medical Examinations'!$A$2:$M$2344,7,FALSE)</f>
        <v>1</v>
      </c>
      <c r="I866" s="35" t="str">
        <f>VLOOKUP(A866,'Medical Examinations'!A864:M3206,8,FALSE)</f>
        <v>No</v>
      </c>
      <c r="J866" s="35" t="str">
        <f>VLOOKUP(A866,'Medical Examinations'!A864:M3206,9,FALSE)</f>
        <v>OBESITY</v>
      </c>
      <c r="K866" s="35" t="str">
        <f>VLOOKUP(A866,'Medical Examinations'!A864:M3206,10,FALSE)</f>
        <v>NORMAL</v>
      </c>
      <c r="L866" s="47">
        <f>VLOOKUP(A866,'Hospitalisation Details'!A864:M3206,12,FALSE)</f>
        <v>29050</v>
      </c>
      <c r="M866" s="34">
        <f>VLOOKUP(A866,'Hospitalisation Details'!A855:M3197,6,FALSE)</f>
        <v>12408.29</v>
      </c>
      <c r="N866" s="35" t="str">
        <f>VLOOKUP(A866,'Hospitalisation Details'!A864:M3206,7,FALSE)</f>
        <v>tier - 3</v>
      </c>
      <c r="O866" s="35" t="str">
        <f>VLOOKUP(A866,'Hospitalisation Details'!A864:M3206,8,FALSE)</f>
        <v>tier - 1</v>
      </c>
      <c r="P866" s="35" t="str">
        <f>VLOOKUP(A866,'Hospitalisation Details'!A864:M3206,9,FALSE)</f>
        <v>R1022</v>
      </c>
      <c r="Q866" s="35">
        <f ca="1">VLOOKUP(A866,'Hospitalisation Details'!A864:M3206,13,FALSE)</f>
        <v>45</v>
      </c>
      <c r="R866" s="32"/>
    </row>
    <row r="867" spans="1:18" ht="15.75" x14ac:dyDescent="0.25">
      <c r="A867" s="43" t="s">
        <v>1497</v>
      </c>
      <c r="B867" s="35" t="str">
        <f>VLOOKUP(A867,'Customer Names'!A864:D3199,3,FALSE)</f>
        <v>Vaught</v>
      </c>
      <c r="C867" s="35">
        <f>VLOOKUP(A867,'Medical Examinations'!A865:M3207,2,FALSE)</f>
        <v>34.299999999999997</v>
      </c>
      <c r="D867" s="35">
        <f>VLOOKUP(A867,'Medical Examinations'!A865:M3207,3,FALSE)</f>
        <v>4.87</v>
      </c>
      <c r="E867" s="35" t="str">
        <f>VLOOKUP(A867,'Medical Examinations'!A865:M3207,4,FALSE)</f>
        <v>No</v>
      </c>
      <c r="F867" s="35" t="str">
        <f>VLOOKUP(A867,'Medical Examinations'!A865:M3207,5,FALSE)</f>
        <v>No</v>
      </c>
      <c r="G867" s="35" t="str">
        <f>VLOOKUP(A867,'Medical Examinations'!A865:M3207,6,FALSE)</f>
        <v>No</v>
      </c>
      <c r="H867" s="35">
        <f>VLOOKUP(A867,'Medical Examinations'!$A$2:$M$2344,7,FALSE)</f>
        <v>2</v>
      </c>
      <c r="I867" s="35" t="str">
        <f>VLOOKUP(A867,'Medical Examinations'!A865:M3207,8,FALSE)</f>
        <v>No</v>
      </c>
      <c r="J867" s="35" t="str">
        <f>VLOOKUP(A867,'Medical Examinations'!A865:M3207,9,FALSE)</f>
        <v>OBESITY</v>
      </c>
      <c r="K867" s="35" t="str">
        <f>VLOOKUP(A867,'Medical Examinations'!A865:M3207,10,FALSE)</f>
        <v>NORMAL</v>
      </c>
      <c r="L867" s="47">
        <f>VLOOKUP(A867,'Hospitalisation Details'!A865:M3207,12,FALSE)</f>
        <v>26532</v>
      </c>
      <c r="M867" s="34">
        <f>VLOOKUP(A867,'Hospitalisation Details'!A856:M3198,6,FALSE)</f>
        <v>12407.3</v>
      </c>
      <c r="N867" s="35" t="str">
        <f>VLOOKUP(A867,'Hospitalisation Details'!A865:M3207,7,FALSE)</f>
        <v>tier - 3</v>
      </c>
      <c r="O867" s="35" t="str">
        <f>VLOOKUP(A867,'Hospitalisation Details'!A865:M3207,8,FALSE)</f>
        <v>tier - 2</v>
      </c>
      <c r="P867" s="35" t="str">
        <f>VLOOKUP(A867,'Hospitalisation Details'!A865:M3207,9,FALSE)</f>
        <v>R1021</v>
      </c>
      <c r="Q867" s="35">
        <f ca="1">VLOOKUP(A867,'Hospitalisation Details'!A865:M3207,13,FALSE)</f>
        <v>52</v>
      </c>
      <c r="R867" s="32"/>
    </row>
    <row r="868" spans="1:18" ht="15.75" x14ac:dyDescent="0.25">
      <c r="A868" s="42" t="s">
        <v>1496</v>
      </c>
      <c r="B868" s="35" t="str">
        <f>VLOOKUP(A868,'Customer Names'!A865:D3200,3,FALSE)</f>
        <v>Monteleone</v>
      </c>
      <c r="C868" s="35">
        <f>VLOOKUP(A868,'Medical Examinations'!A866:M3208,2,FALSE)</f>
        <v>35.244999999999997</v>
      </c>
      <c r="D868" s="35">
        <f>VLOOKUP(A868,'Medical Examinations'!A866:M3208,3,FALSE)</f>
        <v>4.63</v>
      </c>
      <c r="E868" s="35" t="str">
        <f>VLOOKUP(A868,'Medical Examinations'!A866:M3208,4,FALSE)</f>
        <v>No</v>
      </c>
      <c r="F868" s="35" t="str">
        <f>VLOOKUP(A868,'Medical Examinations'!A866:M3208,5,FALSE)</f>
        <v>No</v>
      </c>
      <c r="G868" s="35" t="str">
        <f>VLOOKUP(A868,'Medical Examinations'!A866:M3208,6,FALSE)</f>
        <v>No</v>
      </c>
      <c r="H868" s="35">
        <f>VLOOKUP(A868,'Medical Examinations'!$A$2:$M$2344,7,FALSE)</f>
        <v>0</v>
      </c>
      <c r="I868" s="35" t="str">
        <f>VLOOKUP(A868,'Medical Examinations'!A866:M3208,8,FALSE)</f>
        <v>No</v>
      </c>
      <c r="J868" s="35" t="str">
        <f>VLOOKUP(A868,'Medical Examinations'!A866:M3208,9,FALSE)</f>
        <v>OBESITY</v>
      </c>
      <c r="K868" s="35" t="str">
        <f>VLOOKUP(A868,'Medical Examinations'!A866:M3208,10,FALSE)</f>
        <v>NORMAL</v>
      </c>
      <c r="L868" s="47">
        <f>VLOOKUP(A868,'Hospitalisation Details'!A866:M3208,12,FALSE)</f>
        <v>32871</v>
      </c>
      <c r="M868" s="34">
        <f>VLOOKUP(A868,'Hospitalisation Details'!A857:M3199,6,FALSE)</f>
        <v>12404.88</v>
      </c>
      <c r="N868" s="35" t="str">
        <f>VLOOKUP(A868,'Hospitalisation Details'!A866:M3208,7,FALSE)</f>
        <v>tier - 3</v>
      </c>
      <c r="O868" s="35" t="str">
        <f>VLOOKUP(A868,'Hospitalisation Details'!A866:M3208,8,FALSE)</f>
        <v>tier - 3</v>
      </c>
      <c r="P868" s="35" t="str">
        <f>VLOOKUP(A868,'Hospitalisation Details'!A866:M3208,9,FALSE)</f>
        <v>R1016</v>
      </c>
      <c r="Q868" s="35">
        <f ca="1">VLOOKUP(A868,'Hospitalisation Details'!A866:M3208,13,FALSE)</f>
        <v>35</v>
      </c>
      <c r="R868" s="32"/>
    </row>
    <row r="869" spans="1:18" ht="15.75" x14ac:dyDescent="0.25">
      <c r="A869" s="43" t="s">
        <v>1495</v>
      </c>
      <c r="B869" s="35" t="str">
        <f>VLOOKUP(A869,'Customer Names'!A866:D3201,3,FALSE)</f>
        <v>Verdugo</v>
      </c>
      <c r="C869" s="35">
        <f>VLOOKUP(A869,'Medical Examinations'!A867:M3209,2,FALSE)</f>
        <v>26.23</v>
      </c>
      <c r="D869" s="35">
        <f>VLOOKUP(A869,'Medical Examinations'!A867:M3209,3,FALSE)</f>
        <v>11.93</v>
      </c>
      <c r="E869" s="35" t="str">
        <f>VLOOKUP(A869,'Medical Examinations'!A867:M3209,4,FALSE)</f>
        <v>No</v>
      </c>
      <c r="F869" s="35" t="str">
        <f>VLOOKUP(A869,'Medical Examinations'!A867:M3209,5,FALSE)</f>
        <v>No</v>
      </c>
      <c r="G869" s="35" t="str">
        <f>VLOOKUP(A869,'Medical Examinations'!A867:M3209,6,FALSE)</f>
        <v>No</v>
      </c>
      <c r="H869" s="35">
        <f>VLOOKUP(A869,'Medical Examinations'!$A$2:$M$2344,7,FALSE)</f>
        <v>0</v>
      </c>
      <c r="I869" s="35" t="str">
        <f>VLOOKUP(A869,'Medical Examinations'!A867:M3209,8,FALSE)</f>
        <v>No</v>
      </c>
      <c r="J869" s="35" t="str">
        <f>VLOOKUP(A869,'Medical Examinations'!A867:M3209,9,FALSE)</f>
        <v>OVERWEIGHT</v>
      </c>
      <c r="K869" s="35" t="str">
        <f>VLOOKUP(A869,'Medical Examinations'!A867:M3209,10,FALSE)</f>
        <v>DIABETES</v>
      </c>
      <c r="L869" s="47">
        <f>VLOOKUP(A869,'Hospitalisation Details'!A867:M3209,12,FALSE)</f>
        <v>22915</v>
      </c>
      <c r="M869" s="34">
        <f>VLOOKUP(A869,'Hospitalisation Details'!A858:M3200,6,FALSE)</f>
        <v>12369.89</v>
      </c>
      <c r="N869" s="35" t="str">
        <f>VLOOKUP(A869,'Hospitalisation Details'!A867:M3209,7,FALSE)</f>
        <v>tier - 3</v>
      </c>
      <c r="O869" s="35" t="str">
        <f>VLOOKUP(A869,'Hospitalisation Details'!A867:M3209,8,FALSE)</f>
        <v>tier - 2</v>
      </c>
      <c r="P869" s="35" t="str">
        <f>VLOOKUP(A869,'Hospitalisation Details'!A867:M3209,9,FALSE)</f>
        <v>R1024</v>
      </c>
      <c r="Q869" s="35">
        <f ca="1">VLOOKUP(A869,'Hospitalisation Details'!A867:M3209,13,FALSE)</f>
        <v>62</v>
      </c>
      <c r="R869" s="32"/>
    </row>
    <row r="870" spans="1:18" ht="15.75" x14ac:dyDescent="0.25">
      <c r="A870" s="42" t="s">
        <v>1494</v>
      </c>
      <c r="B870" s="35" t="str">
        <f>VLOOKUP(A870,'Customer Names'!A867:D3202,3,FALSE)</f>
        <v>Sellers</v>
      </c>
      <c r="C870" s="35">
        <f>VLOOKUP(A870,'Medical Examinations'!A868:M3210,2,FALSE)</f>
        <v>36.1</v>
      </c>
      <c r="D870" s="35">
        <f>VLOOKUP(A870,'Medical Examinations'!A868:M3210,3,FALSE)</f>
        <v>5.65</v>
      </c>
      <c r="E870" s="35" t="str">
        <f>VLOOKUP(A870,'Medical Examinations'!A868:M3210,4,FALSE)</f>
        <v>yes</v>
      </c>
      <c r="F870" s="35" t="str">
        <f>VLOOKUP(A870,'Medical Examinations'!A868:M3210,5,FALSE)</f>
        <v>No</v>
      </c>
      <c r="G870" s="35" t="str">
        <f>VLOOKUP(A870,'Medical Examinations'!A868:M3210,6,FALSE)</f>
        <v>No</v>
      </c>
      <c r="H870" s="35">
        <f>VLOOKUP(A870,'Medical Examinations'!$A$2:$M$2344,7,FALSE)</f>
        <v>2</v>
      </c>
      <c r="I870" s="35" t="str">
        <f>VLOOKUP(A870,'Medical Examinations'!A868:M3210,8,FALSE)</f>
        <v>No</v>
      </c>
      <c r="J870" s="35" t="str">
        <f>VLOOKUP(A870,'Medical Examinations'!A868:M3210,9,FALSE)</f>
        <v>OBESITY</v>
      </c>
      <c r="K870" s="35" t="str">
        <f>VLOOKUP(A870,'Medical Examinations'!A868:M3210,10,FALSE)</f>
        <v>NORMAL</v>
      </c>
      <c r="L870" s="47">
        <f>VLOOKUP(A870,'Hospitalisation Details'!A868:M3210,12,FALSE)</f>
        <v>24470</v>
      </c>
      <c r="M870" s="34">
        <f>VLOOKUP(A870,'Hospitalisation Details'!A859:M3201,6,FALSE)</f>
        <v>12363.55</v>
      </c>
      <c r="N870" s="35" t="str">
        <f>VLOOKUP(A870,'Hospitalisation Details'!A868:M3210,7,FALSE)</f>
        <v>tier - 3</v>
      </c>
      <c r="O870" s="35" t="str">
        <f>VLOOKUP(A870,'Hospitalisation Details'!A868:M3210,8,FALSE)</f>
        <v>tier - 3</v>
      </c>
      <c r="P870" s="35" t="str">
        <f>VLOOKUP(A870,'Hospitalisation Details'!A868:M3210,9,FALSE)</f>
        <v>R1011</v>
      </c>
      <c r="Q870" s="35">
        <f ca="1">VLOOKUP(A870,'Hospitalisation Details'!A868:M3210,13,FALSE)</f>
        <v>58</v>
      </c>
      <c r="R870" s="32"/>
    </row>
    <row r="871" spans="1:18" ht="15.75" x14ac:dyDescent="0.25">
      <c r="A871" s="43" t="s">
        <v>1493</v>
      </c>
      <c r="B871" s="35" t="str">
        <f>VLOOKUP(A871,'Customer Names'!A868:D3203,3,FALSE)</f>
        <v>Bowman</v>
      </c>
      <c r="C871" s="35">
        <f>VLOOKUP(A871,'Medical Examinations'!A869:M3211,2,FALSE)</f>
        <v>37.1</v>
      </c>
      <c r="D871" s="35">
        <f>VLOOKUP(A871,'Medical Examinations'!A869:M3211,3,FALSE)</f>
        <v>11.21</v>
      </c>
      <c r="E871" s="35" t="str">
        <f>VLOOKUP(A871,'Medical Examinations'!A869:M3211,4,FALSE)</f>
        <v>yes</v>
      </c>
      <c r="F871" s="35" t="str">
        <f>VLOOKUP(A871,'Medical Examinations'!A869:M3211,5,FALSE)</f>
        <v>No</v>
      </c>
      <c r="G871" s="35" t="str">
        <f>VLOOKUP(A871,'Medical Examinations'!A869:M3211,6,FALSE)</f>
        <v>Yes</v>
      </c>
      <c r="H871" s="35">
        <f>VLOOKUP(A871,'Medical Examinations'!$A$2:$M$2344,7,FALSE)</f>
        <v>1</v>
      </c>
      <c r="I871" s="35" t="str">
        <f>VLOOKUP(A871,'Medical Examinations'!A869:M3211,8,FALSE)</f>
        <v>No</v>
      </c>
      <c r="J871" s="35" t="str">
        <f>VLOOKUP(A871,'Medical Examinations'!A869:M3211,9,FALSE)</f>
        <v>OBESITY</v>
      </c>
      <c r="K871" s="35" t="str">
        <f>VLOOKUP(A871,'Medical Examinations'!A869:M3211,10,FALSE)</f>
        <v>DIABETES</v>
      </c>
      <c r="L871" s="47">
        <f>VLOOKUP(A871,'Hospitalisation Details'!A869:M3211,12,FALSE)</f>
        <v>23276</v>
      </c>
      <c r="M871" s="34">
        <f>VLOOKUP(A871,'Hospitalisation Details'!A860:M3202,6,FALSE)</f>
        <v>12347.17</v>
      </c>
      <c r="N871" s="35" t="str">
        <f>VLOOKUP(A871,'Hospitalisation Details'!A869:M3211,7,FALSE)</f>
        <v>tier - 3</v>
      </c>
      <c r="O871" s="35" t="str">
        <f>VLOOKUP(A871,'Hospitalisation Details'!A869:M3211,8,FALSE)</f>
        <v>tier - 3</v>
      </c>
      <c r="P871" s="35" t="str">
        <f>VLOOKUP(A871,'Hospitalisation Details'!A869:M3211,9,FALSE)</f>
        <v>R1011</v>
      </c>
      <c r="Q871" s="35">
        <f ca="1">VLOOKUP(A871,'Hospitalisation Details'!A869:M3211,13,FALSE)</f>
        <v>61</v>
      </c>
      <c r="R871" s="32"/>
    </row>
    <row r="872" spans="1:18" ht="15.75" x14ac:dyDescent="0.25">
      <c r="A872" s="42" t="s">
        <v>1492</v>
      </c>
      <c r="B872" s="35" t="str">
        <f>VLOOKUP(A872,'Customer Names'!A869:D3204,3,FALSE)</f>
        <v>Marley</v>
      </c>
      <c r="C872" s="35">
        <f>VLOOKUP(A872,'Medical Examinations'!A870:M3212,2,FALSE)</f>
        <v>27.5</v>
      </c>
      <c r="D872" s="35">
        <f>VLOOKUP(A872,'Medical Examinations'!A870:M3212,3,FALSE)</f>
        <v>10.62</v>
      </c>
      <c r="E872" s="35" t="str">
        <f>VLOOKUP(A872,'Medical Examinations'!A870:M3212,4,FALSE)</f>
        <v>yes</v>
      </c>
      <c r="F872" s="35" t="str">
        <f>VLOOKUP(A872,'Medical Examinations'!A870:M3212,5,FALSE)</f>
        <v>No</v>
      </c>
      <c r="G872" s="35" t="str">
        <f>VLOOKUP(A872,'Medical Examinations'!A870:M3212,6,FALSE)</f>
        <v>Yes</v>
      </c>
      <c r="H872" s="35">
        <f>VLOOKUP(A872,'Medical Examinations'!$A$2:$M$2344,7,FALSE)</f>
        <v>1</v>
      </c>
      <c r="I872" s="35" t="str">
        <f>VLOOKUP(A872,'Medical Examinations'!A870:M3212,8,FALSE)</f>
        <v>No</v>
      </c>
      <c r="J872" s="35" t="str">
        <f>VLOOKUP(A872,'Medical Examinations'!A870:M3212,9,FALSE)</f>
        <v>OVERWEIGHT</v>
      </c>
      <c r="K872" s="35" t="str">
        <f>VLOOKUP(A872,'Medical Examinations'!A870:M3212,10,FALSE)</f>
        <v>DIABETES</v>
      </c>
      <c r="L872" s="47">
        <f>VLOOKUP(A872,'Hospitalisation Details'!A870:M3212,12,FALSE)</f>
        <v>23225</v>
      </c>
      <c r="M872" s="34">
        <f>VLOOKUP(A872,'Hospitalisation Details'!A861:M3203,6,FALSE)</f>
        <v>12333.83</v>
      </c>
      <c r="N872" s="35" t="str">
        <f>VLOOKUP(A872,'Hospitalisation Details'!A870:M3212,7,FALSE)</f>
        <v>tier - 3</v>
      </c>
      <c r="O872" s="35" t="str">
        <f>VLOOKUP(A872,'Hospitalisation Details'!A870:M3212,8,FALSE)</f>
        <v>tier - 2</v>
      </c>
      <c r="P872" s="35" t="str">
        <f>VLOOKUP(A872,'Hospitalisation Details'!A870:M3212,9,FALSE)</f>
        <v>R1011</v>
      </c>
      <c r="Q872" s="35">
        <f ca="1">VLOOKUP(A872,'Hospitalisation Details'!A870:M3212,13,FALSE)</f>
        <v>61</v>
      </c>
      <c r="R872" s="32"/>
    </row>
    <row r="873" spans="1:18" ht="15.75" x14ac:dyDescent="0.25">
      <c r="A873" s="43" t="s">
        <v>1491</v>
      </c>
      <c r="B873" s="35" t="str">
        <f>VLOOKUP(A873,'Customer Names'!A870:D3205,3,FALSE)</f>
        <v>Grey</v>
      </c>
      <c r="C873" s="35">
        <f>VLOOKUP(A873,'Medical Examinations'!A871:M3213,2,FALSE)</f>
        <v>24.7</v>
      </c>
      <c r="D873" s="35">
        <f>VLOOKUP(A873,'Medical Examinations'!A871:M3213,3,FALSE)</f>
        <v>10.7</v>
      </c>
      <c r="E873" s="35" t="str">
        <f>VLOOKUP(A873,'Medical Examinations'!A871:M3213,4,FALSE)</f>
        <v>yes</v>
      </c>
      <c r="F873" s="35" t="str">
        <f>VLOOKUP(A873,'Medical Examinations'!A871:M3213,5,FALSE)</f>
        <v>No</v>
      </c>
      <c r="G873" s="35" t="str">
        <f>VLOOKUP(A873,'Medical Examinations'!A871:M3213,6,FALSE)</f>
        <v>Yes</v>
      </c>
      <c r="H873" s="35">
        <f>VLOOKUP(A873,'Medical Examinations'!$A$2:$M$2344,7,FALSE)</f>
        <v>1</v>
      </c>
      <c r="I873" s="35" t="str">
        <f>VLOOKUP(A873,'Medical Examinations'!A871:M3213,8,FALSE)</f>
        <v>No</v>
      </c>
      <c r="J873" s="35" t="str">
        <f>VLOOKUP(A873,'Medical Examinations'!A871:M3213,9,FALSE)</f>
        <v>NORMAL WEIGHT</v>
      </c>
      <c r="K873" s="35" t="str">
        <f>VLOOKUP(A873,'Medical Examinations'!A871:M3213,10,FALSE)</f>
        <v>DIABETES</v>
      </c>
      <c r="L873" s="47">
        <f>VLOOKUP(A873,'Hospitalisation Details'!A871:M3213,12,FALSE)</f>
        <v>23252</v>
      </c>
      <c r="M873" s="34">
        <f>VLOOKUP(A873,'Hospitalisation Details'!A862:M3204,6,FALSE)</f>
        <v>12323.94</v>
      </c>
      <c r="N873" s="35" t="str">
        <f>VLOOKUP(A873,'Hospitalisation Details'!A871:M3213,7,FALSE)</f>
        <v>tier - 3</v>
      </c>
      <c r="O873" s="35" t="str">
        <f>VLOOKUP(A873,'Hospitalisation Details'!A871:M3213,8,FALSE)</f>
        <v>tier - 3</v>
      </c>
      <c r="P873" s="35" t="str">
        <f>VLOOKUP(A873,'Hospitalisation Details'!A871:M3213,9,FALSE)</f>
        <v>R1017</v>
      </c>
      <c r="Q873" s="35">
        <f ca="1">VLOOKUP(A873,'Hospitalisation Details'!A871:M3213,13,FALSE)</f>
        <v>61</v>
      </c>
      <c r="R873" s="32"/>
    </row>
    <row r="874" spans="1:18" ht="15.75" x14ac:dyDescent="0.25">
      <c r="A874" s="42" t="s">
        <v>1490</v>
      </c>
      <c r="B874" s="35" t="str">
        <f>VLOOKUP(A874,'Customer Names'!A871:D3206,3,FALSE)</f>
        <v>O'Rourke</v>
      </c>
      <c r="C874" s="35">
        <f>VLOOKUP(A874,'Medical Examinations'!A872:M3214,2,FALSE)</f>
        <v>26.78</v>
      </c>
      <c r="D874" s="35">
        <f>VLOOKUP(A874,'Medical Examinations'!A872:M3214,3,FALSE)</f>
        <v>10.02</v>
      </c>
      <c r="E874" s="35" t="str">
        <f>VLOOKUP(A874,'Medical Examinations'!A872:M3214,4,FALSE)</f>
        <v>yes</v>
      </c>
      <c r="F874" s="35" t="str">
        <f>VLOOKUP(A874,'Medical Examinations'!A872:M3214,5,FALSE)</f>
        <v>No</v>
      </c>
      <c r="G874" s="35" t="str">
        <f>VLOOKUP(A874,'Medical Examinations'!A872:M3214,6,FALSE)</f>
        <v>Yes</v>
      </c>
      <c r="H874" s="35">
        <f>VLOOKUP(A874,'Medical Examinations'!$A$2:$M$2344,7,FALSE)</f>
        <v>1</v>
      </c>
      <c r="I874" s="35" t="str">
        <f>VLOOKUP(A874,'Medical Examinations'!A872:M3214,8,FALSE)</f>
        <v>No</v>
      </c>
      <c r="J874" s="35" t="str">
        <f>VLOOKUP(A874,'Medical Examinations'!A872:M3214,9,FALSE)</f>
        <v>OVERWEIGHT</v>
      </c>
      <c r="K874" s="35" t="str">
        <f>VLOOKUP(A874,'Medical Examinations'!A872:M3214,10,FALSE)</f>
        <v>DIABETES</v>
      </c>
      <c r="L874" s="47">
        <f>VLOOKUP(A874,'Hospitalisation Details'!A872:M3214,12,FALSE)</f>
        <v>23312</v>
      </c>
      <c r="M874" s="34">
        <f>VLOOKUP(A874,'Hospitalisation Details'!A863:M3205,6,FALSE)</f>
        <v>12299.59</v>
      </c>
      <c r="N874" s="35" t="str">
        <f>VLOOKUP(A874,'Hospitalisation Details'!A872:M3214,7,FALSE)</f>
        <v>tier - 3</v>
      </c>
      <c r="O874" s="35" t="str">
        <f>VLOOKUP(A874,'Hospitalisation Details'!A872:M3214,8,FALSE)</f>
        <v>tier - 1</v>
      </c>
      <c r="P874" s="35" t="str">
        <f>VLOOKUP(A874,'Hospitalisation Details'!A872:M3214,9,FALSE)</f>
        <v>R1025</v>
      </c>
      <c r="Q874" s="35">
        <f ca="1">VLOOKUP(A874,'Hospitalisation Details'!A872:M3214,13,FALSE)</f>
        <v>61</v>
      </c>
      <c r="R874" s="32"/>
    </row>
    <row r="875" spans="1:18" ht="15.75" x14ac:dyDescent="0.25">
      <c r="A875" s="43" t="s">
        <v>1489</v>
      </c>
      <c r="B875" s="35" t="str">
        <f>VLOOKUP(A875,'Customer Names'!A872:D3207,3,FALSE)</f>
        <v>Fatehali</v>
      </c>
      <c r="C875" s="35">
        <f>VLOOKUP(A875,'Medical Examinations'!A873:M3215,2,FALSE)</f>
        <v>45.8</v>
      </c>
      <c r="D875" s="35">
        <f>VLOOKUP(A875,'Medical Examinations'!A873:M3215,3,FALSE)</f>
        <v>4.8499999999999996</v>
      </c>
      <c r="E875" s="35" t="str">
        <f>VLOOKUP(A875,'Medical Examinations'!A873:M3215,4,FALSE)</f>
        <v>No</v>
      </c>
      <c r="F875" s="35" t="str">
        <f>VLOOKUP(A875,'Medical Examinations'!A873:M3215,5,FALSE)</f>
        <v>No</v>
      </c>
      <c r="G875" s="35" t="str">
        <f>VLOOKUP(A875,'Medical Examinations'!A873:M3215,6,FALSE)</f>
        <v>No</v>
      </c>
      <c r="H875" s="35">
        <f>VLOOKUP(A875,'Medical Examinations'!$A$2:$M$2344,7,FALSE)</f>
        <v>0</v>
      </c>
      <c r="I875" s="35" t="str">
        <f>VLOOKUP(A875,'Medical Examinations'!A873:M3215,8,FALSE)</f>
        <v>No</v>
      </c>
      <c r="J875" s="35" t="str">
        <f>VLOOKUP(A875,'Medical Examinations'!A873:M3215,9,FALSE)</f>
        <v>OBESITY</v>
      </c>
      <c r="K875" s="35" t="str">
        <f>VLOOKUP(A875,'Medical Examinations'!A873:M3215,10,FALSE)</f>
        <v>NORMAL</v>
      </c>
      <c r="L875" s="47">
        <f>VLOOKUP(A875,'Hospitalisation Details'!A873:M3215,12,FALSE)</f>
        <v>33175</v>
      </c>
      <c r="M875" s="34">
        <f>VLOOKUP(A875,'Hospitalisation Details'!A864:M3206,6,FALSE)</f>
        <v>12282.38</v>
      </c>
      <c r="N875" s="35" t="str">
        <f>VLOOKUP(A875,'Hospitalisation Details'!A873:M3215,7,FALSE)</f>
        <v>tier - 3</v>
      </c>
      <c r="O875" s="35" t="str">
        <f>VLOOKUP(A875,'Hospitalisation Details'!A873:M3215,8,FALSE)</f>
        <v>tier - 1</v>
      </c>
      <c r="P875" s="35" t="str">
        <f>VLOOKUP(A875,'Hospitalisation Details'!A873:M3215,9,FALSE)</f>
        <v>R1011</v>
      </c>
      <c r="Q875" s="35">
        <f ca="1">VLOOKUP(A875,'Hospitalisation Details'!A873:M3215,13,FALSE)</f>
        <v>34</v>
      </c>
      <c r="R875" s="32"/>
    </row>
    <row r="876" spans="1:18" ht="15.75" x14ac:dyDescent="0.25">
      <c r="A876" s="42" t="s">
        <v>1488</v>
      </c>
      <c r="B876" s="35" t="str">
        <f>VLOOKUP(A876,'Customer Names'!A873:D3208,3,FALSE)</f>
        <v>Piza-Taylor</v>
      </c>
      <c r="C876" s="35">
        <f>VLOOKUP(A876,'Medical Examinations'!A874:M3216,2,FALSE)</f>
        <v>29</v>
      </c>
      <c r="D876" s="35">
        <f>VLOOKUP(A876,'Medical Examinations'!A874:M3216,3,FALSE)</f>
        <v>4.3899999999999997</v>
      </c>
      <c r="E876" s="35" t="str">
        <f>VLOOKUP(A876,'Medical Examinations'!A874:M3216,4,FALSE)</f>
        <v>yes</v>
      </c>
      <c r="F876" s="35" t="str">
        <f>VLOOKUP(A876,'Medical Examinations'!A874:M3216,5,FALSE)</f>
        <v>No</v>
      </c>
      <c r="G876" s="35" t="str">
        <f>VLOOKUP(A876,'Medical Examinations'!A874:M3216,6,FALSE)</f>
        <v>No</v>
      </c>
      <c r="H876" s="35">
        <f>VLOOKUP(A876,'Medical Examinations'!$A$2:$M$2344,7,FALSE)</f>
        <v>2</v>
      </c>
      <c r="I876" s="35" t="str">
        <f>VLOOKUP(A876,'Medical Examinations'!A874:M3216,8,FALSE)</f>
        <v>No</v>
      </c>
      <c r="J876" s="35" t="str">
        <f>VLOOKUP(A876,'Medical Examinations'!A874:M3216,9,FALSE)</f>
        <v>OVERWEIGHT</v>
      </c>
      <c r="K876" s="35" t="str">
        <f>VLOOKUP(A876,'Medical Examinations'!A874:M3216,10,FALSE)</f>
        <v>NORMAL</v>
      </c>
      <c r="L876" s="47">
        <f>VLOOKUP(A876,'Hospitalisation Details'!A874:M3216,12,FALSE)</f>
        <v>24427</v>
      </c>
      <c r="M876" s="34">
        <f>VLOOKUP(A876,'Hospitalisation Details'!A865:M3207,6,FALSE)</f>
        <v>12282.03</v>
      </c>
      <c r="N876" s="35" t="str">
        <f>VLOOKUP(A876,'Hospitalisation Details'!A874:M3216,7,FALSE)</f>
        <v>tier - 3</v>
      </c>
      <c r="O876" s="35" t="str">
        <f>VLOOKUP(A876,'Hospitalisation Details'!A874:M3216,8,FALSE)</f>
        <v>tier - 1</v>
      </c>
      <c r="P876" s="35" t="str">
        <f>VLOOKUP(A876,'Hospitalisation Details'!A874:M3216,9,FALSE)</f>
        <v>R1025</v>
      </c>
      <c r="Q876" s="35">
        <f ca="1">VLOOKUP(A876,'Hospitalisation Details'!A874:M3216,13,FALSE)</f>
        <v>58</v>
      </c>
      <c r="R876" s="32"/>
    </row>
    <row r="877" spans="1:18" ht="15.75" x14ac:dyDescent="0.25">
      <c r="A877" s="43" t="s">
        <v>1487</v>
      </c>
      <c r="B877" s="35" t="str">
        <f>VLOOKUP(A877,'Customer Names'!A874:D3209,3,FALSE)</f>
        <v>Cavanaugh</v>
      </c>
      <c r="C877" s="35">
        <f>VLOOKUP(A877,'Medical Examinations'!A875:M3217,2,FALSE)</f>
        <v>33.534999999999997</v>
      </c>
      <c r="D877" s="35">
        <f>VLOOKUP(A877,'Medical Examinations'!A875:M3217,3,FALSE)</f>
        <v>8.24</v>
      </c>
      <c r="E877" s="35" t="str">
        <f>VLOOKUP(A877,'Medical Examinations'!A875:M3217,4,FALSE)</f>
        <v>yes</v>
      </c>
      <c r="F877" s="35" t="str">
        <f>VLOOKUP(A877,'Medical Examinations'!A875:M3217,5,FALSE)</f>
        <v>No</v>
      </c>
      <c r="G877" s="35" t="str">
        <f>VLOOKUP(A877,'Medical Examinations'!A875:M3217,6,FALSE)</f>
        <v>No</v>
      </c>
      <c r="H877" s="35">
        <f>VLOOKUP(A877,'Medical Examinations'!$A$2:$M$2344,7,FALSE)</f>
        <v>0</v>
      </c>
      <c r="I877" s="35" t="str">
        <f>VLOOKUP(A877,'Medical Examinations'!A875:M3217,8,FALSE)</f>
        <v>No</v>
      </c>
      <c r="J877" s="35" t="str">
        <f>VLOOKUP(A877,'Medical Examinations'!A875:M3217,9,FALSE)</f>
        <v>OBESITY</v>
      </c>
      <c r="K877" s="35" t="str">
        <f>VLOOKUP(A877,'Medical Examinations'!A875:M3217,10,FALSE)</f>
        <v>DIABETES</v>
      </c>
      <c r="L877" s="47">
        <f>VLOOKUP(A877,'Hospitalisation Details'!A875:M3217,12,FALSE)</f>
        <v>24712</v>
      </c>
      <c r="M877" s="34">
        <f>VLOOKUP(A877,'Hospitalisation Details'!A866:M3208,6,FALSE)</f>
        <v>12269.69</v>
      </c>
      <c r="N877" s="35" t="str">
        <f>VLOOKUP(A877,'Hospitalisation Details'!A875:M3217,7,FALSE)</f>
        <v>tier - 3</v>
      </c>
      <c r="O877" s="35" t="str">
        <f>VLOOKUP(A877,'Hospitalisation Details'!A875:M3217,8,FALSE)</f>
        <v>tier - 2</v>
      </c>
      <c r="P877" s="35" t="str">
        <f>VLOOKUP(A877,'Hospitalisation Details'!A875:M3217,9,FALSE)</f>
        <v>R1012</v>
      </c>
      <c r="Q877" s="35">
        <f ca="1">VLOOKUP(A877,'Hospitalisation Details'!A875:M3217,13,FALSE)</f>
        <v>57</v>
      </c>
      <c r="R877" s="32"/>
    </row>
    <row r="878" spans="1:18" ht="15.75" x14ac:dyDescent="0.25">
      <c r="A878" s="42" t="s">
        <v>1486</v>
      </c>
      <c r="B878" s="35" t="str">
        <f>VLOOKUP(A878,'Customer Names'!A875:D3210,3,FALSE)</f>
        <v>Amako</v>
      </c>
      <c r="C878" s="35">
        <f>VLOOKUP(A878,'Medical Examinations'!A876:M3218,2,FALSE)</f>
        <v>32.774999999999999</v>
      </c>
      <c r="D878" s="35">
        <f>VLOOKUP(A878,'Medical Examinations'!A876:M3218,3,FALSE)</f>
        <v>9.77</v>
      </c>
      <c r="E878" s="35" t="str">
        <f>VLOOKUP(A878,'Medical Examinations'!A876:M3218,4,FALSE)</f>
        <v>yes</v>
      </c>
      <c r="F878" s="35" t="str">
        <f>VLOOKUP(A878,'Medical Examinations'!A876:M3218,5,FALSE)</f>
        <v>No</v>
      </c>
      <c r="G878" s="35" t="str">
        <f>VLOOKUP(A878,'Medical Examinations'!A876:M3218,6,FALSE)</f>
        <v>No</v>
      </c>
      <c r="H878" s="35">
        <f>VLOOKUP(A878,'Medical Examinations'!$A$2:$M$2344,7,FALSE)</f>
        <v>0</v>
      </c>
      <c r="I878" s="35" t="str">
        <f>VLOOKUP(A878,'Medical Examinations'!A876:M3218,8,FALSE)</f>
        <v>No</v>
      </c>
      <c r="J878" s="35" t="str">
        <f>VLOOKUP(A878,'Medical Examinations'!A876:M3218,9,FALSE)</f>
        <v>OBESITY</v>
      </c>
      <c r="K878" s="35" t="str">
        <f>VLOOKUP(A878,'Medical Examinations'!A876:M3218,10,FALSE)</f>
        <v>DIABETES</v>
      </c>
      <c r="L878" s="47">
        <f>VLOOKUP(A878,'Hospitalisation Details'!A876:M3218,12,FALSE)</f>
        <v>24836</v>
      </c>
      <c r="M878" s="34">
        <f>VLOOKUP(A878,'Hospitalisation Details'!A867:M3209,6,FALSE)</f>
        <v>12268.63</v>
      </c>
      <c r="N878" s="35" t="str">
        <f>VLOOKUP(A878,'Hospitalisation Details'!A876:M3218,7,FALSE)</f>
        <v>tier - 3</v>
      </c>
      <c r="O878" s="35" t="str">
        <f>VLOOKUP(A878,'Hospitalisation Details'!A876:M3218,8,FALSE)</f>
        <v>tier - 1</v>
      </c>
      <c r="P878" s="35" t="str">
        <f>VLOOKUP(A878,'Hospitalisation Details'!A876:M3218,9,FALSE)</f>
        <v>R1012</v>
      </c>
      <c r="Q878" s="35">
        <f ca="1">VLOOKUP(A878,'Hospitalisation Details'!A876:M3218,13,FALSE)</f>
        <v>57</v>
      </c>
      <c r="R878" s="32"/>
    </row>
    <row r="879" spans="1:18" ht="15.75" x14ac:dyDescent="0.25">
      <c r="A879" s="43" t="s">
        <v>1485</v>
      </c>
      <c r="B879" s="35" t="str">
        <f>VLOOKUP(A879,'Customer Names'!A876:D3211,3,FALSE)</f>
        <v>Musa</v>
      </c>
      <c r="C879" s="35">
        <f>VLOOKUP(A879,'Medical Examinations'!A877:M3219,2,FALSE)</f>
        <v>37.51</v>
      </c>
      <c r="D879" s="35">
        <f>VLOOKUP(A879,'Medical Examinations'!A877:M3219,3,FALSE)</f>
        <v>5.5</v>
      </c>
      <c r="E879" s="35" t="str">
        <f>VLOOKUP(A879,'Medical Examinations'!A877:M3219,4,FALSE)</f>
        <v>yes</v>
      </c>
      <c r="F879" s="35" t="str">
        <f>VLOOKUP(A879,'Medical Examinations'!A877:M3219,5,FALSE)</f>
        <v>No</v>
      </c>
      <c r="G879" s="35" t="str">
        <f>VLOOKUP(A879,'Medical Examinations'!A877:M3219,6,FALSE)</f>
        <v>No</v>
      </c>
      <c r="H879" s="35">
        <f>VLOOKUP(A879,'Medical Examinations'!$A$2:$M$2344,7,FALSE)</f>
        <v>2</v>
      </c>
      <c r="I879" s="35" t="str">
        <f>VLOOKUP(A879,'Medical Examinations'!A877:M3219,8,FALSE)</f>
        <v>No</v>
      </c>
      <c r="J879" s="35" t="str">
        <f>VLOOKUP(A879,'Medical Examinations'!A877:M3219,9,FALSE)</f>
        <v>OBESITY</v>
      </c>
      <c r="K879" s="35" t="str">
        <f>VLOOKUP(A879,'Medical Examinations'!A877:M3219,10,FALSE)</f>
        <v>NORMAL</v>
      </c>
      <c r="L879" s="47">
        <f>VLOOKUP(A879,'Hospitalisation Details'!A877:M3219,12,FALSE)</f>
        <v>24447</v>
      </c>
      <c r="M879" s="34">
        <f>VLOOKUP(A879,'Hospitalisation Details'!A868:M3210,6,FALSE)</f>
        <v>12265.51</v>
      </c>
      <c r="N879" s="35" t="str">
        <f>VLOOKUP(A879,'Hospitalisation Details'!A877:M3219,7,FALSE)</f>
        <v>tier - 3</v>
      </c>
      <c r="O879" s="35" t="str">
        <f>VLOOKUP(A879,'Hospitalisation Details'!A877:M3219,8,FALSE)</f>
        <v>tier - 3</v>
      </c>
      <c r="P879" s="35" t="str">
        <f>VLOOKUP(A879,'Hospitalisation Details'!A877:M3219,9,FALSE)</f>
        <v>R1013</v>
      </c>
      <c r="Q879" s="35">
        <f ca="1">VLOOKUP(A879,'Hospitalisation Details'!A877:M3219,13,FALSE)</f>
        <v>58</v>
      </c>
      <c r="R879" s="32"/>
    </row>
    <row r="880" spans="1:18" ht="15.75" x14ac:dyDescent="0.25">
      <c r="A880" s="42" t="s">
        <v>1484</v>
      </c>
      <c r="B880" s="35" t="str">
        <f>VLOOKUP(A880,'Customer Names'!A877:D3212,3,FALSE)</f>
        <v>Phillippi</v>
      </c>
      <c r="C880" s="35">
        <f>VLOOKUP(A880,'Medical Examinations'!A878:M3220,2,FALSE)</f>
        <v>39.86</v>
      </c>
      <c r="D880" s="35">
        <f>VLOOKUP(A880,'Medical Examinations'!A878:M3220,3,FALSE)</f>
        <v>11.84</v>
      </c>
      <c r="E880" s="35" t="str">
        <f>VLOOKUP(A880,'Medical Examinations'!A878:M3220,4,FALSE)</f>
        <v>yes</v>
      </c>
      <c r="F880" s="35" t="str">
        <f>VLOOKUP(A880,'Medical Examinations'!A878:M3220,5,FALSE)</f>
        <v>No</v>
      </c>
      <c r="G880" s="35" t="str">
        <f>VLOOKUP(A880,'Medical Examinations'!A878:M3220,6,FALSE)</f>
        <v>No</v>
      </c>
      <c r="H880" s="35">
        <f>VLOOKUP(A880,'Medical Examinations'!$A$2:$M$2344,7,FALSE)</f>
        <v>1</v>
      </c>
      <c r="I880" s="35" t="str">
        <f>VLOOKUP(A880,'Medical Examinations'!A878:M3220,8,FALSE)</f>
        <v>No</v>
      </c>
      <c r="J880" s="35" t="str">
        <f>VLOOKUP(A880,'Medical Examinations'!A878:M3220,9,FALSE)</f>
        <v>OBESITY</v>
      </c>
      <c r="K880" s="35" t="str">
        <f>VLOOKUP(A880,'Medical Examinations'!A878:M3220,10,FALSE)</f>
        <v>DIABETES</v>
      </c>
      <c r="L880" s="47">
        <f>VLOOKUP(A880,'Hospitalisation Details'!A878:M3220,12,FALSE)</f>
        <v>31637</v>
      </c>
      <c r="M880" s="34">
        <f>VLOOKUP(A880,'Hospitalisation Details'!A869:M3211,6,FALSE)</f>
        <v>12255.04</v>
      </c>
      <c r="N880" s="35" t="str">
        <f>VLOOKUP(A880,'Hospitalisation Details'!A878:M3220,7,FALSE)</f>
        <v>tier - 3</v>
      </c>
      <c r="O880" s="35" t="str">
        <f>VLOOKUP(A880,'Hospitalisation Details'!A878:M3220,8,FALSE)</f>
        <v>tier - 2</v>
      </c>
      <c r="P880" s="35" t="str">
        <f>VLOOKUP(A880,'Hospitalisation Details'!A878:M3220,9,FALSE)</f>
        <v>R1026</v>
      </c>
      <c r="Q880" s="35">
        <f ca="1">VLOOKUP(A880,'Hospitalisation Details'!A878:M3220,13,FALSE)</f>
        <v>38</v>
      </c>
      <c r="R880" s="32"/>
    </row>
    <row r="881" spans="1:18" ht="15.75" x14ac:dyDescent="0.25">
      <c r="A881" s="43" t="s">
        <v>1483</v>
      </c>
      <c r="B881" s="35" t="str">
        <f>VLOOKUP(A881,'Customer Names'!A878:D3213,3,FALSE)</f>
        <v>Hoskins</v>
      </c>
      <c r="C881" s="35">
        <f>VLOOKUP(A881,'Medical Examinations'!A879:M3221,2,FALSE)</f>
        <v>42.13</v>
      </c>
      <c r="D881" s="35">
        <f>VLOOKUP(A881,'Medical Examinations'!A879:M3221,3,FALSE)</f>
        <v>4.66</v>
      </c>
      <c r="E881" s="35" t="str">
        <f>VLOOKUP(A881,'Medical Examinations'!A879:M3221,4,FALSE)</f>
        <v>No</v>
      </c>
      <c r="F881" s="35" t="str">
        <f>VLOOKUP(A881,'Medical Examinations'!A879:M3221,5,FALSE)</f>
        <v>No</v>
      </c>
      <c r="G881" s="35" t="str">
        <f>VLOOKUP(A881,'Medical Examinations'!A879:M3221,6,FALSE)</f>
        <v>No</v>
      </c>
      <c r="H881" s="35">
        <f>VLOOKUP(A881,'Medical Examinations'!$A$2:$M$2344,7,FALSE)</f>
        <v>0</v>
      </c>
      <c r="I881" s="35" t="str">
        <f>VLOOKUP(A881,'Medical Examinations'!A879:M3221,8,FALSE)</f>
        <v>No</v>
      </c>
      <c r="J881" s="35" t="str">
        <f>VLOOKUP(A881,'Medical Examinations'!A879:M3221,9,FALSE)</f>
        <v>OBESITY</v>
      </c>
      <c r="K881" s="35" t="str">
        <f>VLOOKUP(A881,'Medical Examinations'!A879:M3221,10,FALSE)</f>
        <v>NORMAL</v>
      </c>
      <c r="L881" s="47">
        <f>VLOOKUP(A881,'Hospitalisation Details'!A879:M3221,12,FALSE)</f>
        <v>32835</v>
      </c>
      <c r="M881" s="34">
        <f>VLOOKUP(A881,'Hospitalisation Details'!A870:M3212,6,FALSE)</f>
        <v>12254.44</v>
      </c>
      <c r="N881" s="35" t="str">
        <f>VLOOKUP(A881,'Hospitalisation Details'!A879:M3221,7,FALSE)</f>
        <v>tier - 3</v>
      </c>
      <c r="O881" s="35" t="str">
        <f>VLOOKUP(A881,'Hospitalisation Details'!A879:M3221,8,FALSE)</f>
        <v>tier - 3</v>
      </c>
      <c r="P881" s="35" t="str">
        <f>VLOOKUP(A881,'Hospitalisation Details'!A879:M3221,9,FALSE)</f>
        <v>R1026</v>
      </c>
      <c r="Q881" s="35">
        <f ca="1">VLOOKUP(A881,'Hospitalisation Details'!A879:M3221,13,FALSE)</f>
        <v>35</v>
      </c>
      <c r="R881" s="32"/>
    </row>
    <row r="882" spans="1:18" ht="15.75" x14ac:dyDescent="0.25">
      <c r="A882" s="42" t="s">
        <v>1482</v>
      </c>
      <c r="B882" s="35" t="str">
        <f>VLOOKUP(A882,'Customer Names'!A879:D3214,3,FALSE)</f>
        <v>Imbalzano Zegar</v>
      </c>
      <c r="C882" s="35">
        <f>VLOOKUP(A882,'Medical Examinations'!A880:M3222,2,FALSE)</f>
        <v>35.99</v>
      </c>
      <c r="D882" s="35">
        <f>VLOOKUP(A882,'Medical Examinations'!A880:M3222,3,FALSE)</f>
        <v>11.11</v>
      </c>
      <c r="E882" s="35" t="str">
        <f>VLOOKUP(A882,'Medical Examinations'!A880:M3222,4,FALSE)</f>
        <v>No</v>
      </c>
      <c r="F882" s="35" t="str">
        <f>VLOOKUP(A882,'Medical Examinations'!A880:M3222,5,FALSE)</f>
        <v>No</v>
      </c>
      <c r="G882" s="35" t="str">
        <f>VLOOKUP(A882,'Medical Examinations'!A880:M3222,6,FALSE)</f>
        <v>No</v>
      </c>
      <c r="H882" s="35">
        <f>VLOOKUP(A882,'Medical Examinations'!$A$2:$M$2344,7,FALSE)</f>
        <v>0</v>
      </c>
      <c r="I882" s="35" t="str">
        <f>VLOOKUP(A882,'Medical Examinations'!A880:M3222,8,FALSE)</f>
        <v>No</v>
      </c>
      <c r="J882" s="35" t="str">
        <f>VLOOKUP(A882,'Medical Examinations'!A880:M3222,9,FALSE)</f>
        <v>OBESITY</v>
      </c>
      <c r="K882" s="35" t="str">
        <f>VLOOKUP(A882,'Medical Examinations'!A880:M3222,10,FALSE)</f>
        <v>DIABETES</v>
      </c>
      <c r="L882" s="47">
        <f>VLOOKUP(A882,'Hospitalisation Details'!A880:M3222,12,FALSE)</f>
        <v>27203</v>
      </c>
      <c r="M882" s="34">
        <f>VLOOKUP(A882,'Hospitalisation Details'!A871:M3213,6,FALSE)</f>
        <v>12245.17</v>
      </c>
      <c r="N882" s="35" t="str">
        <f>VLOOKUP(A882,'Hospitalisation Details'!A880:M3222,7,FALSE)</f>
        <v>tier - 3</v>
      </c>
      <c r="O882" s="35" t="str">
        <f>VLOOKUP(A882,'Hospitalisation Details'!A880:M3222,8,FALSE)</f>
        <v>tier - 1</v>
      </c>
      <c r="P882" s="35" t="str">
        <f>VLOOKUP(A882,'Hospitalisation Details'!A880:M3222,9,FALSE)</f>
        <v>R1012</v>
      </c>
      <c r="Q882" s="35">
        <f ca="1">VLOOKUP(A882,'Hospitalisation Details'!A880:M3222,13,FALSE)</f>
        <v>50</v>
      </c>
      <c r="R882" s="32"/>
    </row>
    <row r="883" spans="1:18" ht="15.75" x14ac:dyDescent="0.25">
      <c r="A883" s="43" t="s">
        <v>1481</v>
      </c>
      <c r="B883" s="35" t="str">
        <f>VLOOKUP(A883,'Customer Names'!A880:D3215,3,FALSE)</f>
        <v>Triedman</v>
      </c>
      <c r="C883" s="35">
        <f>VLOOKUP(A883,'Medical Examinations'!A881:M3223,2,FALSE)</f>
        <v>35.200000000000003</v>
      </c>
      <c r="D883" s="35">
        <f>VLOOKUP(A883,'Medical Examinations'!A881:M3223,3,FALSE)</f>
        <v>7.72</v>
      </c>
      <c r="E883" s="35" t="str">
        <f>VLOOKUP(A883,'Medical Examinations'!A881:M3223,4,FALSE)</f>
        <v>yes</v>
      </c>
      <c r="F883" s="35" t="str">
        <f>VLOOKUP(A883,'Medical Examinations'!A881:M3223,5,FALSE)</f>
        <v>No</v>
      </c>
      <c r="G883" s="35" t="str">
        <f>VLOOKUP(A883,'Medical Examinations'!A881:M3223,6,FALSE)</f>
        <v>Yes</v>
      </c>
      <c r="H883" s="35">
        <f>VLOOKUP(A883,'Medical Examinations'!$A$2:$M$2344,7,FALSE)</f>
        <v>1</v>
      </c>
      <c r="I883" s="35" t="str">
        <f>VLOOKUP(A883,'Medical Examinations'!A881:M3223,8,FALSE)</f>
        <v>No</v>
      </c>
      <c r="J883" s="35" t="str">
        <f>VLOOKUP(A883,'Medical Examinations'!A881:M3223,9,FALSE)</f>
        <v>OBESITY</v>
      </c>
      <c r="K883" s="35" t="str">
        <f>VLOOKUP(A883,'Medical Examinations'!A881:M3223,10,FALSE)</f>
        <v>DIABETES</v>
      </c>
      <c r="L883" s="47">
        <f>VLOOKUP(A883,'Hospitalisation Details'!A881:M3223,12,FALSE)</f>
        <v>23209</v>
      </c>
      <c r="M883" s="34">
        <f>VLOOKUP(A883,'Hospitalisation Details'!A872:M3214,6,FALSE)</f>
        <v>12244.53</v>
      </c>
      <c r="N883" s="35" t="str">
        <f>VLOOKUP(A883,'Hospitalisation Details'!A881:M3223,7,FALSE)</f>
        <v>tier - 3</v>
      </c>
      <c r="O883" s="35" t="str">
        <f>VLOOKUP(A883,'Hospitalisation Details'!A881:M3223,8,FALSE)</f>
        <v>tier - 1</v>
      </c>
      <c r="P883" s="35" t="str">
        <f>VLOOKUP(A883,'Hospitalisation Details'!A881:M3223,9,FALSE)</f>
        <v>R1013</v>
      </c>
      <c r="Q883" s="35">
        <f ca="1">VLOOKUP(A883,'Hospitalisation Details'!A881:M3223,13,FALSE)</f>
        <v>61</v>
      </c>
      <c r="R883" s="32"/>
    </row>
    <row r="884" spans="1:18" ht="15.75" x14ac:dyDescent="0.25">
      <c r="A884" s="42" t="s">
        <v>1480</v>
      </c>
      <c r="B884" s="35" t="str">
        <f>VLOOKUP(A884,'Customer Names'!A881:D3216,3,FALSE)</f>
        <v>Lovuolo</v>
      </c>
      <c r="C884" s="35">
        <f>VLOOKUP(A884,'Medical Examinations'!A882:M3224,2,FALSE)</f>
        <v>29.91</v>
      </c>
      <c r="D884" s="35">
        <f>VLOOKUP(A884,'Medical Examinations'!A882:M3224,3,FALSE)</f>
        <v>5.55</v>
      </c>
      <c r="E884" s="35" t="str">
        <f>VLOOKUP(A884,'Medical Examinations'!A882:M3224,4,FALSE)</f>
        <v>yes</v>
      </c>
      <c r="F884" s="35" t="str">
        <f>VLOOKUP(A884,'Medical Examinations'!A882:M3224,5,FALSE)</f>
        <v>No</v>
      </c>
      <c r="G884" s="35" t="str">
        <f>VLOOKUP(A884,'Medical Examinations'!A882:M3224,6,FALSE)</f>
        <v>No</v>
      </c>
      <c r="H884" s="35">
        <f>VLOOKUP(A884,'Medical Examinations'!$A$2:$M$2344,7,FALSE)</f>
        <v>2</v>
      </c>
      <c r="I884" s="35" t="str">
        <f>VLOOKUP(A884,'Medical Examinations'!A882:M3224,8,FALSE)</f>
        <v>No</v>
      </c>
      <c r="J884" s="35" t="str">
        <f>VLOOKUP(A884,'Medical Examinations'!A882:M3224,9,FALSE)</f>
        <v>OVERWEIGHT</v>
      </c>
      <c r="K884" s="35" t="str">
        <f>VLOOKUP(A884,'Medical Examinations'!A882:M3224,10,FALSE)</f>
        <v>NORMAL</v>
      </c>
      <c r="L884" s="47">
        <f>VLOOKUP(A884,'Hospitalisation Details'!A882:M3224,12,FALSE)</f>
        <v>24317</v>
      </c>
      <c r="M884" s="34">
        <f>VLOOKUP(A884,'Hospitalisation Details'!A873:M3215,6,FALSE)</f>
        <v>12237.73</v>
      </c>
      <c r="N884" s="35" t="str">
        <f>VLOOKUP(A884,'Hospitalisation Details'!A882:M3224,7,FALSE)</f>
        <v>tier - 3</v>
      </c>
      <c r="O884" s="35" t="str">
        <f>VLOOKUP(A884,'Hospitalisation Details'!A882:M3224,8,FALSE)</f>
        <v>tier - 3</v>
      </c>
      <c r="P884" s="35" t="str">
        <f>VLOOKUP(A884,'Hospitalisation Details'!A882:M3224,9,FALSE)</f>
        <v>R1012</v>
      </c>
      <c r="Q884" s="35">
        <f ca="1">VLOOKUP(A884,'Hospitalisation Details'!A882:M3224,13,FALSE)</f>
        <v>58</v>
      </c>
      <c r="R884" s="32"/>
    </row>
    <row r="885" spans="1:18" ht="15.75" x14ac:dyDescent="0.25">
      <c r="A885" s="43" t="s">
        <v>1479</v>
      </c>
      <c r="B885" s="35" t="str">
        <f>VLOOKUP(A885,'Customer Names'!A882:D3217,3,FALSE)</f>
        <v>Chung</v>
      </c>
      <c r="C885" s="35">
        <f>VLOOKUP(A885,'Medical Examinations'!A883:M3225,2,FALSE)</f>
        <v>36.479999999999997</v>
      </c>
      <c r="D885" s="35">
        <f>VLOOKUP(A885,'Medical Examinations'!A883:M3225,3,FALSE)</f>
        <v>5.05</v>
      </c>
      <c r="E885" s="35" t="str">
        <f>VLOOKUP(A885,'Medical Examinations'!A883:M3225,4,FALSE)</f>
        <v>yes</v>
      </c>
      <c r="F885" s="35" t="str">
        <f>VLOOKUP(A885,'Medical Examinations'!A883:M3225,5,FALSE)</f>
        <v>No</v>
      </c>
      <c r="G885" s="35" t="str">
        <f>VLOOKUP(A885,'Medical Examinations'!A883:M3225,6,FALSE)</f>
        <v>No</v>
      </c>
      <c r="H885" s="35">
        <f>VLOOKUP(A885,'Medical Examinations'!$A$2:$M$2344,7,FALSE)</f>
        <v>1</v>
      </c>
      <c r="I885" s="35" t="str">
        <f>VLOOKUP(A885,'Medical Examinations'!A883:M3225,8,FALSE)</f>
        <v>No</v>
      </c>
      <c r="J885" s="35" t="str">
        <f>VLOOKUP(A885,'Medical Examinations'!A883:M3225,9,FALSE)</f>
        <v>OBESITY</v>
      </c>
      <c r="K885" s="35" t="str">
        <f>VLOOKUP(A885,'Medical Examinations'!A883:M3225,10,FALSE)</f>
        <v>NORMAL</v>
      </c>
      <c r="L885" s="47">
        <f>VLOOKUP(A885,'Hospitalisation Details'!A883:M3225,12,FALSE)</f>
        <v>23665</v>
      </c>
      <c r="M885" s="34">
        <f>VLOOKUP(A885,'Hospitalisation Details'!A874:M3216,6,FALSE)</f>
        <v>12235.84</v>
      </c>
      <c r="N885" s="35" t="str">
        <f>VLOOKUP(A885,'Hospitalisation Details'!A883:M3225,7,FALSE)</f>
        <v>tier - 3</v>
      </c>
      <c r="O885" s="35" t="str">
        <f>VLOOKUP(A885,'Hospitalisation Details'!A883:M3225,8,FALSE)</f>
        <v>tier - 3</v>
      </c>
      <c r="P885" s="35" t="str">
        <f>VLOOKUP(A885,'Hospitalisation Details'!A883:M3225,9,FALSE)</f>
        <v>R1012</v>
      </c>
      <c r="Q885" s="35">
        <f ca="1">VLOOKUP(A885,'Hospitalisation Details'!A883:M3225,13,FALSE)</f>
        <v>60</v>
      </c>
      <c r="R885" s="32"/>
    </row>
    <row r="886" spans="1:18" ht="15.75" x14ac:dyDescent="0.25">
      <c r="A886" s="42" t="s">
        <v>1478</v>
      </c>
      <c r="B886" s="35" t="str">
        <f>VLOOKUP(A886,'Customer Names'!A883:D3218,3,FALSE)</f>
        <v>Newsom</v>
      </c>
      <c r="C886" s="35">
        <f>VLOOKUP(A886,'Medical Examinations'!A884:M3226,2,FALSE)</f>
        <v>27.5</v>
      </c>
      <c r="D886" s="35">
        <f>VLOOKUP(A886,'Medical Examinations'!A884:M3226,3,FALSE)</f>
        <v>8.69</v>
      </c>
      <c r="E886" s="35" t="str">
        <f>VLOOKUP(A886,'Medical Examinations'!A884:M3226,4,FALSE)</f>
        <v>yes</v>
      </c>
      <c r="F886" s="35" t="str">
        <f>VLOOKUP(A886,'Medical Examinations'!A884:M3226,5,FALSE)</f>
        <v>No</v>
      </c>
      <c r="G886" s="35" t="str">
        <f>VLOOKUP(A886,'Medical Examinations'!A884:M3226,6,FALSE)</f>
        <v>Yes</v>
      </c>
      <c r="H886" s="35">
        <f>VLOOKUP(A886,'Medical Examinations'!$A$2:$M$2344,7,FALSE)</f>
        <v>1</v>
      </c>
      <c r="I886" s="35" t="str">
        <f>VLOOKUP(A886,'Medical Examinations'!A884:M3226,8,FALSE)</f>
        <v>No</v>
      </c>
      <c r="J886" s="35" t="str">
        <f>VLOOKUP(A886,'Medical Examinations'!A884:M3226,9,FALSE)</f>
        <v>OVERWEIGHT</v>
      </c>
      <c r="K886" s="35" t="str">
        <f>VLOOKUP(A886,'Medical Examinations'!A884:M3226,10,FALSE)</f>
        <v>DIABETES</v>
      </c>
      <c r="L886" s="47">
        <f>VLOOKUP(A886,'Hospitalisation Details'!A884:M3226,12,FALSE)</f>
        <v>23211</v>
      </c>
      <c r="M886" s="34">
        <f>VLOOKUP(A886,'Hospitalisation Details'!A875:M3217,6,FALSE)</f>
        <v>12233.83</v>
      </c>
      <c r="N886" s="35" t="str">
        <f>VLOOKUP(A886,'Hospitalisation Details'!A884:M3226,7,FALSE)</f>
        <v>tier - 3</v>
      </c>
      <c r="O886" s="35" t="str">
        <f>VLOOKUP(A886,'Hospitalisation Details'!A884:M3226,8,FALSE)</f>
        <v>tier - 1</v>
      </c>
      <c r="P886" s="35" t="str">
        <f>VLOOKUP(A886,'Hospitalisation Details'!A884:M3226,9,FALSE)</f>
        <v>R1011</v>
      </c>
      <c r="Q886" s="35">
        <f ca="1">VLOOKUP(A886,'Hospitalisation Details'!A884:M3226,13,FALSE)</f>
        <v>61</v>
      </c>
      <c r="R886" s="32"/>
    </row>
    <row r="887" spans="1:18" ht="15.75" x14ac:dyDescent="0.25">
      <c r="A887" s="43" t="s">
        <v>1477</v>
      </c>
      <c r="B887" s="35" t="str">
        <f>VLOOKUP(A887,'Customer Names'!A884:D3219,3,FALSE)</f>
        <v>Harrington</v>
      </c>
      <c r="C887" s="35">
        <f>VLOOKUP(A887,'Medical Examinations'!A885:M3227,2,FALSE)</f>
        <v>33.44</v>
      </c>
      <c r="D887" s="35">
        <f>VLOOKUP(A887,'Medical Examinations'!A885:M3227,3,FALSE)</f>
        <v>5.9</v>
      </c>
      <c r="E887" s="35" t="str">
        <f>VLOOKUP(A887,'Medical Examinations'!A885:M3227,4,FALSE)</f>
        <v>yes</v>
      </c>
      <c r="F887" s="35" t="str">
        <f>VLOOKUP(A887,'Medical Examinations'!A885:M3227,5,FALSE)</f>
        <v>No</v>
      </c>
      <c r="G887" s="35" t="str">
        <f>VLOOKUP(A887,'Medical Examinations'!A885:M3227,6,FALSE)</f>
        <v>No</v>
      </c>
      <c r="H887" s="35">
        <f>VLOOKUP(A887,'Medical Examinations'!$A$2:$M$2344,7,FALSE)</f>
        <v>1</v>
      </c>
      <c r="I887" s="35" t="str">
        <f>VLOOKUP(A887,'Medical Examinations'!A885:M3227,8,FALSE)</f>
        <v>No</v>
      </c>
      <c r="J887" s="35" t="str">
        <f>VLOOKUP(A887,'Medical Examinations'!A885:M3227,9,FALSE)</f>
        <v>OBESITY</v>
      </c>
      <c r="K887" s="35" t="str">
        <f>VLOOKUP(A887,'Medical Examinations'!A885:M3227,10,FALSE)</f>
        <v>PREDIABETES</v>
      </c>
      <c r="L887" s="47">
        <f>VLOOKUP(A887,'Hospitalisation Details'!A885:M3227,12,FALSE)</f>
        <v>23552</v>
      </c>
      <c r="M887" s="34">
        <f>VLOOKUP(A887,'Hospitalisation Details'!A876:M3218,6,FALSE)</f>
        <v>12231.61</v>
      </c>
      <c r="N887" s="35" t="str">
        <f>VLOOKUP(A887,'Hospitalisation Details'!A885:M3227,7,FALSE)</f>
        <v>tier - 3</v>
      </c>
      <c r="O887" s="35" t="str">
        <f>VLOOKUP(A887,'Hospitalisation Details'!A885:M3227,8,FALSE)</f>
        <v>tier - 3</v>
      </c>
      <c r="P887" s="35" t="str">
        <f>VLOOKUP(A887,'Hospitalisation Details'!A885:M3227,9,FALSE)</f>
        <v>R1012</v>
      </c>
      <c r="Q887" s="35">
        <f ca="1">VLOOKUP(A887,'Hospitalisation Details'!A885:M3227,13,FALSE)</f>
        <v>60</v>
      </c>
      <c r="R887" s="32"/>
    </row>
    <row r="888" spans="1:18" ht="15.75" x14ac:dyDescent="0.25">
      <c r="A888" s="42" t="s">
        <v>1476</v>
      </c>
      <c r="B888" s="35" t="str">
        <f>VLOOKUP(A888,'Customer Names'!A885:D3220,3,FALSE)</f>
        <v>Hoffman</v>
      </c>
      <c r="C888" s="35">
        <f>VLOOKUP(A888,'Medical Examinations'!A886:M3228,2,FALSE)</f>
        <v>28.215</v>
      </c>
      <c r="D888" s="35">
        <f>VLOOKUP(A888,'Medical Examinations'!A886:M3228,3,FALSE)</f>
        <v>6.29</v>
      </c>
      <c r="E888" s="35" t="str">
        <f>VLOOKUP(A888,'Medical Examinations'!A886:M3228,4,FALSE)</f>
        <v>yes</v>
      </c>
      <c r="F888" s="35" t="str">
        <f>VLOOKUP(A888,'Medical Examinations'!A886:M3228,5,FALSE)</f>
        <v>No</v>
      </c>
      <c r="G888" s="35" t="str">
        <f>VLOOKUP(A888,'Medical Examinations'!A886:M3228,6,FALSE)</f>
        <v>No</v>
      </c>
      <c r="H888" s="35">
        <f>VLOOKUP(A888,'Medical Examinations'!$A$2:$M$2344,7,FALSE)</f>
        <v>1</v>
      </c>
      <c r="I888" s="35" t="str">
        <f>VLOOKUP(A888,'Medical Examinations'!A886:M3228,8,FALSE)</f>
        <v>No</v>
      </c>
      <c r="J888" s="35" t="str">
        <f>VLOOKUP(A888,'Medical Examinations'!A886:M3228,9,FALSE)</f>
        <v>OVERWEIGHT</v>
      </c>
      <c r="K888" s="35" t="str">
        <f>VLOOKUP(A888,'Medical Examinations'!A886:M3228,10,FALSE)</f>
        <v>PREDIABETES</v>
      </c>
      <c r="L888" s="47">
        <f>VLOOKUP(A888,'Hospitalisation Details'!A886:M3228,12,FALSE)</f>
        <v>23560</v>
      </c>
      <c r="M888" s="34">
        <f>VLOOKUP(A888,'Hospitalisation Details'!A877:M3219,6,FALSE)</f>
        <v>12224.35</v>
      </c>
      <c r="N888" s="35" t="str">
        <f>VLOOKUP(A888,'Hospitalisation Details'!A886:M3228,7,FALSE)</f>
        <v>tier - 3</v>
      </c>
      <c r="O888" s="35" t="str">
        <f>VLOOKUP(A888,'Hospitalisation Details'!A886:M3228,8,FALSE)</f>
        <v>tier - 1</v>
      </c>
      <c r="P888" s="35" t="str">
        <f>VLOOKUP(A888,'Hospitalisation Details'!A886:M3228,9,FALSE)</f>
        <v>R1012</v>
      </c>
      <c r="Q888" s="35">
        <f ca="1">VLOOKUP(A888,'Hospitalisation Details'!A886:M3228,13,FALSE)</f>
        <v>60</v>
      </c>
      <c r="R888" s="32"/>
    </row>
    <row r="889" spans="1:18" ht="15.75" x14ac:dyDescent="0.25">
      <c r="A889" s="43" t="s">
        <v>1475</v>
      </c>
      <c r="B889" s="35" t="str">
        <f>VLOOKUP(A889,'Customer Names'!A886:D3221,3,FALSE)</f>
        <v>Van Vugt</v>
      </c>
      <c r="C889" s="35">
        <f>VLOOKUP(A889,'Medical Examinations'!A887:M3229,2,FALSE)</f>
        <v>27.17</v>
      </c>
      <c r="D889" s="35">
        <f>VLOOKUP(A889,'Medical Examinations'!A887:M3229,3,FALSE)</f>
        <v>5.84</v>
      </c>
      <c r="E889" s="35" t="str">
        <f>VLOOKUP(A889,'Medical Examinations'!A887:M3229,4,FALSE)</f>
        <v>yes</v>
      </c>
      <c r="F889" s="35" t="str">
        <f>VLOOKUP(A889,'Medical Examinations'!A887:M3229,5,FALSE)</f>
        <v>No</v>
      </c>
      <c r="G889" s="35" t="str">
        <f>VLOOKUP(A889,'Medical Examinations'!A887:M3229,6,FALSE)</f>
        <v>No</v>
      </c>
      <c r="H889" s="35">
        <f>VLOOKUP(A889,'Medical Examinations'!$A$2:$M$2344,7,FALSE)</f>
        <v>1</v>
      </c>
      <c r="I889" s="35" t="str">
        <f>VLOOKUP(A889,'Medical Examinations'!A887:M3229,8,FALSE)</f>
        <v>No</v>
      </c>
      <c r="J889" s="35" t="str">
        <f>VLOOKUP(A889,'Medical Examinations'!A887:M3229,9,FALSE)</f>
        <v>OVERWEIGHT</v>
      </c>
      <c r="K889" s="35" t="str">
        <f>VLOOKUP(A889,'Medical Examinations'!A887:M3229,10,FALSE)</f>
        <v>PREDIABETES</v>
      </c>
      <c r="L889" s="47">
        <f>VLOOKUP(A889,'Hospitalisation Details'!A887:M3229,12,FALSE)</f>
        <v>23578</v>
      </c>
      <c r="M889" s="34">
        <f>VLOOKUP(A889,'Hospitalisation Details'!A878:M3220,6,FALSE)</f>
        <v>12222.9</v>
      </c>
      <c r="N889" s="35" t="str">
        <f>VLOOKUP(A889,'Hospitalisation Details'!A887:M3229,7,FALSE)</f>
        <v>tier - 3</v>
      </c>
      <c r="O889" s="35" t="str">
        <f>VLOOKUP(A889,'Hospitalisation Details'!A887:M3229,8,FALSE)</f>
        <v>tier - 2</v>
      </c>
      <c r="P889" s="35" t="str">
        <f>VLOOKUP(A889,'Hospitalisation Details'!A887:M3229,9,FALSE)</f>
        <v>R1012</v>
      </c>
      <c r="Q889" s="35">
        <f ca="1">VLOOKUP(A889,'Hospitalisation Details'!A887:M3229,13,FALSE)</f>
        <v>60</v>
      </c>
      <c r="R889" s="32"/>
    </row>
    <row r="890" spans="1:18" ht="15.75" x14ac:dyDescent="0.25">
      <c r="A890" s="42" t="s">
        <v>1474</v>
      </c>
      <c r="B890" s="35" t="str">
        <f>VLOOKUP(A890,'Customer Names'!A887:D3222,3,FALSE)</f>
        <v>Feehley</v>
      </c>
      <c r="C890" s="35">
        <f>VLOOKUP(A890,'Medical Examinations'!A888:M3230,2,FALSE)</f>
        <v>35.380000000000003</v>
      </c>
      <c r="D890" s="35">
        <f>VLOOKUP(A890,'Medical Examinations'!A888:M3230,3,FALSE)</f>
        <v>6.12</v>
      </c>
      <c r="E890" s="35" t="str">
        <f>VLOOKUP(A890,'Medical Examinations'!A888:M3230,4,FALSE)</f>
        <v>No</v>
      </c>
      <c r="F890" s="35" t="str">
        <f>VLOOKUP(A890,'Medical Examinations'!A888:M3230,5,FALSE)</f>
        <v>No</v>
      </c>
      <c r="G890" s="35" t="str">
        <f>VLOOKUP(A890,'Medical Examinations'!A888:M3230,6,FALSE)</f>
        <v>No</v>
      </c>
      <c r="H890" s="35">
        <f>VLOOKUP(A890,'Medical Examinations'!$A$2:$M$2344,7,FALSE)</f>
        <v>0</v>
      </c>
      <c r="I890" s="35" t="str">
        <f>VLOOKUP(A890,'Medical Examinations'!A888:M3230,8,FALSE)</f>
        <v>No</v>
      </c>
      <c r="J890" s="35" t="str">
        <f>VLOOKUP(A890,'Medical Examinations'!A888:M3230,9,FALSE)</f>
        <v>OBESITY</v>
      </c>
      <c r="K890" s="35" t="str">
        <f>VLOOKUP(A890,'Medical Examinations'!A888:M3230,10,FALSE)</f>
        <v>PREDIABETES</v>
      </c>
      <c r="L890" s="47">
        <f>VLOOKUP(A890,'Hospitalisation Details'!A888:M3230,12,FALSE)</f>
        <v>28351</v>
      </c>
      <c r="M890" s="34">
        <f>VLOOKUP(A890,'Hospitalisation Details'!A879:M3221,6,FALSE)</f>
        <v>12218.7</v>
      </c>
      <c r="N890" s="35" t="str">
        <f>VLOOKUP(A890,'Hospitalisation Details'!A888:M3230,7,FALSE)</f>
        <v>tier - 3</v>
      </c>
      <c r="O890" s="35" t="str">
        <f>VLOOKUP(A890,'Hospitalisation Details'!A888:M3230,8,FALSE)</f>
        <v>tier - 1</v>
      </c>
      <c r="P890" s="35" t="str">
        <f>VLOOKUP(A890,'Hospitalisation Details'!A888:M3230,9,FALSE)</f>
        <v>R1012</v>
      </c>
      <c r="Q890" s="35">
        <f ca="1">VLOOKUP(A890,'Hospitalisation Details'!A888:M3230,13,FALSE)</f>
        <v>47</v>
      </c>
      <c r="R890" s="32"/>
    </row>
    <row r="891" spans="1:18" ht="15.75" x14ac:dyDescent="0.25">
      <c r="A891" s="43" t="s">
        <v>1473</v>
      </c>
      <c r="B891" s="35" t="str">
        <f>VLOOKUP(A891,'Customer Names'!A888:D3223,3,FALSE)</f>
        <v>Ashworth</v>
      </c>
      <c r="C891" s="35">
        <f>VLOOKUP(A891,'Medical Examinations'!A889:M3231,2,FALSE)</f>
        <v>43.48</v>
      </c>
      <c r="D891" s="35">
        <f>VLOOKUP(A891,'Medical Examinations'!A889:M3231,3,FALSE)</f>
        <v>6.24</v>
      </c>
      <c r="E891" s="35" t="str">
        <f>VLOOKUP(A891,'Medical Examinations'!A889:M3231,4,FALSE)</f>
        <v>No</v>
      </c>
      <c r="F891" s="35" t="str">
        <f>VLOOKUP(A891,'Medical Examinations'!A889:M3231,5,FALSE)</f>
        <v>No</v>
      </c>
      <c r="G891" s="35" t="str">
        <f>VLOOKUP(A891,'Medical Examinations'!A889:M3231,6,FALSE)</f>
        <v>No</v>
      </c>
      <c r="H891" s="35">
        <f>VLOOKUP(A891,'Medical Examinations'!$A$2:$M$2344,7,FALSE)</f>
        <v>0</v>
      </c>
      <c r="I891" s="35" t="str">
        <f>VLOOKUP(A891,'Medical Examinations'!A889:M3231,8,FALSE)</f>
        <v>No</v>
      </c>
      <c r="J891" s="35" t="str">
        <f>VLOOKUP(A891,'Medical Examinations'!A889:M3231,9,FALSE)</f>
        <v>OBESITY</v>
      </c>
      <c r="K891" s="35" t="str">
        <f>VLOOKUP(A891,'Medical Examinations'!A889:M3231,10,FALSE)</f>
        <v>PREDIABETES</v>
      </c>
      <c r="L891" s="47">
        <f>VLOOKUP(A891,'Hospitalisation Details'!A889:M3231,12,FALSE)</f>
        <v>33479</v>
      </c>
      <c r="M891" s="34">
        <f>VLOOKUP(A891,'Hospitalisation Details'!A880:M3222,6,FALSE)</f>
        <v>12198.64</v>
      </c>
      <c r="N891" s="35" t="str">
        <f>VLOOKUP(A891,'Hospitalisation Details'!A889:M3231,7,FALSE)</f>
        <v>tier - 3</v>
      </c>
      <c r="O891" s="35" t="str">
        <f>VLOOKUP(A891,'Hospitalisation Details'!A889:M3231,8,FALSE)</f>
        <v>tier - 3</v>
      </c>
      <c r="P891" s="35" t="str">
        <f>VLOOKUP(A891,'Hospitalisation Details'!A889:M3231,9,FALSE)</f>
        <v>R1026</v>
      </c>
      <c r="Q891" s="35">
        <f ca="1">VLOOKUP(A891,'Hospitalisation Details'!A889:M3231,13,FALSE)</f>
        <v>33</v>
      </c>
      <c r="R891" s="32"/>
    </row>
    <row r="892" spans="1:18" ht="15.75" x14ac:dyDescent="0.25">
      <c r="A892" s="42" t="s">
        <v>1472</v>
      </c>
      <c r="B892" s="35" t="str">
        <f>VLOOKUP(A892,'Customer Names'!A889:D3224,3,FALSE)</f>
        <v>Hansen</v>
      </c>
      <c r="C892" s="35">
        <f>VLOOKUP(A892,'Medical Examinations'!A890:M3232,2,FALSE)</f>
        <v>41.73</v>
      </c>
      <c r="D892" s="35">
        <f>VLOOKUP(A892,'Medical Examinations'!A890:M3232,3,FALSE)</f>
        <v>6.25</v>
      </c>
      <c r="E892" s="35" t="str">
        <f>VLOOKUP(A892,'Medical Examinations'!A890:M3232,4,FALSE)</f>
        <v>No</v>
      </c>
      <c r="F892" s="35" t="str">
        <f>VLOOKUP(A892,'Medical Examinations'!A890:M3232,5,FALSE)</f>
        <v>No</v>
      </c>
      <c r="G892" s="35" t="str">
        <f>VLOOKUP(A892,'Medical Examinations'!A890:M3232,6,FALSE)</f>
        <v>No</v>
      </c>
      <c r="H892" s="35">
        <f>VLOOKUP(A892,'Medical Examinations'!$A$2:$M$2344,7,FALSE)</f>
        <v>1</v>
      </c>
      <c r="I892" s="35" t="str">
        <f>VLOOKUP(A892,'Medical Examinations'!A890:M3232,8,FALSE)</f>
        <v>No</v>
      </c>
      <c r="J892" s="35" t="str">
        <f>VLOOKUP(A892,'Medical Examinations'!A890:M3232,9,FALSE)</f>
        <v>OBESITY</v>
      </c>
      <c r="K892" s="35" t="str">
        <f>VLOOKUP(A892,'Medical Examinations'!A890:M3232,10,FALSE)</f>
        <v>PREDIABETES</v>
      </c>
      <c r="L892" s="47">
        <f>VLOOKUP(A892,'Hospitalisation Details'!A890:M3232,12,FALSE)</f>
        <v>32055</v>
      </c>
      <c r="M892" s="34">
        <f>VLOOKUP(A892,'Hospitalisation Details'!A881:M3223,6,FALSE)</f>
        <v>12148.2</v>
      </c>
      <c r="N892" s="35" t="str">
        <f>VLOOKUP(A892,'Hospitalisation Details'!A890:M3232,7,FALSE)</f>
        <v>tier - 3</v>
      </c>
      <c r="O892" s="35" t="str">
        <f>VLOOKUP(A892,'Hospitalisation Details'!A890:M3232,8,FALSE)</f>
        <v>tier - 3</v>
      </c>
      <c r="P892" s="35" t="str">
        <f>VLOOKUP(A892,'Hospitalisation Details'!A890:M3232,9,FALSE)</f>
        <v>R1012</v>
      </c>
      <c r="Q892" s="35">
        <f ca="1">VLOOKUP(A892,'Hospitalisation Details'!A890:M3232,13,FALSE)</f>
        <v>37</v>
      </c>
      <c r="R892" s="32"/>
    </row>
    <row r="893" spans="1:18" ht="15.75" x14ac:dyDescent="0.25">
      <c r="A893" s="43" t="s">
        <v>1471</v>
      </c>
      <c r="B893" s="35" t="str">
        <f>VLOOKUP(A893,'Customer Names'!A890:D3225,3,FALSE)</f>
        <v>Czyz</v>
      </c>
      <c r="C893" s="35">
        <f>VLOOKUP(A893,'Medical Examinations'!A891:M3233,2,FALSE)</f>
        <v>28.9</v>
      </c>
      <c r="D893" s="35">
        <f>VLOOKUP(A893,'Medical Examinations'!A891:M3233,3,FALSE)</f>
        <v>11.96</v>
      </c>
      <c r="E893" s="35" t="str">
        <f>VLOOKUP(A893,'Medical Examinations'!A891:M3233,4,FALSE)</f>
        <v>No</v>
      </c>
      <c r="F893" s="35" t="str">
        <f>VLOOKUP(A893,'Medical Examinations'!A891:M3233,5,FALSE)</f>
        <v>No</v>
      </c>
      <c r="G893" s="35" t="str">
        <f>VLOOKUP(A893,'Medical Examinations'!A891:M3233,6,FALSE)</f>
        <v>No</v>
      </c>
      <c r="H893" s="35">
        <f>VLOOKUP(A893,'Medical Examinations'!$A$2:$M$2344,7,FALSE)</f>
        <v>0</v>
      </c>
      <c r="I893" s="35" t="str">
        <f>VLOOKUP(A893,'Medical Examinations'!A891:M3233,8,FALSE)</f>
        <v>No</v>
      </c>
      <c r="J893" s="35" t="str">
        <f>VLOOKUP(A893,'Medical Examinations'!A891:M3233,9,FALSE)</f>
        <v>OVERWEIGHT</v>
      </c>
      <c r="K893" s="35" t="str">
        <f>VLOOKUP(A893,'Medical Examinations'!A891:M3233,10,FALSE)</f>
        <v>DIABETES</v>
      </c>
      <c r="L893" s="47">
        <f>VLOOKUP(A893,'Hospitalisation Details'!A891:M3233,12,FALSE)</f>
        <v>22904</v>
      </c>
      <c r="M893" s="34">
        <f>VLOOKUP(A893,'Hospitalisation Details'!A882:M3224,6,FALSE)</f>
        <v>12146.97</v>
      </c>
      <c r="N893" s="35" t="str">
        <f>VLOOKUP(A893,'Hospitalisation Details'!A891:M3233,7,FALSE)</f>
        <v>tier - 3</v>
      </c>
      <c r="O893" s="35" t="str">
        <f>VLOOKUP(A893,'Hospitalisation Details'!A891:M3233,8,FALSE)</f>
        <v>tier - 3</v>
      </c>
      <c r="P893" s="35" t="str">
        <f>VLOOKUP(A893,'Hospitalisation Details'!A891:M3233,9,FALSE)</f>
        <v>R1011</v>
      </c>
      <c r="Q893" s="35">
        <f ca="1">VLOOKUP(A893,'Hospitalisation Details'!A891:M3233,13,FALSE)</f>
        <v>62</v>
      </c>
      <c r="R893" s="32"/>
    </row>
    <row r="894" spans="1:18" ht="15.75" x14ac:dyDescent="0.25">
      <c r="A894" s="42" t="s">
        <v>1470</v>
      </c>
      <c r="B894" s="35" t="str">
        <f>VLOOKUP(A894,'Customer Names'!A891:D3226,3,FALSE)</f>
        <v>Bauder</v>
      </c>
      <c r="C894" s="35">
        <f>VLOOKUP(A894,'Medical Examinations'!A892:M3234,2,FALSE)</f>
        <v>25.74</v>
      </c>
      <c r="D894" s="35">
        <f>VLOOKUP(A894,'Medical Examinations'!A892:M3234,3,FALSE)</f>
        <v>7.69</v>
      </c>
      <c r="E894" s="35" t="str">
        <f>VLOOKUP(A894,'Medical Examinations'!A892:M3234,4,FALSE)</f>
        <v>No</v>
      </c>
      <c r="F894" s="35" t="str">
        <f>VLOOKUP(A894,'Medical Examinations'!A892:M3234,5,FALSE)</f>
        <v>No</v>
      </c>
      <c r="G894" s="35" t="str">
        <f>VLOOKUP(A894,'Medical Examinations'!A892:M3234,6,FALSE)</f>
        <v>No</v>
      </c>
      <c r="H894" s="35">
        <f>VLOOKUP(A894,'Medical Examinations'!$A$2:$M$2344,7,FALSE)</f>
        <v>0</v>
      </c>
      <c r="I894" s="35" t="str">
        <f>VLOOKUP(A894,'Medical Examinations'!A892:M3234,8,FALSE)</f>
        <v>No</v>
      </c>
      <c r="J894" s="35" t="str">
        <f>VLOOKUP(A894,'Medical Examinations'!A892:M3234,9,FALSE)</f>
        <v>OVERWEIGHT</v>
      </c>
      <c r="K894" s="35" t="str">
        <f>VLOOKUP(A894,'Medical Examinations'!A892:M3234,10,FALSE)</f>
        <v>DIABETES</v>
      </c>
      <c r="L894" s="47">
        <f>VLOOKUP(A894,'Hospitalisation Details'!A892:M3234,12,FALSE)</f>
        <v>22954</v>
      </c>
      <c r="M894" s="34">
        <f>VLOOKUP(A894,'Hospitalisation Details'!A883:M3225,6,FALSE)</f>
        <v>12142.58</v>
      </c>
      <c r="N894" s="35" t="str">
        <f>VLOOKUP(A894,'Hospitalisation Details'!A892:M3234,7,FALSE)</f>
        <v>tier - 3</v>
      </c>
      <c r="O894" s="35" t="str">
        <f>VLOOKUP(A894,'Hospitalisation Details'!A892:M3234,8,FALSE)</f>
        <v>tier - 2</v>
      </c>
      <c r="P894" s="35" t="str">
        <f>VLOOKUP(A894,'Hospitalisation Details'!A892:M3234,9,FALSE)</f>
        <v>R1013</v>
      </c>
      <c r="Q894" s="35">
        <f ca="1">VLOOKUP(A894,'Hospitalisation Details'!A892:M3234,13,FALSE)</f>
        <v>62</v>
      </c>
      <c r="R894" s="32"/>
    </row>
    <row r="895" spans="1:18" ht="15.75" x14ac:dyDescent="0.25">
      <c r="A895" s="43" t="s">
        <v>1469</v>
      </c>
      <c r="B895" s="35" t="str">
        <f>VLOOKUP(A895,'Customer Names'!A892:D3227,3,FALSE)</f>
        <v>Mendoza</v>
      </c>
      <c r="C895" s="35">
        <f>VLOOKUP(A895,'Medical Examinations'!A893:M3235,2,FALSE)</f>
        <v>36.06</v>
      </c>
      <c r="D895" s="35">
        <f>VLOOKUP(A895,'Medical Examinations'!A893:M3235,3,FALSE)</f>
        <v>8.83</v>
      </c>
      <c r="E895" s="35" t="str">
        <f>VLOOKUP(A895,'Medical Examinations'!A893:M3235,4,FALSE)</f>
        <v>No</v>
      </c>
      <c r="F895" s="35" t="str">
        <f>VLOOKUP(A895,'Medical Examinations'!A893:M3235,5,FALSE)</f>
        <v>No</v>
      </c>
      <c r="G895" s="35" t="str">
        <f>VLOOKUP(A895,'Medical Examinations'!A893:M3235,6,FALSE)</f>
        <v>No</v>
      </c>
      <c r="H895" s="35">
        <f>VLOOKUP(A895,'Medical Examinations'!$A$2:$M$2344,7,FALSE)</f>
        <v>0</v>
      </c>
      <c r="I895" s="35" t="str">
        <f>VLOOKUP(A895,'Medical Examinations'!A893:M3235,8,FALSE)</f>
        <v>No</v>
      </c>
      <c r="J895" s="35" t="str">
        <f>VLOOKUP(A895,'Medical Examinations'!A893:M3235,9,FALSE)</f>
        <v>OBESITY</v>
      </c>
      <c r="K895" s="35" t="str">
        <f>VLOOKUP(A895,'Medical Examinations'!A893:M3235,10,FALSE)</f>
        <v>DIABETES</v>
      </c>
      <c r="L895" s="47">
        <f>VLOOKUP(A895,'Hospitalisation Details'!A893:M3235,12,FALSE)</f>
        <v>27288</v>
      </c>
      <c r="M895" s="34">
        <f>VLOOKUP(A895,'Hospitalisation Details'!A884:M3226,6,FALSE)</f>
        <v>12137.6</v>
      </c>
      <c r="N895" s="35" t="str">
        <f>VLOOKUP(A895,'Hospitalisation Details'!A893:M3235,7,FALSE)</f>
        <v>tier - 3</v>
      </c>
      <c r="O895" s="35" t="str">
        <f>VLOOKUP(A895,'Hospitalisation Details'!A893:M3235,8,FALSE)</f>
        <v>tier - 3</v>
      </c>
      <c r="P895" s="35" t="str">
        <f>VLOOKUP(A895,'Hospitalisation Details'!A893:M3235,9,FALSE)</f>
        <v>R1012</v>
      </c>
      <c r="Q895" s="35">
        <f ca="1">VLOOKUP(A895,'Hospitalisation Details'!A893:M3235,13,FALSE)</f>
        <v>50</v>
      </c>
      <c r="R895" s="32"/>
    </row>
    <row r="896" spans="1:18" ht="15.75" x14ac:dyDescent="0.25">
      <c r="A896" s="42" t="s">
        <v>1468</v>
      </c>
      <c r="B896" s="35" t="str">
        <f>VLOOKUP(A896,'Customer Names'!A893:D3228,3,FALSE)</f>
        <v>Glass</v>
      </c>
      <c r="C896" s="35">
        <f>VLOOKUP(A896,'Medical Examinations'!A894:M3236,2,FALSE)</f>
        <v>43.28</v>
      </c>
      <c r="D896" s="35">
        <f>VLOOKUP(A896,'Medical Examinations'!A894:M3236,3,FALSE)</f>
        <v>4.41</v>
      </c>
      <c r="E896" s="35" t="str">
        <f>VLOOKUP(A896,'Medical Examinations'!A894:M3236,4,FALSE)</f>
        <v>No</v>
      </c>
      <c r="F896" s="35" t="str">
        <f>VLOOKUP(A896,'Medical Examinations'!A894:M3236,5,FALSE)</f>
        <v>No</v>
      </c>
      <c r="G896" s="35" t="str">
        <f>VLOOKUP(A896,'Medical Examinations'!A894:M3236,6,FALSE)</f>
        <v>No</v>
      </c>
      <c r="H896" s="35">
        <f>VLOOKUP(A896,'Medical Examinations'!$A$2:$M$2344,7,FALSE)</f>
        <v>0</v>
      </c>
      <c r="I896" s="35" t="str">
        <f>VLOOKUP(A896,'Medical Examinations'!A894:M3236,8,FALSE)</f>
        <v>No</v>
      </c>
      <c r="J896" s="35" t="str">
        <f>VLOOKUP(A896,'Medical Examinations'!A894:M3236,9,FALSE)</f>
        <v>OBESITY</v>
      </c>
      <c r="K896" s="35" t="str">
        <f>VLOOKUP(A896,'Medical Examinations'!A894:M3236,10,FALSE)</f>
        <v>NORMAL</v>
      </c>
      <c r="L896" s="47">
        <f>VLOOKUP(A896,'Hospitalisation Details'!A894:M3236,12,FALSE)</f>
        <v>33548</v>
      </c>
      <c r="M896" s="34">
        <f>VLOOKUP(A896,'Hospitalisation Details'!A885:M3227,6,FALSE)</f>
        <v>12130.8</v>
      </c>
      <c r="N896" s="35" t="str">
        <f>VLOOKUP(A896,'Hospitalisation Details'!A894:M3236,7,FALSE)</f>
        <v>tier - 3</v>
      </c>
      <c r="O896" s="35" t="str">
        <f>VLOOKUP(A896,'Hospitalisation Details'!A894:M3236,8,FALSE)</f>
        <v>tier - 3</v>
      </c>
      <c r="P896" s="35" t="str">
        <f>VLOOKUP(A896,'Hospitalisation Details'!A894:M3236,9,FALSE)</f>
        <v>R1026</v>
      </c>
      <c r="Q896" s="35">
        <f ca="1">VLOOKUP(A896,'Hospitalisation Details'!A894:M3236,13,FALSE)</f>
        <v>33</v>
      </c>
      <c r="R896" s="32"/>
    </row>
    <row r="897" spans="1:18" ht="15.75" x14ac:dyDescent="0.25">
      <c r="A897" s="43" t="s">
        <v>1467</v>
      </c>
      <c r="B897" s="35" t="str">
        <f>VLOOKUP(A897,'Customer Names'!A894:D3229,3,FALSE)</f>
        <v>Butcher</v>
      </c>
      <c r="C897" s="35">
        <f>VLOOKUP(A897,'Medical Examinations'!A895:M3237,2,FALSE)</f>
        <v>28.785</v>
      </c>
      <c r="D897" s="35">
        <f>VLOOKUP(A897,'Medical Examinations'!A895:M3237,3,FALSE)</f>
        <v>9.1</v>
      </c>
      <c r="E897" s="35" t="str">
        <f>VLOOKUP(A897,'Medical Examinations'!A895:M3237,4,FALSE)</f>
        <v>yes</v>
      </c>
      <c r="F897" s="35" t="str">
        <f>VLOOKUP(A897,'Medical Examinations'!A895:M3237,5,FALSE)</f>
        <v>No</v>
      </c>
      <c r="G897" s="35" t="str">
        <f>VLOOKUP(A897,'Medical Examinations'!A895:M3237,6,FALSE)</f>
        <v>Yes</v>
      </c>
      <c r="H897" s="35">
        <f>VLOOKUP(A897,'Medical Examinations'!$A$2:$M$2344,7,FALSE)</f>
        <v>1</v>
      </c>
      <c r="I897" s="35" t="str">
        <f>VLOOKUP(A897,'Medical Examinations'!A895:M3237,8,FALSE)</f>
        <v>No</v>
      </c>
      <c r="J897" s="35" t="str">
        <f>VLOOKUP(A897,'Medical Examinations'!A895:M3237,9,FALSE)</f>
        <v>OVERWEIGHT</v>
      </c>
      <c r="K897" s="35" t="str">
        <f>VLOOKUP(A897,'Medical Examinations'!A895:M3237,10,FALSE)</f>
        <v>DIABETES</v>
      </c>
      <c r="L897" s="47">
        <f>VLOOKUP(A897,'Hospitalisation Details'!A895:M3237,12,FALSE)</f>
        <v>23166</v>
      </c>
      <c r="M897" s="34">
        <f>VLOOKUP(A897,'Hospitalisation Details'!A886:M3228,6,FALSE)</f>
        <v>12129.61</v>
      </c>
      <c r="N897" s="35" t="str">
        <f>VLOOKUP(A897,'Hospitalisation Details'!A895:M3237,7,FALSE)</f>
        <v>tier - 3</v>
      </c>
      <c r="O897" s="35" t="str">
        <f>VLOOKUP(A897,'Hospitalisation Details'!A895:M3237,8,FALSE)</f>
        <v>tier - 1</v>
      </c>
      <c r="P897" s="35" t="str">
        <f>VLOOKUP(A897,'Hospitalisation Details'!A895:M3237,9,FALSE)</f>
        <v>R1012</v>
      </c>
      <c r="Q897" s="35">
        <f ca="1">VLOOKUP(A897,'Hospitalisation Details'!A895:M3237,13,FALSE)</f>
        <v>61</v>
      </c>
      <c r="R897" s="32"/>
    </row>
    <row r="898" spans="1:18" ht="15.75" x14ac:dyDescent="0.25">
      <c r="A898" s="42" t="s">
        <v>1466</v>
      </c>
      <c r="B898" s="35" t="str">
        <f>VLOOKUP(A898,'Customer Names'!A895:D3230,3,FALSE)</f>
        <v>Traiser</v>
      </c>
      <c r="C898" s="35">
        <f>VLOOKUP(A898,'Medical Examinations'!A896:M3238,2,FALSE)</f>
        <v>25.46</v>
      </c>
      <c r="D898" s="35">
        <f>VLOOKUP(A898,'Medical Examinations'!A896:M3238,3,FALSE)</f>
        <v>11.52</v>
      </c>
      <c r="E898" s="35" t="str">
        <f>VLOOKUP(A898,'Medical Examinations'!A896:M3238,4,FALSE)</f>
        <v>yes</v>
      </c>
      <c r="F898" s="35" t="str">
        <f>VLOOKUP(A898,'Medical Examinations'!A896:M3238,5,FALSE)</f>
        <v>No</v>
      </c>
      <c r="G898" s="35" t="str">
        <f>VLOOKUP(A898,'Medical Examinations'!A896:M3238,6,FALSE)</f>
        <v>Yes</v>
      </c>
      <c r="H898" s="35">
        <f>VLOOKUP(A898,'Medical Examinations'!$A$2:$M$2344,7,FALSE)</f>
        <v>1</v>
      </c>
      <c r="I898" s="35" t="str">
        <f>VLOOKUP(A898,'Medical Examinations'!A896:M3238,8,FALSE)</f>
        <v>No</v>
      </c>
      <c r="J898" s="35" t="str">
        <f>VLOOKUP(A898,'Medical Examinations'!A896:M3238,9,FALSE)</f>
        <v>OVERWEIGHT</v>
      </c>
      <c r="K898" s="35" t="str">
        <f>VLOOKUP(A898,'Medical Examinations'!A896:M3238,10,FALSE)</f>
        <v>DIABETES</v>
      </c>
      <c r="L898" s="47">
        <f>VLOOKUP(A898,'Hospitalisation Details'!A896:M3238,12,FALSE)</f>
        <v>23212</v>
      </c>
      <c r="M898" s="34">
        <f>VLOOKUP(A898,'Hospitalisation Details'!A887:M3229,6,FALSE)</f>
        <v>12124.99</v>
      </c>
      <c r="N898" s="35" t="str">
        <f>VLOOKUP(A898,'Hospitalisation Details'!A896:M3238,7,FALSE)</f>
        <v>tier - 3</v>
      </c>
      <c r="O898" s="35" t="str">
        <f>VLOOKUP(A898,'Hospitalisation Details'!A896:M3238,8,FALSE)</f>
        <v>tier - 1</v>
      </c>
      <c r="P898" s="35" t="str">
        <f>VLOOKUP(A898,'Hospitalisation Details'!A896:M3238,9,FALSE)</f>
        <v>R1012</v>
      </c>
      <c r="Q898" s="35">
        <f ca="1">VLOOKUP(A898,'Hospitalisation Details'!A896:M3238,13,FALSE)</f>
        <v>61</v>
      </c>
      <c r="R898" s="32"/>
    </row>
    <row r="899" spans="1:18" ht="15.75" x14ac:dyDescent="0.25">
      <c r="A899" s="43" t="s">
        <v>1465</v>
      </c>
      <c r="B899" s="35" t="str">
        <f>VLOOKUP(A899,'Customer Names'!A896:D3231,3,FALSE)</f>
        <v>Mudy-Mader</v>
      </c>
      <c r="C899" s="35">
        <f>VLOOKUP(A899,'Medical Examinations'!A897:M3239,2,FALSE)</f>
        <v>30.8</v>
      </c>
      <c r="D899" s="35">
        <f>VLOOKUP(A899,'Medical Examinations'!A897:M3239,3,FALSE)</f>
        <v>10.95</v>
      </c>
      <c r="E899" s="35" t="str">
        <f>VLOOKUP(A899,'Medical Examinations'!A897:M3239,4,FALSE)</f>
        <v>No</v>
      </c>
      <c r="F899" s="35" t="str">
        <f>VLOOKUP(A899,'Medical Examinations'!A897:M3239,5,FALSE)</f>
        <v>No</v>
      </c>
      <c r="G899" s="35" t="str">
        <f>VLOOKUP(A899,'Medical Examinations'!A897:M3239,6,FALSE)</f>
        <v>No</v>
      </c>
      <c r="H899" s="35">
        <f>VLOOKUP(A899,'Medical Examinations'!$A$2:$M$2344,7,FALSE)</f>
        <v>0</v>
      </c>
      <c r="I899" s="35" t="str">
        <f>VLOOKUP(A899,'Medical Examinations'!A897:M3239,8,FALSE)</f>
        <v>No</v>
      </c>
      <c r="J899" s="35" t="str">
        <f>VLOOKUP(A899,'Medical Examinations'!A897:M3239,9,FALSE)</f>
        <v>OBESITY</v>
      </c>
      <c r="K899" s="35" t="str">
        <f>VLOOKUP(A899,'Medical Examinations'!A897:M3239,10,FALSE)</f>
        <v>DIABETES</v>
      </c>
      <c r="L899" s="47">
        <f>VLOOKUP(A899,'Hospitalisation Details'!A897:M3239,12,FALSE)</f>
        <v>25136</v>
      </c>
      <c r="M899" s="34">
        <f>VLOOKUP(A899,'Hospitalisation Details'!A888:M3230,6,FALSE)</f>
        <v>12105.32</v>
      </c>
      <c r="N899" s="35" t="str">
        <f>VLOOKUP(A899,'Hospitalisation Details'!A897:M3239,7,FALSE)</f>
        <v>tier - 3</v>
      </c>
      <c r="O899" s="35" t="str">
        <f>VLOOKUP(A899,'Hospitalisation Details'!A897:M3239,8,FALSE)</f>
        <v>tier - 3</v>
      </c>
      <c r="P899" s="35" t="str">
        <f>VLOOKUP(A899,'Hospitalisation Details'!A897:M3239,9,FALSE)</f>
        <v>R1011</v>
      </c>
      <c r="Q899" s="35">
        <f ca="1">VLOOKUP(A899,'Hospitalisation Details'!A897:M3239,13,FALSE)</f>
        <v>56</v>
      </c>
      <c r="R899" s="32"/>
    </row>
    <row r="900" spans="1:18" ht="15.75" x14ac:dyDescent="0.25">
      <c r="A900" s="42" t="s">
        <v>1464</v>
      </c>
      <c r="B900" s="35" t="str">
        <f>VLOOKUP(A900,'Customer Names'!A897:D3232,3,FALSE)</f>
        <v>Rogers</v>
      </c>
      <c r="C900" s="35">
        <f>VLOOKUP(A900,'Medical Examinations'!A898:M3240,2,FALSE)</f>
        <v>28.88</v>
      </c>
      <c r="D900" s="35">
        <f>VLOOKUP(A900,'Medical Examinations'!A898:M3240,3,FALSE)</f>
        <v>11.5</v>
      </c>
      <c r="E900" s="35" t="str">
        <f>VLOOKUP(A900,'Medical Examinations'!A898:M3240,4,FALSE)</f>
        <v>No</v>
      </c>
      <c r="F900" s="35" t="str">
        <f>VLOOKUP(A900,'Medical Examinations'!A898:M3240,5,FALSE)</f>
        <v>No</v>
      </c>
      <c r="G900" s="35" t="str">
        <f>VLOOKUP(A900,'Medical Examinations'!A898:M3240,6,FALSE)</f>
        <v>No</v>
      </c>
      <c r="H900" s="35">
        <f>VLOOKUP(A900,'Medical Examinations'!$A$2:$M$2344,7,FALSE)</f>
        <v>0</v>
      </c>
      <c r="I900" s="35" t="str">
        <f>VLOOKUP(A900,'Medical Examinations'!A898:M3240,8,FALSE)</f>
        <v>No</v>
      </c>
      <c r="J900" s="35" t="str">
        <f>VLOOKUP(A900,'Medical Examinations'!A898:M3240,9,FALSE)</f>
        <v>OVERWEIGHT</v>
      </c>
      <c r="K900" s="35" t="str">
        <f>VLOOKUP(A900,'Medical Examinations'!A898:M3240,10,FALSE)</f>
        <v>DIABETES</v>
      </c>
      <c r="L900" s="47">
        <f>VLOOKUP(A900,'Hospitalisation Details'!A898:M3240,12,FALSE)</f>
        <v>25181</v>
      </c>
      <c r="M900" s="34">
        <f>VLOOKUP(A900,'Hospitalisation Details'!A889:M3231,6,FALSE)</f>
        <v>12096.65</v>
      </c>
      <c r="N900" s="35" t="str">
        <f>VLOOKUP(A900,'Hospitalisation Details'!A898:M3240,7,FALSE)</f>
        <v>tier - 3</v>
      </c>
      <c r="O900" s="35" t="str">
        <f>VLOOKUP(A900,'Hospitalisation Details'!A898:M3240,8,FALSE)</f>
        <v>tier - 1</v>
      </c>
      <c r="P900" s="35" t="str">
        <f>VLOOKUP(A900,'Hospitalisation Details'!A898:M3240,9,FALSE)</f>
        <v>R1024</v>
      </c>
      <c r="Q900" s="35">
        <f ca="1">VLOOKUP(A900,'Hospitalisation Details'!A898:M3240,13,FALSE)</f>
        <v>56</v>
      </c>
      <c r="R900" s="32"/>
    </row>
    <row r="901" spans="1:18" ht="15.75" x14ac:dyDescent="0.25">
      <c r="A901" s="43" t="s">
        <v>1463</v>
      </c>
      <c r="B901" s="35" t="str">
        <f>VLOOKUP(A901,'Customer Names'!A898:D3233,3,FALSE)</f>
        <v>Woo</v>
      </c>
      <c r="C901" s="35">
        <f>VLOOKUP(A901,'Medical Examinations'!A899:M3241,2,FALSE)</f>
        <v>23</v>
      </c>
      <c r="D901" s="35">
        <f>VLOOKUP(A901,'Medical Examinations'!A899:M3241,3,FALSE)</f>
        <v>9.8800000000000008</v>
      </c>
      <c r="E901" s="35" t="str">
        <f>VLOOKUP(A901,'Medical Examinations'!A899:M3241,4,FALSE)</f>
        <v>No</v>
      </c>
      <c r="F901" s="35" t="str">
        <f>VLOOKUP(A901,'Medical Examinations'!A899:M3241,5,FALSE)</f>
        <v>No</v>
      </c>
      <c r="G901" s="35" t="str">
        <f>VLOOKUP(A901,'Medical Examinations'!A899:M3241,6,FALSE)</f>
        <v>No</v>
      </c>
      <c r="H901" s="35">
        <f>VLOOKUP(A901,'Medical Examinations'!$A$2:$M$2344,7,FALSE)</f>
        <v>0</v>
      </c>
      <c r="I901" s="35" t="str">
        <f>VLOOKUP(A901,'Medical Examinations'!A899:M3241,8,FALSE)</f>
        <v>No</v>
      </c>
      <c r="J901" s="35" t="str">
        <f>VLOOKUP(A901,'Medical Examinations'!A899:M3241,9,FALSE)</f>
        <v>NORMAL WEIGHT</v>
      </c>
      <c r="K901" s="35" t="str">
        <f>VLOOKUP(A901,'Medical Examinations'!A899:M3241,10,FALSE)</f>
        <v>DIABETES</v>
      </c>
      <c r="L901" s="47">
        <f>VLOOKUP(A901,'Hospitalisation Details'!A899:M3241,12,FALSE)</f>
        <v>25010</v>
      </c>
      <c r="M901" s="34">
        <f>VLOOKUP(A901,'Hospitalisation Details'!A890:M3232,6,FALSE)</f>
        <v>12094.48</v>
      </c>
      <c r="N901" s="35" t="str">
        <f>VLOOKUP(A901,'Hospitalisation Details'!A899:M3241,7,FALSE)</f>
        <v>tier - 3</v>
      </c>
      <c r="O901" s="35" t="str">
        <f>VLOOKUP(A901,'Hospitalisation Details'!A899:M3241,8,FALSE)</f>
        <v>tier - 3</v>
      </c>
      <c r="P901" s="35" t="str">
        <f>VLOOKUP(A901,'Hospitalisation Details'!A899:M3241,9,FALSE)</f>
        <v>R1011</v>
      </c>
      <c r="Q901" s="35">
        <f ca="1">VLOOKUP(A901,'Hospitalisation Details'!A899:M3241,13,FALSE)</f>
        <v>56</v>
      </c>
      <c r="R901" s="32"/>
    </row>
    <row r="902" spans="1:18" ht="15.75" x14ac:dyDescent="0.25">
      <c r="A902" s="42" t="s">
        <v>1462</v>
      </c>
      <c r="B902" s="35" t="str">
        <f>VLOOKUP(A902,'Customer Names'!A899:D3234,3,FALSE)</f>
        <v>Walsh</v>
      </c>
      <c r="C902" s="35">
        <f>VLOOKUP(A902,'Medical Examinations'!A900:M3242,2,FALSE)</f>
        <v>38.25</v>
      </c>
      <c r="D902" s="35">
        <f>VLOOKUP(A902,'Medical Examinations'!A900:M3242,3,FALSE)</f>
        <v>6.2</v>
      </c>
      <c r="E902" s="35" t="str">
        <f>VLOOKUP(A902,'Medical Examinations'!A900:M3242,4,FALSE)</f>
        <v>No</v>
      </c>
      <c r="F902" s="35" t="str">
        <f>VLOOKUP(A902,'Medical Examinations'!A900:M3242,5,FALSE)</f>
        <v>No</v>
      </c>
      <c r="G902" s="35" t="str">
        <f>VLOOKUP(A902,'Medical Examinations'!A900:M3242,6,FALSE)</f>
        <v>No</v>
      </c>
      <c r="H902" s="35">
        <f>VLOOKUP(A902,'Medical Examinations'!$A$2:$M$2344,7,FALSE)</f>
        <v>1</v>
      </c>
      <c r="I902" s="35" t="str">
        <f>VLOOKUP(A902,'Medical Examinations'!A900:M3242,8,FALSE)</f>
        <v>No</v>
      </c>
      <c r="J902" s="35" t="str">
        <f>VLOOKUP(A902,'Medical Examinations'!A900:M3242,9,FALSE)</f>
        <v>OBESITY</v>
      </c>
      <c r="K902" s="35" t="str">
        <f>VLOOKUP(A902,'Medical Examinations'!A900:M3242,10,FALSE)</f>
        <v>PREDIABETES</v>
      </c>
      <c r="L902" s="47">
        <f>VLOOKUP(A902,'Hospitalisation Details'!A900:M3242,12,FALSE)</f>
        <v>30927</v>
      </c>
      <c r="M902" s="34">
        <f>VLOOKUP(A902,'Hospitalisation Details'!A891:M3233,6,FALSE)</f>
        <v>12091.34</v>
      </c>
      <c r="N902" s="35" t="str">
        <f>VLOOKUP(A902,'Hospitalisation Details'!A900:M3242,7,FALSE)</f>
        <v>tier - 3</v>
      </c>
      <c r="O902" s="35" t="str">
        <f>VLOOKUP(A902,'Hospitalisation Details'!A900:M3242,8,FALSE)</f>
        <v>tier - 2</v>
      </c>
      <c r="P902" s="35" t="str">
        <f>VLOOKUP(A902,'Hospitalisation Details'!A900:M3242,9,FALSE)</f>
        <v>R1022</v>
      </c>
      <c r="Q902" s="35">
        <f ca="1">VLOOKUP(A902,'Hospitalisation Details'!A900:M3242,13,FALSE)</f>
        <v>40</v>
      </c>
      <c r="R902" s="32"/>
    </row>
    <row r="903" spans="1:18" ht="15.75" x14ac:dyDescent="0.25">
      <c r="A903" s="43" t="s">
        <v>1461</v>
      </c>
      <c r="B903" s="35" t="str">
        <f>VLOOKUP(A903,'Customer Names'!A900:D3235,3,FALSE)</f>
        <v>White</v>
      </c>
      <c r="C903" s="35">
        <f>VLOOKUP(A903,'Medical Examinations'!A901:M3243,2,FALSE)</f>
        <v>39.25</v>
      </c>
      <c r="D903" s="35">
        <f>VLOOKUP(A903,'Medical Examinations'!A901:M3243,3,FALSE)</f>
        <v>8.41</v>
      </c>
      <c r="E903" s="35" t="str">
        <f>VLOOKUP(A903,'Medical Examinations'!A901:M3243,4,FALSE)</f>
        <v>yes</v>
      </c>
      <c r="F903" s="35" t="str">
        <f>VLOOKUP(A903,'Medical Examinations'!A901:M3243,5,FALSE)</f>
        <v>No</v>
      </c>
      <c r="G903" s="35" t="str">
        <f>VLOOKUP(A903,'Medical Examinations'!A901:M3243,6,FALSE)</f>
        <v>No</v>
      </c>
      <c r="H903" s="35">
        <f>VLOOKUP(A903,'Medical Examinations'!$A$2:$M$2344,7,FALSE)</f>
        <v>1</v>
      </c>
      <c r="I903" s="35" t="str">
        <f>VLOOKUP(A903,'Medical Examinations'!A901:M3243,8,FALSE)</f>
        <v>No</v>
      </c>
      <c r="J903" s="35" t="str">
        <f>VLOOKUP(A903,'Medical Examinations'!A901:M3243,9,FALSE)</f>
        <v>OBESITY</v>
      </c>
      <c r="K903" s="35" t="str">
        <f>VLOOKUP(A903,'Medical Examinations'!A901:M3243,10,FALSE)</f>
        <v>DIABETES</v>
      </c>
      <c r="L903" s="47">
        <f>VLOOKUP(A903,'Hospitalisation Details'!A901:M3243,12,FALSE)</f>
        <v>31662</v>
      </c>
      <c r="M903" s="34">
        <f>VLOOKUP(A903,'Hospitalisation Details'!A892:M3234,6,FALSE)</f>
        <v>12048.13</v>
      </c>
      <c r="N903" s="35" t="str">
        <f>VLOOKUP(A903,'Hospitalisation Details'!A901:M3243,7,FALSE)</f>
        <v>tier - 3</v>
      </c>
      <c r="O903" s="35" t="str">
        <f>VLOOKUP(A903,'Hospitalisation Details'!A901:M3243,8,FALSE)</f>
        <v>tier - 2</v>
      </c>
      <c r="P903" s="35" t="str">
        <f>VLOOKUP(A903,'Hospitalisation Details'!A901:M3243,9,FALSE)</f>
        <v>R1026</v>
      </c>
      <c r="Q903" s="35">
        <f ca="1">VLOOKUP(A903,'Hospitalisation Details'!A901:M3243,13,FALSE)</f>
        <v>38</v>
      </c>
      <c r="R903" s="32"/>
    </row>
    <row r="904" spans="1:18" ht="15.75" x14ac:dyDescent="0.25">
      <c r="A904" s="42" t="s">
        <v>1460</v>
      </c>
      <c r="B904" s="35" t="str">
        <f>VLOOKUP(A904,'Customer Names'!A901:D3236,3,FALSE)</f>
        <v>Sheppard</v>
      </c>
      <c r="C904" s="35">
        <f>VLOOKUP(A904,'Medical Examinations'!A902:M3244,2,FALSE)</f>
        <v>26.6</v>
      </c>
      <c r="D904" s="35">
        <f>VLOOKUP(A904,'Medical Examinations'!A902:M3244,3,FALSE)</f>
        <v>5.07</v>
      </c>
      <c r="E904" s="35" t="str">
        <f>VLOOKUP(A904,'Medical Examinations'!A902:M3244,4,FALSE)</f>
        <v>yes</v>
      </c>
      <c r="F904" s="35" t="str">
        <f>VLOOKUP(A904,'Medical Examinations'!A902:M3244,5,FALSE)</f>
        <v>No</v>
      </c>
      <c r="G904" s="35" t="str">
        <f>VLOOKUP(A904,'Medical Examinations'!A902:M3244,6,FALSE)</f>
        <v>No</v>
      </c>
      <c r="H904" s="35">
        <f>VLOOKUP(A904,'Medical Examinations'!$A$2:$M$2344,7,FALSE)</f>
        <v>2</v>
      </c>
      <c r="I904" s="35" t="str">
        <f>VLOOKUP(A904,'Medical Examinations'!A902:M3244,8,FALSE)</f>
        <v>No</v>
      </c>
      <c r="J904" s="35" t="str">
        <f>VLOOKUP(A904,'Medical Examinations'!A902:M3244,9,FALSE)</f>
        <v>OVERWEIGHT</v>
      </c>
      <c r="K904" s="35" t="str">
        <f>VLOOKUP(A904,'Medical Examinations'!A902:M3244,10,FALSE)</f>
        <v>NORMAL</v>
      </c>
      <c r="L904" s="47">
        <f>VLOOKUP(A904,'Hospitalisation Details'!A902:M3244,12,FALSE)</f>
        <v>24435</v>
      </c>
      <c r="M904" s="34">
        <f>VLOOKUP(A904,'Hospitalisation Details'!A893:M3235,6,FALSE)</f>
        <v>12044.34</v>
      </c>
      <c r="N904" s="35" t="str">
        <f>VLOOKUP(A904,'Hospitalisation Details'!A902:M3244,7,FALSE)</f>
        <v>tier - 3</v>
      </c>
      <c r="O904" s="35" t="str">
        <f>VLOOKUP(A904,'Hospitalisation Details'!A902:M3244,8,FALSE)</f>
        <v>tier - 1</v>
      </c>
      <c r="P904" s="35" t="str">
        <f>VLOOKUP(A904,'Hospitalisation Details'!A902:M3244,9,FALSE)</f>
        <v>R1012</v>
      </c>
      <c r="Q904" s="35">
        <f ca="1">VLOOKUP(A904,'Hospitalisation Details'!A902:M3244,13,FALSE)</f>
        <v>58</v>
      </c>
      <c r="R904" s="32"/>
    </row>
    <row r="905" spans="1:18" ht="15.75" x14ac:dyDescent="0.25">
      <c r="A905" s="43" t="s">
        <v>1459</v>
      </c>
      <c r="B905" s="35" t="str">
        <f>VLOOKUP(A905,'Customer Names'!A902:D3237,3,FALSE)</f>
        <v>Doran</v>
      </c>
      <c r="C905" s="35">
        <f>VLOOKUP(A905,'Medical Examinations'!A903:M3245,2,FALSE)</f>
        <v>35.700000000000003</v>
      </c>
      <c r="D905" s="35">
        <f>VLOOKUP(A905,'Medical Examinations'!A903:M3245,3,FALSE)</f>
        <v>4.0599999999999996</v>
      </c>
      <c r="E905" s="35" t="str">
        <f>VLOOKUP(A905,'Medical Examinations'!A903:M3245,4,FALSE)</f>
        <v>No</v>
      </c>
      <c r="F905" s="35" t="str">
        <f>VLOOKUP(A905,'Medical Examinations'!A903:M3245,5,FALSE)</f>
        <v>No</v>
      </c>
      <c r="G905" s="35" t="str">
        <f>VLOOKUP(A905,'Medical Examinations'!A903:M3245,6,FALSE)</f>
        <v>Yes</v>
      </c>
      <c r="H905" s="35">
        <f>VLOOKUP(A905,'Medical Examinations'!$A$2:$M$2344,7,FALSE)</f>
        <v>1</v>
      </c>
      <c r="I905" s="35" t="str">
        <f>VLOOKUP(A905,'Medical Examinations'!A903:M3245,8,FALSE)</f>
        <v>No</v>
      </c>
      <c r="J905" s="35" t="str">
        <f>VLOOKUP(A905,'Medical Examinations'!A903:M3245,9,FALSE)</f>
        <v>OBESITY</v>
      </c>
      <c r="K905" s="35" t="str">
        <f>VLOOKUP(A905,'Medical Examinations'!A903:M3245,10,FALSE)</f>
        <v>NORMAL</v>
      </c>
      <c r="L905" s="47">
        <f>VLOOKUP(A905,'Hospitalisation Details'!A903:M3245,12,FALSE)</f>
        <v>29144</v>
      </c>
      <c r="M905" s="34">
        <f>VLOOKUP(A905,'Hospitalisation Details'!A894:M3236,6,FALSE)</f>
        <v>12035.18</v>
      </c>
      <c r="N905" s="35" t="str">
        <f>VLOOKUP(A905,'Hospitalisation Details'!A903:M3245,7,FALSE)</f>
        <v>tier - 3</v>
      </c>
      <c r="O905" s="35" t="str">
        <f>VLOOKUP(A905,'Hospitalisation Details'!A903:M3245,8,FALSE)</f>
        <v>tier - 3</v>
      </c>
      <c r="P905" s="35" t="str">
        <f>VLOOKUP(A905,'Hospitalisation Details'!A903:M3245,9,FALSE)</f>
        <v>R1021</v>
      </c>
      <c r="Q905" s="35">
        <f ca="1">VLOOKUP(A905,'Hospitalisation Details'!A903:M3245,13,FALSE)</f>
        <v>45</v>
      </c>
      <c r="R905" s="32"/>
    </row>
    <row r="906" spans="1:18" ht="15.75" x14ac:dyDescent="0.25">
      <c r="A906" s="42" t="s">
        <v>1458</v>
      </c>
      <c r="B906" s="35" t="str">
        <f>VLOOKUP(A906,'Customer Names'!A903:D3238,3,FALSE)</f>
        <v>Labrosse</v>
      </c>
      <c r="C906" s="35">
        <f>VLOOKUP(A906,'Medical Examinations'!A904:M3246,2,FALSE)</f>
        <v>20.100000000000001</v>
      </c>
      <c r="D906" s="35">
        <f>VLOOKUP(A906,'Medical Examinations'!A904:M3246,3,FALSE)</f>
        <v>10.52</v>
      </c>
      <c r="E906" s="35" t="str">
        <f>VLOOKUP(A906,'Medical Examinations'!A904:M3246,4,FALSE)</f>
        <v>No</v>
      </c>
      <c r="F906" s="35" t="str">
        <f>VLOOKUP(A906,'Medical Examinations'!A904:M3246,5,FALSE)</f>
        <v>No</v>
      </c>
      <c r="G906" s="35" t="str">
        <f>VLOOKUP(A906,'Medical Examinations'!A904:M3246,6,FALSE)</f>
        <v>No</v>
      </c>
      <c r="H906" s="35">
        <f>VLOOKUP(A906,'Medical Examinations'!$A$2:$M$2344,7,FALSE)</f>
        <v>0</v>
      </c>
      <c r="I906" s="35" t="str">
        <f>VLOOKUP(A906,'Medical Examinations'!A904:M3246,8,FALSE)</f>
        <v>No</v>
      </c>
      <c r="J906" s="35" t="str">
        <f>VLOOKUP(A906,'Medical Examinations'!A904:M3246,9,FALSE)</f>
        <v>NORMAL WEIGHT</v>
      </c>
      <c r="K906" s="35" t="str">
        <f>VLOOKUP(A906,'Medical Examinations'!A904:M3246,10,FALSE)</f>
        <v>DIABETES</v>
      </c>
      <c r="L906" s="47">
        <f>VLOOKUP(A906,'Hospitalisation Details'!A904:M3246,12,FALSE)</f>
        <v>24044</v>
      </c>
      <c r="M906" s="34">
        <f>VLOOKUP(A906,'Hospitalisation Details'!A895:M3237,6,FALSE)</f>
        <v>12032.33</v>
      </c>
      <c r="N906" s="35" t="str">
        <f>VLOOKUP(A906,'Hospitalisation Details'!A904:M3246,7,FALSE)</f>
        <v>tier - 3</v>
      </c>
      <c r="O906" s="35" t="str">
        <f>VLOOKUP(A906,'Hospitalisation Details'!A904:M3246,8,FALSE)</f>
        <v>tier - 1</v>
      </c>
      <c r="P906" s="35" t="str">
        <f>VLOOKUP(A906,'Hospitalisation Details'!A904:M3246,9,FALSE)</f>
        <v>R1011</v>
      </c>
      <c r="Q906" s="35">
        <f ca="1">VLOOKUP(A906,'Hospitalisation Details'!A904:M3246,13,FALSE)</f>
        <v>59</v>
      </c>
      <c r="R906" s="32"/>
    </row>
    <row r="907" spans="1:18" ht="15.75" x14ac:dyDescent="0.25">
      <c r="A907" s="43" t="s">
        <v>1457</v>
      </c>
      <c r="B907" s="35" t="str">
        <f>VLOOKUP(A907,'Customer Names'!A904:D3239,3,FALSE)</f>
        <v>Thomas</v>
      </c>
      <c r="C907" s="35">
        <f>VLOOKUP(A907,'Medical Examinations'!A905:M3247,2,FALSE)</f>
        <v>22.23</v>
      </c>
      <c r="D907" s="35">
        <f>VLOOKUP(A907,'Medical Examinations'!A905:M3247,3,FALSE)</f>
        <v>9.65</v>
      </c>
      <c r="E907" s="35" t="str">
        <f>VLOOKUP(A907,'Medical Examinations'!A905:M3247,4,FALSE)</f>
        <v>No</v>
      </c>
      <c r="F907" s="35" t="str">
        <f>VLOOKUP(A907,'Medical Examinations'!A905:M3247,5,FALSE)</f>
        <v>No</v>
      </c>
      <c r="G907" s="35" t="str">
        <f>VLOOKUP(A907,'Medical Examinations'!A905:M3247,6,FALSE)</f>
        <v>No</v>
      </c>
      <c r="H907" s="35">
        <f>VLOOKUP(A907,'Medical Examinations'!$A$2:$M$2344,7,FALSE)</f>
        <v>0</v>
      </c>
      <c r="I907" s="35" t="str">
        <f>VLOOKUP(A907,'Medical Examinations'!A905:M3247,8,FALSE)</f>
        <v>No</v>
      </c>
      <c r="J907" s="35" t="str">
        <f>VLOOKUP(A907,'Medical Examinations'!A905:M3247,9,FALSE)</f>
        <v>NORMAL WEIGHT</v>
      </c>
      <c r="K907" s="35" t="str">
        <f>VLOOKUP(A907,'Medical Examinations'!A905:M3247,10,FALSE)</f>
        <v>DIABETES</v>
      </c>
      <c r="L907" s="47">
        <f>VLOOKUP(A907,'Hospitalisation Details'!A905:M3247,12,FALSE)</f>
        <v>23902</v>
      </c>
      <c r="M907" s="34">
        <f>VLOOKUP(A907,'Hospitalisation Details'!A896:M3238,6,FALSE)</f>
        <v>12029.29</v>
      </c>
      <c r="N907" s="35" t="str">
        <f>VLOOKUP(A907,'Hospitalisation Details'!A905:M3247,7,FALSE)</f>
        <v>tier - 3</v>
      </c>
      <c r="O907" s="35" t="str">
        <f>VLOOKUP(A907,'Hospitalisation Details'!A905:M3247,8,FALSE)</f>
        <v>tier - 2</v>
      </c>
      <c r="P907" s="35" t="str">
        <f>VLOOKUP(A907,'Hospitalisation Details'!A905:M3247,9,FALSE)</f>
        <v>R1024</v>
      </c>
      <c r="Q907" s="35">
        <f ca="1">VLOOKUP(A907,'Hospitalisation Details'!A905:M3247,13,FALSE)</f>
        <v>59</v>
      </c>
      <c r="R907" s="32"/>
    </row>
    <row r="908" spans="1:18" ht="15.75" x14ac:dyDescent="0.25">
      <c r="A908" s="42" t="s">
        <v>1456</v>
      </c>
      <c r="B908" s="35" t="str">
        <f>VLOOKUP(A908,'Customer Names'!A905:D3240,3,FALSE)</f>
        <v>Lesniak</v>
      </c>
      <c r="C908" s="35">
        <f>VLOOKUP(A908,'Medical Examinations'!A906:M3248,2,FALSE)</f>
        <v>36.47</v>
      </c>
      <c r="D908" s="35">
        <f>VLOOKUP(A908,'Medical Examinations'!A906:M3248,3,FALSE)</f>
        <v>6.21</v>
      </c>
      <c r="E908" s="35" t="str">
        <f>VLOOKUP(A908,'Medical Examinations'!A906:M3248,4,FALSE)</f>
        <v>No</v>
      </c>
      <c r="F908" s="35" t="str">
        <f>VLOOKUP(A908,'Medical Examinations'!A906:M3248,5,FALSE)</f>
        <v>No</v>
      </c>
      <c r="G908" s="35" t="str">
        <f>VLOOKUP(A908,'Medical Examinations'!A906:M3248,6,FALSE)</f>
        <v>No</v>
      </c>
      <c r="H908" s="35">
        <f>VLOOKUP(A908,'Medical Examinations'!$A$2:$M$2344,7,FALSE)</f>
        <v>0</v>
      </c>
      <c r="I908" s="35" t="str">
        <f>VLOOKUP(A908,'Medical Examinations'!A906:M3248,8,FALSE)</f>
        <v>No</v>
      </c>
      <c r="J908" s="35" t="str">
        <f>VLOOKUP(A908,'Medical Examinations'!A906:M3248,9,FALSE)</f>
        <v>OBESITY</v>
      </c>
      <c r="K908" s="35" t="str">
        <f>VLOOKUP(A908,'Medical Examinations'!A906:M3248,10,FALSE)</f>
        <v>PREDIABETES</v>
      </c>
      <c r="L908" s="47">
        <f>VLOOKUP(A908,'Hospitalisation Details'!A906:M3248,12,FALSE)</f>
        <v>30241</v>
      </c>
      <c r="M908" s="34">
        <f>VLOOKUP(A908,'Hospitalisation Details'!A897:M3239,6,FALSE)</f>
        <v>12001.29</v>
      </c>
      <c r="N908" s="35" t="str">
        <f>VLOOKUP(A908,'Hospitalisation Details'!A906:M3248,7,FALSE)</f>
        <v>tier - 3</v>
      </c>
      <c r="O908" s="35" t="str">
        <f>VLOOKUP(A908,'Hospitalisation Details'!A906:M3248,8,FALSE)</f>
        <v>tier - 3</v>
      </c>
      <c r="P908" s="35" t="str">
        <f>VLOOKUP(A908,'Hospitalisation Details'!A906:M3248,9,FALSE)</f>
        <v>R1021</v>
      </c>
      <c r="Q908" s="35">
        <f ca="1">VLOOKUP(A908,'Hospitalisation Details'!A906:M3248,13,FALSE)</f>
        <v>42</v>
      </c>
      <c r="R908" s="32"/>
    </row>
    <row r="909" spans="1:18" ht="15.75" x14ac:dyDescent="0.25">
      <c r="A909" s="43" t="s">
        <v>1455</v>
      </c>
      <c r="B909" s="35" t="str">
        <f>VLOOKUP(A909,'Customer Names'!A906:D3241,3,FALSE)</f>
        <v>Prowse</v>
      </c>
      <c r="C909" s="35">
        <f>VLOOKUP(A909,'Medical Examinations'!A907:M3249,2,FALSE)</f>
        <v>49.64</v>
      </c>
      <c r="D909" s="35">
        <f>VLOOKUP(A909,'Medical Examinations'!A907:M3249,3,FALSE)</f>
        <v>4.76</v>
      </c>
      <c r="E909" s="35" t="str">
        <f>VLOOKUP(A909,'Medical Examinations'!A907:M3249,4,FALSE)</f>
        <v>No</v>
      </c>
      <c r="F909" s="35" t="str">
        <f>VLOOKUP(A909,'Medical Examinations'!A907:M3249,5,FALSE)</f>
        <v>No</v>
      </c>
      <c r="G909" s="35" t="str">
        <f>VLOOKUP(A909,'Medical Examinations'!A907:M3249,6,FALSE)</f>
        <v>Yes</v>
      </c>
      <c r="H909" s="35">
        <f>VLOOKUP(A909,'Medical Examinations'!$A$2:$M$2344,7,FALSE)</f>
        <v>1</v>
      </c>
      <c r="I909" s="35" t="str">
        <f>VLOOKUP(A909,'Medical Examinations'!A907:M3249,8,FALSE)</f>
        <v>No</v>
      </c>
      <c r="J909" s="35" t="str">
        <f>VLOOKUP(A909,'Medical Examinations'!A907:M3249,9,FALSE)</f>
        <v>OBESITY</v>
      </c>
      <c r="K909" s="35" t="str">
        <f>VLOOKUP(A909,'Medical Examinations'!A907:M3249,10,FALSE)</f>
        <v>NORMAL</v>
      </c>
      <c r="L909" s="47">
        <f>VLOOKUP(A909,'Hospitalisation Details'!A907:M3249,12,FALSE)</f>
        <v>34315</v>
      </c>
      <c r="M909" s="34">
        <f>VLOOKUP(A909,'Hospitalisation Details'!A898:M3240,6,FALSE)</f>
        <v>11994.89</v>
      </c>
      <c r="N909" s="35" t="str">
        <f>VLOOKUP(A909,'Hospitalisation Details'!A907:M3249,7,FALSE)</f>
        <v>tier - 3</v>
      </c>
      <c r="O909" s="35" t="str">
        <f>VLOOKUP(A909,'Hospitalisation Details'!A907:M3249,8,FALSE)</f>
        <v>tier - 2</v>
      </c>
      <c r="P909" s="35" t="str">
        <f>VLOOKUP(A909,'Hospitalisation Details'!A907:M3249,9,FALSE)</f>
        <v>R1012</v>
      </c>
      <c r="Q909" s="35">
        <f ca="1">VLOOKUP(A909,'Hospitalisation Details'!A907:M3249,13,FALSE)</f>
        <v>31</v>
      </c>
      <c r="R909" s="32"/>
    </row>
    <row r="910" spans="1:18" ht="15.75" x14ac:dyDescent="0.25">
      <c r="A910" s="42" t="s">
        <v>1454</v>
      </c>
      <c r="B910" s="35" t="str">
        <f>VLOOKUP(A910,'Customer Names'!A907:D3242,3,FALSE)</f>
        <v>Seigel</v>
      </c>
      <c r="C910" s="35">
        <f>VLOOKUP(A910,'Medical Examinations'!A908:M3250,2,FALSE)</f>
        <v>36.799999999999997</v>
      </c>
      <c r="D910" s="35">
        <f>VLOOKUP(A910,'Medical Examinations'!A908:M3250,3,FALSE)</f>
        <v>5.73</v>
      </c>
      <c r="E910" s="35" t="str">
        <f>VLOOKUP(A910,'Medical Examinations'!A908:M3250,4,FALSE)</f>
        <v>yes</v>
      </c>
      <c r="F910" s="35" t="str">
        <f>VLOOKUP(A910,'Medical Examinations'!A908:M3250,5,FALSE)</f>
        <v>No</v>
      </c>
      <c r="G910" s="35" t="str">
        <f>VLOOKUP(A910,'Medical Examinations'!A908:M3250,6,FALSE)</f>
        <v>Yes</v>
      </c>
      <c r="H910" s="35">
        <f>VLOOKUP(A910,'Medical Examinations'!$A$2:$M$2344,7,FALSE)</f>
        <v>1</v>
      </c>
      <c r="I910" s="35" t="str">
        <f>VLOOKUP(A910,'Medical Examinations'!A908:M3250,8,FALSE)</f>
        <v>No</v>
      </c>
      <c r="J910" s="35" t="str">
        <f>VLOOKUP(A910,'Medical Examinations'!A908:M3250,9,FALSE)</f>
        <v>OBESITY</v>
      </c>
      <c r="K910" s="35" t="str">
        <f>VLOOKUP(A910,'Medical Examinations'!A908:M3250,10,FALSE)</f>
        <v>PREDIABETES</v>
      </c>
      <c r="L910" s="47">
        <f>VLOOKUP(A910,'Hospitalisation Details'!A908:M3250,12,FALSE)</f>
        <v>30501</v>
      </c>
      <c r="M910" s="34">
        <f>VLOOKUP(A910,'Hospitalisation Details'!A899:M3241,6,FALSE)</f>
        <v>11987.68</v>
      </c>
      <c r="N910" s="35" t="str">
        <f>VLOOKUP(A910,'Hospitalisation Details'!A908:M3250,7,FALSE)</f>
        <v>tier - 3</v>
      </c>
      <c r="O910" s="35" t="str">
        <f>VLOOKUP(A910,'Hospitalisation Details'!A908:M3250,8,FALSE)</f>
        <v>tier - 2</v>
      </c>
      <c r="P910" s="35" t="str">
        <f>VLOOKUP(A910,'Hospitalisation Details'!A908:M3250,9,FALSE)</f>
        <v>R1026</v>
      </c>
      <c r="Q910" s="35">
        <f ca="1">VLOOKUP(A910,'Hospitalisation Details'!A908:M3250,13,FALSE)</f>
        <v>41</v>
      </c>
      <c r="R910" s="32"/>
    </row>
    <row r="911" spans="1:18" ht="15.75" x14ac:dyDescent="0.25">
      <c r="A911" s="43" t="s">
        <v>1453</v>
      </c>
      <c r="B911" s="35" t="str">
        <f>VLOOKUP(A911,'Customer Names'!A908:D3243,3,FALSE)</f>
        <v>Blas</v>
      </c>
      <c r="C911" s="35">
        <f>VLOOKUP(A911,'Medical Examinations'!A909:M3251,2,FALSE)</f>
        <v>33.880000000000003</v>
      </c>
      <c r="D911" s="35">
        <f>VLOOKUP(A911,'Medical Examinations'!A909:M3251,3,FALSE)</f>
        <v>10.78</v>
      </c>
      <c r="E911" s="35" t="str">
        <f>VLOOKUP(A911,'Medical Examinations'!A909:M3251,4,FALSE)</f>
        <v>yes</v>
      </c>
      <c r="F911" s="35" t="str">
        <f>VLOOKUP(A911,'Medical Examinations'!A909:M3251,5,FALSE)</f>
        <v>No</v>
      </c>
      <c r="G911" s="35" t="str">
        <f>VLOOKUP(A911,'Medical Examinations'!A909:M3251,6,FALSE)</f>
        <v>No</v>
      </c>
      <c r="H911" s="35">
        <f>VLOOKUP(A911,'Medical Examinations'!$A$2:$M$2344,7,FALSE)</f>
        <v>0</v>
      </c>
      <c r="I911" s="35" t="str">
        <f>VLOOKUP(A911,'Medical Examinations'!A909:M3251,8,FALSE)</f>
        <v>No</v>
      </c>
      <c r="J911" s="35" t="str">
        <f>VLOOKUP(A911,'Medical Examinations'!A909:M3251,9,FALSE)</f>
        <v>OBESITY</v>
      </c>
      <c r="K911" s="35" t="str">
        <f>VLOOKUP(A911,'Medical Examinations'!A909:M3251,10,FALSE)</f>
        <v>DIABETES</v>
      </c>
      <c r="L911" s="47">
        <f>VLOOKUP(A911,'Hospitalisation Details'!A909:M3251,12,FALSE)</f>
        <v>24828</v>
      </c>
      <c r="M911" s="34">
        <f>VLOOKUP(A911,'Hospitalisation Details'!A900:M3242,6,FALSE)</f>
        <v>11987.17</v>
      </c>
      <c r="N911" s="35" t="str">
        <f>VLOOKUP(A911,'Hospitalisation Details'!A909:M3251,7,FALSE)</f>
        <v>tier - 3</v>
      </c>
      <c r="O911" s="35" t="str">
        <f>VLOOKUP(A911,'Hospitalisation Details'!A909:M3251,8,FALSE)</f>
        <v>tier - 3</v>
      </c>
      <c r="P911" s="35" t="str">
        <f>VLOOKUP(A911,'Hospitalisation Details'!A909:M3251,9,FALSE)</f>
        <v>R1013</v>
      </c>
      <c r="Q911" s="35">
        <f ca="1">VLOOKUP(A911,'Hospitalisation Details'!A909:M3251,13,FALSE)</f>
        <v>57</v>
      </c>
      <c r="R911" s="32"/>
    </row>
    <row r="912" spans="1:18" ht="15.75" x14ac:dyDescent="0.25">
      <c r="A912" s="42" t="s">
        <v>1452</v>
      </c>
      <c r="B912" s="35" t="str">
        <f>VLOOKUP(A912,'Customer Names'!A909:D3244,3,FALSE)</f>
        <v>Simpson</v>
      </c>
      <c r="C912" s="35">
        <f>VLOOKUP(A912,'Medical Examinations'!A910:M3252,2,FALSE)</f>
        <v>32.01</v>
      </c>
      <c r="D912" s="35">
        <f>VLOOKUP(A912,'Medical Examinations'!A910:M3252,3,FALSE)</f>
        <v>5.08</v>
      </c>
      <c r="E912" s="35" t="str">
        <f>VLOOKUP(A912,'Medical Examinations'!A910:M3252,4,FALSE)</f>
        <v>yes</v>
      </c>
      <c r="F912" s="35" t="str">
        <f>VLOOKUP(A912,'Medical Examinations'!A910:M3252,5,FALSE)</f>
        <v>No</v>
      </c>
      <c r="G912" s="35" t="str">
        <f>VLOOKUP(A912,'Medical Examinations'!A910:M3252,6,FALSE)</f>
        <v>No</v>
      </c>
      <c r="H912" s="35">
        <f>VLOOKUP(A912,'Medical Examinations'!$A$2:$M$2344,7,FALSE)</f>
        <v>1</v>
      </c>
      <c r="I912" s="35" t="str">
        <f>VLOOKUP(A912,'Medical Examinations'!A910:M3252,8,FALSE)</f>
        <v>No</v>
      </c>
      <c r="J912" s="35" t="str">
        <f>VLOOKUP(A912,'Medical Examinations'!A910:M3252,9,FALSE)</f>
        <v>OBESITY</v>
      </c>
      <c r="K912" s="35" t="str">
        <f>VLOOKUP(A912,'Medical Examinations'!A910:M3252,10,FALSE)</f>
        <v>NORMAL</v>
      </c>
      <c r="L912" s="47">
        <f>VLOOKUP(A912,'Hospitalisation Details'!A910:M3252,12,FALSE)</f>
        <v>23649</v>
      </c>
      <c r="M912" s="34">
        <f>VLOOKUP(A912,'Hospitalisation Details'!A901:M3243,6,FALSE)</f>
        <v>11946.63</v>
      </c>
      <c r="N912" s="35" t="str">
        <f>VLOOKUP(A912,'Hospitalisation Details'!A910:M3252,7,FALSE)</f>
        <v>tier - 3</v>
      </c>
      <c r="O912" s="35" t="str">
        <f>VLOOKUP(A912,'Hospitalisation Details'!A910:M3252,8,FALSE)</f>
        <v>tier - 2</v>
      </c>
      <c r="P912" s="35" t="str">
        <f>VLOOKUP(A912,'Hospitalisation Details'!A910:M3252,9,FALSE)</f>
        <v>R1013</v>
      </c>
      <c r="Q912" s="35">
        <f ca="1">VLOOKUP(A912,'Hospitalisation Details'!A910:M3252,13,FALSE)</f>
        <v>60</v>
      </c>
      <c r="R912" s="32"/>
    </row>
    <row r="913" spans="1:18" ht="15.75" x14ac:dyDescent="0.25">
      <c r="A913" s="43" t="s">
        <v>1451</v>
      </c>
      <c r="B913" s="35" t="str">
        <f>VLOOKUP(A913,'Customer Names'!A910:D3245,3,FALSE)</f>
        <v>Gierman</v>
      </c>
      <c r="C913" s="35">
        <f>VLOOKUP(A913,'Medical Examinations'!A911:M3253,2,FALSE)</f>
        <v>33.630000000000003</v>
      </c>
      <c r="D913" s="35">
        <f>VLOOKUP(A913,'Medical Examinations'!A911:M3253,3,FALSE)</f>
        <v>11.39</v>
      </c>
      <c r="E913" s="35" t="str">
        <f>VLOOKUP(A913,'Medical Examinations'!A911:M3253,4,FALSE)</f>
        <v>No</v>
      </c>
      <c r="F913" s="35" t="str">
        <f>VLOOKUP(A913,'Medical Examinations'!A911:M3253,5,FALSE)</f>
        <v>No</v>
      </c>
      <c r="G913" s="35" t="str">
        <f>VLOOKUP(A913,'Medical Examinations'!A911:M3253,6,FALSE)</f>
        <v>No</v>
      </c>
      <c r="H913" s="35">
        <f>VLOOKUP(A913,'Medical Examinations'!$A$2:$M$2344,7,FALSE)</f>
        <v>0</v>
      </c>
      <c r="I913" s="35" t="str">
        <f>VLOOKUP(A913,'Medical Examinations'!A911:M3253,8,FALSE)</f>
        <v>No</v>
      </c>
      <c r="J913" s="35" t="str">
        <f>VLOOKUP(A913,'Medical Examinations'!A911:M3253,9,FALSE)</f>
        <v>OBESITY</v>
      </c>
      <c r="K913" s="35" t="str">
        <f>VLOOKUP(A913,'Medical Examinations'!A911:M3253,10,FALSE)</f>
        <v>DIABETES</v>
      </c>
      <c r="L913" s="47">
        <f>VLOOKUP(A913,'Hospitalisation Details'!A911:M3253,12,FALSE)</f>
        <v>24047</v>
      </c>
      <c r="M913" s="34">
        <f>VLOOKUP(A913,'Hospitalisation Details'!A902:M3244,6,FALSE)</f>
        <v>11945.13</v>
      </c>
      <c r="N913" s="35" t="str">
        <f>VLOOKUP(A913,'Hospitalisation Details'!A911:M3253,7,FALSE)</f>
        <v>tier - 3</v>
      </c>
      <c r="O913" s="35" t="str">
        <f>VLOOKUP(A913,'Hospitalisation Details'!A911:M3253,8,FALSE)</f>
        <v>tier - 2</v>
      </c>
      <c r="P913" s="35" t="str">
        <f>VLOOKUP(A913,'Hospitalisation Details'!A911:M3253,9,FALSE)</f>
        <v>R1012</v>
      </c>
      <c r="Q913" s="35">
        <f ca="1">VLOOKUP(A913,'Hospitalisation Details'!A911:M3253,13,FALSE)</f>
        <v>59</v>
      </c>
      <c r="R913" s="32"/>
    </row>
    <row r="914" spans="1:18" ht="15.75" x14ac:dyDescent="0.25">
      <c r="A914" s="42" t="s">
        <v>1450</v>
      </c>
      <c r="B914" s="35" t="str">
        <f>VLOOKUP(A914,'Customer Names'!A911:D3246,3,FALSE)</f>
        <v>Jeuland</v>
      </c>
      <c r="C914" s="35">
        <f>VLOOKUP(A914,'Medical Examinations'!A912:M3254,2,FALSE)</f>
        <v>34.865000000000002</v>
      </c>
      <c r="D914" s="35">
        <f>VLOOKUP(A914,'Medical Examinations'!A912:M3254,3,FALSE)</f>
        <v>5.35</v>
      </c>
      <c r="E914" s="35" t="str">
        <f>VLOOKUP(A914,'Medical Examinations'!A912:M3254,4,FALSE)</f>
        <v>yes</v>
      </c>
      <c r="F914" s="35" t="str">
        <f>VLOOKUP(A914,'Medical Examinations'!A912:M3254,5,FALSE)</f>
        <v>No</v>
      </c>
      <c r="G914" s="35" t="str">
        <f>VLOOKUP(A914,'Medical Examinations'!A912:M3254,6,FALSE)</f>
        <v>No</v>
      </c>
      <c r="H914" s="35">
        <f>VLOOKUP(A914,'Medical Examinations'!$A$2:$M$2344,7,FALSE)</f>
        <v>1</v>
      </c>
      <c r="I914" s="35" t="str">
        <f>VLOOKUP(A914,'Medical Examinations'!A912:M3254,8,FALSE)</f>
        <v>No</v>
      </c>
      <c r="J914" s="35" t="str">
        <f>VLOOKUP(A914,'Medical Examinations'!A912:M3254,9,FALSE)</f>
        <v>OBESITY</v>
      </c>
      <c r="K914" s="35" t="str">
        <f>VLOOKUP(A914,'Medical Examinations'!A912:M3254,10,FALSE)</f>
        <v>NORMAL</v>
      </c>
      <c r="L914" s="47">
        <f>VLOOKUP(A914,'Hospitalisation Details'!A912:M3254,12,FALSE)</f>
        <v>23736</v>
      </c>
      <c r="M914" s="34">
        <f>VLOOKUP(A914,'Hospitalisation Details'!A903:M3245,6,FALSE)</f>
        <v>11944.59</v>
      </c>
      <c r="N914" s="35" t="str">
        <f>VLOOKUP(A914,'Hospitalisation Details'!A912:M3254,7,FALSE)</f>
        <v>tier - 3</v>
      </c>
      <c r="O914" s="35" t="str">
        <f>VLOOKUP(A914,'Hospitalisation Details'!A912:M3254,8,FALSE)</f>
        <v>tier - 2</v>
      </c>
      <c r="P914" s="35" t="str">
        <f>VLOOKUP(A914,'Hospitalisation Details'!A912:M3254,9,FALSE)</f>
        <v>R1016</v>
      </c>
      <c r="Q914" s="35">
        <f ca="1">VLOOKUP(A914,'Hospitalisation Details'!A912:M3254,13,FALSE)</f>
        <v>60</v>
      </c>
      <c r="R914" s="32"/>
    </row>
    <row r="915" spans="1:18" ht="15.75" x14ac:dyDescent="0.25">
      <c r="A915" s="43" t="s">
        <v>1449</v>
      </c>
      <c r="B915" s="35" t="str">
        <f>VLOOKUP(A915,'Customer Names'!A912:D3247,3,FALSE)</f>
        <v>Chorney</v>
      </c>
      <c r="C915" s="35">
        <f>VLOOKUP(A915,'Medical Examinations'!A913:M3255,2,FALSE)</f>
        <v>43.11</v>
      </c>
      <c r="D915" s="35">
        <f>VLOOKUP(A915,'Medical Examinations'!A913:M3255,3,FALSE)</f>
        <v>5.6</v>
      </c>
      <c r="E915" s="35" t="str">
        <f>VLOOKUP(A915,'Medical Examinations'!A913:M3255,4,FALSE)</f>
        <v>No</v>
      </c>
      <c r="F915" s="35" t="str">
        <f>VLOOKUP(A915,'Medical Examinations'!A913:M3255,5,FALSE)</f>
        <v>No</v>
      </c>
      <c r="G915" s="35" t="str">
        <f>VLOOKUP(A915,'Medical Examinations'!A913:M3255,6,FALSE)</f>
        <v>No</v>
      </c>
      <c r="H915" s="35">
        <f>VLOOKUP(A915,'Medical Examinations'!$A$2:$M$2344,7,FALSE)</f>
        <v>0</v>
      </c>
      <c r="I915" s="35" t="str">
        <f>VLOOKUP(A915,'Medical Examinations'!A913:M3255,8,FALSE)</f>
        <v>No</v>
      </c>
      <c r="J915" s="35" t="str">
        <f>VLOOKUP(A915,'Medical Examinations'!A913:M3255,9,FALSE)</f>
        <v>OBESITY</v>
      </c>
      <c r="K915" s="35" t="str">
        <f>VLOOKUP(A915,'Medical Examinations'!A913:M3255,10,FALSE)</f>
        <v>NORMAL</v>
      </c>
      <c r="L915" s="47">
        <f>VLOOKUP(A915,'Hospitalisation Details'!A913:M3255,12,FALSE)</f>
        <v>33530</v>
      </c>
      <c r="M915" s="34">
        <f>VLOOKUP(A915,'Hospitalisation Details'!A904:M3246,6,FALSE)</f>
        <v>11941.83</v>
      </c>
      <c r="N915" s="35" t="str">
        <f>VLOOKUP(A915,'Hospitalisation Details'!A913:M3255,7,FALSE)</f>
        <v>tier - 3</v>
      </c>
      <c r="O915" s="35" t="str">
        <f>VLOOKUP(A915,'Hospitalisation Details'!A913:M3255,8,FALSE)</f>
        <v>tier - 1</v>
      </c>
      <c r="P915" s="35" t="str">
        <f>VLOOKUP(A915,'Hospitalisation Details'!A913:M3255,9,FALSE)</f>
        <v>R1023</v>
      </c>
      <c r="Q915" s="35">
        <f ca="1">VLOOKUP(A915,'Hospitalisation Details'!A913:M3255,13,FALSE)</f>
        <v>33</v>
      </c>
      <c r="R915" s="32"/>
    </row>
    <row r="916" spans="1:18" ht="15.75" x14ac:dyDescent="0.25">
      <c r="A916" s="42" t="s">
        <v>1448</v>
      </c>
      <c r="B916" s="35" t="str">
        <f>VLOOKUP(A916,'Customer Names'!A913:D3248,3,FALSE)</f>
        <v>Rook</v>
      </c>
      <c r="C916" s="35">
        <f>VLOOKUP(A916,'Medical Examinations'!A914:M3256,2,FALSE)</f>
        <v>30.305</v>
      </c>
      <c r="D916" s="35">
        <f>VLOOKUP(A916,'Medical Examinations'!A914:M3256,3,FALSE)</f>
        <v>4.2699999999999996</v>
      </c>
      <c r="E916" s="35" t="str">
        <f>VLOOKUP(A916,'Medical Examinations'!A914:M3256,4,FALSE)</f>
        <v>yes</v>
      </c>
      <c r="F916" s="35" t="str">
        <f>VLOOKUP(A916,'Medical Examinations'!A914:M3256,5,FALSE)</f>
        <v>No</v>
      </c>
      <c r="G916" s="35" t="str">
        <f>VLOOKUP(A916,'Medical Examinations'!A914:M3256,6,FALSE)</f>
        <v>No</v>
      </c>
      <c r="H916" s="35">
        <f>VLOOKUP(A916,'Medical Examinations'!$A$2:$M$2344,7,FALSE)</f>
        <v>1</v>
      </c>
      <c r="I916" s="35" t="str">
        <f>VLOOKUP(A916,'Medical Examinations'!A914:M3256,8,FALSE)</f>
        <v>No</v>
      </c>
      <c r="J916" s="35" t="str">
        <f>VLOOKUP(A916,'Medical Examinations'!A914:M3256,9,FALSE)</f>
        <v>OBESITY</v>
      </c>
      <c r="K916" s="35" t="str">
        <f>VLOOKUP(A916,'Medical Examinations'!A914:M3256,10,FALSE)</f>
        <v>NORMAL</v>
      </c>
      <c r="L916" s="47">
        <f>VLOOKUP(A916,'Hospitalisation Details'!A914:M3256,12,FALSE)</f>
        <v>23591</v>
      </c>
      <c r="M916" s="34">
        <f>VLOOKUP(A916,'Hospitalisation Details'!A905:M3247,6,FALSE)</f>
        <v>11938.26</v>
      </c>
      <c r="N916" s="35" t="str">
        <f>VLOOKUP(A916,'Hospitalisation Details'!A914:M3256,7,FALSE)</f>
        <v>tier - 3</v>
      </c>
      <c r="O916" s="35" t="str">
        <f>VLOOKUP(A916,'Hospitalisation Details'!A914:M3256,8,FALSE)</f>
        <v>tier - 3</v>
      </c>
      <c r="P916" s="35" t="str">
        <f>VLOOKUP(A916,'Hospitalisation Details'!A914:M3256,9,FALSE)</f>
        <v>R1019</v>
      </c>
      <c r="Q916" s="35">
        <f ca="1">VLOOKUP(A916,'Hospitalisation Details'!A914:M3256,13,FALSE)</f>
        <v>60</v>
      </c>
      <c r="R916" s="32"/>
    </row>
    <row r="917" spans="1:18" ht="15.75" x14ac:dyDescent="0.25">
      <c r="A917" s="43" t="s">
        <v>1447</v>
      </c>
      <c r="B917" s="35" t="str">
        <f>VLOOKUP(A917,'Customer Names'!A914:D3249,3,FALSE)</f>
        <v>Wright</v>
      </c>
      <c r="C917" s="35">
        <f>VLOOKUP(A917,'Medical Examinations'!A915:M3257,2,FALSE)</f>
        <v>25.175000000000001</v>
      </c>
      <c r="D917" s="35">
        <f>VLOOKUP(A917,'Medical Examinations'!A915:M3257,3,FALSE)</f>
        <v>5.57</v>
      </c>
      <c r="E917" s="35" t="str">
        <f>VLOOKUP(A917,'Medical Examinations'!A915:M3257,4,FALSE)</f>
        <v>yes</v>
      </c>
      <c r="F917" s="35" t="str">
        <f>VLOOKUP(A917,'Medical Examinations'!A915:M3257,5,FALSE)</f>
        <v>No</v>
      </c>
      <c r="G917" s="35" t="str">
        <f>VLOOKUP(A917,'Medical Examinations'!A915:M3257,6,FALSE)</f>
        <v>No</v>
      </c>
      <c r="H917" s="35">
        <f>VLOOKUP(A917,'Medical Examinations'!$A$2:$M$2344,7,FALSE)</f>
        <v>1</v>
      </c>
      <c r="I917" s="35" t="str">
        <f>VLOOKUP(A917,'Medical Examinations'!A915:M3257,8,FALSE)</f>
        <v>No</v>
      </c>
      <c r="J917" s="35" t="str">
        <f>VLOOKUP(A917,'Medical Examinations'!A915:M3257,9,FALSE)</f>
        <v>OVERWEIGHT</v>
      </c>
      <c r="K917" s="35" t="str">
        <f>VLOOKUP(A917,'Medical Examinations'!A915:M3257,10,FALSE)</f>
        <v>NORMAL</v>
      </c>
      <c r="L917" s="47">
        <f>VLOOKUP(A917,'Hospitalisation Details'!A915:M3257,12,FALSE)</f>
        <v>23731</v>
      </c>
      <c r="M917" s="34">
        <f>VLOOKUP(A917,'Hospitalisation Details'!A906:M3248,6,FALSE)</f>
        <v>11931.13</v>
      </c>
      <c r="N917" s="35" t="str">
        <f>VLOOKUP(A917,'Hospitalisation Details'!A915:M3257,7,FALSE)</f>
        <v>tier - 3</v>
      </c>
      <c r="O917" s="35" t="str">
        <f>VLOOKUP(A917,'Hospitalisation Details'!A915:M3257,8,FALSE)</f>
        <v>tier - 1</v>
      </c>
      <c r="P917" s="35" t="str">
        <f>VLOOKUP(A917,'Hospitalisation Details'!A915:M3257,9,FALSE)</f>
        <v>R1019</v>
      </c>
      <c r="Q917" s="35">
        <f ca="1">VLOOKUP(A917,'Hospitalisation Details'!A915:M3257,13,FALSE)</f>
        <v>60</v>
      </c>
      <c r="R917" s="32"/>
    </row>
    <row r="918" spans="1:18" ht="15.75" x14ac:dyDescent="0.25">
      <c r="A918" s="42" t="s">
        <v>1446</v>
      </c>
      <c r="B918" s="35" t="str">
        <f>VLOOKUP(A918,'Customer Names'!A915:D3250,3,FALSE)</f>
        <v>Chin</v>
      </c>
      <c r="C918" s="35">
        <f>VLOOKUP(A918,'Medical Examinations'!A916:M3258,2,FALSE)</f>
        <v>26.8</v>
      </c>
      <c r="D918" s="35">
        <f>VLOOKUP(A918,'Medical Examinations'!A916:M3258,3,FALSE)</f>
        <v>5.68</v>
      </c>
      <c r="E918" s="35" t="str">
        <f>VLOOKUP(A918,'Medical Examinations'!A916:M3258,4,FALSE)</f>
        <v>yes</v>
      </c>
      <c r="F918" s="35" t="str">
        <f>VLOOKUP(A918,'Medical Examinations'!A916:M3258,5,FALSE)</f>
        <v>No</v>
      </c>
      <c r="G918" s="35" t="str">
        <f>VLOOKUP(A918,'Medical Examinations'!A916:M3258,6,FALSE)</f>
        <v>No</v>
      </c>
      <c r="H918" s="35">
        <f>VLOOKUP(A918,'Medical Examinations'!$A$2:$M$2344,7,FALSE)</f>
        <v>1</v>
      </c>
      <c r="I918" s="35" t="str">
        <f>VLOOKUP(A918,'Medical Examinations'!A916:M3258,8,FALSE)</f>
        <v>No</v>
      </c>
      <c r="J918" s="35" t="str">
        <f>VLOOKUP(A918,'Medical Examinations'!A916:M3258,9,FALSE)</f>
        <v>OVERWEIGHT</v>
      </c>
      <c r="K918" s="35" t="str">
        <f>VLOOKUP(A918,'Medical Examinations'!A916:M3258,10,FALSE)</f>
        <v>NORMAL</v>
      </c>
      <c r="L918" s="47">
        <f>VLOOKUP(A918,'Hospitalisation Details'!A916:M3258,12,FALSE)</f>
        <v>23700</v>
      </c>
      <c r="M918" s="34">
        <f>VLOOKUP(A918,'Hospitalisation Details'!A907:M3249,6,FALSE)</f>
        <v>11918.2</v>
      </c>
      <c r="N918" s="35" t="str">
        <f>VLOOKUP(A918,'Hospitalisation Details'!A916:M3258,7,FALSE)</f>
        <v>tier - 3</v>
      </c>
      <c r="O918" s="35" t="str">
        <f>VLOOKUP(A918,'Hospitalisation Details'!A916:M3258,8,FALSE)</f>
        <v>tier - 1</v>
      </c>
      <c r="P918" s="35" t="str">
        <f>VLOOKUP(A918,'Hospitalisation Details'!A916:M3258,9,FALSE)</f>
        <v>R1021</v>
      </c>
      <c r="Q918" s="35">
        <f ca="1">VLOOKUP(A918,'Hospitalisation Details'!A916:M3258,13,FALSE)</f>
        <v>60</v>
      </c>
      <c r="R918" s="32"/>
    </row>
    <row r="919" spans="1:18" ht="15.75" x14ac:dyDescent="0.25">
      <c r="A919" s="43" t="s">
        <v>1445</v>
      </c>
      <c r="B919" s="35" t="str">
        <f>VLOOKUP(A919,'Customer Names'!A916:D3251,3,FALSE)</f>
        <v>White</v>
      </c>
      <c r="C919" s="35">
        <f>VLOOKUP(A919,'Medical Examinations'!A917:M3259,2,FALSE)</f>
        <v>21.78</v>
      </c>
      <c r="D919" s="35">
        <f>VLOOKUP(A919,'Medical Examinations'!A917:M3259,3,FALSE)</f>
        <v>5.3</v>
      </c>
      <c r="E919" s="35" t="str">
        <f>VLOOKUP(A919,'Medical Examinations'!A917:M3259,4,FALSE)</f>
        <v>No</v>
      </c>
      <c r="F919" s="35" t="str">
        <f>VLOOKUP(A919,'Medical Examinations'!A917:M3259,5,FALSE)</f>
        <v>yes</v>
      </c>
      <c r="G919" s="35" t="str">
        <f>VLOOKUP(A919,'Medical Examinations'!A917:M3259,6,FALSE)</f>
        <v>No</v>
      </c>
      <c r="H919" s="35">
        <f>VLOOKUP(A919,'Medical Examinations'!$A$2:$M$2344,7,FALSE)</f>
        <v>1</v>
      </c>
      <c r="I919" s="35" t="str">
        <f>VLOOKUP(A919,'Medical Examinations'!A917:M3259,8,FALSE)</f>
        <v>No</v>
      </c>
      <c r="J919" s="35" t="str">
        <f>VLOOKUP(A919,'Medical Examinations'!A917:M3259,9,FALSE)</f>
        <v>NORMAL WEIGHT</v>
      </c>
      <c r="K919" s="35" t="str">
        <f>VLOOKUP(A919,'Medical Examinations'!A917:M3259,10,FALSE)</f>
        <v>NORMAL</v>
      </c>
      <c r="L919" s="47">
        <f>VLOOKUP(A919,'Hospitalisation Details'!A917:M3259,12,FALSE)</f>
        <v>38140</v>
      </c>
      <c r="M919" s="34">
        <f>VLOOKUP(A919,'Hospitalisation Details'!A908:M3250,6,FALSE)</f>
        <v>11884.05</v>
      </c>
      <c r="N919" s="35" t="str">
        <f>VLOOKUP(A919,'Hospitalisation Details'!A917:M3259,7,FALSE)</f>
        <v>tier - 3</v>
      </c>
      <c r="O919" s="35" t="str">
        <f>VLOOKUP(A919,'Hospitalisation Details'!A917:M3259,8,FALSE)</f>
        <v>tier - 3</v>
      </c>
      <c r="P919" s="35" t="str">
        <f>VLOOKUP(A919,'Hospitalisation Details'!A917:M3259,9,FALSE)</f>
        <v>R1013</v>
      </c>
      <c r="Q919" s="35">
        <f ca="1">VLOOKUP(A919,'Hospitalisation Details'!A917:M3259,13,FALSE)</f>
        <v>20</v>
      </c>
      <c r="R919" s="32"/>
    </row>
    <row r="920" spans="1:18" ht="15.75" x14ac:dyDescent="0.25">
      <c r="A920" s="42" t="s">
        <v>1444</v>
      </c>
      <c r="B920" s="35" t="str">
        <f>VLOOKUP(A920,'Customer Names'!A917:D3252,3,FALSE)</f>
        <v>Savage</v>
      </c>
      <c r="C920" s="35">
        <f>VLOOKUP(A920,'Medical Examinations'!A918:M3260,2,FALSE)</f>
        <v>30.14</v>
      </c>
      <c r="D920" s="35">
        <f>VLOOKUP(A920,'Medical Examinations'!A918:M3260,3,FALSE)</f>
        <v>9.4499999999999993</v>
      </c>
      <c r="E920" s="35" t="str">
        <f>VLOOKUP(A920,'Medical Examinations'!A918:M3260,4,FALSE)</f>
        <v>yes</v>
      </c>
      <c r="F920" s="35" t="str">
        <f>VLOOKUP(A920,'Medical Examinations'!A918:M3260,5,FALSE)</f>
        <v>No</v>
      </c>
      <c r="G920" s="35" t="str">
        <f>VLOOKUP(A920,'Medical Examinations'!A918:M3260,6,FALSE)</f>
        <v>No</v>
      </c>
      <c r="H920" s="35">
        <f>VLOOKUP(A920,'Medical Examinations'!$A$2:$M$2344,7,FALSE)</f>
        <v>0</v>
      </c>
      <c r="I920" s="35" t="str">
        <f>VLOOKUP(A920,'Medical Examinations'!A918:M3260,8,FALSE)</f>
        <v>No</v>
      </c>
      <c r="J920" s="35" t="str">
        <f>VLOOKUP(A920,'Medical Examinations'!A918:M3260,9,FALSE)</f>
        <v>OBESITY</v>
      </c>
      <c r="K920" s="35" t="str">
        <f>VLOOKUP(A920,'Medical Examinations'!A918:M3260,10,FALSE)</f>
        <v>DIABETES</v>
      </c>
      <c r="L920" s="47">
        <f>VLOOKUP(A920,'Hospitalisation Details'!A918:M3260,12,FALSE)</f>
        <v>24774</v>
      </c>
      <c r="M920" s="34">
        <f>VLOOKUP(A920,'Hospitalisation Details'!A909:M3251,6,FALSE)</f>
        <v>11881.97</v>
      </c>
      <c r="N920" s="35" t="str">
        <f>VLOOKUP(A920,'Hospitalisation Details'!A918:M3260,7,FALSE)</f>
        <v>tier - 3</v>
      </c>
      <c r="O920" s="35" t="str">
        <f>VLOOKUP(A920,'Hospitalisation Details'!A918:M3260,8,FALSE)</f>
        <v>tier - 1</v>
      </c>
      <c r="P920" s="35" t="str">
        <f>VLOOKUP(A920,'Hospitalisation Details'!A918:M3260,9,FALSE)</f>
        <v>R1013</v>
      </c>
      <c r="Q920" s="35">
        <f ca="1">VLOOKUP(A920,'Hospitalisation Details'!A918:M3260,13,FALSE)</f>
        <v>57</v>
      </c>
      <c r="R920" s="32"/>
    </row>
    <row r="921" spans="1:18" ht="15.75" x14ac:dyDescent="0.25">
      <c r="A921" s="43" t="s">
        <v>1443</v>
      </c>
      <c r="B921" s="35" t="str">
        <f>VLOOKUP(A921,'Customer Names'!A918:D3253,3,FALSE)</f>
        <v>Hitchings</v>
      </c>
      <c r="C921" s="35">
        <f>VLOOKUP(A921,'Medical Examinations'!A919:M3261,2,FALSE)</f>
        <v>29.7</v>
      </c>
      <c r="D921" s="35">
        <f>VLOOKUP(A921,'Medical Examinations'!A919:M3261,3,FALSE)</f>
        <v>6.79</v>
      </c>
      <c r="E921" s="35" t="str">
        <f>VLOOKUP(A921,'Medical Examinations'!A919:M3261,4,FALSE)</f>
        <v>yes</v>
      </c>
      <c r="F921" s="35" t="str">
        <f>VLOOKUP(A921,'Medical Examinations'!A919:M3261,5,FALSE)</f>
        <v>No</v>
      </c>
      <c r="G921" s="35" t="str">
        <f>VLOOKUP(A921,'Medical Examinations'!A919:M3261,6,FALSE)</f>
        <v>No</v>
      </c>
      <c r="H921" s="35">
        <f>VLOOKUP(A921,'Medical Examinations'!$A$2:$M$2344,7,FALSE)</f>
        <v>0</v>
      </c>
      <c r="I921" s="35" t="str">
        <f>VLOOKUP(A921,'Medical Examinations'!A919:M3261,8,FALSE)</f>
        <v>No</v>
      </c>
      <c r="J921" s="35" t="str">
        <f>VLOOKUP(A921,'Medical Examinations'!A919:M3261,9,FALSE)</f>
        <v>OVERWEIGHT</v>
      </c>
      <c r="K921" s="35" t="str">
        <f>VLOOKUP(A921,'Medical Examinations'!A919:M3261,10,FALSE)</f>
        <v>DIABETES</v>
      </c>
      <c r="L921" s="47">
        <f>VLOOKUP(A921,'Hospitalisation Details'!A919:M3261,12,FALSE)</f>
        <v>24667</v>
      </c>
      <c r="M921" s="34">
        <f>VLOOKUP(A921,'Hospitalisation Details'!A910:M3252,6,FALSE)</f>
        <v>11881.36</v>
      </c>
      <c r="N921" s="35" t="str">
        <f>VLOOKUP(A921,'Hospitalisation Details'!A919:M3261,7,FALSE)</f>
        <v>tier - 3</v>
      </c>
      <c r="O921" s="35" t="str">
        <f>VLOOKUP(A921,'Hospitalisation Details'!A919:M3261,8,FALSE)</f>
        <v>tier - 2</v>
      </c>
      <c r="P921" s="35" t="str">
        <f>VLOOKUP(A921,'Hospitalisation Details'!A919:M3261,9,FALSE)</f>
        <v>R1011</v>
      </c>
      <c r="Q921" s="35">
        <f ca="1">VLOOKUP(A921,'Hospitalisation Details'!A919:M3261,13,FALSE)</f>
        <v>57</v>
      </c>
      <c r="R921" s="32"/>
    </row>
    <row r="922" spans="1:18" ht="15.75" x14ac:dyDescent="0.25">
      <c r="A922" s="42" t="s">
        <v>1442</v>
      </c>
      <c r="B922" s="35" t="str">
        <f>VLOOKUP(A922,'Customer Names'!A919:D3254,3,FALSE)</f>
        <v>Truitt</v>
      </c>
      <c r="C922" s="35">
        <f>VLOOKUP(A922,'Medical Examinations'!A920:M3262,2,FALSE)</f>
        <v>32.395000000000003</v>
      </c>
      <c r="D922" s="35">
        <f>VLOOKUP(A922,'Medical Examinations'!A920:M3262,3,FALSE)</f>
        <v>11.1</v>
      </c>
      <c r="E922" s="35" t="str">
        <f>VLOOKUP(A922,'Medical Examinations'!A920:M3262,4,FALSE)</f>
        <v>yes</v>
      </c>
      <c r="F922" s="35" t="str">
        <f>VLOOKUP(A922,'Medical Examinations'!A920:M3262,5,FALSE)</f>
        <v>No</v>
      </c>
      <c r="G922" s="35" t="str">
        <f>VLOOKUP(A922,'Medical Examinations'!A920:M3262,6,FALSE)</f>
        <v>No</v>
      </c>
      <c r="H922" s="35">
        <f>VLOOKUP(A922,'Medical Examinations'!$A$2:$M$2344,7,FALSE)</f>
        <v>0</v>
      </c>
      <c r="I922" s="35" t="str">
        <f>VLOOKUP(A922,'Medical Examinations'!A920:M3262,8,FALSE)</f>
        <v>No</v>
      </c>
      <c r="J922" s="35" t="str">
        <f>VLOOKUP(A922,'Medical Examinations'!A920:M3262,9,FALSE)</f>
        <v>OBESITY</v>
      </c>
      <c r="K922" s="35" t="str">
        <f>VLOOKUP(A922,'Medical Examinations'!A920:M3262,10,FALSE)</f>
        <v>DIABETES</v>
      </c>
      <c r="L922" s="47">
        <f>VLOOKUP(A922,'Hospitalisation Details'!A920:M3262,12,FALSE)</f>
        <v>24708</v>
      </c>
      <c r="M922" s="34">
        <f>VLOOKUP(A922,'Hospitalisation Details'!A911:M3253,6,FALSE)</f>
        <v>11879.1</v>
      </c>
      <c r="N922" s="35" t="str">
        <f>VLOOKUP(A922,'Hospitalisation Details'!A920:M3262,7,FALSE)</f>
        <v>tier - 3</v>
      </c>
      <c r="O922" s="35" t="str">
        <f>VLOOKUP(A922,'Hospitalisation Details'!A920:M3262,8,FALSE)</f>
        <v>tier - 3</v>
      </c>
      <c r="P922" s="35" t="str">
        <f>VLOOKUP(A922,'Hospitalisation Details'!A920:M3262,9,FALSE)</f>
        <v>R1024</v>
      </c>
      <c r="Q922" s="35">
        <f ca="1">VLOOKUP(A922,'Hospitalisation Details'!A920:M3262,13,FALSE)</f>
        <v>57</v>
      </c>
      <c r="R922" s="32"/>
    </row>
    <row r="923" spans="1:18" ht="15.75" x14ac:dyDescent="0.25">
      <c r="A923" s="43" t="s">
        <v>1441</v>
      </c>
      <c r="B923" s="35" t="str">
        <f>VLOOKUP(A923,'Customer Names'!A920:D3255,3,FALSE)</f>
        <v>Chang</v>
      </c>
      <c r="C923" s="35">
        <f>VLOOKUP(A923,'Medical Examinations'!A921:M3263,2,FALSE)</f>
        <v>36.64</v>
      </c>
      <c r="D923" s="35">
        <f>VLOOKUP(A923,'Medical Examinations'!A921:M3263,3,FALSE)</f>
        <v>7.26</v>
      </c>
      <c r="E923" s="35" t="str">
        <f>VLOOKUP(A923,'Medical Examinations'!A921:M3263,4,FALSE)</f>
        <v>No</v>
      </c>
      <c r="F923" s="35" t="str">
        <f>VLOOKUP(A923,'Medical Examinations'!A921:M3263,5,FALSE)</f>
        <v>No</v>
      </c>
      <c r="G923" s="35" t="str">
        <f>VLOOKUP(A923,'Medical Examinations'!A921:M3263,6,FALSE)</f>
        <v>No</v>
      </c>
      <c r="H923" s="35">
        <f>VLOOKUP(A923,'Medical Examinations'!$A$2:$M$2344,7,FALSE)</f>
        <v>0</v>
      </c>
      <c r="I923" s="35" t="str">
        <f>VLOOKUP(A923,'Medical Examinations'!A921:M3263,8,FALSE)</f>
        <v>No</v>
      </c>
      <c r="J923" s="35" t="str">
        <f>VLOOKUP(A923,'Medical Examinations'!A921:M3263,9,FALSE)</f>
        <v>OBESITY</v>
      </c>
      <c r="K923" s="35" t="str">
        <f>VLOOKUP(A923,'Medical Examinations'!A921:M3263,10,FALSE)</f>
        <v>DIABETES</v>
      </c>
      <c r="L923" s="47">
        <f>VLOOKUP(A923,'Hospitalisation Details'!A921:M3263,12,FALSE)</f>
        <v>27217</v>
      </c>
      <c r="M923" s="34">
        <f>VLOOKUP(A923,'Hospitalisation Details'!A912:M3254,6,FALSE)</f>
        <v>11858.56</v>
      </c>
      <c r="N923" s="35" t="str">
        <f>VLOOKUP(A923,'Hospitalisation Details'!A921:M3263,7,FALSE)</f>
        <v>tier - 3</v>
      </c>
      <c r="O923" s="35" t="str">
        <f>VLOOKUP(A923,'Hospitalisation Details'!A921:M3263,8,FALSE)</f>
        <v>tier - 3</v>
      </c>
      <c r="P923" s="35" t="str">
        <f>VLOOKUP(A923,'Hospitalisation Details'!A921:M3263,9,FALSE)</f>
        <v>R1011</v>
      </c>
      <c r="Q923" s="35">
        <f ca="1">VLOOKUP(A923,'Hospitalisation Details'!A921:M3263,13,FALSE)</f>
        <v>50</v>
      </c>
      <c r="R923" s="32"/>
    </row>
    <row r="924" spans="1:18" ht="15.75" x14ac:dyDescent="0.25">
      <c r="A924" s="42" t="s">
        <v>1440</v>
      </c>
      <c r="B924" s="35" t="str">
        <f>VLOOKUP(A924,'Customer Names'!A921:D3256,3,FALSE)</f>
        <v>Frey</v>
      </c>
      <c r="C924" s="35">
        <f>VLOOKUP(A924,'Medical Examinations'!A922:M3264,2,FALSE)</f>
        <v>39.049999999999997</v>
      </c>
      <c r="D924" s="35">
        <f>VLOOKUP(A924,'Medical Examinations'!A922:M3264,3,FALSE)</f>
        <v>5.27</v>
      </c>
      <c r="E924" s="35" t="str">
        <f>VLOOKUP(A924,'Medical Examinations'!A922:M3264,4,FALSE)</f>
        <v>yes</v>
      </c>
      <c r="F924" s="35" t="str">
        <f>VLOOKUP(A924,'Medical Examinations'!A922:M3264,5,FALSE)</f>
        <v>No</v>
      </c>
      <c r="G924" s="35" t="str">
        <f>VLOOKUP(A924,'Medical Examinations'!A922:M3264,6,FALSE)</f>
        <v>No</v>
      </c>
      <c r="H924" s="35">
        <f>VLOOKUP(A924,'Medical Examinations'!$A$2:$M$2344,7,FALSE)</f>
        <v>1</v>
      </c>
      <c r="I924" s="35" t="str">
        <f>VLOOKUP(A924,'Medical Examinations'!A922:M3264,8,FALSE)</f>
        <v>No</v>
      </c>
      <c r="J924" s="35" t="str">
        <f>VLOOKUP(A924,'Medical Examinations'!A922:M3264,9,FALSE)</f>
        <v>OBESITY</v>
      </c>
      <c r="K924" s="35" t="str">
        <f>VLOOKUP(A924,'Medical Examinations'!A922:M3264,10,FALSE)</f>
        <v>NORMAL</v>
      </c>
      <c r="L924" s="47">
        <f>VLOOKUP(A924,'Hospitalisation Details'!A922:M3264,12,FALSE)</f>
        <v>23649</v>
      </c>
      <c r="M924" s="34">
        <f>VLOOKUP(A924,'Hospitalisation Details'!A913:M3255,6,FALSE)</f>
        <v>11856.41</v>
      </c>
      <c r="N924" s="35" t="str">
        <f>VLOOKUP(A924,'Hospitalisation Details'!A922:M3264,7,FALSE)</f>
        <v>tier - 3</v>
      </c>
      <c r="O924" s="35" t="str">
        <f>VLOOKUP(A924,'Hospitalisation Details'!A922:M3264,8,FALSE)</f>
        <v>tier - 2</v>
      </c>
      <c r="P924" s="35" t="str">
        <f>VLOOKUP(A924,'Hospitalisation Details'!A922:M3264,9,FALSE)</f>
        <v>R1013</v>
      </c>
      <c r="Q924" s="35">
        <f ca="1">VLOOKUP(A924,'Hospitalisation Details'!A922:M3264,13,FALSE)</f>
        <v>60</v>
      </c>
      <c r="R924" s="32"/>
    </row>
    <row r="925" spans="1:18" ht="15.75" x14ac:dyDescent="0.25">
      <c r="A925" s="43" t="s">
        <v>1439</v>
      </c>
      <c r="B925" s="35" t="str">
        <f>VLOOKUP(A925,'Customer Names'!A922:D3257,3,FALSE)</f>
        <v>Krishna</v>
      </c>
      <c r="C925" s="35">
        <f>VLOOKUP(A925,'Medical Examinations'!A923:M3265,2,FALSE)</f>
        <v>33.1</v>
      </c>
      <c r="D925" s="35">
        <f>VLOOKUP(A925,'Medical Examinations'!A923:M3265,3,FALSE)</f>
        <v>5.46</v>
      </c>
      <c r="E925" s="35" t="str">
        <f>VLOOKUP(A925,'Medical Examinations'!A923:M3265,4,FALSE)</f>
        <v>yes</v>
      </c>
      <c r="F925" s="35" t="str">
        <f>VLOOKUP(A925,'Medical Examinations'!A923:M3265,5,FALSE)</f>
        <v>No</v>
      </c>
      <c r="G925" s="35" t="str">
        <f>VLOOKUP(A925,'Medical Examinations'!A923:M3265,6,FALSE)</f>
        <v>No</v>
      </c>
      <c r="H925" s="35">
        <f>VLOOKUP(A925,'Medical Examinations'!$A$2:$M$2344,7,FALSE)</f>
        <v>1</v>
      </c>
      <c r="I925" s="35" t="str">
        <f>VLOOKUP(A925,'Medical Examinations'!A923:M3265,8,FALSE)</f>
        <v>No</v>
      </c>
      <c r="J925" s="35" t="str">
        <f>VLOOKUP(A925,'Medical Examinations'!A923:M3265,9,FALSE)</f>
        <v>OBESITY</v>
      </c>
      <c r="K925" s="35" t="str">
        <f>VLOOKUP(A925,'Medical Examinations'!A923:M3265,10,FALSE)</f>
        <v>NORMAL</v>
      </c>
      <c r="L925" s="47">
        <f>VLOOKUP(A925,'Hospitalisation Details'!A923:M3265,12,FALSE)</f>
        <v>23555</v>
      </c>
      <c r="M925" s="34">
        <f>VLOOKUP(A925,'Hospitalisation Details'!A914:M3256,6,FALSE)</f>
        <v>11848.14</v>
      </c>
      <c r="N925" s="35" t="str">
        <f>VLOOKUP(A925,'Hospitalisation Details'!A923:M3265,7,FALSE)</f>
        <v>tier - 3</v>
      </c>
      <c r="O925" s="35" t="str">
        <f>VLOOKUP(A925,'Hospitalisation Details'!A923:M3265,8,FALSE)</f>
        <v>tier - 2</v>
      </c>
      <c r="P925" s="35" t="str">
        <f>VLOOKUP(A925,'Hospitalisation Details'!A923:M3265,9,FALSE)</f>
        <v>R1011</v>
      </c>
      <c r="Q925" s="35">
        <f ca="1">VLOOKUP(A925,'Hospitalisation Details'!A923:M3265,13,FALSE)</f>
        <v>60</v>
      </c>
      <c r="R925" s="32"/>
    </row>
    <row r="926" spans="1:18" ht="15.75" x14ac:dyDescent="0.25">
      <c r="A926" s="42" t="s">
        <v>1438</v>
      </c>
      <c r="B926" s="35" t="str">
        <f>VLOOKUP(A926,'Customer Names'!A923:D3258,3,FALSE)</f>
        <v>Maher</v>
      </c>
      <c r="C926" s="35">
        <f>VLOOKUP(A926,'Medical Examinations'!A924:M3266,2,FALSE)</f>
        <v>31.824999999999999</v>
      </c>
      <c r="D926" s="35">
        <f>VLOOKUP(A926,'Medical Examinations'!A924:M3266,3,FALSE)</f>
        <v>8.1300000000000008</v>
      </c>
      <c r="E926" s="35" t="str">
        <f>VLOOKUP(A926,'Medical Examinations'!A924:M3266,4,FALSE)</f>
        <v>No</v>
      </c>
      <c r="F926" s="35" t="str">
        <f>VLOOKUP(A926,'Medical Examinations'!A924:M3266,5,FALSE)</f>
        <v>No</v>
      </c>
      <c r="G926" s="35" t="str">
        <f>VLOOKUP(A926,'Medical Examinations'!A924:M3266,6,FALSE)</f>
        <v>No</v>
      </c>
      <c r="H926" s="35">
        <f>VLOOKUP(A926,'Medical Examinations'!$A$2:$M$2344,7,FALSE)</f>
        <v>0</v>
      </c>
      <c r="I926" s="35" t="str">
        <f>VLOOKUP(A926,'Medical Examinations'!A924:M3266,8,FALSE)</f>
        <v>No</v>
      </c>
      <c r="J926" s="35" t="str">
        <f>VLOOKUP(A926,'Medical Examinations'!A924:M3266,9,FALSE)</f>
        <v>OBESITY</v>
      </c>
      <c r="K926" s="35" t="str">
        <f>VLOOKUP(A926,'Medical Examinations'!A924:M3266,10,FALSE)</f>
        <v>DIABETES</v>
      </c>
      <c r="L926" s="47">
        <f>VLOOKUP(A926,'Hospitalisation Details'!A924:M3266,12,FALSE)</f>
        <v>24056</v>
      </c>
      <c r="M926" s="34">
        <f>VLOOKUP(A926,'Hospitalisation Details'!A915:M3257,6,FALSE)</f>
        <v>11842.62</v>
      </c>
      <c r="N926" s="35" t="str">
        <f>VLOOKUP(A926,'Hospitalisation Details'!A924:M3266,7,FALSE)</f>
        <v>tier - 3</v>
      </c>
      <c r="O926" s="35" t="str">
        <f>VLOOKUP(A926,'Hospitalisation Details'!A924:M3266,8,FALSE)</f>
        <v>tier - 3</v>
      </c>
      <c r="P926" s="35" t="str">
        <f>VLOOKUP(A926,'Hospitalisation Details'!A924:M3266,9,FALSE)</f>
        <v>R1012</v>
      </c>
      <c r="Q926" s="35">
        <f ca="1">VLOOKUP(A926,'Hospitalisation Details'!A924:M3266,13,FALSE)</f>
        <v>59</v>
      </c>
      <c r="R926" s="32"/>
    </row>
    <row r="927" spans="1:18" ht="15.75" x14ac:dyDescent="0.25">
      <c r="A927" s="43" t="s">
        <v>1437</v>
      </c>
      <c r="B927" s="35" t="str">
        <f>VLOOKUP(A927,'Customer Names'!A924:D3259,3,FALSE)</f>
        <v>Boivin</v>
      </c>
      <c r="C927" s="35">
        <f>VLOOKUP(A927,'Medical Examinations'!A925:M3267,2,FALSE)</f>
        <v>29</v>
      </c>
      <c r="D927" s="35">
        <f>VLOOKUP(A927,'Medical Examinations'!A925:M3267,3,FALSE)</f>
        <v>4.25</v>
      </c>
      <c r="E927" s="35" t="str">
        <f>VLOOKUP(A927,'Medical Examinations'!A925:M3267,4,FALSE)</f>
        <v>yes</v>
      </c>
      <c r="F927" s="35" t="str">
        <f>VLOOKUP(A927,'Medical Examinations'!A925:M3267,5,FALSE)</f>
        <v>No</v>
      </c>
      <c r="G927" s="35" t="str">
        <f>VLOOKUP(A927,'Medical Examinations'!A925:M3267,6,FALSE)</f>
        <v>No</v>
      </c>
      <c r="H927" s="35">
        <f>VLOOKUP(A927,'Medical Examinations'!$A$2:$M$2344,7,FALSE)</f>
        <v>1</v>
      </c>
      <c r="I927" s="35" t="str">
        <f>VLOOKUP(A927,'Medical Examinations'!A925:M3267,8,FALSE)</f>
        <v>No</v>
      </c>
      <c r="J927" s="35" t="str">
        <f>VLOOKUP(A927,'Medical Examinations'!A925:M3267,9,FALSE)</f>
        <v>OVERWEIGHT</v>
      </c>
      <c r="K927" s="35" t="str">
        <f>VLOOKUP(A927,'Medical Examinations'!A925:M3267,10,FALSE)</f>
        <v>NORMAL</v>
      </c>
      <c r="L927" s="47">
        <f>VLOOKUP(A927,'Hospitalisation Details'!A925:M3267,12,FALSE)</f>
        <v>23569</v>
      </c>
      <c r="M927" s="34">
        <f>VLOOKUP(A927,'Hospitalisation Details'!A916:M3258,6,FALSE)</f>
        <v>11842.44</v>
      </c>
      <c r="N927" s="35" t="str">
        <f>VLOOKUP(A927,'Hospitalisation Details'!A925:M3267,7,FALSE)</f>
        <v>tier - 3</v>
      </c>
      <c r="O927" s="35" t="str">
        <f>VLOOKUP(A927,'Hospitalisation Details'!A925:M3267,8,FALSE)</f>
        <v>tier - 2</v>
      </c>
      <c r="P927" s="35" t="str">
        <f>VLOOKUP(A927,'Hospitalisation Details'!A925:M3267,9,FALSE)</f>
        <v>R1011</v>
      </c>
      <c r="Q927" s="35">
        <f ca="1">VLOOKUP(A927,'Hospitalisation Details'!A925:M3267,13,FALSE)</f>
        <v>60</v>
      </c>
      <c r="R927" s="32"/>
    </row>
    <row r="928" spans="1:18" ht="15.75" x14ac:dyDescent="0.25">
      <c r="A928" s="42" t="s">
        <v>1436</v>
      </c>
      <c r="B928" s="35" t="str">
        <f>VLOOKUP(A928,'Customer Names'!A925:D3260,3,FALSE)</f>
        <v>McAlister</v>
      </c>
      <c r="C928" s="35">
        <f>VLOOKUP(A928,'Medical Examinations'!A926:M3268,2,FALSE)</f>
        <v>30.495000000000001</v>
      </c>
      <c r="D928" s="35">
        <f>VLOOKUP(A928,'Medical Examinations'!A926:M3268,3,FALSE)</f>
        <v>8.68</v>
      </c>
      <c r="E928" s="35" t="str">
        <f>VLOOKUP(A928,'Medical Examinations'!A926:M3268,4,FALSE)</f>
        <v>No</v>
      </c>
      <c r="F928" s="35" t="str">
        <f>VLOOKUP(A928,'Medical Examinations'!A926:M3268,5,FALSE)</f>
        <v>No</v>
      </c>
      <c r="G928" s="35" t="str">
        <f>VLOOKUP(A928,'Medical Examinations'!A926:M3268,6,FALSE)</f>
        <v>No</v>
      </c>
      <c r="H928" s="35">
        <f>VLOOKUP(A928,'Medical Examinations'!$A$2:$M$2344,7,FALSE)</f>
        <v>0</v>
      </c>
      <c r="I928" s="35" t="str">
        <f>VLOOKUP(A928,'Medical Examinations'!A926:M3268,8,FALSE)</f>
        <v>No</v>
      </c>
      <c r="J928" s="35" t="str">
        <f>VLOOKUP(A928,'Medical Examinations'!A926:M3268,9,FALSE)</f>
        <v>OBESITY</v>
      </c>
      <c r="K928" s="35" t="str">
        <f>VLOOKUP(A928,'Medical Examinations'!A926:M3268,10,FALSE)</f>
        <v>DIABETES</v>
      </c>
      <c r="L928" s="47">
        <f>VLOOKUP(A928,'Hospitalisation Details'!A926:M3268,12,FALSE)</f>
        <v>24010</v>
      </c>
      <c r="M928" s="34">
        <f>VLOOKUP(A928,'Hospitalisation Details'!A917:M3259,6,FALSE)</f>
        <v>11840.78</v>
      </c>
      <c r="N928" s="35" t="str">
        <f>VLOOKUP(A928,'Hospitalisation Details'!A926:M3268,7,FALSE)</f>
        <v>tier - 3</v>
      </c>
      <c r="O928" s="35" t="str">
        <f>VLOOKUP(A928,'Hospitalisation Details'!A926:M3268,8,FALSE)</f>
        <v>tier - 2</v>
      </c>
      <c r="P928" s="35" t="str">
        <f>VLOOKUP(A928,'Hospitalisation Details'!A926:M3268,9,FALSE)</f>
        <v>R1012</v>
      </c>
      <c r="Q928" s="35">
        <f ca="1">VLOOKUP(A928,'Hospitalisation Details'!A926:M3268,13,FALSE)</f>
        <v>59</v>
      </c>
      <c r="R928" s="32"/>
    </row>
    <row r="929" spans="1:18" ht="15.75" x14ac:dyDescent="0.25">
      <c r="A929" s="43" t="s">
        <v>1435</v>
      </c>
      <c r="B929" s="35" t="str">
        <f>VLOOKUP(A929,'Customer Names'!A926:D3261,3,FALSE)</f>
        <v>Akhmedova</v>
      </c>
      <c r="C929" s="35">
        <f>VLOOKUP(A929,'Medical Examinations'!A927:M3269,2,FALSE)</f>
        <v>25.2</v>
      </c>
      <c r="D929" s="35">
        <f>VLOOKUP(A929,'Medical Examinations'!A927:M3269,3,FALSE)</f>
        <v>6.25</v>
      </c>
      <c r="E929" s="35" t="str">
        <f>VLOOKUP(A929,'Medical Examinations'!A927:M3269,4,FALSE)</f>
        <v>yes</v>
      </c>
      <c r="F929" s="35" t="str">
        <f>VLOOKUP(A929,'Medical Examinations'!A927:M3269,5,FALSE)</f>
        <v>No</v>
      </c>
      <c r="G929" s="35" t="str">
        <f>VLOOKUP(A929,'Medical Examinations'!A927:M3269,6,FALSE)</f>
        <v>No</v>
      </c>
      <c r="H929" s="35">
        <f>VLOOKUP(A929,'Medical Examinations'!$A$2:$M$2344,7,FALSE)</f>
        <v>1</v>
      </c>
      <c r="I929" s="35" t="str">
        <f>VLOOKUP(A929,'Medical Examinations'!A927:M3269,8,FALSE)</f>
        <v>No</v>
      </c>
      <c r="J929" s="35" t="str">
        <f>VLOOKUP(A929,'Medical Examinations'!A927:M3269,9,FALSE)</f>
        <v>OVERWEIGHT</v>
      </c>
      <c r="K929" s="35" t="str">
        <f>VLOOKUP(A929,'Medical Examinations'!A927:M3269,10,FALSE)</f>
        <v>PREDIABETES</v>
      </c>
      <c r="L929" s="47">
        <f>VLOOKUP(A929,'Hospitalisation Details'!A927:M3269,12,FALSE)</f>
        <v>23631</v>
      </c>
      <c r="M929" s="34">
        <f>VLOOKUP(A929,'Hospitalisation Details'!A918:M3260,6,FALSE)</f>
        <v>11837.16</v>
      </c>
      <c r="N929" s="35" t="str">
        <f>VLOOKUP(A929,'Hospitalisation Details'!A927:M3269,7,FALSE)</f>
        <v>tier - 3</v>
      </c>
      <c r="O929" s="35" t="str">
        <f>VLOOKUP(A929,'Hospitalisation Details'!A927:M3269,8,FALSE)</f>
        <v>tier - 3</v>
      </c>
      <c r="P929" s="35" t="str">
        <f>VLOOKUP(A929,'Hospitalisation Details'!A927:M3269,9,FALSE)</f>
        <v>R1011</v>
      </c>
      <c r="Q929" s="35">
        <f ca="1">VLOOKUP(A929,'Hospitalisation Details'!A927:M3269,13,FALSE)</f>
        <v>60</v>
      </c>
      <c r="R929" s="32"/>
    </row>
    <row r="930" spans="1:18" ht="15.75" x14ac:dyDescent="0.25">
      <c r="A930" s="42" t="s">
        <v>1434</v>
      </c>
      <c r="B930" s="35" t="str">
        <f>VLOOKUP(A930,'Customer Names'!A927:D3262,3,FALSE)</f>
        <v>Tucker</v>
      </c>
      <c r="C930" s="35">
        <f>VLOOKUP(A930,'Medical Examinations'!A928:M3270,2,FALSE)</f>
        <v>22.77</v>
      </c>
      <c r="D930" s="35">
        <f>VLOOKUP(A930,'Medical Examinations'!A928:M3270,3,FALSE)</f>
        <v>4.47</v>
      </c>
      <c r="E930" s="35" t="str">
        <f>VLOOKUP(A930,'Medical Examinations'!A928:M3270,4,FALSE)</f>
        <v>yes</v>
      </c>
      <c r="F930" s="35" t="str">
        <f>VLOOKUP(A930,'Medical Examinations'!A928:M3270,5,FALSE)</f>
        <v>No</v>
      </c>
      <c r="G930" s="35" t="str">
        <f>VLOOKUP(A930,'Medical Examinations'!A928:M3270,6,FALSE)</f>
        <v>No</v>
      </c>
      <c r="H930" s="35">
        <f>VLOOKUP(A930,'Medical Examinations'!$A$2:$M$2344,7,FALSE)</f>
        <v>1</v>
      </c>
      <c r="I930" s="35" t="str">
        <f>VLOOKUP(A930,'Medical Examinations'!A928:M3270,8,FALSE)</f>
        <v>No</v>
      </c>
      <c r="J930" s="35" t="str">
        <f>VLOOKUP(A930,'Medical Examinations'!A928:M3270,9,FALSE)</f>
        <v>NORMAL WEIGHT</v>
      </c>
      <c r="K930" s="35" t="str">
        <f>VLOOKUP(A930,'Medical Examinations'!A928:M3270,10,FALSE)</f>
        <v>NORMAL</v>
      </c>
      <c r="L930" s="47">
        <f>VLOOKUP(A930,'Hospitalisation Details'!A928:M3270,12,FALSE)</f>
        <v>23555</v>
      </c>
      <c r="M930" s="34">
        <f>VLOOKUP(A930,'Hospitalisation Details'!A919:M3261,6,FALSE)</f>
        <v>11833.78</v>
      </c>
      <c r="N930" s="35" t="str">
        <f>VLOOKUP(A930,'Hospitalisation Details'!A928:M3270,7,FALSE)</f>
        <v>tier - 3</v>
      </c>
      <c r="O930" s="35" t="str">
        <f>VLOOKUP(A930,'Hospitalisation Details'!A928:M3270,8,FALSE)</f>
        <v>tier - 3</v>
      </c>
      <c r="P930" s="35" t="str">
        <f>VLOOKUP(A930,'Hospitalisation Details'!A928:M3270,9,FALSE)</f>
        <v>R1013</v>
      </c>
      <c r="Q930" s="35">
        <f ca="1">VLOOKUP(A930,'Hospitalisation Details'!A928:M3270,13,FALSE)</f>
        <v>60</v>
      </c>
      <c r="R930" s="32"/>
    </row>
    <row r="931" spans="1:18" ht="15.75" x14ac:dyDescent="0.25">
      <c r="A931" s="43" t="s">
        <v>1433</v>
      </c>
      <c r="B931" s="35" t="str">
        <f>VLOOKUP(A931,'Customer Names'!A928:D3263,3,FALSE)</f>
        <v>Gramelspacher</v>
      </c>
      <c r="C931" s="35">
        <f>VLOOKUP(A931,'Medical Examinations'!A929:M3271,2,FALSE)</f>
        <v>23.18</v>
      </c>
      <c r="D931" s="35">
        <f>VLOOKUP(A931,'Medical Examinations'!A929:M3271,3,FALSE)</f>
        <v>8.31</v>
      </c>
      <c r="E931" s="35" t="str">
        <f>VLOOKUP(A931,'Medical Examinations'!A929:M3271,4,FALSE)</f>
        <v>No</v>
      </c>
      <c r="F931" s="35" t="str">
        <f>VLOOKUP(A931,'Medical Examinations'!A929:M3271,5,FALSE)</f>
        <v>No</v>
      </c>
      <c r="G931" s="35" t="str">
        <f>VLOOKUP(A931,'Medical Examinations'!A929:M3271,6,FALSE)</f>
        <v>No</v>
      </c>
      <c r="H931" s="35">
        <f>VLOOKUP(A931,'Medical Examinations'!$A$2:$M$2344,7,FALSE)</f>
        <v>0</v>
      </c>
      <c r="I931" s="35" t="str">
        <f>VLOOKUP(A931,'Medical Examinations'!A929:M3271,8,FALSE)</f>
        <v>No</v>
      </c>
      <c r="J931" s="35" t="str">
        <f>VLOOKUP(A931,'Medical Examinations'!A929:M3271,9,FALSE)</f>
        <v>NORMAL WEIGHT</v>
      </c>
      <c r="K931" s="35" t="str">
        <f>VLOOKUP(A931,'Medical Examinations'!A929:M3271,10,FALSE)</f>
        <v>DIABETES</v>
      </c>
      <c r="L931" s="47">
        <f>VLOOKUP(A931,'Hospitalisation Details'!A929:M3271,12,FALSE)</f>
        <v>24018</v>
      </c>
      <c r="M931" s="34">
        <f>VLOOKUP(A931,'Hospitalisation Details'!A920:M3262,6,FALSE)</f>
        <v>11830.61</v>
      </c>
      <c r="N931" s="35" t="str">
        <f>VLOOKUP(A931,'Hospitalisation Details'!A929:M3271,7,FALSE)</f>
        <v>tier - 3</v>
      </c>
      <c r="O931" s="35" t="str">
        <f>VLOOKUP(A931,'Hospitalisation Details'!A929:M3271,8,FALSE)</f>
        <v>tier - 1</v>
      </c>
      <c r="P931" s="35" t="str">
        <f>VLOOKUP(A931,'Hospitalisation Details'!A929:M3271,9,FALSE)</f>
        <v>R1012</v>
      </c>
      <c r="Q931" s="35">
        <f ca="1">VLOOKUP(A931,'Hospitalisation Details'!A929:M3271,13,FALSE)</f>
        <v>59</v>
      </c>
      <c r="R931" s="32"/>
    </row>
    <row r="932" spans="1:18" ht="15.75" x14ac:dyDescent="0.25">
      <c r="A932" s="42" t="s">
        <v>1432</v>
      </c>
      <c r="B932" s="35" t="str">
        <f>VLOOKUP(A932,'Customer Names'!A929:D3264,3,FALSE)</f>
        <v>Goldsmith</v>
      </c>
      <c r="C932" s="35">
        <f>VLOOKUP(A932,'Medical Examinations'!A930:M3272,2,FALSE)</f>
        <v>35.409999999999997</v>
      </c>
      <c r="D932" s="35">
        <f>VLOOKUP(A932,'Medical Examinations'!A930:M3272,3,FALSE)</f>
        <v>5.68</v>
      </c>
      <c r="E932" s="35" t="str">
        <f>VLOOKUP(A932,'Medical Examinations'!A930:M3272,4,FALSE)</f>
        <v>No</v>
      </c>
      <c r="F932" s="35" t="str">
        <f>VLOOKUP(A932,'Medical Examinations'!A930:M3272,5,FALSE)</f>
        <v>No</v>
      </c>
      <c r="G932" s="35" t="str">
        <f>VLOOKUP(A932,'Medical Examinations'!A930:M3272,6,FALSE)</f>
        <v>No</v>
      </c>
      <c r="H932" s="35">
        <f>VLOOKUP(A932,'Medical Examinations'!$A$2:$M$2344,7,FALSE)</f>
        <v>0</v>
      </c>
      <c r="I932" s="35" t="str">
        <f>VLOOKUP(A932,'Medical Examinations'!A930:M3272,8,FALSE)</f>
        <v>No</v>
      </c>
      <c r="J932" s="35" t="str">
        <f>VLOOKUP(A932,'Medical Examinations'!A930:M3272,9,FALSE)</f>
        <v>OBESITY</v>
      </c>
      <c r="K932" s="35" t="str">
        <f>VLOOKUP(A932,'Medical Examinations'!A930:M3272,10,FALSE)</f>
        <v>NORMAL</v>
      </c>
      <c r="L932" s="47">
        <f>VLOOKUP(A932,'Hospitalisation Details'!A930:M3272,12,FALSE)</f>
        <v>30275</v>
      </c>
      <c r="M932" s="34">
        <f>VLOOKUP(A932,'Hospitalisation Details'!A921:M3263,6,FALSE)</f>
        <v>11773.06</v>
      </c>
      <c r="N932" s="35" t="str">
        <f>VLOOKUP(A932,'Hospitalisation Details'!A930:M3272,7,FALSE)</f>
        <v>tier - 3</v>
      </c>
      <c r="O932" s="35" t="str">
        <f>VLOOKUP(A932,'Hospitalisation Details'!A930:M3272,8,FALSE)</f>
        <v>tier - 3</v>
      </c>
      <c r="P932" s="35" t="str">
        <f>VLOOKUP(A932,'Hospitalisation Details'!A930:M3272,9,FALSE)</f>
        <v>R1026</v>
      </c>
      <c r="Q932" s="35">
        <f ca="1">VLOOKUP(A932,'Hospitalisation Details'!A930:M3272,13,FALSE)</f>
        <v>42</v>
      </c>
      <c r="R932" s="32"/>
    </row>
    <row r="933" spans="1:18" ht="15.75" x14ac:dyDescent="0.25">
      <c r="A933" s="43" t="s">
        <v>1431</v>
      </c>
      <c r="B933" s="35" t="str">
        <f>VLOOKUP(A933,'Customer Names'!A930:D3265,3,FALSE)</f>
        <v>Tranter</v>
      </c>
      <c r="C933" s="35">
        <f>VLOOKUP(A933,'Medical Examinations'!A931:M3273,2,FALSE)</f>
        <v>32.11</v>
      </c>
      <c r="D933" s="35">
        <f>VLOOKUP(A933,'Medical Examinations'!A931:M3273,3,FALSE)</f>
        <v>4.75</v>
      </c>
      <c r="E933" s="35" t="str">
        <f>VLOOKUP(A933,'Medical Examinations'!A931:M3273,4,FALSE)</f>
        <v>yes</v>
      </c>
      <c r="F933" s="35" t="str">
        <f>VLOOKUP(A933,'Medical Examinations'!A931:M3273,5,FALSE)</f>
        <v>No</v>
      </c>
      <c r="G933" s="35" t="str">
        <f>VLOOKUP(A933,'Medical Examinations'!A931:M3273,6,FALSE)</f>
        <v>No</v>
      </c>
      <c r="H933" s="35">
        <f>VLOOKUP(A933,'Medical Examinations'!$A$2:$M$2344,7,FALSE)</f>
        <v>2</v>
      </c>
      <c r="I933" s="35" t="str">
        <f>VLOOKUP(A933,'Medical Examinations'!A931:M3273,8,FALSE)</f>
        <v>No</v>
      </c>
      <c r="J933" s="35" t="str">
        <f>VLOOKUP(A933,'Medical Examinations'!A931:M3273,9,FALSE)</f>
        <v>OBESITY</v>
      </c>
      <c r="K933" s="35" t="str">
        <f>VLOOKUP(A933,'Medical Examinations'!A931:M3273,10,FALSE)</f>
        <v>NORMAL</v>
      </c>
      <c r="L933" s="47">
        <f>VLOOKUP(A933,'Hospitalisation Details'!A931:M3273,12,FALSE)</f>
        <v>24313</v>
      </c>
      <c r="M933" s="34">
        <f>VLOOKUP(A933,'Hospitalisation Details'!A922:M3264,6,FALSE)</f>
        <v>11763</v>
      </c>
      <c r="N933" s="35" t="str">
        <f>VLOOKUP(A933,'Hospitalisation Details'!A931:M3273,7,FALSE)</f>
        <v>tier - 3</v>
      </c>
      <c r="O933" s="35" t="str">
        <f>VLOOKUP(A933,'Hospitalisation Details'!A931:M3273,8,FALSE)</f>
        <v>tier - 3</v>
      </c>
      <c r="P933" s="35" t="str">
        <f>VLOOKUP(A933,'Hospitalisation Details'!A931:M3273,9,FALSE)</f>
        <v>R1016</v>
      </c>
      <c r="Q933" s="35">
        <f ca="1">VLOOKUP(A933,'Hospitalisation Details'!A931:M3273,13,FALSE)</f>
        <v>58</v>
      </c>
      <c r="R933" s="32"/>
    </row>
    <row r="934" spans="1:18" ht="15.75" x14ac:dyDescent="0.25">
      <c r="A934" s="42" t="s">
        <v>1430</v>
      </c>
      <c r="B934" s="35" t="str">
        <f>VLOOKUP(A934,'Customer Names'!A931:D3266,3,FALSE)</f>
        <v>Tu</v>
      </c>
      <c r="C934" s="35">
        <f>VLOOKUP(A934,'Medical Examinations'!A932:M3274,2,FALSE)</f>
        <v>34.479999999999997</v>
      </c>
      <c r="D934" s="35">
        <f>VLOOKUP(A934,'Medical Examinations'!A932:M3274,3,FALSE)</f>
        <v>6.31</v>
      </c>
      <c r="E934" s="35" t="str">
        <f>VLOOKUP(A934,'Medical Examinations'!A932:M3274,4,FALSE)</f>
        <v>No</v>
      </c>
      <c r="F934" s="35" t="str">
        <f>VLOOKUP(A934,'Medical Examinations'!A932:M3274,5,FALSE)</f>
        <v>No</v>
      </c>
      <c r="G934" s="35" t="str">
        <f>VLOOKUP(A934,'Medical Examinations'!A932:M3274,6,FALSE)</f>
        <v>Yes</v>
      </c>
      <c r="H934" s="35">
        <f>VLOOKUP(A934,'Medical Examinations'!$A$2:$M$2344,7,FALSE)</f>
        <v>1</v>
      </c>
      <c r="I934" s="35" t="str">
        <f>VLOOKUP(A934,'Medical Examinations'!A932:M3274,8,FALSE)</f>
        <v>No</v>
      </c>
      <c r="J934" s="35" t="str">
        <f>VLOOKUP(A934,'Medical Examinations'!A932:M3274,9,FALSE)</f>
        <v>OBESITY</v>
      </c>
      <c r="K934" s="35" t="str">
        <f>VLOOKUP(A934,'Medical Examinations'!A932:M3274,10,FALSE)</f>
        <v>PREDIABETES</v>
      </c>
      <c r="L934" s="47">
        <f>VLOOKUP(A934,'Hospitalisation Details'!A932:M3274,12,FALSE)</f>
        <v>29165</v>
      </c>
      <c r="M934" s="34">
        <f>VLOOKUP(A934,'Hospitalisation Details'!A923:M3265,6,FALSE)</f>
        <v>11752.68</v>
      </c>
      <c r="N934" s="35" t="str">
        <f>VLOOKUP(A934,'Hospitalisation Details'!A932:M3274,7,FALSE)</f>
        <v>tier - 3</v>
      </c>
      <c r="O934" s="35" t="str">
        <f>VLOOKUP(A934,'Hospitalisation Details'!A932:M3274,8,FALSE)</f>
        <v>tier - 1</v>
      </c>
      <c r="P934" s="35" t="str">
        <f>VLOOKUP(A934,'Hospitalisation Details'!A932:M3274,9,FALSE)</f>
        <v>R1026</v>
      </c>
      <c r="Q934" s="35">
        <f ca="1">VLOOKUP(A934,'Hospitalisation Details'!A932:M3274,13,FALSE)</f>
        <v>45</v>
      </c>
      <c r="R934" s="32"/>
    </row>
    <row r="935" spans="1:18" ht="15.75" x14ac:dyDescent="0.25">
      <c r="A935" s="43" t="s">
        <v>1429</v>
      </c>
      <c r="B935" s="35" t="str">
        <f>VLOOKUP(A935,'Customer Names'!A932:D3267,3,FALSE)</f>
        <v>Kaczka</v>
      </c>
      <c r="C935" s="35">
        <f>VLOOKUP(A935,'Medical Examinations'!A933:M3275,2,FALSE)</f>
        <v>34.39</v>
      </c>
      <c r="D935" s="35">
        <f>VLOOKUP(A935,'Medical Examinations'!A933:M3275,3,FALSE)</f>
        <v>6.28</v>
      </c>
      <c r="E935" s="35" t="str">
        <f>VLOOKUP(A935,'Medical Examinations'!A933:M3275,4,FALSE)</f>
        <v>yes</v>
      </c>
      <c r="F935" s="35" t="str">
        <f>VLOOKUP(A935,'Medical Examinations'!A933:M3275,5,FALSE)</f>
        <v>No</v>
      </c>
      <c r="G935" s="35" t="str">
        <f>VLOOKUP(A935,'Medical Examinations'!A933:M3275,6,FALSE)</f>
        <v>No</v>
      </c>
      <c r="H935" s="35">
        <f>VLOOKUP(A935,'Medical Examinations'!$A$2:$M$2344,7,FALSE)</f>
        <v>1</v>
      </c>
      <c r="I935" s="35" t="str">
        <f>VLOOKUP(A935,'Medical Examinations'!A933:M3275,8,FALSE)</f>
        <v>No</v>
      </c>
      <c r="J935" s="35" t="str">
        <f>VLOOKUP(A935,'Medical Examinations'!A933:M3275,9,FALSE)</f>
        <v>OBESITY</v>
      </c>
      <c r="K935" s="35" t="str">
        <f>VLOOKUP(A935,'Medical Examinations'!A933:M3275,10,FALSE)</f>
        <v>PREDIABETES</v>
      </c>
      <c r="L935" s="47">
        <f>VLOOKUP(A935,'Hospitalisation Details'!A933:M3275,12,FALSE)</f>
        <v>23713</v>
      </c>
      <c r="M935" s="34">
        <f>VLOOKUP(A935,'Hospitalisation Details'!A924:M3266,6,FALSE)</f>
        <v>11743.93</v>
      </c>
      <c r="N935" s="35" t="str">
        <f>VLOOKUP(A935,'Hospitalisation Details'!A933:M3275,7,FALSE)</f>
        <v>tier - 3</v>
      </c>
      <c r="O935" s="35" t="str">
        <f>VLOOKUP(A935,'Hospitalisation Details'!A933:M3275,8,FALSE)</f>
        <v>tier - 1</v>
      </c>
      <c r="P935" s="35" t="str">
        <f>VLOOKUP(A935,'Hospitalisation Details'!A933:M3275,9,FALSE)</f>
        <v>R1012</v>
      </c>
      <c r="Q935" s="35">
        <f ca="1">VLOOKUP(A935,'Hospitalisation Details'!A933:M3275,13,FALSE)</f>
        <v>60</v>
      </c>
      <c r="R935" s="32"/>
    </row>
    <row r="936" spans="1:18" ht="15.75" x14ac:dyDescent="0.25">
      <c r="A936" s="42" t="s">
        <v>1428</v>
      </c>
      <c r="B936" s="35" t="str">
        <f>VLOOKUP(A936,'Customer Names'!A933:D3268,3,FALSE)</f>
        <v>Hunter</v>
      </c>
      <c r="C936" s="35">
        <f>VLOOKUP(A936,'Medical Examinations'!A934:M3276,2,FALSE)</f>
        <v>26.4</v>
      </c>
      <c r="D936" s="35">
        <f>VLOOKUP(A936,'Medical Examinations'!A934:M3276,3,FALSE)</f>
        <v>9.2899999999999991</v>
      </c>
      <c r="E936" s="35" t="str">
        <f>VLOOKUP(A936,'Medical Examinations'!A934:M3276,4,FALSE)</f>
        <v>yes</v>
      </c>
      <c r="F936" s="35" t="str">
        <f>VLOOKUP(A936,'Medical Examinations'!A934:M3276,5,FALSE)</f>
        <v>No</v>
      </c>
      <c r="G936" s="35" t="str">
        <f>VLOOKUP(A936,'Medical Examinations'!A934:M3276,6,FALSE)</f>
        <v>Yes</v>
      </c>
      <c r="H936" s="35">
        <f>VLOOKUP(A936,'Medical Examinations'!$A$2:$M$2344,7,FALSE)</f>
        <v>1</v>
      </c>
      <c r="I936" s="35" t="str">
        <f>VLOOKUP(A936,'Medical Examinations'!A934:M3276,8,FALSE)</f>
        <v>No</v>
      </c>
      <c r="J936" s="35" t="str">
        <f>VLOOKUP(A936,'Medical Examinations'!A934:M3276,9,FALSE)</f>
        <v>OVERWEIGHT</v>
      </c>
      <c r="K936" s="35" t="str">
        <f>VLOOKUP(A936,'Medical Examinations'!A934:M3276,10,FALSE)</f>
        <v>DIABETES</v>
      </c>
      <c r="L936" s="47">
        <f>VLOOKUP(A936,'Hospitalisation Details'!A934:M3276,12,FALSE)</f>
        <v>23171</v>
      </c>
      <c r="M936" s="34">
        <f>VLOOKUP(A936,'Hospitalisation Details'!A925:M3267,6,FALSE)</f>
        <v>11743.3</v>
      </c>
      <c r="N936" s="35" t="str">
        <f>VLOOKUP(A936,'Hospitalisation Details'!A934:M3276,7,FALSE)</f>
        <v>tier - 3</v>
      </c>
      <c r="O936" s="35" t="str">
        <f>VLOOKUP(A936,'Hospitalisation Details'!A934:M3276,8,FALSE)</f>
        <v>tier - 3</v>
      </c>
      <c r="P936" s="35" t="str">
        <f>VLOOKUP(A936,'Hospitalisation Details'!A934:M3276,9,FALSE)</f>
        <v>R1013</v>
      </c>
      <c r="Q936" s="35">
        <f ca="1">VLOOKUP(A936,'Hospitalisation Details'!A934:M3276,13,FALSE)</f>
        <v>61</v>
      </c>
      <c r="R936" s="32"/>
    </row>
    <row r="937" spans="1:18" ht="15.75" x14ac:dyDescent="0.25">
      <c r="A937" s="43" t="s">
        <v>1427</v>
      </c>
      <c r="B937" s="35" t="str">
        <f>VLOOKUP(A937,'Customer Names'!A934:D3269,3,FALSE)</f>
        <v>Moran</v>
      </c>
      <c r="C937" s="35">
        <f>VLOOKUP(A937,'Medical Examinations'!A935:M3277,2,FALSE)</f>
        <v>28.1</v>
      </c>
      <c r="D937" s="35">
        <f>VLOOKUP(A937,'Medical Examinations'!A935:M3277,3,FALSE)</f>
        <v>5.79</v>
      </c>
      <c r="E937" s="35" t="str">
        <f>VLOOKUP(A937,'Medical Examinations'!A935:M3277,4,FALSE)</f>
        <v>yes</v>
      </c>
      <c r="F937" s="35" t="str">
        <f>VLOOKUP(A937,'Medical Examinations'!A935:M3277,5,FALSE)</f>
        <v>No</v>
      </c>
      <c r="G937" s="35" t="str">
        <f>VLOOKUP(A937,'Medical Examinations'!A935:M3277,6,FALSE)</f>
        <v>Yes</v>
      </c>
      <c r="H937" s="35">
        <f>VLOOKUP(A937,'Medical Examinations'!$A$2:$M$2344,7,FALSE)</f>
        <v>1</v>
      </c>
      <c r="I937" s="35" t="str">
        <f>VLOOKUP(A937,'Medical Examinations'!A935:M3277,8,FALSE)</f>
        <v>No</v>
      </c>
      <c r="J937" s="35" t="str">
        <f>VLOOKUP(A937,'Medical Examinations'!A935:M3277,9,FALSE)</f>
        <v>OVERWEIGHT</v>
      </c>
      <c r="K937" s="35" t="str">
        <f>VLOOKUP(A937,'Medical Examinations'!A935:M3277,10,FALSE)</f>
        <v>PREDIABETES</v>
      </c>
      <c r="L937" s="47">
        <f>VLOOKUP(A937,'Hospitalisation Details'!A935:M3277,12,FALSE)</f>
        <v>25519</v>
      </c>
      <c r="M937" s="34">
        <f>VLOOKUP(A937,'Hospitalisation Details'!A926:M3268,6,FALSE)</f>
        <v>11741.73</v>
      </c>
      <c r="N937" s="35" t="str">
        <f>VLOOKUP(A937,'Hospitalisation Details'!A935:M3277,7,FALSE)</f>
        <v>tier - 3</v>
      </c>
      <c r="O937" s="35" t="str">
        <f>VLOOKUP(A937,'Hospitalisation Details'!A935:M3277,8,FALSE)</f>
        <v>tier - 1</v>
      </c>
      <c r="P937" s="35" t="str">
        <f>VLOOKUP(A937,'Hospitalisation Details'!A935:M3277,9,FALSE)</f>
        <v>R1011</v>
      </c>
      <c r="Q937" s="35">
        <f ca="1">VLOOKUP(A937,'Hospitalisation Details'!A935:M3277,13,FALSE)</f>
        <v>55</v>
      </c>
      <c r="R937" s="32"/>
    </row>
    <row r="938" spans="1:18" ht="15.75" x14ac:dyDescent="0.25">
      <c r="A938" s="42" t="s">
        <v>1426</v>
      </c>
      <c r="B938" s="35" t="str">
        <f>VLOOKUP(A938,'Customer Names'!A935:D3270,3,FALSE)</f>
        <v>Ashby</v>
      </c>
      <c r="C938" s="35">
        <f>VLOOKUP(A938,'Medical Examinations'!A936:M3278,2,FALSE)</f>
        <v>27</v>
      </c>
      <c r="D938" s="35">
        <f>VLOOKUP(A938,'Medical Examinations'!A936:M3278,3,FALSE)</f>
        <v>4.54</v>
      </c>
      <c r="E938" s="35" t="str">
        <f>VLOOKUP(A938,'Medical Examinations'!A936:M3278,4,FALSE)</f>
        <v>yes</v>
      </c>
      <c r="F938" s="35" t="str">
        <f>VLOOKUP(A938,'Medical Examinations'!A936:M3278,5,FALSE)</f>
        <v>No</v>
      </c>
      <c r="G938" s="35" t="str">
        <f>VLOOKUP(A938,'Medical Examinations'!A936:M3278,6,FALSE)</f>
        <v>No</v>
      </c>
      <c r="H938" s="35">
        <f>VLOOKUP(A938,'Medical Examinations'!$A$2:$M$2344,7,FALSE)</f>
        <v>1</v>
      </c>
      <c r="I938" s="35" t="str">
        <f>VLOOKUP(A938,'Medical Examinations'!A936:M3278,8,FALSE)</f>
        <v>No</v>
      </c>
      <c r="J938" s="35" t="str">
        <f>VLOOKUP(A938,'Medical Examinations'!A936:M3278,9,FALSE)</f>
        <v>OVERWEIGHT</v>
      </c>
      <c r="K938" s="35" t="str">
        <f>VLOOKUP(A938,'Medical Examinations'!A936:M3278,10,FALSE)</f>
        <v>NORMAL</v>
      </c>
      <c r="L938" s="47">
        <f>VLOOKUP(A938,'Hospitalisation Details'!A936:M3278,12,FALSE)</f>
        <v>32391</v>
      </c>
      <c r="M938" s="34">
        <f>VLOOKUP(A938,'Hospitalisation Details'!A927:M3269,6,FALSE)</f>
        <v>11737.85</v>
      </c>
      <c r="N938" s="35" t="str">
        <f>VLOOKUP(A938,'Hospitalisation Details'!A936:M3278,7,FALSE)</f>
        <v>tier - 3</v>
      </c>
      <c r="O938" s="35" t="str">
        <f>VLOOKUP(A938,'Hospitalisation Details'!A936:M3278,8,FALSE)</f>
        <v>tier - 1</v>
      </c>
      <c r="P938" s="35" t="str">
        <f>VLOOKUP(A938,'Hospitalisation Details'!A936:M3278,9,FALSE)</f>
        <v>R1011</v>
      </c>
      <c r="Q938" s="35">
        <f ca="1">VLOOKUP(A938,'Hospitalisation Details'!A936:M3278,13,FALSE)</f>
        <v>36</v>
      </c>
      <c r="R938" s="32"/>
    </row>
    <row r="939" spans="1:18" ht="15.75" x14ac:dyDescent="0.25">
      <c r="A939" s="43" t="s">
        <v>1425</v>
      </c>
      <c r="B939" s="35" t="str">
        <f>VLOOKUP(A939,'Customer Names'!A936:D3271,3,FALSE)</f>
        <v>Ausen</v>
      </c>
      <c r="C939" s="35">
        <f>VLOOKUP(A939,'Medical Examinations'!A937:M3279,2,FALSE)</f>
        <v>28.594999999999999</v>
      </c>
      <c r="D939" s="35">
        <f>VLOOKUP(A939,'Medical Examinations'!A937:M3279,3,FALSE)</f>
        <v>4.68</v>
      </c>
      <c r="E939" s="35" t="str">
        <f>VLOOKUP(A939,'Medical Examinations'!A937:M3279,4,FALSE)</f>
        <v>yes</v>
      </c>
      <c r="F939" s="35" t="str">
        <f>VLOOKUP(A939,'Medical Examinations'!A937:M3279,5,FALSE)</f>
        <v>No</v>
      </c>
      <c r="G939" s="35" t="str">
        <f>VLOOKUP(A939,'Medical Examinations'!A937:M3279,6,FALSE)</f>
        <v>No</v>
      </c>
      <c r="H939" s="35">
        <f>VLOOKUP(A939,'Medical Examinations'!$A$2:$M$2344,7,FALSE)</f>
        <v>1</v>
      </c>
      <c r="I939" s="35" t="str">
        <f>VLOOKUP(A939,'Medical Examinations'!A937:M3279,8,FALSE)</f>
        <v>No</v>
      </c>
      <c r="J939" s="35" t="str">
        <f>VLOOKUP(A939,'Medical Examinations'!A937:M3279,9,FALSE)</f>
        <v>OVERWEIGHT</v>
      </c>
      <c r="K939" s="35" t="str">
        <f>VLOOKUP(A939,'Medical Examinations'!A937:M3279,10,FALSE)</f>
        <v>NORMAL</v>
      </c>
      <c r="L939" s="47">
        <f>VLOOKUP(A939,'Hospitalisation Details'!A937:M3279,12,FALSE)</f>
        <v>23690</v>
      </c>
      <c r="M939" s="34">
        <f>VLOOKUP(A939,'Hospitalisation Details'!A928:M3270,6,FALSE)</f>
        <v>11735.88</v>
      </c>
      <c r="N939" s="35" t="str">
        <f>VLOOKUP(A939,'Hospitalisation Details'!A937:M3279,7,FALSE)</f>
        <v>tier - 3</v>
      </c>
      <c r="O939" s="35" t="str">
        <f>VLOOKUP(A939,'Hospitalisation Details'!A937:M3279,8,FALSE)</f>
        <v>tier - 1</v>
      </c>
      <c r="P939" s="35" t="str">
        <f>VLOOKUP(A939,'Hospitalisation Details'!A937:M3279,9,FALSE)</f>
        <v>R1012</v>
      </c>
      <c r="Q939" s="35">
        <f ca="1">VLOOKUP(A939,'Hospitalisation Details'!A937:M3279,13,FALSE)</f>
        <v>60</v>
      </c>
      <c r="R939" s="32"/>
    </row>
    <row r="940" spans="1:18" ht="15.75" x14ac:dyDescent="0.25">
      <c r="A940" s="42" t="s">
        <v>1424</v>
      </c>
      <c r="B940" s="35" t="str">
        <f>VLOOKUP(A940,'Customer Names'!A937:D3272,3,FALSE)</f>
        <v>Savage</v>
      </c>
      <c r="C940" s="35">
        <f>VLOOKUP(A940,'Medical Examinations'!A938:M3280,2,FALSE)</f>
        <v>36.799999999999997</v>
      </c>
      <c r="D940" s="35">
        <f>VLOOKUP(A940,'Medical Examinations'!A938:M3280,3,FALSE)</f>
        <v>5.88</v>
      </c>
      <c r="E940" s="35" t="str">
        <f>VLOOKUP(A940,'Medical Examinations'!A938:M3280,4,FALSE)</f>
        <v>No</v>
      </c>
      <c r="F940" s="35" t="str">
        <f>VLOOKUP(A940,'Medical Examinations'!A938:M3280,5,FALSE)</f>
        <v>No</v>
      </c>
      <c r="G940" s="35" t="str">
        <f>VLOOKUP(A940,'Medical Examinations'!A938:M3280,6,FALSE)</f>
        <v>No</v>
      </c>
      <c r="H940" s="35">
        <f>VLOOKUP(A940,'Medical Examinations'!$A$2:$M$2344,7,FALSE)</f>
        <v>1</v>
      </c>
      <c r="I940" s="35" t="str">
        <f>VLOOKUP(A940,'Medical Examinations'!A938:M3280,8,FALSE)</f>
        <v>No</v>
      </c>
      <c r="J940" s="35" t="str">
        <f>VLOOKUP(A940,'Medical Examinations'!A938:M3280,9,FALSE)</f>
        <v>OBESITY</v>
      </c>
      <c r="K940" s="35" t="str">
        <f>VLOOKUP(A940,'Medical Examinations'!A938:M3280,10,FALSE)</f>
        <v>PREDIABETES</v>
      </c>
      <c r="L940" s="47">
        <f>VLOOKUP(A940,'Hospitalisation Details'!A938:M3280,12,FALSE)</f>
        <v>31012</v>
      </c>
      <c r="M940" s="34">
        <f>VLOOKUP(A940,'Hospitalisation Details'!A929:M3271,6,FALSE)</f>
        <v>11730.82</v>
      </c>
      <c r="N940" s="35" t="str">
        <f>VLOOKUP(A940,'Hospitalisation Details'!A938:M3280,7,FALSE)</f>
        <v>tier - 3</v>
      </c>
      <c r="O940" s="35" t="str">
        <f>VLOOKUP(A940,'Hospitalisation Details'!A938:M3280,8,FALSE)</f>
        <v>tier - 3</v>
      </c>
      <c r="P940" s="35" t="str">
        <f>VLOOKUP(A940,'Hospitalisation Details'!A938:M3280,9,FALSE)</f>
        <v>R1026</v>
      </c>
      <c r="Q940" s="35">
        <f ca="1">VLOOKUP(A940,'Hospitalisation Details'!A938:M3280,13,FALSE)</f>
        <v>40</v>
      </c>
      <c r="R940" s="32"/>
    </row>
    <row r="941" spans="1:18" ht="15.75" x14ac:dyDescent="0.25">
      <c r="A941" s="43" t="s">
        <v>1423</v>
      </c>
      <c r="B941" s="35" t="str">
        <f>VLOOKUP(A941,'Customer Names'!A938:D3273,3,FALSE)</f>
        <v>O'Leary</v>
      </c>
      <c r="C941" s="35">
        <f>VLOOKUP(A941,'Medical Examinations'!A939:M3281,2,FALSE)</f>
        <v>23.75</v>
      </c>
      <c r="D941" s="35">
        <f>VLOOKUP(A941,'Medical Examinations'!A939:M3281,3,FALSE)</f>
        <v>5.42</v>
      </c>
      <c r="E941" s="35" t="str">
        <f>VLOOKUP(A941,'Medical Examinations'!A939:M3281,4,FALSE)</f>
        <v>yes</v>
      </c>
      <c r="F941" s="35" t="str">
        <f>VLOOKUP(A941,'Medical Examinations'!A939:M3281,5,FALSE)</f>
        <v>No</v>
      </c>
      <c r="G941" s="35" t="str">
        <f>VLOOKUP(A941,'Medical Examinations'!A939:M3281,6,FALSE)</f>
        <v>Yes</v>
      </c>
      <c r="H941" s="35">
        <f>VLOOKUP(A941,'Medical Examinations'!$A$2:$M$2344,7,FALSE)</f>
        <v>1</v>
      </c>
      <c r="I941" s="35" t="str">
        <f>VLOOKUP(A941,'Medical Examinations'!A939:M3281,8,FALSE)</f>
        <v>No</v>
      </c>
      <c r="J941" s="35" t="str">
        <f>VLOOKUP(A941,'Medical Examinations'!A939:M3281,9,FALSE)</f>
        <v>NORMAL WEIGHT</v>
      </c>
      <c r="K941" s="35" t="str">
        <f>VLOOKUP(A941,'Medical Examinations'!A939:M3281,10,FALSE)</f>
        <v>NORMAL</v>
      </c>
      <c r="L941" s="47">
        <f>VLOOKUP(A941,'Hospitalisation Details'!A939:M3281,12,FALSE)</f>
        <v>25488</v>
      </c>
      <c r="M941" s="34">
        <f>VLOOKUP(A941,'Hospitalisation Details'!A930:M3272,6,FALSE)</f>
        <v>11729.68</v>
      </c>
      <c r="N941" s="35" t="str">
        <f>VLOOKUP(A941,'Hospitalisation Details'!A939:M3281,7,FALSE)</f>
        <v>tier - 3</v>
      </c>
      <c r="O941" s="35" t="str">
        <f>VLOOKUP(A941,'Hospitalisation Details'!A939:M3281,8,FALSE)</f>
        <v>tier - 1</v>
      </c>
      <c r="P941" s="35" t="str">
        <f>VLOOKUP(A941,'Hospitalisation Details'!A939:M3281,9,FALSE)</f>
        <v>R1024</v>
      </c>
      <c r="Q941" s="35">
        <f ca="1">VLOOKUP(A941,'Hospitalisation Details'!A939:M3281,13,FALSE)</f>
        <v>55</v>
      </c>
      <c r="R941" s="32"/>
    </row>
    <row r="942" spans="1:18" ht="15.75" x14ac:dyDescent="0.25">
      <c r="A942" s="42" t="s">
        <v>1422</v>
      </c>
      <c r="B942" s="35" t="str">
        <f>VLOOKUP(A942,'Customer Names'!A939:D3274,3,FALSE)</f>
        <v>Scoville</v>
      </c>
      <c r="C942" s="35">
        <f>VLOOKUP(A942,'Medical Examinations'!A940:M3282,2,FALSE)</f>
        <v>35.619999999999997</v>
      </c>
      <c r="D942" s="35">
        <f>VLOOKUP(A942,'Medical Examinations'!A940:M3282,3,FALSE)</f>
        <v>4.16</v>
      </c>
      <c r="E942" s="35" t="str">
        <f>VLOOKUP(A942,'Medical Examinations'!A940:M3282,4,FALSE)</f>
        <v>No</v>
      </c>
      <c r="F942" s="35" t="str">
        <f>VLOOKUP(A942,'Medical Examinations'!A940:M3282,5,FALSE)</f>
        <v>No</v>
      </c>
      <c r="G942" s="35" t="str">
        <f>VLOOKUP(A942,'Medical Examinations'!A940:M3282,6,FALSE)</f>
        <v>No</v>
      </c>
      <c r="H942" s="35">
        <f>VLOOKUP(A942,'Medical Examinations'!$A$2:$M$2344,7,FALSE)</f>
        <v>0</v>
      </c>
      <c r="I942" s="35" t="str">
        <f>VLOOKUP(A942,'Medical Examinations'!A940:M3282,8,FALSE)</f>
        <v>No</v>
      </c>
      <c r="J942" s="35" t="str">
        <f>VLOOKUP(A942,'Medical Examinations'!A940:M3282,9,FALSE)</f>
        <v>OBESITY</v>
      </c>
      <c r="K942" s="35" t="str">
        <f>VLOOKUP(A942,'Medical Examinations'!A940:M3282,10,FALSE)</f>
        <v>NORMAL</v>
      </c>
      <c r="L942" s="47">
        <f>VLOOKUP(A942,'Hospitalisation Details'!A940:M3282,12,FALSE)</f>
        <v>30245</v>
      </c>
      <c r="M942" s="34">
        <f>VLOOKUP(A942,'Hospitalisation Details'!A931:M3273,6,FALSE)</f>
        <v>11712.97</v>
      </c>
      <c r="N942" s="35" t="str">
        <f>VLOOKUP(A942,'Hospitalisation Details'!A940:M3282,7,FALSE)</f>
        <v>tier - 3</v>
      </c>
      <c r="O942" s="35" t="str">
        <f>VLOOKUP(A942,'Hospitalisation Details'!A940:M3282,8,FALSE)</f>
        <v>tier - 2</v>
      </c>
      <c r="P942" s="35" t="str">
        <f>VLOOKUP(A942,'Hospitalisation Details'!A940:M3282,9,FALSE)</f>
        <v>R1021</v>
      </c>
      <c r="Q942" s="35">
        <f ca="1">VLOOKUP(A942,'Hospitalisation Details'!A940:M3282,13,FALSE)</f>
        <v>42</v>
      </c>
      <c r="R942" s="32"/>
    </row>
    <row r="943" spans="1:18" ht="15.75" x14ac:dyDescent="0.25">
      <c r="A943" s="43" t="s">
        <v>1421</v>
      </c>
      <c r="B943" s="35" t="str">
        <f>VLOOKUP(A943,'Customer Names'!A940:D3275,3,FALSE)</f>
        <v>Kaus</v>
      </c>
      <c r="C943" s="35">
        <f>VLOOKUP(A943,'Medical Examinations'!A941:M3283,2,FALSE)</f>
        <v>30.69</v>
      </c>
      <c r="D943" s="35">
        <f>VLOOKUP(A943,'Medical Examinations'!A941:M3283,3,FALSE)</f>
        <v>7.05</v>
      </c>
      <c r="E943" s="35" t="str">
        <f>VLOOKUP(A943,'Medical Examinations'!A941:M3283,4,FALSE)</f>
        <v>yes</v>
      </c>
      <c r="F943" s="35" t="str">
        <f>VLOOKUP(A943,'Medical Examinations'!A941:M3283,5,FALSE)</f>
        <v>No</v>
      </c>
      <c r="G943" s="35" t="str">
        <f>VLOOKUP(A943,'Medical Examinations'!A941:M3283,6,FALSE)</f>
        <v>No</v>
      </c>
      <c r="H943" s="35">
        <f>VLOOKUP(A943,'Medical Examinations'!$A$2:$M$2344,7,FALSE)</f>
        <v>2</v>
      </c>
      <c r="I943" s="35" t="str">
        <f>VLOOKUP(A943,'Medical Examinations'!A941:M3283,8,FALSE)</f>
        <v>No</v>
      </c>
      <c r="J943" s="35" t="str">
        <f>VLOOKUP(A943,'Medical Examinations'!A941:M3283,9,FALSE)</f>
        <v>OBESITY</v>
      </c>
      <c r="K943" s="35" t="str">
        <f>VLOOKUP(A943,'Medical Examinations'!A941:M3283,10,FALSE)</f>
        <v>DIABETES</v>
      </c>
      <c r="L943" s="47">
        <f>VLOOKUP(A943,'Hospitalisation Details'!A941:M3283,12,FALSE)</f>
        <v>25903</v>
      </c>
      <c r="M943" s="34">
        <f>VLOOKUP(A943,'Hospitalisation Details'!A932:M3274,6,FALSE)</f>
        <v>11696.52</v>
      </c>
      <c r="N943" s="35" t="str">
        <f>VLOOKUP(A943,'Hospitalisation Details'!A941:M3283,7,FALSE)</f>
        <v>tier - 3</v>
      </c>
      <c r="O943" s="35" t="str">
        <f>VLOOKUP(A943,'Hospitalisation Details'!A941:M3283,8,FALSE)</f>
        <v>tier - 1</v>
      </c>
      <c r="P943" s="35" t="str">
        <f>VLOOKUP(A943,'Hospitalisation Details'!A941:M3283,9,FALSE)</f>
        <v>R1021</v>
      </c>
      <c r="Q943" s="35">
        <f ca="1">VLOOKUP(A943,'Hospitalisation Details'!A941:M3283,13,FALSE)</f>
        <v>54</v>
      </c>
      <c r="R943" s="32"/>
    </row>
    <row r="944" spans="1:18" ht="15.75" x14ac:dyDescent="0.25">
      <c r="A944" s="42" t="s">
        <v>1420</v>
      </c>
      <c r="B944" s="35" t="str">
        <f>VLOOKUP(A944,'Customer Names'!A941:D3276,3,FALSE)</f>
        <v>Rainey</v>
      </c>
      <c r="C944" s="35">
        <f>VLOOKUP(A944,'Medical Examinations'!A942:M3284,2,FALSE)</f>
        <v>35.799999999999997</v>
      </c>
      <c r="D944" s="35">
        <f>VLOOKUP(A944,'Medical Examinations'!A942:M3284,3,FALSE)</f>
        <v>5.63</v>
      </c>
      <c r="E944" s="35" t="str">
        <f>VLOOKUP(A944,'Medical Examinations'!A942:M3284,4,FALSE)</f>
        <v>yes</v>
      </c>
      <c r="F944" s="35" t="str">
        <f>VLOOKUP(A944,'Medical Examinations'!A942:M3284,5,FALSE)</f>
        <v>No</v>
      </c>
      <c r="G944" s="35" t="str">
        <f>VLOOKUP(A944,'Medical Examinations'!A942:M3284,6,FALSE)</f>
        <v>No</v>
      </c>
      <c r="H944" s="35">
        <f>VLOOKUP(A944,'Medical Examinations'!$A$2:$M$2344,7,FALSE)</f>
        <v>2</v>
      </c>
      <c r="I944" s="35" t="str">
        <f>VLOOKUP(A944,'Medical Examinations'!A942:M3284,8,FALSE)</f>
        <v>No</v>
      </c>
      <c r="J944" s="35" t="str">
        <f>VLOOKUP(A944,'Medical Examinations'!A942:M3284,9,FALSE)</f>
        <v>OBESITY</v>
      </c>
      <c r="K944" s="35" t="str">
        <f>VLOOKUP(A944,'Medical Examinations'!A942:M3284,10,FALSE)</f>
        <v>NORMAL</v>
      </c>
      <c r="L944" s="47">
        <f>VLOOKUP(A944,'Hospitalisation Details'!A942:M3284,12,FALSE)</f>
        <v>24420</v>
      </c>
      <c r="M944" s="34">
        <f>VLOOKUP(A944,'Hospitalisation Details'!A933:M3275,6,FALSE)</f>
        <v>11674.13</v>
      </c>
      <c r="N944" s="35" t="str">
        <f>VLOOKUP(A944,'Hospitalisation Details'!A942:M3284,7,FALSE)</f>
        <v>tier - 3</v>
      </c>
      <c r="O944" s="35" t="str">
        <f>VLOOKUP(A944,'Hospitalisation Details'!A942:M3284,8,FALSE)</f>
        <v>tier - 1</v>
      </c>
      <c r="P944" s="35" t="str">
        <f>VLOOKUP(A944,'Hospitalisation Details'!A942:M3284,9,FALSE)</f>
        <v>R1011</v>
      </c>
      <c r="Q944" s="35">
        <f ca="1">VLOOKUP(A944,'Hospitalisation Details'!A942:M3284,13,FALSE)</f>
        <v>58</v>
      </c>
      <c r="R944" s="32"/>
    </row>
    <row r="945" spans="1:18" ht="15.75" x14ac:dyDescent="0.25">
      <c r="A945" s="43" t="s">
        <v>1419</v>
      </c>
      <c r="B945" s="35" t="str">
        <f>VLOOKUP(A945,'Customer Names'!A942:D3277,3,FALSE)</f>
        <v>Rasch</v>
      </c>
      <c r="C945" s="35">
        <f>VLOOKUP(A945,'Medical Examinations'!A943:M3285,2,FALSE)</f>
        <v>28.785</v>
      </c>
      <c r="D945" s="35">
        <f>VLOOKUP(A945,'Medical Examinations'!A943:M3285,3,FALSE)</f>
        <v>4.24</v>
      </c>
      <c r="E945" s="35" t="str">
        <f>VLOOKUP(A945,'Medical Examinations'!A943:M3285,4,FALSE)</f>
        <v>yes</v>
      </c>
      <c r="F945" s="35" t="str">
        <f>VLOOKUP(A945,'Medical Examinations'!A943:M3285,5,FALSE)</f>
        <v>No</v>
      </c>
      <c r="G945" s="35" t="str">
        <f>VLOOKUP(A945,'Medical Examinations'!A943:M3285,6,FALSE)</f>
        <v>No</v>
      </c>
      <c r="H945" s="35">
        <f>VLOOKUP(A945,'Medical Examinations'!$A$2:$M$2344,7,FALSE)</f>
        <v>2</v>
      </c>
      <c r="I945" s="35" t="str">
        <f>VLOOKUP(A945,'Medical Examinations'!A943:M3285,8,FALSE)</f>
        <v>No</v>
      </c>
      <c r="J945" s="35" t="str">
        <f>VLOOKUP(A945,'Medical Examinations'!A943:M3285,9,FALSE)</f>
        <v>OVERWEIGHT</v>
      </c>
      <c r="K945" s="35" t="str">
        <f>VLOOKUP(A945,'Medical Examinations'!A943:M3285,10,FALSE)</f>
        <v>NORMAL</v>
      </c>
      <c r="L945" s="47">
        <f>VLOOKUP(A945,'Hospitalisation Details'!A943:M3285,12,FALSE)</f>
        <v>24342</v>
      </c>
      <c r="M945" s="34">
        <f>VLOOKUP(A945,'Hospitalisation Details'!A934:M3276,6,FALSE)</f>
        <v>11658.38</v>
      </c>
      <c r="N945" s="35" t="str">
        <f>VLOOKUP(A945,'Hospitalisation Details'!A943:M3285,7,FALSE)</f>
        <v>tier - 3</v>
      </c>
      <c r="O945" s="35" t="str">
        <f>VLOOKUP(A945,'Hospitalisation Details'!A943:M3285,8,FALSE)</f>
        <v>tier - 3</v>
      </c>
      <c r="P945" s="35" t="str">
        <f>VLOOKUP(A945,'Hospitalisation Details'!A943:M3285,9,FALSE)</f>
        <v>R1024</v>
      </c>
      <c r="Q945" s="35">
        <f ca="1">VLOOKUP(A945,'Hospitalisation Details'!A943:M3285,13,FALSE)</f>
        <v>58</v>
      </c>
      <c r="R945" s="32"/>
    </row>
    <row r="946" spans="1:18" ht="15.75" x14ac:dyDescent="0.25">
      <c r="A946" s="42" t="s">
        <v>1418</v>
      </c>
      <c r="B946" s="35" t="str">
        <f>VLOOKUP(A946,'Customer Names'!A943:D3278,3,FALSE)</f>
        <v>Plunkett</v>
      </c>
      <c r="C946" s="35">
        <f>VLOOKUP(A946,'Medical Examinations'!A944:M3286,2,FALSE)</f>
        <v>28.594999999999999</v>
      </c>
      <c r="D946" s="35">
        <f>VLOOKUP(A946,'Medical Examinations'!A944:M3286,3,FALSE)</f>
        <v>4.96</v>
      </c>
      <c r="E946" s="35" t="str">
        <f>VLOOKUP(A946,'Medical Examinations'!A944:M3286,4,FALSE)</f>
        <v>yes</v>
      </c>
      <c r="F946" s="35" t="str">
        <f>VLOOKUP(A946,'Medical Examinations'!A944:M3286,5,FALSE)</f>
        <v>No</v>
      </c>
      <c r="G946" s="35" t="str">
        <f>VLOOKUP(A946,'Medical Examinations'!A944:M3286,6,FALSE)</f>
        <v>No</v>
      </c>
      <c r="H946" s="35">
        <f>VLOOKUP(A946,'Medical Examinations'!$A$2:$M$2344,7,FALSE)</f>
        <v>2</v>
      </c>
      <c r="I946" s="35" t="str">
        <f>VLOOKUP(A946,'Medical Examinations'!A944:M3286,8,FALSE)</f>
        <v>No</v>
      </c>
      <c r="J946" s="35" t="str">
        <f>VLOOKUP(A946,'Medical Examinations'!A944:M3286,9,FALSE)</f>
        <v>OVERWEIGHT</v>
      </c>
      <c r="K946" s="35" t="str">
        <f>VLOOKUP(A946,'Medical Examinations'!A944:M3286,10,FALSE)</f>
        <v>NORMAL</v>
      </c>
      <c r="L946" s="47">
        <f>VLOOKUP(A946,'Hospitalisation Details'!A944:M3286,12,FALSE)</f>
        <v>24294</v>
      </c>
      <c r="M946" s="34">
        <f>VLOOKUP(A946,'Hospitalisation Details'!A935:M3277,6,FALSE)</f>
        <v>11658.12</v>
      </c>
      <c r="N946" s="35" t="str">
        <f>VLOOKUP(A946,'Hospitalisation Details'!A944:M3286,7,FALSE)</f>
        <v>tier - 3</v>
      </c>
      <c r="O946" s="35" t="str">
        <f>VLOOKUP(A946,'Hospitalisation Details'!A944:M3286,8,FALSE)</f>
        <v>tier - 1</v>
      </c>
      <c r="P946" s="35" t="str">
        <f>VLOOKUP(A946,'Hospitalisation Details'!A944:M3286,9,FALSE)</f>
        <v>R1024</v>
      </c>
      <c r="Q946" s="35">
        <f ca="1">VLOOKUP(A946,'Hospitalisation Details'!A944:M3286,13,FALSE)</f>
        <v>58</v>
      </c>
      <c r="R946" s="32"/>
    </row>
    <row r="947" spans="1:18" ht="15.75" x14ac:dyDescent="0.25">
      <c r="A947" s="43" t="s">
        <v>1417</v>
      </c>
      <c r="B947" s="35" t="str">
        <f>VLOOKUP(A947,'Customer Names'!A944:D3279,3,FALSE)</f>
        <v>Murphy</v>
      </c>
      <c r="C947" s="35">
        <f>VLOOKUP(A947,'Medical Examinations'!A945:M3287,2,FALSE)</f>
        <v>48.75</v>
      </c>
      <c r="D947" s="35">
        <f>VLOOKUP(A947,'Medical Examinations'!A945:M3287,3,FALSE)</f>
        <v>4.34</v>
      </c>
      <c r="E947" s="35" t="str">
        <f>VLOOKUP(A947,'Medical Examinations'!A945:M3287,4,FALSE)</f>
        <v>No</v>
      </c>
      <c r="F947" s="35" t="str">
        <f>VLOOKUP(A947,'Medical Examinations'!A945:M3287,5,FALSE)</f>
        <v>No</v>
      </c>
      <c r="G947" s="35" t="str">
        <f>VLOOKUP(A947,'Medical Examinations'!A945:M3287,6,FALSE)</f>
        <v>No</v>
      </c>
      <c r="H947" s="35">
        <f>VLOOKUP(A947,'Medical Examinations'!$A$2:$M$2344,7,FALSE)</f>
        <v>0</v>
      </c>
      <c r="I947" s="35" t="str">
        <f>VLOOKUP(A947,'Medical Examinations'!A945:M3287,8,FALSE)</f>
        <v>No</v>
      </c>
      <c r="J947" s="35" t="str">
        <f>VLOOKUP(A947,'Medical Examinations'!A945:M3287,9,FALSE)</f>
        <v>OBESITY</v>
      </c>
      <c r="K947" s="35" t="str">
        <f>VLOOKUP(A947,'Medical Examinations'!A945:M3287,10,FALSE)</f>
        <v>NORMAL</v>
      </c>
      <c r="L947" s="47">
        <f>VLOOKUP(A947,'Hospitalisation Details'!A945:M3287,12,FALSE)</f>
        <v>34535</v>
      </c>
      <c r="M947" s="34">
        <f>VLOOKUP(A947,'Hospitalisation Details'!A936:M3278,6,FALSE)</f>
        <v>11657.81</v>
      </c>
      <c r="N947" s="35" t="str">
        <f>VLOOKUP(A947,'Hospitalisation Details'!A945:M3287,7,FALSE)</f>
        <v>tier - 3</v>
      </c>
      <c r="O947" s="35" t="str">
        <f>VLOOKUP(A947,'Hospitalisation Details'!A945:M3287,8,FALSE)</f>
        <v>tier - 2</v>
      </c>
      <c r="P947" s="35" t="str">
        <f>VLOOKUP(A947,'Hospitalisation Details'!A945:M3287,9,FALSE)</f>
        <v>R1023</v>
      </c>
      <c r="Q947" s="35">
        <f ca="1">VLOOKUP(A947,'Hospitalisation Details'!A945:M3287,13,FALSE)</f>
        <v>30</v>
      </c>
      <c r="R947" s="32"/>
    </row>
    <row r="948" spans="1:18" ht="15.75" x14ac:dyDescent="0.25">
      <c r="A948" s="42" t="s">
        <v>1416</v>
      </c>
      <c r="B948" s="35" t="str">
        <f>VLOOKUP(A948,'Customer Names'!A945:D3280,3,FALSE)</f>
        <v>Gusmer</v>
      </c>
      <c r="C948" s="35">
        <f>VLOOKUP(A948,'Medical Examinations'!A946:M3288,2,FALSE)</f>
        <v>28.31</v>
      </c>
      <c r="D948" s="35">
        <f>VLOOKUP(A948,'Medical Examinations'!A946:M3288,3,FALSE)</f>
        <v>5.43</v>
      </c>
      <c r="E948" s="35" t="str">
        <f>VLOOKUP(A948,'Medical Examinations'!A946:M3288,4,FALSE)</f>
        <v>yes</v>
      </c>
      <c r="F948" s="35" t="str">
        <f>VLOOKUP(A948,'Medical Examinations'!A946:M3288,5,FALSE)</f>
        <v>No</v>
      </c>
      <c r="G948" s="35" t="str">
        <f>VLOOKUP(A948,'Medical Examinations'!A946:M3288,6,FALSE)</f>
        <v>No</v>
      </c>
      <c r="H948" s="35">
        <f>VLOOKUP(A948,'Medical Examinations'!$A$2:$M$2344,7,FALSE)</f>
        <v>2</v>
      </c>
      <c r="I948" s="35" t="str">
        <f>VLOOKUP(A948,'Medical Examinations'!A946:M3288,8,FALSE)</f>
        <v>No</v>
      </c>
      <c r="J948" s="35" t="str">
        <f>VLOOKUP(A948,'Medical Examinations'!A946:M3288,9,FALSE)</f>
        <v>OVERWEIGHT</v>
      </c>
      <c r="K948" s="35" t="str">
        <f>VLOOKUP(A948,'Medical Examinations'!A946:M3288,10,FALSE)</f>
        <v>NORMAL</v>
      </c>
      <c r="L948" s="47">
        <f>VLOOKUP(A948,'Hospitalisation Details'!A946:M3288,12,FALSE)</f>
        <v>24384</v>
      </c>
      <c r="M948" s="34">
        <f>VLOOKUP(A948,'Hospitalisation Details'!A937:M3279,6,FALSE)</f>
        <v>11657.72</v>
      </c>
      <c r="N948" s="35" t="str">
        <f>VLOOKUP(A948,'Hospitalisation Details'!A946:M3288,7,FALSE)</f>
        <v>tier - 3</v>
      </c>
      <c r="O948" s="35" t="str">
        <f>VLOOKUP(A948,'Hospitalisation Details'!A946:M3288,8,FALSE)</f>
        <v>tier - 2</v>
      </c>
      <c r="P948" s="35" t="str">
        <f>VLOOKUP(A948,'Hospitalisation Details'!A946:M3288,9,FALSE)</f>
        <v>R1024</v>
      </c>
      <c r="Q948" s="35">
        <f ca="1">VLOOKUP(A948,'Hospitalisation Details'!A946:M3288,13,FALSE)</f>
        <v>58</v>
      </c>
      <c r="R948" s="32"/>
    </row>
    <row r="949" spans="1:18" ht="15.75" x14ac:dyDescent="0.25">
      <c r="A949" s="43" t="s">
        <v>1415</v>
      </c>
      <c r="B949" s="35" t="str">
        <f>VLOOKUP(A949,'Customer Names'!A946:D3281,3,FALSE)</f>
        <v>Loftus</v>
      </c>
      <c r="C949" s="35">
        <f>VLOOKUP(A949,'Medical Examinations'!A947:M3289,2,FALSE)</f>
        <v>38.39</v>
      </c>
      <c r="D949" s="35">
        <f>VLOOKUP(A949,'Medical Examinations'!A947:M3289,3,FALSE)</f>
        <v>8.33</v>
      </c>
      <c r="E949" s="35" t="str">
        <f>VLOOKUP(A949,'Medical Examinations'!A947:M3289,4,FALSE)</f>
        <v>yes</v>
      </c>
      <c r="F949" s="35" t="str">
        <f>VLOOKUP(A949,'Medical Examinations'!A947:M3289,5,FALSE)</f>
        <v>No</v>
      </c>
      <c r="G949" s="35" t="str">
        <f>VLOOKUP(A949,'Medical Examinations'!A947:M3289,6,FALSE)</f>
        <v>No</v>
      </c>
      <c r="H949" s="35">
        <f>VLOOKUP(A949,'Medical Examinations'!$A$2:$M$2344,7,FALSE)</f>
        <v>1</v>
      </c>
      <c r="I949" s="35" t="str">
        <f>VLOOKUP(A949,'Medical Examinations'!A947:M3289,8,FALSE)</f>
        <v>No</v>
      </c>
      <c r="J949" s="35" t="str">
        <f>VLOOKUP(A949,'Medical Examinations'!A947:M3289,9,FALSE)</f>
        <v>OBESITY</v>
      </c>
      <c r="K949" s="35" t="str">
        <f>VLOOKUP(A949,'Medical Examinations'!A947:M3289,10,FALSE)</f>
        <v>DIABETES</v>
      </c>
      <c r="L949" s="47">
        <f>VLOOKUP(A949,'Hospitalisation Details'!A947:M3289,12,FALSE)</f>
        <v>31610</v>
      </c>
      <c r="M949" s="34">
        <f>VLOOKUP(A949,'Hospitalisation Details'!A938:M3280,6,FALSE)</f>
        <v>11625.11</v>
      </c>
      <c r="N949" s="35" t="str">
        <f>VLOOKUP(A949,'Hospitalisation Details'!A947:M3289,7,FALSE)</f>
        <v>tier - 3</v>
      </c>
      <c r="O949" s="35" t="str">
        <f>VLOOKUP(A949,'Hospitalisation Details'!A947:M3289,8,FALSE)</f>
        <v>tier - 3</v>
      </c>
      <c r="P949" s="35" t="str">
        <f>VLOOKUP(A949,'Hospitalisation Details'!A947:M3289,9,FALSE)</f>
        <v>R1022</v>
      </c>
      <c r="Q949" s="35">
        <f ca="1">VLOOKUP(A949,'Hospitalisation Details'!A947:M3289,13,FALSE)</f>
        <v>38</v>
      </c>
      <c r="R949" s="32"/>
    </row>
    <row r="950" spans="1:18" ht="15.75" x14ac:dyDescent="0.25">
      <c r="A950" s="42" t="s">
        <v>1414</v>
      </c>
      <c r="B950" s="35" t="str">
        <f>VLOOKUP(A950,'Customer Names'!A947:D3282,3,FALSE)</f>
        <v>Scott</v>
      </c>
      <c r="C950" s="35">
        <f>VLOOKUP(A950,'Medical Examinations'!A948:M3290,2,FALSE)</f>
        <v>25.87</v>
      </c>
      <c r="D950" s="35">
        <f>VLOOKUP(A950,'Medical Examinations'!A948:M3290,3,FALSE)</f>
        <v>5.63</v>
      </c>
      <c r="E950" s="35" t="str">
        <f>VLOOKUP(A950,'Medical Examinations'!A948:M3290,4,FALSE)</f>
        <v>yes</v>
      </c>
      <c r="F950" s="35" t="str">
        <f>VLOOKUP(A950,'Medical Examinations'!A948:M3290,5,FALSE)</f>
        <v>No</v>
      </c>
      <c r="G950" s="35" t="str">
        <f>VLOOKUP(A950,'Medical Examinations'!A948:M3290,6,FALSE)</f>
        <v>No</v>
      </c>
      <c r="H950" s="35">
        <f>VLOOKUP(A950,'Medical Examinations'!$A$2:$M$2344,7,FALSE)</f>
        <v>1</v>
      </c>
      <c r="I950" s="35" t="str">
        <f>VLOOKUP(A950,'Medical Examinations'!A948:M3290,8,FALSE)</f>
        <v>No</v>
      </c>
      <c r="J950" s="35" t="str">
        <f>VLOOKUP(A950,'Medical Examinations'!A948:M3290,9,FALSE)</f>
        <v>OVERWEIGHT</v>
      </c>
      <c r="K950" s="35" t="str">
        <f>VLOOKUP(A950,'Medical Examinations'!A948:M3290,10,FALSE)</f>
        <v>NORMAL</v>
      </c>
      <c r="L950" s="47">
        <f>VLOOKUP(A950,'Hospitalisation Details'!A948:M3290,12,FALSE)</f>
        <v>23548</v>
      </c>
      <c r="M950" s="34">
        <f>VLOOKUP(A950,'Hospitalisation Details'!A939:M3281,6,FALSE)</f>
        <v>11602.75</v>
      </c>
      <c r="N950" s="35" t="str">
        <f>VLOOKUP(A950,'Hospitalisation Details'!A948:M3290,7,FALSE)</f>
        <v>tier - 3</v>
      </c>
      <c r="O950" s="35" t="str">
        <f>VLOOKUP(A950,'Hospitalisation Details'!A948:M3290,8,FALSE)</f>
        <v>tier - 1</v>
      </c>
      <c r="P950" s="35" t="str">
        <f>VLOOKUP(A950,'Hospitalisation Details'!A948:M3290,9,FALSE)</f>
        <v>R1020</v>
      </c>
      <c r="Q950" s="35">
        <f ca="1">VLOOKUP(A950,'Hospitalisation Details'!A948:M3290,13,FALSE)</f>
        <v>60</v>
      </c>
      <c r="R950" s="32"/>
    </row>
    <row r="951" spans="1:18" ht="15.75" x14ac:dyDescent="0.25">
      <c r="A951" s="43" t="s">
        <v>1413</v>
      </c>
      <c r="B951" s="35" t="str">
        <f>VLOOKUP(A951,'Customer Names'!A948:D3283,3,FALSE)</f>
        <v>Alvarez</v>
      </c>
      <c r="C951" s="35">
        <f>VLOOKUP(A951,'Medical Examinations'!A949:M3291,2,FALSE)</f>
        <v>43.7</v>
      </c>
      <c r="D951" s="35">
        <f>VLOOKUP(A951,'Medical Examinations'!A949:M3291,3,FALSE)</f>
        <v>7.23</v>
      </c>
      <c r="E951" s="35" t="str">
        <f>VLOOKUP(A951,'Medical Examinations'!A949:M3291,4,FALSE)</f>
        <v>No</v>
      </c>
      <c r="F951" s="35" t="str">
        <f>VLOOKUP(A951,'Medical Examinations'!A949:M3291,5,FALSE)</f>
        <v>No</v>
      </c>
      <c r="G951" s="35" t="str">
        <f>VLOOKUP(A951,'Medical Examinations'!A949:M3291,6,FALSE)</f>
        <v>No</v>
      </c>
      <c r="H951" s="35">
        <f>VLOOKUP(A951,'Medical Examinations'!$A$2:$M$2344,7,FALSE)</f>
        <v>0</v>
      </c>
      <c r="I951" s="35" t="str">
        <f>VLOOKUP(A951,'Medical Examinations'!A949:M3291,8,FALSE)</f>
        <v>No</v>
      </c>
      <c r="J951" s="35" t="str">
        <f>VLOOKUP(A951,'Medical Examinations'!A949:M3291,9,FALSE)</f>
        <v>OBESITY</v>
      </c>
      <c r="K951" s="35" t="str">
        <f>VLOOKUP(A951,'Medical Examinations'!A949:M3291,10,FALSE)</f>
        <v>DIABETES</v>
      </c>
      <c r="L951" s="47">
        <f>VLOOKUP(A951,'Hospitalisation Details'!A949:M3291,12,FALSE)</f>
        <v>24052</v>
      </c>
      <c r="M951" s="34">
        <f>VLOOKUP(A951,'Hospitalisation Details'!A940:M3282,6,FALSE)</f>
        <v>11576.13</v>
      </c>
      <c r="N951" s="35" t="str">
        <f>VLOOKUP(A951,'Hospitalisation Details'!A949:M3291,7,FALSE)</f>
        <v>tier - 3</v>
      </c>
      <c r="O951" s="35" t="str">
        <f>VLOOKUP(A951,'Hospitalisation Details'!A949:M3291,8,FALSE)</f>
        <v>tier - 3</v>
      </c>
      <c r="P951" s="35" t="str">
        <f>VLOOKUP(A951,'Hospitalisation Details'!A949:M3291,9,FALSE)</f>
        <v>R1011</v>
      </c>
      <c r="Q951" s="35">
        <f ca="1">VLOOKUP(A951,'Hospitalisation Details'!A949:M3291,13,FALSE)</f>
        <v>59</v>
      </c>
      <c r="R951" s="32"/>
    </row>
    <row r="952" spans="1:18" ht="15.75" x14ac:dyDescent="0.25">
      <c r="A952" s="42" t="s">
        <v>1412</v>
      </c>
      <c r="B952" s="35" t="str">
        <f>VLOOKUP(A952,'Customer Names'!A949:D3284,3,FALSE)</f>
        <v>Petersson</v>
      </c>
      <c r="C952" s="35">
        <f>VLOOKUP(A952,'Medical Examinations'!A950:M3292,2,FALSE)</f>
        <v>40.945</v>
      </c>
      <c r="D952" s="35">
        <f>VLOOKUP(A952,'Medical Examinations'!A950:M3292,3,FALSE)</f>
        <v>10.57</v>
      </c>
      <c r="E952" s="35" t="str">
        <f>VLOOKUP(A952,'Medical Examinations'!A950:M3292,4,FALSE)</f>
        <v>No</v>
      </c>
      <c r="F952" s="35" t="str">
        <f>VLOOKUP(A952,'Medical Examinations'!A950:M3292,5,FALSE)</f>
        <v>No</v>
      </c>
      <c r="G952" s="35" t="str">
        <f>VLOOKUP(A952,'Medical Examinations'!A950:M3292,6,FALSE)</f>
        <v>No</v>
      </c>
      <c r="H952" s="35">
        <f>VLOOKUP(A952,'Medical Examinations'!$A$2:$M$2344,7,FALSE)</f>
        <v>0</v>
      </c>
      <c r="I952" s="35" t="str">
        <f>VLOOKUP(A952,'Medical Examinations'!A950:M3292,8,FALSE)</f>
        <v>No</v>
      </c>
      <c r="J952" s="35" t="str">
        <f>VLOOKUP(A952,'Medical Examinations'!A950:M3292,9,FALSE)</f>
        <v>OBESITY</v>
      </c>
      <c r="K952" s="35" t="str">
        <f>VLOOKUP(A952,'Medical Examinations'!A950:M3292,10,FALSE)</f>
        <v>DIABETES</v>
      </c>
      <c r="L952" s="47">
        <f>VLOOKUP(A952,'Hospitalisation Details'!A950:M3292,12,FALSE)</f>
        <v>24101</v>
      </c>
      <c r="M952" s="34">
        <f>VLOOKUP(A952,'Hospitalisation Details'!A941:M3283,6,FALSE)</f>
        <v>11566.3</v>
      </c>
      <c r="N952" s="35" t="str">
        <f>VLOOKUP(A952,'Hospitalisation Details'!A950:M3292,7,FALSE)</f>
        <v>tier - 3</v>
      </c>
      <c r="O952" s="35" t="str">
        <f>VLOOKUP(A952,'Hospitalisation Details'!A950:M3292,8,FALSE)</f>
        <v>tier - 3</v>
      </c>
      <c r="P952" s="35" t="str">
        <f>VLOOKUP(A952,'Hospitalisation Details'!A950:M3292,9,FALSE)</f>
        <v>R1016</v>
      </c>
      <c r="Q952" s="35">
        <f ca="1">VLOOKUP(A952,'Hospitalisation Details'!A950:M3292,13,FALSE)</f>
        <v>59</v>
      </c>
      <c r="R952" s="32"/>
    </row>
    <row r="953" spans="1:18" ht="15.75" x14ac:dyDescent="0.25">
      <c r="A953" s="43" t="s">
        <v>1411</v>
      </c>
      <c r="B953" s="35" t="str">
        <f>VLOOKUP(A953,'Customer Names'!A950:D3285,3,FALSE)</f>
        <v>Liaw</v>
      </c>
      <c r="C953" s="35">
        <f>VLOOKUP(A953,'Medical Examinations'!A951:M3293,2,FALSE)</f>
        <v>27.94</v>
      </c>
      <c r="D953" s="35">
        <f>VLOOKUP(A953,'Medical Examinations'!A951:M3293,3,FALSE)</f>
        <v>7.92</v>
      </c>
      <c r="E953" s="35" t="str">
        <f>VLOOKUP(A953,'Medical Examinations'!A951:M3293,4,FALSE)</f>
        <v>No</v>
      </c>
      <c r="F953" s="35" t="str">
        <f>VLOOKUP(A953,'Medical Examinations'!A951:M3293,5,FALSE)</f>
        <v>No</v>
      </c>
      <c r="G953" s="35" t="str">
        <f>VLOOKUP(A953,'Medical Examinations'!A951:M3293,6,FALSE)</f>
        <v>No</v>
      </c>
      <c r="H953" s="35">
        <f>VLOOKUP(A953,'Medical Examinations'!$A$2:$M$2344,7,FALSE)</f>
        <v>0</v>
      </c>
      <c r="I953" s="35" t="str">
        <f>VLOOKUP(A953,'Medical Examinations'!A951:M3293,8,FALSE)</f>
        <v>No</v>
      </c>
      <c r="J953" s="35" t="str">
        <f>VLOOKUP(A953,'Medical Examinations'!A951:M3293,9,FALSE)</f>
        <v>OVERWEIGHT</v>
      </c>
      <c r="K953" s="35" t="str">
        <f>VLOOKUP(A953,'Medical Examinations'!A951:M3293,10,FALSE)</f>
        <v>DIABETES</v>
      </c>
      <c r="L953" s="47">
        <f>VLOOKUP(A953,'Hospitalisation Details'!A951:M3293,12,FALSE)</f>
        <v>24042</v>
      </c>
      <c r="M953" s="34">
        <f>VLOOKUP(A953,'Hospitalisation Details'!A942:M3284,6,FALSE)</f>
        <v>11554.22</v>
      </c>
      <c r="N953" s="35" t="str">
        <f>VLOOKUP(A953,'Hospitalisation Details'!A951:M3293,7,FALSE)</f>
        <v>tier - 3</v>
      </c>
      <c r="O953" s="35" t="str">
        <f>VLOOKUP(A953,'Hospitalisation Details'!A951:M3293,8,FALSE)</f>
        <v>tier - 1</v>
      </c>
      <c r="P953" s="35" t="str">
        <f>VLOOKUP(A953,'Hospitalisation Details'!A951:M3293,9,FALSE)</f>
        <v>R1013</v>
      </c>
      <c r="Q953" s="35">
        <f ca="1">VLOOKUP(A953,'Hospitalisation Details'!A951:M3293,13,FALSE)</f>
        <v>59</v>
      </c>
      <c r="R953" s="32"/>
    </row>
    <row r="954" spans="1:18" ht="15.75" x14ac:dyDescent="0.25">
      <c r="A954" s="42" t="s">
        <v>1410</v>
      </c>
      <c r="B954" s="35" t="str">
        <f>VLOOKUP(A954,'Customer Names'!A951:D3286,3,FALSE)</f>
        <v>Tripaldi</v>
      </c>
      <c r="C954" s="35">
        <f>VLOOKUP(A954,'Medical Examinations'!A952:M3294,2,FALSE)</f>
        <v>31.9</v>
      </c>
      <c r="D954" s="35">
        <f>VLOOKUP(A954,'Medical Examinations'!A952:M3294,3,FALSE)</f>
        <v>10.119999999999999</v>
      </c>
      <c r="E954" s="35" t="str">
        <f>VLOOKUP(A954,'Medical Examinations'!A952:M3294,4,FALSE)</f>
        <v>No</v>
      </c>
      <c r="F954" s="35" t="str">
        <f>VLOOKUP(A954,'Medical Examinations'!A952:M3294,5,FALSE)</f>
        <v>No</v>
      </c>
      <c r="G954" s="35" t="str">
        <f>VLOOKUP(A954,'Medical Examinations'!A952:M3294,6,FALSE)</f>
        <v>No</v>
      </c>
      <c r="H954" s="35">
        <f>VLOOKUP(A954,'Medical Examinations'!$A$2:$M$2344,7,FALSE)</f>
        <v>2</v>
      </c>
      <c r="I954" s="35" t="str">
        <f>VLOOKUP(A954,'Medical Examinations'!A952:M3294,8,FALSE)</f>
        <v>No</v>
      </c>
      <c r="J954" s="35" t="str">
        <f>VLOOKUP(A954,'Medical Examinations'!A952:M3294,9,FALSE)</f>
        <v>OBESITY</v>
      </c>
      <c r="K954" s="35" t="str">
        <f>VLOOKUP(A954,'Medical Examinations'!A952:M3294,10,FALSE)</f>
        <v>DIABETES</v>
      </c>
      <c r="L954" s="47">
        <f>VLOOKUP(A954,'Hospitalisation Details'!A952:M3294,12,FALSE)</f>
        <v>26868</v>
      </c>
      <c r="M954" s="34">
        <f>VLOOKUP(A954,'Hospitalisation Details'!A943:M3285,6,FALSE)</f>
        <v>11552.9</v>
      </c>
      <c r="N954" s="35" t="str">
        <f>VLOOKUP(A954,'Hospitalisation Details'!A952:M3294,7,FALSE)</f>
        <v>tier - 3</v>
      </c>
      <c r="O954" s="35" t="str">
        <f>VLOOKUP(A954,'Hospitalisation Details'!A952:M3294,8,FALSE)</f>
        <v>tier - 2</v>
      </c>
      <c r="P954" s="35" t="str">
        <f>VLOOKUP(A954,'Hospitalisation Details'!A952:M3294,9,FALSE)</f>
        <v>R1011</v>
      </c>
      <c r="Q954" s="35">
        <f ca="1">VLOOKUP(A954,'Hospitalisation Details'!A952:M3294,13,FALSE)</f>
        <v>51</v>
      </c>
      <c r="R954" s="32"/>
    </row>
    <row r="955" spans="1:18" ht="15.75" x14ac:dyDescent="0.25">
      <c r="A955" s="43" t="s">
        <v>1409</v>
      </c>
      <c r="B955" s="35" t="str">
        <f>VLOOKUP(A955,'Customer Names'!A952:D3287,3,FALSE)</f>
        <v>Kelley</v>
      </c>
      <c r="C955" s="35">
        <f>VLOOKUP(A955,'Medical Examinations'!A953:M3295,2,FALSE)</f>
        <v>31.64</v>
      </c>
      <c r="D955" s="35">
        <f>VLOOKUP(A955,'Medical Examinations'!A953:M3295,3,FALSE)</f>
        <v>7.91</v>
      </c>
      <c r="E955" s="35" t="str">
        <f>VLOOKUP(A955,'Medical Examinations'!A953:M3295,4,FALSE)</f>
        <v>No</v>
      </c>
      <c r="F955" s="35" t="str">
        <f>VLOOKUP(A955,'Medical Examinations'!A953:M3295,5,FALSE)</f>
        <v>No</v>
      </c>
      <c r="G955" s="35" t="str">
        <f>VLOOKUP(A955,'Medical Examinations'!A953:M3295,6,FALSE)</f>
        <v>No</v>
      </c>
      <c r="H955" s="35">
        <f>VLOOKUP(A955,'Medical Examinations'!$A$2:$M$2344,7,FALSE)</f>
        <v>0</v>
      </c>
      <c r="I955" s="35" t="str">
        <f>VLOOKUP(A955,'Medical Examinations'!A953:M3295,8,FALSE)</f>
        <v>No</v>
      </c>
      <c r="J955" s="35" t="str">
        <f>VLOOKUP(A955,'Medical Examinations'!A953:M3295,9,FALSE)</f>
        <v>OBESITY</v>
      </c>
      <c r="K955" s="35" t="str">
        <f>VLOOKUP(A955,'Medical Examinations'!A953:M3295,10,FALSE)</f>
        <v>DIABETES</v>
      </c>
      <c r="L955" s="47">
        <f>VLOOKUP(A955,'Hospitalisation Details'!A953:M3295,12,FALSE)</f>
        <v>26268</v>
      </c>
      <c r="M955" s="34">
        <f>VLOOKUP(A955,'Hospitalisation Details'!A944:M3286,6,FALSE)</f>
        <v>11540.25</v>
      </c>
      <c r="N955" s="35" t="str">
        <f>VLOOKUP(A955,'Hospitalisation Details'!A953:M3295,7,FALSE)</f>
        <v>tier - 3</v>
      </c>
      <c r="O955" s="35" t="str">
        <f>VLOOKUP(A955,'Hospitalisation Details'!A953:M3295,8,FALSE)</f>
        <v>tier - 1</v>
      </c>
      <c r="P955" s="35" t="str">
        <f>VLOOKUP(A955,'Hospitalisation Details'!A953:M3295,9,FALSE)</f>
        <v>R1012</v>
      </c>
      <c r="Q955" s="35">
        <f ca="1">VLOOKUP(A955,'Hospitalisation Details'!A953:M3295,13,FALSE)</f>
        <v>53</v>
      </c>
      <c r="R955" s="32"/>
    </row>
    <row r="956" spans="1:18" ht="15.75" x14ac:dyDescent="0.25">
      <c r="A956" s="42" t="s">
        <v>1408</v>
      </c>
      <c r="B956" s="35" t="str">
        <f>VLOOKUP(A956,'Customer Names'!A953:D3288,3,FALSE)</f>
        <v>Endara</v>
      </c>
      <c r="C956" s="35">
        <f>VLOOKUP(A956,'Medical Examinations'!A954:M3296,2,FALSE)</f>
        <v>46.7</v>
      </c>
      <c r="D956" s="35">
        <f>VLOOKUP(A956,'Medical Examinations'!A954:M3296,3,FALSE)</f>
        <v>10.9</v>
      </c>
      <c r="E956" s="35" t="str">
        <f>VLOOKUP(A956,'Medical Examinations'!A954:M3296,4,FALSE)</f>
        <v>No</v>
      </c>
      <c r="F956" s="35" t="str">
        <f>VLOOKUP(A956,'Medical Examinations'!A954:M3296,5,FALSE)</f>
        <v>No</v>
      </c>
      <c r="G956" s="35" t="str">
        <f>VLOOKUP(A956,'Medical Examinations'!A954:M3296,6,FALSE)</f>
        <v>No</v>
      </c>
      <c r="H956" s="35">
        <f>VLOOKUP(A956,'Medical Examinations'!$A$2:$M$2344,7,FALSE)</f>
        <v>0</v>
      </c>
      <c r="I956" s="35" t="str">
        <f>VLOOKUP(A956,'Medical Examinations'!A954:M3296,8,FALSE)</f>
        <v>No</v>
      </c>
      <c r="J956" s="35" t="str">
        <f>VLOOKUP(A956,'Medical Examinations'!A954:M3296,9,FALSE)</f>
        <v>OBESITY</v>
      </c>
      <c r="K956" s="35" t="str">
        <f>VLOOKUP(A956,'Medical Examinations'!A954:M3296,10,FALSE)</f>
        <v>DIABETES</v>
      </c>
      <c r="L956" s="47">
        <f>VLOOKUP(A956,'Hospitalisation Details'!A954:M3296,12,FALSE)</f>
        <v>25156</v>
      </c>
      <c r="M956" s="34">
        <f>VLOOKUP(A956,'Hospitalisation Details'!A945:M3287,6,FALSE)</f>
        <v>11538.42</v>
      </c>
      <c r="N956" s="35" t="str">
        <f>VLOOKUP(A956,'Hospitalisation Details'!A954:M3296,7,FALSE)</f>
        <v>tier - 3</v>
      </c>
      <c r="O956" s="35" t="str">
        <f>VLOOKUP(A956,'Hospitalisation Details'!A954:M3296,8,FALSE)</f>
        <v>tier - 1</v>
      </c>
      <c r="P956" s="35" t="str">
        <f>VLOOKUP(A956,'Hospitalisation Details'!A954:M3296,9,FALSE)</f>
        <v>R1011</v>
      </c>
      <c r="Q956" s="35">
        <f ca="1">VLOOKUP(A956,'Hospitalisation Details'!A954:M3296,13,FALSE)</f>
        <v>56</v>
      </c>
      <c r="R956" s="32"/>
    </row>
    <row r="957" spans="1:18" ht="15.75" x14ac:dyDescent="0.25">
      <c r="A957" s="43" t="s">
        <v>1407</v>
      </c>
      <c r="B957" s="35" t="str">
        <f>VLOOKUP(A957,'Customer Names'!A954:D3289,3,FALSE)</f>
        <v>Valle</v>
      </c>
      <c r="C957" s="35">
        <f>VLOOKUP(A957,'Medical Examinations'!A955:M3297,2,FALSE)</f>
        <v>18.335000000000001</v>
      </c>
      <c r="D957" s="35">
        <f>VLOOKUP(A957,'Medical Examinations'!A955:M3297,3,FALSE)</f>
        <v>11.83</v>
      </c>
      <c r="E957" s="35" t="str">
        <f>VLOOKUP(A957,'Medical Examinations'!A955:M3297,4,FALSE)</f>
        <v>No</v>
      </c>
      <c r="F957" s="35" t="str">
        <f>VLOOKUP(A957,'Medical Examinations'!A955:M3297,5,FALSE)</f>
        <v>No</v>
      </c>
      <c r="G957" s="35" t="str">
        <f>VLOOKUP(A957,'Medical Examinations'!A955:M3297,6,FALSE)</f>
        <v>No</v>
      </c>
      <c r="H957" s="35">
        <f>VLOOKUP(A957,'Medical Examinations'!$A$2:$M$2344,7,FALSE)</f>
        <v>0</v>
      </c>
      <c r="I957" s="35" t="str">
        <f>VLOOKUP(A957,'Medical Examinations'!A955:M3297,8,FALSE)</f>
        <v>No</v>
      </c>
      <c r="J957" s="35" t="str">
        <f>VLOOKUP(A957,'Medical Examinations'!A955:M3297,9,FALSE)</f>
        <v>UNDERWEIGHT</v>
      </c>
      <c r="K957" s="35" t="str">
        <f>VLOOKUP(A957,'Medical Examinations'!A955:M3297,10,FALSE)</f>
        <v>DIABETES</v>
      </c>
      <c r="L957" s="47">
        <f>VLOOKUP(A957,'Hospitalisation Details'!A955:M3297,12,FALSE)</f>
        <v>24018</v>
      </c>
      <c r="M957" s="34">
        <f>VLOOKUP(A957,'Hospitalisation Details'!A946:M3288,6,FALSE)</f>
        <v>11534.87</v>
      </c>
      <c r="N957" s="35" t="str">
        <f>VLOOKUP(A957,'Hospitalisation Details'!A955:M3297,7,FALSE)</f>
        <v>tier - 3</v>
      </c>
      <c r="O957" s="35" t="str">
        <f>VLOOKUP(A957,'Hospitalisation Details'!A955:M3297,8,FALSE)</f>
        <v>tier - 1</v>
      </c>
      <c r="P957" s="35" t="str">
        <f>VLOOKUP(A957,'Hospitalisation Details'!A955:M3297,9,FALSE)</f>
        <v>R1017</v>
      </c>
      <c r="Q957" s="35">
        <f ca="1">VLOOKUP(A957,'Hospitalisation Details'!A955:M3297,13,FALSE)</f>
        <v>59</v>
      </c>
      <c r="R957" s="32"/>
    </row>
    <row r="958" spans="1:18" ht="15.75" x14ac:dyDescent="0.25">
      <c r="A958" s="42" t="s">
        <v>1406</v>
      </c>
      <c r="B958" s="35" t="str">
        <f>VLOOKUP(A958,'Customer Names'!A955:D3290,3,FALSE)</f>
        <v>Germain</v>
      </c>
      <c r="C958" s="35">
        <f>VLOOKUP(A958,'Medical Examinations'!A956:M3298,2,FALSE)</f>
        <v>31.24</v>
      </c>
      <c r="D958" s="35">
        <f>VLOOKUP(A958,'Medical Examinations'!A956:M3298,3,FALSE)</f>
        <v>7.42</v>
      </c>
      <c r="E958" s="35" t="str">
        <f>VLOOKUP(A958,'Medical Examinations'!A956:M3298,4,FALSE)</f>
        <v>yes</v>
      </c>
      <c r="F958" s="35" t="str">
        <f>VLOOKUP(A958,'Medical Examinations'!A956:M3298,5,FALSE)</f>
        <v>No</v>
      </c>
      <c r="G958" s="35" t="str">
        <f>VLOOKUP(A958,'Medical Examinations'!A956:M3298,6,FALSE)</f>
        <v>No</v>
      </c>
      <c r="H958" s="35">
        <f>VLOOKUP(A958,'Medical Examinations'!$A$2:$M$2344,7,FALSE)</f>
        <v>2</v>
      </c>
      <c r="I958" s="35" t="str">
        <f>VLOOKUP(A958,'Medical Examinations'!A956:M3298,8,FALSE)</f>
        <v>No</v>
      </c>
      <c r="J958" s="35" t="str">
        <f>VLOOKUP(A958,'Medical Examinations'!A956:M3298,9,FALSE)</f>
        <v>OBESITY</v>
      </c>
      <c r="K958" s="35" t="str">
        <f>VLOOKUP(A958,'Medical Examinations'!A956:M3298,10,FALSE)</f>
        <v>DIABETES</v>
      </c>
      <c r="L958" s="47">
        <f>VLOOKUP(A958,'Hospitalisation Details'!A956:M3298,12,FALSE)</f>
        <v>25772</v>
      </c>
      <c r="M958" s="34">
        <f>VLOOKUP(A958,'Hospitalisation Details'!A947:M3289,6,FALSE)</f>
        <v>11530.12</v>
      </c>
      <c r="N958" s="35" t="str">
        <f>VLOOKUP(A958,'Hospitalisation Details'!A956:M3298,7,FALSE)</f>
        <v>tier - 3</v>
      </c>
      <c r="O958" s="35" t="str">
        <f>VLOOKUP(A958,'Hospitalisation Details'!A956:M3298,8,FALSE)</f>
        <v>tier - 1</v>
      </c>
      <c r="P958" s="35" t="str">
        <f>VLOOKUP(A958,'Hospitalisation Details'!A956:M3298,9,FALSE)</f>
        <v>R1012</v>
      </c>
      <c r="Q958" s="35">
        <f ca="1">VLOOKUP(A958,'Hospitalisation Details'!A956:M3298,13,FALSE)</f>
        <v>54</v>
      </c>
      <c r="R958" s="32"/>
    </row>
    <row r="959" spans="1:18" ht="15.75" x14ac:dyDescent="0.25">
      <c r="A959" s="43" t="s">
        <v>1405</v>
      </c>
      <c r="B959" s="35" t="str">
        <f>VLOOKUP(A959,'Customer Names'!A956:D3291,3,FALSE)</f>
        <v>Finecey</v>
      </c>
      <c r="C959" s="35">
        <f>VLOOKUP(A959,'Medical Examinations'!A957:M3299,2,FALSE)</f>
        <v>39.22</v>
      </c>
      <c r="D959" s="35">
        <f>VLOOKUP(A959,'Medical Examinations'!A957:M3299,3,FALSE)</f>
        <v>5.62</v>
      </c>
      <c r="E959" s="35" t="str">
        <f>VLOOKUP(A959,'Medical Examinations'!A957:M3299,4,FALSE)</f>
        <v>yes</v>
      </c>
      <c r="F959" s="35" t="str">
        <f>VLOOKUP(A959,'Medical Examinations'!A957:M3299,5,FALSE)</f>
        <v>No</v>
      </c>
      <c r="G959" s="35" t="str">
        <f>VLOOKUP(A959,'Medical Examinations'!A957:M3299,6,FALSE)</f>
        <v>No</v>
      </c>
      <c r="H959" s="35">
        <f>VLOOKUP(A959,'Medical Examinations'!$A$2:$M$2344,7,FALSE)</f>
        <v>1</v>
      </c>
      <c r="I959" s="35" t="str">
        <f>VLOOKUP(A959,'Medical Examinations'!A957:M3299,8,FALSE)</f>
        <v>No</v>
      </c>
      <c r="J959" s="35" t="str">
        <f>VLOOKUP(A959,'Medical Examinations'!A957:M3299,9,FALSE)</f>
        <v>OBESITY</v>
      </c>
      <c r="K959" s="35" t="str">
        <f>VLOOKUP(A959,'Medical Examinations'!A957:M3299,10,FALSE)</f>
        <v>NORMAL</v>
      </c>
      <c r="L959" s="47">
        <f>VLOOKUP(A959,'Hospitalisation Details'!A957:M3299,12,FALSE)</f>
        <v>32306</v>
      </c>
      <c r="M959" s="34">
        <f>VLOOKUP(A959,'Hospitalisation Details'!A948:M3290,6,FALSE)</f>
        <v>11524.25</v>
      </c>
      <c r="N959" s="35" t="str">
        <f>VLOOKUP(A959,'Hospitalisation Details'!A957:M3299,7,FALSE)</f>
        <v>tier - 3</v>
      </c>
      <c r="O959" s="35" t="str">
        <f>VLOOKUP(A959,'Hospitalisation Details'!A957:M3299,8,FALSE)</f>
        <v>tier - 1</v>
      </c>
      <c r="P959" s="35" t="str">
        <f>VLOOKUP(A959,'Hospitalisation Details'!A957:M3299,9,FALSE)</f>
        <v>R1026</v>
      </c>
      <c r="Q959" s="35">
        <f ca="1">VLOOKUP(A959,'Hospitalisation Details'!A957:M3299,13,FALSE)</f>
        <v>36</v>
      </c>
      <c r="R959" s="32"/>
    </row>
    <row r="960" spans="1:18" ht="15.75" x14ac:dyDescent="0.25">
      <c r="A960" s="42" t="s">
        <v>1404</v>
      </c>
      <c r="B960" s="35" t="str">
        <f>VLOOKUP(A960,'Customer Names'!A957:D3292,3,FALSE)</f>
        <v>Mendoza</v>
      </c>
      <c r="C960" s="35">
        <f>VLOOKUP(A960,'Medical Examinations'!A958:M3300,2,FALSE)</f>
        <v>24.414999999999999</v>
      </c>
      <c r="D960" s="35">
        <f>VLOOKUP(A960,'Medical Examinations'!A958:M3300,3,FALSE)</f>
        <v>7.16</v>
      </c>
      <c r="E960" s="35" t="str">
        <f>VLOOKUP(A960,'Medical Examinations'!A958:M3300,4,FALSE)</f>
        <v>No</v>
      </c>
      <c r="F960" s="35" t="str">
        <f>VLOOKUP(A960,'Medical Examinations'!A958:M3300,5,FALSE)</f>
        <v>No</v>
      </c>
      <c r="G960" s="35" t="str">
        <f>VLOOKUP(A960,'Medical Examinations'!A958:M3300,6,FALSE)</f>
        <v>No</v>
      </c>
      <c r="H960" s="35">
        <f>VLOOKUP(A960,'Medical Examinations'!$A$2:$M$2344,7,FALSE)</f>
        <v>0</v>
      </c>
      <c r="I960" s="35" t="str">
        <f>VLOOKUP(A960,'Medical Examinations'!A958:M3300,8,FALSE)</f>
        <v>No</v>
      </c>
      <c r="J960" s="35" t="str">
        <f>VLOOKUP(A960,'Medical Examinations'!A958:M3300,9,FALSE)</f>
        <v>NORMAL WEIGHT</v>
      </c>
      <c r="K960" s="35" t="str">
        <f>VLOOKUP(A960,'Medical Examinations'!A958:M3300,10,FALSE)</f>
        <v>DIABETES</v>
      </c>
      <c r="L960" s="47">
        <f>VLOOKUP(A960,'Hospitalisation Details'!A958:M3300,12,FALSE)</f>
        <v>26286</v>
      </c>
      <c r="M960" s="34">
        <f>VLOOKUP(A960,'Hospitalisation Details'!A949:M3291,6,FALSE)</f>
        <v>11520.1</v>
      </c>
      <c r="N960" s="35" t="str">
        <f>VLOOKUP(A960,'Hospitalisation Details'!A958:M3300,7,FALSE)</f>
        <v>tier - 3</v>
      </c>
      <c r="O960" s="35" t="str">
        <f>VLOOKUP(A960,'Hospitalisation Details'!A958:M3300,8,FALSE)</f>
        <v>tier - 1</v>
      </c>
      <c r="P960" s="35" t="str">
        <f>VLOOKUP(A960,'Hospitalisation Details'!A958:M3300,9,FALSE)</f>
        <v>R1012</v>
      </c>
      <c r="Q960" s="35">
        <f ca="1">VLOOKUP(A960,'Hospitalisation Details'!A958:M3300,13,FALSE)</f>
        <v>53</v>
      </c>
      <c r="R960" s="32"/>
    </row>
    <row r="961" spans="1:18" ht="15.75" x14ac:dyDescent="0.25">
      <c r="A961" s="43" t="s">
        <v>1403</v>
      </c>
      <c r="B961" s="35" t="str">
        <f>VLOOKUP(A961,'Customer Names'!A958:D3293,3,FALSE)</f>
        <v>Roe</v>
      </c>
      <c r="C961" s="35">
        <f>VLOOKUP(A961,'Medical Examinations'!A959:M3301,2,FALSE)</f>
        <v>32.299999999999997</v>
      </c>
      <c r="D961" s="35">
        <f>VLOOKUP(A961,'Medical Examinations'!A959:M3301,3,FALSE)</f>
        <v>9.89</v>
      </c>
      <c r="E961" s="35" t="str">
        <f>VLOOKUP(A961,'Medical Examinations'!A959:M3301,4,FALSE)</f>
        <v>No</v>
      </c>
      <c r="F961" s="35" t="str">
        <f>VLOOKUP(A961,'Medical Examinations'!A959:M3301,5,FALSE)</f>
        <v>No</v>
      </c>
      <c r="G961" s="35" t="str">
        <f>VLOOKUP(A961,'Medical Examinations'!A959:M3301,6,FALSE)</f>
        <v>No</v>
      </c>
      <c r="H961" s="35">
        <f>VLOOKUP(A961,'Medical Examinations'!$A$2:$M$2344,7,FALSE)</f>
        <v>0</v>
      </c>
      <c r="I961" s="35" t="str">
        <f>VLOOKUP(A961,'Medical Examinations'!A959:M3301,8,FALSE)</f>
        <v>No</v>
      </c>
      <c r="J961" s="35" t="str">
        <f>VLOOKUP(A961,'Medical Examinations'!A959:M3301,9,FALSE)</f>
        <v>OBESITY</v>
      </c>
      <c r="K961" s="35" t="str">
        <f>VLOOKUP(A961,'Medical Examinations'!A959:M3301,10,FALSE)</f>
        <v>DIABETES</v>
      </c>
      <c r="L961" s="47">
        <f>VLOOKUP(A961,'Hospitalisation Details'!A959:M3301,12,FALSE)</f>
        <v>25013</v>
      </c>
      <c r="M961" s="34">
        <f>VLOOKUP(A961,'Hospitalisation Details'!A950:M3292,6,FALSE)</f>
        <v>11512.41</v>
      </c>
      <c r="N961" s="35" t="str">
        <f>VLOOKUP(A961,'Hospitalisation Details'!A959:M3301,7,FALSE)</f>
        <v>tier - 3</v>
      </c>
      <c r="O961" s="35" t="str">
        <f>VLOOKUP(A961,'Hospitalisation Details'!A959:M3301,8,FALSE)</f>
        <v>tier - 1</v>
      </c>
      <c r="P961" s="35" t="str">
        <f>VLOOKUP(A961,'Hospitalisation Details'!A959:M3301,9,FALSE)</f>
        <v>R1024</v>
      </c>
      <c r="Q961" s="35">
        <f ca="1">VLOOKUP(A961,'Hospitalisation Details'!A959:M3301,13,FALSE)</f>
        <v>56</v>
      </c>
      <c r="R961" s="32"/>
    </row>
    <row r="962" spans="1:18" ht="15.75" x14ac:dyDescent="0.25">
      <c r="A962" s="42" t="s">
        <v>1402</v>
      </c>
      <c r="B962" s="35" t="str">
        <f>VLOOKUP(A962,'Customer Names'!A959:D3294,3,FALSE)</f>
        <v>Webb</v>
      </c>
      <c r="C962" s="35">
        <f>VLOOKUP(A962,'Medical Examinations'!A960:M3302,2,FALSE)</f>
        <v>39.94</v>
      </c>
      <c r="D962" s="35">
        <f>VLOOKUP(A962,'Medical Examinations'!A960:M3302,3,FALSE)</f>
        <v>5.14</v>
      </c>
      <c r="E962" s="35" t="str">
        <f>VLOOKUP(A962,'Medical Examinations'!A960:M3302,4,FALSE)</f>
        <v>No</v>
      </c>
      <c r="F962" s="35" t="str">
        <f>VLOOKUP(A962,'Medical Examinations'!A960:M3302,5,FALSE)</f>
        <v>No</v>
      </c>
      <c r="G962" s="35" t="str">
        <f>VLOOKUP(A962,'Medical Examinations'!A960:M3302,6,FALSE)</f>
        <v>No</v>
      </c>
      <c r="H962" s="35">
        <f>VLOOKUP(A962,'Medical Examinations'!$A$2:$M$2344,7,FALSE)</f>
        <v>0</v>
      </c>
      <c r="I962" s="35" t="str">
        <f>VLOOKUP(A962,'Medical Examinations'!A960:M3302,8,FALSE)</f>
        <v>No</v>
      </c>
      <c r="J962" s="35" t="str">
        <f>VLOOKUP(A962,'Medical Examinations'!A960:M3302,9,FALSE)</f>
        <v>OBESITY</v>
      </c>
      <c r="K962" s="35" t="str">
        <f>VLOOKUP(A962,'Medical Examinations'!A960:M3302,10,FALSE)</f>
        <v>NORMAL</v>
      </c>
      <c r="L962" s="47">
        <f>VLOOKUP(A962,'Hospitalisation Details'!A960:M3302,12,FALSE)</f>
        <v>32787</v>
      </c>
      <c r="M962" s="34">
        <f>VLOOKUP(A962,'Hospitalisation Details'!A951:M3293,6,FALSE)</f>
        <v>11511.61</v>
      </c>
      <c r="N962" s="35" t="str">
        <f>VLOOKUP(A962,'Hospitalisation Details'!A960:M3302,7,FALSE)</f>
        <v>tier - 3</v>
      </c>
      <c r="O962" s="35" t="str">
        <f>VLOOKUP(A962,'Hospitalisation Details'!A960:M3302,8,FALSE)</f>
        <v>tier - 3</v>
      </c>
      <c r="P962" s="35" t="str">
        <f>VLOOKUP(A962,'Hospitalisation Details'!A960:M3302,9,FALSE)</f>
        <v>R1026</v>
      </c>
      <c r="Q962" s="35">
        <f ca="1">VLOOKUP(A962,'Hospitalisation Details'!A960:M3302,13,FALSE)</f>
        <v>35</v>
      </c>
      <c r="R962" s="32"/>
    </row>
    <row r="963" spans="1:18" ht="15.75" x14ac:dyDescent="0.25">
      <c r="A963" s="43" t="s">
        <v>1401</v>
      </c>
      <c r="B963" s="35" t="str">
        <f>VLOOKUP(A963,'Customer Names'!A960:D3295,3,FALSE)</f>
        <v>Stocker</v>
      </c>
      <c r="C963" s="35">
        <f>VLOOKUP(A963,'Medical Examinations'!A961:M3303,2,FALSE)</f>
        <v>30</v>
      </c>
      <c r="D963" s="35">
        <f>VLOOKUP(A963,'Medical Examinations'!A961:M3303,3,FALSE)</f>
        <v>5.61</v>
      </c>
      <c r="E963" s="35" t="str">
        <f>VLOOKUP(A963,'Medical Examinations'!A961:M3303,4,FALSE)</f>
        <v>yes</v>
      </c>
      <c r="F963" s="35" t="str">
        <f>VLOOKUP(A963,'Medical Examinations'!A961:M3303,5,FALSE)</f>
        <v>No</v>
      </c>
      <c r="G963" s="35" t="str">
        <f>VLOOKUP(A963,'Medical Examinations'!A961:M3303,6,FALSE)</f>
        <v>Yes</v>
      </c>
      <c r="H963" s="35">
        <f>VLOOKUP(A963,'Medical Examinations'!$A$2:$M$2344,7,FALSE)</f>
        <v>1</v>
      </c>
      <c r="I963" s="35" t="str">
        <f>VLOOKUP(A963,'Medical Examinations'!A961:M3303,8,FALSE)</f>
        <v>No</v>
      </c>
      <c r="J963" s="35" t="str">
        <f>VLOOKUP(A963,'Medical Examinations'!A961:M3303,9,FALSE)</f>
        <v>OBESITY</v>
      </c>
      <c r="K963" s="35" t="str">
        <f>VLOOKUP(A963,'Medical Examinations'!A961:M3303,10,FALSE)</f>
        <v>NORMAL</v>
      </c>
      <c r="L963" s="47">
        <f>VLOOKUP(A963,'Hospitalisation Details'!A961:M3303,12,FALSE)</f>
        <v>25426</v>
      </c>
      <c r="M963" s="34">
        <f>VLOOKUP(A963,'Hospitalisation Details'!A952:M3294,6,FALSE)</f>
        <v>11497.69</v>
      </c>
      <c r="N963" s="35" t="str">
        <f>VLOOKUP(A963,'Hospitalisation Details'!A961:M3303,7,FALSE)</f>
        <v>tier - 3</v>
      </c>
      <c r="O963" s="35" t="str">
        <f>VLOOKUP(A963,'Hospitalisation Details'!A961:M3303,8,FALSE)</f>
        <v>tier - 1</v>
      </c>
      <c r="P963" s="35" t="str">
        <f>VLOOKUP(A963,'Hospitalisation Details'!A961:M3303,9,FALSE)</f>
        <v>R1012</v>
      </c>
      <c r="Q963" s="35">
        <f ca="1">VLOOKUP(A963,'Hospitalisation Details'!A961:M3303,13,FALSE)</f>
        <v>55</v>
      </c>
      <c r="R963" s="32"/>
    </row>
    <row r="964" spans="1:18" ht="15.75" x14ac:dyDescent="0.25">
      <c r="A964" s="42" t="s">
        <v>1400</v>
      </c>
      <c r="B964" s="35" t="str">
        <f>VLOOKUP(A964,'Customer Names'!A961:D3296,3,FALSE)</f>
        <v>Jacobson</v>
      </c>
      <c r="C964" s="35">
        <f>VLOOKUP(A964,'Medical Examinations'!A962:M3304,2,FALSE)</f>
        <v>35.340000000000003</v>
      </c>
      <c r="D964" s="35">
        <f>VLOOKUP(A964,'Medical Examinations'!A962:M3304,3,FALSE)</f>
        <v>5.51</v>
      </c>
      <c r="E964" s="35" t="str">
        <f>VLOOKUP(A964,'Medical Examinations'!A962:M3304,4,FALSE)</f>
        <v>yes</v>
      </c>
      <c r="F964" s="35" t="str">
        <f>VLOOKUP(A964,'Medical Examinations'!A962:M3304,5,FALSE)</f>
        <v>No</v>
      </c>
      <c r="G964" s="35" t="str">
        <f>VLOOKUP(A964,'Medical Examinations'!A962:M3304,6,FALSE)</f>
        <v>Yes</v>
      </c>
      <c r="H964" s="35">
        <f>VLOOKUP(A964,'Medical Examinations'!$A$2:$M$2344,7,FALSE)</f>
        <v>1</v>
      </c>
      <c r="I964" s="35" t="str">
        <f>VLOOKUP(A964,'Medical Examinations'!A962:M3304,8,FALSE)</f>
        <v>No</v>
      </c>
      <c r="J964" s="35" t="str">
        <f>VLOOKUP(A964,'Medical Examinations'!A962:M3304,9,FALSE)</f>
        <v>OBESITY</v>
      </c>
      <c r="K964" s="35" t="str">
        <f>VLOOKUP(A964,'Medical Examinations'!A962:M3304,10,FALSE)</f>
        <v>NORMAL</v>
      </c>
      <c r="L964" s="47">
        <f>VLOOKUP(A964,'Hospitalisation Details'!A962:M3304,12,FALSE)</f>
        <v>30474</v>
      </c>
      <c r="M964" s="34">
        <f>VLOOKUP(A964,'Hospitalisation Details'!A953:M3295,6,FALSE)</f>
        <v>11492.46</v>
      </c>
      <c r="N964" s="35" t="str">
        <f>VLOOKUP(A964,'Hospitalisation Details'!A962:M3304,7,FALSE)</f>
        <v>tier - 3</v>
      </c>
      <c r="O964" s="35" t="str">
        <f>VLOOKUP(A964,'Hospitalisation Details'!A962:M3304,8,FALSE)</f>
        <v>tier - 3</v>
      </c>
      <c r="P964" s="35" t="str">
        <f>VLOOKUP(A964,'Hospitalisation Details'!A962:M3304,9,FALSE)</f>
        <v>R1026</v>
      </c>
      <c r="Q964" s="35">
        <f ca="1">VLOOKUP(A964,'Hospitalisation Details'!A962:M3304,13,FALSE)</f>
        <v>41</v>
      </c>
      <c r="R964" s="32"/>
    </row>
    <row r="965" spans="1:18" ht="15.75" x14ac:dyDescent="0.25">
      <c r="A965" s="43" t="s">
        <v>1399</v>
      </c>
      <c r="B965" s="35" t="str">
        <f>VLOOKUP(A965,'Customer Names'!A962:D3297,3,FALSE)</f>
        <v>Shaw</v>
      </c>
      <c r="C965" s="35">
        <f>VLOOKUP(A965,'Medical Examinations'!A963:M3305,2,FALSE)</f>
        <v>32.204999999999998</v>
      </c>
      <c r="D965" s="35">
        <f>VLOOKUP(A965,'Medical Examinations'!A963:M3305,3,FALSE)</f>
        <v>8.3800000000000008</v>
      </c>
      <c r="E965" s="35" t="str">
        <f>VLOOKUP(A965,'Medical Examinations'!A963:M3305,4,FALSE)</f>
        <v>yes</v>
      </c>
      <c r="F965" s="35" t="str">
        <f>VLOOKUP(A965,'Medical Examinations'!A963:M3305,5,FALSE)</f>
        <v>No</v>
      </c>
      <c r="G965" s="35" t="str">
        <f>VLOOKUP(A965,'Medical Examinations'!A963:M3305,6,FALSE)</f>
        <v>No</v>
      </c>
      <c r="H965" s="35">
        <f>VLOOKUP(A965,'Medical Examinations'!$A$2:$M$2344,7,FALSE)</f>
        <v>2</v>
      </c>
      <c r="I965" s="35" t="str">
        <f>VLOOKUP(A965,'Medical Examinations'!A963:M3305,8,FALSE)</f>
        <v>No</v>
      </c>
      <c r="J965" s="35" t="str">
        <f>VLOOKUP(A965,'Medical Examinations'!A963:M3305,9,FALSE)</f>
        <v>OBESITY</v>
      </c>
      <c r="K965" s="35" t="str">
        <f>VLOOKUP(A965,'Medical Examinations'!A963:M3305,10,FALSE)</f>
        <v>DIABETES</v>
      </c>
      <c r="L965" s="47">
        <f>VLOOKUP(A965,'Hospitalisation Details'!A963:M3305,12,FALSE)</f>
        <v>25854</v>
      </c>
      <c r="M965" s="34">
        <f>VLOOKUP(A965,'Hospitalisation Details'!A954:M3296,6,FALSE)</f>
        <v>11488.32</v>
      </c>
      <c r="N965" s="35" t="str">
        <f>VLOOKUP(A965,'Hospitalisation Details'!A963:M3305,7,FALSE)</f>
        <v>tier - 3</v>
      </c>
      <c r="O965" s="35" t="str">
        <f>VLOOKUP(A965,'Hospitalisation Details'!A963:M3305,8,FALSE)</f>
        <v>tier - 1</v>
      </c>
      <c r="P965" s="35" t="str">
        <f>VLOOKUP(A965,'Hospitalisation Details'!A963:M3305,9,FALSE)</f>
        <v>R1014</v>
      </c>
      <c r="Q965" s="35">
        <f ca="1">VLOOKUP(A965,'Hospitalisation Details'!A963:M3305,13,FALSE)</f>
        <v>54</v>
      </c>
      <c r="R965" s="32"/>
    </row>
    <row r="966" spans="1:18" ht="15.75" x14ac:dyDescent="0.25">
      <c r="A966" s="42" t="s">
        <v>1398</v>
      </c>
      <c r="B966" s="35" t="str">
        <f>VLOOKUP(A966,'Customer Names'!A963:D3298,3,FALSE)</f>
        <v>Goodwin</v>
      </c>
      <c r="C966" s="35">
        <f>VLOOKUP(A966,'Medical Examinations'!A964:M3306,2,FALSE)</f>
        <v>33.880000000000003</v>
      </c>
      <c r="D966" s="35">
        <f>VLOOKUP(A966,'Medical Examinations'!A964:M3306,3,FALSE)</f>
        <v>4.68</v>
      </c>
      <c r="E966" s="35" t="str">
        <f>VLOOKUP(A966,'Medical Examinations'!A964:M3306,4,FALSE)</f>
        <v>No</v>
      </c>
      <c r="F966" s="35" t="str">
        <f>VLOOKUP(A966,'Medical Examinations'!A964:M3306,5,FALSE)</f>
        <v>yes</v>
      </c>
      <c r="G966" s="35" t="str">
        <f>VLOOKUP(A966,'Medical Examinations'!A964:M3306,6,FALSE)</f>
        <v>No</v>
      </c>
      <c r="H966" s="35">
        <f>VLOOKUP(A966,'Medical Examinations'!$A$2:$M$2344,7,FALSE)</f>
        <v>1</v>
      </c>
      <c r="I966" s="35" t="str">
        <f>VLOOKUP(A966,'Medical Examinations'!A964:M3306,8,FALSE)</f>
        <v>No</v>
      </c>
      <c r="J966" s="35" t="str">
        <f>VLOOKUP(A966,'Medical Examinations'!A964:M3306,9,FALSE)</f>
        <v>OBESITY</v>
      </c>
      <c r="K966" s="35" t="str">
        <f>VLOOKUP(A966,'Medical Examinations'!A964:M3306,10,FALSE)</f>
        <v>NORMAL</v>
      </c>
      <c r="L966" s="47">
        <f>VLOOKUP(A966,'Hospitalisation Details'!A964:M3306,12,FALSE)</f>
        <v>38240</v>
      </c>
      <c r="M966" s="34">
        <f>VLOOKUP(A966,'Hospitalisation Details'!A955:M3297,6,FALSE)</f>
        <v>11482.63</v>
      </c>
      <c r="N966" s="35" t="str">
        <f>VLOOKUP(A966,'Hospitalisation Details'!A964:M3306,7,FALSE)</f>
        <v>tier - 3</v>
      </c>
      <c r="O966" s="35" t="str">
        <f>VLOOKUP(A966,'Hospitalisation Details'!A964:M3306,8,FALSE)</f>
        <v>tier - 2</v>
      </c>
      <c r="P966" s="35" t="str">
        <f>VLOOKUP(A966,'Hospitalisation Details'!A964:M3306,9,FALSE)</f>
        <v>R1013</v>
      </c>
      <c r="Q966" s="35">
        <f ca="1">VLOOKUP(A966,'Hospitalisation Details'!A964:M3306,13,FALSE)</f>
        <v>20</v>
      </c>
      <c r="R966" s="32"/>
    </row>
    <row r="967" spans="1:18" ht="15.75" x14ac:dyDescent="0.25">
      <c r="A967" s="43" t="s">
        <v>1397</v>
      </c>
      <c r="B967" s="35" t="str">
        <f>VLOOKUP(A967,'Customer Names'!A964:D3299,3,FALSE)</f>
        <v>Brock</v>
      </c>
      <c r="C967" s="35">
        <f>VLOOKUP(A967,'Medical Examinations'!A965:M3307,2,FALSE)</f>
        <v>26.63</v>
      </c>
      <c r="D967" s="35">
        <f>VLOOKUP(A967,'Medical Examinations'!A965:M3307,3,FALSE)</f>
        <v>4.3600000000000003</v>
      </c>
      <c r="E967" s="35" t="str">
        <f>VLOOKUP(A967,'Medical Examinations'!A965:M3307,4,FALSE)</f>
        <v>yes</v>
      </c>
      <c r="F967" s="35" t="str">
        <f>VLOOKUP(A967,'Medical Examinations'!A965:M3307,5,FALSE)</f>
        <v>No</v>
      </c>
      <c r="G967" s="35" t="str">
        <f>VLOOKUP(A967,'Medical Examinations'!A965:M3307,6,FALSE)</f>
        <v>No</v>
      </c>
      <c r="H967" s="35">
        <f>VLOOKUP(A967,'Medical Examinations'!$A$2:$M$2344,7,FALSE)</f>
        <v>2</v>
      </c>
      <c r="I967" s="35" t="str">
        <f>VLOOKUP(A967,'Medical Examinations'!A965:M3307,8,FALSE)</f>
        <v>No</v>
      </c>
      <c r="J967" s="35" t="str">
        <f>VLOOKUP(A967,'Medical Examinations'!A965:M3307,9,FALSE)</f>
        <v>OVERWEIGHT</v>
      </c>
      <c r="K967" s="35" t="str">
        <f>VLOOKUP(A967,'Medical Examinations'!A965:M3307,10,FALSE)</f>
        <v>NORMAL</v>
      </c>
      <c r="L967" s="47">
        <f>VLOOKUP(A967,'Hospitalisation Details'!A965:M3307,12,FALSE)</f>
        <v>24357</v>
      </c>
      <c r="M967" s="34">
        <f>VLOOKUP(A967,'Hospitalisation Details'!A956:M3298,6,FALSE)</f>
        <v>11478.14</v>
      </c>
      <c r="N967" s="35" t="str">
        <f>VLOOKUP(A967,'Hospitalisation Details'!A965:M3307,7,FALSE)</f>
        <v>tier - 3</v>
      </c>
      <c r="O967" s="35" t="str">
        <f>VLOOKUP(A967,'Hospitalisation Details'!A965:M3307,8,FALSE)</f>
        <v>tier - 2</v>
      </c>
      <c r="P967" s="35" t="str">
        <f>VLOOKUP(A967,'Hospitalisation Details'!A965:M3307,9,FALSE)</f>
        <v>R1025</v>
      </c>
      <c r="Q967" s="35">
        <f ca="1">VLOOKUP(A967,'Hospitalisation Details'!A965:M3307,13,FALSE)</f>
        <v>58</v>
      </c>
      <c r="R967" s="32"/>
    </row>
    <row r="968" spans="1:18" ht="15.75" x14ac:dyDescent="0.25">
      <c r="A968" s="42" t="s">
        <v>1396</v>
      </c>
      <c r="B968" s="35" t="str">
        <f>VLOOKUP(A968,'Customer Names'!A965:D3300,3,FALSE)</f>
        <v>Papp</v>
      </c>
      <c r="C968" s="35">
        <f>VLOOKUP(A968,'Medical Examinations'!A966:M3308,2,FALSE)</f>
        <v>28.7</v>
      </c>
      <c r="D968" s="35">
        <f>VLOOKUP(A968,'Medical Examinations'!A966:M3308,3,FALSE)</f>
        <v>7.74</v>
      </c>
      <c r="E968" s="35" t="str">
        <f>VLOOKUP(A968,'Medical Examinations'!A966:M3308,4,FALSE)</f>
        <v>No</v>
      </c>
      <c r="F968" s="35" t="str">
        <f>VLOOKUP(A968,'Medical Examinations'!A966:M3308,5,FALSE)</f>
        <v>No</v>
      </c>
      <c r="G968" s="35" t="str">
        <f>VLOOKUP(A968,'Medical Examinations'!A966:M3308,6,FALSE)</f>
        <v>No</v>
      </c>
      <c r="H968" s="35">
        <f>VLOOKUP(A968,'Medical Examinations'!$A$2:$M$2344,7,FALSE)</f>
        <v>0</v>
      </c>
      <c r="I968" s="35" t="str">
        <f>VLOOKUP(A968,'Medical Examinations'!A966:M3308,8,FALSE)</f>
        <v>No</v>
      </c>
      <c r="J968" s="35" t="str">
        <f>VLOOKUP(A968,'Medical Examinations'!A966:M3308,9,FALSE)</f>
        <v>OVERWEIGHT</v>
      </c>
      <c r="K968" s="35" t="str">
        <f>VLOOKUP(A968,'Medical Examinations'!A966:M3308,10,FALSE)</f>
        <v>DIABETES</v>
      </c>
      <c r="L968" s="47">
        <f>VLOOKUP(A968,'Hospitalisation Details'!A966:M3308,12,FALSE)</f>
        <v>23916</v>
      </c>
      <c r="M968" s="34">
        <f>VLOOKUP(A968,'Hospitalisation Details'!A957:M3299,6,FALSE)</f>
        <v>11455.28</v>
      </c>
      <c r="N968" s="35" t="str">
        <f>VLOOKUP(A968,'Hospitalisation Details'!A966:M3308,7,FALSE)</f>
        <v>tier - 3</v>
      </c>
      <c r="O968" s="35" t="str">
        <f>VLOOKUP(A968,'Hospitalisation Details'!A966:M3308,8,FALSE)</f>
        <v>tier - 2</v>
      </c>
      <c r="P968" s="35" t="str">
        <f>VLOOKUP(A968,'Hospitalisation Details'!A966:M3308,9,FALSE)</f>
        <v>R1011</v>
      </c>
      <c r="Q968" s="35">
        <f ca="1">VLOOKUP(A968,'Hospitalisation Details'!A966:M3308,13,FALSE)</f>
        <v>59</v>
      </c>
      <c r="R968" s="32"/>
    </row>
    <row r="969" spans="1:18" ht="15.75" x14ac:dyDescent="0.25">
      <c r="A969" s="43" t="s">
        <v>1395</v>
      </c>
      <c r="B969" s="35" t="str">
        <f>VLOOKUP(A969,'Customer Names'!A966:D3301,3,FALSE)</f>
        <v>Siragusa</v>
      </c>
      <c r="C969" s="35">
        <f>VLOOKUP(A969,'Medical Examinations'!A967:M3309,2,FALSE)</f>
        <v>25.65</v>
      </c>
      <c r="D969" s="35">
        <f>VLOOKUP(A969,'Medical Examinations'!A967:M3309,3,FALSE)</f>
        <v>4.05</v>
      </c>
      <c r="E969" s="35" t="str">
        <f>VLOOKUP(A969,'Medical Examinations'!A967:M3309,4,FALSE)</f>
        <v>yes</v>
      </c>
      <c r="F969" s="35" t="str">
        <f>VLOOKUP(A969,'Medical Examinations'!A967:M3309,5,FALSE)</f>
        <v>No</v>
      </c>
      <c r="G969" s="35" t="str">
        <f>VLOOKUP(A969,'Medical Examinations'!A967:M3309,6,FALSE)</f>
        <v>No</v>
      </c>
      <c r="H969" s="35">
        <f>VLOOKUP(A969,'Medical Examinations'!$A$2:$M$2344,7,FALSE)</f>
        <v>2</v>
      </c>
      <c r="I969" s="35" t="str">
        <f>VLOOKUP(A969,'Medical Examinations'!A967:M3309,8,FALSE)</f>
        <v>No</v>
      </c>
      <c r="J969" s="35" t="str">
        <f>VLOOKUP(A969,'Medical Examinations'!A967:M3309,9,FALSE)</f>
        <v>OVERWEIGHT</v>
      </c>
      <c r="K969" s="35" t="str">
        <f>VLOOKUP(A969,'Medical Examinations'!A967:M3309,10,FALSE)</f>
        <v>NORMAL</v>
      </c>
      <c r="L969" s="47">
        <f>VLOOKUP(A969,'Hospitalisation Details'!A967:M3309,12,FALSE)</f>
        <v>24272</v>
      </c>
      <c r="M969" s="34">
        <f>VLOOKUP(A969,'Hospitalisation Details'!A958:M3300,6,FALSE)</f>
        <v>11454.02</v>
      </c>
      <c r="N969" s="35" t="str">
        <f>VLOOKUP(A969,'Hospitalisation Details'!A967:M3309,7,FALSE)</f>
        <v>tier - 3</v>
      </c>
      <c r="O969" s="35" t="str">
        <f>VLOOKUP(A969,'Hospitalisation Details'!A967:M3309,8,FALSE)</f>
        <v>tier - 1</v>
      </c>
      <c r="P969" s="35" t="str">
        <f>VLOOKUP(A969,'Hospitalisation Details'!A967:M3309,9,FALSE)</f>
        <v>R1012</v>
      </c>
      <c r="Q969" s="35">
        <f ca="1">VLOOKUP(A969,'Hospitalisation Details'!A967:M3309,13,FALSE)</f>
        <v>58</v>
      </c>
      <c r="R969" s="32"/>
    </row>
    <row r="970" spans="1:18" ht="15.75" x14ac:dyDescent="0.25">
      <c r="A970" s="42" t="s">
        <v>1394</v>
      </c>
      <c r="B970" s="35" t="str">
        <f>VLOOKUP(A970,'Customer Names'!A967:D3302,3,FALSE)</f>
        <v>Pizarro</v>
      </c>
      <c r="C970" s="35">
        <f>VLOOKUP(A970,'Medical Examinations'!A968:M3310,2,FALSE)</f>
        <v>36.384999999999998</v>
      </c>
      <c r="D970" s="35">
        <f>VLOOKUP(A970,'Medical Examinations'!A968:M3310,3,FALSE)</f>
        <v>11.49</v>
      </c>
      <c r="E970" s="35" t="str">
        <f>VLOOKUP(A970,'Medical Examinations'!A968:M3310,4,FALSE)</f>
        <v>No</v>
      </c>
      <c r="F970" s="35" t="str">
        <f>VLOOKUP(A970,'Medical Examinations'!A968:M3310,5,FALSE)</f>
        <v>No</v>
      </c>
      <c r="G970" s="35" t="str">
        <f>VLOOKUP(A970,'Medical Examinations'!A968:M3310,6,FALSE)</f>
        <v>No</v>
      </c>
      <c r="H970" s="35">
        <f>VLOOKUP(A970,'Medical Examinations'!$A$2:$M$2344,7,FALSE)</f>
        <v>0</v>
      </c>
      <c r="I970" s="35" t="str">
        <f>VLOOKUP(A970,'Medical Examinations'!A968:M3310,8,FALSE)</f>
        <v>No</v>
      </c>
      <c r="J970" s="35" t="str">
        <f>VLOOKUP(A970,'Medical Examinations'!A968:M3310,9,FALSE)</f>
        <v>OBESITY</v>
      </c>
      <c r="K970" s="35" t="str">
        <f>VLOOKUP(A970,'Medical Examinations'!A968:M3310,10,FALSE)</f>
        <v>DIABETES</v>
      </c>
      <c r="L970" s="47">
        <f>VLOOKUP(A970,'Hospitalisation Details'!A968:M3310,12,FALSE)</f>
        <v>26188</v>
      </c>
      <c r="M970" s="34">
        <f>VLOOKUP(A970,'Hospitalisation Details'!A959:M3301,6,FALSE)</f>
        <v>11436.74</v>
      </c>
      <c r="N970" s="35" t="str">
        <f>VLOOKUP(A970,'Hospitalisation Details'!A968:M3310,7,FALSE)</f>
        <v>tier - 3</v>
      </c>
      <c r="O970" s="35" t="str">
        <f>VLOOKUP(A970,'Hospitalisation Details'!A968:M3310,8,FALSE)</f>
        <v>tier - 3</v>
      </c>
      <c r="P970" s="35" t="str">
        <f>VLOOKUP(A970,'Hospitalisation Details'!A968:M3310,9,FALSE)</f>
        <v>R1012</v>
      </c>
      <c r="Q970" s="35">
        <f ca="1">VLOOKUP(A970,'Hospitalisation Details'!A968:M3310,13,FALSE)</f>
        <v>53</v>
      </c>
      <c r="R970" s="32"/>
    </row>
    <row r="971" spans="1:18" ht="15.75" x14ac:dyDescent="0.25">
      <c r="A971" s="43" t="s">
        <v>1393</v>
      </c>
      <c r="B971" s="35" t="str">
        <f>VLOOKUP(A971,'Customer Names'!A968:D3303,3,FALSE)</f>
        <v>Strange</v>
      </c>
      <c r="C971" s="35">
        <f>VLOOKUP(A971,'Medical Examinations'!A969:M3311,2,FALSE)</f>
        <v>34.69</v>
      </c>
      <c r="D971" s="35">
        <f>VLOOKUP(A971,'Medical Examinations'!A969:M3311,3,FALSE)</f>
        <v>5.65</v>
      </c>
      <c r="E971" s="35" t="str">
        <f>VLOOKUP(A971,'Medical Examinations'!A969:M3311,4,FALSE)</f>
        <v>No</v>
      </c>
      <c r="F971" s="35" t="str">
        <f>VLOOKUP(A971,'Medical Examinations'!A969:M3311,5,FALSE)</f>
        <v>No</v>
      </c>
      <c r="G971" s="35" t="str">
        <f>VLOOKUP(A971,'Medical Examinations'!A969:M3311,6,FALSE)</f>
        <v>No</v>
      </c>
      <c r="H971" s="35">
        <f>VLOOKUP(A971,'Medical Examinations'!$A$2:$M$2344,7,FALSE)</f>
        <v>0</v>
      </c>
      <c r="I971" s="35" t="str">
        <f>VLOOKUP(A971,'Medical Examinations'!A969:M3311,8,FALSE)</f>
        <v>No</v>
      </c>
      <c r="J971" s="35" t="str">
        <f>VLOOKUP(A971,'Medical Examinations'!A969:M3311,9,FALSE)</f>
        <v>OBESITY</v>
      </c>
      <c r="K971" s="35" t="str">
        <f>VLOOKUP(A971,'Medical Examinations'!A969:M3311,10,FALSE)</f>
        <v>NORMAL</v>
      </c>
      <c r="L971" s="47">
        <f>VLOOKUP(A971,'Hospitalisation Details'!A969:M3311,12,FALSE)</f>
        <v>29419</v>
      </c>
      <c r="M971" s="34">
        <f>VLOOKUP(A971,'Hospitalisation Details'!A960:M3302,6,FALSE)</f>
        <v>11435.74</v>
      </c>
      <c r="N971" s="35" t="str">
        <f>VLOOKUP(A971,'Hospitalisation Details'!A969:M3311,7,FALSE)</f>
        <v>tier - 3</v>
      </c>
      <c r="O971" s="35" t="str">
        <f>VLOOKUP(A971,'Hospitalisation Details'!A969:M3311,8,FALSE)</f>
        <v>tier - 3</v>
      </c>
      <c r="P971" s="35" t="str">
        <f>VLOOKUP(A971,'Hospitalisation Details'!A969:M3311,9,FALSE)</f>
        <v>R1021</v>
      </c>
      <c r="Q971" s="35">
        <f ca="1">VLOOKUP(A971,'Hospitalisation Details'!A969:M3311,13,FALSE)</f>
        <v>44</v>
      </c>
      <c r="R971" s="32"/>
    </row>
    <row r="972" spans="1:18" ht="15.75" x14ac:dyDescent="0.25">
      <c r="A972" s="42" t="s">
        <v>1392</v>
      </c>
      <c r="B972" s="35" t="str">
        <f>VLOOKUP(A972,'Customer Names'!A969:D3304,3,FALSE)</f>
        <v>Eidinger</v>
      </c>
      <c r="C972" s="35">
        <f>VLOOKUP(A972,'Medical Examinations'!A970:M3312,2,FALSE)</f>
        <v>37.68</v>
      </c>
      <c r="D972" s="35">
        <f>VLOOKUP(A972,'Medical Examinations'!A970:M3312,3,FALSE)</f>
        <v>4.29</v>
      </c>
      <c r="E972" s="35" t="str">
        <f>VLOOKUP(A972,'Medical Examinations'!A970:M3312,4,FALSE)</f>
        <v>yes</v>
      </c>
      <c r="F972" s="35" t="str">
        <f>VLOOKUP(A972,'Medical Examinations'!A970:M3312,5,FALSE)</f>
        <v>No</v>
      </c>
      <c r="G972" s="35" t="str">
        <f>VLOOKUP(A972,'Medical Examinations'!A970:M3312,6,FALSE)</f>
        <v>No</v>
      </c>
      <c r="H972" s="35">
        <f>VLOOKUP(A972,'Medical Examinations'!$A$2:$M$2344,7,FALSE)</f>
        <v>0</v>
      </c>
      <c r="I972" s="35" t="str">
        <f>VLOOKUP(A972,'Medical Examinations'!A970:M3312,8,FALSE)</f>
        <v>No</v>
      </c>
      <c r="J972" s="35" t="str">
        <f>VLOOKUP(A972,'Medical Examinations'!A970:M3312,9,FALSE)</f>
        <v>OBESITY</v>
      </c>
      <c r="K972" s="35" t="str">
        <f>VLOOKUP(A972,'Medical Examinations'!A970:M3312,10,FALSE)</f>
        <v>NORMAL</v>
      </c>
      <c r="L972" s="47">
        <f>VLOOKUP(A972,'Hospitalisation Details'!A970:M3312,12,FALSE)</f>
        <v>31207</v>
      </c>
      <c r="M972" s="34">
        <f>VLOOKUP(A972,'Hospitalisation Details'!A961:M3303,6,FALSE)</f>
        <v>11419.49</v>
      </c>
      <c r="N972" s="35" t="str">
        <f>VLOOKUP(A972,'Hospitalisation Details'!A970:M3312,7,FALSE)</f>
        <v>tier - 3</v>
      </c>
      <c r="O972" s="35" t="str">
        <f>VLOOKUP(A972,'Hospitalisation Details'!A970:M3312,8,FALSE)</f>
        <v>tier - 1</v>
      </c>
      <c r="P972" s="35" t="str">
        <f>VLOOKUP(A972,'Hospitalisation Details'!A970:M3312,9,FALSE)</f>
        <v>R1012</v>
      </c>
      <c r="Q972" s="35">
        <f ca="1">VLOOKUP(A972,'Hospitalisation Details'!A970:M3312,13,FALSE)</f>
        <v>39</v>
      </c>
      <c r="R972" s="32"/>
    </row>
    <row r="973" spans="1:18" ht="15.75" x14ac:dyDescent="0.25">
      <c r="A973" s="43" t="s">
        <v>1391</v>
      </c>
      <c r="B973" s="35" t="str">
        <f>VLOOKUP(A973,'Customer Names'!A970:D3305,3,FALSE)</f>
        <v>Ginsburg</v>
      </c>
      <c r="C973" s="35">
        <f>VLOOKUP(A973,'Medical Examinations'!A971:M3313,2,FALSE)</f>
        <v>35.49</v>
      </c>
      <c r="D973" s="35">
        <f>VLOOKUP(A973,'Medical Examinations'!A971:M3313,3,FALSE)</f>
        <v>4.74</v>
      </c>
      <c r="E973" s="35" t="str">
        <f>VLOOKUP(A973,'Medical Examinations'!A971:M3313,4,FALSE)</f>
        <v>yes</v>
      </c>
      <c r="F973" s="35" t="str">
        <f>VLOOKUP(A973,'Medical Examinations'!A971:M3313,5,FALSE)</f>
        <v>No</v>
      </c>
      <c r="G973" s="35" t="str">
        <f>VLOOKUP(A973,'Medical Examinations'!A971:M3313,6,FALSE)</f>
        <v>Yes</v>
      </c>
      <c r="H973" s="35">
        <f>VLOOKUP(A973,'Medical Examinations'!$A$2:$M$2344,7,FALSE)</f>
        <v>1</v>
      </c>
      <c r="I973" s="35" t="str">
        <f>VLOOKUP(A973,'Medical Examinations'!A971:M3313,8,FALSE)</f>
        <v>No</v>
      </c>
      <c r="J973" s="35" t="str">
        <f>VLOOKUP(A973,'Medical Examinations'!A971:M3313,9,FALSE)</f>
        <v>OBESITY</v>
      </c>
      <c r="K973" s="35" t="str">
        <f>VLOOKUP(A973,'Medical Examinations'!A971:M3313,10,FALSE)</f>
        <v>NORMAL</v>
      </c>
      <c r="L973" s="47">
        <f>VLOOKUP(A973,'Hospitalisation Details'!A971:M3313,12,FALSE)</f>
        <v>30612</v>
      </c>
      <c r="M973" s="34">
        <f>VLOOKUP(A973,'Hospitalisation Details'!A962:M3304,6,FALSE)</f>
        <v>11412.02</v>
      </c>
      <c r="N973" s="35" t="str">
        <f>VLOOKUP(A973,'Hospitalisation Details'!A971:M3313,7,FALSE)</f>
        <v>tier - 3</v>
      </c>
      <c r="O973" s="35" t="str">
        <f>VLOOKUP(A973,'Hospitalisation Details'!A971:M3313,8,FALSE)</f>
        <v>tier - 1</v>
      </c>
      <c r="P973" s="35" t="str">
        <f>VLOOKUP(A973,'Hospitalisation Details'!A971:M3313,9,FALSE)</f>
        <v>R1021</v>
      </c>
      <c r="Q973" s="35">
        <f ca="1">VLOOKUP(A973,'Hospitalisation Details'!A971:M3313,13,FALSE)</f>
        <v>41</v>
      </c>
      <c r="R973" s="32"/>
    </row>
    <row r="974" spans="1:18" ht="15.75" x14ac:dyDescent="0.25">
      <c r="A974" s="42" t="s">
        <v>1390</v>
      </c>
      <c r="B974" s="35" t="str">
        <f>VLOOKUP(A974,'Customer Names'!A971:D3306,3,FALSE)</f>
        <v>Truex</v>
      </c>
      <c r="C974" s="35">
        <f>VLOOKUP(A974,'Medical Examinations'!A972:M3314,2,FALSE)</f>
        <v>44.7</v>
      </c>
      <c r="D974" s="35">
        <f>VLOOKUP(A974,'Medical Examinations'!A972:M3314,3,FALSE)</f>
        <v>7.6</v>
      </c>
      <c r="E974" s="35" t="str">
        <f>VLOOKUP(A974,'Medical Examinations'!A972:M3314,4,FALSE)</f>
        <v>yes</v>
      </c>
      <c r="F974" s="35" t="str">
        <f>VLOOKUP(A974,'Medical Examinations'!A972:M3314,5,FALSE)</f>
        <v>No</v>
      </c>
      <c r="G974" s="35" t="str">
        <f>VLOOKUP(A974,'Medical Examinations'!A972:M3314,6,FALSE)</f>
        <v>No</v>
      </c>
      <c r="H974" s="35">
        <f>VLOOKUP(A974,'Medical Examinations'!$A$2:$M$2344,7,FALSE)</f>
        <v>2</v>
      </c>
      <c r="I974" s="35" t="str">
        <f>VLOOKUP(A974,'Medical Examinations'!A972:M3314,8,FALSE)</f>
        <v>No</v>
      </c>
      <c r="J974" s="35" t="str">
        <f>VLOOKUP(A974,'Medical Examinations'!A972:M3314,9,FALSE)</f>
        <v>OBESITY</v>
      </c>
      <c r="K974" s="35" t="str">
        <f>VLOOKUP(A974,'Medical Examinations'!A972:M3314,10,FALSE)</f>
        <v>DIABETES</v>
      </c>
      <c r="L974" s="47">
        <f>VLOOKUP(A974,'Hospitalisation Details'!A972:M3314,12,FALSE)</f>
        <v>25848</v>
      </c>
      <c r="M974" s="34">
        <f>VLOOKUP(A974,'Hospitalisation Details'!A963:M3305,6,FALSE)</f>
        <v>11411.69</v>
      </c>
      <c r="N974" s="35" t="str">
        <f>VLOOKUP(A974,'Hospitalisation Details'!A972:M3314,7,FALSE)</f>
        <v>tier - 3</v>
      </c>
      <c r="O974" s="35" t="str">
        <f>VLOOKUP(A974,'Hospitalisation Details'!A972:M3314,8,FALSE)</f>
        <v>tier - 2</v>
      </c>
      <c r="P974" s="35" t="str">
        <f>VLOOKUP(A974,'Hospitalisation Details'!A972:M3314,9,FALSE)</f>
        <v>R1011</v>
      </c>
      <c r="Q974" s="35">
        <f ca="1">VLOOKUP(A974,'Hospitalisation Details'!A972:M3314,13,FALSE)</f>
        <v>54</v>
      </c>
      <c r="R974" s="32"/>
    </row>
    <row r="975" spans="1:18" ht="15.75" x14ac:dyDescent="0.25">
      <c r="A975" s="43" t="s">
        <v>1389</v>
      </c>
      <c r="B975" s="35" t="str">
        <f>VLOOKUP(A975,'Customer Names'!A972:D3307,3,FALSE)</f>
        <v>Higgins</v>
      </c>
      <c r="C975" s="35">
        <f>VLOOKUP(A975,'Medical Examinations'!A973:M3315,2,FALSE)</f>
        <v>38.380000000000003</v>
      </c>
      <c r="D975" s="35">
        <f>VLOOKUP(A975,'Medical Examinations'!A973:M3315,3,FALSE)</f>
        <v>8.5</v>
      </c>
      <c r="E975" s="35" t="str">
        <f>VLOOKUP(A975,'Medical Examinations'!A973:M3315,4,FALSE)</f>
        <v>yes</v>
      </c>
      <c r="F975" s="35" t="str">
        <f>VLOOKUP(A975,'Medical Examinations'!A973:M3315,5,FALSE)</f>
        <v>No</v>
      </c>
      <c r="G975" s="35" t="str">
        <f>VLOOKUP(A975,'Medical Examinations'!A973:M3315,6,FALSE)</f>
        <v>No</v>
      </c>
      <c r="H975" s="35">
        <f>VLOOKUP(A975,'Medical Examinations'!$A$2:$M$2344,7,FALSE)</f>
        <v>2</v>
      </c>
      <c r="I975" s="35" t="str">
        <f>VLOOKUP(A975,'Medical Examinations'!A973:M3315,8,FALSE)</f>
        <v>No</v>
      </c>
      <c r="J975" s="35" t="str">
        <f>VLOOKUP(A975,'Medical Examinations'!A973:M3315,9,FALSE)</f>
        <v>OBESITY</v>
      </c>
      <c r="K975" s="35" t="str">
        <f>VLOOKUP(A975,'Medical Examinations'!A973:M3315,10,FALSE)</f>
        <v>DIABETES</v>
      </c>
      <c r="L975" s="47">
        <f>VLOOKUP(A975,'Hospitalisation Details'!A973:M3315,12,FALSE)</f>
        <v>25843</v>
      </c>
      <c r="M975" s="34">
        <f>VLOOKUP(A975,'Hospitalisation Details'!A964:M3306,6,FALSE)</f>
        <v>11396.9</v>
      </c>
      <c r="N975" s="35" t="str">
        <f>VLOOKUP(A975,'Hospitalisation Details'!A973:M3315,7,FALSE)</f>
        <v>tier - 3</v>
      </c>
      <c r="O975" s="35" t="str">
        <f>VLOOKUP(A975,'Hospitalisation Details'!A973:M3315,8,FALSE)</f>
        <v>tier - 3</v>
      </c>
      <c r="P975" s="35" t="str">
        <f>VLOOKUP(A975,'Hospitalisation Details'!A973:M3315,9,FALSE)</f>
        <v>R1024</v>
      </c>
      <c r="Q975" s="35">
        <f ca="1">VLOOKUP(A975,'Hospitalisation Details'!A973:M3315,13,FALSE)</f>
        <v>54</v>
      </c>
      <c r="R975" s="32"/>
    </row>
    <row r="976" spans="1:18" ht="15.75" x14ac:dyDescent="0.25">
      <c r="A976" s="42" t="s">
        <v>1388</v>
      </c>
      <c r="B976" s="35" t="str">
        <f>VLOOKUP(A976,'Customer Names'!A973:D3308,3,FALSE)</f>
        <v>McCurdy</v>
      </c>
      <c r="C976" s="35">
        <f>VLOOKUP(A976,'Medical Examinations'!A974:M3316,2,FALSE)</f>
        <v>35.244999999999997</v>
      </c>
      <c r="D976" s="35">
        <f>VLOOKUP(A976,'Medical Examinations'!A974:M3316,3,FALSE)</f>
        <v>11.22</v>
      </c>
      <c r="E976" s="35" t="str">
        <f>VLOOKUP(A976,'Medical Examinations'!A974:M3316,4,FALSE)</f>
        <v>yes</v>
      </c>
      <c r="F976" s="35" t="str">
        <f>VLOOKUP(A976,'Medical Examinations'!A974:M3316,5,FALSE)</f>
        <v>No</v>
      </c>
      <c r="G976" s="35" t="str">
        <f>VLOOKUP(A976,'Medical Examinations'!A974:M3316,6,FALSE)</f>
        <v>No</v>
      </c>
      <c r="H976" s="35">
        <f>VLOOKUP(A976,'Medical Examinations'!$A$2:$M$2344,7,FALSE)</f>
        <v>0</v>
      </c>
      <c r="I976" s="35" t="str">
        <f>VLOOKUP(A976,'Medical Examinations'!A974:M3316,8,FALSE)</f>
        <v>No</v>
      </c>
      <c r="J976" s="35" t="str">
        <f>VLOOKUP(A976,'Medical Examinations'!A974:M3316,9,FALSE)</f>
        <v>OBESITY</v>
      </c>
      <c r="K976" s="35" t="str">
        <f>VLOOKUP(A976,'Medical Examinations'!A974:M3316,10,FALSE)</f>
        <v>DIABETES</v>
      </c>
      <c r="L976" s="47">
        <f>VLOOKUP(A976,'Hospitalisation Details'!A974:M3316,12,FALSE)</f>
        <v>24825</v>
      </c>
      <c r="M976" s="34">
        <f>VLOOKUP(A976,'Hospitalisation Details'!A965:M3307,6,FALSE)</f>
        <v>11394.07</v>
      </c>
      <c r="N976" s="35" t="str">
        <f>VLOOKUP(A976,'Hospitalisation Details'!A974:M3316,7,FALSE)</f>
        <v>tier - 3</v>
      </c>
      <c r="O976" s="35" t="str">
        <f>VLOOKUP(A976,'Hospitalisation Details'!A974:M3316,8,FALSE)</f>
        <v>tier - 1</v>
      </c>
      <c r="P976" s="35" t="str">
        <f>VLOOKUP(A976,'Hospitalisation Details'!A974:M3316,9,FALSE)</f>
        <v>R1018</v>
      </c>
      <c r="Q976" s="35">
        <f ca="1">VLOOKUP(A976,'Hospitalisation Details'!A974:M3316,13,FALSE)</f>
        <v>57</v>
      </c>
      <c r="R976" s="32"/>
    </row>
    <row r="977" spans="1:18" ht="15.75" x14ac:dyDescent="0.25">
      <c r="A977" s="43" t="s">
        <v>1387</v>
      </c>
      <c r="B977" s="35" t="str">
        <f>VLOOKUP(A977,'Customer Names'!A974:D3309,3,FALSE)</f>
        <v>Hughes</v>
      </c>
      <c r="C977" s="35">
        <f>VLOOKUP(A977,'Medical Examinations'!A975:M3317,2,FALSE)</f>
        <v>49.84</v>
      </c>
      <c r="D977" s="35">
        <f>VLOOKUP(A977,'Medical Examinations'!A975:M3317,3,FALSE)</f>
        <v>5.0999999999999996</v>
      </c>
      <c r="E977" s="35" t="str">
        <f>VLOOKUP(A977,'Medical Examinations'!A975:M3317,4,FALSE)</f>
        <v>yes</v>
      </c>
      <c r="F977" s="35" t="str">
        <f>VLOOKUP(A977,'Medical Examinations'!A975:M3317,5,FALSE)</f>
        <v>No</v>
      </c>
      <c r="G977" s="35" t="str">
        <f>VLOOKUP(A977,'Medical Examinations'!A975:M3317,6,FALSE)</f>
        <v>Yes</v>
      </c>
      <c r="H977" s="35">
        <f>VLOOKUP(A977,'Medical Examinations'!$A$2:$M$2344,7,FALSE)</f>
        <v>1</v>
      </c>
      <c r="I977" s="35" t="str">
        <f>VLOOKUP(A977,'Medical Examinations'!A975:M3317,8,FALSE)</f>
        <v>No</v>
      </c>
      <c r="J977" s="35" t="str">
        <f>VLOOKUP(A977,'Medical Examinations'!A975:M3317,9,FALSE)</f>
        <v>OBESITY</v>
      </c>
      <c r="K977" s="35" t="str">
        <f>VLOOKUP(A977,'Medical Examinations'!A975:M3317,10,FALSE)</f>
        <v>NORMAL</v>
      </c>
      <c r="L977" s="47">
        <f>VLOOKUP(A977,'Hospitalisation Details'!A975:M3317,12,FALSE)</f>
        <v>35639</v>
      </c>
      <c r="M977" s="34">
        <f>VLOOKUP(A977,'Hospitalisation Details'!A966:M3308,6,FALSE)</f>
        <v>11388.27</v>
      </c>
      <c r="N977" s="35" t="str">
        <f>VLOOKUP(A977,'Hospitalisation Details'!A975:M3317,7,FALSE)</f>
        <v>tier - 3</v>
      </c>
      <c r="O977" s="35" t="str">
        <f>VLOOKUP(A977,'Hospitalisation Details'!A975:M3317,8,FALSE)</f>
        <v>tier - 2</v>
      </c>
      <c r="P977" s="35" t="str">
        <f>VLOOKUP(A977,'Hospitalisation Details'!A975:M3317,9,FALSE)</f>
        <v>R1026</v>
      </c>
      <c r="Q977" s="35">
        <f ca="1">VLOOKUP(A977,'Hospitalisation Details'!A975:M3317,13,FALSE)</f>
        <v>27</v>
      </c>
      <c r="R977" s="32"/>
    </row>
    <row r="978" spans="1:18" ht="15.75" x14ac:dyDescent="0.25">
      <c r="A978" s="42" t="s">
        <v>1386</v>
      </c>
      <c r="B978" s="35" t="str">
        <f>VLOOKUP(A978,'Customer Names'!A975:D3310,3,FALSE)</f>
        <v>Varner</v>
      </c>
      <c r="C978" s="35">
        <f>VLOOKUP(A978,'Medical Examinations'!A976:M3318,2,FALSE)</f>
        <v>49.06</v>
      </c>
      <c r="D978" s="35">
        <f>VLOOKUP(A978,'Medical Examinations'!A976:M3318,3,FALSE)</f>
        <v>5.43</v>
      </c>
      <c r="E978" s="35" t="str">
        <f>VLOOKUP(A978,'Medical Examinations'!A976:M3318,4,FALSE)</f>
        <v>yes</v>
      </c>
      <c r="F978" s="35" t="str">
        <f>VLOOKUP(A978,'Medical Examinations'!A976:M3318,5,FALSE)</f>
        <v>No</v>
      </c>
      <c r="G978" s="35" t="str">
        <f>VLOOKUP(A978,'Medical Examinations'!A976:M3318,6,FALSE)</f>
        <v>No</v>
      </c>
      <c r="H978" s="35">
        <f>VLOOKUP(A978,'Medical Examinations'!$A$2:$M$2344,7,FALSE)</f>
        <v>1</v>
      </c>
      <c r="I978" s="35" t="str">
        <f>VLOOKUP(A978,'Medical Examinations'!A976:M3318,8,FALSE)</f>
        <v>No</v>
      </c>
      <c r="J978" s="35" t="str">
        <f>VLOOKUP(A978,'Medical Examinations'!A976:M3318,9,FALSE)</f>
        <v>OBESITY</v>
      </c>
      <c r="K978" s="35" t="str">
        <f>VLOOKUP(A978,'Medical Examinations'!A976:M3318,10,FALSE)</f>
        <v>NORMAL</v>
      </c>
      <c r="L978" s="47">
        <f>VLOOKUP(A978,'Hospitalisation Details'!A976:M3318,12,FALSE)</f>
        <v>23541</v>
      </c>
      <c r="M978" s="34">
        <f>VLOOKUP(A978,'Hospitalisation Details'!A967:M3309,6,FALSE)</f>
        <v>11381.33</v>
      </c>
      <c r="N978" s="35" t="str">
        <f>VLOOKUP(A978,'Hospitalisation Details'!A976:M3318,7,FALSE)</f>
        <v>tier - 3</v>
      </c>
      <c r="O978" s="35" t="str">
        <f>VLOOKUP(A978,'Hospitalisation Details'!A976:M3318,8,FALSE)</f>
        <v>tier - 2</v>
      </c>
      <c r="P978" s="35" t="str">
        <f>VLOOKUP(A978,'Hospitalisation Details'!A976:M3318,9,FALSE)</f>
        <v>R1013</v>
      </c>
      <c r="Q978" s="35">
        <f ca="1">VLOOKUP(A978,'Hospitalisation Details'!A976:M3318,13,FALSE)</f>
        <v>60</v>
      </c>
      <c r="R978" s="32"/>
    </row>
    <row r="979" spans="1:18" ht="15.75" x14ac:dyDescent="0.25">
      <c r="A979" s="43" t="s">
        <v>1385</v>
      </c>
      <c r="B979" s="35" t="str">
        <f>VLOOKUP(A979,'Customer Names'!A976:D3311,3,FALSE)</f>
        <v>Dahmen</v>
      </c>
      <c r="C979" s="35">
        <f>VLOOKUP(A979,'Medical Examinations'!A977:M3319,2,FALSE)</f>
        <v>30.88</v>
      </c>
      <c r="D979" s="35">
        <f>VLOOKUP(A979,'Medical Examinations'!A977:M3319,3,FALSE)</f>
        <v>5.82</v>
      </c>
      <c r="E979" s="35" t="str">
        <f>VLOOKUP(A979,'Medical Examinations'!A977:M3319,4,FALSE)</f>
        <v>No</v>
      </c>
      <c r="F979" s="35" t="str">
        <f>VLOOKUP(A979,'Medical Examinations'!A977:M3319,5,FALSE)</f>
        <v>No</v>
      </c>
      <c r="G979" s="35" t="str">
        <f>VLOOKUP(A979,'Medical Examinations'!A977:M3319,6,FALSE)</f>
        <v>No</v>
      </c>
      <c r="H979" s="35">
        <f>VLOOKUP(A979,'Medical Examinations'!$A$2:$M$2344,7,FALSE)</f>
        <v>2</v>
      </c>
      <c r="I979" s="35" t="str">
        <f>VLOOKUP(A979,'Medical Examinations'!A977:M3319,8,FALSE)</f>
        <v>No</v>
      </c>
      <c r="J979" s="35" t="str">
        <f>VLOOKUP(A979,'Medical Examinations'!A977:M3319,9,FALSE)</f>
        <v>OBESITY</v>
      </c>
      <c r="K979" s="35" t="str">
        <f>VLOOKUP(A979,'Medical Examinations'!A977:M3319,10,FALSE)</f>
        <v>PREDIABETES</v>
      </c>
      <c r="L979" s="47">
        <f>VLOOKUP(A979,'Hospitalisation Details'!A977:M3319,12,FALSE)</f>
        <v>26639</v>
      </c>
      <c r="M979" s="34">
        <f>VLOOKUP(A979,'Hospitalisation Details'!A968:M3310,6,FALSE)</f>
        <v>11378.57</v>
      </c>
      <c r="N979" s="35" t="str">
        <f>VLOOKUP(A979,'Hospitalisation Details'!A977:M3319,7,FALSE)</f>
        <v>tier - 3</v>
      </c>
      <c r="O979" s="35" t="str">
        <f>VLOOKUP(A979,'Hospitalisation Details'!A977:M3319,8,FALSE)</f>
        <v>tier - 2</v>
      </c>
      <c r="P979" s="35" t="str">
        <f>VLOOKUP(A979,'Hospitalisation Details'!A977:M3319,9,FALSE)</f>
        <v>R1025</v>
      </c>
      <c r="Q979" s="35">
        <f ca="1">VLOOKUP(A979,'Hospitalisation Details'!A977:M3319,13,FALSE)</f>
        <v>52</v>
      </c>
      <c r="R979" s="32"/>
    </row>
    <row r="980" spans="1:18" ht="15.75" x14ac:dyDescent="0.25">
      <c r="A980" s="42" t="s">
        <v>1384</v>
      </c>
      <c r="B980" s="35" t="str">
        <f>VLOOKUP(A980,'Customer Names'!A977:D3312,3,FALSE)</f>
        <v>Young</v>
      </c>
      <c r="C980" s="35">
        <f>VLOOKUP(A980,'Medical Examinations'!A978:M3320,2,FALSE)</f>
        <v>33.35</v>
      </c>
      <c r="D980" s="35">
        <f>VLOOKUP(A980,'Medical Examinations'!A978:M3320,3,FALSE)</f>
        <v>6.05</v>
      </c>
      <c r="E980" s="35" t="str">
        <f>VLOOKUP(A980,'Medical Examinations'!A978:M3320,4,FALSE)</f>
        <v>No</v>
      </c>
      <c r="F980" s="35" t="str">
        <f>VLOOKUP(A980,'Medical Examinations'!A978:M3320,5,FALSE)</f>
        <v>No</v>
      </c>
      <c r="G980" s="35" t="str">
        <f>VLOOKUP(A980,'Medical Examinations'!A978:M3320,6,FALSE)</f>
        <v>Yes</v>
      </c>
      <c r="H980" s="35">
        <f>VLOOKUP(A980,'Medical Examinations'!$A$2:$M$2344,7,FALSE)</f>
        <v>1</v>
      </c>
      <c r="I980" s="35" t="str">
        <f>VLOOKUP(A980,'Medical Examinations'!A978:M3320,8,FALSE)</f>
        <v>No</v>
      </c>
      <c r="J980" s="35" t="str">
        <f>VLOOKUP(A980,'Medical Examinations'!A978:M3320,9,FALSE)</f>
        <v>OBESITY</v>
      </c>
      <c r="K980" s="35" t="str">
        <f>VLOOKUP(A980,'Medical Examinations'!A978:M3320,10,FALSE)</f>
        <v>PREDIABETES</v>
      </c>
      <c r="L980" s="47">
        <f>VLOOKUP(A980,'Hospitalisation Details'!A978:M3320,12,FALSE)</f>
        <v>29013</v>
      </c>
      <c r="M980" s="34">
        <f>VLOOKUP(A980,'Hospitalisation Details'!A969:M3311,6,FALSE)</f>
        <v>11369.39</v>
      </c>
      <c r="N980" s="35" t="str">
        <f>VLOOKUP(A980,'Hospitalisation Details'!A978:M3320,7,FALSE)</f>
        <v>tier - 3</v>
      </c>
      <c r="O980" s="35" t="str">
        <f>VLOOKUP(A980,'Hospitalisation Details'!A978:M3320,8,FALSE)</f>
        <v>tier - 1</v>
      </c>
      <c r="P980" s="35" t="str">
        <f>VLOOKUP(A980,'Hospitalisation Details'!A978:M3320,9,FALSE)</f>
        <v>R1026</v>
      </c>
      <c r="Q980" s="35">
        <f ca="1">VLOOKUP(A980,'Hospitalisation Details'!A978:M3320,13,FALSE)</f>
        <v>45</v>
      </c>
      <c r="R980" s="32"/>
    </row>
    <row r="981" spans="1:18" ht="15.75" x14ac:dyDescent="0.25">
      <c r="A981" s="43" t="s">
        <v>1383</v>
      </c>
      <c r="B981" s="35" t="str">
        <f>VLOOKUP(A981,'Customer Names'!A978:D3313,3,FALSE)</f>
        <v>Fraser</v>
      </c>
      <c r="C981" s="35">
        <f>VLOOKUP(A981,'Medical Examinations'!A979:M3321,2,FALSE)</f>
        <v>38</v>
      </c>
      <c r="D981" s="35">
        <f>VLOOKUP(A981,'Medical Examinations'!A979:M3321,3,FALSE)</f>
        <v>6.38</v>
      </c>
      <c r="E981" s="35" t="str">
        <f>VLOOKUP(A981,'Medical Examinations'!A979:M3321,4,FALSE)</f>
        <v>yes</v>
      </c>
      <c r="F981" s="35" t="str">
        <f>VLOOKUP(A981,'Medical Examinations'!A979:M3321,5,FALSE)</f>
        <v>No</v>
      </c>
      <c r="G981" s="35" t="str">
        <f>VLOOKUP(A981,'Medical Examinations'!A979:M3321,6,FALSE)</f>
        <v>No</v>
      </c>
      <c r="H981" s="35">
        <f>VLOOKUP(A981,'Medical Examinations'!$A$2:$M$2344,7,FALSE)</f>
        <v>1</v>
      </c>
      <c r="I981" s="35" t="str">
        <f>VLOOKUP(A981,'Medical Examinations'!A979:M3321,8,FALSE)</f>
        <v>No</v>
      </c>
      <c r="J981" s="35" t="str">
        <f>VLOOKUP(A981,'Medical Examinations'!A979:M3321,9,FALSE)</f>
        <v>OBESITY</v>
      </c>
      <c r="K981" s="35" t="str">
        <f>VLOOKUP(A981,'Medical Examinations'!A979:M3321,10,FALSE)</f>
        <v>PREDIABETES</v>
      </c>
      <c r="L981" s="47">
        <f>VLOOKUP(A981,'Hospitalisation Details'!A979:M3321,12,FALSE)</f>
        <v>23724</v>
      </c>
      <c r="M981" s="34">
        <f>VLOOKUP(A981,'Hospitalisation Details'!A970:M3312,6,FALSE)</f>
        <v>11365.95</v>
      </c>
      <c r="N981" s="35" t="str">
        <f>VLOOKUP(A981,'Hospitalisation Details'!A979:M3321,7,FALSE)</f>
        <v>tier - 3</v>
      </c>
      <c r="O981" s="35" t="str">
        <f>VLOOKUP(A981,'Hospitalisation Details'!A979:M3321,8,FALSE)</f>
        <v>tier - 2</v>
      </c>
      <c r="P981" s="35" t="str">
        <f>VLOOKUP(A981,'Hospitalisation Details'!A979:M3321,9,FALSE)</f>
        <v>R1011</v>
      </c>
      <c r="Q981" s="35">
        <f ca="1">VLOOKUP(A981,'Hospitalisation Details'!A979:M3321,13,FALSE)</f>
        <v>60</v>
      </c>
      <c r="R981" s="32"/>
    </row>
    <row r="982" spans="1:18" ht="15.75" x14ac:dyDescent="0.25">
      <c r="A982" s="42" t="s">
        <v>1382</v>
      </c>
      <c r="B982" s="35" t="str">
        <f>VLOOKUP(A982,'Customer Names'!A979:D3314,3,FALSE)</f>
        <v>Deeg</v>
      </c>
      <c r="C982" s="35">
        <f>VLOOKUP(A982,'Medical Examinations'!A980:M3322,2,FALSE)</f>
        <v>36.08</v>
      </c>
      <c r="D982" s="35">
        <f>VLOOKUP(A982,'Medical Examinations'!A980:M3322,3,FALSE)</f>
        <v>5.73</v>
      </c>
      <c r="E982" s="35" t="str">
        <f>VLOOKUP(A982,'Medical Examinations'!A980:M3322,4,FALSE)</f>
        <v>yes</v>
      </c>
      <c r="F982" s="35" t="str">
        <f>VLOOKUP(A982,'Medical Examinations'!A980:M3322,5,FALSE)</f>
        <v>No</v>
      </c>
      <c r="G982" s="35" t="str">
        <f>VLOOKUP(A982,'Medical Examinations'!A980:M3322,6,FALSE)</f>
        <v>No</v>
      </c>
      <c r="H982" s="35">
        <f>VLOOKUP(A982,'Medical Examinations'!$A$2:$M$2344,7,FALSE)</f>
        <v>1</v>
      </c>
      <c r="I982" s="35" t="str">
        <f>VLOOKUP(A982,'Medical Examinations'!A980:M3322,8,FALSE)</f>
        <v>No</v>
      </c>
      <c r="J982" s="35" t="str">
        <f>VLOOKUP(A982,'Medical Examinations'!A980:M3322,9,FALSE)</f>
        <v>OBESITY</v>
      </c>
      <c r="K982" s="35" t="str">
        <f>VLOOKUP(A982,'Medical Examinations'!A980:M3322,10,FALSE)</f>
        <v>PREDIABETES</v>
      </c>
      <c r="L982" s="47">
        <f>VLOOKUP(A982,'Hospitalisation Details'!A980:M3322,12,FALSE)</f>
        <v>23561</v>
      </c>
      <c r="M982" s="34">
        <f>VLOOKUP(A982,'Hospitalisation Details'!A971:M3313,6,FALSE)</f>
        <v>11363.28</v>
      </c>
      <c r="N982" s="35" t="str">
        <f>VLOOKUP(A982,'Hospitalisation Details'!A980:M3322,7,FALSE)</f>
        <v>tier - 3</v>
      </c>
      <c r="O982" s="35" t="str">
        <f>VLOOKUP(A982,'Hospitalisation Details'!A980:M3322,8,FALSE)</f>
        <v>tier - 1</v>
      </c>
      <c r="P982" s="35" t="str">
        <f>VLOOKUP(A982,'Hospitalisation Details'!A980:M3322,9,FALSE)</f>
        <v>R1013</v>
      </c>
      <c r="Q982" s="35">
        <f ca="1">VLOOKUP(A982,'Hospitalisation Details'!A980:M3322,13,FALSE)</f>
        <v>60</v>
      </c>
      <c r="R982" s="32"/>
    </row>
    <row r="983" spans="1:18" ht="15.75" x14ac:dyDescent="0.25">
      <c r="A983" s="43" t="s">
        <v>1381</v>
      </c>
      <c r="B983" s="35" t="str">
        <f>VLOOKUP(A983,'Customer Names'!A980:D3315,3,FALSE)</f>
        <v>Robertson</v>
      </c>
      <c r="C983" s="35">
        <f>VLOOKUP(A983,'Medical Examinations'!A981:M3323,2,FALSE)</f>
        <v>35.700000000000003</v>
      </c>
      <c r="D983" s="35">
        <f>VLOOKUP(A983,'Medical Examinations'!A981:M3323,3,FALSE)</f>
        <v>5.47</v>
      </c>
      <c r="E983" s="35" t="str">
        <f>VLOOKUP(A983,'Medical Examinations'!A981:M3323,4,FALSE)</f>
        <v>yes</v>
      </c>
      <c r="F983" s="35" t="str">
        <f>VLOOKUP(A983,'Medical Examinations'!A981:M3323,5,FALSE)</f>
        <v>No</v>
      </c>
      <c r="G983" s="35" t="str">
        <f>VLOOKUP(A983,'Medical Examinations'!A981:M3323,6,FALSE)</f>
        <v>No</v>
      </c>
      <c r="H983" s="35">
        <f>VLOOKUP(A983,'Medical Examinations'!$A$2:$M$2344,7,FALSE)</f>
        <v>1</v>
      </c>
      <c r="I983" s="35" t="str">
        <f>VLOOKUP(A983,'Medical Examinations'!A981:M3323,8,FALSE)</f>
        <v>No</v>
      </c>
      <c r="J983" s="35" t="str">
        <f>VLOOKUP(A983,'Medical Examinations'!A981:M3323,9,FALSE)</f>
        <v>OBESITY</v>
      </c>
      <c r="K983" s="35" t="str">
        <f>VLOOKUP(A983,'Medical Examinations'!A981:M3323,10,FALSE)</f>
        <v>NORMAL</v>
      </c>
      <c r="L983" s="47">
        <f>VLOOKUP(A983,'Hospitalisation Details'!A981:M3323,12,FALSE)</f>
        <v>23562</v>
      </c>
      <c r="M983" s="34">
        <f>VLOOKUP(A983,'Hospitalisation Details'!A972:M3314,6,FALSE)</f>
        <v>11362.76</v>
      </c>
      <c r="N983" s="35" t="str">
        <f>VLOOKUP(A983,'Hospitalisation Details'!A981:M3323,7,FALSE)</f>
        <v>tier - 3</v>
      </c>
      <c r="O983" s="35" t="str">
        <f>VLOOKUP(A983,'Hospitalisation Details'!A981:M3323,8,FALSE)</f>
        <v>tier - 1</v>
      </c>
      <c r="P983" s="35" t="str">
        <f>VLOOKUP(A983,'Hospitalisation Details'!A981:M3323,9,FALSE)</f>
        <v>R1011</v>
      </c>
      <c r="Q983" s="35">
        <f ca="1">VLOOKUP(A983,'Hospitalisation Details'!A981:M3323,13,FALSE)</f>
        <v>60</v>
      </c>
      <c r="R983" s="32"/>
    </row>
    <row r="984" spans="1:18" ht="15.75" x14ac:dyDescent="0.25">
      <c r="A984" s="42" t="s">
        <v>1380</v>
      </c>
      <c r="B984" s="35" t="str">
        <f>VLOOKUP(A984,'Customer Names'!A981:D3316,3,FALSE)</f>
        <v>Peck</v>
      </c>
      <c r="C984" s="35">
        <f>VLOOKUP(A984,'Medical Examinations'!A982:M3324,2,FALSE)</f>
        <v>34.01</v>
      </c>
      <c r="D984" s="35">
        <f>VLOOKUP(A984,'Medical Examinations'!A982:M3324,3,FALSE)</f>
        <v>11.3</v>
      </c>
      <c r="E984" s="35" t="str">
        <f>VLOOKUP(A984,'Medical Examinations'!A982:M3324,4,FALSE)</f>
        <v>No</v>
      </c>
      <c r="F984" s="35" t="str">
        <f>VLOOKUP(A984,'Medical Examinations'!A982:M3324,5,FALSE)</f>
        <v>No</v>
      </c>
      <c r="G984" s="35" t="str">
        <f>VLOOKUP(A984,'Medical Examinations'!A982:M3324,6,FALSE)</f>
        <v>No</v>
      </c>
      <c r="H984" s="35">
        <f>VLOOKUP(A984,'Medical Examinations'!$A$2:$M$2344,7,FALSE)</f>
        <v>0</v>
      </c>
      <c r="I984" s="35" t="str">
        <f>VLOOKUP(A984,'Medical Examinations'!A982:M3324,8,FALSE)</f>
        <v>No</v>
      </c>
      <c r="J984" s="35" t="str">
        <f>VLOOKUP(A984,'Medical Examinations'!A982:M3324,9,FALSE)</f>
        <v>OBESITY</v>
      </c>
      <c r="K984" s="35" t="str">
        <f>VLOOKUP(A984,'Medical Examinations'!A982:M3324,10,FALSE)</f>
        <v>DIABETES</v>
      </c>
      <c r="L984" s="47">
        <f>VLOOKUP(A984,'Hospitalisation Details'!A982:M3324,12,FALSE)</f>
        <v>24011</v>
      </c>
      <c r="M984" s="34">
        <f>VLOOKUP(A984,'Hospitalisation Details'!A973:M3315,6,FALSE)</f>
        <v>11356.66</v>
      </c>
      <c r="N984" s="35" t="str">
        <f>VLOOKUP(A984,'Hospitalisation Details'!A982:M3324,7,FALSE)</f>
        <v>tier - 3</v>
      </c>
      <c r="O984" s="35" t="str">
        <f>VLOOKUP(A984,'Hospitalisation Details'!A982:M3324,8,FALSE)</f>
        <v>tier - 3</v>
      </c>
      <c r="P984" s="35" t="str">
        <f>VLOOKUP(A984,'Hospitalisation Details'!A982:M3324,9,FALSE)</f>
        <v>R1012</v>
      </c>
      <c r="Q984" s="35">
        <f ca="1">VLOOKUP(A984,'Hospitalisation Details'!A982:M3324,13,FALSE)</f>
        <v>59</v>
      </c>
      <c r="R984" s="32"/>
    </row>
    <row r="985" spans="1:18" ht="15.75" x14ac:dyDescent="0.25">
      <c r="A985" s="43" t="s">
        <v>1379</v>
      </c>
      <c r="B985" s="35" t="str">
        <f>VLOOKUP(A985,'Customer Names'!A982:D3317,3,FALSE)</f>
        <v>Burger</v>
      </c>
      <c r="C985" s="35">
        <f>VLOOKUP(A985,'Medical Examinations'!A983:M3325,2,FALSE)</f>
        <v>31.54</v>
      </c>
      <c r="D985" s="35">
        <f>VLOOKUP(A985,'Medical Examinations'!A983:M3325,3,FALSE)</f>
        <v>6.72</v>
      </c>
      <c r="E985" s="35" t="str">
        <f>VLOOKUP(A985,'Medical Examinations'!A983:M3325,4,FALSE)</f>
        <v>No</v>
      </c>
      <c r="F985" s="35" t="str">
        <f>VLOOKUP(A985,'Medical Examinations'!A983:M3325,5,FALSE)</f>
        <v>No</v>
      </c>
      <c r="G985" s="35" t="str">
        <f>VLOOKUP(A985,'Medical Examinations'!A983:M3325,6,FALSE)</f>
        <v>No</v>
      </c>
      <c r="H985" s="35">
        <f>VLOOKUP(A985,'Medical Examinations'!$A$2:$M$2344,7,FALSE)</f>
        <v>0</v>
      </c>
      <c r="I985" s="35" t="str">
        <f>VLOOKUP(A985,'Medical Examinations'!A983:M3325,8,FALSE)</f>
        <v>No</v>
      </c>
      <c r="J985" s="35" t="str">
        <f>VLOOKUP(A985,'Medical Examinations'!A983:M3325,9,FALSE)</f>
        <v>OBESITY</v>
      </c>
      <c r="K985" s="35" t="str">
        <f>VLOOKUP(A985,'Medical Examinations'!A983:M3325,10,FALSE)</f>
        <v>DIABETES</v>
      </c>
      <c r="L985" s="47">
        <f>VLOOKUP(A985,'Hospitalisation Details'!A983:M3325,12,FALSE)</f>
        <v>24075</v>
      </c>
      <c r="M985" s="34">
        <f>VLOOKUP(A985,'Hospitalisation Details'!A974:M3316,6,FALSE)</f>
        <v>11353.23</v>
      </c>
      <c r="N985" s="35" t="str">
        <f>VLOOKUP(A985,'Hospitalisation Details'!A983:M3325,7,FALSE)</f>
        <v>tier - 3</v>
      </c>
      <c r="O985" s="35" t="str">
        <f>VLOOKUP(A985,'Hospitalisation Details'!A983:M3325,8,FALSE)</f>
        <v>tier - 1</v>
      </c>
      <c r="P985" s="35" t="str">
        <f>VLOOKUP(A985,'Hospitalisation Details'!A983:M3325,9,FALSE)</f>
        <v>R1012</v>
      </c>
      <c r="Q985" s="35">
        <f ca="1">VLOOKUP(A985,'Hospitalisation Details'!A983:M3325,13,FALSE)</f>
        <v>59</v>
      </c>
      <c r="R985" s="32"/>
    </row>
    <row r="986" spans="1:18" ht="15.75" x14ac:dyDescent="0.25">
      <c r="A986" s="42" t="s">
        <v>1378</v>
      </c>
      <c r="B986" s="35" t="str">
        <f>VLOOKUP(A986,'Customer Names'!A983:D3318,3,FALSE)</f>
        <v>Blain</v>
      </c>
      <c r="C986" s="35">
        <f>VLOOKUP(A986,'Medical Examinations'!A984:M3326,2,FALSE)</f>
        <v>23.3</v>
      </c>
      <c r="D986" s="35">
        <f>VLOOKUP(A986,'Medical Examinations'!A984:M3326,3,FALSE)</f>
        <v>5.36</v>
      </c>
      <c r="E986" s="35" t="str">
        <f>VLOOKUP(A986,'Medical Examinations'!A984:M3326,4,FALSE)</f>
        <v>yes</v>
      </c>
      <c r="F986" s="35" t="str">
        <f>VLOOKUP(A986,'Medical Examinations'!A984:M3326,5,FALSE)</f>
        <v>No</v>
      </c>
      <c r="G986" s="35" t="str">
        <f>VLOOKUP(A986,'Medical Examinations'!A984:M3326,6,FALSE)</f>
        <v>No</v>
      </c>
      <c r="H986" s="35">
        <f>VLOOKUP(A986,'Medical Examinations'!$A$2:$M$2344,7,FALSE)</f>
        <v>1</v>
      </c>
      <c r="I986" s="35" t="str">
        <f>VLOOKUP(A986,'Medical Examinations'!A984:M3326,8,FALSE)</f>
        <v>No</v>
      </c>
      <c r="J986" s="35" t="str">
        <f>VLOOKUP(A986,'Medical Examinations'!A984:M3326,9,FALSE)</f>
        <v>NORMAL WEIGHT</v>
      </c>
      <c r="K986" s="35" t="str">
        <f>VLOOKUP(A986,'Medical Examinations'!A984:M3326,10,FALSE)</f>
        <v>NORMAL</v>
      </c>
      <c r="L986" s="47">
        <f>VLOOKUP(A986,'Hospitalisation Details'!A984:M3326,12,FALSE)</f>
        <v>23570</v>
      </c>
      <c r="M986" s="34">
        <f>VLOOKUP(A986,'Hospitalisation Details'!A975:M3317,6,FALSE)</f>
        <v>11345.52</v>
      </c>
      <c r="N986" s="35" t="str">
        <f>VLOOKUP(A986,'Hospitalisation Details'!A984:M3326,7,FALSE)</f>
        <v>tier - 3</v>
      </c>
      <c r="O986" s="35" t="str">
        <f>VLOOKUP(A986,'Hospitalisation Details'!A984:M3326,8,FALSE)</f>
        <v>tier - 3</v>
      </c>
      <c r="P986" s="35" t="str">
        <f>VLOOKUP(A986,'Hospitalisation Details'!A984:M3326,9,FALSE)</f>
        <v>R1011</v>
      </c>
      <c r="Q986" s="35">
        <f ca="1">VLOOKUP(A986,'Hospitalisation Details'!A984:M3326,13,FALSE)</f>
        <v>60</v>
      </c>
      <c r="R986" s="32"/>
    </row>
    <row r="987" spans="1:18" ht="15.75" x14ac:dyDescent="0.25">
      <c r="A987" s="43" t="s">
        <v>1377</v>
      </c>
      <c r="B987" s="35" t="str">
        <f>VLOOKUP(A987,'Customer Names'!A984:D3319,3,FALSE)</f>
        <v>Winters</v>
      </c>
      <c r="C987" s="35">
        <f>VLOOKUP(A987,'Medical Examinations'!A985:M3327,2,FALSE)</f>
        <v>27.75</v>
      </c>
      <c r="D987" s="35">
        <f>VLOOKUP(A987,'Medical Examinations'!A985:M3327,3,FALSE)</f>
        <v>9.8800000000000008</v>
      </c>
      <c r="E987" s="35" t="str">
        <f>VLOOKUP(A987,'Medical Examinations'!A985:M3327,4,FALSE)</f>
        <v>No</v>
      </c>
      <c r="F987" s="35" t="str">
        <f>VLOOKUP(A987,'Medical Examinations'!A985:M3327,5,FALSE)</f>
        <v>No</v>
      </c>
      <c r="G987" s="35" t="str">
        <f>VLOOKUP(A987,'Medical Examinations'!A985:M3327,6,FALSE)</f>
        <v>No</v>
      </c>
      <c r="H987" s="35">
        <f>VLOOKUP(A987,'Medical Examinations'!$A$2:$M$2344,7,FALSE)</f>
        <v>0</v>
      </c>
      <c r="I987" s="35" t="str">
        <f>VLOOKUP(A987,'Medical Examinations'!A985:M3327,8,FALSE)</f>
        <v>No</v>
      </c>
      <c r="J987" s="35" t="str">
        <f>VLOOKUP(A987,'Medical Examinations'!A985:M3327,9,FALSE)</f>
        <v>OVERWEIGHT</v>
      </c>
      <c r="K987" s="35" t="str">
        <f>VLOOKUP(A987,'Medical Examinations'!A985:M3327,10,FALSE)</f>
        <v>DIABETES</v>
      </c>
      <c r="L987" s="47">
        <f>VLOOKUP(A987,'Hospitalisation Details'!A985:M3327,12,FALSE)</f>
        <v>25144</v>
      </c>
      <c r="M987" s="34">
        <f>VLOOKUP(A987,'Hospitalisation Details'!A976:M3318,6,FALSE)</f>
        <v>11344.32</v>
      </c>
      <c r="N987" s="35" t="str">
        <f>VLOOKUP(A987,'Hospitalisation Details'!A985:M3327,7,FALSE)</f>
        <v>tier - 3</v>
      </c>
      <c r="O987" s="35" t="str">
        <f>VLOOKUP(A987,'Hospitalisation Details'!A985:M3327,8,FALSE)</f>
        <v>tier - 2</v>
      </c>
      <c r="P987" s="35" t="str">
        <f>VLOOKUP(A987,'Hospitalisation Details'!A985:M3327,9,FALSE)</f>
        <v>R1025</v>
      </c>
      <c r="Q987" s="35">
        <f ca="1">VLOOKUP(A987,'Hospitalisation Details'!A985:M3327,13,FALSE)</f>
        <v>56</v>
      </c>
      <c r="R987" s="32"/>
    </row>
    <row r="988" spans="1:18" ht="15.75" x14ac:dyDescent="0.25">
      <c r="A988" s="42" t="s">
        <v>1376</v>
      </c>
      <c r="B988" s="35" t="str">
        <f>VLOOKUP(A988,'Customer Names'!A985:D3320,3,FALSE)</f>
        <v>McCue</v>
      </c>
      <c r="C988" s="35">
        <f>VLOOKUP(A988,'Medical Examinations'!A986:M3328,2,FALSE)</f>
        <v>42.46</v>
      </c>
      <c r="D988" s="35">
        <f>VLOOKUP(A988,'Medical Examinations'!A986:M3328,3,FALSE)</f>
        <v>4.1100000000000003</v>
      </c>
      <c r="E988" s="35" t="str">
        <f>VLOOKUP(A988,'Medical Examinations'!A986:M3328,4,FALSE)</f>
        <v>No</v>
      </c>
      <c r="F988" s="35" t="str">
        <f>VLOOKUP(A988,'Medical Examinations'!A986:M3328,5,FALSE)</f>
        <v>No</v>
      </c>
      <c r="G988" s="35" t="str">
        <f>VLOOKUP(A988,'Medical Examinations'!A986:M3328,6,FALSE)</f>
        <v>No</v>
      </c>
      <c r="H988" s="35">
        <f>VLOOKUP(A988,'Medical Examinations'!$A$2:$M$2344,7,FALSE)</f>
        <v>0</v>
      </c>
      <c r="I988" s="35" t="str">
        <f>VLOOKUP(A988,'Medical Examinations'!A986:M3328,8,FALSE)</f>
        <v>No</v>
      </c>
      <c r="J988" s="35" t="str">
        <f>VLOOKUP(A988,'Medical Examinations'!A986:M3328,9,FALSE)</f>
        <v>OBESITY</v>
      </c>
      <c r="K988" s="35" t="str">
        <f>VLOOKUP(A988,'Medical Examinations'!A986:M3328,10,FALSE)</f>
        <v>NORMAL</v>
      </c>
      <c r="L988" s="47">
        <f>VLOOKUP(A988,'Hospitalisation Details'!A986:M3328,12,FALSE)</f>
        <v>32739</v>
      </c>
      <c r="M988" s="34">
        <f>VLOOKUP(A988,'Hospitalisation Details'!A977:M3319,6,FALSE)</f>
        <v>11326.71</v>
      </c>
      <c r="N988" s="35" t="str">
        <f>VLOOKUP(A988,'Hospitalisation Details'!A986:M3328,7,FALSE)</f>
        <v>tier - 3</v>
      </c>
      <c r="O988" s="35" t="str">
        <f>VLOOKUP(A988,'Hospitalisation Details'!A986:M3328,8,FALSE)</f>
        <v>tier - 3</v>
      </c>
      <c r="P988" s="35" t="str">
        <f>VLOOKUP(A988,'Hospitalisation Details'!A986:M3328,9,FALSE)</f>
        <v>R1013</v>
      </c>
      <c r="Q988" s="35">
        <f ca="1">VLOOKUP(A988,'Hospitalisation Details'!A986:M3328,13,FALSE)</f>
        <v>35</v>
      </c>
      <c r="R988" s="32"/>
    </row>
    <row r="989" spans="1:18" ht="15.75" x14ac:dyDescent="0.25">
      <c r="A989" s="43" t="s">
        <v>1375</v>
      </c>
      <c r="B989" s="35" t="str">
        <f>VLOOKUP(A989,'Customer Names'!A986:D3321,3,FALSE)</f>
        <v>Webster</v>
      </c>
      <c r="C989" s="35">
        <f>VLOOKUP(A989,'Medical Examinations'!A987:M3329,2,FALSE)</f>
        <v>54.47</v>
      </c>
      <c r="D989" s="35">
        <f>VLOOKUP(A989,'Medical Examinations'!A987:M3329,3,FALSE)</f>
        <v>7.48</v>
      </c>
      <c r="E989" s="35" t="str">
        <f>VLOOKUP(A989,'Medical Examinations'!A987:M3329,4,FALSE)</f>
        <v>No</v>
      </c>
      <c r="F989" s="35" t="str">
        <f>VLOOKUP(A989,'Medical Examinations'!A987:M3329,5,FALSE)</f>
        <v>No</v>
      </c>
      <c r="G989" s="35" t="str">
        <f>VLOOKUP(A989,'Medical Examinations'!A987:M3329,6,FALSE)</f>
        <v>No</v>
      </c>
      <c r="H989" s="35">
        <f>VLOOKUP(A989,'Medical Examinations'!$A$2:$M$2344,7,FALSE)</f>
        <v>0</v>
      </c>
      <c r="I989" s="35" t="str">
        <f>VLOOKUP(A989,'Medical Examinations'!A987:M3329,8,FALSE)</f>
        <v>No</v>
      </c>
      <c r="J989" s="35" t="str">
        <f>VLOOKUP(A989,'Medical Examinations'!A987:M3329,9,FALSE)</f>
        <v>OBESITY</v>
      </c>
      <c r="K989" s="35" t="str">
        <f>VLOOKUP(A989,'Medical Examinations'!A987:M3329,10,FALSE)</f>
        <v>DIABETES</v>
      </c>
      <c r="L989" s="47">
        <f>VLOOKUP(A989,'Hospitalisation Details'!A987:M3329,12,FALSE)</f>
        <v>37519</v>
      </c>
      <c r="M989" s="34">
        <f>VLOOKUP(A989,'Hospitalisation Details'!A978:M3320,6,FALSE)</f>
        <v>11321.49</v>
      </c>
      <c r="N989" s="35" t="str">
        <f>VLOOKUP(A989,'Hospitalisation Details'!A987:M3329,7,FALSE)</f>
        <v>tier - 3</v>
      </c>
      <c r="O989" s="35" t="str">
        <f>VLOOKUP(A989,'Hospitalisation Details'!A987:M3329,8,FALSE)</f>
        <v>tier - 3</v>
      </c>
      <c r="P989" s="35" t="str">
        <f>VLOOKUP(A989,'Hospitalisation Details'!A987:M3329,9,FALSE)</f>
        <v>R1012</v>
      </c>
      <c r="Q989" s="35">
        <f ca="1">VLOOKUP(A989,'Hospitalisation Details'!A987:M3329,13,FALSE)</f>
        <v>22</v>
      </c>
      <c r="R989" s="32"/>
    </row>
    <row r="990" spans="1:18" ht="15.75" x14ac:dyDescent="0.25">
      <c r="A990" s="42" t="s">
        <v>1374</v>
      </c>
      <c r="B990" s="35" t="str">
        <f>VLOOKUP(A990,'Customer Names'!A987:D3322,3,FALSE)</f>
        <v>Anderson</v>
      </c>
      <c r="C990" s="35">
        <f>VLOOKUP(A990,'Medical Examinations'!A988:M3330,2,FALSE)</f>
        <v>24.93</v>
      </c>
      <c r="D990" s="35">
        <f>VLOOKUP(A990,'Medical Examinations'!A988:M3330,3,FALSE)</f>
        <v>9.18</v>
      </c>
      <c r="E990" s="35" t="str">
        <f>VLOOKUP(A990,'Medical Examinations'!A988:M3330,4,FALSE)</f>
        <v>yes</v>
      </c>
      <c r="F990" s="35" t="str">
        <f>VLOOKUP(A990,'Medical Examinations'!A988:M3330,5,FALSE)</f>
        <v>No</v>
      </c>
      <c r="G990" s="35" t="str">
        <f>VLOOKUP(A990,'Medical Examinations'!A988:M3330,6,FALSE)</f>
        <v>Yes</v>
      </c>
      <c r="H990" s="35">
        <f>VLOOKUP(A990,'Medical Examinations'!$A$2:$M$2344,7,FALSE)</f>
        <v>1</v>
      </c>
      <c r="I990" s="35" t="str">
        <f>VLOOKUP(A990,'Medical Examinations'!A988:M3330,8,FALSE)</f>
        <v>No</v>
      </c>
      <c r="J990" s="35" t="str">
        <f>VLOOKUP(A990,'Medical Examinations'!A988:M3330,9,FALSE)</f>
        <v>NORMAL WEIGHT</v>
      </c>
      <c r="K990" s="35" t="str">
        <f>VLOOKUP(A990,'Medical Examinations'!A988:M3330,10,FALSE)</f>
        <v>DIABETES</v>
      </c>
      <c r="L990" s="47">
        <f>VLOOKUP(A990,'Hospitalisation Details'!A988:M3330,12,FALSE)</f>
        <v>23203</v>
      </c>
      <c r="M990" s="34">
        <f>VLOOKUP(A990,'Hospitalisation Details'!A979:M3321,6,FALSE)</f>
        <v>11319.12</v>
      </c>
      <c r="N990" s="35" t="str">
        <f>VLOOKUP(A990,'Hospitalisation Details'!A988:M3330,7,FALSE)</f>
        <v>tier - 3</v>
      </c>
      <c r="O990" s="35" t="str">
        <f>VLOOKUP(A990,'Hospitalisation Details'!A988:M3330,8,FALSE)</f>
        <v>tier - 1</v>
      </c>
      <c r="P990" s="35" t="str">
        <f>VLOOKUP(A990,'Hospitalisation Details'!A988:M3330,9,FALSE)</f>
        <v>R1012</v>
      </c>
      <c r="Q990" s="35">
        <f ca="1">VLOOKUP(A990,'Hospitalisation Details'!A988:M3330,13,FALSE)</f>
        <v>61</v>
      </c>
      <c r="R990" s="32"/>
    </row>
    <row r="991" spans="1:18" ht="15.75" x14ac:dyDescent="0.25">
      <c r="A991" s="43" t="s">
        <v>1373</v>
      </c>
      <c r="B991" s="35" t="str">
        <f>VLOOKUP(A991,'Customer Names'!A988:D3323,3,FALSE)</f>
        <v>Chiappone</v>
      </c>
      <c r="C991" s="35">
        <f>VLOOKUP(A991,'Medical Examinations'!A989:M3331,2,FALSE)</f>
        <v>48.12</v>
      </c>
      <c r="D991" s="35">
        <f>VLOOKUP(A991,'Medical Examinations'!A989:M3331,3,FALSE)</f>
        <v>4.51</v>
      </c>
      <c r="E991" s="35" t="str">
        <f>VLOOKUP(A991,'Medical Examinations'!A989:M3331,4,FALSE)</f>
        <v>yes</v>
      </c>
      <c r="F991" s="35" t="str">
        <f>VLOOKUP(A991,'Medical Examinations'!A989:M3331,5,FALSE)</f>
        <v>No</v>
      </c>
      <c r="G991" s="35" t="str">
        <f>VLOOKUP(A991,'Medical Examinations'!A989:M3331,6,FALSE)</f>
        <v>No</v>
      </c>
      <c r="H991" s="35">
        <f>VLOOKUP(A991,'Medical Examinations'!$A$2:$M$2344,7,FALSE)</f>
        <v>1</v>
      </c>
      <c r="I991" s="35" t="str">
        <f>VLOOKUP(A991,'Medical Examinations'!A989:M3331,8,FALSE)</f>
        <v>No</v>
      </c>
      <c r="J991" s="35" t="str">
        <f>VLOOKUP(A991,'Medical Examinations'!A989:M3331,9,FALSE)</f>
        <v>OBESITY</v>
      </c>
      <c r="K991" s="35" t="str">
        <f>VLOOKUP(A991,'Medical Examinations'!A989:M3331,10,FALSE)</f>
        <v>NORMAL</v>
      </c>
      <c r="L991" s="47">
        <f>VLOOKUP(A991,'Hospitalisation Details'!A989:M3331,12,FALSE)</f>
        <v>35043</v>
      </c>
      <c r="M991" s="34">
        <f>VLOOKUP(A991,'Hospitalisation Details'!A980:M3322,6,FALSE)</f>
        <v>11318.57</v>
      </c>
      <c r="N991" s="35" t="str">
        <f>VLOOKUP(A991,'Hospitalisation Details'!A989:M3331,7,FALSE)</f>
        <v>tier - 3</v>
      </c>
      <c r="O991" s="35" t="str">
        <f>VLOOKUP(A991,'Hospitalisation Details'!A989:M3331,8,FALSE)</f>
        <v>tier - 2</v>
      </c>
      <c r="P991" s="35" t="str">
        <f>VLOOKUP(A991,'Hospitalisation Details'!A989:M3331,9,FALSE)</f>
        <v>R1026</v>
      </c>
      <c r="Q991" s="35">
        <f ca="1">VLOOKUP(A991,'Hospitalisation Details'!A989:M3331,13,FALSE)</f>
        <v>29</v>
      </c>
      <c r="R991" s="32"/>
    </row>
    <row r="992" spans="1:18" ht="15.75" x14ac:dyDescent="0.25">
      <c r="A992" s="42" t="s">
        <v>1372</v>
      </c>
      <c r="B992" s="35" t="str">
        <f>VLOOKUP(A992,'Customer Names'!A989:D3324,3,FALSE)</f>
        <v>Opie</v>
      </c>
      <c r="C992" s="35">
        <f>VLOOKUP(A992,'Medical Examinations'!A990:M3332,2,FALSE)</f>
        <v>24.91</v>
      </c>
      <c r="D992" s="35">
        <f>VLOOKUP(A992,'Medical Examinations'!A990:M3332,3,FALSE)</f>
        <v>7.33</v>
      </c>
      <c r="E992" s="35" t="str">
        <f>VLOOKUP(A992,'Medical Examinations'!A990:M3332,4,FALSE)</f>
        <v>yes</v>
      </c>
      <c r="F992" s="35" t="str">
        <f>VLOOKUP(A992,'Medical Examinations'!A990:M3332,5,FALSE)</f>
        <v>No</v>
      </c>
      <c r="G992" s="35" t="str">
        <f>VLOOKUP(A992,'Medical Examinations'!A990:M3332,6,FALSE)</f>
        <v>Yes</v>
      </c>
      <c r="H992" s="35">
        <f>VLOOKUP(A992,'Medical Examinations'!$A$2:$M$2344,7,FALSE)</f>
        <v>1</v>
      </c>
      <c r="I992" s="35" t="str">
        <f>VLOOKUP(A992,'Medical Examinations'!A990:M3332,8,FALSE)</f>
        <v>No</v>
      </c>
      <c r="J992" s="35" t="str">
        <f>VLOOKUP(A992,'Medical Examinations'!A990:M3332,9,FALSE)</f>
        <v>NORMAL WEIGHT</v>
      </c>
      <c r="K992" s="35" t="str">
        <f>VLOOKUP(A992,'Medical Examinations'!A990:M3332,10,FALSE)</f>
        <v>DIABETES</v>
      </c>
      <c r="L992" s="47">
        <f>VLOOKUP(A992,'Hospitalisation Details'!A990:M3332,12,FALSE)</f>
        <v>23337</v>
      </c>
      <c r="M992" s="34">
        <f>VLOOKUP(A992,'Hospitalisation Details'!A981:M3323,6,FALSE)</f>
        <v>11312.33</v>
      </c>
      <c r="N992" s="35" t="str">
        <f>VLOOKUP(A992,'Hospitalisation Details'!A990:M3332,7,FALSE)</f>
        <v>tier - 3</v>
      </c>
      <c r="O992" s="35" t="str">
        <f>VLOOKUP(A992,'Hospitalisation Details'!A990:M3332,8,FALSE)</f>
        <v>tier - 3</v>
      </c>
      <c r="P992" s="35" t="str">
        <f>VLOOKUP(A992,'Hospitalisation Details'!A990:M3332,9,FALSE)</f>
        <v>R1012</v>
      </c>
      <c r="Q992" s="35">
        <f ca="1">VLOOKUP(A992,'Hospitalisation Details'!A990:M3332,13,FALSE)</f>
        <v>61</v>
      </c>
      <c r="R992" s="32"/>
    </row>
    <row r="993" spans="1:18" ht="15.75" x14ac:dyDescent="0.25">
      <c r="A993" s="43" t="s">
        <v>1371</v>
      </c>
      <c r="B993" s="35" t="str">
        <f>VLOOKUP(A993,'Customer Names'!A990:D3325,3,FALSE)</f>
        <v>Donnelly</v>
      </c>
      <c r="C993" s="35">
        <f>VLOOKUP(A993,'Medical Examinations'!A991:M3333,2,FALSE)</f>
        <v>27.645</v>
      </c>
      <c r="D993" s="35">
        <f>VLOOKUP(A993,'Medical Examinations'!A991:M3333,3,FALSE)</f>
        <v>10.56</v>
      </c>
      <c r="E993" s="35" t="str">
        <f>VLOOKUP(A993,'Medical Examinations'!A991:M3333,4,FALSE)</f>
        <v>No</v>
      </c>
      <c r="F993" s="35" t="str">
        <f>VLOOKUP(A993,'Medical Examinations'!A991:M3333,5,FALSE)</f>
        <v>No</v>
      </c>
      <c r="G993" s="35" t="str">
        <f>VLOOKUP(A993,'Medical Examinations'!A991:M3333,6,FALSE)</f>
        <v>No</v>
      </c>
      <c r="H993" s="35">
        <f>VLOOKUP(A993,'Medical Examinations'!$A$2:$M$2344,7,FALSE)</f>
        <v>0</v>
      </c>
      <c r="I993" s="35" t="str">
        <f>VLOOKUP(A993,'Medical Examinations'!A991:M3333,8,FALSE)</f>
        <v>No</v>
      </c>
      <c r="J993" s="35" t="str">
        <f>VLOOKUP(A993,'Medical Examinations'!A991:M3333,9,FALSE)</f>
        <v>OVERWEIGHT</v>
      </c>
      <c r="K993" s="35" t="str">
        <f>VLOOKUP(A993,'Medical Examinations'!A991:M3333,10,FALSE)</f>
        <v>DIABETES</v>
      </c>
      <c r="L993" s="47">
        <f>VLOOKUP(A993,'Hospitalisation Details'!A991:M3333,12,FALSE)</f>
        <v>25117</v>
      </c>
      <c r="M993" s="34">
        <f>VLOOKUP(A993,'Hospitalisation Details'!A982:M3324,6,FALSE)</f>
        <v>11305.93</v>
      </c>
      <c r="N993" s="35" t="str">
        <f>VLOOKUP(A993,'Hospitalisation Details'!A991:M3333,7,FALSE)</f>
        <v>tier - 3</v>
      </c>
      <c r="O993" s="35" t="str">
        <f>VLOOKUP(A993,'Hospitalisation Details'!A991:M3333,8,FALSE)</f>
        <v>tier - 1</v>
      </c>
      <c r="P993" s="35" t="str">
        <f>VLOOKUP(A993,'Hospitalisation Details'!A991:M3333,9,FALSE)</f>
        <v>R1012</v>
      </c>
      <c r="Q993" s="35">
        <f ca="1">VLOOKUP(A993,'Hospitalisation Details'!A991:M3333,13,FALSE)</f>
        <v>56</v>
      </c>
      <c r="R993" s="32"/>
    </row>
    <row r="994" spans="1:18" ht="15.75" x14ac:dyDescent="0.25">
      <c r="A994" s="42" t="s">
        <v>1370</v>
      </c>
      <c r="B994" s="35" t="str">
        <f>VLOOKUP(A994,'Customer Names'!A991:D3326,3,FALSE)</f>
        <v>Rall</v>
      </c>
      <c r="C994" s="35">
        <f>VLOOKUP(A994,'Medical Examinations'!A992:M3334,2,FALSE)</f>
        <v>33.700000000000003</v>
      </c>
      <c r="D994" s="35">
        <f>VLOOKUP(A994,'Medical Examinations'!A992:M3334,3,FALSE)</f>
        <v>4.01</v>
      </c>
      <c r="E994" s="35" t="str">
        <f>VLOOKUP(A994,'Medical Examinations'!A992:M3334,4,FALSE)</f>
        <v>No</v>
      </c>
      <c r="F994" s="35" t="str">
        <f>VLOOKUP(A994,'Medical Examinations'!A992:M3334,5,FALSE)</f>
        <v>No</v>
      </c>
      <c r="G994" s="35" t="str">
        <f>VLOOKUP(A994,'Medical Examinations'!A992:M3334,6,FALSE)</f>
        <v>No</v>
      </c>
      <c r="H994" s="35">
        <f>VLOOKUP(A994,'Medical Examinations'!$A$2:$M$2344,7,FALSE)</f>
        <v>2</v>
      </c>
      <c r="I994" s="35" t="str">
        <f>VLOOKUP(A994,'Medical Examinations'!A992:M3334,8,FALSE)</f>
        <v>No</v>
      </c>
      <c r="J994" s="35" t="str">
        <f>VLOOKUP(A994,'Medical Examinations'!A992:M3334,9,FALSE)</f>
        <v>OBESITY</v>
      </c>
      <c r="K994" s="35" t="str">
        <f>VLOOKUP(A994,'Medical Examinations'!A992:M3334,10,FALSE)</f>
        <v>NORMAL</v>
      </c>
      <c r="L994" s="47">
        <f>VLOOKUP(A994,'Hospitalisation Details'!A992:M3334,12,FALSE)</f>
        <v>26567</v>
      </c>
      <c r="M994" s="34">
        <f>VLOOKUP(A994,'Hospitalisation Details'!A983:M3325,6,FALSE)</f>
        <v>11299.34</v>
      </c>
      <c r="N994" s="35" t="str">
        <f>VLOOKUP(A994,'Hospitalisation Details'!A992:M3334,7,FALSE)</f>
        <v>tier - 3</v>
      </c>
      <c r="O994" s="35" t="str">
        <f>VLOOKUP(A994,'Hospitalisation Details'!A992:M3334,8,FALSE)</f>
        <v>tier - 2</v>
      </c>
      <c r="P994" s="35" t="str">
        <f>VLOOKUP(A994,'Hospitalisation Details'!A992:M3334,9,FALSE)</f>
        <v>R1011</v>
      </c>
      <c r="Q994" s="35">
        <f ca="1">VLOOKUP(A994,'Hospitalisation Details'!A992:M3334,13,FALSE)</f>
        <v>52</v>
      </c>
      <c r="R994" s="32"/>
    </row>
    <row r="995" spans="1:18" ht="15.75" x14ac:dyDescent="0.25">
      <c r="A995" s="43" t="s">
        <v>1369</v>
      </c>
      <c r="B995" s="35" t="str">
        <f>VLOOKUP(A995,'Customer Names'!A992:D3327,3,FALSE)</f>
        <v>Mitchell</v>
      </c>
      <c r="C995" s="35">
        <f>VLOOKUP(A995,'Medical Examinations'!A993:M3335,2,FALSE)</f>
        <v>38.93</v>
      </c>
      <c r="D995" s="35">
        <f>VLOOKUP(A995,'Medical Examinations'!A993:M3335,3,FALSE)</f>
        <v>5.64</v>
      </c>
      <c r="E995" s="35" t="str">
        <f>VLOOKUP(A995,'Medical Examinations'!A993:M3335,4,FALSE)</f>
        <v>yes</v>
      </c>
      <c r="F995" s="35" t="str">
        <f>VLOOKUP(A995,'Medical Examinations'!A993:M3335,5,FALSE)</f>
        <v>No</v>
      </c>
      <c r="G995" s="35" t="str">
        <f>VLOOKUP(A995,'Medical Examinations'!A993:M3335,6,FALSE)</f>
        <v>No</v>
      </c>
      <c r="H995" s="35">
        <f>VLOOKUP(A995,'Medical Examinations'!$A$2:$M$2344,7,FALSE)</f>
        <v>1</v>
      </c>
      <c r="I995" s="35" t="str">
        <f>VLOOKUP(A995,'Medical Examinations'!A993:M3335,8,FALSE)</f>
        <v>No</v>
      </c>
      <c r="J995" s="35" t="str">
        <f>VLOOKUP(A995,'Medical Examinations'!A993:M3335,9,FALSE)</f>
        <v>OBESITY</v>
      </c>
      <c r="K995" s="35" t="str">
        <f>VLOOKUP(A995,'Medical Examinations'!A993:M3335,10,FALSE)</f>
        <v>NORMAL</v>
      </c>
      <c r="L995" s="47">
        <f>VLOOKUP(A995,'Hospitalisation Details'!A993:M3335,12,FALSE)</f>
        <v>32461</v>
      </c>
      <c r="M995" s="34">
        <f>VLOOKUP(A995,'Hospitalisation Details'!A984:M3326,6,FALSE)</f>
        <v>11294.57</v>
      </c>
      <c r="N995" s="35" t="str">
        <f>VLOOKUP(A995,'Hospitalisation Details'!A993:M3335,7,FALSE)</f>
        <v>tier - 3</v>
      </c>
      <c r="O995" s="35" t="str">
        <f>VLOOKUP(A995,'Hospitalisation Details'!A993:M3335,8,FALSE)</f>
        <v>tier - 1</v>
      </c>
      <c r="P995" s="35" t="str">
        <f>VLOOKUP(A995,'Hospitalisation Details'!A993:M3335,9,FALSE)</f>
        <v>R1022</v>
      </c>
      <c r="Q995" s="35">
        <f ca="1">VLOOKUP(A995,'Hospitalisation Details'!A993:M3335,13,FALSE)</f>
        <v>36</v>
      </c>
      <c r="R995" s="32"/>
    </row>
    <row r="996" spans="1:18" ht="15.75" x14ac:dyDescent="0.25">
      <c r="A996" s="42" t="s">
        <v>1368</v>
      </c>
      <c r="B996" s="35" t="str">
        <f>VLOOKUP(A996,'Customer Names'!A993:D3328,3,FALSE)</f>
        <v>Chen</v>
      </c>
      <c r="C996" s="35">
        <f>VLOOKUP(A996,'Medical Examinations'!A994:M3336,2,FALSE)</f>
        <v>32.774999999999999</v>
      </c>
      <c r="D996" s="35">
        <f>VLOOKUP(A996,'Medical Examinations'!A994:M3336,3,FALSE)</f>
        <v>8.02</v>
      </c>
      <c r="E996" s="35" t="str">
        <f>VLOOKUP(A996,'Medical Examinations'!A994:M3336,4,FALSE)</f>
        <v>yes</v>
      </c>
      <c r="F996" s="35" t="str">
        <f>VLOOKUP(A996,'Medical Examinations'!A994:M3336,5,FALSE)</f>
        <v>No</v>
      </c>
      <c r="G996" s="35" t="str">
        <f>VLOOKUP(A996,'Medical Examinations'!A994:M3336,6,FALSE)</f>
        <v>No</v>
      </c>
      <c r="H996" s="35">
        <f>VLOOKUP(A996,'Medical Examinations'!$A$2:$M$2344,7,FALSE)</f>
        <v>2</v>
      </c>
      <c r="I996" s="35" t="str">
        <f>VLOOKUP(A996,'Medical Examinations'!A994:M3336,8,FALSE)</f>
        <v>No</v>
      </c>
      <c r="J996" s="35" t="str">
        <f>VLOOKUP(A996,'Medical Examinations'!A994:M3336,9,FALSE)</f>
        <v>OBESITY</v>
      </c>
      <c r="K996" s="35" t="str">
        <f>VLOOKUP(A996,'Medical Examinations'!A994:M3336,10,FALSE)</f>
        <v>DIABETES</v>
      </c>
      <c r="L996" s="47">
        <f>VLOOKUP(A996,'Hospitalisation Details'!A994:M3336,12,FALSE)</f>
        <v>25741</v>
      </c>
      <c r="M996" s="34">
        <f>VLOOKUP(A996,'Hospitalisation Details'!A985:M3327,6,FALSE)</f>
        <v>11289.11</v>
      </c>
      <c r="N996" s="35" t="str">
        <f>VLOOKUP(A996,'Hospitalisation Details'!A994:M3336,7,FALSE)</f>
        <v>tier - 3</v>
      </c>
      <c r="O996" s="35" t="str">
        <f>VLOOKUP(A996,'Hospitalisation Details'!A994:M3336,8,FALSE)</f>
        <v>tier - 1</v>
      </c>
      <c r="P996" s="35" t="str">
        <f>VLOOKUP(A996,'Hospitalisation Details'!A994:M3336,9,FALSE)</f>
        <v>R1012</v>
      </c>
      <c r="Q996" s="35">
        <f ca="1">VLOOKUP(A996,'Hospitalisation Details'!A994:M3336,13,FALSE)</f>
        <v>54</v>
      </c>
      <c r="R996" s="32"/>
    </row>
    <row r="997" spans="1:18" ht="15.75" x14ac:dyDescent="0.25">
      <c r="A997" s="43" t="s">
        <v>1367</v>
      </c>
      <c r="B997" s="35" t="str">
        <f>VLOOKUP(A997,'Customer Names'!A994:D3329,3,FALSE)</f>
        <v>Tufaro</v>
      </c>
      <c r="C997" s="35">
        <f>VLOOKUP(A997,'Medical Examinations'!A995:M3337,2,FALSE)</f>
        <v>29.83</v>
      </c>
      <c r="D997" s="35">
        <f>VLOOKUP(A997,'Medical Examinations'!A995:M3337,3,FALSE)</f>
        <v>7.2</v>
      </c>
      <c r="E997" s="35" t="str">
        <f>VLOOKUP(A997,'Medical Examinations'!A995:M3337,4,FALSE)</f>
        <v>yes</v>
      </c>
      <c r="F997" s="35" t="str">
        <f>VLOOKUP(A997,'Medical Examinations'!A995:M3337,5,FALSE)</f>
        <v>No</v>
      </c>
      <c r="G997" s="35" t="str">
        <f>VLOOKUP(A997,'Medical Examinations'!A995:M3337,6,FALSE)</f>
        <v>No</v>
      </c>
      <c r="H997" s="35">
        <f>VLOOKUP(A997,'Medical Examinations'!$A$2:$M$2344,7,FALSE)</f>
        <v>0</v>
      </c>
      <c r="I997" s="35" t="str">
        <f>VLOOKUP(A997,'Medical Examinations'!A995:M3337,8,FALSE)</f>
        <v>No</v>
      </c>
      <c r="J997" s="35" t="str">
        <f>VLOOKUP(A997,'Medical Examinations'!A995:M3337,9,FALSE)</f>
        <v>OVERWEIGHT</v>
      </c>
      <c r="K997" s="35" t="str">
        <f>VLOOKUP(A997,'Medical Examinations'!A995:M3337,10,FALSE)</f>
        <v>DIABETES</v>
      </c>
      <c r="L997" s="47">
        <f>VLOOKUP(A997,'Hospitalisation Details'!A995:M3337,12,FALSE)</f>
        <v>24637</v>
      </c>
      <c r="M997" s="34">
        <f>VLOOKUP(A997,'Hospitalisation Details'!A986:M3328,6,FALSE)</f>
        <v>11286.54</v>
      </c>
      <c r="N997" s="35" t="str">
        <f>VLOOKUP(A997,'Hospitalisation Details'!A995:M3337,7,FALSE)</f>
        <v>tier - 3</v>
      </c>
      <c r="O997" s="35" t="str">
        <f>VLOOKUP(A997,'Hospitalisation Details'!A995:M3337,8,FALSE)</f>
        <v>tier - 3</v>
      </c>
      <c r="P997" s="35" t="str">
        <f>VLOOKUP(A997,'Hospitalisation Details'!A995:M3337,9,FALSE)</f>
        <v>R1024</v>
      </c>
      <c r="Q997" s="35">
        <f ca="1">VLOOKUP(A997,'Hospitalisation Details'!A995:M3337,13,FALSE)</f>
        <v>57</v>
      </c>
      <c r="R997" s="32"/>
    </row>
    <row r="998" spans="1:18" ht="15.75" x14ac:dyDescent="0.25">
      <c r="A998" s="42" t="s">
        <v>1366</v>
      </c>
      <c r="B998" s="35" t="str">
        <f>VLOOKUP(A998,'Customer Names'!A995:D3330,3,FALSE)</f>
        <v>Peters</v>
      </c>
      <c r="C998" s="35">
        <f>VLOOKUP(A998,'Medical Examinations'!A996:M3338,2,FALSE)</f>
        <v>28.31</v>
      </c>
      <c r="D998" s="35">
        <f>VLOOKUP(A998,'Medical Examinations'!A996:M3338,3,FALSE)</f>
        <v>4.55</v>
      </c>
      <c r="E998" s="35" t="str">
        <f>VLOOKUP(A998,'Medical Examinations'!A996:M3338,4,FALSE)</f>
        <v>No</v>
      </c>
      <c r="F998" s="35" t="str">
        <f>VLOOKUP(A998,'Medical Examinations'!A996:M3338,5,FALSE)</f>
        <v>yes</v>
      </c>
      <c r="G998" s="35" t="str">
        <f>VLOOKUP(A998,'Medical Examinations'!A996:M3338,6,FALSE)</f>
        <v>No</v>
      </c>
      <c r="H998" s="35">
        <f>VLOOKUP(A998,'Medical Examinations'!$A$2:$M$2344,7,FALSE)</f>
        <v>1</v>
      </c>
      <c r="I998" s="35" t="str">
        <f>VLOOKUP(A998,'Medical Examinations'!A996:M3338,8,FALSE)</f>
        <v>No</v>
      </c>
      <c r="J998" s="35" t="str">
        <f>VLOOKUP(A998,'Medical Examinations'!A996:M3338,9,FALSE)</f>
        <v>OVERWEIGHT</v>
      </c>
      <c r="K998" s="35" t="str">
        <f>VLOOKUP(A998,'Medical Examinations'!A996:M3338,10,FALSE)</f>
        <v>NORMAL</v>
      </c>
      <c r="L998" s="47">
        <f>VLOOKUP(A998,'Hospitalisation Details'!A996:M3338,12,FALSE)</f>
        <v>38264</v>
      </c>
      <c r="M998" s="34">
        <f>VLOOKUP(A998,'Hospitalisation Details'!A987:M3329,6,FALSE)</f>
        <v>11272.33</v>
      </c>
      <c r="N998" s="35" t="str">
        <f>VLOOKUP(A998,'Hospitalisation Details'!A996:M3338,7,FALSE)</f>
        <v>tier - 3</v>
      </c>
      <c r="O998" s="35" t="str">
        <f>VLOOKUP(A998,'Hospitalisation Details'!A996:M3338,8,FALSE)</f>
        <v>tier - 2</v>
      </c>
      <c r="P998" s="35" t="str">
        <f>VLOOKUP(A998,'Hospitalisation Details'!A996:M3338,9,FALSE)</f>
        <v>R1019</v>
      </c>
      <c r="Q998" s="35">
        <f ca="1">VLOOKUP(A998,'Hospitalisation Details'!A996:M3338,13,FALSE)</f>
        <v>20</v>
      </c>
      <c r="R998" s="32"/>
    </row>
    <row r="999" spans="1:18" ht="15.75" x14ac:dyDescent="0.25">
      <c r="A999" s="43" t="s">
        <v>1365</v>
      </c>
      <c r="B999" s="35" t="str">
        <f>VLOOKUP(A999,'Customer Names'!A996:D3331,3,FALSE)</f>
        <v>Susedik</v>
      </c>
      <c r="C999" s="35">
        <f>VLOOKUP(A999,'Medical Examinations'!A997:M3339,2,FALSE)</f>
        <v>29.79</v>
      </c>
      <c r="D999" s="35">
        <f>VLOOKUP(A999,'Medical Examinations'!A997:M3339,3,FALSE)</f>
        <v>9.0299999999999994</v>
      </c>
      <c r="E999" s="35" t="str">
        <f>VLOOKUP(A999,'Medical Examinations'!A997:M3339,4,FALSE)</f>
        <v>No</v>
      </c>
      <c r="F999" s="35" t="str">
        <f>VLOOKUP(A999,'Medical Examinations'!A997:M3339,5,FALSE)</f>
        <v>No</v>
      </c>
      <c r="G999" s="35" t="str">
        <f>VLOOKUP(A999,'Medical Examinations'!A997:M3339,6,FALSE)</f>
        <v>No</v>
      </c>
      <c r="H999" s="35">
        <f>VLOOKUP(A999,'Medical Examinations'!$A$2:$M$2344,7,FALSE)</f>
        <v>0</v>
      </c>
      <c r="I999" s="35" t="str">
        <f>VLOOKUP(A999,'Medical Examinations'!A997:M3339,8,FALSE)</f>
        <v>No</v>
      </c>
      <c r="J999" s="35" t="str">
        <f>VLOOKUP(A999,'Medical Examinations'!A997:M3339,9,FALSE)</f>
        <v>OVERWEIGHT</v>
      </c>
      <c r="K999" s="35" t="str">
        <f>VLOOKUP(A999,'Medical Examinations'!A997:M3339,10,FALSE)</f>
        <v>DIABETES</v>
      </c>
      <c r="L999" s="47">
        <f>VLOOKUP(A999,'Hospitalisation Details'!A997:M3339,12,FALSE)</f>
        <v>26293</v>
      </c>
      <c r="M999" s="34">
        <f>VLOOKUP(A999,'Hospitalisation Details'!A988:M3330,6,FALSE)</f>
        <v>11265.71</v>
      </c>
      <c r="N999" s="35" t="str">
        <f>VLOOKUP(A999,'Hospitalisation Details'!A997:M3339,7,FALSE)</f>
        <v>tier - 3</v>
      </c>
      <c r="O999" s="35" t="str">
        <f>VLOOKUP(A999,'Hospitalisation Details'!A997:M3339,8,FALSE)</f>
        <v>tier - 1</v>
      </c>
      <c r="P999" s="35" t="str">
        <f>VLOOKUP(A999,'Hospitalisation Details'!A997:M3339,9,FALSE)</f>
        <v>R1025</v>
      </c>
      <c r="Q999" s="35">
        <f ca="1">VLOOKUP(A999,'Hospitalisation Details'!A997:M3339,13,FALSE)</f>
        <v>53</v>
      </c>
      <c r="R999" s="32"/>
    </row>
    <row r="1000" spans="1:18" ht="15.75" x14ac:dyDescent="0.25">
      <c r="A1000" s="42" t="s">
        <v>1364</v>
      </c>
      <c r="B1000" s="35" t="str">
        <f>VLOOKUP(A1000,'Customer Names'!A997:D3332,3,FALSE)</f>
        <v>Garcia</v>
      </c>
      <c r="C1000" s="35">
        <f>VLOOKUP(A1000,'Medical Examinations'!A998:M3340,2,FALSE)</f>
        <v>36.6</v>
      </c>
      <c r="D1000" s="35">
        <f>VLOOKUP(A1000,'Medical Examinations'!A998:M3340,3,FALSE)</f>
        <v>5.2</v>
      </c>
      <c r="E1000" s="35" t="str">
        <f>VLOOKUP(A1000,'Medical Examinations'!A998:M3340,4,FALSE)</f>
        <v>yes</v>
      </c>
      <c r="F1000" s="35" t="str">
        <f>VLOOKUP(A1000,'Medical Examinations'!A998:M3340,5,FALSE)</f>
        <v>No</v>
      </c>
      <c r="G1000" s="35" t="str">
        <f>VLOOKUP(A1000,'Medical Examinations'!A998:M3340,6,FALSE)</f>
        <v>Yes</v>
      </c>
      <c r="H1000" s="35">
        <f>VLOOKUP(A1000,'Medical Examinations'!$A$2:$M$2344,7,FALSE)</f>
        <v>1</v>
      </c>
      <c r="I1000" s="35" t="str">
        <f>VLOOKUP(A1000,'Medical Examinations'!A998:M3340,8,FALSE)</f>
        <v>No</v>
      </c>
      <c r="J1000" s="35" t="str">
        <f>VLOOKUP(A1000,'Medical Examinations'!A998:M3340,9,FALSE)</f>
        <v>OBESITY</v>
      </c>
      <c r="K1000" s="35" t="str">
        <f>VLOOKUP(A1000,'Medical Examinations'!A998:M3340,10,FALSE)</f>
        <v>NORMAL</v>
      </c>
      <c r="L1000" s="47">
        <f>VLOOKUP(A1000,'Hospitalisation Details'!A998:M3340,12,FALSE)</f>
        <v>25487</v>
      </c>
      <c r="M1000" s="34">
        <f>VLOOKUP(A1000,'Hospitalisation Details'!A989:M3331,6,FALSE)</f>
        <v>11264.54</v>
      </c>
      <c r="N1000" s="35" t="str">
        <f>VLOOKUP(A1000,'Hospitalisation Details'!A998:M3340,7,FALSE)</f>
        <v>tier - 3</v>
      </c>
      <c r="O1000" s="35" t="str">
        <f>VLOOKUP(A1000,'Hospitalisation Details'!A998:M3340,8,FALSE)</f>
        <v>tier - 2</v>
      </c>
      <c r="P1000" s="35" t="str">
        <f>VLOOKUP(A1000,'Hospitalisation Details'!A998:M3340,9,FALSE)</f>
        <v>R1011</v>
      </c>
      <c r="Q1000" s="35">
        <f ca="1">VLOOKUP(A1000,'Hospitalisation Details'!A998:M3340,13,FALSE)</f>
        <v>55</v>
      </c>
      <c r="R1000" s="32"/>
    </row>
    <row r="1001" spans="1:18" ht="15.75" x14ac:dyDescent="0.25">
      <c r="A1001" s="43" t="s">
        <v>1363</v>
      </c>
      <c r="B1001" s="35" t="str">
        <f>VLOOKUP(A1001,'Customer Names'!A998:D3333,3,FALSE)</f>
        <v>Deady</v>
      </c>
      <c r="C1001" s="35">
        <f>VLOOKUP(A1001,'Medical Examinations'!A999:M3341,2,FALSE)</f>
        <v>35.93</v>
      </c>
      <c r="D1001" s="35">
        <f>VLOOKUP(A1001,'Medical Examinations'!A999:M3341,3,FALSE)</f>
        <v>8.3000000000000007</v>
      </c>
      <c r="E1001" s="35" t="str">
        <f>VLOOKUP(A1001,'Medical Examinations'!A999:M3341,4,FALSE)</f>
        <v>yes</v>
      </c>
      <c r="F1001" s="35" t="str">
        <f>VLOOKUP(A1001,'Medical Examinations'!A999:M3341,5,FALSE)</f>
        <v>No</v>
      </c>
      <c r="G1001" s="35" t="str">
        <f>VLOOKUP(A1001,'Medical Examinations'!A999:M3341,6,FALSE)</f>
        <v>No</v>
      </c>
      <c r="H1001" s="35">
        <f>VLOOKUP(A1001,'Medical Examinations'!$A$2:$M$2344,7,FALSE)</f>
        <v>0</v>
      </c>
      <c r="I1001" s="35" t="str">
        <f>VLOOKUP(A1001,'Medical Examinations'!A999:M3341,8,FALSE)</f>
        <v>No</v>
      </c>
      <c r="J1001" s="35" t="str">
        <f>VLOOKUP(A1001,'Medical Examinations'!A999:M3341,9,FALSE)</f>
        <v>OBESITY</v>
      </c>
      <c r="K1001" s="35" t="str">
        <f>VLOOKUP(A1001,'Medical Examinations'!A999:M3341,10,FALSE)</f>
        <v>DIABETES</v>
      </c>
      <c r="L1001" s="47">
        <f>VLOOKUP(A1001,'Hospitalisation Details'!A999:M3341,12,FALSE)</f>
        <v>29861</v>
      </c>
      <c r="M1001" s="34">
        <f>VLOOKUP(A1001,'Hospitalisation Details'!A990:M3332,6,FALSE)</f>
        <v>11255.29</v>
      </c>
      <c r="N1001" s="35" t="str">
        <f>VLOOKUP(A1001,'Hospitalisation Details'!A999:M3341,7,FALSE)</f>
        <v>tier - 3</v>
      </c>
      <c r="O1001" s="35" t="str">
        <f>VLOOKUP(A1001,'Hospitalisation Details'!A999:M3341,8,FALSE)</f>
        <v>tier - 1</v>
      </c>
      <c r="P1001" s="35" t="str">
        <f>VLOOKUP(A1001,'Hospitalisation Details'!A999:M3341,9,FALSE)</f>
        <v>R1026</v>
      </c>
      <c r="Q1001" s="35">
        <f ca="1">VLOOKUP(A1001,'Hospitalisation Details'!A999:M3341,13,FALSE)</f>
        <v>43</v>
      </c>
      <c r="R1001" s="32"/>
    </row>
    <row r="1002" spans="1:18" ht="15.75" x14ac:dyDescent="0.25">
      <c r="A1002" s="42" t="s">
        <v>1362</v>
      </c>
      <c r="B1002" s="35" t="str">
        <f>VLOOKUP(A1002,'Customer Names'!A999:D3334,3,FALSE)</f>
        <v>Campbell</v>
      </c>
      <c r="C1002" s="35">
        <f>VLOOKUP(A1002,'Medical Examinations'!A1000:M3342,2,FALSE)</f>
        <v>28.6</v>
      </c>
      <c r="D1002" s="35">
        <f>VLOOKUP(A1002,'Medical Examinations'!A1000:M3342,3,FALSE)</f>
        <v>5.56</v>
      </c>
      <c r="E1002" s="35" t="str">
        <f>VLOOKUP(A1002,'Medical Examinations'!A1000:M3342,4,FALSE)</f>
        <v>yes</v>
      </c>
      <c r="F1002" s="35" t="str">
        <f>VLOOKUP(A1002,'Medical Examinations'!A1000:M3342,5,FALSE)</f>
        <v>No</v>
      </c>
      <c r="G1002" s="35" t="str">
        <f>VLOOKUP(A1002,'Medical Examinations'!A1000:M3342,6,FALSE)</f>
        <v>Yes</v>
      </c>
      <c r="H1002" s="35">
        <f>VLOOKUP(A1002,'Medical Examinations'!$A$2:$M$2344,7,FALSE)</f>
        <v>1</v>
      </c>
      <c r="I1002" s="35" t="str">
        <f>VLOOKUP(A1002,'Medical Examinations'!A1000:M3342,8,FALSE)</f>
        <v>No</v>
      </c>
      <c r="J1002" s="35" t="str">
        <f>VLOOKUP(A1002,'Medical Examinations'!A1000:M3342,9,FALSE)</f>
        <v>OVERWEIGHT</v>
      </c>
      <c r="K1002" s="35" t="str">
        <f>VLOOKUP(A1002,'Medical Examinations'!A1000:M3342,10,FALSE)</f>
        <v>NORMAL</v>
      </c>
      <c r="L1002" s="47">
        <f>VLOOKUP(A1002,'Hospitalisation Details'!A1000:M3342,12,FALSE)</f>
        <v>25435</v>
      </c>
      <c r="M1002" s="34">
        <f>VLOOKUP(A1002,'Hospitalisation Details'!A991:M3333,6,FALSE)</f>
        <v>11253.42</v>
      </c>
      <c r="N1002" s="35" t="str">
        <f>VLOOKUP(A1002,'Hospitalisation Details'!A1000:M3342,7,FALSE)</f>
        <v>tier - 3</v>
      </c>
      <c r="O1002" s="35" t="str">
        <f>VLOOKUP(A1002,'Hospitalisation Details'!A1000:M3342,8,FALSE)</f>
        <v>tier - 1</v>
      </c>
      <c r="P1002" s="35" t="str">
        <f>VLOOKUP(A4,'Hospitalisation Details'!A2:M2344,9,FALSE)</f>
        <v>R1013</v>
      </c>
      <c r="Q1002" s="35">
        <f ca="1">VLOOKUP(A1002,'Hospitalisation Details'!A1000:M3342,13,FALSE)</f>
        <v>55</v>
      </c>
      <c r="R1002" s="32"/>
    </row>
    <row r="1003" spans="1:18" ht="15.75" x14ac:dyDescent="0.25">
      <c r="A1003" s="43" t="s">
        <v>1361</v>
      </c>
      <c r="B1003" s="35" t="str">
        <f>VLOOKUP(A1003,'Customer Names'!A1000:D3335,3,FALSE)</f>
        <v>Schaefer</v>
      </c>
      <c r="C1003" s="35">
        <f>VLOOKUP(A1003,'Medical Examinations'!A1001:M3343,2,FALSE)</f>
        <v>39.17</v>
      </c>
      <c r="D1003" s="35">
        <f>VLOOKUP(A1003,'Medical Examinations'!A1001:M3343,3,FALSE)</f>
        <v>4.1500000000000004</v>
      </c>
      <c r="E1003" s="35" t="str">
        <f>VLOOKUP(A1003,'Medical Examinations'!A1001:M3343,4,FALSE)</f>
        <v>No</v>
      </c>
      <c r="F1003" s="35" t="str">
        <f>VLOOKUP(A1003,'Medical Examinations'!A1001:M3343,5,FALSE)</f>
        <v>No</v>
      </c>
      <c r="G1003" s="35" t="str">
        <f>VLOOKUP(A1003,'Medical Examinations'!A1001:M3343,6,FALSE)</f>
        <v>No</v>
      </c>
      <c r="H1003" s="35">
        <f>VLOOKUP(A1003,'Medical Examinations'!$A$2:$M$2344,7,FALSE)</f>
        <v>0</v>
      </c>
      <c r="I1003" s="35" t="str">
        <f>VLOOKUP(A1003,'Medical Examinations'!A1001:M3343,8,FALSE)</f>
        <v>No</v>
      </c>
      <c r="J1003" s="35" t="str">
        <f>VLOOKUP(A1003,'Medical Examinations'!A1001:M3343,9,FALSE)</f>
        <v>OBESITY</v>
      </c>
      <c r="K1003" s="35" t="str">
        <f>VLOOKUP(A1003,'Medical Examinations'!A1001:M3343,10,FALSE)</f>
        <v>NORMAL</v>
      </c>
      <c r="L1003" s="47">
        <f>VLOOKUP(A1003,'Hospitalisation Details'!A2:M2344,12,FALSE)</f>
        <v>32859</v>
      </c>
      <c r="M1003" s="34">
        <f>VLOOKUP(A4,'Hospitalisation Details'!A2:M2344,6,FALSE)</f>
        <v>63770.43</v>
      </c>
      <c r="N1003" s="35" t="str">
        <f>VLOOKUP(A4,'Hospitalisation Details'!A2:M2344,7,FALSE)</f>
        <v>tier - 1</v>
      </c>
      <c r="O1003" s="35" t="str">
        <f>VLOOKUP(A4,'Hospitalisation Details'!A2:M2344,8,FALSE)</f>
        <v>tier - 3</v>
      </c>
      <c r="P1003" s="35" t="str">
        <f>VLOOKUP(A4,'Hospitalisation Details'!A2:M2344,9,FALSE)</f>
        <v>R1013</v>
      </c>
      <c r="Q1003" s="35">
        <f ca="1">VLOOKUP(A1003,'Hospitalisation Details'!A2:M2344,13,FALSE)</f>
        <v>35</v>
      </c>
      <c r="R1003" s="32"/>
    </row>
    <row r="1004" spans="1:18" ht="15.75" x14ac:dyDescent="0.25">
      <c r="A1004" s="42" t="s">
        <v>1360</v>
      </c>
      <c r="B1004" s="35" t="str">
        <f>VLOOKUP(A1004,'Customer Names'!A1001:D3336,3,FALSE)</f>
        <v>D'Alessandro</v>
      </c>
      <c r="C1004" s="35">
        <f>VLOOKUP(A1004,'Medical Examinations'!A1002:M3344,2,FALSE)</f>
        <v>26.41</v>
      </c>
      <c r="D1004" s="35">
        <f>VLOOKUP(A1004,'Medical Examinations'!A1002:M3344,3,FALSE)</f>
        <v>5.99</v>
      </c>
      <c r="E1004" s="35" t="str">
        <f>VLOOKUP(A1004,'Medical Examinations'!A1002:M3344,4,FALSE)</f>
        <v>yes</v>
      </c>
      <c r="F1004" s="35" t="str">
        <f>VLOOKUP(A1004,'Medical Examinations'!A1002:M3344,5,FALSE)</f>
        <v>No</v>
      </c>
      <c r="G1004" s="35" t="str">
        <f>VLOOKUP(A1004,'Medical Examinations'!A1002:M3344,6,FALSE)</f>
        <v>Yes</v>
      </c>
      <c r="H1004" s="35">
        <f>VLOOKUP(A1004,'Medical Examinations'!$A$2:$M$2344,7,FALSE)</f>
        <v>1</v>
      </c>
      <c r="I1004" s="35" t="str">
        <f>VLOOKUP(A1004,'Medical Examinations'!A1002:M3344,8,FALSE)</f>
        <v>No</v>
      </c>
      <c r="J1004" s="35" t="str">
        <f>VLOOKUP(A1004,'Medical Examinations'!A1002:M3344,9,FALSE)</f>
        <v>OVERWEIGHT</v>
      </c>
      <c r="K1004" s="35" t="str">
        <f>VLOOKUP(A1004,'Medical Examinations'!A1002:M3344,10,FALSE)</f>
        <v>PREDIABETES</v>
      </c>
      <c r="L1004" s="47">
        <f>VLOOKUP(A1004,'Hospitalisation Details'!A3:M2345,12,FALSE)</f>
        <v>25567</v>
      </c>
      <c r="M1004" s="34">
        <f>VLOOKUP(A5,'Hospitalisation Details'!A3:M2345,6,FALSE)</f>
        <v>62592.87</v>
      </c>
      <c r="N1004" s="35" t="str">
        <f>VLOOKUP(A5,'Hospitalisation Details'!A3:M2345,7,FALSE)</f>
        <v>tier - 2</v>
      </c>
      <c r="O1004" s="35" t="str">
        <f>VLOOKUP(A5,'Hospitalisation Details'!A3:M2345,8,FALSE)</f>
        <v>tier - 3</v>
      </c>
      <c r="P1004" s="35" t="str">
        <f>VLOOKUP(A5,'Hospitalisation Details'!A3:M2345,9,FALSE)</f>
        <v>R1013</v>
      </c>
      <c r="Q1004" s="35">
        <f ca="1">VLOOKUP(A1004,'Hospitalisation Details'!A3:M2345,13,FALSE)</f>
        <v>55</v>
      </c>
      <c r="R1004" s="32"/>
    </row>
    <row r="1005" spans="1:18" ht="15.75" x14ac:dyDescent="0.25">
      <c r="A1005" s="43" t="s">
        <v>1359</v>
      </c>
      <c r="B1005" s="35" t="str">
        <f>VLOOKUP(A1005,'Customer Names'!A1002:D3337,3,FALSE)</f>
        <v>Wyss</v>
      </c>
      <c r="C1005" s="35">
        <f>VLOOKUP(A1005,'Medical Examinations'!A1003:M3345,2,FALSE)</f>
        <v>30.63</v>
      </c>
      <c r="D1005" s="35">
        <f>VLOOKUP(A1005,'Medical Examinations'!A1003:M3345,3,FALSE)</f>
        <v>5.8</v>
      </c>
      <c r="E1005" s="35" t="str">
        <f>VLOOKUP(A1005,'Medical Examinations'!A1003:M3345,4,FALSE)</f>
        <v>yes</v>
      </c>
      <c r="F1005" s="35" t="str">
        <f>VLOOKUP(A1005,'Medical Examinations'!A1003:M3345,5,FALSE)</f>
        <v>No</v>
      </c>
      <c r="G1005" s="35" t="str">
        <f>VLOOKUP(A1005,'Medical Examinations'!A1003:M3345,6,FALSE)</f>
        <v>No</v>
      </c>
      <c r="H1005" s="35">
        <f>VLOOKUP(A1005,'Medical Examinations'!$A$2:$M$2344,7,FALSE)</f>
        <v>0</v>
      </c>
      <c r="I1005" s="35" t="str">
        <f>VLOOKUP(A1005,'Medical Examinations'!A1003:M3345,8,FALSE)</f>
        <v>No</v>
      </c>
      <c r="J1005" s="35" t="str">
        <f>VLOOKUP(A1005,'Medical Examinations'!A1003:M3345,9,FALSE)</f>
        <v>OBESITY</v>
      </c>
      <c r="K1005" s="35" t="str">
        <f>VLOOKUP(A1005,'Medical Examinations'!A1003:M3345,10,FALSE)</f>
        <v>PREDIABETES</v>
      </c>
      <c r="L1005" s="47">
        <f>VLOOKUP(A1005,'Hospitalisation Details'!A4:M2346,12,FALSE)</f>
        <v>27939</v>
      </c>
      <c r="M1005" s="34">
        <f>VLOOKUP(A6,'Hospitalisation Details'!A4:M2346,6,FALSE)</f>
        <v>60021.4</v>
      </c>
      <c r="N1005" s="35" t="str">
        <f>VLOOKUP(A6,'Hospitalisation Details'!A4:M2346,7,FALSE)</f>
        <v>tier - 1</v>
      </c>
      <c r="O1005" s="35" t="str">
        <f>VLOOKUP(A6,'Hospitalisation Details'!A4:M2346,8,FALSE)</f>
        <v>tier - 1</v>
      </c>
      <c r="P1005" s="35" t="str">
        <f>VLOOKUP(A6,'Hospitalisation Details'!A4:M2346,9,FALSE)</f>
        <v>R1012</v>
      </c>
      <c r="Q1005" s="35">
        <f ca="1">VLOOKUP(A1005,'Hospitalisation Details'!A4:M2346,13,FALSE)</f>
        <v>48</v>
      </c>
      <c r="R1005" s="32"/>
    </row>
    <row r="1006" spans="1:18" ht="15.75" x14ac:dyDescent="0.25">
      <c r="A1006" s="42" t="s">
        <v>1358</v>
      </c>
      <c r="B1006" s="35" t="str">
        <f>VLOOKUP(A1006,'Customer Names'!A1003:D3338,3,FALSE)</f>
        <v>Rose</v>
      </c>
      <c r="C1006" s="35">
        <f>VLOOKUP(A1006,'Medical Examinations'!A1004:M3346,2,FALSE)</f>
        <v>31.73</v>
      </c>
      <c r="D1006" s="35">
        <f>VLOOKUP(A1006,'Medical Examinations'!A1004:M3346,3,FALSE)</f>
        <v>7.32</v>
      </c>
      <c r="E1006" s="35" t="str">
        <f>VLOOKUP(A1006,'Medical Examinations'!A1004:M3346,4,FALSE)</f>
        <v>yes</v>
      </c>
      <c r="F1006" s="35" t="str">
        <f>VLOOKUP(A1006,'Medical Examinations'!A1004:M3346,5,FALSE)</f>
        <v>No</v>
      </c>
      <c r="G1006" s="35" t="str">
        <f>VLOOKUP(A1006,'Medical Examinations'!A1004:M3346,6,FALSE)</f>
        <v>No</v>
      </c>
      <c r="H1006" s="35">
        <f>VLOOKUP(A1006,'Medical Examinations'!$A$2:$M$2344,7,FALSE)</f>
        <v>2</v>
      </c>
      <c r="I1006" s="35" t="str">
        <f>VLOOKUP(A1006,'Medical Examinations'!A1004:M3346,8,FALSE)</f>
        <v>No</v>
      </c>
      <c r="J1006" s="35" t="str">
        <f>VLOOKUP(A1006,'Medical Examinations'!A1004:M3346,9,FALSE)</f>
        <v>OBESITY</v>
      </c>
      <c r="K1006" s="35" t="str">
        <f>VLOOKUP(A1006,'Medical Examinations'!A1004:M3346,10,FALSE)</f>
        <v>DIABETES</v>
      </c>
      <c r="L1006" s="47">
        <f>VLOOKUP(A1006,'Hospitalisation Details'!A5:M2347,12,FALSE)</f>
        <v>25733</v>
      </c>
      <c r="M1006" s="34">
        <f>VLOOKUP(A7,'Hospitalisation Details'!A5:M2347,6,FALSE)</f>
        <v>58571.07</v>
      </c>
      <c r="N1006" s="35" t="str">
        <f>VLOOKUP(A7,'Hospitalisation Details'!A5:M2347,7,FALSE)</f>
        <v>tier - 1</v>
      </c>
      <c r="O1006" s="35" t="str">
        <f>VLOOKUP(A7,'Hospitalisation Details'!A5:M2347,8,FALSE)</f>
        <v>tier - 3</v>
      </c>
      <c r="P1006" s="35" t="str">
        <f>VLOOKUP(A7,'Hospitalisation Details'!A5:M2347,9,FALSE)</f>
        <v>R1024</v>
      </c>
      <c r="Q1006" s="35">
        <f ca="1">VLOOKUP(A1006,'Hospitalisation Details'!A5:M2347,13,FALSE)</f>
        <v>54</v>
      </c>
      <c r="R1006" s="32"/>
    </row>
    <row r="1007" spans="1:18" ht="15.75" x14ac:dyDescent="0.25">
      <c r="A1007" s="43" t="s">
        <v>1357</v>
      </c>
      <c r="B1007" s="35" t="str">
        <f>VLOOKUP(A1007,'Customer Names'!A1004:D3339,3,FALSE)</f>
        <v>Hopper</v>
      </c>
      <c r="C1007" s="35">
        <f>VLOOKUP(A1007,'Medical Examinations'!A1005:M3347,2,FALSE)</f>
        <v>30.7</v>
      </c>
      <c r="D1007" s="35">
        <f>VLOOKUP(A1007,'Medical Examinations'!A1005:M3347,3,FALSE)</f>
        <v>5.16</v>
      </c>
      <c r="E1007" s="35" t="str">
        <f>VLOOKUP(A1007,'Medical Examinations'!A1005:M3347,4,FALSE)</f>
        <v>No</v>
      </c>
      <c r="F1007" s="35" t="str">
        <f>VLOOKUP(A1007,'Medical Examinations'!A1005:M3347,5,FALSE)</f>
        <v>No</v>
      </c>
      <c r="G1007" s="35" t="str">
        <f>VLOOKUP(A1007,'Medical Examinations'!A1005:M3347,6,FALSE)</f>
        <v>No</v>
      </c>
      <c r="H1007" s="35">
        <f>VLOOKUP(A1007,'Medical Examinations'!$A$2:$M$2344,7,FALSE)</f>
        <v>2</v>
      </c>
      <c r="I1007" s="35" t="str">
        <f>VLOOKUP(A1007,'Medical Examinations'!A1005:M3347,8,FALSE)</f>
        <v>No</v>
      </c>
      <c r="J1007" s="35" t="str">
        <f>VLOOKUP(A1007,'Medical Examinations'!A1005:M3347,9,FALSE)</f>
        <v>OBESITY</v>
      </c>
      <c r="K1007" s="35" t="str">
        <f>VLOOKUP(A1007,'Medical Examinations'!A1005:M3347,10,FALSE)</f>
        <v>NORMAL</v>
      </c>
      <c r="L1007" s="47">
        <f>VLOOKUP(A1007,'Hospitalisation Details'!A6:M2348,12,FALSE)</f>
        <v>26545</v>
      </c>
      <c r="M1007" s="34">
        <f>VLOOKUP(A8,'Hospitalisation Details'!A6:M2348,6,FALSE)</f>
        <v>55135.4</v>
      </c>
      <c r="N1007" s="35" t="str">
        <f>VLOOKUP(A8,'Hospitalisation Details'!A6:M2348,7,FALSE)</f>
        <v>tier - 1</v>
      </c>
      <c r="O1007" s="35" t="str">
        <f>VLOOKUP(A8,'Hospitalisation Details'!A6:M2348,8,FALSE)</f>
        <v>tier - 2</v>
      </c>
      <c r="P1007" s="35" t="str">
        <f>VLOOKUP(A8,'Hospitalisation Details'!A6:M2348,9,FALSE)</f>
        <v>R1012</v>
      </c>
      <c r="Q1007" s="35">
        <f ca="1">VLOOKUP(A1007,'Hospitalisation Details'!A6:M2348,13,FALSE)</f>
        <v>52</v>
      </c>
      <c r="R1007" s="32"/>
    </row>
    <row r="1008" spans="1:18" ht="15.75" x14ac:dyDescent="0.25">
      <c r="A1008" s="42" t="s">
        <v>1356</v>
      </c>
      <c r="B1008" s="35" t="str">
        <f>VLOOKUP(A1008,'Customer Names'!A1005:D3340,3,FALSE)</f>
        <v>Finneran</v>
      </c>
      <c r="C1008" s="35">
        <f>VLOOKUP(A1008,'Medical Examinations'!A1006:M3348,2,FALSE)</f>
        <v>25.934999999999999</v>
      </c>
      <c r="D1008" s="35">
        <f>VLOOKUP(A1008,'Medical Examinations'!A1006:M3348,3,FALSE)</f>
        <v>5.96</v>
      </c>
      <c r="E1008" s="35" t="str">
        <f>VLOOKUP(A1008,'Medical Examinations'!A1006:M3348,4,FALSE)</f>
        <v>yes</v>
      </c>
      <c r="F1008" s="35" t="str">
        <f>VLOOKUP(A1008,'Medical Examinations'!A1006:M3348,5,FALSE)</f>
        <v>No</v>
      </c>
      <c r="G1008" s="35" t="str">
        <f>VLOOKUP(A1008,'Medical Examinations'!A1006:M3348,6,FALSE)</f>
        <v>No</v>
      </c>
      <c r="H1008" s="35">
        <f>VLOOKUP(A1008,'Medical Examinations'!$A$2:$M$2344,7,FALSE)</f>
        <v>2</v>
      </c>
      <c r="I1008" s="35" t="str">
        <f>VLOOKUP(A1008,'Medical Examinations'!A1006:M3348,8,FALSE)</f>
        <v>No</v>
      </c>
      <c r="J1008" s="35" t="str">
        <f>VLOOKUP(A1008,'Medical Examinations'!A1006:M3348,9,FALSE)</f>
        <v>OVERWEIGHT</v>
      </c>
      <c r="K1008" s="35" t="str">
        <f>VLOOKUP(A1008,'Medical Examinations'!A1006:M3348,10,FALSE)</f>
        <v>PREDIABETES</v>
      </c>
      <c r="L1008" s="47">
        <f>VLOOKUP(A1008,'Hospitalisation Details'!A7:M2349,12,FALSE)</f>
        <v>24325</v>
      </c>
      <c r="M1008" s="34">
        <f>VLOOKUP(A9,'Hospitalisation Details'!A7:M2349,6,FALSE)</f>
        <v>52590.83</v>
      </c>
      <c r="N1008" s="35" t="str">
        <f>VLOOKUP(A9,'Hospitalisation Details'!A7:M2349,7,FALSE)</f>
        <v>tier - 1</v>
      </c>
      <c r="O1008" s="35" t="str">
        <f>VLOOKUP(A9,'Hospitalisation Details'!A7:M2349,8,FALSE)</f>
        <v>tier - 3</v>
      </c>
      <c r="P1008" s="35" t="str">
        <f>VLOOKUP(A9,'Hospitalisation Details'!A7:M2349,9,FALSE)</f>
        <v>R1011</v>
      </c>
      <c r="Q1008" s="35">
        <f ca="1">VLOOKUP(A1008,'Hospitalisation Details'!A7:M2349,13,FALSE)</f>
        <v>58</v>
      </c>
      <c r="R1008" s="32"/>
    </row>
    <row r="1009" spans="1:18" ht="15.75" x14ac:dyDescent="0.25">
      <c r="A1009" s="43" t="s">
        <v>1355</v>
      </c>
      <c r="B1009" s="35" t="str">
        <f>VLOOKUP(A1009,'Customer Names'!A1006:D3341,3,FALSE)</f>
        <v>Basham</v>
      </c>
      <c r="C1009" s="35">
        <f>VLOOKUP(A1009,'Medical Examinations'!A1007:M3349,2,FALSE)</f>
        <v>35.9</v>
      </c>
      <c r="D1009" s="35">
        <f>VLOOKUP(A1009,'Medical Examinations'!A1007:M3349,3,FALSE)</f>
        <v>4.8499999999999996</v>
      </c>
      <c r="E1009" s="35" t="str">
        <f>VLOOKUP(A1009,'Medical Examinations'!A1007:M3349,4,FALSE)</f>
        <v>yes</v>
      </c>
      <c r="F1009" s="35" t="str">
        <f>VLOOKUP(A1009,'Medical Examinations'!A1007:M3349,5,FALSE)</f>
        <v>No</v>
      </c>
      <c r="G1009" s="35" t="str">
        <f>VLOOKUP(A1009,'Medical Examinations'!A1007:M3349,6,FALSE)</f>
        <v>Yes</v>
      </c>
      <c r="H1009" s="35">
        <f>VLOOKUP(A1009,'Medical Examinations'!$A$2:$M$2344,7,FALSE)</f>
        <v>1</v>
      </c>
      <c r="I1009" s="35" t="str">
        <f>VLOOKUP(A1009,'Medical Examinations'!A1007:M3349,8,FALSE)</f>
        <v>No</v>
      </c>
      <c r="J1009" s="35" t="str">
        <f>VLOOKUP(A1009,'Medical Examinations'!A1007:M3349,9,FALSE)</f>
        <v>OBESITY</v>
      </c>
      <c r="K1009" s="35" t="str">
        <f>VLOOKUP(A1009,'Medical Examinations'!A1007:M3349,10,FALSE)</f>
        <v>NORMAL</v>
      </c>
      <c r="L1009" s="47">
        <f>VLOOKUP(A1009,'Hospitalisation Details'!A8:M2350,12,FALSE)</f>
        <v>25379</v>
      </c>
      <c r="M1009" s="34">
        <f>VLOOKUP(A10,'Hospitalisation Details'!A8:M2350,6,FALSE)</f>
        <v>51194.559999999998</v>
      </c>
      <c r="N1009" s="35" t="str">
        <f>VLOOKUP(A10,'Hospitalisation Details'!A8:M2350,7,FALSE)</f>
        <v>tier - 1</v>
      </c>
      <c r="O1009" s="35" t="str">
        <f>VLOOKUP(A10,'Hospitalisation Details'!A8:M2350,8,FALSE)</f>
        <v>tier - 3</v>
      </c>
      <c r="P1009" s="35" t="str">
        <f>VLOOKUP(A10,'Hospitalisation Details'!A8:M2350,9,FALSE)</f>
        <v>R1011</v>
      </c>
      <c r="Q1009" s="35">
        <f ca="1">VLOOKUP(A1009,'Hospitalisation Details'!A8:M2350,13,FALSE)</f>
        <v>55</v>
      </c>
      <c r="R1009" s="32"/>
    </row>
    <row r="1010" spans="1:18" ht="15.75" x14ac:dyDescent="0.25">
      <c r="A1010" s="42" t="s">
        <v>1354</v>
      </c>
      <c r="B1010" s="35" t="str">
        <f>VLOOKUP(A1010,'Customer Names'!A1007:D3342,3,FALSE)</f>
        <v>Inman</v>
      </c>
      <c r="C1010" s="35">
        <f>VLOOKUP(A1010,'Medical Examinations'!A1008:M3350,2,FALSE)</f>
        <v>26.7</v>
      </c>
      <c r="D1010" s="35">
        <f>VLOOKUP(A1010,'Medical Examinations'!A1008:M3350,3,FALSE)</f>
        <v>5.09</v>
      </c>
      <c r="E1010" s="35" t="str">
        <f>VLOOKUP(A1010,'Medical Examinations'!A1008:M3350,4,FALSE)</f>
        <v>yes</v>
      </c>
      <c r="F1010" s="35" t="str">
        <f>VLOOKUP(A1010,'Medical Examinations'!A1008:M3350,5,FALSE)</f>
        <v>No</v>
      </c>
      <c r="G1010" s="35" t="str">
        <f>VLOOKUP(A1010,'Medical Examinations'!A1008:M3350,6,FALSE)</f>
        <v>Yes</v>
      </c>
      <c r="H1010" s="35">
        <f>VLOOKUP(A1010,'Medical Examinations'!$A$2:$M$2344,7,FALSE)</f>
        <v>1</v>
      </c>
      <c r="I1010" s="35" t="str">
        <f>VLOOKUP(A1010,'Medical Examinations'!A1008:M3350,8,FALSE)</f>
        <v>No</v>
      </c>
      <c r="J1010" s="35" t="str">
        <f>VLOOKUP(A1010,'Medical Examinations'!A1008:M3350,9,FALSE)</f>
        <v>OVERWEIGHT</v>
      </c>
      <c r="K1010" s="35" t="str">
        <f>VLOOKUP(A1010,'Medical Examinations'!A1008:M3350,10,FALSE)</f>
        <v>NORMAL</v>
      </c>
      <c r="L1010" s="47">
        <f>VLOOKUP(A1010,'Hospitalisation Details'!A9:M2351,12,FALSE)</f>
        <v>25537</v>
      </c>
      <c r="M1010" s="34">
        <f>VLOOKUP(A11,'Hospitalisation Details'!A9:M2351,6,FALSE)</f>
        <v>49577.66</v>
      </c>
      <c r="N1010" s="35" t="str">
        <f>VLOOKUP(A11,'Hospitalisation Details'!A9:M2351,7,FALSE)</f>
        <v>tier - 2</v>
      </c>
      <c r="O1010" s="35" t="str">
        <f>VLOOKUP(A11,'Hospitalisation Details'!A9:M2351,8,FALSE)</f>
        <v>tier - 2</v>
      </c>
      <c r="P1010" s="35" t="str">
        <f>VLOOKUP(A11,'Hospitalisation Details'!A9:M2351,9,FALSE)</f>
        <v>R1013</v>
      </c>
      <c r="Q1010" s="35">
        <f ca="1">VLOOKUP(A1010,'Hospitalisation Details'!A9:M2351,13,FALSE)</f>
        <v>55</v>
      </c>
      <c r="R1010" s="32"/>
    </row>
    <row r="1011" spans="1:18" ht="15.75" x14ac:dyDescent="0.25">
      <c r="A1011" s="43" t="s">
        <v>1353</v>
      </c>
      <c r="B1011" s="35" t="str">
        <f>VLOOKUP(A1011,'Customer Names'!A1008:D3343,3,FALSE)</f>
        <v>Oscal</v>
      </c>
      <c r="C1011" s="35">
        <f>VLOOKUP(A1011,'Medical Examinations'!A1009:M3351,2,FALSE)</f>
        <v>33.71</v>
      </c>
      <c r="D1011" s="35">
        <f>VLOOKUP(A1011,'Medical Examinations'!A1009:M3351,3,FALSE)</f>
        <v>4.9400000000000004</v>
      </c>
      <c r="E1011" s="35" t="str">
        <f>VLOOKUP(A1011,'Medical Examinations'!A1009:M3351,4,FALSE)</f>
        <v>No</v>
      </c>
      <c r="F1011" s="35" t="str">
        <f>VLOOKUP(A1011,'Medical Examinations'!A1009:M3351,5,FALSE)</f>
        <v>No</v>
      </c>
      <c r="G1011" s="35" t="str">
        <f>VLOOKUP(A1011,'Medical Examinations'!A1009:M3351,6,FALSE)</f>
        <v>No</v>
      </c>
      <c r="H1011" s="35">
        <f>VLOOKUP(A1011,'Medical Examinations'!$A$2:$M$2344,7,FALSE)</f>
        <v>0</v>
      </c>
      <c r="I1011" s="35" t="str">
        <f>VLOOKUP(A1011,'Medical Examinations'!A1009:M3351,8,FALSE)</f>
        <v>No</v>
      </c>
      <c r="J1011" s="35" t="str">
        <f>VLOOKUP(A1011,'Medical Examinations'!A1009:M3351,9,FALSE)</f>
        <v>OBESITY</v>
      </c>
      <c r="K1011" s="35" t="str">
        <f>VLOOKUP(A1011,'Medical Examinations'!A1009:M3351,10,FALSE)</f>
        <v>NORMAL</v>
      </c>
      <c r="L1011" s="47">
        <f>VLOOKUP(A1011,'Hospitalisation Details'!A10:M2352,12,FALSE)</f>
        <v>29453</v>
      </c>
      <c r="M1011" s="34">
        <f>VLOOKUP(A12,'Hospitalisation Details'!A10:M2352,6,FALSE)</f>
        <v>48970.25</v>
      </c>
      <c r="N1011" s="35" t="str">
        <f>VLOOKUP(A12,'Hospitalisation Details'!A10:M2352,7,FALSE)</f>
        <v>tier - 1</v>
      </c>
      <c r="O1011" s="35" t="str">
        <f>VLOOKUP(A12,'Hospitalisation Details'!A10:M2352,8,FALSE)</f>
        <v>tier - 2</v>
      </c>
      <c r="P1011" s="35" t="str">
        <f>VLOOKUP(A12,'Hospitalisation Details'!A10:M2352,9,FALSE)</f>
        <v>R1013</v>
      </c>
      <c r="Q1011" s="35">
        <f ca="1">VLOOKUP(A1011,'Hospitalisation Details'!A10:M2352,13,FALSE)</f>
        <v>44</v>
      </c>
      <c r="R1011" s="32"/>
    </row>
    <row r="1012" spans="1:18" ht="15.75" x14ac:dyDescent="0.25">
      <c r="A1012" s="42" t="s">
        <v>1352</v>
      </c>
      <c r="B1012" s="35" t="str">
        <f>VLOOKUP(A1012,'Customer Names'!A1009:D3344,3,FALSE)</f>
        <v>Craft</v>
      </c>
      <c r="C1012" s="35">
        <f>VLOOKUP(A1012,'Medical Examinations'!A1010:M3352,2,FALSE)</f>
        <v>41.91</v>
      </c>
      <c r="D1012" s="35">
        <f>VLOOKUP(A1012,'Medical Examinations'!A1010:M3352,3,FALSE)</f>
        <v>4.92</v>
      </c>
      <c r="E1012" s="35" t="str">
        <f>VLOOKUP(A1012,'Medical Examinations'!A1010:M3352,4,FALSE)</f>
        <v>yes</v>
      </c>
      <c r="F1012" s="35" t="str">
        <f>VLOOKUP(A1012,'Medical Examinations'!A1010:M3352,5,FALSE)</f>
        <v>No</v>
      </c>
      <c r="G1012" s="35" t="str">
        <f>VLOOKUP(A1012,'Medical Examinations'!A1010:M3352,6,FALSE)</f>
        <v>No</v>
      </c>
      <c r="H1012" s="35">
        <f>VLOOKUP(A1012,'Medical Examinations'!$A$2:$M$2344,7,FALSE)</f>
        <v>2</v>
      </c>
      <c r="I1012" s="35" t="str">
        <f>VLOOKUP(A1012,'Medical Examinations'!A1010:M3352,8,FALSE)</f>
        <v>No</v>
      </c>
      <c r="J1012" s="35" t="str">
        <f>VLOOKUP(A1012,'Medical Examinations'!A1010:M3352,9,FALSE)</f>
        <v>OBESITY</v>
      </c>
      <c r="K1012" s="35" t="str">
        <f>VLOOKUP(A1012,'Medical Examinations'!A1010:M3352,10,FALSE)</f>
        <v>NORMAL</v>
      </c>
      <c r="L1012" s="47">
        <f>VLOOKUP(A1012,'Hospitalisation Details'!A11:M2353,12,FALSE)</f>
        <v>24293</v>
      </c>
      <c r="M1012" s="34">
        <f>VLOOKUP(A4,'Hospitalisation Details'!A2:M2344,6,FALSE)</f>
        <v>63770.43</v>
      </c>
      <c r="N1012" s="35" t="str">
        <f>VLOOKUP(A4,'Hospitalisation Details'!A2:M2344,7,FALSE)</f>
        <v>tier - 1</v>
      </c>
      <c r="O1012" s="35" t="str">
        <f>VLOOKUP(A4,'Hospitalisation Details'!A2:M2344,8,FALSE)</f>
        <v>tier - 3</v>
      </c>
      <c r="P1012" s="35" t="str">
        <f>VLOOKUP(A4,'Hospitalisation Details'!A2:M2344,9,FALSE)</f>
        <v>R1013</v>
      </c>
      <c r="Q1012" s="35">
        <f ca="1">VLOOKUP(A1012,'Hospitalisation Details'!A11:M2353,13,FALSE)</f>
        <v>58</v>
      </c>
      <c r="R1012" s="32"/>
    </row>
    <row r="1013" spans="1:18" ht="15.75" x14ac:dyDescent="0.25">
      <c r="A1013" s="43" t="s">
        <v>1351</v>
      </c>
      <c r="B1013" s="35" t="str">
        <f>VLOOKUP(A1013,'Customer Names'!A1010:D3345,3,FALSE)</f>
        <v>Kebede</v>
      </c>
      <c r="C1013" s="35">
        <f>VLOOKUP(A1013,'Medical Examinations'!A1011:M3353,2,FALSE)</f>
        <v>39.82</v>
      </c>
      <c r="D1013" s="35">
        <f>VLOOKUP(A1013,'Medical Examinations'!A1011:M3353,3,FALSE)</f>
        <v>6.05</v>
      </c>
      <c r="E1013" s="35" t="str">
        <f>VLOOKUP(A1013,'Medical Examinations'!A1011:M3353,4,FALSE)</f>
        <v>yes</v>
      </c>
      <c r="F1013" s="35" t="str">
        <f>VLOOKUP(A1013,'Medical Examinations'!A1011:M3353,5,FALSE)</f>
        <v>No</v>
      </c>
      <c r="G1013" s="35" t="str">
        <f>VLOOKUP(A1013,'Medical Examinations'!A1011:M3353,6,FALSE)</f>
        <v>No</v>
      </c>
      <c r="H1013" s="35">
        <f>VLOOKUP(A1013,'Medical Examinations'!$A$2:$M$2344,7,FALSE)</f>
        <v>2</v>
      </c>
      <c r="I1013" s="35" t="str">
        <f>VLOOKUP(A1013,'Medical Examinations'!A1011:M3353,8,FALSE)</f>
        <v>No</v>
      </c>
      <c r="J1013" s="35" t="str">
        <f>VLOOKUP(A1013,'Medical Examinations'!A1011:M3353,9,FALSE)</f>
        <v>OBESITY</v>
      </c>
      <c r="K1013" s="35" t="str">
        <f>VLOOKUP(A1013,'Medical Examinations'!A1011:M3353,10,FALSE)</f>
        <v>PREDIABETES</v>
      </c>
      <c r="L1013" s="47">
        <f>VLOOKUP(A1013,'Hospitalisation Details'!A12:M2354,12,FALSE)</f>
        <v>24359</v>
      </c>
      <c r="M1013" s="34">
        <f>VLOOKUP(A14,'Hospitalisation Details'!A12:M2354,6,FALSE)</f>
        <v>48824.45</v>
      </c>
      <c r="N1013" s="35" t="str">
        <f>VLOOKUP(A14,'Hospitalisation Details'!A12:M2354,7,FALSE)</f>
        <v>tier - 2</v>
      </c>
      <c r="O1013" s="35" t="str">
        <f>VLOOKUP(A14,'Hospitalisation Details'!A12:M2354,8,FALSE)</f>
        <v>tier - 1</v>
      </c>
      <c r="P1013" s="35" t="str">
        <f>VLOOKUP(A14,'Hospitalisation Details'!A12:M2354,9,FALSE)</f>
        <v>R1011</v>
      </c>
      <c r="Q1013" s="35">
        <f ca="1">VLOOKUP(A1013,'Hospitalisation Details'!A12:M2354,13,FALSE)</f>
        <v>58</v>
      </c>
      <c r="R1013" s="32"/>
    </row>
    <row r="1014" spans="1:18" ht="15.75" x14ac:dyDescent="0.25">
      <c r="A1014" s="42" t="s">
        <v>1350</v>
      </c>
      <c r="B1014" s="35" t="str">
        <f>VLOOKUP(A1014,'Customer Names'!A1011:D3346,3,FALSE)</f>
        <v>Strobel</v>
      </c>
      <c r="C1014" s="35">
        <f>VLOOKUP(A1014,'Medical Examinations'!A1012:M3354,2,FALSE)</f>
        <v>28.12</v>
      </c>
      <c r="D1014" s="35">
        <f>VLOOKUP(A1014,'Medical Examinations'!A1012:M3354,3,FALSE)</f>
        <v>4.67</v>
      </c>
      <c r="E1014" s="35" t="str">
        <f>VLOOKUP(A1014,'Medical Examinations'!A1012:M3354,4,FALSE)</f>
        <v>No</v>
      </c>
      <c r="F1014" s="35" t="str">
        <f>VLOOKUP(A1014,'Medical Examinations'!A1012:M3354,5,FALSE)</f>
        <v>No</v>
      </c>
      <c r="G1014" s="35" t="str">
        <f>VLOOKUP(A1014,'Medical Examinations'!A1012:M3354,6,FALSE)</f>
        <v>No</v>
      </c>
      <c r="H1014" s="35">
        <f>VLOOKUP(A1014,'Medical Examinations'!$A$2:$M$2344,7,FALSE)</f>
        <v>2</v>
      </c>
      <c r="I1014" s="35" t="str">
        <f>VLOOKUP(A1014,'Medical Examinations'!A1012:M3354,8,FALSE)</f>
        <v>No</v>
      </c>
      <c r="J1014" s="35" t="str">
        <f>VLOOKUP(A1014,'Medical Examinations'!A1012:M3354,9,FALSE)</f>
        <v>OVERWEIGHT</v>
      </c>
      <c r="K1014" s="35" t="str">
        <f>VLOOKUP(A1014,'Medical Examinations'!A1012:M3354,10,FALSE)</f>
        <v>NORMAL</v>
      </c>
      <c r="L1014" s="47">
        <f>VLOOKUP(A1014,'Hospitalisation Details'!A13:M2355,12,FALSE)</f>
        <v>26579</v>
      </c>
      <c r="M1014" s="34">
        <f>VLOOKUP(A15,'Hospitalisation Details'!A13:M2355,6,FALSE)</f>
        <v>48675.519999999997</v>
      </c>
      <c r="N1014" s="35" t="str">
        <f>VLOOKUP(A15,'Hospitalisation Details'!A13:M2355,7,FALSE)</f>
        <v>tier - 1</v>
      </c>
      <c r="O1014" s="35" t="str">
        <f>VLOOKUP(A15,'Hospitalisation Details'!A13:M2355,8,FALSE)</f>
        <v>tier - 2</v>
      </c>
      <c r="P1014" s="35" t="str">
        <f>VLOOKUP(A15,'Hospitalisation Details'!A13:M2355,9,FALSE)</f>
        <v>R1013</v>
      </c>
      <c r="Q1014" s="35">
        <f ca="1">VLOOKUP(A1014,'Hospitalisation Details'!A13:M2355,13,FALSE)</f>
        <v>52</v>
      </c>
      <c r="R1014" s="32"/>
    </row>
    <row r="1015" spans="1:18" ht="15.75" x14ac:dyDescent="0.25">
      <c r="A1015" s="43" t="s">
        <v>1349</v>
      </c>
      <c r="B1015" s="35" t="str">
        <f>VLOOKUP(A1015,'Customer Names'!A1012:D3347,3,FALSE)</f>
        <v>Dalton</v>
      </c>
      <c r="C1015" s="35">
        <f>VLOOKUP(A1015,'Medical Examinations'!A1013:M3355,2,FALSE)</f>
        <v>26.98</v>
      </c>
      <c r="D1015" s="35">
        <f>VLOOKUP(A1015,'Medical Examinations'!A1013:M3355,3,FALSE)</f>
        <v>9.81</v>
      </c>
      <c r="E1015" s="35" t="str">
        <f>VLOOKUP(A1015,'Medical Examinations'!A1013:M3355,4,FALSE)</f>
        <v>yes</v>
      </c>
      <c r="F1015" s="35" t="str">
        <f>VLOOKUP(A1015,'Medical Examinations'!A1013:M3355,5,FALSE)</f>
        <v>No</v>
      </c>
      <c r="G1015" s="35" t="str">
        <f>VLOOKUP(A1015,'Medical Examinations'!A1013:M3355,6,FALSE)</f>
        <v>No</v>
      </c>
      <c r="H1015" s="35">
        <f>VLOOKUP(A1015,'Medical Examinations'!$A$2:$M$2344,7,FALSE)</f>
        <v>0</v>
      </c>
      <c r="I1015" s="35" t="str">
        <f>VLOOKUP(A1015,'Medical Examinations'!A1013:M3355,8,FALSE)</f>
        <v>No</v>
      </c>
      <c r="J1015" s="35" t="str">
        <f>VLOOKUP(A1015,'Medical Examinations'!A1013:M3355,9,FALSE)</f>
        <v>OVERWEIGHT</v>
      </c>
      <c r="K1015" s="35" t="str">
        <f>VLOOKUP(A1015,'Medical Examinations'!A1013:M3355,10,FALSE)</f>
        <v>DIABETES</v>
      </c>
      <c r="L1015" s="47">
        <f>VLOOKUP(A1015,'Hospitalisation Details'!A14:M2356,12,FALSE)</f>
        <v>24719</v>
      </c>
      <c r="M1015" s="34">
        <f>VLOOKUP(A16,'Hospitalisation Details'!A14:M2356,6,FALSE)</f>
        <v>48673.56</v>
      </c>
      <c r="N1015" s="35" t="str">
        <f>VLOOKUP(A16,'Hospitalisation Details'!A14:M2356,7,FALSE)</f>
        <v>tier - 1</v>
      </c>
      <c r="O1015" s="35" t="str">
        <f>VLOOKUP(A16,'Hospitalisation Details'!A14:M2356,8,FALSE)</f>
        <v>tier - 2</v>
      </c>
      <c r="P1015" s="35" t="str">
        <f>VLOOKUP(A16,'Hospitalisation Details'!A14:M2356,9,FALSE)</f>
        <v>R1013</v>
      </c>
      <c r="Q1015" s="35">
        <f ca="1">VLOOKUP(A1015,'Hospitalisation Details'!A14:M2356,13,FALSE)</f>
        <v>57</v>
      </c>
      <c r="R1015" s="32"/>
    </row>
    <row r="1016" spans="1:18" ht="15.75" x14ac:dyDescent="0.25">
      <c r="A1016" s="42" t="s">
        <v>1348</v>
      </c>
      <c r="B1016" s="35" t="str">
        <f>VLOOKUP(A1016,'Customer Names'!A1013:D3348,3,FALSE)</f>
        <v>Morimoto</v>
      </c>
      <c r="C1016" s="35">
        <f>VLOOKUP(A1016,'Medical Examinations'!A1014:M3356,2,FALSE)</f>
        <v>27.2</v>
      </c>
      <c r="D1016" s="35">
        <f>VLOOKUP(A1016,'Medical Examinations'!A1014:M3356,3,FALSE)</f>
        <v>6.06</v>
      </c>
      <c r="E1016" s="35" t="str">
        <f>VLOOKUP(A1016,'Medical Examinations'!A1014:M3356,4,FALSE)</f>
        <v>yes</v>
      </c>
      <c r="F1016" s="35" t="str">
        <f>VLOOKUP(A1016,'Medical Examinations'!A1014:M3356,5,FALSE)</f>
        <v>No</v>
      </c>
      <c r="G1016" s="35" t="str">
        <f>VLOOKUP(A1016,'Medical Examinations'!A1014:M3356,6,FALSE)</f>
        <v>No</v>
      </c>
      <c r="H1016" s="35">
        <f>VLOOKUP(A1016,'Medical Examinations'!$A$2:$M$2344,7,FALSE)</f>
        <v>2</v>
      </c>
      <c r="I1016" s="35" t="str">
        <f>VLOOKUP(A1016,'Medical Examinations'!A1014:M3356,8,FALSE)</f>
        <v>No</v>
      </c>
      <c r="J1016" s="35" t="str">
        <f>VLOOKUP(A1016,'Medical Examinations'!A1014:M3356,9,FALSE)</f>
        <v>OVERWEIGHT</v>
      </c>
      <c r="K1016" s="35" t="str">
        <f>VLOOKUP(A1016,'Medical Examinations'!A1014:M3356,10,FALSE)</f>
        <v>PREDIABETES</v>
      </c>
      <c r="L1016" s="47">
        <f>VLOOKUP(A1016,'Hospitalisation Details'!A15:M2357,12,FALSE)</f>
        <v>24431</v>
      </c>
      <c r="M1016" s="34">
        <f>VLOOKUP(A17,'Hospitalisation Details'!A15:M2357,6,FALSE)</f>
        <v>48549.18</v>
      </c>
      <c r="N1016" s="35" t="str">
        <f>VLOOKUP(A5,'Hospitalisation Details'!A3:M2345,7,FALSE)</f>
        <v>tier - 2</v>
      </c>
      <c r="O1016" s="35" t="str">
        <f>VLOOKUP(A17,'Hospitalisation Details'!A15:M2357,8,FALSE)</f>
        <v>tier - 3</v>
      </c>
      <c r="P1016" s="35" t="str">
        <f>VLOOKUP(A17,'Hospitalisation Details'!A15:M2357,9,FALSE)</f>
        <v>R1016</v>
      </c>
      <c r="Q1016" s="35">
        <f ca="1">VLOOKUP(A1016,'Hospitalisation Details'!A15:M2357,13,FALSE)</f>
        <v>58</v>
      </c>
      <c r="R1016" s="32"/>
    </row>
    <row r="1017" spans="1:18" ht="15.75" x14ac:dyDescent="0.25">
      <c r="A1017" s="43" t="s">
        <v>1347</v>
      </c>
      <c r="B1017" s="35" t="str">
        <f>VLOOKUP(A1017,'Customer Names'!A1014:D3349,3,FALSE)</f>
        <v>Manlove</v>
      </c>
      <c r="C1017" s="35">
        <f>VLOOKUP(A1017,'Medical Examinations'!A1015:M3357,2,FALSE)</f>
        <v>25.3</v>
      </c>
      <c r="D1017" s="35">
        <f>VLOOKUP(A1017,'Medical Examinations'!A1015:M3357,3,FALSE)</f>
        <v>5.19</v>
      </c>
      <c r="E1017" s="35" t="str">
        <f>VLOOKUP(A1017,'Medical Examinations'!A1015:M3357,4,FALSE)</f>
        <v>yes</v>
      </c>
      <c r="F1017" s="35" t="str">
        <f>VLOOKUP(A1017,'Medical Examinations'!A1015:M3357,5,FALSE)</f>
        <v>No</v>
      </c>
      <c r="G1017" s="35" t="str">
        <f>VLOOKUP(A1017,'Medical Examinations'!A1015:M3357,6,FALSE)</f>
        <v>No</v>
      </c>
      <c r="H1017" s="35">
        <f>VLOOKUP(A1017,'Medical Examinations'!$A$2:$M$2344,7,FALSE)</f>
        <v>2</v>
      </c>
      <c r="I1017" s="35" t="str">
        <f>VLOOKUP(A1017,'Medical Examinations'!A1015:M3357,8,FALSE)</f>
        <v>No</v>
      </c>
      <c r="J1017" s="35" t="str">
        <f>VLOOKUP(A1017,'Medical Examinations'!A1015:M3357,9,FALSE)</f>
        <v>OVERWEIGHT</v>
      </c>
      <c r="K1017" s="35" t="str">
        <f>VLOOKUP(A1017,'Medical Examinations'!A1015:M3357,10,FALSE)</f>
        <v>NORMAL</v>
      </c>
      <c r="L1017" s="47">
        <f>VLOOKUP(A1017,'Hospitalisation Details'!A16:M2358,12,FALSE)</f>
        <v>24418</v>
      </c>
      <c r="M1017" s="34">
        <f>VLOOKUP(A18,'Hospitalisation Details'!A16:M2358,6,FALSE)</f>
        <v>48517.56</v>
      </c>
      <c r="N1017" s="35" t="str">
        <f>VLOOKUP(A6,'Hospitalisation Details'!A4:M2346,7,FALSE)</f>
        <v>tier - 1</v>
      </c>
      <c r="O1017" s="35" t="str">
        <f>VLOOKUP(A18,'Hospitalisation Details'!A16:M2358,8,FALSE)</f>
        <v>tier - 3</v>
      </c>
      <c r="P1017" s="35" t="str">
        <f>VLOOKUP(A18,'Hospitalisation Details'!A16:M2358,9,FALSE)</f>
        <v>R1024</v>
      </c>
      <c r="Q1017" s="35">
        <f ca="1">VLOOKUP(A1017,'Hospitalisation Details'!A16:M2358,13,FALSE)</f>
        <v>58</v>
      </c>
      <c r="R1017" s="32"/>
    </row>
    <row r="1018" spans="1:18" ht="15.75" x14ac:dyDescent="0.25">
      <c r="A1018" s="42" t="s">
        <v>1346</v>
      </c>
      <c r="B1018" s="35" t="str">
        <f>VLOOKUP(A1018,'Customer Names'!A1015:D3350,3,FALSE)</f>
        <v>Madzik</v>
      </c>
      <c r="C1018" s="35">
        <f>VLOOKUP(A1018,'Medical Examinations'!A1016:M3358,2,FALSE)</f>
        <v>30.25</v>
      </c>
      <c r="D1018" s="35">
        <f>VLOOKUP(A1018,'Medical Examinations'!A1016:M3358,3,FALSE)</f>
        <v>10.16</v>
      </c>
      <c r="E1018" s="35" t="str">
        <f>VLOOKUP(A1018,'Medical Examinations'!A1016:M3358,4,FALSE)</f>
        <v>No</v>
      </c>
      <c r="F1018" s="35" t="str">
        <f>VLOOKUP(A1018,'Medical Examinations'!A1016:M3358,5,FALSE)</f>
        <v>No</v>
      </c>
      <c r="G1018" s="35" t="str">
        <f>VLOOKUP(A1018,'Medical Examinations'!A1016:M3358,6,FALSE)</f>
        <v>No</v>
      </c>
      <c r="H1018" s="35">
        <f>VLOOKUP(A1018,'Medical Examinations'!$A$2:$M$2344,7,FALSE)</f>
        <v>0</v>
      </c>
      <c r="I1018" s="35" t="str">
        <f>VLOOKUP(A1018,'Medical Examinations'!A1016:M3358,8,FALSE)</f>
        <v>No</v>
      </c>
      <c r="J1018" s="35" t="str">
        <f>VLOOKUP(A1018,'Medical Examinations'!A1016:M3358,9,FALSE)</f>
        <v>OBESITY</v>
      </c>
      <c r="K1018" s="35" t="str">
        <f>VLOOKUP(A1018,'Medical Examinations'!A1016:M3358,10,FALSE)</f>
        <v>DIABETES</v>
      </c>
      <c r="L1018" s="47">
        <f>VLOOKUP(A1018,'Hospitalisation Details'!A17:M2359,12,FALSE)</f>
        <v>26246</v>
      </c>
      <c r="M1018" s="34">
        <f>VLOOKUP(A19,'Hospitalisation Details'!A17:M2359,6,FALSE)</f>
        <v>48173.36</v>
      </c>
      <c r="N1018" s="35" t="str">
        <f>VLOOKUP(A7,'Hospitalisation Details'!A5:M2347,7,FALSE)</f>
        <v>tier - 1</v>
      </c>
      <c r="O1018" s="35" t="str">
        <f>VLOOKUP(A19,'Hospitalisation Details'!A17:M2359,8,FALSE)</f>
        <v>tier - 3</v>
      </c>
      <c r="P1018" s="35" t="str">
        <f>VLOOKUP(A19,'Hospitalisation Details'!A17:M2359,9,FALSE)</f>
        <v>R1011</v>
      </c>
      <c r="Q1018" s="35">
        <f ca="1">VLOOKUP(A1018,'Hospitalisation Details'!A17:M2359,13,FALSE)</f>
        <v>53</v>
      </c>
      <c r="R1018" s="32"/>
    </row>
    <row r="1019" spans="1:18" ht="15.75" x14ac:dyDescent="0.25">
      <c r="A1019" s="43" t="s">
        <v>1345</v>
      </c>
      <c r="B1019" s="35" t="str">
        <f>VLOOKUP(A1019,'Customer Names'!A1016:D3351,3,FALSE)</f>
        <v>Hobson</v>
      </c>
      <c r="C1019" s="35">
        <f>VLOOKUP(A1019,'Medical Examinations'!A1017:M3359,2,FALSE)</f>
        <v>54</v>
      </c>
      <c r="D1019" s="35">
        <f>VLOOKUP(A1019,'Medical Examinations'!A1017:M3359,3,FALSE)</f>
        <v>4.68</v>
      </c>
      <c r="E1019" s="35" t="str">
        <f>VLOOKUP(A1019,'Medical Examinations'!A1017:M3359,4,FALSE)</f>
        <v>yes</v>
      </c>
      <c r="F1019" s="35" t="str">
        <f>VLOOKUP(A1019,'Medical Examinations'!A1017:M3359,5,FALSE)</f>
        <v>yes</v>
      </c>
      <c r="G1019" s="35" t="str">
        <f>VLOOKUP(A1019,'Medical Examinations'!A1017:M3359,6,FALSE)</f>
        <v>No</v>
      </c>
      <c r="H1019" s="35">
        <f>VLOOKUP(A1019,'Medical Examinations'!$A$2:$M$2344,7,FALSE)</f>
        <v>2</v>
      </c>
      <c r="I1019" s="35" t="str">
        <f>VLOOKUP(A1019,'Medical Examinations'!A1017:M3359,8,FALSE)</f>
        <v>No</v>
      </c>
      <c r="J1019" s="35" t="str">
        <f>VLOOKUP(A1019,'Medical Examinations'!A1017:M3359,9,FALSE)</f>
        <v>OBESITY</v>
      </c>
      <c r="K1019" s="35" t="str">
        <f>VLOOKUP(A1019,'Medical Examinations'!A1017:M3359,10,FALSE)</f>
        <v>NORMAL</v>
      </c>
      <c r="L1019" s="47">
        <f>VLOOKUP(A1019,'Hospitalisation Details'!A18:M2360,12,FALSE)</f>
        <v>36787</v>
      </c>
      <c r="M1019" s="34">
        <f>VLOOKUP(A20,'Hospitalisation Details'!A18:M2360,6,FALSE)</f>
        <v>47928.03</v>
      </c>
      <c r="N1019" s="35" t="str">
        <f>VLOOKUP(A8,'Hospitalisation Details'!A6:M2348,7,FALSE)</f>
        <v>tier - 1</v>
      </c>
      <c r="O1019" s="35" t="str">
        <f>VLOOKUP(A20,'Hospitalisation Details'!A18:M2360,8,FALSE)</f>
        <v>tier - 3</v>
      </c>
      <c r="P1019" s="35" t="str">
        <f>VLOOKUP(A20,'Hospitalisation Details'!A18:M2360,9,FALSE)</f>
        <v>R1011</v>
      </c>
      <c r="Q1019" s="35">
        <f ca="1">VLOOKUP(A1019,'Hospitalisation Details'!A18:M2360,13,FALSE)</f>
        <v>24</v>
      </c>
      <c r="R1019" s="32"/>
    </row>
    <row r="1020" spans="1:18" ht="15.75" x14ac:dyDescent="0.25">
      <c r="A1020" s="42" t="s">
        <v>1344</v>
      </c>
      <c r="B1020" s="35" t="str">
        <f>VLOOKUP(A1020,'Customer Names'!A1017:D3352,3,FALSE)</f>
        <v>Reyes</v>
      </c>
      <c r="C1020" s="35">
        <f>VLOOKUP(A1020,'Medical Examinations'!A1018:M3360,2,FALSE)</f>
        <v>51.86</v>
      </c>
      <c r="D1020" s="35">
        <f>VLOOKUP(A1020,'Medical Examinations'!A1018:M3360,3,FALSE)</f>
        <v>5.32</v>
      </c>
      <c r="E1020" s="35" t="str">
        <f>VLOOKUP(A1020,'Medical Examinations'!A1018:M3360,4,FALSE)</f>
        <v>yes</v>
      </c>
      <c r="F1020" s="35" t="str">
        <f>VLOOKUP(A1020,'Medical Examinations'!A1018:M3360,5,FALSE)</f>
        <v>No</v>
      </c>
      <c r="G1020" s="35" t="str">
        <f>VLOOKUP(A1020,'Medical Examinations'!A1018:M3360,6,FALSE)</f>
        <v>No</v>
      </c>
      <c r="H1020" s="35">
        <f>VLOOKUP(A1020,'Medical Examinations'!$A$2:$M$2344,7,FALSE)</f>
        <v>0</v>
      </c>
      <c r="I1020" s="35" t="str">
        <f>VLOOKUP(A1020,'Medical Examinations'!A1018:M3360,8,FALSE)</f>
        <v>No</v>
      </c>
      <c r="J1020" s="35" t="str">
        <f>VLOOKUP(A1020,'Medical Examinations'!A1018:M3360,9,FALSE)</f>
        <v>OBESITY</v>
      </c>
      <c r="K1020" s="35" t="str">
        <f>VLOOKUP(A1020,'Medical Examinations'!A1018:M3360,10,FALSE)</f>
        <v>NORMAL</v>
      </c>
      <c r="L1020" s="47">
        <f>VLOOKUP(A1020,'Hospitalisation Details'!A19:M2361,12,FALSE)</f>
        <v>37242</v>
      </c>
      <c r="M1020" s="34">
        <f>VLOOKUP(A4,'Hospitalisation Details'!A2:M2344,6,FALSE)</f>
        <v>63770.43</v>
      </c>
      <c r="N1020" s="35" t="str">
        <f>VLOOKUP(A9,'Hospitalisation Details'!A7:M2349,7,FALSE)</f>
        <v>tier - 1</v>
      </c>
      <c r="O1020" s="35" t="str">
        <f>VLOOKUP(A21,'Hospitalisation Details'!A19:M2361,8,FALSE)</f>
        <v>tier - 3</v>
      </c>
      <c r="P1020" s="35" t="str">
        <f>VLOOKUP(A21,'Hospitalisation Details'!A19:M2361,9,FALSE)</f>
        <v>R1024</v>
      </c>
      <c r="Q1020" s="35">
        <f ca="1">VLOOKUP(A1020,'Hospitalisation Details'!A19:M2361,13,FALSE)</f>
        <v>23</v>
      </c>
      <c r="R1020" s="32"/>
    </row>
    <row r="1021" spans="1:18" ht="15.75" x14ac:dyDescent="0.25">
      <c r="A1021" s="43" t="s">
        <v>1343</v>
      </c>
      <c r="B1021" s="35" t="str">
        <f>VLOOKUP(A1021,'Customer Names'!A1018:D3353,3,FALSE)</f>
        <v>Tierney</v>
      </c>
      <c r="C1021" s="35">
        <f>VLOOKUP(A1021,'Medical Examinations'!A1019:M3361,2,FALSE)</f>
        <v>31.39</v>
      </c>
      <c r="D1021" s="35">
        <f>VLOOKUP(A1021,'Medical Examinations'!A1019:M3361,3,FALSE)</f>
        <v>6.99</v>
      </c>
      <c r="E1021" s="35" t="str">
        <f>VLOOKUP(A1021,'Medical Examinations'!A1019:M3361,4,FALSE)</f>
        <v>No</v>
      </c>
      <c r="F1021" s="35" t="str">
        <f>VLOOKUP(A1021,'Medical Examinations'!A1019:M3361,5,FALSE)</f>
        <v>No</v>
      </c>
      <c r="G1021" s="35" t="str">
        <f>VLOOKUP(A1021,'Medical Examinations'!A1019:M3361,6,FALSE)</f>
        <v>No</v>
      </c>
      <c r="H1021" s="35">
        <f>VLOOKUP(A1021,'Medical Examinations'!$A$2:$M$2344,7,FALSE)</f>
        <v>0</v>
      </c>
      <c r="I1021" s="35" t="str">
        <f>VLOOKUP(A1021,'Medical Examinations'!A1019:M3361,8,FALSE)</f>
        <v>No</v>
      </c>
      <c r="J1021" s="35" t="str">
        <f>VLOOKUP(A1021,'Medical Examinations'!A1019:M3361,9,FALSE)</f>
        <v>OBESITY</v>
      </c>
      <c r="K1021" s="35" t="str">
        <f>VLOOKUP(A1021,'Medical Examinations'!A1019:M3361,10,FALSE)</f>
        <v>DIABETES</v>
      </c>
      <c r="L1021" s="47">
        <f>VLOOKUP(A1021,'Hospitalisation Details'!A20:M2362,12,FALSE)</f>
        <v>27271</v>
      </c>
      <c r="M1021" s="34">
        <f>VLOOKUP(A5,'Hospitalisation Details'!A3:M2345,6,FALSE)</f>
        <v>62592.87</v>
      </c>
      <c r="N1021" s="35" t="str">
        <f>VLOOKUP(A10,'Hospitalisation Details'!A8:M2350,7,FALSE)</f>
        <v>tier - 1</v>
      </c>
      <c r="O1021" s="35" t="str">
        <f>VLOOKUP(A22,'Hospitalisation Details'!A20:M2362,8,FALSE)</f>
        <v>tier - 3</v>
      </c>
      <c r="P1021" s="35" t="str">
        <f>VLOOKUP(A22,'Hospitalisation Details'!A20:M2362,9,FALSE)</f>
        <v>R1012</v>
      </c>
      <c r="Q1021" s="35">
        <f ca="1">VLOOKUP(A1021,'Hospitalisation Details'!A20:M2362,13,FALSE)</f>
        <v>50</v>
      </c>
      <c r="R1021" s="32"/>
    </row>
    <row r="1022" spans="1:18" ht="15.75" x14ac:dyDescent="0.25">
      <c r="A1022" s="42" t="s">
        <v>1342</v>
      </c>
      <c r="B1022" s="35" t="str">
        <f>VLOOKUP(A1022,'Customer Names'!A1019:D3354,3,FALSE)</f>
        <v>Gabris</v>
      </c>
      <c r="C1022" s="35">
        <f>VLOOKUP(A1022,'Medical Examinations'!A1020:M3362,2,FALSE)</f>
        <v>39.97</v>
      </c>
      <c r="D1022" s="35">
        <f>VLOOKUP(A1022,'Medical Examinations'!A1020:M3362,3,FALSE)</f>
        <v>5.55</v>
      </c>
      <c r="E1022" s="35" t="str">
        <f>VLOOKUP(A1022,'Medical Examinations'!A1020:M3362,4,FALSE)</f>
        <v>No</v>
      </c>
      <c r="F1022" s="35" t="str">
        <f>VLOOKUP(A1022,'Medical Examinations'!A1020:M3362,5,FALSE)</f>
        <v>No</v>
      </c>
      <c r="G1022" s="35" t="str">
        <f>VLOOKUP(A1022,'Medical Examinations'!A1020:M3362,6,FALSE)</f>
        <v>No</v>
      </c>
      <c r="H1022" s="35">
        <f>VLOOKUP(A1022,'Medical Examinations'!$A$2:$M$2344,7,FALSE)</f>
        <v>0</v>
      </c>
      <c r="I1022" s="35" t="str">
        <f>VLOOKUP(A1022,'Medical Examinations'!A1020:M3362,8,FALSE)</f>
        <v>No</v>
      </c>
      <c r="J1022" s="35" t="str">
        <f>VLOOKUP(A1022,'Medical Examinations'!A1020:M3362,9,FALSE)</f>
        <v>OBESITY</v>
      </c>
      <c r="K1022" s="35" t="str">
        <f>VLOOKUP(A1022,'Medical Examinations'!A1020:M3362,10,FALSE)</f>
        <v>NORMAL</v>
      </c>
      <c r="L1022" s="47">
        <f>VLOOKUP(A1022,'Hospitalisation Details'!A21:M2363,12,FALSE)</f>
        <v>32806</v>
      </c>
      <c r="M1022" s="34">
        <f>VLOOKUP(A6,'Hospitalisation Details'!A4:M2346,6,FALSE)</f>
        <v>60021.4</v>
      </c>
      <c r="N1022" s="35" t="str">
        <f>VLOOKUP(A11,'Hospitalisation Details'!A9:M2351,7,FALSE)</f>
        <v>tier - 2</v>
      </c>
      <c r="O1022" s="35" t="str">
        <f>VLOOKUP(A23,'Hospitalisation Details'!A21:M2363,8,FALSE)</f>
        <v>tier - 2</v>
      </c>
      <c r="P1022" s="35" t="str">
        <f>VLOOKUP(A23,'Hospitalisation Details'!A21:M2363,9,FALSE)</f>
        <v>R1013</v>
      </c>
      <c r="Q1022" s="35">
        <f ca="1">VLOOKUP(A1022,'Hospitalisation Details'!A21:M2363,13,FALSE)</f>
        <v>35</v>
      </c>
      <c r="R1022" s="32"/>
    </row>
    <row r="1023" spans="1:18" ht="15.75" x14ac:dyDescent="0.25">
      <c r="A1023" s="43" t="s">
        <v>1341</v>
      </c>
      <c r="B1023" s="35" t="str">
        <f>VLOOKUP(A1023,'Customer Names'!A1020:D3355,3,FALSE)</f>
        <v>Howard</v>
      </c>
      <c r="C1023" s="35">
        <f>VLOOKUP(A1023,'Medical Examinations'!A1021:M3363,2,FALSE)</f>
        <v>41.23</v>
      </c>
      <c r="D1023" s="35">
        <f>VLOOKUP(A1023,'Medical Examinations'!A1021:M3363,3,FALSE)</f>
        <v>6.94</v>
      </c>
      <c r="E1023" s="35" t="str">
        <f>VLOOKUP(A1023,'Medical Examinations'!A1021:M3363,4,FALSE)</f>
        <v>No</v>
      </c>
      <c r="F1023" s="35" t="str">
        <f>VLOOKUP(A1023,'Medical Examinations'!A1021:M3363,5,FALSE)</f>
        <v>No</v>
      </c>
      <c r="G1023" s="35" t="str">
        <f>VLOOKUP(A1023,'Medical Examinations'!A1021:M3363,6,FALSE)</f>
        <v>No</v>
      </c>
      <c r="H1023" s="35">
        <f>VLOOKUP(A1023,'Medical Examinations'!$A$2:$M$2344,7,FALSE)</f>
        <v>0</v>
      </c>
      <c r="I1023" s="35" t="str">
        <f>VLOOKUP(A1023,'Medical Examinations'!A1021:M3363,8,FALSE)</f>
        <v>No</v>
      </c>
      <c r="J1023" s="35" t="str">
        <f>VLOOKUP(A1023,'Medical Examinations'!A1021:M3363,9,FALSE)</f>
        <v>OBESITY</v>
      </c>
      <c r="K1023" s="35" t="str">
        <f>VLOOKUP(A1023,'Medical Examinations'!A1021:M3363,10,FALSE)</f>
        <v>DIABETES</v>
      </c>
      <c r="L1023" s="47">
        <f>VLOOKUP(A1023,'Hospitalisation Details'!A22:M2364,12,FALSE)</f>
        <v>27373</v>
      </c>
      <c r="M1023" s="34">
        <f>VLOOKUP(A7,'Hospitalisation Details'!A5:M2347,6,FALSE)</f>
        <v>58571.07</v>
      </c>
      <c r="N1023" s="35" t="str">
        <f>VLOOKUP(A12,'Hospitalisation Details'!A10:M2352,7,FALSE)</f>
        <v>tier - 1</v>
      </c>
      <c r="O1023" s="35" t="str">
        <f>VLOOKUP(A24,'Hospitalisation Details'!A22:M2364,8,FALSE)</f>
        <v>tier - 3</v>
      </c>
      <c r="P1023" s="35" t="str">
        <f>VLOOKUP(A24,'Hospitalisation Details'!A22:M2364,9,FALSE)</f>
        <v>R1011</v>
      </c>
      <c r="Q1023" s="35">
        <f ca="1">VLOOKUP(A1023,'Hospitalisation Details'!A22:M2364,13,FALSE)</f>
        <v>50</v>
      </c>
      <c r="R1023" s="32"/>
    </row>
    <row r="1024" spans="1:18" ht="15.75" x14ac:dyDescent="0.25">
      <c r="A1024" s="42" t="s">
        <v>1340</v>
      </c>
      <c r="B1024" s="35" t="str">
        <f>VLOOKUP(A1024,'Customer Names'!A1021:D3356,3,FALSE)</f>
        <v>Kallay</v>
      </c>
      <c r="C1024" s="35">
        <f>VLOOKUP(A1024,'Medical Examinations'!A1022:M3364,2,FALSE)</f>
        <v>49.45</v>
      </c>
      <c r="D1024" s="35">
        <f>VLOOKUP(A1024,'Medical Examinations'!A1022:M3364,3,FALSE)</f>
        <v>4.2</v>
      </c>
      <c r="E1024" s="35" t="str">
        <f>VLOOKUP(A1024,'Medical Examinations'!A1022:M3364,4,FALSE)</f>
        <v>yes</v>
      </c>
      <c r="F1024" s="35" t="str">
        <f>VLOOKUP(A1024,'Medical Examinations'!A1022:M3364,5,FALSE)</f>
        <v>No</v>
      </c>
      <c r="G1024" s="35" t="str">
        <f>VLOOKUP(A1024,'Medical Examinations'!A1022:M3364,6,FALSE)</f>
        <v>No</v>
      </c>
      <c r="H1024" s="35">
        <f>VLOOKUP(A1024,'Medical Examinations'!$A$2:$M$2344,7,FALSE)</f>
        <v>0</v>
      </c>
      <c r="I1024" s="35" t="str">
        <f>VLOOKUP(A1024,'Medical Examinations'!A1022:M3364,8,FALSE)</f>
        <v>No</v>
      </c>
      <c r="J1024" s="35" t="str">
        <f>VLOOKUP(A1024,'Medical Examinations'!A1022:M3364,9,FALSE)</f>
        <v>OBESITY</v>
      </c>
      <c r="K1024" s="35" t="str">
        <f>VLOOKUP(A1024,'Medical Examinations'!A1022:M3364,10,FALSE)</f>
        <v>NORMAL</v>
      </c>
      <c r="L1024" s="47">
        <f>VLOOKUP(A1024,'Hospitalisation Details'!A23:M2365,12,FALSE)</f>
        <v>35267</v>
      </c>
      <c r="M1024" s="34">
        <f>VLOOKUP(A8,'Hospitalisation Details'!A6:M2348,6,FALSE)</f>
        <v>55135.4</v>
      </c>
      <c r="N1024" s="35" t="e">
        <f>VLOOKUP(A13,'Hospitalisation Details'!A11:M2353,7,FALSE)</f>
        <v>#N/A</v>
      </c>
      <c r="O1024" s="35" t="str">
        <f>VLOOKUP(A25,'Hospitalisation Details'!A23:M2365,8,FALSE)</f>
        <v>tier - 1</v>
      </c>
      <c r="P1024" s="35" t="str">
        <f>VLOOKUP(A25,'Hospitalisation Details'!A23:M2365,9,FALSE)</f>
        <v>R1011</v>
      </c>
      <c r="Q1024" s="35">
        <f ca="1">VLOOKUP(A1024,'Hospitalisation Details'!A23:M2365,13,FALSE)</f>
        <v>28</v>
      </c>
      <c r="R1024" s="32"/>
    </row>
    <row r="1025" spans="1:18" ht="15.75" x14ac:dyDescent="0.25">
      <c r="A1025" s="43" t="s">
        <v>1339</v>
      </c>
      <c r="B1025" s="35" t="str">
        <f>VLOOKUP(A1025,'Customer Names'!A1022:D3357,3,FALSE)</f>
        <v>Leguizamo</v>
      </c>
      <c r="C1025" s="35">
        <f>VLOOKUP(A1025,'Medical Examinations'!A1023:M3365,2,FALSE)</f>
        <v>41.04</v>
      </c>
      <c r="D1025" s="35">
        <f>VLOOKUP(A1025,'Medical Examinations'!A1023:M3365,3,FALSE)</f>
        <v>5.59</v>
      </c>
      <c r="E1025" s="35" t="str">
        <f>VLOOKUP(A1025,'Medical Examinations'!A1023:M3365,4,FALSE)</f>
        <v>No</v>
      </c>
      <c r="F1025" s="35" t="str">
        <f>VLOOKUP(A1025,'Medical Examinations'!A1023:M3365,5,FALSE)</f>
        <v>No</v>
      </c>
      <c r="G1025" s="35" t="str">
        <f>VLOOKUP(A1025,'Medical Examinations'!A1023:M3365,6,FALSE)</f>
        <v>No</v>
      </c>
      <c r="H1025" s="35">
        <f>VLOOKUP(A1025,'Medical Examinations'!$A$2:$M$2344,7,FALSE)</f>
        <v>0</v>
      </c>
      <c r="I1025" s="35" t="str">
        <f>VLOOKUP(A1025,'Medical Examinations'!A1023:M3365,8,FALSE)</f>
        <v>No</v>
      </c>
      <c r="J1025" s="35" t="str">
        <f>VLOOKUP(A1025,'Medical Examinations'!A1023:M3365,9,FALSE)</f>
        <v>OBESITY</v>
      </c>
      <c r="K1025" s="35" t="str">
        <f>VLOOKUP(A1025,'Medical Examinations'!A1023:M3365,10,FALSE)</f>
        <v>NORMAL</v>
      </c>
      <c r="L1025" s="47">
        <f>VLOOKUP(A1025,'Hospitalisation Details'!A24:M2366,12,FALSE)</f>
        <v>33415</v>
      </c>
      <c r="M1025" s="34">
        <f>VLOOKUP(A9,'Hospitalisation Details'!A7:M2349,6,FALSE)</f>
        <v>52590.83</v>
      </c>
      <c r="N1025" s="35" t="str">
        <f>VLOOKUP(A14,'Hospitalisation Details'!A12:M2354,7,FALSE)</f>
        <v>tier - 2</v>
      </c>
      <c r="O1025" s="35" t="str">
        <f>VLOOKUP(A26,'Hospitalisation Details'!A24:M2366,8,FALSE)</f>
        <v>tier - 1</v>
      </c>
      <c r="P1025" s="35" t="str">
        <f>VLOOKUP(A26,'Hospitalisation Details'!A24:M2366,9,FALSE)</f>
        <v>R1011</v>
      </c>
      <c r="Q1025" s="35">
        <f ca="1">VLOOKUP(A1025,'Hospitalisation Details'!A24:M2366,13,FALSE)</f>
        <v>33</v>
      </c>
      <c r="R1025" s="32"/>
    </row>
    <row r="1026" spans="1:18" ht="15.75" x14ac:dyDescent="0.25">
      <c r="A1026" s="42" t="s">
        <v>1338</v>
      </c>
      <c r="B1026" s="35" t="str">
        <f>VLOOKUP(A1026,'Customer Names'!A1023:D3358,3,FALSE)</f>
        <v>Escartin</v>
      </c>
      <c r="C1026" s="35">
        <f>VLOOKUP(A1026,'Medical Examinations'!A1024:M3366,2,FALSE)</f>
        <v>27.93</v>
      </c>
      <c r="D1026" s="35">
        <f>VLOOKUP(A1026,'Medical Examinations'!A1024:M3366,3,FALSE)</f>
        <v>9.9600000000000009</v>
      </c>
      <c r="E1026" s="35" t="str">
        <f>VLOOKUP(A1026,'Medical Examinations'!A1024:M3366,4,FALSE)</f>
        <v>No</v>
      </c>
      <c r="F1026" s="35" t="str">
        <f>VLOOKUP(A1026,'Medical Examinations'!A1024:M3366,5,FALSE)</f>
        <v>No</v>
      </c>
      <c r="G1026" s="35" t="str">
        <f>VLOOKUP(A1026,'Medical Examinations'!A1024:M3366,6,FALSE)</f>
        <v>No</v>
      </c>
      <c r="H1026" s="35">
        <f>VLOOKUP(A1026,'Medical Examinations'!$A$2:$M$2344,7,FALSE)</f>
        <v>0</v>
      </c>
      <c r="I1026" s="35" t="str">
        <f>VLOOKUP(A1026,'Medical Examinations'!A1024:M3366,8,FALSE)</f>
        <v>No</v>
      </c>
      <c r="J1026" s="35" t="str">
        <f>VLOOKUP(A1026,'Medical Examinations'!A1024:M3366,9,FALSE)</f>
        <v>OVERWEIGHT</v>
      </c>
      <c r="K1026" s="35" t="str">
        <f>VLOOKUP(A1026,'Medical Examinations'!A1024:M3366,10,FALSE)</f>
        <v>DIABETES</v>
      </c>
      <c r="L1026" s="47">
        <f>VLOOKUP(A1026,'Hospitalisation Details'!A25:M2367,12,FALSE)</f>
        <v>27378</v>
      </c>
      <c r="M1026" s="34">
        <f>VLOOKUP(A10,'Hospitalisation Details'!A8:M2350,6,FALSE)</f>
        <v>51194.559999999998</v>
      </c>
      <c r="N1026" s="35" t="str">
        <f>VLOOKUP(A15,'Hospitalisation Details'!A13:M2355,7,FALSE)</f>
        <v>tier - 1</v>
      </c>
      <c r="O1026" s="35" t="str">
        <f>VLOOKUP(A27,'Hospitalisation Details'!A25:M2367,8,FALSE)</f>
        <v>tier - 2</v>
      </c>
      <c r="P1026" s="35" t="str">
        <f>VLOOKUP(A27,'Hospitalisation Details'!A25:M2367,9,FALSE)</f>
        <v>R1013</v>
      </c>
      <c r="Q1026" s="35">
        <f ca="1">VLOOKUP(A1026,'Hospitalisation Details'!A25:M2367,13,FALSE)</f>
        <v>50</v>
      </c>
      <c r="R1026" s="32"/>
    </row>
    <row r="1027" spans="1:18" ht="15.75" x14ac:dyDescent="0.25">
      <c r="A1027" s="43" t="s">
        <v>1337</v>
      </c>
      <c r="B1027" s="35" t="str">
        <f>VLOOKUP(A1027,'Customer Names'!A1024:D3359,3,FALSE)</f>
        <v>Chorey</v>
      </c>
      <c r="C1027" s="35">
        <f>VLOOKUP(A1027,'Medical Examinations'!A1025:M3367,2,FALSE)</f>
        <v>21.01</v>
      </c>
      <c r="D1027" s="35">
        <f>VLOOKUP(A1027,'Medical Examinations'!A1025:M3367,3,FALSE)</f>
        <v>7.37</v>
      </c>
      <c r="E1027" s="35" t="str">
        <f>VLOOKUP(A1027,'Medical Examinations'!A1025:M3367,4,FALSE)</f>
        <v>No</v>
      </c>
      <c r="F1027" s="35" t="str">
        <f>VLOOKUP(A1027,'Medical Examinations'!A1025:M3367,5,FALSE)</f>
        <v>No</v>
      </c>
      <c r="G1027" s="35" t="str">
        <f>VLOOKUP(A1027,'Medical Examinations'!A1025:M3367,6,FALSE)</f>
        <v>No</v>
      </c>
      <c r="H1027" s="35">
        <f>VLOOKUP(A1027,'Medical Examinations'!$A$2:$M$2344,7,FALSE)</f>
        <v>0</v>
      </c>
      <c r="I1027" s="35" t="str">
        <f>VLOOKUP(A1027,'Medical Examinations'!A1025:M3367,8,FALSE)</f>
        <v>No</v>
      </c>
      <c r="J1027" s="35" t="str">
        <f>VLOOKUP(A1027,'Medical Examinations'!A1025:M3367,9,FALSE)</f>
        <v>NORMAL WEIGHT</v>
      </c>
      <c r="K1027" s="35" t="str">
        <f>VLOOKUP(A1027,'Medical Examinations'!A1025:M3367,10,FALSE)</f>
        <v>DIABETES</v>
      </c>
      <c r="L1027" s="47">
        <f>VLOOKUP(A1027,'Hospitalisation Details'!A26:M2368,12,FALSE)</f>
        <v>25135</v>
      </c>
      <c r="M1027" s="34">
        <f>VLOOKUP(A11,'Hospitalisation Details'!A9:M2351,6,FALSE)</f>
        <v>49577.66</v>
      </c>
      <c r="N1027" s="35" t="str">
        <f>VLOOKUP(A16,'Hospitalisation Details'!A14:M2356,7,FALSE)</f>
        <v>tier - 1</v>
      </c>
      <c r="O1027" s="35" t="str">
        <f>VLOOKUP(A28,'Hospitalisation Details'!A26:M2368,8,FALSE)</f>
        <v>tier - 1</v>
      </c>
      <c r="P1027" s="35" t="str">
        <f>VLOOKUP(A28,'Hospitalisation Details'!A26:M2368,9,FALSE)</f>
        <v>R1013</v>
      </c>
      <c r="Q1027" s="35">
        <f ca="1">VLOOKUP(A1027,'Hospitalisation Details'!A26:M2368,13,FALSE)</f>
        <v>56</v>
      </c>
      <c r="R1027" s="32"/>
    </row>
    <row r="1028" spans="1:18" ht="15.75" x14ac:dyDescent="0.25">
      <c r="A1028" s="42" t="s">
        <v>1336</v>
      </c>
      <c r="B1028" s="35" t="str">
        <f>VLOOKUP(A1028,'Customer Names'!A1025:D3360,3,FALSE)</f>
        <v>McVay</v>
      </c>
      <c r="C1028" s="35">
        <f>VLOOKUP(A1028,'Medical Examinations'!A1026:M3368,2,FALSE)</f>
        <v>52.37</v>
      </c>
      <c r="D1028" s="35">
        <f>VLOOKUP(A1028,'Medical Examinations'!A1026:M3368,3,FALSE)</f>
        <v>5.0599999999999996</v>
      </c>
      <c r="E1028" s="35" t="str">
        <f>VLOOKUP(A1028,'Medical Examinations'!A1026:M3368,4,FALSE)</f>
        <v>yes</v>
      </c>
      <c r="F1028" s="35" t="str">
        <f>VLOOKUP(A1028,'Medical Examinations'!A1026:M3368,5,FALSE)</f>
        <v>yes</v>
      </c>
      <c r="G1028" s="35" t="str">
        <f>VLOOKUP(A1028,'Medical Examinations'!A1026:M3368,6,FALSE)</f>
        <v>No</v>
      </c>
      <c r="H1028" s="35">
        <f>VLOOKUP(A1028,'Medical Examinations'!$A$2:$M$2344,7,FALSE)</f>
        <v>2</v>
      </c>
      <c r="I1028" s="35" t="str">
        <f>VLOOKUP(A1028,'Medical Examinations'!A1026:M3368,8,FALSE)</f>
        <v>No</v>
      </c>
      <c r="J1028" s="35" t="str">
        <f>VLOOKUP(A1028,'Medical Examinations'!A1026:M3368,9,FALSE)</f>
        <v>OBESITY</v>
      </c>
      <c r="K1028" s="35" t="str">
        <f>VLOOKUP(A1028,'Medical Examinations'!A1026:M3368,10,FALSE)</f>
        <v>NORMAL</v>
      </c>
      <c r="L1028" s="47">
        <f>VLOOKUP(A1028,'Hospitalisation Details'!A27:M2369,12,FALSE)</f>
        <v>36786</v>
      </c>
      <c r="M1028" s="34">
        <f>VLOOKUP(A12,'Hospitalisation Details'!A10:M2352,6,FALSE)</f>
        <v>48970.25</v>
      </c>
      <c r="N1028" s="35" t="str">
        <f>VLOOKUP(A17,'Hospitalisation Details'!A15:M2357,7,FALSE)</f>
        <v>tier - 1</v>
      </c>
      <c r="O1028" s="35" t="str">
        <f>VLOOKUP(A29,'Hospitalisation Details'!A27:M2369,8,FALSE)</f>
        <v>tier - 3</v>
      </c>
      <c r="P1028" s="35" t="str">
        <f>VLOOKUP(A29,'Hospitalisation Details'!A27:M2369,9,FALSE)</f>
        <v>R1013</v>
      </c>
      <c r="Q1028" s="35">
        <f ca="1">VLOOKUP(A1028,'Hospitalisation Details'!A27:M2369,13,FALSE)</f>
        <v>24</v>
      </c>
      <c r="R1028" s="32"/>
    </row>
    <row r="1029" spans="1:18" ht="15.75" x14ac:dyDescent="0.25">
      <c r="A1029" s="43" t="s">
        <v>1335</v>
      </c>
      <c r="B1029" s="35" t="str">
        <f>VLOOKUP(A1029,'Customer Names'!A1026:D3361,3,FALSE)</f>
        <v>Vinson</v>
      </c>
      <c r="C1029" s="35">
        <f>VLOOKUP(A1029,'Medical Examinations'!A1027:M3369,2,FALSE)</f>
        <v>40.369999999999997</v>
      </c>
      <c r="D1029" s="35">
        <f>VLOOKUP(A1029,'Medical Examinations'!A1027:M3369,3,FALSE)</f>
        <v>8.2100000000000009</v>
      </c>
      <c r="E1029" s="35" t="str">
        <f>VLOOKUP(A1029,'Medical Examinations'!A1027:M3369,4,FALSE)</f>
        <v>No</v>
      </c>
      <c r="F1029" s="35" t="str">
        <f>VLOOKUP(A1029,'Medical Examinations'!A1027:M3369,5,FALSE)</f>
        <v>No</v>
      </c>
      <c r="G1029" s="35" t="str">
        <f>VLOOKUP(A1029,'Medical Examinations'!A1027:M3369,6,FALSE)</f>
        <v>No</v>
      </c>
      <c r="H1029" s="35">
        <f>VLOOKUP(A1029,'Medical Examinations'!$A$2:$M$2344,7,FALSE)</f>
        <v>0</v>
      </c>
      <c r="I1029" s="35" t="str">
        <f>VLOOKUP(A1029,'Medical Examinations'!A1027:M3369,8,FALSE)</f>
        <v>No</v>
      </c>
      <c r="J1029" s="35" t="str">
        <f>VLOOKUP(A1029,'Medical Examinations'!A1027:M3369,9,FALSE)</f>
        <v>OBESITY</v>
      </c>
      <c r="K1029" s="35" t="str">
        <f>VLOOKUP(A1029,'Medical Examinations'!A1027:M3369,10,FALSE)</f>
        <v>DIABETES</v>
      </c>
      <c r="L1029" s="47">
        <f>VLOOKUP(A1029,'Hospitalisation Details'!A28:M2370,12,FALSE)</f>
        <v>24094</v>
      </c>
      <c r="M1029" s="34">
        <f>VLOOKUP(A4,'Hospitalisation Details'!A2:M2344,6,FALSE)</f>
        <v>63770.43</v>
      </c>
      <c r="N1029" s="35" t="str">
        <f>VLOOKUP(A18,'Hospitalisation Details'!A16:M2358,7,FALSE)</f>
        <v>tier - 1</v>
      </c>
      <c r="O1029" s="35" t="str">
        <f>VLOOKUP(A30,'Hospitalisation Details'!A28:M2370,8,FALSE)</f>
        <v>tier - 1</v>
      </c>
      <c r="P1029" s="35" t="str">
        <f>VLOOKUP(A30,'Hospitalisation Details'!A28:M2370,9,FALSE)</f>
        <v>R1012</v>
      </c>
      <c r="Q1029" s="35">
        <f ca="1">VLOOKUP(A1029,'Hospitalisation Details'!A28:M2370,13,FALSE)</f>
        <v>59</v>
      </c>
      <c r="R1029" s="32"/>
    </row>
    <row r="1030" spans="1:18" ht="15.75" x14ac:dyDescent="0.25">
      <c r="A1030" s="42" t="s">
        <v>1334</v>
      </c>
      <c r="B1030" s="35" t="str">
        <f>VLOOKUP(A1030,'Customer Names'!A1027:D3362,3,FALSE)</f>
        <v>Astrike-Davis</v>
      </c>
      <c r="C1030" s="35">
        <f>VLOOKUP(A1030,'Medical Examinations'!A1028:M3370,2,FALSE)</f>
        <v>41.47</v>
      </c>
      <c r="D1030" s="35">
        <f>VLOOKUP(A1030,'Medical Examinations'!A1028:M3370,3,FALSE)</f>
        <v>10.34</v>
      </c>
      <c r="E1030" s="35" t="str">
        <f>VLOOKUP(A1030,'Medical Examinations'!A1028:M3370,4,FALSE)</f>
        <v>No</v>
      </c>
      <c r="F1030" s="35" t="str">
        <f>VLOOKUP(A1030,'Medical Examinations'!A1028:M3370,5,FALSE)</f>
        <v>No</v>
      </c>
      <c r="G1030" s="35" t="str">
        <f>VLOOKUP(A1030,'Medical Examinations'!A1028:M3370,6,FALSE)</f>
        <v>No</v>
      </c>
      <c r="H1030" s="35">
        <f>VLOOKUP(A1030,'Medical Examinations'!$A$2:$M$2344,7,FALSE)</f>
        <v>2</v>
      </c>
      <c r="I1030" s="35" t="str">
        <f>VLOOKUP(A1030,'Medical Examinations'!A1028:M3370,8,FALSE)</f>
        <v>No</v>
      </c>
      <c r="J1030" s="35" t="str">
        <f>VLOOKUP(A1030,'Medical Examinations'!A1028:M3370,9,FALSE)</f>
        <v>OBESITY</v>
      </c>
      <c r="K1030" s="35" t="str">
        <f>VLOOKUP(A1030,'Medical Examinations'!A1028:M3370,10,FALSE)</f>
        <v>DIABETES</v>
      </c>
      <c r="L1030" s="47">
        <f>VLOOKUP(A1030,'Hospitalisation Details'!A29:M2371,12,FALSE)</f>
        <v>26958</v>
      </c>
      <c r="M1030" s="34">
        <f>VLOOKUP(A14,'Hospitalisation Details'!A12:M2354,6,FALSE)</f>
        <v>48824.45</v>
      </c>
      <c r="N1030" s="35" t="str">
        <f>VLOOKUP(A19,'Hospitalisation Details'!A17:M2359,7,FALSE)</f>
        <v>tier - 1</v>
      </c>
      <c r="O1030" s="35" t="str">
        <f>VLOOKUP(A31,'Hospitalisation Details'!A29:M2371,8,FALSE)</f>
        <v>tier - 3</v>
      </c>
      <c r="P1030" s="35" t="str">
        <f>VLOOKUP(A31,'Hospitalisation Details'!A29:M2371,9,FALSE)</f>
        <v>R1012</v>
      </c>
      <c r="Q1030" s="35">
        <f ca="1">VLOOKUP(A1030,'Hospitalisation Details'!A29:M2371,13,FALSE)</f>
        <v>51</v>
      </c>
      <c r="R1030" s="32"/>
    </row>
    <row r="1031" spans="1:18" ht="15.75" x14ac:dyDescent="0.25">
      <c r="A1031" s="43" t="s">
        <v>1333</v>
      </c>
      <c r="B1031" s="35" t="str">
        <f>VLOOKUP(A1031,'Customer Names'!A1028:D3363,3,FALSE)</f>
        <v>Harder</v>
      </c>
      <c r="C1031" s="35">
        <f>VLOOKUP(A1031,'Medical Examinations'!A1029:M3371,2,FALSE)</f>
        <v>33.725000000000001</v>
      </c>
      <c r="D1031" s="35">
        <f>VLOOKUP(A1031,'Medical Examinations'!A1029:M3371,3,FALSE)</f>
        <v>5.51</v>
      </c>
      <c r="E1031" s="35" t="str">
        <f>VLOOKUP(A1031,'Medical Examinations'!A1029:M3371,4,FALSE)</f>
        <v>yes</v>
      </c>
      <c r="F1031" s="35" t="str">
        <f>VLOOKUP(A1031,'Medical Examinations'!A1029:M3371,5,FALSE)</f>
        <v>No</v>
      </c>
      <c r="G1031" s="35" t="str">
        <f>VLOOKUP(A1031,'Medical Examinations'!A1029:M3371,6,FALSE)</f>
        <v>No</v>
      </c>
      <c r="H1031" s="35">
        <f>VLOOKUP(A1031,'Medical Examinations'!$A$2:$M$2344,7,FALSE)</f>
        <v>2</v>
      </c>
      <c r="I1031" s="35" t="str">
        <f>VLOOKUP(A1031,'Medical Examinations'!A1029:M3371,8,FALSE)</f>
        <v>No</v>
      </c>
      <c r="J1031" s="35" t="str">
        <f>VLOOKUP(A1031,'Medical Examinations'!A1029:M3371,9,FALSE)</f>
        <v>OBESITY</v>
      </c>
      <c r="K1031" s="35" t="str">
        <f>VLOOKUP(A1031,'Medical Examinations'!A1029:M3371,10,FALSE)</f>
        <v>NORMAL</v>
      </c>
      <c r="L1031" s="47">
        <f>VLOOKUP(A1031,'Hospitalisation Details'!A30:M2372,12,FALSE)</f>
        <v>24297</v>
      </c>
      <c r="M1031" s="34">
        <f>VLOOKUP(A15,'Hospitalisation Details'!A13:M2355,6,FALSE)</f>
        <v>48675.519999999997</v>
      </c>
      <c r="N1031" s="35" t="str">
        <f>VLOOKUP(A20,'Hospitalisation Details'!A18:M2360,7,FALSE)</f>
        <v>tier - 2</v>
      </c>
      <c r="O1031" s="35" t="str">
        <f>VLOOKUP(A32,'Hospitalisation Details'!A30:M2372,8,FALSE)</f>
        <v>tier - 1</v>
      </c>
      <c r="P1031" s="35" t="str">
        <f>VLOOKUP(A32,'Hospitalisation Details'!A30:M2372,9,FALSE)</f>
        <v>R1013</v>
      </c>
      <c r="Q1031" s="35">
        <f ca="1">VLOOKUP(A1031,'Hospitalisation Details'!A30:M2372,13,FALSE)</f>
        <v>58</v>
      </c>
      <c r="R1031" s="32"/>
    </row>
    <row r="1032" spans="1:18" ht="15.75" x14ac:dyDescent="0.25">
      <c r="A1032" s="42" t="s">
        <v>1332</v>
      </c>
      <c r="B1032" s="35" t="str">
        <f>VLOOKUP(A1032,'Customer Names'!A1029:D3364,3,FALSE)</f>
        <v>Bell</v>
      </c>
      <c r="C1032" s="35">
        <f>VLOOKUP(A1032,'Medical Examinations'!A1030:M3372,2,FALSE)</f>
        <v>28.1</v>
      </c>
      <c r="D1032" s="35">
        <f>VLOOKUP(A1032,'Medical Examinations'!A1030:M3372,3,FALSE)</f>
        <v>11.2</v>
      </c>
      <c r="E1032" s="35" t="str">
        <f>VLOOKUP(A1032,'Medical Examinations'!A1030:M3372,4,FALSE)</f>
        <v>No</v>
      </c>
      <c r="F1032" s="35" t="str">
        <f>VLOOKUP(A1032,'Medical Examinations'!A1030:M3372,5,FALSE)</f>
        <v>No</v>
      </c>
      <c r="G1032" s="35" t="str">
        <f>VLOOKUP(A1032,'Medical Examinations'!A1030:M3372,6,FALSE)</f>
        <v>No</v>
      </c>
      <c r="H1032" s="35">
        <f>VLOOKUP(A1032,'Medical Examinations'!$A$2:$M$2344,7,FALSE)</f>
        <v>0</v>
      </c>
      <c r="I1032" s="35" t="str">
        <f>VLOOKUP(A1032,'Medical Examinations'!A1030:M3372,8,FALSE)</f>
        <v>No</v>
      </c>
      <c r="J1032" s="35" t="str">
        <f>VLOOKUP(A1032,'Medical Examinations'!A1030:M3372,9,FALSE)</f>
        <v>OVERWEIGHT</v>
      </c>
      <c r="K1032" s="35" t="str">
        <f>VLOOKUP(A1032,'Medical Examinations'!A1030:M3372,10,FALSE)</f>
        <v>DIABETES</v>
      </c>
      <c r="L1032" s="47">
        <f>VLOOKUP(A1032,'Hospitalisation Details'!A31:M2373,12,FALSE)</f>
        <v>23912</v>
      </c>
      <c r="M1032" s="34">
        <f>VLOOKUP(A16,'Hospitalisation Details'!A14:M2356,6,FALSE)</f>
        <v>48673.56</v>
      </c>
      <c r="N1032" s="35" t="str">
        <f>VLOOKUP(A21,'Hospitalisation Details'!A19:M2361,7,FALSE)</f>
        <v>tier - 1</v>
      </c>
      <c r="O1032" s="35" t="str">
        <f>VLOOKUP(A33,'Hospitalisation Details'!A31:M2373,8,FALSE)</f>
        <v>tier - 3</v>
      </c>
      <c r="P1032" s="35" t="str">
        <f>VLOOKUP(A33,'Hospitalisation Details'!A31:M2373,9,FALSE)</f>
        <v>R1024</v>
      </c>
      <c r="Q1032" s="35">
        <f ca="1">VLOOKUP(A1032,'Hospitalisation Details'!A31:M2373,13,FALSE)</f>
        <v>59</v>
      </c>
      <c r="R1032" s="32"/>
    </row>
    <row r="1033" spans="1:18" ht="15.75" x14ac:dyDescent="0.25">
      <c r="A1033" s="43" t="s">
        <v>1331</v>
      </c>
      <c r="B1033" s="35" t="str">
        <f>VLOOKUP(A1033,'Customer Names'!A1030:D3365,3,FALSE)</f>
        <v>Dawes</v>
      </c>
      <c r="C1033" s="35">
        <f>VLOOKUP(A1033,'Medical Examinations'!A1031:M3373,2,FALSE)</f>
        <v>37.43</v>
      </c>
      <c r="D1033" s="35">
        <f>VLOOKUP(A1033,'Medical Examinations'!A1031:M3373,3,FALSE)</f>
        <v>4.3499999999999996</v>
      </c>
      <c r="E1033" s="35" t="str">
        <f>VLOOKUP(A1033,'Medical Examinations'!A1031:M3373,4,FALSE)</f>
        <v>yes</v>
      </c>
      <c r="F1033" s="35" t="str">
        <f>VLOOKUP(A1033,'Medical Examinations'!A1031:M3373,5,FALSE)</f>
        <v>No</v>
      </c>
      <c r="G1033" s="35" t="str">
        <f>VLOOKUP(A1033,'Medical Examinations'!A1031:M3373,6,FALSE)</f>
        <v>Yes</v>
      </c>
      <c r="H1033" s="35">
        <f>VLOOKUP(A1033,'Medical Examinations'!$A$2:$M$2344,7,FALSE)</f>
        <v>1</v>
      </c>
      <c r="I1033" s="35" t="str">
        <f>VLOOKUP(A1033,'Medical Examinations'!A1031:M3373,8,FALSE)</f>
        <v>No</v>
      </c>
      <c r="J1033" s="35" t="str">
        <f>VLOOKUP(A1033,'Medical Examinations'!A1031:M3373,9,FALSE)</f>
        <v>OBESITY</v>
      </c>
      <c r="K1033" s="35" t="str">
        <f>VLOOKUP(A1033,'Medical Examinations'!A1031:M3373,10,FALSE)</f>
        <v>NORMAL</v>
      </c>
      <c r="L1033" s="47">
        <f>VLOOKUP(A1033,'Hospitalisation Details'!A32:M2374,12,FALSE)</f>
        <v>25429</v>
      </c>
      <c r="M1033" s="34">
        <f>VLOOKUP(A17,'Hospitalisation Details'!A15:M2357,6,FALSE)</f>
        <v>48549.18</v>
      </c>
      <c r="N1033" s="35" t="str">
        <f>VLOOKUP(A22,'Hospitalisation Details'!A20:M2362,7,FALSE)</f>
        <v>tier - 1</v>
      </c>
      <c r="O1033" s="35" t="str">
        <f>VLOOKUP(A34,'Hospitalisation Details'!A32:M2374,8,FALSE)</f>
        <v>tier - 1</v>
      </c>
      <c r="P1033" s="35" t="str">
        <f>VLOOKUP(A34,'Hospitalisation Details'!A32:M2374,9,FALSE)</f>
        <v>R1013</v>
      </c>
      <c r="Q1033" s="35">
        <f ca="1">VLOOKUP(A1033,'Hospitalisation Details'!A32:M2374,13,FALSE)</f>
        <v>55</v>
      </c>
      <c r="R1033" s="32"/>
    </row>
    <row r="1034" spans="1:18" ht="15.75" x14ac:dyDescent="0.25">
      <c r="A1034" s="42" t="s">
        <v>1330</v>
      </c>
      <c r="B1034" s="35" t="str">
        <f>VLOOKUP(A1034,'Customer Names'!A1031:D3366,3,FALSE)</f>
        <v>Larios</v>
      </c>
      <c r="C1034" s="35">
        <f>VLOOKUP(A1034,'Medical Examinations'!A1032:M3374,2,FALSE)</f>
        <v>23.7</v>
      </c>
      <c r="D1034" s="35">
        <f>VLOOKUP(A1034,'Medical Examinations'!A1032:M3374,3,FALSE)</f>
        <v>10.45</v>
      </c>
      <c r="E1034" s="35" t="str">
        <f>VLOOKUP(A1034,'Medical Examinations'!A1032:M3374,4,FALSE)</f>
        <v>No</v>
      </c>
      <c r="F1034" s="35" t="str">
        <f>VLOOKUP(A1034,'Medical Examinations'!A1032:M3374,5,FALSE)</f>
        <v>No</v>
      </c>
      <c r="G1034" s="35" t="str">
        <f>VLOOKUP(A1034,'Medical Examinations'!A1032:M3374,6,FALSE)</f>
        <v>No</v>
      </c>
      <c r="H1034" s="35">
        <f>VLOOKUP(A1034,'Medical Examinations'!$A$2:$M$2344,7,FALSE)</f>
        <v>0</v>
      </c>
      <c r="I1034" s="35" t="str">
        <f>VLOOKUP(A1034,'Medical Examinations'!A1032:M3374,8,FALSE)</f>
        <v>No</v>
      </c>
      <c r="J1034" s="35" t="str">
        <f>VLOOKUP(A1034,'Medical Examinations'!A1032:M3374,9,FALSE)</f>
        <v>NORMAL WEIGHT</v>
      </c>
      <c r="K1034" s="35" t="str">
        <f>VLOOKUP(A1034,'Medical Examinations'!A1032:M3374,10,FALSE)</f>
        <v>DIABETES</v>
      </c>
      <c r="L1034" s="47">
        <f>VLOOKUP(A1034,'Hospitalisation Details'!A33:M2375,12,FALSE)</f>
        <v>24080</v>
      </c>
      <c r="M1034" s="34">
        <f>VLOOKUP(A18,'Hospitalisation Details'!A16:M2358,6,FALSE)</f>
        <v>48517.56</v>
      </c>
      <c r="N1034" s="35" t="str">
        <f>VLOOKUP(A23,'Hospitalisation Details'!A21:M2363,7,FALSE)</f>
        <v>tier - 1</v>
      </c>
      <c r="O1034" s="35" t="str">
        <f>VLOOKUP(A35,'Hospitalisation Details'!A33:M2375,8,FALSE)</f>
        <v>tier - 3</v>
      </c>
      <c r="P1034" s="35" t="str">
        <f>VLOOKUP(A35,'Hospitalisation Details'!A33:M2375,9,FALSE)</f>
        <v>R1013</v>
      </c>
      <c r="Q1034" s="35">
        <f ca="1">VLOOKUP(A1034,'Hospitalisation Details'!A33:M2375,13,FALSE)</f>
        <v>59</v>
      </c>
      <c r="R1034" s="32"/>
    </row>
    <row r="1035" spans="1:18" ht="15.75" x14ac:dyDescent="0.25">
      <c r="A1035" s="43" t="s">
        <v>1329</v>
      </c>
      <c r="B1035" s="35" t="str">
        <f>VLOOKUP(A1035,'Customer Names'!A1032:D3367,3,FALSE)</f>
        <v>Yaremczuk</v>
      </c>
      <c r="C1035" s="35">
        <f>VLOOKUP(A1035,'Medical Examinations'!A1033:M3375,2,FALSE)</f>
        <v>24.795000000000002</v>
      </c>
      <c r="D1035" s="35">
        <f>VLOOKUP(A1035,'Medical Examinations'!A1033:M3375,3,FALSE)</f>
        <v>4.07</v>
      </c>
      <c r="E1035" s="35" t="str">
        <f>VLOOKUP(A1035,'Medical Examinations'!A1033:M3375,4,FALSE)</f>
        <v>yes</v>
      </c>
      <c r="F1035" s="35" t="str">
        <f>VLOOKUP(A1035,'Medical Examinations'!A1033:M3375,5,FALSE)</f>
        <v>No</v>
      </c>
      <c r="G1035" s="35" t="str">
        <f>VLOOKUP(A1035,'Medical Examinations'!A1033:M3375,6,FALSE)</f>
        <v>Yes</v>
      </c>
      <c r="H1035" s="35">
        <f>VLOOKUP(A1035,'Medical Examinations'!$A$2:$M$2344,7,FALSE)</f>
        <v>1</v>
      </c>
      <c r="I1035" s="35" t="str">
        <f>VLOOKUP(A1035,'Medical Examinations'!A1033:M3375,8,FALSE)</f>
        <v>No</v>
      </c>
      <c r="J1035" s="35" t="str">
        <f>VLOOKUP(A1035,'Medical Examinations'!A1033:M3375,9,FALSE)</f>
        <v>NORMAL WEIGHT</v>
      </c>
      <c r="K1035" s="35" t="str">
        <f>VLOOKUP(A1035,'Medical Examinations'!A1033:M3375,10,FALSE)</f>
        <v>NORMAL</v>
      </c>
      <c r="L1035" s="47">
        <f>VLOOKUP(A1035,'Hospitalisation Details'!A34:M2376,12,FALSE)</f>
        <v>25517</v>
      </c>
      <c r="M1035" s="34">
        <f>VLOOKUP(A19,'Hospitalisation Details'!A17:M2359,6,FALSE)</f>
        <v>48173.36</v>
      </c>
      <c r="N1035" s="35" t="str">
        <f>VLOOKUP(A24,'Hospitalisation Details'!A22:M2364,7,FALSE)</f>
        <v>tier - 1</v>
      </c>
      <c r="O1035" s="35" t="str">
        <f>VLOOKUP(A36,'Hospitalisation Details'!A34:M2376,8,FALSE)</f>
        <v>tier - 1</v>
      </c>
      <c r="P1035" s="35" t="str">
        <f>VLOOKUP(A36,'Hospitalisation Details'!A34:M2376,9,FALSE)</f>
        <v>R1012</v>
      </c>
      <c r="Q1035" s="35">
        <f ca="1">VLOOKUP(A1035,'Hospitalisation Details'!A34:M2376,13,FALSE)</f>
        <v>55</v>
      </c>
      <c r="R1035" s="32"/>
    </row>
    <row r="1036" spans="1:18" ht="15.75" x14ac:dyDescent="0.25">
      <c r="A1036" s="42" t="s">
        <v>1328</v>
      </c>
      <c r="B1036" s="35" t="str">
        <f>VLOOKUP(A1036,'Customer Names'!A1033:D3368,3,FALSE)</f>
        <v>Knight</v>
      </c>
      <c r="C1036" s="35">
        <f>VLOOKUP(A1036,'Medical Examinations'!A1034:M3376,2,FALSE)</f>
        <v>31.9</v>
      </c>
      <c r="D1036" s="35">
        <f>VLOOKUP(A1036,'Medical Examinations'!A1034:M3376,3,FALSE)</f>
        <v>8.34</v>
      </c>
      <c r="E1036" s="35" t="str">
        <f>VLOOKUP(A1036,'Medical Examinations'!A1034:M3376,4,FALSE)</f>
        <v>No</v>
      </c>
      <c r="F1036" s="35" t="str">
        <f>VLOOKUP(A1036,'Medical Examinations'!A1034:M3376,5,FALSE)</f>
        <v>No</v>
      </c>
      <c r="G1036" s="35" t="str">
        <f>VLOOKUP(A1036,'Medical Examinations'!A1034:M3376,6,FALSE)</f>
        <v>No</v>
      </c>
      <c r="H1036" s="35">
        <f>VLOOKUP(A1036,'Medical Examinations'!$A$2:$M$2344,7,FALSE)</f>
        <v>0</v>
      </c>
      <c r="I1036" s="35" t="str">
        <f>VLOOKUP(A1036,'Medical Examinations'!A1034:M3376,8,FALSE)</f>
        <v>No</v>
      </c>
      <c r="J1036" s="35" t="str">
        <f>VLOOKUP(A1036,'Medical Examinations'!A1034:M3376,9,FALSE)</f>
        <v>OBESITY</v>
      </c>
      <c r="K1036" s="35" t="str">
        <f>VLOOKUP(A1036,'Medical Examinations'!A1034:M3376,10,FALSE)</f>
        <v>DIABETES</v>
      </c>
      <c r="L1036" s="47">
        <f>VLOOKUP(A1036,'Hospitalisation Details'!A35:M2377,12,FALSE)</f>
        <v>25154</v>
      </c>
      <c r="M1036" s="34">
        <f>VLOOKUP(A20,'Hospitalisation Details'!A18:M2360,6,FALSE)</f>
        <v>47928.03</v>
      </c>
      <c r="N1036" s="35" t="str">
        <f>VLOOKUP(A25,'Hospitalisation Details'!A23:M2365,7,FALSE)</f>
        <v>tier - 2</v>
      </c>
      <c r="O1036" s="35" t="str">
        <f>VLOOKUP(A37,'Hospitalisation Details'!A35:M2377,8,FALSE)</f>
        <v>tier - 3</v>
      </c>
      <c r="P1036" s="35" t="str">
        <f>VLOOKUP(A37,'Hospitalisation Details'!A35:M2377,9,FALSE)</f>
        <v>R1011</v>
      </c>
      <c r="Q1036" s="35">
        <f ca="1">VLOOKUP(A1036,'Hospitalisation Details'!A35:M2377,13,FALSE)</f>
        <v>56</v>
      </c>
      <c r="R1036" s="32"/>
    </row>
    <row r="1037" spans="1:18" ht="15.75" x14ac:dyDescent="0.25">
      <c r="A1037" s="43" t="s">
        <v>1327</v>
      </c>
      <c r="B1037" s="35" t="str">
        <f>VLOOKUP(A1037,'Customer Names'!A1034:D3369,3,FALSE)</f>
        <v>Eversman</v>
      </c>
      <c r="C1037" s="35">
        <f>VLOOKUP(A1037,'Medical Examinations'!A1035:M3377,2,FALSE)</f>
        <v>32.68</v>
      </c>
      <c r="D1037" s="35">
        <f>VLOOKUP(A1037,'Medical Examinations'!A1035:M3377,3,FALSE)</f>
        <v>7.41</v>
      </c>
      <c r="E1037" s="35" t="str">
        <f>VLOOKUP(A1037,'Medical Examinations'!A1035:M3377,4,FALSE)</f>
        <v>No</v>
      </c>
      <c r="F1037" s="35" t="str">
        <f>VLOOKUP(A1037,'Medical Examinations'!A1035:M3377,5,FALSE)</f>
        <v>No</v>
      </c>
      <c r="G1037" s="35" t="str">
        <f>VLOOKUP(A1037,'Medical Examinations'!A1035:M3377,6,FALSE)</f>
        <v>No</v>
      </c>
      <c r="H1037" s="35">
        <f>VLOOKUP(A1037,'Medical Examinations'!$A$2:$M$2344,7,FALSE)</f>
        <v>0</v>
      </c>
      <c r="I1037" s="35" t="str">
        <f>VLOOKUP(A1037,'Medical Examinations'!A1035:M3377,8,FALSE)</f>
        <v>No</v>
      </c>
      <c r="J1037" s="35" t="str">
        <f>VLOOKUP(A1037,'Medical Examinations'!A1035:M3377,9,FALSE)</f>
        <v>OBESITY</v>
      </c>
      <c r="K1037" s="35" t="str">
        <f>VLOOKUP(A1037,'Medical Examinations'!A1035:M3377,10,FALSE)</f>
        <v>DIABETES</v>
      </c>
      <c r="L1037" s="47">
        <f>VLOOKUP(A1037,'Hospitalisation Details'!A36:M2378,12,FALSE)</f>
        <v>25155</v>
      </c>
      <c r="M1037" s="34">
        <f>VLOOKUP(A21,'Hospitalisation Details'!A19:M2361,6,FALSE)</f>
        <v>47896.79</v>
      </c>
      <c r="N1037" s="35" t="str">
        <f>VLOOKUP(A26,'Hospitalisation Details'!A24:M2366,7,FALSE)</f>
        <v>tier - 2</v>
      </c>
      <c r="O1037" s="35" t="str">
        <f>VLOOKUP(A38,'Hospitalisation Details'!A36:M2378,8,FALSE)</f>
        <v>tier - 1</v>
      </c>
      <c r="P1037" s="35" t="str">
        <f>VLOOKUP(A38,'Hospitalisation Details'!A36:M2378,9,FALSE)</f>
        <v>R1013</v>
      </c>
      <c r="Q1037" s="35">
        <f ca="1">VLOOKUP(A1037,'Hospitalisation Details'!A36:M2378,13,FALSE)</f>
        <v>56</v>
      </c>
      <c r="R1037" s="32"/>
    </row>
    <row r="1038" spans="1:18" ht="15.75" x14ac:dyDescent="0.25">
      <c r="A1038" s="42" t="s">
        <v>1326</v>
      </c>
      <c r="B1038" s="35" t="str">
        <f>VLOOKUP(A1038,'Customer Names'!A1035:D3370,3,FALSE)</f>
        <v>Hickory</v>
      </c>
      <c r="C1038" s="35">
        <f>VLOOKUP(A1038,'Medical Examinations'!A1036:M3378,2,FALSE)</f>
        <v>47.13</v>
      </c>
      <c r="D1038" s="35">
        <f>VLOOKUP(A1038,'Medical Examinations'!A1036:M3378,3,FALSE)</f>
        <v>4.3099999999999996</v>
      </c>
      <c r="E1038" s="35" t="str">
        <f>VLOOKUP(A1038,'Medical Examinations'!A1036:M3378,4,FALSE)</f>
        <v>No</v>
      </c>
      <c r="F1038" s="35" t="str">
        <f>VLOOKUP(A1038,'Medical Examinations'!A1036:M3378,5,FALSE)</f>
        <v>No</v>
      </c>
      <c r="G1038" s="35" t="str">
        <f>VLOOKUP(A1038,'Medical Examinations'!A1036:M3378,6,FALSE)</f>
        <v>No</v>
      </c>
      <c r="H1038" s="35">
        <f>VLOOKUP(A1038,'Medical Examinations'!$A$2:$M$2344,7,FALSE)</f>
        <v>0</v>
      </c>
      <c r="I1038" s="35" t="str">
        <f>VLOOKUP(A1038,'Medical Examinations'!A1036:M3378,8,FALSE)</f>
        <v>No</v>
      </c>
      <c r="J1038" s="35" t="str">
        <f>VLOOKUP(A1038,'Medical Examinations'!A1036:M3378,9,FALSE)</f>
        <v>OBESITY</v>
      </c>
      <c r="K1038" s="35" t="str">
        <f>VLOOKUP(A1038,'Medical Examinations'!A1036:M3378,10,FALSE)</f>
        <v>NORMAL</v>
      </c>
      <c r="L1038" s="47">
        <f>VLOOKUP(A1038,'Hospitalisation Details'!A37:M2379,12,FALSE)</f>
        <v>34583</v>
      </c>
      <c r="M1038" s="34">
        <f>VLOOKUP(A22,'Hospitalisation Details'!A20:M2362,6,FALSE)</f>
        <v>47496.49</v>
      </c>
      <c r="N1038" s="35" t="str">
        <f>VLOOKUP(A27,'Hospitalisation Details'!A25:M2367,7,FALSE)</f>
        <v>tier - 1</v>
      </c>
      <c r="O1038" s="35" t="str">
        <f>VLOOKUP(A39,'Hospitalisation Details'!A37:M2379,8,FALSE)</f>
        <v>tier - 2</v>
      </c>
      <c r="P1038" s="35" t="str">
        <f>VLOOKUP(A39,'Hospitalisation Details'!A37:M2379,9,FALSE)</f>
        <v>R1016</v>
      </c>
      <c r="Q1038" s="35">
        <f ca="1">VLOOKUP(A1038,'Hospitalisation Details'!A37:M2379,13,FALSE)</f>
        <v>30</v>
      </c>
      <c r="R1038" s="32"/>
    </row>
    <row r="1039" spans="1:18" ht="15.75" x14ac:dyDescent="0.25">
      <c r="A1039" s="43" t="s">
        <v>1325</v>
      </c>
      <c r="B1039" s="35" t="str">
        <f>VLOOKUP(A1039,'Customer Names'!A1036:D3371,3,FALSE)</f>
        <v>Mooney</v>
      </c>
      <c r="C1039" s="35">
        <f>VLOOKUP(A1039,'Medical Examinations'!A1037:M3379,2,FALSE)</f>
        <v>36.67</v>
      </c>
      <c r="D1039" s="35">
        <f>VLOOKUP(A1039,'Medical Examinations'!A1037:M3379,3,FALSE)</f>
        <v>10.83</v>
      </c>
      <c r="E1039" s="35" t="str">
        <f>VLOOKUP(A1039,'Medical Examinations'!A1037:M3379,4,FALSE)</f>
        <v>No</v>
      </c>
      <c r="F1039" s="35" t="str">
        <f>VLOOKUP(A1039,'Medical Examinations'!A1037:M3379,5,FALSE)</f>
        <v>No</v>
      </c>
      <c r="G1039" s="35" t="str">
        <f>VLOOKUP(A1039,'Medical Examinations'!A1037:M3379,6,FALSE)</f>
        <v>No</v>
      </c>
      <c r="H1039" s="35">
        <f>VLOOKUP(A1039,'Medical Examinations'!$A$2:$M$2344,7,FALSE)</f>
        <v>0</v>
      </c>
      <c r="I1039" s="35" t="str">
        <f>VLOOKUP(A1039,'Medical Examinations'!A1037:M3379,8,FALSE)</f>
        <v>No</v>
      </c>
      <c r="J1039" s="35" t="str">
        <f>VLOOKUP(A1039,'Medical Examinations'!A1037:M3379,9,FALSE)</f>
        <v>OBESITY</v>
      </c>
      <c r="K1039" s="35" t="str">
        <f>VLOOKUP(A1039,'Medical Examinations'!A1037:M3379,10,FALSE)</f>
        <v>DIABETES</v>
      </c>
      <c r="L1039" s="47">
        <f>VLOOKUP(A1039,'Hospitalisation Details'!A38:M2380,12,FALSE)</f>
        <v>26287</v>
      </c>
      <c r="M1039" s="34">
        <f>VLOOKUP(A23,'Hospitalisation Details'!A21:M2363,6,FALSE)</f>
        <v>47462.89</v>
      </c>
      <c r="N1039" s="35" t="str">
        <f>VLOOKUP(A28,'Hospitalisation Details'!A26:M2368,7,FALSE)</f>
        <v>tier - 2</v>
      </c>
      <c r="O1039" s="35" t="str">
        <f>VLOOKUP(A40,'Hospitalisation Details'!A38:M2380,8,FALSE)</f>
        <v>tier - 2</v>
      </c>
      <c r="P1039" s="35" t="str">
        <f>VLOOKUP(A40,'Hospitalisation Details'!A38:M2380,9,FALSE)</f>
        <v>R1012</v>
      </c>
      <c r="Q1039" s="35">
        <f ca="1">VLOOKUP(A1039,'Hospitalisation Details'!A38:M2380,13,FALSE)</f>
        <v>53</v>
      </c>
      <c r="R1039" s="32"/>
    </row>
    <row r="1040" spans="1:18" ht="15.75" x14ac:dyDescent="0.25">
      <c r="A1040" s="42" t="s">
        <v>1324</v>
      </c>
      <c r="B1040" s="35" t="str">
        <f>VLOOKUP(A1040,'Customer Names'!A1037:D3372,3,FALSE)</f>
        <v>Craighead</v>
      </c>
      <c r="C1040" s="35">
        <f>VLOOKUP(A1040,'Medical Examinations'!A1038:M3380,2,FALSE)</f>
        <v>33.630000000000003</v>
      </c>
      <c r="D1040" s="35">
        <f>VLOOKUP(A1040,'Medical Examinations'!A1038:M3380,3,FALSE)</f>
        <v>11.31</v>
      </c>
      <c r="E1040" s="35" t="str">
        <f>VLOOKUP(A1040,'Medical Examinations'!A1038:M3380,4,FALSE)</f>
        <v>No</v>
      </c>
      <c r="F1040" s="35" t="str">
        <f>VLOOKUP(A1040,'Medical Examinations'!A1038:M3380,5,FALSE)</f>
        <v>No</v>
      </c>
      <c r="G1040" s="35" t="str">
        <f>VLOOKUP(A1040,'Medical Examinations'!A1038:M3380,6,FALSE)</f>
        <v>No</v>
      </c>
      <c r="H1040" s="35">
        <f>VLOOKUP(A1040,'Medical Examinations'!$A$2:$M$2344,7,FALSE)</f>
        <v>0</v>
      </c>
      <c r="I1040" s="35" t="str">
        <f>VLOOKUP(A1040,'Medical Examinations'!A1038:M3380,8,FALSE)</f>
        <v>No</v>
      </c>
      <c r="J1040" s="35" t="str">
        <f>VLOOKUP(A1040,'Medical Examinations'!A1038:M3380,9,FALSE)</f>
        <v>OBESITY</v>
      </c>
      <c r="K1040" s="35" t="str">
        <f>VLOOKUP(A1040,'Medical Examinations'!A1038:M3380,10,FALSE)</f>
        <v>DIABETES</v>
      </c>
      <c r="L1040" s="47">
        <f>VLOOKUP(A1040,'Hospitalisation Details'!A39:M2381,12,FALSE)</f>
        <v>25047</v>
      </c>
      <c r="M1040" s="34">
        <f>VLOOKUP(A24,'Hospitalisation Details'!A22:M2364,6,FALSE)</f>
        <v>47403.88</v>
      </c>
      <c r="N1040" s="35" t="str">
        <f>VLOOKUP(A29,'Hospitalisation Details'!A27:M2369,7,FALSE)</f>
        <v>tier - 2</v>
      </c>
      <c r="O1040" s="35" t="str">
        <f>VLOOKUP(A41,'Hospitalisation Details'!A39:M2381,8,FALSE)</f>
        <v>tier - 2</v>
      </c>
      <c r="P1040" s="35" t="str">
        <f>VLOOKUP(A41,'Hospitalisation Details'!A39:M2381,9,FALSE)</f>
        <v>R1013</v>
      </c>
      <c r="Q1040" s="35">
        <f ca="1">VLOOKUP(A1040,'Hospitalisation Details'!A39:M2381,13,FALSE)</f>
        <v>56</v>
      </c>
      <c r="R1040" s="32"/>
    </row>
    <row r="1041" spans="1:18" ht="15.75" x14ac:dyDescent="0.25">
      <c r="A1041" s="43" t="s">
        <v>1323</v>
      </c>
      <c r="B1041" s="35" t="str">
        <f>VLOOKUP(A1041,'Customer Names'!A1038:D3373,3,FALSE)</f>
        <v>Gardner</v>
      </c>
      <c r="C1041" s="35">
        <f>VLOOKUP(A1041,'Medical Examinations'!A1039:M3381,2,FALSE)</f>
        <v>32.67</v>
      </c>
      <c r="D1041" s="35">
        <f>VLOOKUP(A1041,'Medical Examinations'!A1039:M3381,3,FALSE)</f>
        <v>11.81</v>
      </c>
      <c r="E1041" s="35" t="str">
        <f>VLOOKUP(A1041,'Medical Examinations'!A1039:M3381,4,FALSE)</f>
        <v>yes</v>
      </c>
      <c r="F1041" s="35" t="str">
        <f>VLOOKUP(A1041,'Medical Examinations'!A1039:M3381,5,FALSE)</f>
        <v>No</v>
      </c>
      <c r="G1041" s="35" t="str">
        <f>VLOOKUP(A1041,'Medical Examinations'!A1039:M3381,6,FALSE)</f>
        <v>No</v>
      </c>
      <c r="H1041" s="35">
        <f>VLOOKUP(A1041,'Medical Examinations'!$A$2:$M$2344,7,FALSE)</f>
        <v>0</v>
      </c>
      <c r="I1041" s="35" t="str">
        <f>VLOOKUP(A1041,'Medical Examinations'!A1039:M3381,8,FALSE)</f>
        <v>No</v>
      </c>
      <c r="J1041" s="35" t="str">
        <f>VLOOKUP(A1041,'Medical Examinations'!A1039:M3381,9,FALSE)</f>
        <v>OBESITY</v>
      </c>
      <c r="K1041" s="35" t="str">
        <f>VLOOKUP(A1041,'Medical Examinations'!A1039:M3381,10,FALSE)</f>
        <v>DIABETES</v>
      </c>
      <c r="L1041" s="47">
        <f>VLOOKUP(A1041,'Hospitalisation Details'!A40:M2382,12,FALSE)</f>
        <v>24747</v>
      </c>
      <c r="M1041" s="34">
        <f>VLOOKUP(A25,'Hospitalisation Details'!A23:M2365,6,FALSE)</f>
        <v>47305.31</v>
      </c>
      <c r="N1041" s="35" t="str">
        <f>VLOOKUP(A30,'Hospitalisation Details'!A28:M2370,7,FALSE)</f>
        <v>tier - 1</v>
      </c>
      <c r="O1041" s="35" t="str">
        <f>VLOOKUP(A42,'Hospitalisation Details'!A40:M2382,8,FALSE)</f>
        <v>tier - 3</v>
      </c>
      <c r="P1041" s="35" t="str">
        <f>VLOOKUP(A42,'Hospitalisation Details'!A40:M2382,9,FALSE)</f>
        <v>R1024</v>
      </c>
      <c r="Q1041" s="35">
        <f ca="1">VLOOKUP(A1041,'Hospitalisation Details'!A40:M2382,13,FALSE)</f>
        <v>57</v>
      </c>
      <c r="R1041" s="32"/>
    </row>
    <row r="1042" spans="1:18" ht="15.75" x14ac:dyDescent="0.25">
      <c r="A1042" s="42" t="s">
        <v>1322</v>
      </c>
      <c r="B1042" s="35" t="str">
        <f>VLOOKUP(A1042,'Customer Names'!A1039:D3374,3,FALSE)</f>
        <v>Lohrenz</v>
      </c>
      <c r="C1042" s="35">
        <f>VLOOKUP(A1042,'Medical Examinations'!A1040:M3382,2,FALSE)</f>
        <v>33.299999999999997</v>
      </c>
      <c r="D1042" s="35">
        <f>VLOOKUP(A1042,'Medical Examinations'!A1040:M3382,3,FALSE)</f>
        <v>8.26</v>
      </c>
      <c r="E1042" s="35" t="str">
        <f>VLOOKUP(A1042,'Medical Examinations'!A1040:M3382,4,FALSE)</f>
        <v>yes</v>
      </c>
      <c r="F1042" s="35" t="str">
        <f>VLOOKUP(A1042,'Medical Examinations'!A1040:M3382,5,FALSE)</f>
        <v>No</v>
      </c>
      <c r="G1042" s="35" t="str">
        <f>VLOOKUP(A1042,'Medical Examinations'!A1040:M3382,6,FALSE)</f>
        <v>No</v>
      </c>
      <c r="H1042" s="35">
        <f>VLOOKUP(A1042,'Medical Examinations'!$A$2:$M$2344,7,FALSE)</f>
        <v>2</v>
      </c>
      <c r="I1042" s="35" t="str">
        <f>VLOOKUP(A1042,'Medical Examinations'!A1040:M3382,8,FALSE)</f>
        <v>No</v>
      </c>
      <c r="J1042" s="35" t="str">
        <f>VLOOKUP(A1042,'Medical Examinations'!A1040:M3382,9,FALSE)</f>
        <v>OBESITY</v>
      </c>
      <c r="K1042" s="35" t="str">
        <f>VLOOKUP(A1042,'Medical Examinations'!A1040:M3382,10,FALSE)</f>
        <v>DIABETES</v>
      </c>
      <c r="L1042" s="47">
        <f>VLOOKUP(A1042,'Hospitalisation Details'!A41:M2383,12,FALSE)</f>
        <v>25920</v>
      </c>
      <c r="M1042" s="34">
        <f>VLOOKUP(A26,'Hospitalisation Details'!A24:M2366,6,FALSE)</f>
        <v>47291.06</v>
      </c>
      <c r="N1042" s="35" t="str">
        <f>VLOOKUP(A31,'Hospitalisation Details'!A29:M2371,7,FALSE)</f>
        <v>tier - 1</v>
      </c>
      <c r="O1042" s="35" t="str">
        <f>VLOOKUP(A43,'Hospitalisation Details'!A41:M2383,8,FALSE)</f>
        <v>tier - 2</v>
      </c>
      <c r="P1042" s="35" t="str">
        <f>VLOOKUP(A43,'Hospitalisation Details'!A41:M2383,9,FALSE)</f>
        <v>R1011</v>
      </c>
      <c r="Q1042" s="35">
        <f ca="1">VLOOKUP(A1042,'Hospitalisation Details'!A41:M2383,13,FALSE)</f>
        <v>54</v>
      </c>
      <c r="R1042" s="32"/>
    </row>
    <row r="1043" spans="1:18" ht="15.75" x14ac:dyDescent="0.25">
      <c r="A1043" s="43" t="s">
        <v>1321</v>
      </c>
      <c r="B1043" s="35" t="str">
        <f>VLOOKUP(A1043,'Customer Names'!A1040:D3375,3,FALSE)</f>
        <v>Demise</v>
      </c>
      <c r="C1043" s="35">
        <f>VLOOKUP(A1043,'Medical Examinations'!A1041:M3383,2,FALSE)</f>
        <v>30.78</v>
      </c>
      <c r="D1043" s="35">
        <f>VLOOKUP(A1043,'Medical Examinations'!A1041:M3383,3,FALSE)</f>
        <v>10.74</v>
      </c>
      <c r="E1043" s="35" t="str">
        <f>VLOOKUP(A1043,'Medical Examinations'!A1041:M3383,4,FALSE)</f>
        <v>yes</v>
      </c>
      <c r="F1043" s="35" t="str">
        <f>VLOOKUP(A1043,'Medical Examinations'!A1041:M3383,5,FALSE)</f>
        <v>No</v>
      </c>
      <c r="G1043" s="35" t="str">
        <f>VLOOKUP(A1043,'Medical Examinations'!A1041:M3383,6,FALSE)</f>
        <v>No</v>
      </c>
      <c r="H1043" s="35">
        <f>VLOOKUP(A1043,'Medical Examinations'!$A$2:$M$2344,7,FALSE)</f>
        <v>2</v>
      </c>
      <c r="I1043" s="35" t="str">
        <f>VLOOKUP(A1043,'Medical Examinations'!A1041:M3383,8,FALSE)</f>
        <v>No</v>
      </c>
      <c r="J1043" s="35" t="str">
        <f>VLOOKUP(A1043,'Medical Examinations'!A1041:M3383,9,FALSE)</f>
        <v>OBESITY</v>
      </c>
      <c r="K1043" s="35" t="str">
        <f>VLOOKUP(A1043,'Medical Examinations'!A1041:M3383,10,FALSE)</f>
        <v>DIABETES</v>
      </c>
      <c r="L1043" s="47">
        <f>VLOOKUP(A1043,'Hospitalisation Details'!A42:M2384,12,FALSE)</f>
        <v>25869</v>
      </c>
      <c r="M1043" s="34">
        <f>VLOOKUP(A27,'Hospitalisation Details'!A25:M2367,6,FALSE)</f>
        <v>47269.85</v>
      </c>
      <c r="N1043" s="35" t="str">
        <f>VLOOKUP(A32,'Hospitalisation Details'!A30:M2372,7,FALSE)</f>
        <v>tier - 1</v>
      </c>
      <c r="O1043" s="35" t="str">
        <f>VLOOKUP(A44,'Hospitalisation Details'!A42:M2384,8,FALSE)</f>
        <v>tier - 3</v>
      </c>
      <c r="P1043" s="35" t="str">
        <f>VLOOKUP(A44,'Hospitalisation Details'!A42:M2384,9,FALSE)</f>
        <v>R1013</v>
      </c>
      <c r="Q1043" s="35">
        <f ca="1">VLOOKUP(A1043,'Hospitalisation Details'!A42:M2384,13,FALSE)</f>
        <v>54</v>
      </c>
      <c r="R1043" s="32"/>
    </row>
    <row r="1044" spans="1:18" ht="15.75" x14ac:dyDescent="0.25">
      <c r="A1044" s="42" t="s">
        <v>1320</v>
      </c>
      <c r="B1044" s="35" t="str">
        <f>VLOOKUP(A1044,'Customer Names'!A1041:D3376,3,FALSE)</f>
        <v>Nelson</v>
      </c>
      <c r="C1044" s="35">
        <f>VLOOKUP(A1044,'Medical Examinations'!A1042:M3384,2,FALSE)</f>
        <v>28.975000000000001</v>
      </c>
      <c r="D1044" s="35">
        <f>VLOOKUP(A1044,'Medical Examinations'!A1042:M3384,3,FALSE)</f>
        <v>7.69</v>
      </c>
      <c r="E1044" s="35" t="str">
        <f>VLOOKUP(A1044,'Medical Examinations'!A1042:M3384,4,FALSE)</f>
        <v>yes</v>
      </c>
      <c r="F1044" s="35" t="str">
        <f>VLOOKUP(A1044,'Medical Examinations'!A1042:M3384,5,FALSE)</f>
        <v>No</v>
      </c>
      <c r="G1044" s="35" t="str">
        <f>VLOOKUP(A1044,'Medical Examinations'!A1042:M3384,6,FALSE)</f>
        <v>No</v>
      </c>
      <c r="H1044" s="35">
        <f>VLOOKUP(A1044,'Medical Examinations'!$A$2:$M$2344,7,FALSE)</f>
        <v>0</v>
      </c>
      <c r="I1044" s="35" t="str">
        <f>VLOOKUP(A1044,'Medical Examinations'!A1042:M3384,8,FALSE)</f>
        <v>No</v>
      </c>
      <c r="J1044" s="35" t="str">
        <f>VLOOKUP(A1044,'Medical Examinations'!A1042:M3384,9,FALSE)</f>
        <v>OVERWEIGHT</v>
      </c>
      <c r="K1044" s="35" t="str">
        <f>VLOOKUP(A1044,'Medical Examinations'!A1042:M3384,10,FALSE)</f>
        <v>DIABETES</v>
      </c>
      <c r="L1044" s="47">
        <f>VLOOKUP(A1044,'Hospitalisation Details'!A43:M2385,12,FALSE)</f>
        <v>24768</v>
      </c>
      <c r="M1044" s="34">
        <f>VLOOKUP(A28,'Hospitalisation Details'!A26:M2368,6,FALSE)</f>
        <v>47055.53</v>
      </c>
      <c r="N1044" s="35" t="str">
        <f>VLOOKUP(A33,'Hospitalisation Details'!A31:M2373,7,FALSE)</f>
        <v>tier - 1</v>
      </c>
      <c r="O1044" s="35" t="str">
        <f>VLOOKUP(A45,'Hospitalisation Details'!A43:M2385,8,FALSE)</f>
        <v>tier - 3</v>
      </c>
      <c r="P1044" s="35" t="str">
        <f>VLOOKUP(A45,'Hospitalisation Details'!A43:M2385,9,FALSE)</f>
        <v>R1013</v>
      </c>
      <c r="Q1044" s="35">
        <f ca="1">VLOOKUP(A1044,'Hospitalisation Details'!A43:M2385,13,FALSE)</f>
        <v>57</v>
      </c>
      <c r="R1044" s="32"/>
    </row>
    <row r="1045" spans="1:18" ht="15.75" x14ac:dyDescent="0.25">
      <c r="A1045" s="43" t="s">
        <v>1319</v>
      </c>
      <c r="B1045" s="35" t="str">
        <f>VLOOKUP(A1045,'Customer Names'!A1042:D3377,3,FALSE)</f>
        <v>Guitard</v>
      </c>
      <c r="C1045" s="35">
        <f>VLOOKUP(A1045,'Medical Examinations'!A1043:M3385,2,FALSE)</f>
        <v>33.4</v>
      </c>
      <c r="D1045" s="35">
        <f>VLOOKUP(A1045,'Medical Examinations'!A1043:M3385,3,FALSE)</f>
        <v>4.84</v>
      </c>
      <c r="E1045" s="35" t="str">
        <f>VLOOKUP(A1045,'Medical Examinations'!A1043:M3385,4,FALSE)</f>
        <v>No</v>
      </c>
      <c r="F1045" s="35" t="str">
        <f>VLOOKUP(A1045,'Medical Examinations'!A1043:M3385,5,FALSE)</f>
        <v>No</v>
      </c>
      <c r="G1045" s="35" t="str">
        <f>VLOOKUP(A1045,'Medical Examinations'!A1043:M3385,6,FALSE)</f>
        <v>No</v>
      </c>
      <c r="H1045" s="35">
        <f>VLOOKUP(A1045,'Medical Examinations'!$A$2:$M$2344,7,FALSE)</f>
        <v>0</v>
      </c>
      <c r="I1045" s="35" t="str">
        <f>VLOOKUP(A1045,'Medical Examinations'!A1043:M3385,8,FALSE)</f>
        <v>No</v>
      </c>
      <c r="J1045" s="35" t="str">
        <f>VLOOKUP(A1045,'Medical Examinations'!A1043:M3385,9,FALSE)</f>
        <v>OBESITY</v>
      </c>
      <c r="K1045" s="35" t="str">
        <f>VLOOKUP(A1045,'Medical Examinations'!A1043:M3385,10,FALSE)</f>
        <v>NORMAL</v>
      </c>
      <c r="L1045" s="47">
        <f>VLOOKUP(A1045,'Hospitalisation Details'!A44:M2386,12,FALSE)</f>
        <v>36518</v>
      </c>
      <c r="M1045" s="34">
        <f>VLOOKUP(A29,'Hospitalisation Details'!A27:M2369,6,FALSE)</f>
        <v>46889.26</v>
      </c>
      <c r="N1045" s="35" t="str">
        <f>VLOOKUP(A34,'Hospitalisation Details'!A32:M2374,7,FALSE)</f>
        <v>tier - 1</v>
      </c>
      <c r="O1045" s="35" t="str">
        <f>VLOOKUP(A46,'Hospitalisation Details'!A44:M2386,8,FALSE)</f>
        <v>tier - 2</v>
      </c>
      <c r="P1045" s="35" t="str">
        <f>VLOOKUP(A46,'Hospitalisation Details'!A44:M2386,9,FALSE)</f>
        <v>R1013</v>
      </c>
      <c r="Q1045" s="35">
        <f ca="1">VLOOKUP(A1045,'Hospitalisation Details'!A44:M2386,13,FALSE)</f>
        <v>25</v>
      </c>
      <c r="R1045" s="32"/>
    </row>
    <row r="1046" spans="1:18" ht="15.75" x14ac:dyDescent="0.25">
      <c r="A1046" s="42" t="s">
        <v>1318</v>
      </c>
      <c r="B1046" s="35" t="str">
        <f>VLOOKUP(A1046,'Customer Names'!A1043:D3378,3,FALSE)</f>
        <v>Navas</v>
      </c>
      <c r="C1046" s="35">
        <f>VLOOKUP(A1046,'Medical Examinations'!A1044:M3386,2,FALSE)</f>
        <v>21.5</v>
      </c>
      <c r="D1046" s="35">
        <f>VLOOKUP(A1046,'Medical Examinations'!A1044:M3386,3,FALSE)</f>
        <v>9.77</v>
      </c>
      <c r="E1046" s="35" t="str">
        <f>VLOOKUP(A1046,'Medical Examinations'!A1044:M3386,4,FALSE)</f>
        <v>yes</v>
      </c>
      <c r="F1046" s="35" t="str">
        <f>VLOOKUP(A1046,'Medical Examinations'!A1044:M3386,5,FALSE)</f>
        <v>No</v>
      </c>
      <c r="G1046" s="35" t="str">
        <f>VLOOKUP(A1046,'Medical Examinations'!A1044:M3386,6,FALSE)</f>
        <v>No</v>
      </c>
      <c r="H1046" s="35">
        <f>VLOOKUP(A1046,'Medical Examinations'!$A$2:$M$2344,7,FALSE)</f>
        <v>0</v>
      </c>
      <c r="I1046" s="35" t="str">
        <f>VLOOKUP(A1046,'Medical Examinations'!A1044:M3386,8,FALSE)</f>
        <v>No</v>
      </c>
      <c r="J1046" s="35" t="str">
        <f>VLOOKUP(A1046,'Medical Examinations'!A1044:M3386,9,FALSE)</f>
        <v>NORMAL WEIGHT</v>
      </c>
      <c r="K1046" s="35" t="str">
        <f>VLOOKUP(A1046,'Medical Examinations'!A1044:M3386,10,FALSE)</f>
        <v>DIABETES</v>
      </c>
      <c r="L1046" s="47">
        <f>VLOOKUP(A1046,'Hospitalisation Details'!A45:M2387,12,FALSE)</f>
        <v>24787</v>
      </c>
      <c r="M1046" s="34">
        <f>VLOOKUP(A30,'Hospitalisation Details'!A28:M2370,6,FALSE)</f>
        <v>46718.16</v>
      </c>
      <c r="N1046" s="35" t="str">
        <f>VLOOKUP(A35,'Hospitalisation Details'!A33:M2375,7,FALSE)</f>
        <v>tier - 1</v>
      </c>
      <c r="O1046" s="35" t="str">
        <f>VLOOKUP(A47,'Hospitalisation Details'!A45:M2387,8,FALSE)</f>
        <v>tier - 1</v>
      </c>
      <c r="P1046" s="35" t="str">
        <f>VLOOKUP(A47,'Hospitalisation Details'!A45:M2387,9,FALSE)</f>
        <v>R1013</v>
      </c>
      <c r="Q1046" s="35">
        <f ca="1">VLOOKUP(A1046,'Hospitalisation Details'!A45:M2387,13,FALSE)</f>
        <v>57</v>
      </c>
      <c r="R1046" s="32"/>
    </row>
    <row r="1047" spans="1:18" ht="15.75" x14ac:dyDescent="0.25">
      <c r="A1047" s="43" t="s">
        <v>1317</v>
      </c>
      <c r="B1047" s="35" t="str">
        <f>VLOOKUP(A1047,'Customer Names'!A1044:D3379,3,FALSE)</f>
        <v>Ptucha</v>
      </c>
      <c r="C1047" s="35">
        <f>VLOOKUP(A1047,'Medical Examinations'!A1045:M3387,2,FALSE)</f>
        <v>38.14</v>
      </c>
      <c r="D1047" s="35">
        <f>VLOOKUP(A1047,'Medical Examinations'!A1045:M3387,3,FALSE)</f>
        <v>5.84</v>
      </c>
      <c r="E1047" s="35" t="str">
        <f>VLOOKUP(A1047,'Medical Examinations'!A1045:M3387,4,FALSE)</f>
        <v>No</v>
      </c>
      <c r="F1047" s="35" t="str">
        <f>VLOOKUP(A1047,'Medical Examinations'!A1045:M3387,5,FALSE)</f>
        <v>No</v>
      </c>
      <c r="G1047" s="35" t="str">
        <f>VLOOKUP(A1047,'Medical Examinations'!A1045:M3387,6,FALSE)</f>
        <v>No</v>
      </c>
      <c r="H1047" s="35">
        <f>VLOOKUP(A1047,'Medical Examinations'!$A$2:$M$2344,7,FALSE)</f>
        <v>0</v>
      </c>
      <c r="I1047" s="35" t="str">
        <f>VLOOKUP(A1047,'Medical Examinations'!A1045:M3387,8,FALSE)</f>
        <v>No</v>
      </c>
      <c r="J1047" s="35" t="str">
        <f>VLOOKUP(A1047,'Medical Examinations'!A1045:M3387,9,FALSE)</f>
        <v>OBESITY</v>
      </c>
      <c r="K1047" s="35" t="str">
        <f>VLOOKUP(A1047,'Medical Examinations'!A1045:M3387,10,FALSE)</f>
        <v>PREDIABETES</v>
      </c>
      <c r="L1047" s="47">
        <f>VLOOKUP(A1047,'Hospitalisation Details'!A46:M2388,12,FALSE)</f>
        <v>32837</v>
      </c>
      <c r="M1047" s="34">
        <f>VLOOKUP(A31,'Hospitalisation Details'!A29:M2371,6,FALSE)</f>
        <v>46661.440000000002</v>
      </c>
      <c r="N1047" s="35" t="str">
        <f>VLOOKUP(A36,'Hospitalisation Details'!A34:M2376,7,FALSE)</f>
        <v>tier - 1</v>
      </c>
      <c r="O1047" s="35" t="str">
        <f>VLOOKUP(A48,'Hospitalisation Details'!A46:M2388,8,FALSE)</f>
        <v>tier - 2</v>
      </c>
      <c r="P1047" s="35" t="str">
        <f>VLOOKUP(A48,'Hospitalisation Details'!A46:M2388,9,FALSE)</f>
        <v>R1013</v>
      </c>
      <c r="Q1047" s="35">
        <f ca="1">VLOOKUP(A1047,'Hospitalisation Details'!A46:M2388,13,FALSE)</f>
        <v>35</v>
      </c>
      <c r="R1047" s="32"/>
    </row>
    <row r="1048" spans="1:18" ht="15.75" x14ac:dyDescent="0.25">
      <c r="A1048" s="42" t="s">
        <v>1316</v>
      </c>
      <c r="B1048" s="35" t="str">
        <f>VLOOKUP(A1048,'Customer Names'!A1045:D3380,3,FALSE)</f>
        <v>Kirouac</v>
      </c>
      <c r="C1048" s="35">
        <f>VLOOKUP(A1048,'Medical Examinations'!A1046:M3388,2,FALSE)</f>
        <v>35.42</v>
      </c>
      <c r="D1048" s="35">
        <f>VLOOKUP(A1048,'Medical Examinations'!A1046:M3388,3,FALSE)</f>
        <v>8.6999999999999993</v>
      </c>
      <c r="E1048" s="35" t="str">
        <f>VLOOKUP(A1048,'Medical Examinations'!A1046:M3388,4,FALSE)</f>
        <v>yes</v>
      </c>
      <c r="F1048" s="35" t="str">
        <f>VLOOKUP(A1048,'Medical Examinations'!A1046:M3388,5,FALSE)</f>
        <v>No</v>
      </c>
      <c r="G1048" s="35" t="str">
        <f>VLOOKUP(A1048,'Medical Examinations'!A1046:M3388,6,FALSE)</f>
        <v>No</v>
      </c>
      <c r="H1048" s="35">
        <f>VLOOKUP(A1048,'Medical Examinations'!$A$2:$M$2344,7,FALSE)</f>
        <v>1</v>
      </c>
      <c r="I1048" s="35" t="str">
        <f>VLOOKUP(A1048,'Medical Examinations'!A1046:M3388,8,FALSE)</f>
        <v>No</v>
      </c>
      <c r="J1048" s="35" t="str">
        <f>VLOOKUP(A1048,'Medical Examinations'!A1046:M3388,9,FALSE)</f>
        <v>OBESITY</v>
      </c>
      <c r="K1048" s="35" t="str">
        <f>VLOOKUP(A1048,'Medical Examinations'!A1046:M3388,10,FALSE)</f>
        <v>DIABETES</v>
      </c>
      <c r="L1048" s="47">
        <f>VLOOKUP(A1048,'Hospitalisation Details'!A47:M2389,12,FALSE)</f>
        <v>31653</v>
      </c>
      <c r="M1048" s="34">
        <f>VLOOKUP(A32,'Hospitalisation Details'!A30:M2372,6,FALSE)</f>
        <v>46599.11</v>
      </c>
      <c r="N1048" s="35" t="str">
        <f>VLOOKUP(A37,'Hospitalisation Details'!A35:M2377,7,FALSE)</f>
        <v>tier - 2</v>
      </c>
      <c r="O1048" s="35" t="str">
        <f>VLOOKUP(A49,'Hospitalisation Details'!A47:M2389,8,FALSE)</f>
        <v>tier - 1</v>
      </c>
      <c r="P1048" s="35" t="str">
        <f>VLOOKUP(A49,'Hospitalisation Details'!A47:M2389,9,FALSE)</f>
        <v>R1012</v>
      </c>
      <c r="Q1048" s="35">
        <f ca="1">VLOOKUP(A1048,'Hospitalisation Details'!A47:M2389,13,FALSE)</f>
        <v>38</v>
      </c>
      <c r="R1048" s="32"/>
    </row>
    <row r="1049" spans="1:18" ht="15.75" x14ac:dyDescent="0.25">
      <c r="A1049" s="43" t="s">
        <v>1315</v>
      </c>
      <c r="B1049" s="35" t="str">
        <f>VLOOKUP(A1049,'Customer Names'!A1046:D3381,3,FALSE)</f>
        <v>Toews</v>
      </c>
      <c r="C1049" s="35">
        <f>VLOOKUP(A1049,'Medical Examinations'!A1047:M3389,2,FALSE)</f>
        <v>35.625</v>
      </c>
      <c r="D1049" s="35">
        <f>VLOOKUP(A1049,'Medical Examinations'!A1047:M3389,3,FALSE)</f>
        <v>10.79</v>
      </c>
      <c r="E1049" s="35" t="str">
        <f>VLOOKUP(A1049,'Medical Examinations'!A1047:M3389,4,FALSE)</f>
        <v>No</v>
      </c>
      <c r="F1049" s="35" t="str">
        <f>VLOOKUP(A1049,'Medical Examinations'!A1047:M3389,5,FALSE)</f>
        <v>No</v>
      </c>
      <c r="G1049" s="35" t="str">
        <f>VLOOKUP(A1049,'Medical Examinations'!A1047:M3389,6,FALSE)</f>
        <v>No</v>
      </c>
      <c r="H1049" s="35">
        <f>VLOOKUP(A1049,'Medical Examinations'!$A$2:$M$2344,7,FALSE)</f>
        <v>0</v>
      </c>
      <c r="I1049" s="35" t="str">
        <f>VLOOKUP(A1049,'Medical Examinations'!A1047:M3389,8,FALSE)</f>
        <v>No</v>
      </c>
      <c r="J1049" s="35" t="str">
        <f>VLOOKUP(A1049,'Medical Examinations'!A1047:M3389,9,FALSE)</f>
        <v>OBESITY</v>
      </c>
      <c r="K1049" s="35" t="str">
        <f>VLOOKUP(A1049,'Medical Examinations'!A1047:M3389,10,FALSE)</f>
        <v>DIABETES</v>
      </c>
      <c r="L1049" s="47">
        <f>VLOOKUP(A1049,'Hospitalisation Details'!A48:M2390,12,FALSE)</f>
        <v>27372</v>
      </c>
      <c r="M1049" s="34">
        <f>VLOOKUP(A33,'Hospitalisation Details'!A31:M2373,6,FALSE)</f>
        <v>46255.11</v>
      </c>
      <c r="N1049" s="35" t="str">
        <f>VLOOKUP(A38,'Hospitalisation Details'!A36:M2378,7,FALSE)</f>
        <v>tier - 2</v>
      </c>
      <c r="O1049" s="35" t="str">
        <f>VLOOKUP(A50,'Hospitalisation Details'!A48:M2390,8,FALSE)</f>
        <v>tier - 2</v>
      </c>
      <c r="P1049" s="35" t="str">
        <f>VLOOKUP(A50,'Hospitalisation Details'!A48:M2390,9,FALSE)</f>
        <v>R1012</v>
      </c>
      <c r="Q1049" s="35">
        <f ca="1">VLOOKUP(A1049,'Hospitalisation Details'!A48:M2390,13,FALSE)</f>
        <v>50</v>
      </c>
      <c r="R1049" s="32"/>
    </row>
    <row r="1050" spans="1:18" ht="15.75" x14ac:dyDescent="0.25">
      <c r="A1050" s="42" t="s">
        <v>1314</v>
      </c>
      <c r="B1050" s="35" t="str">
        <f>VLOOKUP(A1050,'Customer Names'!A1047:D3382,3,FALSE)</f>
        <v>Perry</v>
      </c>
      <c r="C1050" s="35">
        <f>VLOOKUP(A1050,'Medical Examinations'!A1048:M3390,2,FALSE)</f>
        <v>45.51</v>
      </c>
      <c r="D1050" s="35">
        <f>VLOOKUP(A1050,'Medical Examinations'!A1048:M3390,3,FALSE)</f>
        <v>4.32</v>
      </c>
      <c r="E1050" s="35" t="str">
        <f>VLOOKUP(A1050,'Medical Examinations'!A1048:M3390,4,FALSE)</f>
        <v>No</v>
      </c>
      <c r="F1050" s="35" t="str">
        <f>VLOOKUP(A1050,'Medical Examinations'!A1048:M3390,5,FALSE)</f>
        <v>No</v>
      </c>
      <c r="G1050" s="35" t="str">
        <f>VLOOKUP(A1050,'Medical Examinations'!A1048:M3390,6,FALSE)</f>
        <v>No</v>
      </c>
      <c r="H1050" s="35">
        <f>VLOOKUP(A1050,'Medical Examinations'!$A$2:$M$2344,7,FALSE)</f>
        <v>1</v>
      </c>
      <c r="I1050" s="35" t="str">
        <f>VLOOKUP(A1050,'Medical Examinations'!A1048:M3390,8,FALSE)</f>
        <v>No</v>
      </c>
      <c r="J1050" s="35" t="str">
        <f>VLOOKUP(A1050,'Medical Examinations'!A1048:M3390,9,FALSE)</f>
        <v>OBESITY</v>
      </c>
      <c r="K1050" s="35" t="str">
        <f>VLOOKUP(A1050,'Medical Examinations'!A1048:M3390,10,FALSE)</f>
        <v>NORMAL</v>
      </c>
      <c r="L1050" s="47">
        <f>VLOOKUP(A1050,'Hospitalisation Details'!A49:M2391,12,FALSE)</f>
        <v>33780</v>
      </c>
      <c r="M1050" s="34">
        <f>VLOOKUP(A34,'Hospitalisation Details'!A32:M2374,6,FALSE)</f>
        <v>46200.99</v>
      </c>
      <c r="N1050" s="35" t="str">
        <f>VLOOKUP(A39,'Hospitalisation Details'!A37:M2379,7,FALSE)</f>
        <v>tier - 2</v>
      </c>
      <c r="O1050" s="35" t="str">
        <f>VLOOKUP(A51,'Hospitalisation Details'!A49:M2391,8,FALSE)</f>
        <v>tier - 1</v>
      </c>
      <c r="P1050" s="35" t="str">
        <f>VLOOKUP(A51,'Hospitalisation Details'!A49:M2391,9,FALSE)</f>
        <v>R1013</v>
      </c>
      <c r="Q1050" s="35">
        <f ca="1">VLOOKUP(A1050,'Hospitalisation Details'!A49:M2391,13,FALSE)</f>
        <v>32</v>
      </c>
      <c r="R1050" s="32"/>
    </row>
    <row r="1051" spans="1:18" ht="15.75" x14ac:dyDescent="0.25">
      <c r="A1051" s="43" t="s">
        <v>1313</v>
      </c>
      <c r="B1051" s="35" t="str">
        <f>VLOOKUP(A1051,'Customer Names'!A1048:D3383,3,FALSE)</f>
        <v>Kretz</v>
      </c>
      <c r="C1051" s="35">
        <f>VLOOKUP(A1051,'Medical Examinations'!A1049:M3391,2,FALSE)</f>
        <v>37.1</v>
      </c>
      <c r="D1051" s="35">
        <f>VLOOKUP(A1051,'Medical Examinations'!A1049:M3391,3,FALSE)</f>
        <v>7.19</v>
      </c>
      <c r="E1051" s="35" t="str">
        <f>VLOOKUP(A1051,'Medical Examinations'!A1049:M3391,4,FALSE)</f>
        <v>yes</v>
      </c>
      <c r="F1051" s="35" t="str">
        <f>VLOOKUP(A1051,'Medical Examinations'!A1049:M3391,5,FALSE)</f>
        <v>No</v>
      </c>
      <c r="G1051" s="35" t="str">
        <f>VLOOKUP(A1051,'Medical Examinations'!A1049:M3391,6,FALSE)</f>
        <v>No</v>
      </c>
      <c r="H1051" s="35">
        <f>VLOOKUP(A1051,'Medical Examinations'!$A$2:$M$2344,7,FALSE)</f>
        <v>0</v>
      </c>
      <c r="I1051" s="35" t="str">
        <f>VLOOKUP(A1051,'Medical Examinations'!A1049:M3391,8,FALSE)</f>
        <v>No</v>
      </c>
      <c r="J1051" s="35" t="str">
        <f>VLOOKUP(A1051,'Medical Examinations'!A1049:M3391,9,FALSE)</f>
        <v>OBESITY</v>
      </c>
      <c r="K1051" s="35" t="str">
        <f>VLOOKUP(A1051,'Medical Examinations'!A1049:M3391,10,FALSE)</f>
        <v>DIABETES</v>
      </c>
      <c r="L1051" s="47">
        <f>VLOOKUP(A1051,'Hospitalisation Details'!A50:M2392,12,FALSE)</f>
        <v>24750</v>
      </c>
      <c r="M1051" s="34">
        <f>VLOOKUP(A35,'Hospitalisation Details'!A33:M2375,6,FALSE)</f>
        <v>46151.12</v>
      </c>
      <c r="N1051" s="35" t="str">
        <f>VLOOKUP(A40,'Hospitalisation Details'!A38:M2380,7,FALSE)</f>
        <v>tier - 2</v>
      </c>
      <c r="O1051" s="35" t="str">
        <f>VLOOKUP(A52,'Hospitalisation Details'!A50:M2392,8,FALSE)</f>
        <v>tier - 3</v>
      </c>
      <c r="P1051" s="35" t="str">
        <f>VLOOKUP(A52,'Hospitalisation Details'!A50:M2392,9,FALSE)</f>
        <v>R1012</v>
      </c>
      <c r="Q1051" s="35">
        <f ca="1">VLOOKUP(A1051,'Hospitalisation Details'!A50:M2392,13,FALSE)</f>
        <v>57</v>
      </c>
      <c r="R1051" s="32"/>
    </row>
    <row r="1052" spans="1:18" ht="15.75" x14ac:dyDescent="0.25">
      <c r="A1052" s="42" t="s">
        <v>1312</v>
      </c>
      <c r="B1052" s="35" t="str">
        <f>VLOOKUP(A1052,'Customer Names'!A1049:D3384,3,FALSE)</f>
        <v>Hempel</v>
      </c>
      <c r="C1052" s="35">
        <f>VLOOKUP(A1052,'Medical Examinations'!A1050:M3392,2,FALSE)</f>
        <v>30.5</v>
      </c>
      <c r="D1052" s="35">
        <f>VLOOKUP(A1052,'Medical Examinations'!A1050:M3392,3,FALSE)</f>
        <v>11.94</v>
      </c>
      <c r="E1052" s="35" t="str">
        <f>VLOOKUP(A1052,'Medical Examinations'!A1050:M3392,4,FALSE)</f>
        <v>yes</v>
      </c>
      <c r="F1052" s="35" t="str">
        <f>VLOOKUP(A1052,'Medical Examinations'!A1050:M3392,5,FALSE)</f>
        <v>No</v>
      </c>
      <c r="G1052" s="35" t="str">
        <f>VLOOKUP(A1052,'Medical Examinations'!A1050:M3392,6,FALSE)</f>
        <v>No</v>
      </c>
      <c r="H1052" s="35">
        <f>VLOOKUP(A1052,'Medical Examinations'!$A$2:$M$2344,7,FALSE)</f>
        <v>0</v>
      </c>
      <c r="I1052" s="35" t="str">
        <f>VLOOKUP(A1052,'Medical Examinations'!A1050:M3392,8,FALSE)</f>
        <v>No</v>
      </c>
      <c r="J1052" s="35" t="str">
        <f>VLOOKUP(A1052,'Medical Examinations'!A1050:M3392,9,FALSE)</f>
        <v>OBESITY</v>
      </c>
      <c r="K1052" s="35" t="str">
        <f>VLOOKUP(A1052,'Medical Examinations'!A1050:M3392,10,FALSE)</f>
        <v>DIABETES</v>
      </c>
      <c r="L1052" s="47">
        <f>VLOOKUP(A1052,'Hospitalisation Details'!A51:M2393,12,FALSE)</f>
        <v>24683</v>
      </c>
      <c r="M1052" s="34">
        <f>VLOOKUP(A36,'Hospitalisation Details'!A34:M2376,6,FALSE)</f>
        <v>46130.53</v>
      </c>
      <c r="N1052" s="35" t="str">
        <f>VLOOKUP(A41,'Hospitalisation Details'!A39:M2381,7,FALSE)</f>
        <v>tier - 2</v>
      </c>
      <c r="O1052" s="35" t="str">
        <f>VLOOKUP(A53,'Hospitalisation Details'!A51:M2393,8,FALSE)</f>
        <v>tier - 2</v>
      </c>
      <c r="P1052" s="35" t="str">
        <f>VLOOKUP(A53,'Hospitalisation Details'!A51:M2393,9,FALSE)</f>
        <v>R1013</v>
      </c>
      <c r="Q1052" s="35">
        <f ca="1">VLOOKUP(A1052,'Hospitalisation Details'!A51:M2393,13,FALSE)</f>
        <v>57</v>
      </c>
      <c r="R1052" s="32"/>
    </row>
    <row r="1053" spans="1:18" ht="15.75" x14ac:dyDescent="0.25">
      <c r="A1053" s="43" t="s">
        <v>1311</v>
      </c>
      <c r="B1053" s="35" t="str">
        <f>VLOOKUP(A1053,'Customer Names'!A1050:D3385,3,FALSE)</f>
        <v>McBroom</v>
      </c>
      <c r="C1053" s="35">
        <f>VLOOKUP(A1053,'Medical Examinations'!A1051:M3393,2,FALSE)</f>
        <v>28.16</v>
      </c>
      <c r="D1053" s="35">
        <f>VLOOKUP(A1053,'Medical Examinations'!A1051:M3393,3,FALSE)</f>
        <v>5.56</v>
      </c>
      <c r="E1053" s="35" t="str">
        <f>VLOOKUP(A1053,'Medical Examinations'!A1051:M3393,4,FALSE)</f>
        <v>No</v>
      </c>
      <c r="F1053" s="35" t="str">
        <f>VLOOKUP(A1053,'Medical Examinations'!A1051:M3393,5,FALSE)</f>
        <v>No</v>
      </c>
      <c r="G1053" s="35" t="str">
        <f>VLOOKUP(A1053,'Medical Examinations'!A1051:M3393,6,FALSE)</f>
        <v>No</v>
      </c>
      <c r="H1053" s="35">
        <f>VLOOKUP(A1053,'Medical Examinations'!$A$2:$M$2344,7,FALSE)</f>
        <v>2</v>
      </c>
      <c r="I1053" s="35" t="str">
        <f>VLOOKUP(A1053,'Medical Examinations'!A1051:M3393,8,FALSE)</f>
        <v>No</v>
      </c>
      <c r="J1053" s="35" t="str">
        <f>VLOOKUP(A1053,'Medical Examinations'!A1051:M3393,9,FALSE)</f>
        <v>OVERWEIGHT</v>
      </c>
      <c r="K1053" s="35" t="str">
        <f>VLOOKUP(A1053,'Medical Examinations'!A1051:M3393,10,FALSE)</f>
        <v>NORMAL</v>
      </c>
      <c r="L1053" s="47">
        <f>VLOOKUP(A1053,'Hospitalisation Details'!A52:M2394,12,FALSE)</f>
        <v>26596</v>
      </c>
      <c r="M1053" s="34">
        <f>VLOOKUP(A37,'Hospitalisation Details'!A35:M2377,6,FALSE)</f>
        <v>46113.51</v>
      </c>
      <c r="N1053" s="35" t="str">
        <f>VLOOKUP(A42,'Hospitalisation Details'!A40:M2382,7,FALSE)</f>
        <v>tier - 2</v>
      </c>
      <c r="O1053" s="35" t="str">
        <f>VLOOKUP(A54,'Hospitalisation Details'!A52:M2394,8,FALSE)</f>
        <v>tier - 1</v>
      </c>
      <c r="P1053" s="35" t="str">
        <f>VLOOKUP(A54,'Hospitalisation Details'!A52:M2394,9,FALSE)</f>
        <v>R1015</v>
      </c>
      <c r="Q1053" s="35">
        <f ca="1">VLOOKUP(A1053,'Hospitalisation Details'!A52:M2394,13,FALSE)</f>
        <v>52</v>
      </c>
      <c r="R1053" s="32"/>
    </row>
    <row r="1054" spans="1:18" ht="15.75" x14ac:dyDescent="0.25">
      <c r="A1054" s="42" t="s">
        <v>1310</v>
      </c>
      <c r="B1054" s="35" t="str">
        <f>VLOOKUP(A1054,'Customer Names'!A1051:D3386,3,FALSE)</f>
        <v>Yoo</v>
      </c>
      <c r="C1054" s="35">
        <f>VLOOKUP(A1054,'Medical Examinations'!A1052:M3394,2,FALSE)</f>
        <v>29.1</v>
      </c>
      <c r="D1054" s="35">
        <f>VLOOKUP(A1054,'Medical Examinations'!A1052:M3394,3,FALSE)</f>
        <v>5.64</v>
      </c>
      <c r="E1054" s="35" t="str">
        <f>VLOOKUP(A1054,'Medical Examinations'!A1052:M3394,4,FALSE)</f>
        <v>yes</v>
      </c>
      <c r="F1054" s="35" t="str">
        <f>VLOOKUP(A1054,'Medical Examinations'!A1052:M3394,5,FALSE)</f>
        <v>No</v>
      </c>
      <c r="G1054" s="35" t="str">
        <f>VLOOKUP(A1054,'Medical Examinations'!A1052:M3394,6,FALSE)</f>
        <v>No</v>
      </c>
      <c r="H1054" s="35">
        <f>VLOOKUP(A1054,'Medical Examinations'!$A$2:$M$2344,7,FALSE)</f>
        <v>0</v>
      </c>
      <c r="I1054" s="35" t="str">
        <f>VLOOKUP(A1054,'Medical Examinations'!A1052:M3394,8,FALSE)</f>
        <v>No</v>
      </c>
      <c r="J1054" s="35" t="str">
        <f>VLOOKUP(A1054,'Medical Examinations'!A1052:M3394,9,FALSE)</f>
        <v>OVERWEIGHT</v>
      </c>
      <c r="K1054" s="35" t="str">
        <f>VLOOKUP(A1054,'Medical Examinations'!A1052:M3394,10,FALSE)</f>
        <v>NORMAL</v>
      </c>
      <c r="L1054" s="47">
        <f>VLOOKUP(A1054,'Hospitalisation Details'!A53:M2395,12,FALSE)</f>
        <v>28033</v>
      </c>
      <c r="M1054" s="34">
        <f>VLOOKUP(A38,'Hospitalisation Details'!A36:M2378,6,FALSE)</f>
        <v>45863.21</v>
      </c>
      <c r="N1054" s="35" t="str">
        <f>VLOOKUP(A43,'Hospitalisation Details'!A41:M2383,7,FALSE)</f>
        <v>tier - 2</v>
      </c>
      <c r="O1054" s="35" t="str">
        <f>VLOOKUP(A55,'Hospitalisation Details'!A53:M2395,8,FALSE)</f>
        <v>tier - 2</v>
      </c>
      <c r="P1054" s="35" t="str">
        <f>VLOOKUP(A55,'Hospitalisation Details'!A53:M2395,9,FALSE)</f>
        <v>R1012</v>
      </c>
      <c r="Q1054" s="35">
        <f ca="1">VLOOKUP(A1054,'Hospitalisation Details'!A53:M2395,13,FALSE)</f>
        <v>48</v>
      </c>
      <c r="R1054" s="32"/>
    </row>
    <row r="1055" spans="1:18" ht="15.75" x14ac:dyDescent="0.25">
      <c r="A1055" s="43" t="s">
        <v>1309</v>
      </c>
      <c r="B1055" s="35" t="str">
        <f>VLOOKUP(A1055,'Customer Names'!A1052:D3387,3,FALSE)</f>
        <v>Rand</v>
      </c>
      <c r="C1055" s="35">
        <f>VLOOKUP(A1055,'Medical Examinations'!A1053:M3395,2,FALSE)</f>
        <v>30.22</v>
      </c>
      <c r="D1055" s="35">
        <f>VLOOKUP(A1055,'Medical Examinations'!A1053:M3395,3,FALSE)</f>
        <v>4.6500000000000004</v>
      </c>
      <c r="E1055" s="35" t="str">
        <f>VLOOKUP(A1055,'Medical Examinations'!A1053:M3395,4,FALSE)</f>
        <v>No</v>
      </c>
      <c r="F1055" s="35" t="str">
        <f>VLOOKUP(A1055,'Medical Examinations'!A1053:M3395,5,FALSE)</f>
        <v>No</v>
      </c>
      <c r="G1055" s="35" t="str">
        <f>VLOOKUP(A1055,'Medical Examinations'!A1053:M3395,6,FALSE)</f>
        <v>No</v>
      </c>
      <c r="H1055" s="35">
        <f>VLOOKUP(A1055,'Medical Examinations'!$A$2:$M$2344,7,FALSE)</f>
        <v>0</v>
      </c>
      <c r="I1055" s="35" t="str">
        <f>VLOOKUP(A1055,'Medical Examinations'!A1053:M3395,8,FALSE)</f>
        <v>No</v>
      </c>
      <c r="J1055" s="35" t="str">
        <f>VLOOKUP(A1055,'Medical Examinations'!A1053:M3395,9,FALSE)</f>
        <v>OBESITY</v>
      </c>
      <c r="K1055" s="35" t="str">
        <f>VLOOKUP(A1055,'Medical Examinations'!A1053:M3395,10,FALSE)</f>
        <v>NORMAL</v>
      </c>
      <c r="L1055" s="47">
        <f>VLOOKUP(A1055,'Hospitalisation Details'!A54:M2396,12,FALSE)</f>
        <v>28339</v>
      </c>
      <c r="M1055" s="34">
        <f>VLOOKUP(A39,'Hospitalisation Details'!A37:M2379,6,FALSE)</f>
        <v>45710.21</v>
      </c>
      <c r="N1055" s="35" t="str">
        <f>VLOOKUP(A44,'Hospitalisation Details'!A42:M2384,7,FALSE)</f>
        <v>tier - 2</v>
      </c>
      <c r="O1055" s="35" t="str">
        <f>VLOOKUP(A56,'Hospitalisation Details'!A54:M2396,8,FALSE)</f>
        <v>tier - 2</v>
      </c>
      <c r="P1055" s="35" t="str">
        <f>VLOOKUP(A56,'Hospitalisation Details'!A54:M2396,9,FALSE)</f>
        <v>R1016</v>
      </c>
      <c r="Q1055" s="35">
        <f ca="1">VLOOKUP(A1055,'Hospitalisation Details'!A54:M2396,13,FALSE)</f>
        <v>47</v>
      </c>
      <c r="R1055" s="32"/>
    </row>
    <row r="1056" spans="1:18" ht="15.75" x14ac:dyDescent="0.25">
      <c r="A1056" s="42" t="s">
        <v>1308</v>
      </c>
      <c r="B1056" s="35" t="str">
        <f>VLOOKUP(A1056,'Customer Names'!A1053:D3388,3,FALSE)</f>
        <v>Wolfe</v>
      </c>
      <c r="C1056" s="35">
        <f>VLOOKUP(A1056,'Medical Examinations'!A1054:M3396,2,FALSE)</f>
        <v>24.29</v>
      </c>
      <c r="D1056" s="35">
        <f>VLOOKUP(A1056,'Medical Examinations'!A1054:M3396,3,FALSE)</f>
        <v>9.0500000000000007</v>
      </c>
      <c r="E1056" s="35" t="str">
        <f>VLOOKUP(A1056,'Medical Examinations'!A1054:M3396,4,FALSE)</f>
        <v>No</v>
      </c>
      <c r="F1056" s="35" t="str">
        <f>VLOOKUP(A1056,'Medical Examinations'!A1054:M3396,5,FALSE)</f>
        <v>No</v>
      </c>
      <c r="G1056" s="35" t="str">
        <f>VLOOKUP(A1056,'Medical Examinations'!A1054:M3396,6,FALSE)</f>
        <v>No</v>
      </c>
      <c r="H1056" s="35">
        <f>VLOOKUP(A1056,'Medical Examinations'!$A$2:$M$2344,7,FALSE)</f>
        <v>0</v>
      </c>
      <c r="I1056" s="35" t="str">
        <f>VLOOKUP(A1056,'Medical Examinations'!A1054:M3396,8,FALSE)</f>
        <v>No</v>
      </c>
      <c r="J1056" s="35" t="str">
        <f>VLOOKUP(A1056,'Medical Examinations'!A1054:M3396,9,FALSE)</f>
        <v>NORMAL WEIGHT</v>
      </c>
      <c r="K1056" s="35" t="str">
        <f>VLOOKUP(A1056,'Medical Examinations'!A1054:M3396,10,FALSE)</f>
        <v>DIABETES</v>
      </c>
      <c r="L1056" s="47">
        <f>VLOOKUP(A1056,'Hospitalisation Details'!A55:M2397,12,FALSE)</f>
        <v>22896</v>
      </c>
      <c r="M1056" s="34">
        <f>VLOOKUP(A40,'Hospitalisation Details'!A38:M2380,6,FALSE)</f>
        <v>45702.02</v>
      </c>
      <c r="N1056" s="35" t="str">
        <f>VLOOKUP(A45,'Hospitalisation Details'!A43:M2385,7,FALSE)</f>
        <v>tier - 2</v>
      </c>
      <c r="O1056" s="35" t="str">
        <f>VLOOKUP(A57,'Hospitalisation Details'!A55:M2397,8,FALSE)</f>
        <v>tier - 2</v>
      </c>
      <c r="P1056" s="35" t="str">
        <f>VLOOKUP(A57,'Hospitalisation Details'!A55:M2397,9,FALSE)</f>
        <v>R1011</v>
      </c>
      <c r="Q1056" s="35">
        <f ca="1">VLOOKUP(A1056,'Hospitalisation Details'!A55:M2397,13,FALSE)</f>
        <v>62</v>
      </c>
      <c r="R1056" s="32"/>
    </row>
    <row r="1057" spans="1:18" ht="15.75" x14ac:dyDescent="0.25">
      <c r="A1057" s="43" t="s">
        <v>1307</v>
      </c>
      <c r="B1057" s="35" t="str">
        <f>VLOOKUP(A1057,'Customer Names'!A1054:D3389,3,FALSE)</f>
        <v>Vance</v>
      </c>
      <c r="C1057" s="35">
        <f>VLOOKUP(A1057,'Medical Examinations'!A1055:M3397,2,FALSE)</f>
        <v>29.39</v>
      </c>
      <c r="D1057" s="35">
        <f>VLOOKUP(A1057,'Medical Examinations'!A1055:M3397,3,FALSE)</f>
        <v>4.5199999999999996</v>
      </c>
      <c r="E1057" s="35" t="str">
        <f>VLOOKUP(A1057,'Medical Examinations'!A1055:M3397,4,FALSE)</f>
        <v>yes</v>
      </c>
      <c r="F1057" s="35" t="str">
        <f>VLOOKUP(A1057,'Medical Examinations'!A1055:M3397,5,FALSE)</f>
        <v>No</v>
      </c>
      <c r="G1057" s="35" t="str">
        <f>VLOOKUP(A1057,'Medical Examinations'!A1055:M3397,6,FALSE)</f>
        <v>No</v>
      </c>
      <c r="H1057" s="35">
        <f>VLOOKUP(A1057,'Medical Examinations'!$A$2:$M$2344,7,FALSE)</f>
        <v>0</v>
      </c>
      <c r="I1057" s="35" t="str">
        <f>VLOOKUP(A1057,'Medical Examinations'!A1055:M3397,8,FALSE)</f>
        <v>No</v>
      </c>
      <c r="J1057" s="35" t="str">
        <f>VLOOKUP(A1057,'Medical Examinations'!A1055:M3397,9,FALSE)</f>
        <v>OVERWEIGHT</v>
      </c>
      <c r="K1057" s="35" t="str">
        <f>VLOOKUP(A1057,'Medical Examinations'!A1055:M3397,10,FALSE)</f>
        <v>NORMAL</v>
      </c>
      <c r="L1057" s="47">
        <f>VLOOKUP(A1057,'Hospitalisation Details'!A56:M2398,12,FALSE)</f>
        <v>28086</v>
      </c>
      <c r="M1057" s="34">
        <f>VLOOKUP(A41,'Hospitalisation Details'!A39:M2381,6,FALSE)</f>
        <v>45008.959999999999</v>
      </c>
      <c r="N1057" s="35" t="str">
        <f>VLOOKUP(A46,'Hospitalisation Details'!A44:M2386,7,FALSE)</f>
        <v>tier - 2</v>
      </c>
      <c r="O1057" s="35" t="str">
        <f>VLOOKUP(A58,'Hospitalisation Details'!A56:M2398,8,FALSE)</f>
        <v>tier - 2</v>
      </c>
      <c r="P1057" s="35" t="str">
        <f>VLOOKUP(A58,'Hospitalisation Details'!A56:M2398,9,FALSE)</f>
        <v>R1012</v>
      </c>
      <c r="Q1057" s="35">
        <f ca="1">VLOOKUP(A1057,'Hospitalisation Details'!A56:M2398,13,FALSE)</f>
        <v>48</v>
      </c>
      <c r="R1057" s="32"/>
    </row>
    <row r="1058" spans="1:18" ht="15.75" x14ac:dyDescent="0.25">
      <c r="A1058" s="42" t="s">
        <v>1306</v>
      </c>
      <c r="B1058" s="35" t="str">
        <f>VLOOKUP(A1058,'Customer Names'!A1055:D3390,3,FALSE)</f>
        <v>Burnett</v>
      </c>
      <c r="C1058" s="35">
        <f>VLOOKUP(A1058,'Medical Examinations'!A1056:M3398,2,FALSE)</f>
        <v>25.66</v>
      </c>
      <c r="D1058" s="35">
        <f>VLOOKUP(A1058,'Medical Examinations'!A1056:M3398,3,FALSE)</f>
        <v>4.62</v>
      </c>
      <c r="E1058" s="35" t="str">
        <f>VLOOKUP(A1058,'Medical Examinations'!A1056:M3398,4,FALSE)</f>
        <v>yes</v>
      </c>
      <c r="F1058" s="35" t="str">
        <f>VLOOKUP(A1058,'Medical Examinations'!A1056:M3398,5,FALSE)</f>
        <v>No</v>
      </c>
      <c r="G1058" s="35" t="str">
        <f>VLOOKUP(A1058,'Medical Examinations'!A1056:M3398,6,FALSE)</f>
        <v>No</v>
      </c>
      <c r="H1058" s="35">
        <f>VLOOKUP(A1058,'Medical Examinations'!$A$2:$M$2344,7,FALSE)</f>
        <v>1</v>
      </c>
      <c r="I1058" s="35" t="str">
        <f>VLOOKUP(A1058,'Medical Examinations'!A1056:M3398,8,FALSE)</f>
        <v>No</v>
      </c>
      <c r="J1058" s="35" t="str">
        <f>VLOOKUP(A1058,'Medical Examinations'!A1056:M3398,9,FALSE)</f>
        <v>OVERWEIGHT</v>
      </c>
      <c r="K1058" s="35" t="str">
        <f>VLOOKUP(A1058,'Medical Examinations'!A1056:M3398,10,FALSE)</f>
        <v>NORMAL</v>
      </c>
      <c r="L1058" s="47">
        <f>VLOOKUP(A1058,'Hospitalisation Details'!A57:M2399,12,FALSE)</f>
        <v>23597</v>
      </c>
      <c r="M1058" s="34">
        <f>VLOOKUP(A42,'Hospitalisation Details'!A40:M2382,6,FALSE)</f>
        <v>44641.2</v>
      </c>
      <c r="N1058" s="35" t="str">
        <f>VLOOKUP(A47,'Hospitalisation Details'!A45:M2387,7,FALSE)</f>
        <v>tier - 2</v>
      </c>
      <c r="O1058" s="35" t="str">
        <f>VLOOKUP(A59,'Hospitalisation Details'!A57:M2399,8,FALSE)</f>
        <v>tier - 3</v>
      </c>
      <c r="P1058" s="35" t="str">
        <f>VLOOKUP(A59,'Hospitalisation Details'!A57:M2399,9,FALSE)</f>
        <v>R1013</v>
      </c>
      <c r="Q1058" s="35">
        <f ca="1">VLOOKUP(A1058,'Hospitalisation Details'!A57:M2399,13,FALSE)</f>
        <v>60</v>
      </c>
      <c r="R1058" s="32"/>
    </row>
    <row r="1059" spans="1:18" ht="15.75" x14ac:dyDescent="0.25">
      <c r="A1059" s="43" t="s">
        <v>1305</v>
      </c>
      <c r="B1059" s="35" t="str">
        <f>VLOOKUP(A1059,'Customer Names'!A1056:D3391,3,FALSE)</f>
        <v>Clason</v>
      </c>
      <c r="C1059" s="35">
        <f>VLOOKUP(A1059,'Medical Examinations'!A1057:M3399,2,FALSE)</f>
        <v>39.11</v>
      </c>
      <c r="D1059" s="35">
        <f>VLOOKUP(A1059,'Medical Examinations'!A1057:M3399,3,FALSE)</f>
        <v>5.87</v>
      </c>
      <c r="E1059" s="35" t="str">
        <f>VLOOKUP(A1059,'Medical Examinations'!A1057:M3399,4,FALSE)</f>
        <v>No</v>
      </c>
      <c r="F1059" s="35" t="str">
        <f>VLOOKUP(A1059,'Medical Examinations'!A1057:M3399,5,FALSE)</f>
        <v>No</v>
      </c>
      <c r="G1059" s="35" t="str">
        <f>VLOOKUP(A1059,'Medical Examinations'!A1057:M3399,6,FALSE)</f>
        <v>No</v>
      </c>
      <c r="H1059" s="35">
        <f>VLOOKUP(A1059,'Medical Examinations'!$A$2:$M$2344,7,FALSE)</f>
        <v>0</v>
      </c>
      <c r="I1059" s="35" t="str">
        <f>VLOOKUP(A1059,'Medical Examinations'!A1057:M3399,8,FALSE)</f>
        <v>No</v>
      </c>
      <c r="J1059" s="35" t="str">
        <f>VLOOKUP(A1059,'Medical Examinations'!A1057:M3399,9,FALSE)</f>
        <v>OBESITY</v>
      </c>
      <c r="K1059" s="35" t="str">
        <f>VLOOKUP(A1059,'Medical Examinations'!A1057:M3399,10,FALSE)</f>
        <v>PREDIABETES</v>
      </c>
      <c r="L1059" s="47">
        <f>VLOOKUP(A1059,'Hospitalisation Details'!A58:M2400,12,FALSE)</f>
        <v>33060</v>
      </c>
      <c r="M1059" s="34">
        <f>VLOOKUP(A43,'Hospitalisation Details'!A41:M2383,6,FALSE)</f>
        <v>44585.46</v>
      </c>
      <c r="N1059" s="35" t="str">
        <f>VLOOKUP(A48,'Hospitalisation Details'!A46:M2388,7,FALSE)</f>
        <v>tier - 2</v>
      </c>
      <c r="O1059" s="35" t="str">
        <f>VLOOKUP(A60,'Hospitalisation Details'!A58:M2400,8,FALSE)</f>
        <v>tier - 1</v>
      </c>
      <c r="P1059" s="35" t="str">
        <f>VLOOKUP(A60,'Hospitalisation Details'!A58:M2400,9,FALSE)</f>
        <v>R1011</v>
      </c>
      <c r="Q1059" s="35">
        <f ca="1">VLOOKUP(A1059,'Hospitalisation Details'!A58:M2400,13,FALSE)</f>
        <v>34</v>
      </c>
      <c r="R1059" s="32"/>
    </row>
    <row r="1060" spans="1:18" ht="15.75" x14ac:dyDescent="0.25">
      <c r="A1060" s="42" t="s">
        <v>1304</v>
      </c>
      <c r="B1060" s="35" t="str">
        <f>VLOOKUP(A1060,'Customer Names'!A1057:D3392,3,FALSE)</f>
        <v>Donnelly</v>
      </c>
      <c r="C1060" s="35">
        <f>VLOOKUP(A1060,'Medical Examinations'!A1058:M3400,2,FALSE)</f>
        <v>43.78</v>
      </c>
      <c r="D1060" s="35">
        <f>VLOOKUP(A1060,'Medical Examinations'!A1058:M3400,3,FALSE)</f>
        <v>5.71</v>
      </c>
      <c r="E1060" s="35" t="str">
        <f>VLOOKUP(A1060,'Medical Examinations'!A1058:M3400,4,FALSE)</f>
        <v>No</v>
      </c>
      <c r="F1060" s="35" t="str">
        <f>VLOOKUP(A1060,'Medical Examinations'!A1058:M3400,5,FALSE)</f>
        <v>No</v>
      </c>
      <c r="G1060" s="35" t="str">
        <f>VLOOKUP(A1060,'Medical Examinations'!A1058:M3400,6,FALSE)</f>
        <v>No</v>
      </c>
      <c r="H1060" s="35">
        <f>VLOOKUP(A1060,'Medical Examinations'!$A$2:$M$2344,7,FALSE)</f>
        <v>1</v>
      </c>
      <c r="I1060" s="35" t="str">
        <f>VLOOKUP(A1060,'Medical Examinations'!A1058:M3400,8,FALSE)</f>
        <v>No</v>
      </c>
      <c r="J1060" s="35" t="str">
        <f>VLOOKUP(A1060,'Medical Examinations'!A1058:M3400,9,FALSE)</f>
        <v>OBESITY</v>
      </c>
      <c r="K1060" s="35" t="str">
        <f>VLOOKUP(A1060,'Medical Examinations'!A1058:M3400,10,FALSE)</f>
        <v>PREDIABETES</v>
      </c>
      <c r="L1060" s="47">
        <f>VLOOKUP(A1060,'Hospitalisation Details'!A59:M2401,12,FALSE)</f>
        <v>33808</v>
      </c>
      <c r="M1060" s="34">
        <f>VLOOKUP(A44,'Hospitalisation Details'!A42:M2384,6,FALSE)</f>
        <v>44501.4</v>
      </c>
      <c r="N1060" s="35" t="str">
        <f>VLOOKUP(A49,'Hospitalisation Details'!A47:M2389,7,FALSE)</f>
        <v>tier - 2</v>
      </c>
      <c r="O1060" s="35" t="str">
        <f>VLOOKUP(A61,'Hospitalisation Details'!A59:M2401,8,FALSE)</f>
        <v>tier - 2</v>
      </c>
      <c r="P1060" s="35" t="str">
        <f>VLOOKUP(A61,'Hospitalisation Details'!A59:M2401,9,FALSE)</f>
        <v>R1011</v>
      </c>
      <c r="Q1060" s="35">
        <f ca="1">VLOOKUP(A1060,'Hospitalisation Details'!A59:M2401,13,FALSE)</f>
        <v>32</v>
      </c>
      <c r="R1060" s="32"/>
    </row>
    <row r="1061" spans="1:18" ht="15.75" x14ac:dyDescent="0.25">
      <c r="A1061" s="43" t="s">
        <v>1303</v>
      </c>
      <c r="B1061" s="35" t="str">
        <f>VLOOKUP(A1061,'Customer Names'!A1058:D3393,3,FALSE)</f>
        <v>Pietz</v>
      </c>
      <c r="C1061" s="35">
        <f>VLOOKUP(A1061,'Medical Examinations'!A1059:M3401,2,FALSE)</f>
        <v>24.35</v>
      </c>
      <c r="D1061" s="35">
        <f>VLOOKUP(A1061,'Medical Examinations'!A1059:M3401,3,FALSE)</f>
        <v>9.08</v>
      </c>
      <c r="E1061" s="35" t="str">
        <f>VLOOKUP(A1061,'Medical Examinations'!A1059:M3401,4,FALSE)</f>
        <v>No</v>
      </c>
      <c r="F1061" s="35" t="str">
        <f>VLOOKUP(A1061,'Medical Examinations'!A1059:M3401,5,FALSE)</f>
        <v>No</v>
      </c>
      <c r="G1061" s="35" t="str">
        <f>VLOOKUP(A1061,'Medical Examinations'!A1059:M3401,6,FALSE)</f>
        <v>No</v>
      </c>
      <c r="H1061" s="35">
        <f>VLOOKUP(A1061,'Medical Examinations'!$A$2:$M$2344,7,FALSE)</f>
        <v>0</v>
      </c>
      <c r="I1061" s="35" t="str">
        <f>VLOOKUP(A1061,'Medical Examinations'!A1059:M3401,8,FALSE)</f>
        <v>No</v>
      </c>
      <c r="J1061" s="35" t="str">
        <f>VLOOKUP(A1061,'Medical Examinations'!A1059:M3401,9,FALSE)</f>
        <v>NORMAL WEIGHT</v>
      </c>
      <c r="K1061" s="35" t="str">
        <f>VLOOKUP(A1061,'Medical Examinations'!A1059:M3401,10,FALSE)</f>
        <v>DIABETES</v>
      </c>
      <c r="L1061" s="47">
        <f>VLOOKUP(A1061,'Hospitalisation Details'!A60:M2402,12,FALSE)</f>
        <v>23920</v>
      </c>
      <c r="M1061" s="34">
        <f>VLOOKUP(A45,'Hospitalisation Details'!A43:M2385,6,FALSE)</f>
        <v>44423.8</v>
      </c>
      <c r="N1061" s="35" t="str">
        <f>VLOOKUP(A50,'Hospitalisation Details'!A48:M2390,7,FALSE)</f>
        <v>tier - 2</v>
      </c>
      <c r="O1061" s="35" t="str">
        <f>VLOOKUP(A62,'Hospitalisation Details'!A60:M2402,8,FALSE)</f>
        <v>tier - 2</v>
      </c>
      <c r="P1061" s="35" t="str">
        <f>VLOOKUP(A62,'Hospitalisation Details'!A60:M2402,9,FALSE)</f>
        <v>R1012</v>
      </c>
      <c r="Q1061" s="35">
        <f ca="1">VLOOKUP(A1061,'Hospitalisation Details'!A60:M2402,13,FALSE)</f>
        <v>59</v>
      </c>
      <c r="R1061" s="32"/>
    </row>
    <row r="1062" spans="1:18" ht="15.75" x14ac:dyDescent="0.25">
      <c r="A1062" s="42" t="s">
        <v>1302</v>
      </c>
      <c r="B1062" s="35" t="str">
        <f>VLOOKUP(A1062,'Customer Names'!A1059:D3394,3,FALSE)</f>
        <v>Tegenkamp</v>
      </c>
      <c r="C1062" s="35">
        <f>VLOOKUP(A1062,'Medical Examinations'!A1060:M3402,2,FALSE)</f>
        <v>40.299999999999997</v>
      </c>
      <c r="D1062" s="35">
        <f>VLOOKUP(A1062,'Medical Examinations'!A1060:M3402,3,FALSE)</f>
        <v>5.3</v>
      </c>
      <c r="E1062" s="35" t="str">
        <f>VLOOKUP(A1062,'Medical Examinations'!A1060:M3402,4,FALSE)</f>
        <v>yes</v>
      </c>
      <c r="F1062" s="35" t="str">
        <f>VLOOKUP(A1062,'Medical Examinations'!A1060:M3402,5,FALSE)</f>
        <v>No</v>
      </c>
      <c r="G1062" s="35" t="str">
        <f>VLOOKUP(A1062,'Medical Examinations'!A1060:M3402,6,FALSE)</f>
        <v>No</v>
      </c>
      <c r="H1062" s="35">
        <f>VLOOKUP(A1062,'Medical Examinations'!$A$2:$M$2344,7,FALSE)</f>
        <v>2</v>
      </c>
      <c r="I1062" s="35" t="str">
        <f>VLOOKUP(A1062,'Medical Examinations'!A1060:M3402,8,FALSE)</f>
        <v>No</v>
      </c>
      <c r="J1062" s="35" t="str">
        <f>VLOOKUP(A1062,'Medical Examinations'!A1060:M3402,9,FALSE)</f>
        <v>OBESITY</v>
      </c>
      <c r="K1062" s="35" t="str">
        <f>VLOOKUP(A1062,'Medical Examinations'!A1060:M3402,10,FALSE)</f>
        <v>NORMAL</v>
      </c>
      <c r="L1062" s="47">
        <f>VLOOKUP(A1062,'Hospitalisation Details'!A61:M2403,12,FALSE)</f>
        <v>24290</v>
      </c>
      <c r="M1062" s="34">
        <f>VLOOKUP(A46,'Hospitalisation Details'!A44:M2386,6,FALSE)</f>
        <v>44400.41</v>
      </c>
      <c r="N1062" s="35" t="str">
        <f>VLOOKUP(A51,'Hospitalisation Details'!A49:M2391,7,FALSE)</f>
        <v>tier - 2</v>
      </c>
      <c r="O1062" s="35" t="str">
        <f>VLOOKUP(A63,'Hospitalisation Details'!A61:M2403,8,FALSE)</f>
        <v>tier - 3</v>
      </c>
      <c r="P1062" s="35" t="str">
        <f>VLOOKUP(A63,'Hospitalisation Details'!A61:M2403,9,FALSE)</f>
        <v>R1011</v>
      </c>
      <c r="Q1062" s="35">
        <f ca="1">VLOOKUP(A1062,'Hospitalisation Details'!A61:M2403,13,FALSE)</f>
        <v>58</v>
      </c>
      <c r="R1062" s="32"/>
    </row>
    <row r="1063" spans="1:18" ht="15.75" x14ac:dyDescent="0.25">
      <c r="A1063" s="43" t="s">
        <v>1301</v>
      </c>
      <c r="B1063" s="35" t="str">
        <f>VLOOKUP(A1063,'Customer Names'!A1060:D3395,3,FALSE)</f>
        <v>Dover</v>
      </c>
      <c r="C1063" s="35">
        <f>VLOOKUP(A1063,'Medical Examinations'!A1061:M3403,2,FALSE)</f>
        <v>32.774999999999999</v>
      </c>
      <c r="D1063" s="35">
        <f>VLOOKUP(A1063,'Medical Examinations'!A1061:M3403,3,FALSE)</f>
        <v>11.76</v>
      </c>
      <c r="E1063" s="35" t="str">
        <f>VLOOKUP(A1063,'Medical Examinations'!A1061:M3403,4,FALSE)</f>
        <v>yes</v>
      </c>
      <c r="F1063" s="35" t="str">
        <f>VLOOKUP(A1063,'Medical Examinations'!A1061:M3403,5,FALSE)</f>
        <v>No</v>
      </c>
      <c r="G1063" s="35" t="str">
        <f>VLOOKUP(A1063,'Medical Examinations'!A1061:M3403,6,FALSE)</f>
        <v>No</v>
      </c>
      <c r="H1063" s="35">
        <f>VLOOKUP(A1063,'Medical Examinations'!$A$2:$M$2344,7,FALSE)</f>
        <v>0</v>
      </c>
      <c r="I1063" s="35" t="str">
        <f>VLOOKUP(A1063,'Medical Examinations'!A1061:M3403,8,FALSE)</f>
        <v>No</v>
      </c>
      <c r="J1063" s="35" t="str">
        <f>VLOOKUP(A1063,'Medical Examinations'!A1061:M3403,9,FALSE)</f>
        <v>OBESITY</v>
      </c>
      <c r="K1063" s="35" t="str">
        <f>VLOOKUP(A1063,'Medical Examinations'!A1061:M3403,10,FALSE)</f>
        <v>DIABETES</v>
      </c>
      <c r="L1063" s="47">
        <f>VLOOKUP(A1063,'Hospitalisation Details'!A62:M2404,12,FALSE)</f>
        <v>24646</v>
      </c>
      <c r="M1063" s="34">
        <f>VLOOKUP(A47,'Hospitalisation Details'!A45:M2387,6,FALSE)</f>
        <v>44260.75</v>
      </c>
      <c r="N1063" s="35" t="str">
        <f>VLOOKUP(A52,'Hospitalisation Details'!A50:M2392,7,FALSE)</f>
        <v>tier - 2</v>
      </c>
      <c r="O1063" s="35" t="str">
        <f>VLOOKUP(A64,'Hospitalisation Details'!A62:M2404,8,FALSE)</f>
        <v>tier - 3</v>
      </c>
      <c r="P1063" s="35" t="str">
        <f>VLOOKUP(A64,'Hospitalisation Details'!A62:M2404,9,FALSE)</f>
        <v>R1013</v>
      </c>
      <c r="Q1063" s="35">
        <f ca="1">VLOOKUP(A1063,'Hospitalisation Details'!A62:M2404,13,FALSE)</f>
        <v>57</v>
      </c>
      <c r="R1063" s="32"/>
    </row>
    <row r="1064" spans="1:18" ht="15.75" x14ac:dyDescent="0.25">
      <c r="A1064" s="42" t="s">
        <v>1300</v>
      </c>
      <c r="B1064" s="35" t="str">
        <f>VLOOKUP(A1064,'Customer Names'!A1061:D3396,3,FALSE)</f>
        <v>Dockemeyer</v>
      </c>
      <c r="C1064" s="35">
        <f>VLOOKUP(A1064,'Medical Examinations'!A1062:M3404,2,FALSE)</f>
        <v>39.6</v>
      </c>
      <c r="D1064" s="35">
        <f>VLOOKUP(A1064,'Medical Examinations'!A1062:M3404,3,FALSE)</f>
        <v>5.1100000000000003</v>
      </c>
      <c r="E1064" s="35" t="str">
        <f>VLOOKUP(A1064,'Medical Examinations'!A1062:M3404,4,FALSE)</f>
        <v>yes</v>
      </c>
      <c r="F1064" s="35" t="str">
        <f>VLOOKUP(A1064,'Medical Examinations'!A1062:M3404,5,FALSE)</f>
        <v>No</v>
      </c>
      <c r="G1064" s="35" t="str">
        <f>VLOOKUP(A1064,'Medical Examinations'!A1062:M3404,6,FALSE)</f>
        <v>No</v>
      </c>
      <c r="H1064" s="35">
        <f>VLOOKUP(A1064,'Medical Examinations'!$A$2:$M$2344,7,FALSE)</f>
        <v>2</v>
      </c>
      <c r="I1064" s="35" t="str">
        <f>VLOOKUP(A1064,'Medical Examinations'!A1062:M3404,8,FALSE)</f>
        <v>No</v>
      </c>
      <c r="J1064" s="35" t="str">
        <f>VLOOKUP(A1064,'Medical Examinations'!A1062:M3404,9,FALSE)</f>
        <v>OBESITY</v>
      </c>
      <c r="K1064" s="35" t="str">
        <f>VLOOKUP(A1064,'Medical Examinations'!A1062:M3404,10,FALSE)</f>
        <v>NORMAL</v>
      </c>
      <c r="L1064" s="47">
        <f>VLOOKUP(A1064,'Hospitalisation Details'!A63:M2405,12,FALSE)</f>
        <v>24308</v>
      </c>
      <c r="M1064" s="34">
        <f>VLOOKUP(A48,'Hospitalisation Details'!A46:M2388,6,FALSE)</f>
        <v>44202.65</v>
      </c>
      <c r="N1064" s="35" t="str">
        <f>VLOOKUP(A53,'Hospitalisation Details'!A51:M2393,7,FALSE)</f>
        <v>tier - 2</v>
      </c>
      <c r="O1064" s="35" t="str">
        <f>VLOOKUP(A65,'Hospitalisation Details'!A63:M2405,8,FALSE)</f>
        <v>tier - 3</v>
      </c>
      <c r="P1064" s="35" t="str">
        <f>VLOOKUP(A65,'Hospitalisation Details'!A63:M2405,9,FALSE)</f>
        <v>R1011</v>
      </c>
      <c r="Q1064" s="35">
        <f ca="1">VLOOKUP(A1064,'Hospitalisation Details'!A63:M2405,13,FALSE)</f>
        <v>58</v>
      </c>
      <c r="R1064" s="32"/>
    </row>
    <row r="1065" spans="1:18" ht="15.75" x14ac:dyDescent="0.25">
      <c r="A1065" s="43" t="s">
        <v>1299</v>
      </c>
      <c r="B1065" s="35" t="str">
        <f>VLOOKUP(A1065,'Customer Names'!A1062:D3397,3,FALSE)</f>
        <v>Steele</v>
      </c>
      <c r="C1065" s="35">
        <f>VLOOKUP(A1065,'Medical Examinations'!A1063:M3405,2,FALSE)</f>
        <v>30.97</v>
      </c>
      <c r="D1065" s="35">
        <f>VLOOKUP(A1065,'Medical Examinations'!A1063:M3405,3,FALSE)</f>
        <v>5.54</v>
      </c>
      <c r="E1065" s="35" t="str">
        <f>VLOOKUP(A1065,'Medical Examinations'!A1063:M3405,4,FALSE)</f>
        <v>No</v>
      </c>
      <c r="F1065" s="35" t="str">
        <f>VLOOKUP(A1065,'Medical Examinations'!A1063:M3405,5,FALSE)</f>
        <v>No</v>
      </c>
      <c r="G1065" s="35" t="str">
        <f>VLOOKUP(A1065,'Medical Examinations'!A1063:M3405,6,FALSE)</f>
        <v>No</v>
      </c>
      <c r="H1065" s="35">
        <f>VLOOKUP(A1065,'Medical Examinations'!$A$2:$M$2344,7,FALSE)</f>
        <v>2</v>
      </c>
      <c r="I1065" s="35" t="str">
        <f>VLOOKUP(A1065,'Medical Examinations'!A1063:M3405,8,FALSE)</f>
        <v>No</v>
      </c>
      <c r="J1065" s="35" t="str">
        <f>VLOOKUP(A1065,'Medical Examinations'!A1063:M3405,9,FALSE)</f>
        <v>OBESITY</v>
      </c>
      <c r="K1065" s="35" t="str">
        <f>VLOOKUP(A1065,'Medical Examinations'!A1063:M3405,10,FALSE)</f>
        <v>NORMAL</v>
      </c>
      <c r="L1065" s="47">
        <f>VLOOKUP(A1065,'Hospitalisation Details'!A64:M2406,12,FALSE)</f>
        <v>26647</v>
      </c>
      <c r="M1065" s="34">
        <f>VLOOKUP(A49,'Hospitalisation Details'!A47:M2389,6,FALSE)</f>
        <v>43943.88</v>
      </c>
      <c r="N1065" s="35" t="str">
        <f>VLOOKUP(A54,'Hospitalisation Details'!A52:M2394,7,FALSE)</f>
        <v>tier - 2</v>
      </c>
      <c r="O1065" s="35" t="str">
        <f>VLOOKUP(A66,'Hospitalisation Details'!A64:M2406,8,FALSE)</f>
        <v>tier - 2</v>
      </c>
      <c r="P1065" s="35" t="str">
        <f>VLOOKUP(A66,'Hospitalisation Details'!A64:M2406,9,FALSE)</f>
        <v>R1011</v>
      </c>
      <c r="Q1065" s="35">
        <f ca="1">VLOOKUP(A1065,'Hospitalisation Details'!A64:M2406,13,FALSE)</f>
        <v>52</v>
      </c>
      <c r="R1065" s="32"/>
    </row>
    <row r="1066" spans="1:18" ht="15.75" x14ac:dyDescent="0.25">
      <c r="A1066" s="42" t="s">
        <v>1298</v>
      </c>
      <c r="B1066" s="35" t="str">
        <f>VLOOKUP(A1066,'Customer Names'!A1063:D3398,3,FALSE)</f>
        <v>Harel</v>
      </c>
      <c r="C1066" s="35">
        <f>VLOOKUP(A1066,'Medical Examinations'!A1064:M3406,2,FALSE)</f>
        <v>27.645</v>
      </c>
      <c r="D1066" s="35">
        <f>VLOOKUP(A1066,'Medical Examinations'!A1064:M3406,3,FALSE)</f>
        <v>8.8699999999999992</v>
      </c>
      <c r="E1066" s="35" t="str">
        <f>VLOOKUP(A1066,'Medical Examinations'!A1064:M3406,4,FALSE)</f>
        <v>yes</v>
      </c>
      <c r="F1066" s="35" t="str">
        <f>VLOOKUP(A1066,'Medical Examinations'!A1064:M3406,5,FALSE)</f>
        <v>No</v>
      </c>
      <c r="G1066" s="35" t="str">
        <f>VLOOKUP(A1066,'Medical Examinations'!A1064:M3406,6,FALSE)</f>
        <v>No</v>
      </c>
      <c r="H1066" s="35">
        <f>VLOOKUP(A1066,'Medical Examinations'!$A$2:$M$2344,7,FALSE)</f>
        <v>0</v>
      </c>
      <c r="I1066" s="35" t="str">
        <f>VLOOKUP(A1066,'Medical Examinations'!A1064:M3406,8,FALSE)</f>
        <v>No</v>
      </c>
      <c r="J1066" s="35" t="str">
        <f>VLOOKUP(A1066,'Medical Examinations'!A1064:M3406,9,FALSE)</f>
        <v>OVERWEIGHT</v>
      </c>
      <c r="K1066" s="35" t="str">
        <f>VLOOKUP(A1066,'Medical Examinations'!A1064:M3406,10,FALSE)</f>
        <v>DIABETES</v>
      </c>
      <c r="L1066" s="47">
        <f>VLOOKUP(A1066,'Hospitalisation Details'!A65:M2407,12,FALSE)</f>
        <v>24805</v>
      </c>
      <c r="M1066" s="34">
        <f>VLOOKUP(A50,'Hospitalisation Details'!A48:M2390,6,FALSE)</f>
        <v>43921.18</v>
      </c>
      <c r="N1066" s="35" t="str">
        <f>VLOOKUP(A55,'Hospitalisation Details'!A53:M2395,7,FALSE)</f>
        <v>tier - 2</v>
      </c>
      <c r="O1066" s="35" t="str">
        <f>VLOOKUP(A67,'Hospitalisation Details'!A65:M2407,8,FALSE)</f>
        <v>tier - 2</v>
      </c>
      <c r="P1066" s="35" t="str">
        <f>VLOOKUP(A67,'Hospitalisation Details'!A65:M2407,9,FALSE)</f>
        <v>R1016</v>
      </c>
      <c r="Q1066" s="35">
        <f ca="1">VLOOKUP(A1066,'Hospitalisation Details'!A65:M2407,13,FALSE)</f>
        <v>57</v>
      </c>
      <c r="R1066" s="32"/>
    </row>
    <row r="1067" spans="1:18" ht="15.75" x14ac:dyDescent="0.25">
      <c r="A1067" s="43" t="s">
        <v>1297</v>
      </c>
      <c r="B1067" s="35" t="str">
        <f>VLOOKUP(A1067,'Customer Names'!A1064:D3399,3,FALSE)</f>
        <v>Aguila</v>
      </c>
      <c r="C1067" s="35">
        <f>VLOOKUP(A1067,'Medical Examinations'!A1065:M3407,2,FALSE)</f>
        <v>34.43</v>
      </c>
      <c r="D1067" s="35">
        <f>VLOOKUP(A1067,'Medical Examinations'!A1065:M3407,3,FALSE)</f>
        <v>5.96</v>
      </c>
      <c r="E1067" s="35" t="str">
        <f>VLOOKUP(A1067,'Medical Examinations'!A1065:M3407,4,FALSE)</f>
        <v>yes</v>
      </c>
      <c r="F1067" s="35" t="str">
        <f>VLOOKUP(A1067,'Medical Examinations'!A1065:M3407,5,FALSE)</f>
        <v>No</v>
      </c>
      <c r="G1067" s="35" t="str">
        <f>VLOOKUP(A1067,'Medical Examinations'!A1065:M3407,6,FALSE)</f>
        <v>No</v>
      </c>
      <c r="H1067" s="35">
        <f>VLOOKUP(A1067,'Medical Examinations'!$A$2:$M$2344,7,FALSE)</f>
        <v>2</v>
      </c>
      <c r="I1067" s="35" t="str">
        <f>VLOOKUP(A1067,'Medical Examinations'!A1065:M3407,8,FALSE)</f>
        <v>No</v>
      </c>
      <c r="J1067" s="35" t="str">
        <f>VLOOKUP(A1067,'Medical Examinations'!A1065:M3407,9,FALSE)</f>
        <v>OBESITY</v>
      </c>
      <c r="K1067" s="35" t="str">
        <f>VLOOKUP(A1067,'Medical Examinations'!A1065:M3407,10,FALSE)</f>
        <v>PREDIABETES</v>
      </c>
      <c r="L1067" s="47">
        <f>VLOOKUP(A1067,'Hospitalisation Details'!A66:M2408,12,FALSE)</f>
        <v>24414</v>
      </c>
      <c r="M1067" s="34">
        <f>VLOOKUP(A51,'Hospitalisation Details'!A49:M2391,6,FALSE)</f>
        <v>43896.38</v>
      </c>
      <c r="N1067" s="35" t="str">
        <f>VLOOKUP(A56,'Hospitalisation Details'!A54:M2396,7,FALSE)</f>
        <v>tier - 2</v>
      </c>
      <c r="O1067" s="35" t="str">
        <f>VLOOKUP(A68,'Hospitalisation Details'!A66:M2408,8,FALSE)</f>
        <v>tier - 3</v>
      </c>
      <c r="P1067" s="35" t="str">
        <f>VLOOKUP(A68,'Hospitalisation Details'!A66:M2408,9,FALSE)</f>
        <v>R1013</v>
      </c>
      <c r="Q1067" s="35">
        <f ca="1">VLOOKUP(A1067,'Hospitalisation Details'!A66:M2408,13,FALSE)</f>
        <v>58</v>
      </c>
      <c r="R1067" s="32"/>
    </row>
    <row r="1068" spans="1:18" ht="15.75" x14ac:dyDescent="0.25">
      <c r="A1068" s="42" t="s">
        <v>1296</v>
      </c>
      <c r="B1068" s="35" t="str">
        <f>VLOOKUP(A1068,'Customer Names'!A1065:D3400,3,FALSE)</f>
        <v>Vallejo Sarmiento</v>
      </c>
      <c r="C1068" s="35">
        <f>VLOOKUP(A1068,'Medical Examinations'!A1066:M3408,2,FALSE)</f>
        <v>39.6</v>
      </c>
      <c r="D1068" s="35">
        <f>VLOOKUP(A1068,'Medical Examinations'!A1066:M3408,3,FALSE)</f>
        <v>4.4400000000000004</v>
      </c>
      <c r="E1068" s="35" t="str">
        <f>VLOOKUP(A1068,'Medical Examinations'!A1066:M3408,4,FALSE)</f>
        <v>yes</v>
      </c>
      <c r="F1068" s="35" t="str">
        <f>VLOOKUP(A1068,'Medical Examinations'!A1066:M3408,5,FALSE)</f>
        <v>No</v>
      </c>
      <c r="G1068" s="35" t="str">
        <f>VLOOKUP(A1068,'Medical Examinations'!A1066:M3408,6,FALSE)</f>
        <v>Yes</v>
      </c>
      <c r="H1068" s="35">
        <f>VLOOKUP(A1068,'Medical Examinations'!$A$2:$M$2344,7,FALSE)</f>
        <v>1</v>
      </c>
      <c r="I1068" s="35" t="str">
        <f>VLOOKUP(A1068,'Medical Examinations'!A1066:M3408,8,FALSE)</f>
        <v>No</v>
      </c>
      <c r="J1068" s="35" t="str">
        <f>VLOOKUP(A1068,'Medical Examinations'!A1066:M3408,9,FALSE)</f>
        <v>OBESITY</v>
      </c>
      <c r="K1068" s="35" t="str">
        <f>VLOOKUP(A1068,'Medical Examinations'!A1066:M3408,10,FALSE)</f>
        <v>NORMAL</v>
      </c>
      <c r="L1068" s="47">
        <f>VLOOKUP(A1068,'Hospitalisation Details'!A67:M2409,12,FALSE)</f>
        <v>25562</v>
      </c>
      <c r="M1068" s="34">
        <f>VLOOKUP(A52,'Hospitalisation Details'!A50:M2392,6,FALSE)</f>
        <v>43817.45</v>
      </c>
      <c r="N1068" s="35" t="str">
        <f>VLOOKUP(A57,'Hospitalisation Details'!A55:M2397,7,FALSE)</f>
        <v>tier - 2</v>
      </c>
      <c r="O1068" s="35" t="str">
        <f>VLOOKUP(A69,'Hospitalisation Details'!A67:M2409,8,FALSE)</f>
        <v>tier - 1</v>
      </c>
      <c r="P1068" s="35" t="str">
        <f>VLOOKUP(A69,'Hospitalisation Details'!A67:M2409,9,FALSE)</f>
        <v>R1011</v>
      </c>
      <c r="Q1068" s="35">
        <f ca="1">VLOOKUP(A1068,'Hospitalisation Details'!A67:M2409,13,FALSE)</f>
        <v>55</v>
      </c>
      <c r="R1068" s="32"/>
    </row>
    <row r="1069" spans="1:18" ht="15.75" x14ac:dyDescent="0.25">
      <c r="A1069" s="43" t="s">
        <v>1295</v>
      </c>
      <c r="B1069" s="35" t="str">
        <f>VLOOKUP(A1069,'Customer Names'!A1066:D3401,3,FALSE)</f>
        <v>Beisheim</v>
      </c>
      <c r="C1069" s="35">
        <f>VLOOKUP(A1069,'Medical Examinations'!A1067:M3409,2,FALSE)</f>
        <v>22.1</v>
      </c>
      <c r="D1069" s="35">
        <f>VLOOKUP(A1069,'Medical Examinations'!A1067:M3409,3,FALSE)</f>
        <v>4.6500000000000004</v>
      </c>
      <c r="E1069" s="35" t="str">
        <f>VLOOKUP(A1069,'Medical Examinations'!A1067:M3409,4,FALSE)</f>
        <v>yes</v>
      </c>
      <c r="F1069" s="35" t="str">
        <f>VLOOKUP(A1069,'Medical Examinations'!A1067:M3409,5,FALSE)</f>
        <v>No</v>
      </c>
      <c r="G1069" s="35" t="str">
        <f>VLOOKUP(A1069,'Medical Examinations'!A1067:M3409,6,FALSE)</f>
        <v>No</v>
      </c>
      <c r="H1069" s="35">
        <f>VLOOKUP(A1069,'Medical Examinations'!$A$2:$M$2344,7,FALSE)</f>
        <v>2</v>
      </c>
      <c r="I1069" s="35" t="str">
        <f>VLOOKUP(A1069,'Medical Examinations'!A1067:M3409,8,FALSE)</f>
        <v>No</v>
      </c>
      <c r="J1069" s="35" t="str">
        <f>VLOOKUP(A1069,'Medical Examinations'!A1067:M3409,9,FALSE)</f>
        <v>NORMAL WEIGHT</v>
      </c>
      <c r="K1069" s="35" t="str">
        <f>VLOOKUP(A1069,'Medical Examinations'!A1067:M3409,10,FALSE)</f>
        <v>NORMAL</v>
      </c>
      <c r="L1069" s="47">
        <f>VLOOKUP(A1069,'Hospitalisation Details'!A68:M2410,12,FALSE)</f>
        <v>24452</v>
      </c>
      <c r="M1069" s="34">
        <f>VLOOKUP(A53,'Hospitalisation Details'!A51:M2393,6,FALSE)</f>
        <v>43813.87</v>
      </c>
      <c r="N1069" s="35" t="str">
        <f>VLOOKUP(A58,'Hospitalisation Details'!A56:M2398,7,FALSE)</f>
        <v>tier - 1</v>
      </c>
      <c r="O1069" s="35" t="str">
        <f>VLOOKUP(A70,'Hospitalisation Details'!A68:M2410,8,FALSE)</f>
        <v>tier - 1</v>
      </c>
      <c r="P1069" s="35" t="str">
        <f>VLOOKUP(A70,'Hospitalisation Details'!A68:M2410,9,FALSE)</f>
        <v>R1013</v>
      </c>
      <c r="Q1069" s="35">
        <f ca="1">VLOOKUP(A1069,'Hospitalisation Details'!A68:M2410,13,FALSE)</f>
        <v>58</v>
      </c>
      <c r="R1069" s="32"/>
    </row>
    <row r="1070" spans="1:18" ht="15.75" x14ac:dyDescent="0.25">
      <c r="A1070" s="42" t="s">
        <v>1294</v>
      </c>
      <c r="B1070" s="35" t="str">
        <f>VLOOKUP(A1070,'Customer Names'!A1067:D3402,3,FALSE)</f>
        <v>Lenhoff</v>
      </c>
      <c r="C1070" s="35">
        <f>VLOOKUP(A1070,'Medical Examinations'!A1068:M3410,2,FALSE)</f>
        <v>33.25</v>
      </c>
      <c r="D1070" s="35">
        <f>VLOOKUP(A1070,'Medical Examinations'!A1068:M3410,3,FALSE)</f>
        <v>5.64</v>
      </c>
      <c r="E1070" s="35" t="str">
        <f>VLOOKUP(A1070,'Medical Examinations'!A1068:M3410,4,FALSE)</f>
        <v>yes</v>
      </c>
      <c r="F1070" s="35" t="str">
        <f>VLOOKUP(A1070,'Medical Examinations'!A1068:M3410,5,FALSE)</f>
        <v>No</v>
      </c>
      <c r="G1070" s="35" t="str">
        <f>VLOOKUP(A1070,'Medical Examinations'!A1068:M3410,6,FALSE)</f>
        <v>Yes</v>
      </c>
      <c r="H1070" s="35">
        <f>VLOOKUP(A1070,'Medical Examinations'!$A$2:$M$2344,7,FALSE)</f>
        <v>1</v>
      </c>
      <c r="I1070" s="35" t="str">
        <f>VLOOKUP(A1070,'Medical Examinations'!A1068:M3410,8,FALSE)</f>
        <v>No</v>
      </c>
      <c r="J1070" s="35" t="str">
        <f>VLOOKUP(A1070,'Medical Examinations'!A1068:M3410,9,FALSE)</f>
        <v>OBESITY</v>
      </c>
      <c r="K1070" s="35" t="str">
        <f>VLOOKUP(A1070,'Medical Examinations'!A1068:M3410,10,FALSE)</f>
        <v>NORMAL</v>
      </c>
      <c r="L1070" s="47">
        <f>VLOOKUP(A1070,'Hospitalisation Details'!A69:M2411,12,FALSE)</f>
        <v>25401</v>
      </c>
      <c r="M1070" s="34">
        <f>VLOOKUP(A54,'Hospitalisation Details'!A52:M2394,6,FALSE)</f>
        <v>43753.34</v>
      </c>
      <c r="N1070" s="35" t="str">
        <f>VLOOKUP(A59,'Hospitalisation Details'!A57:M2399,7,FALSE)</f>
        <v>tier - 1</v>
      </c>
      <c r="O1070" s="35" t="str">
        <f>VLOOKUP(A71,'Hospitalisation Details'!A69:M2411,8,FALSE)</f>
        <v>tier - 3</v>
      </c>
      <c r="P1070" s="35" t="str">
        <f>VLOOKUP(A71,'Hospitalisation Details'!A69:M2411,9,FALSE)</f>
        <v>R1013</v>
      </c>
      <c r="Q1070" s="35">
        <f ca="1">VLOOKUP(A1070,'Hospitalisation Details'!A69:M2411,13,FALSE)</f>
        <v>55</v>
      </c>
      <c r="R1070" s="32"/>
    </row>
    <row r="1071" spans="1:18" ht="15.75" x14ac:dyDescent="0.25">
      <c r="A1071" s="43" t="s">
        <v>1293</v>
      </c>
      <c r="B1071" s="35" t="str">
        <f>VLOOKUP(A1071,'Customer Names'!A1068:D3403,3,FALSE)</f>
        <v>Wehrwein</v>
      </c>
      <c r="C1071" s="35">
        <f>VLOOKUP(A1071,'Medical Examinations'!A1069:M3411,2,FALSE)</f>
        <v>33.33</v>
      </c>
      <c r="D1071" s="35">
        <f>VLOOKUP(A1071,'Medical Examinations'!A1069:M3411,3,FALSE)</f>
        <v>10.19</v>
      </c>
      <c r="E1071" s="35" t="str">
        <f>VLOOKUP(A1071,'Medical Examinations'!A1069:M3411,4,FALSE)</f>
        <v>No</v>
      </c>
      <c r="F1071" s="35" t="str">
        <f>VLOOKUP(A1071,'Medical Examinations'!A1069:M3411,5,FALSE)</f>
        <v>No</v>
      </c>
      <c r="G1071" s="35" t="str">
        <f>VLOOKUP(A1071,'Medical Examinations'!A1069:M3411,6,FALSE)</f>
        <v>No</v>
      </c>
      <c r="H1071" s="35">
        <f>VLOOKUP(A1071,'Medical Examinations'!$A$2:$M$2344,7,FALSE)</f>
        <v>0</v>
      </c>
      <c r="I1071" s="35" t="str">
        <f>VLOOKUP(A1071,'Medical Examinations'!A1069:M3411,8,FALSE)</f>
        <v>No</v>
      </c>
      <c r="J1071" s="35" t="str">
        <f>VLOOKUP(A1071,'Medical Examinations'!A1069:M3411,9,FALSE)</f>
        <v>OBESITY</v>
      </c>
      <c r="K1071" s="35" t="str">
        <f>VLOOKUP(A1071,'Medical Examinations'!A1069:M3411,10,FALSE)</f>
        <v>DIABETES</v>
      </c>
      <c r="L1071" s="47">
        <f>VLOOKUP(A1071,'Hospitalisation Details'!A70:M2412,12,FALSE)</f>
        <v>26113</v>
      </c>
      <c r="M1071" s="34">
        <f>VLOOKUP(A55,'Hospitalisation Details'!A53:M2395,6,FALSE)</f>
        <v>43578.94</v>
      </c>
      <c r="N1071" s="35" t="str">
        <f>VLOOKUP(A60,'Hospitalisation Details'!A58:M2400,7,FALSE)</f>
        <v>tier - 1</v>
      </c>
      <c r="O1071" s="35" t="str">
        <f>VLOOKUP(A72,'Hospitalisation Details'!A70:M2412,8,FALSE)</f>
        <v>tier - 1</v>
      </c>
      <c r="P1071" s="35" t="str">
        <f>VLOOKUP(A72,'Hospitalisation Details'!A70:M2412,9,FALSE)</f>
        <v>R1024</v>
      </c>
      <c r="Q1071" s="35">
        <f ca="1">VLOOKUP(A1071,'Hospitalisation Details'!A70:M2412,13,FALSE)</f>
        <v>53</v>
      </c>
      <c r="R1071" s="32"/>
    </row>
    <row r="1072" spans="1:18" ht="15.75" x14ac:dyDescent="0.25">
      <c r="A1072" s="42" t="s">
        <v>1292</v>
      </c>
      <c r="B1072" s="35" t="str">
        <f>VLOOKUP(A1072,'Customer Names'!A1069:D3404,3,FALSE)</f>
        <v>Wallace</v>
      </c>
      <c r="C1072" s="35">
        <f>VLOOKUP(A1072,'Medical Examinations'!A1070:M3412,2,FALSE)</f>
        <v>30.5</v>
      </c>
      <c r="D1072" s="35">
        <f>VLOOKUP(A1072,'Medical Examinations'!A1070:M3412,3,FALSE)</f>
        <v>10.79</v>
      </c>
      <c r="E1072" s="35" t="str">
        <f>VLOOKUP(A1072,'Medical Examinations'!A1070:M3412,4,FALSE)</f>
        <v>No</v>
      </c>
      <c r="F1072" s="35" t="str">
        <f>VLOOKUP(A1072,'Medical Examinations'!A1070:M3412,5,FALSE)</f>
        <v>No</v>
      </c>
      <c r="G1072" s="35" t="str">
        <f>VLOOKUP(A1072,'Medical Examinations'!A1070:M3412,6,FALSE)</f>
        <v>No</v>
      </c>
      <c r="H1072" s="35">
        <f>VLOOKUP(A1072,'Medical Examinations'!$A$2:$M$2344,7,FALSE)</f>
        <v>0</v>
      </c>
      <c r="I1072" s="35" t="str">
        <f>VLOOKUP(A1072,'Medical Examinations'!A1070:M3412,8,FALSE)</f>
        <v>No</v>
      </c>
      <c r="J1072" s="35" t="str">
        <f>VLOOKUP(A1072,'Medical Examinations'!A1070:M3412,9,FALSE)</f>
        <v>OBESITY</v>
      </c>
      <c r="K1072" s="35" t="str">
        <f>VLOOKUP(A1072,'Medical Examinations'!A1070:M3412,10,FALSE)</f>
        <v>DIABETES</v>
      </c>
      <c r="L1072" s="47">
        <f>VLOOKUP(A1072,'Hospitalisation Details'!A71:M2413,12,FALSE)</f>
        <v>26202</v>
      </c>
      <c r="M1072" s="34">
        <f>VLOOKUP(A56,'Hospitalisation Details'!A54:M2396,6,FALSE)</f>
        <v>43254.42</v>
      </c>
      <c r="N1072" s="35" t="str">
        <f>VLOOKUP(A61,'Hospitalisation Details'!A59:M2401,7,FALSE)</f>
        <v>tier - 1</v>
      </c>
      <c r="O1072" s="35" t="str">
        <f>VLOOKUP(A73,'Hospitalisation Details'!A71:M2413,8,FALSE)</f>
        <v>tier - 3</v>
      </c>
      <c r="P1072" s="35" t="str">
        <f>VLOOKUP(A73,'Hospitalisation Details'!A71:M2413,9,FALSE)</f>
        <v>R1013</v>
      </c>
      <c r="Q1072" s="35">
        <f ca="1">VLOOKUP(A1072,'Hospitalisation Details'!A71:M2413,13,FALSE)</f>
        <v>53</v>
      </c>
      <c r="R1072" s="32"/>
    </row>
    <row r="1073" spans="1:18" ht="15.75" x14ac:dyDescent="0.25">
      <c r="A1073" s="43" t="s">
        <v>1291</v>
      </c>
      <c r="B1073" s="35" t="str">
        <f>VLOOKUP(A1073,'Customer Names'!A1070:D3405,3,FALSE)</f>
        <v>Markowitz</v>
      </c>
      <c r="C1073" s="35">
        <f>VLOOKUP(A1073,'Medical Examinations'!A1071:M3413,2,FALSE)</f>
        <v>30.3</v>
      </c>
      <c r="D1073" s="35">
        <f>VLOOKUP(A1073,'Medical Examinations'!A1071:M3413,3,FALSE)</f>
        <v>4.24</v>
      </c>
      <c r="E1073" s="35" t="str">
        <f>VLOOKUP(A1073,'Medical Examinations'!A1071:M3413,4,FALSE)</f>
        <v>No</v>
      </c>
      <c r="F1073" s="35" t="str">
        <f>VLOOKUP(A1073,'Medical Examinations'!A1071:M3413,5,FALSE)</f>
        <v>No</v>
      </c>
      <c r="G1073" s="35" t="str">
        <f>VLOOKUP(A1073,'Medical Examinations'!A1071:M3413,6,FALSE)</f>
        <v>No</v>
      </c>
      <c r="H1073" s="35">
        <f>VLOOKUP(A1073,'Medical Examinations'!$A$2:$M$2344,7,FALSE)</f>
        <v>0</v>
      </c>
      <c r="I1073" s="35" t="str">
        <f>VLOOKUP(A1073,'Medical Examinations'!A1071:M3413,8,FALSE)</f>
        <v>No</v>
      </c>
      <c r="J1073" s="35" t="str">
        <f>VLOOKUP(A1073,'Medical Examinations'!A1071:M3413,9,FALSE)</f>
        <v>OBESITY</v>
      </c>
      <c r="K1073" s="35" t="str">
        <f>VLOOKUP(A1073,'Medical Examinations'!A1071:M3413,10,FALSE)</f>
        <v>NORMAL</v>
      </c>
      <c r="L1073" s="47">
        <f>VLOOKUP(A1073,'Hospitalisation Details'!A72:M2414,12,FALSE)</f>
        <v>28423</v>
      </c>
      <c r="M1073" s="34">
        <f>VLOOKUP(A57,'Hospitalisation Details'!A55:M2397,6,FALSE)</f>
        <v>43073.760000000002</v>
      </c>
      <c r="N1073" s="35" t="str">
        <f>VLOOKUP(A62,'Hospitalisation Details'!A60:M2402,7,FALSE)</f>
        <v>tier - 1</v>
      </c>
      <c r="O1073" s="35" t="str">
        <f>VLOOKUP(A74,'Hospitalisation Details'!A72:M2414,8,FALSE)</f>
        <v>tier - 1</v>
      </c>
      <c r="P1073" s="35" t="str">
        <f>VLOOKUP(A74,'Hospitalisation Details'!A72:M2414,9,FALSE)</f>
        <v>R1013</v>
      </c>
      <c r="Q1073" s="35">
        <f ca="1">VLOOKUP(A1073,'Hospitalisation Details'!A72:M2414,13,FALSE)</f>
        <v>47</v>
      </c>
      <c r="R1073" s="32"/>
    </row>
    <row r="1074" spans="1:18" ht="15.75" x14ac:dyDescent="0.25">
      <c r="A1074" s="42" t="s">
        <v>1290</v>
      </c>
      <c r="B1074" s="35" t="str">
        <f>VLOOKUP(A1074,'Customer Names'!A1071:D3406,3,FALSE)</f>
        <v>Vos</v>
      </c>
      <c r="C1074" s="35">
        <f>VLOOKUP(A1074,'Medical Examinations'!A1072:M3414,2,FALSE)</f>
        <v>26.22</v>
      </c>
      <c r="D1074" s="35">
        <f>VLOOKUP(A1074,'Medical Examinations'!A1072:M3414,3,FALSE)</f>
        <v>5.83</v>
      </c>
      <c r="E1074" s="35" t="str">
        <f>VLOOKUP(A1074,'Medical Examinations'!A1072:M3414,4,FALSE)</f>
        <v>No</v>
      </c>
      <c r="F1074" s="35" t="str">
        <f>VLOOKUP(A1074,'Medical Examinations'!A1072:M3414,5,FALSE)</f>
        <v>No</v>
      </c>
      <c r="G1074" s="35" t="str">
        <f>VLOOKUP(A1074,'Medical Examinations'!A1072:M3414,6,FALSE)</f>
        <v>No</v>
      </c>
      <c r="H1074" s="35">
        <f>VLOOKUP(A1074,'Medical Examinations'!$A$2:$M$2344,7,FALSE)</f>
        <v>2</v>
      </c>
      <c r="I1074" s="35" t="str">
        <f>VLOOKUP(A1074,'Medical Examinations'!A1072:M3414,8,FALSE)</f>
        <v>No</v>
      </c>
      <c r="J1074" s="35" t="str">
        <f>VLOOKUP(A1074,'Medical Examinations'!A1072:M3414,9,FALSE)</f>
        <v>OVERWEIGHT</v>
      </c>
      <c r="K1074" s="35" t="str">
        <f>VLOOKUP(A1074,'Medical Examinations'!A1072:M3414,10,FALSE)</f>
        <v>PREDIABETES</v>
      </c>
      <c r="L1074" s="47">
        <f>VLOOKUP(A1074,'Hospitalisation Details'!A73:M2415,12,FALSE)</f>
        <v>26591</v>
      </c>
      <c r="M1074" s="34">
        <f>VLOOKUP(A58,'Hospitalisation Details'!A56:M2398,6,FALSE)</f>
        <v>42983.46</v>
      </c>
      <c r="N1074" s="35" t="str">
        <f>VLOOKUP(A63,'Hospitalisation Details'!A61:M2403,7,FALSE)</f>
        <v>tier - 1</v>
      </c>
      <c r="O1074" s="35" t="str">
        <f>VLOOKUP(A75,'Hospitalisation Details'!A73:M2415,8,FALSE)</f>
        <v>tier - 1</v>
      </c>
      <c r="P1074" s="35" t="str">
        <f>VLOOKUP(A75,'Hospitalisation Details'!A73:M2415,9,FALSE)</f>
        <v>R1016</v>
      </c>
      <c r="Q1074" s="35">
        <f ca="1">VLOOKUP(A1074,'Hospitalisation Details'!A73:M2415,13,FALSE)</f>
        <v>52</v>
      </c>
      <c r="R1074" s="32"/>
    </row>
    <row r="1075" spans="1:18" ht="15.75" x14ac:dyDescent="0.25">
      <c r="A1075" s="43" t="s">
        <v>1289</v>
      </c>
      <c r="B1075" s="35" t="str">
        <f>VLOOKUP(A1075,'Customer Names'!A1072:D3407,3,FALSE)</f>
        <v>McLeod</v>
      </c>
      <c r="C1075" s="35">
        <f>VLOOKUP(A1075,'Medical Examinations'!A1073:M3415,2,FALSE)</f>
        <v>29.99</v>
      </c>
      <c r="D1075" s="35">
        <f>VLOOKUP(A1075,'Medical Examinations'!A1073:M3415,3,FALSE)</f>
        <v>11.85</v>
      </c>
      <c r="E1075" s="35" t="str">
        <f>VLOOKUP(A1075,'Medical Examinations'!A1073:M3415,4,FALSE)</f>
        <v>No</v>
      </c>
      <c r="F1075" s="35" t="str">
        <f>VLOOKUP(A1075,'Medical Examinations'!A1073:M3415,5,FALSE)</f>
        <v>No</v>
      </c>
      <c r="G1075" s="35" t="str">
        <f>VLOOKUP(A1075,'Medical Examinations'!A1073:M3415,6,FALSE)</f>
        <v>No</v>
      </c>
      <c r="H1075" s="35">
        <f>VLOOKUP(A1075,'Medical Examinations'!$A$2:$M$2344,7,FALSE)</f>
        <v>0</v>
      </c>
      <c r="I1075" s="35" t="str">
        <f>VLOOKUP(A1075,'Medical Examinations'!A1073:M3415,8,FALSE)</f>
        <v>No</v>
      </c>
      <c r="J1075" s="35" t="str">
        <f>VLOOKUP(A1075,'Medical Examinations'!A1073:M3415,9,FALSE)</f>
        <v>OVERWEIGHT</v>
      </c>
      <c r="K1075" s="35" t="str">
        <f>VLOOKUP(A1075,'Medical Examinations'!A1073:M3415,10,FALSE)</f>
        <v>DIABETES</v>
      </c>
      <c r="L1075" s="47">
        <f>VLOOKUP(A1075,'Hospitalisation Details'!A74:M2416,12,FALSE)</f>
        <v>28723</v>
      </c>
      <c r="M1075" s="34">
        <f>VLOOKUP(A59,'Hospitalisation Details'!A57:M2399,6,FALSE)</f>
        <v>42969.85</v>
      </c>
      <c r="N1075" s="35" t="str">
        <f>VLOOKUP(A64,'Hospitalisation Details'!A62:M2404,7,FALSE)</f>
        <v>tier - 1</v>
      </c>
      <c r="O1075" s="35" t="str">
        <f>VLOOKUP(A76,'Hospitalisation Details'!A74:M2416,8,FALSE)</f>
        <v>tier - 3</v>
      </c>
      <c r="P1075" s="35" t="str">
        <f>VLOOKUP(A76,'Hospitalisation Details'!A74:M2416,9,FALSE)</f>
        <v>R1011</v>
      </c>
      <c r="Q1075" s="35">
        <f ca="1">VLOOKUP(A1075,'Hospitalisation Details'!A74:M2416,13,FALSE)</f>
        <v>46</v>
      </c>
      <c r="R1075" s="32"/>
    </row>
    <row r="1076" spans="1:18" ht="15.75" x14ac:dyDescent="0.25">
      <c r="A1076" s="42" t="s">
        <v>1288</v>
      </c>
      <c r="B1076" s="35" t="str">
        <f>VLOOKUP(A1076,'Customer Names'!A1073:D3408,3,FALSE)</f>
        <v>Balcom</v>
      </c>
      <c r="C1076" s="35">
        <f>VLOOKUP(A1076,'Medical Examinations'!A1074:M3416,2,FALSE)</f>
        <v>36.380000000000003</v>
      </c>
      <c r="D1076" s="35">
        <f>VLOOKUP(A1076,'Medical Examinations'!A1074:M3416,3,FALSE)</f>
        <v>5.98</v>
      </c>
      <c r="E1076" s="35" t="str">
        <f>VLOOKUP(A1076,'Medical Examinations'!A1074:M3416,4,FALSE)</f>
        <v>No</v>
      </c>
      <c r="F1076" s="35" t="str">
        <f>VLOOKUP(A1076,'Medical Examinations'!A1074:M3416,5,FALSE)</f>
        <v>No</v>
      </c>
      <c r="G1076" s="35" t="str">
        <f>VLOOKUP(A1076,'Medical Examinations'!A1074:M3416,6,FALSE)</f>
        <v>No</v>
      </c>
      <c r="H1076" s="35">
        <f>VLOOKUP(A1076,'Medical Examinations'!$A$2:$M$2344,7,FALSE)</f>
        <v>1</v>
      </c>
      <c r="I1076" s="35" t="str">
        <f>VLOOKUP(A1076,'Medical Examinations'!A1074:M3416,8,FALSE)</f>
        <v>No</v>
      </c>
      <c r="J1076" s="35" t="str">
        <f>VLOOKUP(A1076,'Medical Examinations'!A1074:M3416,9,FALSE)</f>
        <v>OBESITY</v>
      </c>
      <c r="K1076" s="35" t="str">
        <f>VLOOKUP(A1076,'Medical Examinations'!A1074:M3416,10,FALSE)</f>
        <v>PREDIABETES</v>
      </c>
      <c r="L1076" s="47">
        <f>VLOOKUP(A1076,'Hospitalisation Details'!A75:M2417,12,FALSE)</f>
        <v>31956</v>
      </c>
      <c r="M1076" s="34">
        <f>VLOOKUP(A60,'Hospitalisation Details'!A58:M2400,6,FALSE)</f>
        <v>42856.84</v>
      </c>
      <c r="N1076" s="35" t="str">
        <f>VLOOKUP(A65,'Hospitalisation Details'!A63:M2405,7,FALSE)</f>
        <v>tier - 1</v>
      </c>
      <c r="O1076" s="35" t="str">
        <f>VLOOKUP(A77,'Hospitalisation Details'!A75:M2417,8,FALSE)</f>
        <v>tier - 3</v>
      </c>
      <c r="P1076" s="35" t="str">
        <f>VLOOKUP(A77,'Hospitalisation Details'!A75:M2417,9,FALSE)</f>
        <v>R1011</v>
      </c>
      <c r="Q1076" s="35">
        <f ca="1">VLOOKUP(A1076,'Hospitalisation Details'!A75:M2417,13,FALSE)</f>
        <v>37</v>
      </c>
      <c r="R1076" s="32"/>
    </row>
    <row r="1077" spans="1:18" ht="15.75" x14ac:dyDescent="0.25">
      <c r="A1077" s="43" t="s">
        <v>1287</v>
      </c>
      <c r="B1077" s="35" t="str">
        <f>VLOOKUP(A1077,'Customer Names'!A1074:D3409,3,FALSE)</f>
        <v>Dirth</v>
      </c>
      <c r="C1077" s="35">
        <f>VLOOKUP(A1077,'Medical Examinations'!A1075:M3417,2,FALSE)</f>
        <v>31.16</v>
      </c>
      <c r="D1077" s="35">
        <f>VLOOKUP(A1077,'Medical Examinations'!A1075:M3417,3,FALSE)</f>
        <v>4.26</v>
      </c>
      <c r="E1077" s="35" t="str">
        <f>VLOOKUP(A1077,'Medical Examinations'!A1075:M3417,4,FALSE)</f>
        <v>yes</v>
      </c>
      <c r="F1077" s="35" t="str">
        <f>VLOOKUP(A1077,'Medical Examinations'!A1075:M3417,5,FALSE)</f>
        <v>No</v>
      </c>
      <c r="G1077" s="35" t="str">
        <f>VLOOKUP(A1077,'Medical Examinations'!A1075:M3417,6,FALSE)</f>
        <v>Yes</v>
      </c>
      <c r="H1077" s="35">
        <f>VLOOKUP(A1077,'Medical Examinations'!$A$2:$M$2344,7,FALSE)</f>
        <v>1</v>
      </c>
      <c r="I1077" s="35" t="str">
        <f>VLOOKUP(A1077,'Medical Examinations'!A1075:M3417,8,FALSE)</f>
        <v>No</v>
      </c>
      <c r="J1077" s="35" t="str">
        <f>VLOOKUP(A1077,'Medical Examinations'!A1075:M3417,9,FALSE)</f>
        <v>OBESITY</v>
      </c>
      <c r="K1077" s="35" t="str">
        <f>VLOOKUP(A1077,'Medical Examinations'!A1075:M3417,10,FALSE)</f>
        <v>NORMAL</v>
      </c>
      <c r="L1077" s="47">
        <f>VLOOKUP(A1077,'Hospitalisation Details'!A76:M2418,12,FALSE)</f>
        <v>25468</v>
      </c>
      <c r="M1077" s="34">
        <f>VLOOKUP(A61,'Hospitalisation Details'!A59:M2401,6,FALSE)</f>
        <v>42764.12</v>
      </c>
      <c r="N1077" s="35" t="str">
        <f>VLOOKUP(A66,'Hospitalisation Details'!A64:M2406,7,FALSE)</f>
        <v>tier - 1</v>
      </c>
      <c r="O1077" s="35" t="str">
        <f>VLOOKUP(A78,'Hospitalisation Details'!A76:M2418,8,FALSE)</f>
        <v>tier - 1</v>
      </c>
      <c r="P1077" s="35" t="str">
        <f>VLOOKUP(A78,'Hospitalisation Details'!A76:M2418,9,FALSE)</f>
        <v>R1011</v>
      </c>
      <c r="Q1077" s="35">
        <f ca="1">VLOOKUP(A1077,'Hospitalisation Details'!A76:M2418,13,FALSE)</f>
        <v>55</v>
      </c>
      <c r="R1077" s="32"/>
    </row>
    <row r="1078" spans="1:18" ht="15.75" x14ac:dyDescent="0.25">
      <c r="A1078" s="42" t="s">
        <v>1286</v>
      </c>
      <c r="B1078" s="35" t="str">
        <f>VLOOKUP(A1078,'Customer Names'!A1075:D3410,3,FALSE)</f>
        <v>Inglish</v>
      </c>
      <c r="C1078" s="35">
        <f>VLOOKUP(A1078,'Medical Examinations'!A1076:M3418,2,FALSE)</f>
        <v>25.55</v>
      </c>
      <c r="D1078" s="35">
        <f>VLOOKUP(A1078,'Medical Examinations'!A1076:M3418,3,FALSE)</f>
        <v>4.96</v>
      </c>
      <c r="E1078" s="35" t="str">
        <f>VLOOKUP(A1078,'Medical Examinations'!A1076:M3418,4,FALSE)</f>
        <v>yes</v>
      </c>
      <c r="F1078" s="35" t="str">
        <f>VLOOKUP(A1078,'Medical Examinations'!A1076:M3418,5,FALSE)</f>
        <v>No</v>
      </c>
      <c r="G1078" s="35" t="str">
        <f>VLOOKUP(A1078,'Medical Examinations'!A1076:M3418,6,FALSE)</f>
        <v>No</v>
      </c>
      <c r="H1078" s="35">
        <f>VLOOKUP(A1078,'Medical Examinations'!$A$2:$M$2344,7,FALSE)</f>
        <v>1</v>
      </c>
      <c r="I1078" s="35" t="str">
        <f>VLOOKUP(A1078,'Medical Examinations'!A1076:M3418,8,FALSE)</f>
        <v>No</v>
      </c>
      <c r="J1078" s="35" t="str">
        <f>VLOOKUP(A1078,'Medical Examinations'!A1076:M3418,9,FALSE)</f>
        <v>OVERWEIGHT</v>
      </c>
      <c r="K1078" s="35" t="str">
        <f>VLOOKUP(A1078,'Medical Examinations'!A1076:M3418,10,FALSE)</f>
        <v>NORMAL</v>
      </c>
      <c r="L1078" s="47">
        <f>VLOOKUP(A1078,'Hospitalisation Details'!A77:M2419,12,FALSE)</f>
        <v>23585</v>
      </c>
      <c r="M1078" s="34">
        <f>VLOOKUP(A62,'Hospitalisation Details'!A60:M2402,6,FALSE)</f>
        <v>42760.5</v>
      </c>
      <c r="N1078" s="35" t="str">
        <f>VLOOKUP(A67,'Hospitalisation Details'!A65:M2407,7,FALSE)</f>
        <v>tier - 1</v>
      </c>
      <c r="O1078" s="35" t="str">
        <f>VLOOKUP(A79,'Hospitalisation Details'!A77:M2419,8,FALSE)</f>
        <v>tier - 2</v>
      </c>
      <c r="P1078" s="35" t="str">
        <f>VLOOKUP(A79,'Hospitalisation Details'!A77:M2419,9,FALSE)</f>
        <v>R1013</v>
      </c>
      <c r="Q1078" s="35">
        <f ca="1">VLOOKUP(A1078,'Hospitalisation Details'!A77:M2419,13,FALSE)</f>
        <v>60</v>
      </c>
      <c r="R1078" s="32"/>
    </row>
    <row r="1079" spans="1:18" ht="15.75" x14ac:dyDescent="0.25">
      <c r="A1079" s="43" t="s">
        <v>1285</v>
      </c>
      <c r="B1079" s="35" t="str">
        <f>VLOOKUP(A1079,'Customer Names'!A1076:D3411,3,FALSE)</f>
        <v>Matthews</v>
      </c>
      <c r="C1079" s="35">
        <f>VLOOKUP(A1079,'Medical Examinations'!A1077:M3419,2,FALSE)</f>
        <v>28.77</v>
      </c>
      <c r="D1079" s="35">
        <f>VLOOKUP(A1079,'Medical Examinations'!A1077:M3419,3,FALSE)</f>
        <v>4</v>
      </c>
      <c r="E1079" s="35" t="str">
        <f>VLOOKUP(A1079,'Medical Examinations'!A1077:M3419,4,FALSE)</f>
        <v>yes</v>
      </c>
      <c r="F1079" s="35" t="str">
        <f>VLOOKUP(A1079,'Medical Examinations'!A1077:M3419,5,FALSE)</f>
        <v>No</v>
      </c>
      <c r="G1079" s="35" t="str">
        <f>VLOOKUP(A1079,'Medical Examinations'!A1077:M3419,6,FALSE)</f>
        <v>No</v>
      </c>
      <c r="H1079" s="35">
        <f>VLOOKUP(A1079,'Medical Examinations'!$A$2:$M$2344,7,FALSE)</f>
        <v>0</v>
      </c>
      <c r="I1079" s="35" t="str">
        <f>VLOOKUP(A1079,'Medical Examinations'!A1077:M3419,8,FALSE)</f>
        <v>No</v>
      </c>
      <c r="J1079" s="35" t="str">
        <f>VLOOKUP(A1079,'Medical Examinations'!A1077:M3419,9,FALSE)</f>
        <v>OVERWEIGHT</v>
      </c>
      <c r="K1079" s="35" t="str">
        <f>VLOOKUP(A1079,'Medical Examinations'!A1077:M3419,10,FALSE)</f>
        <v>NORMAL</v>
      </c>
      <c r="L1079" s="47">
        <f>VLOOKUP(A1079,'Hospitalisation Details'!A78:M2420,12,FALSE)</f>
        <v>27975</v>
      </c>
      <c r="M1079" s="34">
        <f>VLOOKUP(A63,'Hospitalisation Details'!A61:M2403,6,FALSE)</f>
        <v>42644.2</v>
      </c>
      <c r="N1079" s="35" t="str">
        <f>VLOOKUP(A68,'Hospitalisation Details'!A66:M2408,7,FALSE)</f>
        <v>tier - 1</v>
      </c>
      <c r="O1079" s="35" t="str">
        <f>VLOOKUP(A80,'Hospitalisation Details'!A78:M2420,8,FALSE)</f>
        <v>tier - 3</v>
      </c>
      <c r="P1079" s="35" t="str">
        <f>VLOOKUP(A80,'Hospitalisation Details'!A78:M2420,9,FALSE)</f>
        <v>R1011</v>
      </c>
      <c r="Q1079" s="35">
        <f ca="1">VLOOKUP(A1079,'Hospitalisation Details'!A78:M2420,13,FALSE)</f>
        <v>48</v>
      </c>
      <c r="R1079" s="32"/>
    </row>
    <row r="1080" spans="1:18" ht="15.75" x14ac:dyDescent="0.25">
      <c r="A1080" s="42" t="s">
        <v>1284</v>
      </c>
      <c r="B1080" s="35" t="str">
        <f>VLOOKUP(A1080,'Customer Names'!A1077:D3412,3,FALSE)</f>
        <v>Massa-Musiak</v>
      </c>
      <c r="C1080" s="35">
        <f>VLOOKUP(A1080,'Medical Examinations'!A1078:M3420,2,FALSE)</f>
        <v>23.14</v>
      </c>
      <c r="D1080" s="35">
        <f>VLOOKUP(A1080,'Medical Examinations'!A1078:M3420,3,FALSE)</f>
        <v>4.1500000000000004</v>
      </c>
      <c r="E1080" s="35" t="str">
        <f>VLOOKUP(A1080,'Medical Examinations'!A1078:M3420,4,FALSE)</f>
        <v>yes</v>
      </c>
      <c r="F1080" s="35" t="str">
        <f>VLOOKUP(A1080,'Medical Examinations'!A1078:M3420,5,FALSE)</f>
        <v>No</v>
      </c>
      <c r="G1080" s="35" t="str">
        <f>VLOOKUP(A1080,'Medical Examinations'!A1078:M3420,6,FALSE)</f>
        <v>No</v>
      </c>
      <c r="H1080" s="35">
        <f>VLOOKUP(A1080,'Medical Examinations'!$A$2:$M$2344,7,FALSE)</f>
        <v>1</v>
      </c>
      <c r="I1080" s="35" t="str">
        <f>VLOOKUP(A1080,'Medical Examinations'!A1078:M3420,8,FALSE)</f>
        <v>No</v>
      </c>
      <c r="J1080" s="35" t="str">
        <f>VLOOKUP(A1080,'Medical Examinations'!A1078:M3420,9,FALSE)</f>
        <v>NORMAL WEIGHT</v>
      </c>
      <c r="K1080" s="35" t="str">
        <f>VLOOKUP(A1080,'Medical Examinations'!A1078:M3420,10,FALSE)</f>
        <v>NORMAL</v>
      </c>
      <c r="L1080" s="47">
        <f>VLOOKUP(A1080,'Hospitalisation Details'!A79:M2421,12,FALSE)</f>
        <v>23664</v>
      </c>
      <c r="M1080" s="34">
        <f>VLOOKUP(A64,'Hospitalisation Details'!A62:M2404,6,FALSE)</f>
        <v>42560.43</v>
      </c>
      <c r="N1080" s="35" t="str">
        <f>VLOOKUP(A69,'Hospitalisation Details'!A67:M2409,7,FALSE)</f>
        <v>tier - 1</v>
      </c>
      <c r="O1080" s="35" t="str">
        <f>VLOOKUP(A81,'Hospitalisation Details'!A79:M2421,8,FALSE)</f>
        <v>tier - 1</v>
      </c>
      <c r="P1080" s="35" t="str">
        <f>VLOOKUP(A81,'Hospitalisation Details'!A79:M2421,9,FALSE)</f>
        <v>R1011</v>
      </c>
      <c r="Q1080" s="35">
        <f ca="1">VLOOKUP(A1080,'Hospitalisation Details'!A79:M2421,13,FALSE)</f>
        <v>60</v>
      </c>
      <c r="R1080" s="32"/>
    </row>
    <row r="1081" spans="1:18" ht="15.75" x14ac:dyDescent="0.25">
      <c r="A1081" s="43" t="s">
        <v>1283</v>
      </c>
      <c r="B1081" s="35" t="str">
        <f>VLOOKUP(A1081,'Customer Names'!A1078:D3413,3,FALSE)</f>
        <v>Bailey</v>
      </c>
      <c r="C1081" s="35">
        <f>VLOOKUP(A1081,'Medical Examinations'!A1079:M3421,2,FALSE)</f>
        <v>39.6</v>
      </c>
      <c r="D1081" s="35">
        <f>VLOOKUP(A1081,'Medical Examinations'!A1079:M3421,3,FALSE)</f>
        <v>11.36</v>
      </c>
      <c r="E1081" s="35" t="str">
        <f>VLOOKUP(A1081,'Medical Examinations'!A1079:M3421,4,FALSE)</f>
        <v>No</v>
      </c>
      <c r="F1081" s="35" t="str">
        <f>VLOOKUP(A1081,'Medical Examinations'!A1079:M3421,5,FALSE)</f>
        <v>No</v>
      </c>
      <c r="G1081" s="35" t="str">
        <f>VLOOKUP(A1081,'Medical Examinations'!A1079:M3421,6,FALSE)</f>
        <v>No</v>
      </c>
      <c r="H1081" s="35">
        <f>VLOOKUP(A1081,'Medical Examinations'!$A$2:$M$2344,7,FALSE)</f>
        <v>0</v>
      </c>
      <c r="I1081" s="35" t="str">
        <f>VLOOKUP(A1081,'Medical Examinations'!A1079:M3421,8,FALSE)</f>
        <v>No</v>
      </c>
      <c r="J1081" s="35" t="str">
        <f>VLOOKUP(A1081,'Medical Examinations'!A1079:M3421,9,FALSE)</f>
        <v>OBESITY</v>
      </c>
      <c r="K1081" s="35" t="str">
        <f>VLOOKUP(A1081,'Medical Examinations'!A1079:M3421,10,FALSE)</f>
        <v>DIABETES</v>
      </c>
      <c r="L1081" s="47">
        <f>VLOOKUP(A1081,'Hospitalisation Details'!A80:M2422,12,FALSE)</f>
        <v>25150</v>
      </c>
      <c r="M1081" s="34">
        <f>VLOOKUP(A65,'Hospitalisation Details'!A63:M2405,6,FALSE)</f>
        <v>42538.720000000001</v>
      </c>
      <c r="N1081" s="35" t="str">
        <f>VLOOKUP(A70,'Hospitalisation Details'!A68:M2410,7,FALSE)</f>
        <v>tier - 1</v>
      </c>
      <c r="O1081" s="35" t="str">
        <f>VLOOKUP(A82,'Hospitalisation Details'!A80:M2422,8,FALSE)</f>
        <v>tier - 2</v>
      </c>
      <c r="P1081" s="35" t="str">
        <f>VLOOKUP(A82,'Hospitalisation Details'!A80:M2422,9,FALSE)</f>
        <v>R1011</v>
      </c>
      <c r="Q1081" s="35">
        <f ca="1">VLOOKUP(A1081,'Hospitalisation Details'!A80:M2422,13,FALSE)</f>
        <v>56</v>
      </c>
      <c r="R1081" s="32"/>
    </row>
    <row r="1082" spans="1:18" ht="15.75" x14ac:dyDescent="0.25">
      <c r="A1082" s="42" t="s">
        <v>1282</v>
      </c>
      <c r="B1082" s="35" t="str">
        <f>VLOOKUP(A1082,'Customer Names'!A1079:D3414,3,FALSE)</f>
        <v>Jacoby</v>
      </c>
      <c r="C1082" s="35">
        <f>VLOOKUP(A1082,'Medical Examinations'!A1080:M3422,2,FALSE)</f>
        <v>29.2</v>
      </c>
      <c r="D1082" s="35">
        <f>VLOOKUP(A1082,'Medical Examinations'!A1080:M3422,3,FALSE)</f>
        <v>7.53</v>
      </c>
      <c r="E1082" s="35" t="str">
        <f>VLOOKUP(A1082,'Medical Examinations'!A1080:M3422,4,FALSE)</f>
        <v>No</v>
      </c>
      <c r="F1082" s="35" t="str">
        <f>VLOOKUP(A1082,'Medical Examinations'!A1080:M3422,5,FALSE)</f>
        <v>No</v>
      </c>
      <c r="G1082" s="35" t="str">
        <f>VLOOKUP(A1082,'Medical Examinations'!A1080:M3422,6,FALSE)</f>
        <v>No</v>
      </c>
      <c r="H1082" s="35">
        <f>VLOOKUP(A1082,'Medical Examinations'!$A$2:$M$2344,7,FALSE)</f>
        <v>0</v>
      </c>
      <c r="I1082" s="35" t="str">
        <f>VLOOKUP(A1082,'Medical Examinations'!A1080:M3422,8,FALSE)</f>
        <v>No</v>
      </c>
      <c r="J1082" s="35" t="str">
        <f>VLOOKUP(A1082,'Medical Examinations'!A1080:M3422,9,FALSE)</f>
        <v>OVERWEIGHT</v>
      </c>
      <c r="K1082" s="35" t="str">
        <f>VLOOKUP(A1082,'Medical Examinations'!A1080:M3422,10,FALSE)</f>
        <v>DIABETES</v>
      </c>
      <c r="L1082" s="47">
        <f>VLOOKUP(A1082,'Hospitalisation Details'!A81:M2423,12,FALSE)</f>
        <v>25079</v>
      </c>
      <c r="M1082" s="34">
        <f>VLOOKUP(A66,'Hospitalisation Details'!A64:M2406,6,FALSE)</f>
        <v>42478.6</v>
      </c>
      <c r="N1082" s="35" t="str">
        <f>VLOOKUP(A71,'Hospitalisation Details'!A69:M2411,7,FALSE)</f>
        <v>tier - 1</v>
      </c>
      <c r="O1082" s="35" t="str">
        <f>VLOOKUP(A83,'Hospitalisation Details'!A81:M2423,8,FALSE)</f>
        <v>tier - 2</v>
      </c>
      <c r="P1082" s="35" t="str">
        <f>VLOOKUP(A83,'Hospitalisation Details'!A81:M2423,9,FALSE)</f>
        <v>R1011</v>
      </c>
      <c r="Q1082" s="35">
        <f ca="1">VLOOKUP(A1082,'Hospitalisation Details'!A81:M2423,13,FALSE)</f>
        <v>56</v>
      </c>
      <c r="R1082" s="32"/>
    </row>
    <row r="1083" spans="1:18" ht="15.75" x14ac:dyDescent="0.25">
      <c r="A1083" s="43" t="s">
        <v>1281</v>
      </c>
      <c r="B1083" s="35" t="str">
        <f>VLOOKUP(A1083,'Customer Names'!A1080:D3415,3,FALSE)</f>
        <v>Crimmings</v>
      </c>
      <c r="C1083" s="35">
        <f>VLOOKUP(A1083,'Medical Examinations'!A1081:M3423,2,FALSE)</f>
        <v>32.774999999999999</v>
      </c>
      <c r="D1083" s="35">
        <f>VLOOKUP(A1083,'Medical Examinations'!A1081:M3423,3,FALSE)</f>
        <v>7.95</v>
      </c>
      <c r="E1083" s="35" t="str">
        <f>VLOOKUP(A1083,'Medical Examinations'!A1081:M3423,4,FALSE)</f>
        <v>No</v>
      </c>
      <c r="F1083" s="35" t="str">
        <f>VLOOKUP(A1083,'Medical Examinations'!A1081:M3423,5,FALSE)</f>
        <v>No</v>
      </c>
      <c r="G1083" s="35" t="str">
        <f>VLOOKUP(A1083,'Medical Examinations'!A1081:M3423,6,FALSE)</f>
        <v>No</v>
      </c>
      <c r="H1083" s="35">
        <f>VLOOKUP(A1083,'Medical Examinations'!$A$2:$M$2344,7,FALSE)</f>
        <v>0</v>
      </c>
      <c r="I1083" s="35" t="str">
        <f>VLOOKUP(A1083,'Medical Examinations'!A1081:M3423,8,FALSE)</f>
        <v>No</v>
      </c>
      <c r="J1083" s="35" t="str">
        <f>VLOOKUP(A1083,'Medical Examinations'!A1081:M3423,9,FALSE)</f>
        <v>OBESITY</v>
      </c>
      <c r="K1083" s="35" t="str">
        <f>VLOOKUP(A1083,'Medical Examinations'!A1081:M3423,10,FALSE)</f>
        <v>DIABETES</v>
      </c>
      <c r="L1083" s="47">
        <f>VLOOKUP(A1083,'Hospitalisation Details'!A82:M2424,12,FALSE)</f>
        <v>25073</v>
      </c>
      <c r="M1083" s="34">
        <f>VLOOKUP(A67,'Hospitalisation Details'!A65:M2407,6,FALSE)</f>
        <v>42303.69</v>
      </c>
      <c r="N1083" s="35" t="str">
        <f>VLOOKUP(A72,'Hospitalisation Details'!A70:M2412,7,FALSE)</f>
        <v>tier - 1</v>
      </c>
      <c r="O1083" s="35" t="str">
        <f>VLOOKUP(A84,'Hospitalisation Details'!A82:M2424,8,FALSE)</f>
        <v>tier - 2</v>
      </c>
      <c r="P1083" s="35" t="str">
        <f>VLOOKUP(A84,'Hospitalisation Details'!A82:M2424,9,FALSE)</f>
        <v>R1011</v>
      </c>
      <c r="Q1083" s="35">
        <f ca="1">VLOOKUP(A1083,'Hospitalisation Details'!A82:M2424,13,FALSE)</f>
        <v>56</v>
      </c>
      <c r="R1083" s="32"/>
    </row>
    <row r="1084" spans="1:18" ht="15.75" x14ac:dyDescent="0.25">
      <c r="A1084" s="42" t="s">
        <v>1280</v>
      </c>
      <c r="B1084" s="35" t="str">
        <f>VLOOKUP(A1084,'Customer Names'!A1081:D3416,3,FALSE)</f>
        <v>Crane</v>
      </c>
      <c r="C1084" s="35">
        <f>VLOOKUP(A1084,'Medical Examinations'!A1082:M3424,2,FALSE)</f>
        <v>24.035</v>
      </c>
      <c r="D1084" s="35">
        <f>VLOOKUP(A1084,'Medical Examinations'!A1082:M3424,3,FALSE)</f>
        <v>8.5</v>
      </c>
      <c r="E1084" s="35" t="str">
        <f>VLOOKUP(A1084,'Medical Examinations'!A1082:M3424,4,FALSE)</f>
        <v>No</v>
      </c>
      <c r="F1084" s="35" t="str">
        <f>VLOOKUP(A1084,'Medical Examinations'!A1082:M3424,5,FALSE)</f>
        <v>No</v>
      </c>
      <c r="G1084" s="35" t="str">
        <f>VLOOKUP(A1084,'Medical Examinations'!A1082:M3424,6,FALSE)</f>
        <v>No</v>
      </c>
      <c r="H1084" s="35">
        <f>VLOOKUP(A1084,'Medical Examinations'!$A$2:$M$2344,7,FALSE)</f>
        <v>0</v>
      </c>
      <c r="I1084" s="35" t="str">
        <f>VLOOKUP(A1084,'Medical Examinations'!A1082:M3424,8,FALSE)</f>
        <v>No</v>
      </c>
      <c r="J1084" s="35" t="str">
        <f>VLOOKUP(A1084,'Medical Examinations'!A1082:M3424,9,FALSE)</f>
        <v>NORMAL WEIGHT</v>
      </c>
      <c r="K1084" s="35" t="str">
        <f>VLOOKUP(A1084,'Medical Examinations'!A1082:M3424,10,FALSE)</f>
        <v>DIABETES</v>
      </c>
      <c r="L1084" s="47">
        <f>VLOOKUP(A1084,'Hospitalisation Details'!A83:M2425,12,FALSE)</f>
        <v>25199</v>
      </c>
      <c r="M1084" s="34">
        <f>VLOOKUP(A68,'Hospitalisation Details'!A66:M2408,6,FALSE)</f>
        <v>42211.14</v>
      </c>
      <c r="N1084" s="35" t="str">
        <f>VLOOKUP(A73,'Hospitalisation Details'!A71:M2413,7,FALSE)</f>
        <v>tier - 1</v>
      </c>
      <c r="O1084" s="35" t="str">
        <f>VLOOKUP(A85,'Hospitalisation Details'!A83:M2425,8,FALSE)</f>
        <v>tier - 2</v>
      </c>
      <c r="P1084" s="35" t="str">
        <f>VLOOKUP(A85,'Hospitalisation Details'!A83:M2425,9,FALSE)</f>
        <v>R1011</v>
      </c>
      <c r="Q1084" s="35">
        <f ca="1">VLOOKUP(A1084,'Hospitalisation Details'!A83:M2425,13,FALSE)</f>
        <v>56</v>
      </c>
      <c r="R1084" s="32"/>
    </row>
    <row r="1085" spans="1:18" ht="15.75" x14ac:dyDescent="0.25">
      <c r="A1085" s="43" t="s">
        <v>1279</v>
      </c>
      <c r="B1085" s="35" t="str">
        <f>VLOOKUP(A1085,'Customer Names'!A1082:D3417,3,FALSE)</f>
        <v>Swartzfager</v>
      </c>
      <c r="C1085" s="35">
        <f>VLOOKUP(A1085,'Medical Examinations'!A1083:M3425,2,FALSE)</f>
        <v>30.55</v>
      </c>
      <c r="D1085" s="35">
        <f>VLOOKUP(A1085,'Medical Examinations'!A1083:M3425,3,FALSE)</f>
        <v>5.89</v>
      </c>
      <c r="E1085" s="35" t="str">
        <f>VLOOKUP(A1085,'Medical Examinations'!A1083:M3425,4,FALSE)</f>
        <v>No</v>
      </c>
      <c r="F1085" s="35" t="str">
        <f>VLOOKUP(A1085,'Medical Examinations'!A1083:M3425,5,FALSE)</f>
        <v>No</v>
      </c>
      <c r="G1085" s="35" t="str">
        <f>VLOOKUP(A1085,'Medical Examinations'!A1083:M3425,6,FALSE)</f>
        <v>Yes</v>
      </c>
      <c r="H1085" s="35">
        <f>VLOOKUP(A1085,'Medical Examinations'!$A$2:$M$2344,7,FALSE)</f>
        <v>1</v>
      </c>
      <c r="I1085" s="35" t="str">
        <f>VLOOKUP(A1085,'Medical Examinations'!A1083:M3425,8,FALSE)</f>
        <v>No</v>
      </c>
      <c r="J1085" s="35" t="str">
        <f>VLOOKUP(A1085,'Medical Examinations'!A1083:M3425,9,FALSE)</f>
        <v>OBESITY</v>
      </c>
      <c r="K1085" s="35" t="str">
        <f>VLOOKUP(A1085,'Medical Examinations'!A1083:M3425,10,FALSE)</f>
        <v>PREDIABETES</v>
      </c>
      <c r="L1085" s="47">
        <f>VLOOKUP(A1085,'Hospitalisation Details'!A84:M2426,12,FALSE)</f>
        <v>29184</v>
      </c>
      <c r="M1085" s="34">
        <f>VLOOKUP(A69,'Hospitalisation Details'!A67:M2409,6,FALSE)</f>
        <v>42188.15</v>
      </c>
      <c r="N1085" s="35" t="str">
        <f>VLOOKUP(A74,'Hospitalisation Details'!A72:M2414,7,FALSE)</f>
        <v>tier - 1</v>
      </c>
      <c r="O1085" s="35" t="str">
        <f>VLOOKUP(A86,'Hospitalisation Details'!A84:M2426,8,FALSE)</f>
        <v>tier - 3</v>
      </c>
      <c r="P1085" s="35" t="str">
        <f>VLOOKUP(A86,'Hospitalisation Details'!A84:M2426,9,FALSE)</f>
        <v>R1011</v>
      </c>
      <c r="Q1085" s="35">
        <f ca="1">VLOOKUP(A1085,'Hospitalisation Details'!A84:M2426,13,FALSE)</f>
        <v>45</v>
      </c>
      <c r="R1085" s="32"/>
    </row>
    <row r="1086" spans="1:18" ht="15.75" x14ac:dyDescent="0.25">
      <c r="A1086" s="42" t="s">
        <v>1278</v>
      </c>
      <c r="B1086" s="35" t="str">
        <f>VLOOKUP(A1086,'Customer Names'!A1083:D3418,3,FALSE)</f>
        <v>Clevenger</v>
      </c>
      <c r="C1086" s="35">
        <f>VLOOKUP(A1086,'Medical Examinations'!A1084:M3426,2,FALSE)</f>
        <v>28.81</v>
      </c>
      <c r="D1086" s="35">
        <f>VLOOKUP(A1086,'Medical Examinations'!A1084:M3426,3,FALSE)</f>
        <v>8.76</v>
      </c>
      <c r="E1086" s="35" t="str">
        <f>VLOOKUP(A1086,'Medical Examinations'!A1084:M3426,4,FALSE)</f>
        <v>No</v>
      </c>
      <c r="F1086" s="35" t="str">
        <f>VLOOKUP(A1086,'Medical Examinations'!A1084:M3426,5,FALSE)</f>
        <v>No</v>
      </c>
      <c r="G1086" s="35" t="str">
        <f>VLOOKUP(A1086,'Medical Examinations'!A1084:M3426,6,FALSE)</f>
        <v>No</v>
      </c>
      <c r="H1086" s="35">
        <f>VLOOKUP(A1086,'Medical Examinations'!$A$2:$M$2344,7,FALSE)</f>
        <v>2</v>
      </c>
      <c r="I1086" s="35" t="str">
        <f>VLOOKUP(A1086,'Medical Examinations'!A1084:M3426,8,FALSE)</f>
        <v>No</v>
      </c>
      <c r="J1086" s="35" t="str">
        <f>VLOOKUP(A1086,'Medical Examinations'!A1084:M3426,9,FALSE)</f>
        <v>OVERWEIGHT</v>
      </c>
      <c r="K1086" s="35" t="str">
        <f>VLOOKUP(A1086,'Medical Examinations'!A1084:M3426,10,FALSE)</f>
        <v>DIABETES</v>
      </c>
      <c r="L1086" s="47">
        <f>VLOOKUP(A1086,'Hospitalisation Details'!A85:M2427,12,FALSE)</f>
        <v>26948</v>
      </c>
      <c r="M1086" s="34">
        <f>VLOOKUP(A70,'Hospitalisation Details'!A68:M2410,6,FALSE)</f>
        <v>42124.52</v>
      </c>
      <c r="N1086" s="35" t="str">
        <f>VLOOKUP(A75,'Hospitalisation Details'!A73:M2415,7,FALSE)</f>
        <v>tier - 1</v>
      </c>
      <c r="O1086" s="35" t="str">
        <f>VLOOKUP(A87,'Hospitalisation Details'!A85:M2427,8,FALSE)</f>
        <v>tier - 2</v>
      </c>
      <c r="P1086" s="35" t="str">
        <f>VLOOKUP(A87,'Hospitalisation Details'!A85:M2427,9,FALSE)</f>
        <v>R1011</v>
      </c>
      <c r="Q1086" s="35">
        <f ca="1">VLOOKUP(A1086,'Hospitalisation Details'!A85:M2427,13,FALSE)</f>
        <v>51</v>
      </c>
      <c r="R1086" s="32"/>
    </row>
    <row r="1087" spans="1:18" ht="15.75" x14ac:dyDescent="0.25">
      <c r="A1087" s="43" t="s">
        <v>1277</v>
      </c>
      <c r="B1087" s="35" t="str">
        <f>VLOOKUP(A1087,'Customer Names'!A1084:D3419,3,FALSE)</f>
        <v>Reichardt</v>
      </c>
      <c r="C1087" s="35">
        <f>VLOOKUP(A1087,'Medical Examinations'!A1085:M3427,2,FALSE)</f>
        <v>31.66</v>
      </c>
      <c r="D1087" s="35">
        <f>VLOOKUP(A1087,'Medical Examinations'!A1085:M3427,3,FALSE)</f>
        <v>4.1100000000000003</v>
      </c>
      <c r="E1087" s="35" t="str">
        <f>VLOOKUP(A1087,'Medical Examinations'!A1085:M3427,4,FALSE)</f>
        <v>No</v>
      </c>
      <c r="F1087" s="35" t="str">
        <f>VLOOKUP(A1087,'Medical Examinations'!A1085:M3427,5,FALSE)</f>
        <v>No</v>
      </c>
      <c r="G1087" s="35" t="str">
        <f>VLOOKUP(A1087,'Medical Examinations'!A1085:M3427,6,FALSE)</f>
        <v>No</v>
      </c>
      <c r="H1087" s="35">
        <f>VLOOKUP(A1087,'Medical Examinations'!$A$2:$M$2344,7,FALSE)</f>
        <v>0</v>
      </c>
      <c r="I1087" s="35" t="str">
        <f>VLOOKUP(A1087,'Medical Examinations'!A1085:M3427,8,FALSE)</f>
        <v>No</v>
      </c>
      <c r="J1087" s="35" t="str">
        <f>VLOOKUP(A1087,'Medical Examinations'!A1085:M3427,9,FALSE)</f>
        <v>OBESITY</v>
      </c>
      <c r="K1087" s="35" t="str">
        <f>VLOOKUP(A1087,'Medical Examinations'!A1085:M3427,10,FALSE)</f>
        <v>NORMAL</v>
      </c>
      <c r="L1087" s="47">
        <f>VLOOKUP(A1087,'Hospitalisation Details'!A86:M2428,12,FALSE)</f>
        <v>29518</v>
      </c>
      <c r="M1087" s="34">
        <f>VLOOKUP(A71,'Hospitalisation Details'!A69:M2411,6,FALSE)</f>
        <v>42112.24</v>
      </c>
      <c r="N1087" s="35" t="str">
        <f>VLOOKUP(A76,'Hospitalisation Details'!A74:M2416,7,FALSE)</f>
        <v>tier - 1</v>
      </c>
      <c r="O1087" s="35" t="str">
        <f>VLOOKUP(A88,'Hospitalisation Details'!A86:M2428,8,FALSE)</f>
        <v>tier - 3</v>
      </c>
      <c r="P1087" s="35" t="str">
        <f>VLOOKUP(A88,'Hospitalisation Details'!A86:M2428,9,FALSE)</f>
        <v>R1016</v>
      </c>
      <c r="Q1087" s="35">
        <f ca="1">VLOOKUP(A1087,'Hospitalisation Details'!A86:M2428,13,FALSE)</f>
        <v>44</v>
      </c>
      <c r="R1087" s="32"/>
    </row>
    <row r="1088" spans="1:18" ht="15.75" x14ac:dyDescent="0.25">
      <c r="A1088" s="42" t="s">
        <v>1276</v>
      </c>
      <c r="B1088" s="35" t="str">
        <f>VLOOKUP(A1088,'Customer Names'!A1085:D3420,3,FALSE)</f>
        <v>Morton</v>
      </c>
      <c r="C1088" s="35">
        <f>VLOOKUP(A1088,'Medical Examinations'!A1086:M3428,2,FALSE)</f>
        <v>28.215</v>
      </c>
      <c r="D1088" s="35">
        <f>VLOOKUP(A1088,'Medical Examinations'!A1086:M3428,3,FALSE)</f>
        <v>7.56</v>
      </c>
      <c r="E1088" s="35" t="str">
        <f>VLOOKUP(A1088,'Medical Examinations'!A1086:M3428,4,FALSE)</f>
        <v>yes</v>
      </c>
      <c r="F1088" s="35" t="str">
        <f>VLOOKUP(A1088,'Medical Examinations'!A1086:M3428,5,FALSE)</f>
        <v>No</v>
      </c>
      <c r="G1088" s="35" t="str">
        <f>VLOOKUP(A1088,'Medical Examinations'!A1086:M3428,6,FALSE)</f>
        <v>No</v>
      </c>
      <c r="H1088" s="35">
        <f>VLOOKUP(A1088,'Medical Examinations'!$A$2:$M$2344,7,FALSE)</f>
        <v>1</v>
      </c>
      <c r="I1088" s="35" t="str">
        <f>VLOOKUP(A1088,'Medical Examinations'!A1086:M3428,8,FALSE)</f>
        <v>No</v>
      </c>
      <c r="J1088" s="35" t="str">
        <f>VLOOKUP(A1088,'Medical Examinations'!A1086:M3428,9,FALSE)</f>
        <v>OVERWEIGHT</v>
      </c>
      <c r="K1088" s="35" t="str">
        <f>VLOOKUP(A1088,'Medical Examinations'!A1086:M3428,10,FALSE)</f>
        <v>DIABETES</v>
      </c>
      <c r="L1088" s="47">
        <f>VLOOKUP(A1088,'Hospitalisation Details'!A87:M2429,12,FALSE)</f>
        <v>27550</v>
      </c>
      <c r="M1088" s="34">
        <f>VLOOKUP(A72,'Hospitalisation Details'!A70:M2412,6,FALSE)</f>
        <v>42111.66</v>
      </c>
      <c r="N1088" s="35" t="str">
        <f>VLOOKUP(A77,'Hospitalisation Details'!A75:M2417,7,FALSE)</f>
        <v>tier - 1</v>
      </c>
      <c r="O1088" s="35" t="str">
        <f>VLOOKUP(A89,'Hospitalisation Details'!A87:M2429,8,FALSE)</f>
        <v>tier - 2</v>
      </c>
      <c r="P1088" s="35" t="str">
        <f>VLOOKUP(A89,'Hospitalisation Details'!A87:M2429,9,FALSE)</f>
        <v>R1011</v>
      </c>
      <c r="Q1088" s="35">
        <f ca="1">VLOOKUP(A1088,'Hospitalisation Details'!A87:M2429,13,FALSE)</f>
        <v>49</v>
      </c>
      <c r="R1088" s="32"/>
    </row>
    <row r="1089" spans="1:18" ht="15.75" x14ac:dyDescent="0.25">
      <c r="A1089" s="43" t="s">
        <v>1275</v>
      </c>
      <c r="B1089" s="35" t="str">
        <f>VLOOKUP(A1089,'Customer Names'!A1086:D3421,3,FALSE)</f>
        <v>Sunstrum</v>
      </c>
      <c r="C1089" s="35">
        <f>VLOOKUP(A1089,'Medical Examinations'!A1087:M3429,2,FALSE)</f>
        <v>26.12</v>
      </c>
      <c r="D1089" s="35">
        <f>VLOOKUP(A1089,'Medical Examinations'!A1087:M3429,3,FALSE)</f>
        <v>4.17</v>
      </c>
      <c r="E1089" s="35" t="str">
        <f>VLOOKUP(A1089,'Medical Examinations'!A1087:M3429,4,FALSE)</f>
        <v>yes</v>
      </c>
      <c r="F1089" s="35" t="str">
        <f>VLOOKUP(A1089,'Medical Examinations'!A1087:M3429,5,FALSE)</f>
        <v>No</v>
      </c>
      <c r="G1089" s="35" t="str">
        <f>VLOOKUP(A1089,'Medical Examinations'!A1087:M3429,6,FALSE)</f>
        <v>Yes</v>
      </c>
      <c r="H1089" s="35">
        <f>VLOOKUP(A1089,'Medical Examinations'!$A$2:$M$2344,7,FALSE)</f>
        <v>1</v>
      </c>
      <c r="I1089" s="35" t="str">
        <f>VLOOKUP(A1089,'Medical Examinations'!A1087:M3429,8,FALSE)</f>
        <v>No</v>
      </c>
      <c r="J1089" s="35" t="str">
        <f>VLOOKUP(A1089,'Medical Examinations'!A1087:M3429,9,FALSE)</f>
        <v>OVERWEIGHT</v>
      </c>
      <c r="K1089" s="35" t="str">
        <f>VLOOKUP(A1089,'Medical Examinations'!A1087:M3429,10,FALSE)</f>
        <v>NORMAL</v>
      </c>
      <c r="L1089" s="47">
        <f>VLOOKUP(A1089,'Hospitalisation Details'!A88:M2430,12,FALSE)</f>
        <v>25391</v>
      </c>
      <c r="M1089" s="34">
        <f>VLOOKUP(A73,'Hospitalisation Details'!A71:M2413,6,FALSE)</f>
        <v>41999.519999999997</v>
      </c>
      <c r="N1089" s="35" t="str">
        <f>VLOOKUP(A78,'Hospitalisation Details'!A76:M2418,7,FALSE)</f>
        <v>tier - 1</v>
      </c>
      <c r="O1089" s="35" t="str">
        <f>VLOOKUP(A90,'Hospitalisation Details'!A88:M2430,8,FALSE)</f>
        <v>tier - 3</v>
      </c>
      <c r="P1089" s="35" t="str">
        <f>VLOOKUP(A90,'Hospitalisation Details'!A88:M2430,9,FALSE)</f>
        <v>R1017</v>
      </c>
      <c r="Q1089" s="35">
        <f ca="1">VLOOKUP(A1089,'Hospitalisation Details'!A88:M2430,13,FALSE)</f>
        <v>55</v>
      </c>
      <c r="R1089" s="32"/>
    </row>
    <row r="1090" spans="1:18" ht="15.75" x14ac:dyDescent="0.25">
      <c r="A1090" s="42" t="s">
        <v>1274</v>
      </c>
      <c r="B1090" s="35" t="str">
        <f>VLOOKUP(A1090,'Customer Names'!A1087:D3422,3,FALSE)</f>
        <v>Frownfelter</v>
      </c>
      <c r="C1090" s="35">
        <f>VLOOKUP(A1090,'Medical Examinations'!A1088:M3430,2,FALSE)</f>
        <v>36.630000000000003</v>
      </c>
      <c r="D1090" s="35">
        <f>VLOOKUP(A1090,'Medical Examinations'!A1088:M3430,3,FALSE)</f>
        <v>11.42</v>
      </c>
      <c r="E1090" s="35" t="str">
        <f>VLOOKUP(A1090,'Medical Examinations'!A1088:M3430,4,FALSE)</f>
        <v>No</v>
      </c>
      <c r="F1090" s="35" t="str">
        <f>VLOOKUP(A1090,'Medical Examinations'!A1088:M3430,5,FALSE)</f>
        <v>No</v>
      </c>
      <c r="G1090" s="35" t="str">
        <f>VLOOKUP(A1090,'Medical Examinations'!A1088:M3430,6,FALSE)</f>
        <v>No</v>
      </c>
      <c r="H1090" s="35">
        <f>VLOOKUP(A1090,'Medical Examinations'!$A$2:$M$2344,7,FALSE)</f>
        <v>2</v>
      </c>
      <c r="I1090" s="35" t="str">
        <f>VLOOKUP(A1090,'Medical Examinations'!A1088:M3430,8,FALSE)</f>
        <v>No</v>
      </c>
      <c r="J1090" s="35" t="str">
        <f>VLOOKUP(A1090,'Medical Examinations'!A1088:M3430,9,FALSE)</f>
        <v>OBESITY</v>
      </c>
      <c r="K1090" s="35" t="str">
        <f>VLOOKUP(A1090,'Medical Examinations'!A1088:M3430,10,FALSE)</f>
        <v>DIABETES</v>
      </c>
      <c r="L1090" s="47">
        <f>VLOOKUP(A1090,'Hospitalisation Details'!A89:M2431,12,FALSE)</f>
        <v>26926</v>
      </c>
      <c r="M1090" s="34">
        <f>VLOOKUP(A74,'Hospitalisation Details'!A72:M2414,6,FALSE)</f>
        <v>41949.24</v>
      </c>
      <c r="N1090" s="35" t="str">
        <f>VLOOKUP(A79,'Hospitalisation Details'!A77:M2419,7,FALSE)</f>
        <v>tier - 1</v>
      </c>
      <c r="O1090" s="35" t="str">
        <f>VLOOKUP(A91,'Hospitalisation Details'!A89:M2431,8,FALSE)</f>
        <v>tier - 2</v>
      </c>
      <c r="P1090" s="35" t="str">
        <f>VLOOKUP(A91,'Hospitalisation Details'!A89:M2431,9,FALSE)</f>
        <v>R1013</v>
      </c>
      <c r="Q1090" s="35">
        <f ca="1">VLOOKUP(A1090,'Hospitalisation Details'!A89:M2431,13,FALSE)</f>
        <v>51</v>
      </c>
      <c r="R1090" s="32"/>
    </row>
    <row r="1091" spans="1:18" ht="15.75" x14ac:dyDescent="0.25">
      <c r="A1091" s="43" t="s">
        <v>1273</v>
      </c>
      <c r="B1091" s="35" t="str">
        <f>VLOOKUP(A1091,'Customer Names'!A1088:D3423,3,FALSE)</f>
        <v>Richter</v>
      </c>
      <c r="C1091" s="35">
        <f>VLOOKUP(A1091,'Medical Examinations'!A1089:M3431,2,FALSE)</f>
        <v>33.344999999999999</v>
      </c>
      <c r="D1091" s="35">
        <f>VLOOKUP(A1091,'Medical Examinations'!A1089:M3431,3,FALSE)</f>
        <v>7.33</v>
      </c>
      <c r="E1091" s="35" t="str">
        <f>VLOOKUP(A1091,'Medical Examinations'!A1089:M3431,4,FALSE)</f>
        <v>No</v>
      </c>
      <c r="F1091" s="35" t="str">
        <f>VLOOKUP(A1091,'Medical Examinations'!A1089:M3431,5,FALSE)</f>
        <v>No</v>
      </c>
      <c r="G1091" s="35" t="str">
        <f>VLOOKUP(A1091,'Medical Examinations'!A1089:M3431,6,FALSE)</f>
        <v>No</v>
      </c>
      <c r="H1091" s="35">
        <f>VLOOKUP(A1091,'Medical Examinations'!$A$2:$M$2344,7,FALSE)</f>
        <v>2</v>
      </c>
      <c r="I1091" s="35" t="str">
        <f>VLOOKUP(A1091,'Medical Examinations'!A1089:M3431,8,FALSE)</f>
        <v>No</v>
      </c>
      <c r="J1091" s="35" t="str">
        <f>VLOOKUP(A1091,'Medical Examinations'!A1089:M3431,9,FALSE)</f>
        <v>OBESITY</v>
      </c>
      <c r="K1091" s="35" t="str">
        <f>VLOOKUP(A1091,'Medical Examinations'!A1089:M3431,10,FALSE)</f>
        <v>DIABETES</v>
      </c>
      <c r="L1091" s="47">
        <f>VLOOKUP(A1091,'Hospitalisation Details'!A90:M2432,12,FALSE)</f>
        <v>26936</v>
      </c>
      <c r="M1091" s="34">
        <f>VLOOKUP(A75,'Hospitalisation Details'!A73:M2415,6,FALSE)</f>
        <v>41919.1</v>
      </c>
      <c r="N1091" s="35" t="str">
        <f>VLOOKUP(A80,'Hospitalisation Details'!A78:M2420,7,FALSE)</f>
        <v>tier - 1</v>
      </c>
      <c r="O1091" s="35" t="str">
        <f>VLOOKUP(A92,'Hospitalisation Details'!A90:M2432,8,FALSE)</f>
        <v>tier - 2</v>
      </c>
      <c r="P1091" s="35" t="str">
        <f>VLOOKUP(A92,'Hospitalisation Details'!A90:M2432,9,FALSE)</f>
        <v>R1011</v>
      </c>
      <c r="Q1091" s="35">
        <f ca="1">VLOOKUP(A1091,'Hospitalisation Details'!A90:M2432,13,FALSE)</f>
        <v>51</v>
      </c>
      <c r="R1091" s="32"/>
    </row>
    <row r="1092" spans="1:18" ht="15.75" x14ac:dyDescent="0.25">
      <c r="A1092" s="42" t="s">
        <v>1272</v>
      </c>
      <c r="B1092" s="35" t="str">
        <f>VLOOKUP(A1092,'Customer Names'!A1089:D3424,3,FALSE)</f>
        <v>England</v>
      </c>
      <c r="C1092" s="35">
        <f>VLOOKUP(A1092,'Medical Examinations'!A1090:M3432,2,FALSE)</f>
        <v>27.11</v>
      </c>
      <c r="D1092" s="35">
        <f>VLOOKUP(A1092,'Medical Examinations'!A1090:M3432,3,FALSE)</f>
        <v>6.7</v>
      </c>
      <c r="E1092" s="35" t="str">
        <f>VLOOKUP(A1092,'Medical Examinations'!A1090:M3432,4,FALSE)</f>
        <v>No</v>
      </c>
      <c r="F1092" s="35" t="str">
        <f>VLOOKUP(A1092,'Medical Examinations'!A1090:M3432,5,FALSE)</f>
        <v>No</v>
      </c>
      <c r="G1092" s="35" t="str">
        <f>VLOOKUP(A1092,'Medical Examinations'!A1090:M3432,6,FALSE)</f>
        <v>No</v>
      </c>
      <c r="H1092" s="35">
        <f>VLOOKUP(A1092,'Medical Examinations'!$A$2:$M$2344,7,FALSE)</f>
        <v>0</v>
      </c>
      <c r="I1092" s="35" t="str">
        <f>VLOOKUP(A1092,'Medical Examinations'!A1090:M3432,8,FALSE)</f>
        <v>No</v>
      </c>
      <c r="J1092" s="35" t="str">
        <f>VLOOKUP(A1092,'Medical Examinations'!A1090:M3432,9,FALSE)</f>
        <v>OVERWEIGHT</v>
      </c>
      <c r="K1092" s="35" t="str">
        <f>VLOOKUP(A1092,'Medical Examinations'!A1090:M3432,10,FALSE)</f>
        <v>DIABETES</v>
      </c>
      <c r="L1092" s="47">
        <f>VLOOKUP(A1092,'Hospitalisation Details'!A91:M2433,12,FALSE)</f>
        <v>26182</v>
      </c>
      <c r="M1092" s="34">
        <f>VLOOKUP(A76,'Hospitalisation Details'!A74:M2416,6,FALSE)</f>
        <v>41886.54</v>
      </c>
      <c r="N1092" s="35" t="str">
        <f>VLOOKUP(A81,'Hospitalisation Details'!A79:M2421,7,FALSE)</f>
        <v>tier - 1</v>
      </c>
      <c r="O1092" s="35" t="str">
        <f>VLOOKUP(A93,'Hospitalisation Details'!A91:M2433,8,FALSE)</f>
        <v>tier - 2</v>
      </c>
      <c r="P1092" s="35" t="str">
        <f>VLOOKUP(A93,'Hospitalisation Details'!A91:M2433,9,FALSE)</f>
        <v>R1013</v>
      </c>
      <c r="Q1092" s="35">
        <f ca="1">VLOOKUP(A1092,'Hospitalisation Details'!A91:M2433,13,FALSE)</f>
        <v>53</v>
      </c>
      <c r="R1092" s="32"/>
    </row>
    <row r="1093" spans="1:18" ht="15.75" x14ac:dyDescent="0.25">
      <c r="A1093" s="43" t="s">
        <v>1271</v>
      </c>
      <c r="B1093" s="35" t="str">
        <f>VLOOKUP(A1093,'Customer Names'!A1090:D3425,3,FALSE)</f>
        <v>McLean</v>
      </c>
      <c r="C1093" s="35">
        <f>VLOOKUP(A1093,'Medical Examinations'!A1091:M3433,2,FALSE)</f>
        <v>26.6</v>
      </c>
      <c r="D1093" s="35">
        <f>VLOOKUP(A1093,'Medical Examinations'!A1091:M3433,3,FALSE)</f>
        <v>5.27</v>
      </c>
      <c r="E1093" s="35" t="str">
        <f>VLOOKUP(A1093,'Medical Examinations'!A1091:M3433,4,FALSE)</f>
        <v>yes</v>
      </c>
      <c r="F1093" s="35" t="str">
        <f>VLOOKUP(A1093,'Medical Examinations'!A1091:M3433,5,FALSE)</f>
        <v>No</v>
      </c>
      <c r="G1093" s="35" t="str">
        <f>VLOOKUP(A1093,'Medical Examinations'!A1091:M3433,6,FALSE)</f>
        <v>Yes</v>
      </c>
      <c r="H1093" s="35">
        <f>VLOOKUP(A1093,'Medical Examinations'!$A$2:$M$2344,7,FALSE)</f>
        <v>1</v>
      </c>
      <c r="I1093" s="35" t="str">
        <f>VLOOKUP(A1093,'Medical Examinations'!A1091:M3433,8,FALSE)</f>
        <v>No</v>
      </c>
      <c r="J1093" s="35" t="str">
        <f>VLOOKUP(A1093,'Medical Examinations'!A1091:M3433,9,FALSE)</f>
        <v>OVERWEIGHT</v>
      </c>
      <c r="K1093" s="35" t="str">
        <f>VLOOKUP(A1093,'Medical Examinations'!A1091:M3433,10,FALSE)</f>
        <v>NORMAL</v>
      </c>
      <c r="L1093" s="47">
        <f>VLOOKUP(A1093,'Hospitalisation Details'!A92:M2434,12,FALSE)</f>
        <v>25371</v>
      </c>
      <c r="M1093" s="34">
        <f>VLOOKUP(A77,'Hospitalisation Details'!A75:M2417,6,FALSE)</f>
        <v>41794.629999999997</v>
      </c>
      <c r="N1093" s="35" t="str">
        <f>VLOOKUP(A82,'Hospitalisation Details'!A80:M2422,7,FALSE)</f>
        <v>tier - 1</v>
      </c>
      <c r="O1093" s="35" t="str">
        <f>VLOOKUP(A94,'Hospitalisation Details'!A92:M2434,8,FALSE)</f>
        <v>tier - 2</v>
      </c>
      <c r="P1093" s="35" t="str">
        <f>VLOOKUP(A94,'Hospitalisation Details'!A92:M2434,9,FALSE)</f>
        <v>R1013</v>
      </c>
      <c r="Q1093" s="35">
        <f ca="1">VLOOKUP(A1093,'Hospitalisation Details'!A92:M2434,13,FALSE)</f>
        <v>55</v>
      </c>
      <c r="R1093" s="32"/>
    </row>
    <row r="1094" spans="1:18" ht="15.75" x14ac:dyDescent="0.25">
      <c r="A1094" s="42" t="s">
        <v>1270</v>
      </c>
      <c r="B1094" s="35" t="str">
        <f>VLOOKUP(A1094,'Customer Names'!A1091:D3426,3,FALSE)</f>
        <v>Gardner</v>
      </c>
      <c r="C1094" s="35">
        <f>VLOOKUP(A1094,'Medical Examinations'!A1092:M3434,2,FALSE)</f>
        <v>30.41</v>
      </c>
      <c r="D1094" s="35">
        <f>VLOOKUP(A1094,'Medical Examinations'!A1092:M3434,3,FALSE)</f>
        <v>7.72</v>
      </c>
      <c r="E1094" s="35" t="str">
        <f>VLOOKUP(A1094,'Medical Examinations'!A1092:M3434,4,FALSE)</f>
        <v>No</v>
      </c>
      <c r="F1094" s="35" t="str">
        <f>VLOOKUP(A1094,'Medical Examinations'!A1092:M3434,5,FALSE)</f>
        <v>No</v>
      </c>
      <c r="G1094" s="35" t="str">
        <f>VLOOKUP(A1094,'Medical Examinations'!A1092:M3434,6,FALSE)</f>
        <v>No</v>
      </c>
      <c r="H1094" s="35">
        <f>VLOOKUP(A1094,'Medical Examinations'!$A$2:$M$2344,7,FALSE)</f>
        <v>0</v>
      </c>
      <c r="I1094" s="35" t="str">
        <f>VLOOKUP(A1094,'Medical Examinations'!A1092:M3434,8,FALSE)</f>
        <v>No</v>
      </c>
      <c r="J1094" s="35" t="str">
        <f>VLOOKUP(A1094,'Medical Examinations'!A1092:M3434,9,FALSE)</f>
        <v>OBESITY</v>
      </c>
      <c r="K1094" s="35" t="str">
        <f>VLOOKUP(A1094,'Medical Examinations'!A1092:M3434,10,FALSE)</f>
        <v>DIABETES</v>
      </c>
      <c r="L1094" s="47">
        <f>VLOOKUP(A1094,'Hospitalisation Details'!A93:M2435,12,FALSE)</f>
        <v>27301</v>
      </c>
      <c r="M1094" s="34">
        <f>VLOOKUP(A78,'Hospitalisation Details'!A76:M2418,6,FALSE)</f>
        <v>41681.86</v>
      </c>
      <c r="N1094" s="35" t="str">
        <f>VLOOKUP(A83,'Hospitalisation Details'!A81:M2423,7,FALSE)</f>
        <v>tier - 1</v>
      </c>
      <c r="O1094" s="35" t="str">
        <f>VLOOKUP(A95,'Hospitalisation Details'!A93:M2435,8,FALSE)</f>
        <v>tier - 1</v>
      </c>
      <c r="P1094" s="35" t="str">
        <f>VLOOKUP(A95,'Hospitalisation Details'!A93:M2435,9,FALSE)</f>
        <v>R1024</v>
      </c>
      <c r="Q1094" s="35">
        <f ca="1">VLOOKUP(A1094,'Hospitalisation Details'!A93:M2435,13,FALSE)</f>
        <v>50</v>
      </c>
      <c r="R1094" s="32"/>
    </row>
    <row r="1095" spans="1:18" ht="15.75" x14ac:dyDescent="0.25">
      <c r="A1095" s="43" t="s">
        <v>1269</v>
      </c>
      <c r="B1095" s="35" t="str">
        <f>VLOOKUP(A1095,'Customer Names'!A1092:D3427,3,FALSE)</f>
        <v>Lane</v>
      </c>
      <c r="C1095" s="35">
        <f>VLOOKUP(A1095,'Medical Examinations'!A1093:M3435,2,FALSE)</f>
        <v>28.98</v>
      </c>
      <c r="D1095" s="35">
        <f>VLOOKUP(A1095,'Medical Examinations'!A1093:M3435,3,FALSE)</f>
        <v>8.68</v>
      </c>
      <c r="E1095" s="35" t="str">
        <f>VLOOKUP(A1095,'Medical Examinations'!A1093:M3435,4,FALSE)</f>
        <v>No</v>
      </c>
      <c r="F1095" s="35" t="str">
        <f>VLOOKUP(A1095,'Medical Examinations'!A1093:M3435,5,FALSE)</f>
        <v>No</v>
      </c>
      <c r="G1095" s="35" t="str">
        <f>VLOOKUP(A1095,'Medical Examinations'!A1093:M3435,6,FALSE)</f>
        <v>No</v>
      </c>
      <c r="H1095" s="35">
        <f>VLOOKUP(A1095,'Medical Examinations'!$A$2:$M$2344,7,FALSE)</f>
        <v>2</v>
      </c>
      <c r="I1095" s="35" t="str">
        <f>VLOOKUP(A1095,'Medical Examinations'!A1093:M3435,8,FALSE)</f>
        <v>No</v>
      </c>
      <c r="J1095" s="35" t="str">
        <f>VLOOKUP(A1095,'Medical Examinations'!A1093:M3435,9,FALSE)</f>
        <v>OVERWEIGHT</v>
      </c>
      <c r="K1095" s="35" t="str">
        <f>VLOOKUP(A1095,'Medical Examinations'!A1093:M3435,10,FALSE)</f>
        <v>DIABETES</v>
      </c>
      <c r="L1095" s="47">
        <f>VLOOKUP(A1095,'Hospitalisation Details'!A94:M2436,12,FALSE)</f>
        <v>26884</v>
      </c>
      <c r="M1095" s="34">
        <f>VLOOKUP(A79,'Hospitalisation Details'!A77:M2419,6,FALSE)</f>
        <v>41676.080000000002</v>
      </c>
      <c r="N1095" s="35" t="str">
        <f>VLOOKUP(A84,'Hospitalisation Details'!A82:M2424,7,FALSE)</f>
        <v>tier - 1</v>
      </c>
      <c r="O1095" s="35" t="str">
        <f>VLOOKUP(A96,'Hospitalisation Details'!A94:M2436,8,FALSE)</f>
        <v>tier - 3</v>
      </c>
      <c r="P1095" s="35" t="str">
        <f>VLOOKUP(A96,'Hospitalisation Details'!A94:M2436,9,FALSE)</f>
        <v>R1011</v>
      </c>
      <c r="Q1095" s="35">
        <f ca="1">VLOOKUP(A1095,'Hospitalisation Details'!A94:M2436,13,FALSE)</f>
        <v>51</v>
      </c>
      <c r="R1095" s="32"/>
    </row>
    <row r="1096" spans="1:18" ht="15.75" x14ac:dyDescent="0.25">
      <c r="A1096" s="42" t="s">
        <v>1268</v>
      </c>
      <c r="B1096" s="35" t="str">
        <f>VLOOKUP(A1096,'Customer Names'!A1093:D3428,3,FALSE)</f>
        <v>Vonachen</v>
      </c>
      <c r="C1096" s="35">
        <f>VLOOKUP(A1096,'Medical Examinations'!A1094:M3436,2,FALSE)</f>
        <v>31.24</v>
      </c>
      <c r="D1096" s="35">
        <f>VLOOKUP(A1096,'Medical Examinations'!A1094:M3436,3,FALSE)</f>
        <v>9.8000000000000007</v>
      </c>
      <c r="E1096" s="35" t="str">
        <f>VLOOKUP(A1096,'Medical Examinations'!A1094:M3436,4,FALSE)</f>
        <v>No</v>
      </c>
      <c r="F1096" s="35" t="str">
        <f>VLOOKUP(A1096,'Medical Examinations'!A1094:M3436,5,FALSE)</f>
        <v>No</v>
      </c>
      <c r="G1096" s="35" t="str">
        <f>VLOOKUP(A1096,'Medical Examinations'!A1094:M3436,6,FALSE)</f>
        <v>No</v>
      </c>
      <c r="H1096" s="35">
        <f>VLOOKUP(A1096,'Medical Examinations'!$A$2:$M$2344,7,FALSE)</f>
        <v>0</v>
      </c>
      <c r="I1096" s="35" t="str">
        <f>VLOOKUP(A1096,'Medical Examinations'!A1094:M3436,8,FALSE)</f>
        <v>No</v>
      </c>
      <c r="J1096" s="35" t="str">
        <f>VLOOKUP(A1096,'Medical Examinations'!A1094:M3436,9,FALSE)</f>
        <v>OBESITY</v>
      </c>
      <c r="K1096" s="35" t="str">
        <f>VLOOKUP(A1096,'Medical Examinations'!A1094:M3436,10,FALSE)</f>
        <v>DIABETES</v>
      </c>
      <c r="L1096" s="47">
        <f>VLOOKUP(A1096,'Hospitalisation Details'!A95:M2437,12,FALSE)</f>
        <v>25038</v>
      </c>
      <c r="M1096" s="34">
        <f>VLOOKUP(A80,'Hospitalisation Details'!A78:M2420,6,FALSE)</f>
        <v>41661.599999999999</v>
      </c>
      <c r="N1096" s="35" t="str">
        <f>VLOOKUP(A85,'Hospitalisation Details'!A83:M2425,7,FALSE)</f>
        <v>tier - 1</v>
      </c>
      <c r="O1096" s="35" t="str">
        <f>VLOOKUP(A97,'Hospitalisation Details'!A95:M2437,8,FALSE)</f>
        <v>tier - 3</v>
      </c>
      <c r="P1096" s="35" t="str">
        <f>VLOOKUP(A97,'Hospitalisation Details'!A95:M2437,9,FALSE)</f>
        <v>R1012</v>
      </c>
      <c r="Q1096" s="35">
        <f ca="1">VLOOKUP(A1096,'Hospitalisation Details'!A95:M2437,13,FALSE)</f>
        <v>56</v>
      </c>
      <c r="R1096" s="32"/>
    </row>
    <row r="1097" spans="1:18" ht="15.75" x14ac:dyDescent="0.25">
      <c r="A1097" s="43" t="s">
        <v>1267</v>
      </c>
      <c r="B1097" s="35" t="str">
        <f>VLOOKUP(A1097,'Customer Names'!A1094:D3429,3,FALSE)</f>
        <v>Smith</v>
      </c>
      <c r="C1097" s="35">
        <f>VLOOKUP(A1097,'Medical Examinations'!A1095:M3437,2,FALSE)</f>
        <v>31.54</v>
      </c>
      <c r="D1097" s="35">
        <f>VLOOKUP(A1097,'Medical Examinations'!A1095:M3437,3,FALSE)</f>
        <v>4.4400000000000004</v>
      </c>
      <c r="E1097" s="35" t="str">
        <f>VLOOKUP(A1097,'Medical Examinations'!A1095:M3437,4,FALSE)</f>
        <v>No</v>
      </c>
      <c r="F1097" s="35" t="str">
        <f>VLOOKUP(A1097,'Medical Examinations'!A1095:M3437,5,FALSE)</f>
        <v>No</v>
      </c>
      <c r="G1097" s="35" t="str">
        <f>VLOOKUP(A1097,'Medical Examinations'!A1095:M3437,6,FALSE)</f>
        <v>No</v>
      </c>
      <c r="H1097" s="35">
        <f>VLOOKUP(A1097,'Medical Examinations'!$A$2:$M$2344,7,FALSE)</f>
        <v>0</v>
      </c>
      <c r="I1097" s="35" t="str">
        <f>VLOOKUP(A1097,'Medical Examinations'!A1095:M3437,8,FALSE)</f>
        <v>No</v>
      </c>
      <c r="J1097" s="35" t="str">
        <f>VLOOKUP(A1097,'Medical Examinations'!A1095:M3437,9,FALSE)</f>
        <v>OBESITY</v>
      </c>
      <c r="K1097" s="35" t="str">
        <f>VLOOKUP(A1097,'Medical Examinations'!A1095:M3437,10,FALSE)</f>
        <v>NORMAL</v>
      </c>
      <c r="L1097" s="47">
        <f>VLOOKUP(A1097,'Hospitalisation Details'!A96:M2438,12,FALSE)</f>
        <v>30153</v>
      </c>
      <c r="M1097" s="34">
        <f>VLOOKUP(A81,'Hospitalisation Details'!A79:M2421,6,FALSE)</f>
        <v>41636.199999999997</v>
      </c>
      <c r="N1097" s="35" t="str">
        <f>VLOOKUP(A86,'Hospitalisation Details'!A84:M2426,7,FALSE)</f>
        <v>tier - 1</v>
      </c>
      <c r="O1097" s="35" t="str">
        <f>VLOOKUP(A98,'Hospitalisation Details'!A96:M2438,8,FALSE)</f>
        <v>tier - 1</v>
      </c>
      <c r="P1097" s="35" t="str">
        <f>VLOOKUP(A98,'Hospitalisation Details'!A96:M2438,9,FALSE)</f>
        <v>R1011</v>
      </c>
      <c r="Q1097" s="35">
        <f ca="1">VLOOKUP(A1097,'Hospitalisation Details'!A96:M2438,13,FALSE)</f>
        <v>42</v>
      </c>
      <c r="R1097" s="32"/>
    </row>
    <row r="1098" spans="1:18" ht="15.75" x14ac:dyDescent="0.25">
      <c r="A1098" s="42" t="s">
        <v>1266</v>
      </c>
      <c r="B1098" s="35" t="str">
        <f>VLOOKUP(A1098,'Customer Names'!A1095:D3430,3,FALSE)</f>
        <v>Kidwell</v>
      </c>
      <c r="C1098" s="35">
        <f>VLOOKUP(A1098,'Medical Examinations'!A1096:M3438,2,FALSE)</f>
        <v>38.6</v>
      </c>
      <c r="D1098" s="35">
        <f>VLOOKUP(A1098,'Medical Examinations'!A1096:M3438,3,FALSE)</f>
        <v>7.19</v>
      </c>
      <c r="E1098" s="35" t="str">
        <f>VLOOKUP(A1098,'Medical Examinations'!A1096:M3438,4,FALSE)</f>
        <v>yes</v>
      </c>
      <c r="F1098" s="35" t="str">
        <f>VLOOKUP(A1098,'Medical Examinations'!A1096:M3438,5,FALSE)</f>
        <v>No</v>
      </c>
      <c r="G1098" s="35" t="str">
        <f>VLOOKUP(A1098,'Medical Examinations'!A1096:M3438,6,FALSE)</f>
        <v>No</v>
      </c>
      <c r="H1098" s="35">
        <f>VLOOKUP(A1098,'Medical Examinations'!$A$2:$M$2344,7,FALSE)</f>
        <v>2</v>
      </c>
      <c r="I1098" s="35" t="str">
        <f>VLOOKUP(A1098,'Medical Examinations'!A1096:M3438,8,FALSE)</f>
        <v>No</v>
      </c>
      <c r="J1098" s="35" t="str">
        <f>VLOOKUP(A1098,'Medical Examinations'!A1096:M3438,9,FALSE)</f>
        <v>OBESITY</v>
      </c>
      <c r="K1098" s="35" t="str">
        <f>VLOOKUP(A1098,'Medical Examinations'!A1096:M3438,10,FALSE)</f>
        <v>DIABETES</v>
      </c>
      <c r="L1098" s="47">
        <f>VLOOKUP(A1098,'Hospitalisation Details'!A97:M2439,12,FALSE)</f>
        <v>25903</v>
      </c>
      <c r="M1098" s="34">
        <f>VLOOKUP(A82,'Hospitalisation Details'!A80:M2422,6,FALSE)</f>
        <v>41505.15</v>
      </c>
      <c r="N1098" s="35" t="str">
        <f>VLOOKUP(A87,'Hospitalisation Details'!A85:M2427,7,FALSE)</f>
        <v>tier - 1</v>
      </c>
      <c r="O1098" s="35" t="str">
        <f>VLOOKUP(A99,'Hospitalisation Details'!A97:M2439,8,FALSE)</f>
        <v>tier - 3</v>
      </c>
      <c r="P1098" s="35" t="str">
        <f>VLOOKUP(A99,'Hospitalisation Details'!A97:M2439,9,FALSE)</f>
        <v>R1012</v>
      </c>
      <c r="Q1098" s="35">
        <f ca="1">VLOOKUP(A1098,'Hospitalisation Details'!A97:M2439,13,FALSE)</f>
        <v>54</v>
      </c>
      <c r="R1098" s="32"/>
    </row>
    <row r="1099" spans="1:18" ht="15.75" x14ac:dyDescent="0.25">
      <c r="A1099" s="43" t="s">
        <v>1265</v>
      </c>
      <c r="B1099" s="35" t="str">
        <f>VLOOKUP(A1099,'Customer Names'!A1096:D3431,3,FALSE)</f>
        <v>Betancourth</v>
      </c>
      <c r="C1099" s="35">
        <f>VLOOKUP(A1099,'Medical Examinations'!A1097:M3439,2,FALSE)</f>
        <v>37.950000000000003</v>
      </c>
      <c r="D1099" s="35">
        <f>VLOOKUP(A1099,'Medical Examinations'!A1097:M3439,3,FALSE)</f>
        <v>6.06</v>
      </c>
      <c r="E1099" s="35" t="str">
        <f>VLOOKUP(A1099,'Medical Examinations'!A1097:M3439,4,FALSE)</f>
        <v>No</v>
      </c>
      <c r="F1099" s="35" t="str">
        <f>VLOOKUP(A1099,'Medical Examinations'!A1097:M3439,5,FALSE)</f>
        <v>No</v>
      </c>
      <c r="G1099" s="35" t="str">
        <f>VLOOKUP(A1099,'Medical Examinations'!A1097:M3439,6,FALSE)</f>
        <v>No</v>
      </c>
      <c r="H1099" s="35">
        <f>VLOOKUP(A1099,'Medical Examinations'!$A$2:$M$2344,7,FALSE)</f>
        <v>0</v>
      </c>
      <c r="I1099" s="35" t="str">
        <f>VLOOKUP(A1099,'Medical Examinations'!A1097:M3439,8,FALSE)</f>
        <v>No</v>
      </c>
      <c r="J1099" s="35" t="str">
        <f>VLOOKUP(A1099,'Medical Examinations'!A1097:M3439,9,FALSE)</f>
        <v>OBESITY</v>
      </c>
      <c r="K1099" s="35" t="str">
        <f>VLOOKUP(A1099,'Medical Examinations'!A1097:M3439,10,FALSE)</f>
        <v>PREDIABETES</v>
      </c>
      <c r="L1099" s="47">
        <f>VLOOKUP(A1099,'Hospitalisation Details'!A98:M2440,12,FALSE)</f>
        <v>33471</v>
      </c>
      <c r="M1099" s="34">
        <f>VLOOKUP(A83,'Hospitalisation Details'!A81:M2423,6,FALSE)</f>
        <v>41351.879999999997</v>
      </c>
      <c r="N1099" s="35" t="str">
        <f>VLOOKUP(A88,'Hospitalisation Details'!A86:M2428,7,FALSE)</f>
        <v>tier - 1</v>
      </c>
      <c r="O1099" s="35" t="str">
        <f>VLOOKUP(A100,'Hospitalisation Details'!A98:M2440,8,FALSE)</f>
        <v>tier - 2</v>
      </c>
      <c r="P1099" s="35" t="str">
        <f>VLOOKUP(A100,'Hospitalisation Details'!A98:M2440,9,FALSE)</f>
        <v>R1013</v>
      </c>
      <c r="Q1099" s="35">
        <f ca="1">VLOOKUP(A1099,'Hospitalisation Details'!A98:M2440,13,FALSE)</f>
        <v>33</v>
      </c>
      <c r="R1099" s="32"/>
    </row>
    <row r="1100" spans="1:18" ht="15.75" x14ac:dyDescent="0.25">
      <c r="A1100" s="42" t="s">
        <v>1264</v>
      </c>
      <c r="B1100" s="35" t="str">
        <f>VLOOKUP(A1100,'Customer Names'!A1097:D3432,3,FALSE)</f>
        <v>Henstrom</v>
      </c>
      <c r="C1100" s="35">
        <f>VLOOKUP(A1100,'Medical Examinations'!A1098:M3440,2,FALSE)</f>
        <v>38.97</v>
      </c>
      <c r="D1100" s="35">
        <f>VLOOKUP(A1100,'Medical Examinations'!A1098:M3440,3,FALSE)</f>
        <v>5.12</v>
      </c>
      <c r="E1100" s="35" t="str">
        <f>VLOOKUP(A1100,'Medical Examinations'!A1098:M3440,4,FALSE)</f>
        <v>No</v>
      </c>
      <c r="F1100" s="35" t="str">
        <f>VLOOKUP(A1100,'Medical Examinations'!A1098:M3440,5,FALSE)</f>
        <v>No</v>
      </c>
      <c r="G1100" s="35" t="str">
        <f>VLOOKUP(A1100,'Medical Examinations'!A1098:M3440,6,FALSE)</f>
        <v>No</v>
      </c>
      <c r="H1100" s="35">
        <f>VLOOKUP(A1100,'Medical Examinations'!$A$2:$M$2344,7,FALSE)</f>
        <v>0</v>
      </c>
      <c r="I1100" s="35" t="str">
        <f>VLOOKUP(A1100,'Medical Examinations'!A1098:M3440,8,FALSE)</f>
        <v>No</v>
      </c>
      <c r="J1100" s="35" t="str">
        <f>VLOOKUP(A1100,'Medical Examinations'!A1098:M3440,9,FALSE)</f>
        <v>OBESITY</v>
      </c>
      <c r="K1100" s="35" t="str">
        <f>VLOOKUP(A1100,'Medical Examinations'!A1098:M3440,10,FALSE)</f>
        <v>NORMAL</v>
      </c>
      <c r="L1100" s="47">
        <f>VLOOKUP(A1100,'Hospitalisation Details'!A99:M2441,12,FALSE)</f>
        <v>33559</v>
      </c>
      <c r="M1100" s="34">
        <f>VLOOKUP(A84,'Hospitalisation Details'!A82:M2424,6,FALSE)</f>
        <v>41331.79</v>
      </c>
      <c r="N1100" s="35" t="str">
        <f>VLOOKUP(A89,'Hospitalisation Details'!A87:M2429,7,FALSE)</f>
        <v>tier - 1</v>
      </c>
      <c r="O1100" s="35" t="str">
        <f>VLOOKUP(A101,'Hospitalisation Details'!A99:M2441,8,FALSE)</f>
        <v>tier - 3</v>
      </c>
      <c r="P1100" s="35" t="str">
        <f>VLOOKUP(A101,'Hospitalisation Details'!A99:M2441,9,FALSE)</f>
        <v>R1011</v>
      </c>
      <c r="Q1100" s="35">
        <f ca="1">VLOOKUP(A1100,'Hospitalisation Details'!A99:M2441,13,FALSE)</f>
        <v>33</v>
      </c>
      <c r="R1100" s="32"/>
    </row>
    <row r="1101" spans="1:18" ht="15.75" x14ac:dyDescent="0.25">
      <c r="A1101" s="43" t="s">
        <v>1263</v>
      </c>
      <c r="B1101" s="35" t="str">
        <f>VLOOKUP(A1101,'Customer Names'!A1098:D3433,3,FALSE)</f>
        <v>Pereira</v>
      </c>
      <c r="C1101" s="35">
        <f>VLOOKUP(A1101,'Medical Examinations'!A1099:M3441,2,FALSE)</f>
        <v>21.2</v>
      </c>
      <c r="D1101" s="35">
        <f>VLOOKUP(A1101,'Medical Examinations'!A1099:M3441,3,FALSE)</f>
        <v>10.72</v>
      </c>
      <c r="E1101" s="35" t="str">
        <f>VLOOKUP(A1101,'Medical Examinations'!A1099:M3441,4,FALSE)</f>
        <v>No</v>
      </c>
      <c r="F1101" s="35" t="str">
        <f>VLOOKUP(A1101,'Medical Examinations'!A1099:M3441,5,FALSE)</f>
        <v>No</v>
      </c>
      <c r="G1101" s="35" t="str">
        <f>VLOOKUP(A1101,'Medical Examinations'!A1099:M3441,6,FALSE)</f>
        <v>No</v>
      </c>
      <c r="H1101" s="35">
        <f>VLOOKUP(A1101,'Medical Examinations'!$A$2:$M$2344,7,FALSE)</f>
        <v>0</v>
      </c>
      <c r="I1101" s="35" t="str">
        <f>VLOOKUP(A1101,'Medical Examinations'!A1099:M3441,8,FALSE)</f>
        <v>No</v>
      </c>
      <c r="J1101" s="35" t="str">
        <f>VLOOKUP(A1101,'Medical Examinations'!A1099:M3441,9,FALSE)</f>
        <v>NORMAL WEIGHT</v>
      </c>
      <c r="K1101" s="35" t="str">
        <f>VLOOKUP(A1101,'Medical Examinations'!A1099:M3441,10,FALSE)</f>
        <v>DIABETES</v>
      </c>
      <c r="L1101" s="47">
        <f>VLOOKUP(A1101,'Hospitalisation Details'!A100:M2442,12,FALSE)</f>
        <v>22839</v>
      </c>
      <c r="M1101" s="34">
        <f>VLOOKUP(A85,'Hospitalisation Details'!A83:M2425,6,FALSE)</f>
        <v>41271.5</v>
      </c>
      <c r="N1101" s="35" t="str">
        <f>VLOOKUP(A90,'Hospitalisation Details'!A88:M2430,7,FALSE)</f>
        <v>tier - 1</v>
      </c>
      <c r="O1101" s="35" t="str">
        <f>VLOOKUP(A102,'Hospitalisation Details'!A100:M2442,8,FALSE)</f>
        <v>tier - 3</v>
      </c>
      <c r="P1101" s="35" t="str">
        <f>VLOOKUP(A102,'Hospitalisation Details'!A100:M2442,9,FALSE)</f>
        <v>R1011</v>
      </c>
      <c r="Q1101" s="35">
        <f ca="1">VLOOKUP(A1101,'Hospitalisation Details'!A100:M2442,13,FALSE)</f>
        <v>62</v>
      </c>
      <c r="R1101" s="32"/>
    </row>
    <row r="1102" spans="1:18" ht="15.75" x14ac:dyDescent="0.25">
      <c r="A1102" s="42" t="s">
        <v>1262</v>
      </c>
      <c r="B1102" s="35" t="str">
        <f>VLOOKUP(A1102,'Customer Names'!A1099:D3434,3,FALSE)</f>
        <v>Black</v>
      </c>
      <c r="C1102" s="35">
        <f>VLOOKUP(A1102,'Medical Examinations'!A1100:M3442,2,FALSE)</f>
        <v>23.96</v>
      </c>
      <c r="D1102" s="35">
        <f>VLOOKUP(A1102,'Medical Examinations'!A1100:M3442,3,FALSE)</f>
        <v>9.58</v>
      </c>
      <c r="E1102" s="35" t="str">
        <f>VLOOKUP(A1102,'Medical Examinations'!A1100:M3442,4,FALSE)</f>
        <v>yes</v>
      </c>
      <c r="F1102" s="35" t="str">
        <f>VLOOKUP(A1102,'Medical Examinations'!A1100:M3442,5,FALSE)</f>
        <v>No</v>
      </c>
      <c r="G1102" s="35" t="str">
        <f>VLOOKUP(A1102,'Medical Examinations'!A1100:M3442,6,FALSE)</f>
        <v>Yes</v>
      </c>
      <c r="H1102" s="35">
        <f>VLOOKUP(A1102,'Medical Examinations'!$A$2:$M$2344,7,FALSE)</f>
        <v>1</v>
      </c>
      <c r="I1102" s="35" t="str">
        <f>VLOOKUP(A1102,'Medical Examinations'!A1100:M3442,8,FALSE)</f>
        <v>No</v>
      </c>
      <c r="J1102" s="35" t="str">
        <f>VLOOKUP(A1102,'Medical Examinations'!A1100:M3442,9,FALSE)</f>
        <v>NORMAL WEIGHT</v>
      </c>
      <c r="K1102" s="35" t="str">
        <f>VLOOKUP(A1102,'Medical Examinations'!A1100:M3442,10,FALSE)</f>
        <v>DIABETES</v>
      </c>
      <c r="L1102" s="47">
        <f>VLOOKUP(A1102,'Hospitalisation Details'!A101:M2443,12,FALSE)</f>
        <v>23278</v>
      </c>
      <c r="M1102" s="34">
        <f>VLOOKUP(A86,'Hospitalisation Details'!A84:M2426,6,FALSE)</f>
        <v>41250.39</v>
      </c>
      <c r="N1102" s="35" t="str">
        <f>VLOOKUP(A91,'Hospitalisation Details'!A89:M2431,7,FALSE)</f>
        <v>tier - 1</v>
      </c>
      <c r="O1102" s="35" t="str">
        <f>VLOOKUP(A4,'Hospitalisation Details'!A2:M2344,8,FALSE)</f>
        <v>tier - 3</v>
      </c>
      <c r="P1102" s="35" t="str">
        <f>VLOOKUP(A4,'Hospitalisation Details'!A2:M2344,9,FALSE)</f>
        <v>R1013</v>
      </c>
      <c r="Q1102" s="35">
        <f ca="1">VLOOKUP(A1102,'Hospitalisation Details'!A101:M2443,13,FALSE)</f>
        <v>61</v>
      </c>
      <c r="R1102" s="32"/>
    </row>
    <row r="1103" spans="1:18" ht="15.75" x14ac:dyDescent="0.25">
      <c r="A1103" s="43" t="s">
        <v>1261</v>
      </c>
      <c r="B1103" s="35" t="str">
        <f>VLOOKUP(A1103,'Customer Names'!A1100:D3435,3,FALSE)</f>
        <v>Brown</v>
      </c>
      <c r="C1103" s="35">
        <f>VLOOKUP(A1103,'Medical Examinations'!A1101:M3443,2,FALSE)</f>
        <v>35.93</v>
      </c>
      <c r="D1103" s="35">
        <f>VLOOKUP(A1103,'Medical Examinations'!A1101:M3443,3,FALSE)</f>
        <v>6.4</v>
      </c>
      <c r="E1103" s="35" t="str">
        <f>VLOOKUP(A1103,'Medical Examinations'!A1101:M3443,4,FALSE)</f>
        <v>yes</v>
      </c>
      <c r="F1103" s="35" t="str">
        <f>VLOOKUP(A1103,'Medical Examinations'!A1101:M3443,5,FALSE)</f>
        <v>No</v>
      </c>
      <c r="G1103" s="35" t="str">
        <f>VLOOKUP(A1103,'Medical Examinations'!A1101:M3443,6,FALSE)</f>
        <v>No</v>
      </c>
      <c r="H1103" s="35">
        <f>VLOOKUP(A1103,'Medical Examinations'!$A$2:$M$2344,7,FALSE)</f>
        <v>1</v>
      </c>
      <c r="I1103" s="35" t="str">
        <f>VLOOKUP(A1103,'Medical Examinations'!A1101:M3443,8,FALSE)</f>
        <v>No</v>
      </c>
      <c r="J1103" s="35" t="str">
        <f>VLOOKUP(A1103,'Medical Examinations'!A1101:M3443,9,FALSE)</f>
        <v>OBESITY</v>
      </c>
      <c r="K1103" s="35" t="str">
        <f>VLOOKUP(A1103,'Medical Examinations'!A1101:M3443,10,FALSE)</f>
        <v>DIABETES</v>
      </c>
      <c r="L1103" s="47">
        <f>VLOOKUP(A1103,'Hospitalisation Details'!A102:M2444,12,FALSE)</f>
        <v>32400</v>
      </c>
      <c r="M1103" s="34">
        <f>VLOOKUP(A87,'Hospitalisation Details'!A85:M2427,6,FALSE)</f>
        <v>41191.57</v>
      </c>
      <c r="N1103" s="35" t="str">
        <f>VLOOKUP(A92,'Hospitalisation Details'!A90:M2432,7,FALSE)</f>
        <v>tier - 1</v>
      </c>
      <c r="O1103" s="35" t="str">
        <f>VLOOKUP(A5,'Hospitalisation Details'!A3:M2345,8,FALSE)</f>
        <v>tier - 3</v>
      </c>
      <c r="P1103" s="35" t="str">
        <f>VLOOKUP(A5,'Hospitalisation Details'!A3:M2345,9,FALSE)</f>
        <v>R1013</v>
      </c>
      <c r="Q1103" s="35">
        <f ca="1">VLOOKUP(A1103,'Hospitalisation Details'!A102:M2444,13,FALSE)</f>
        <v>36</v>
      </c>
      <c r="R1103" s="32"/>
    </row>
    <row r="1104" spans="1:18" ht="15.75" x14ac:dyDescent="0.25">
      <c r="A1104" s="42" t="s">
        <v>1260</v>
      </c>
      <c r="B1104" s="35" t="str">
        <f>VLOOKUP(A1104,'Customer Names'!A1101:D3436,3,FALSE)</f>
        <v>Reasoner</v>
      </c>
      <c r="C1104" s="35">
        <f>VLOOKUP(A1104,'Medical Examinations'!A1102:M3444,2,FALSE)</f>
        <v>26.11</v>
      </c>
      <c r="D1104" s="35">
        <f>VLOOKUP(A1104,'Medical Examinations'!A1102:M3444,3,FALSE)</f>
        <v>6.8</v>
      </c>
      <c r="E1104" s="35" t="str">
        <f>VLOOKUP(A1104,'Medical Examinations'!A1102:M3444,4,FALSE)</f>
        <v>yes</v>
      </c>
      <c r="F1104" s="35" t="str">
        <f>VLOOKUP(A1104,'Medical Examinations'!A1102:M3444,5,FALSE)</f>
        <v>No</v>
      </c>
      <c r="G1104" s="35" t="str">
        <f>VLOOKUP(A1104,'Medical Examinations'!A1102:M3444,6,FALSE)</f>
        <v>No</v>
      </c>
      <c r="H1104" s="35">
        <f>VLOOKUP(A1104,'Medical Examinations'!$A$2:$M$2344,7,FALSE)</f>
        <v>2</v>
      </c>
      <c r="I1104" s="35" t="str">
        <f>VLOOKUP(A1104,'Medical Examinations'!A1102:M3444,8,FALSE)</f>
        <v>No</v>
      </c>
      <c r="J1104" s="35" t="str">
        <f>VLOOKUP(A1104,'Medical Examinations'!A1102:M3444,9,FALSE)</f>
        <v>OVERWEIGHT</v>
      </c>
      <c r="K1104" s="35" t="str">
        <f>VLOOKUP(A1104,'Medical Examinations'!A1102:M3444,10,FALSE)</f>
        <v>DIABETES</v>
      </c>
      <c r="L1104" s="47">
        <f>VLOOKUP(A1104,'Hospitalisation Details'!A103:M2445,12,FALSE)</f>
        <v>25740</v>
      </c>
      <c r="M1104" s="34">
        <f>VLOOKUP(A88,'Hospitalisation Details'!A86:M2428,6,FALSE)</f>
        <v>41097.160000000003</v>
      </c>
      <c r="N1104" s="35" t="str">
        <f>VLOOKUP(A93,'Hospitalisation Details'!A91:M2433,7,FALSE)</f>
        <v>tier - 1</v>
      </c>
      <c r="O1104" s="35" t="str">
        <f>VLOOKUP(A6,'Hospitalisation Details'!A4:M2346,8,FALSE)</f>
        <v>tier - 1</v>
      </c>
      <c r="P1104" s="35" t="str">
        <f>VLOOKUP(A6,'Hospitalisation Details'!A4:M2346,9,FALSE)</f>
        <v>R1012</v>
      </c>
      <c r="Q1104" s="35">
        <f ca="1">VLOOKUP(A1104,'Hospitalisation Details'!A103:M2445,13,FALSE)</f>
        <v>54</v>
      </c>
      <c r="R1104" s="32"/>
    </row>
    <row r="1105" spans="1:18" ht="15.75" x14ac:dyDescent="0.25">
      <c r="A1105" s="43" t="s">
        <v>1259</v>
      </c>
      <c r="B1105" s="35" t="str">
        <f>VLOOKUP(A1105,'Customer Names'!A1102:D3437,3,FALSE)</f>
        <v>Wandzilak</v>
      </c>
      <c r="C1105" s="35">
        <f>VLOOKUP(A1105,'Medical Examinations'!A1103:M3445,2,FALSE)</f>
        <v>32.299999999999997</v>
      </c>
      <c r="D1105" s="35">
        <f>VLOOKUP(A1105,'Medical Examinations'!A1103:M3445,3,FALSE)</f>
        <v>9.48</v>
      </c>
      <c r="E1105" s="35" t="str">
        <f>VLOOKUP(A1105,'Medical Examinations'!A1103:M3445,4,FALSE)</f>
        <v>No</v>
      </c>
      <c r="F1105" s="35" t="str">
        <f>VLOOKUP(A1105,'Medical Examinations'!A1103:M3445,5,FALSE)</f>
        <v>No</v>
      </c>
      <c r="G1105" s="35" t="str">
        <f>VLOOKUP(A1105,'Medical Examinations'!A1103:M3445,6,FALSE)</f>
        <v>No</v>
      </c>
      <c r="H1105" s="35">
        <f>VLOOKUP(A1105,'Medical Examinations'!$A$2:$M$2344,7,FALSE)</f>
        <v>2</v>
      </c>
      <c r="I1105" s="35" t="str">
        <f>VLOOKUP(A1105,'Medical Examinations'!A1103:M3445,8,FALSE)</f>
        <v>No</v>
      </c>
      <c r="J1105" s="35" t="str">
        <f>VLOOKUP(A1105,'Medical Examinations'!A1103:M3445,9,FALSE)</f>
        <v>OBESITY</v>
      </c>
      <c r="K1105" s="35" t="str">
        <f>VLOOKUP(A1105,'Medical Examinations'!A1103:M3445,10,FALSE)</f>
        <v>DIABETES</v>
      </c>
      <c r="L1105" s="47">
        <f>VLOOKUP(A1105,'Hospitalisation Details'!A104:M2446,12,FALSE)</f>
        <v>26995</v>
      </c>
      <c r="M1105" s="34">
        <f>VLOOKUP(A89,'Hospitalisation Details'!A87:M2429,6,FALSE)</f>
        <v>41055.29</v>
      </c>
      <c r="N1105" s="35" t="str">
        <f>VLOOKUP(A94,'Hospitalisation Details'!A92:M2434,7,FALSE)</f>
        <v>tier - 1</v>
      </c>
      <c r="O1105" s="35" t="str">
        <f>VLOOKUP(A7,'Hospitalisation Details'!A5:M2347,8,FALSE)</f>
        <v>tier - 3</v>
      </c>
      <c r="P1105" s="35" t="str">
        <f>VLOOKUP(A7,'Hospitalisation Details'!A5:M2347,9,FALSE)</f>
        <v>R1024</v>
      </c>
      <c r="Q1105" s="35">
        <f ca="1">VLOOKUP(A1105,'Hospitalisation Details'!A104:M2446,13,FALSE)</f>
        <v>51</v>
      </c>
      <c r="R1105" s="32"/>
    </row>
    <row r="1106" spans="1:18" ht="15.75" x14ac:dyDescent="0.25">
      <c r="A1106" s="42" t="s">
        <v>1258</v>
      </c>
      <c r="B1106" s="35" t="str">
        <f>VLOOKUP(A1106,'Customer Names'!A1103:D3438,3,FALSE)</f>
        <v>Carver</v>
      </c>
      <c r="C1106" s="35">
        <f>VLOOKUP(A1106,'Medical Examinations'!A1104:M3446,2,FALSE)</f>
        <v>28.69</v>
      </c>
      <c r="D1106" s="35">
        <f>VLOOKUP(A1106,'Medical Examinations'!A1104:M3446,3,FALSE)</f>
        <v>7.45</v>
      </c>
      <c r="E1106" s="35" t="str">
        <f>VLOOKUP(A1106,'Medical Examinations'!A1104:M3446,4,FALSE)</f>
        <v>No</v>
      </c>
      <c r="F1106" s="35" t="str">
        <f>VLOOKUP(A1106,'Medical Examinations'!A1104:M3446,5,FALSE)</f>
        <v>No</v>
      </c>
      <c r="G1106" s="35" t="str">
        <f>VLOOKUP(A1106,'Medical Examinations'!A1104:M3446,6,FALSE)</f>
        <v>No</v>
      </c>
      <c r="H1106" s="35">
        <f>VLOOKUP(A1106,'Medical Examinations'!$A$2:$M$2344,7,FALSE)</f>
        <v>2</v>
      </c>
      <c r="I1106" s="35" t="str">
        <f>VLOOKUP(A1106,'Medical Examinations'!A1104:M3446,8,FALSE)</f>
        <v>No</v>
      </c>
      <c r="J1106" s="35" t="str">
        <f>VLOOKUP(A1106,'Medical Examinations'!A1104:M3446,9,FALSE)</f>
        <v>OVERWEIGHT</v>
      </c>
      <c r="K1106" s="35" t="str">
        <f>VLOOKUP(A1106,'Medical Examinations'!A1104:M3446,10,FALSE)</f>
        <v>DIABETES</v>
      </c>
      <c r="L1106" s="47">
        <f>VLOOKUP(A1106,'Hospitalisation Details'!A105:M2447,12,FALSE)</f>
        <v>26912</v>
      </c>
      <c r="M1106" s="34">
        <f>VLOOKUP(A90,'Hospitalisation Details'!A88:M2430,6,FALSE)</f>
        <v>41034.22</v>
      </c>
      <c r="N1106" s="35" t="str">
        <f>VLOOKUP(A95,'Hospitalisation Details'!A93:M2435,7,FALSE)</f>
        <v>tier - 1</v>
      </c>
      <c r="O1106" s="35" t="str">
        <f>VLOOKUP(A8,'Hospitalisation Details'!A6:M2348,8,FALSE)</f>
        <v>tier - 2</v>
      </c>
      <c r="P1106" s="35" t="str">
        <f>VLOOKUP(A8,'Hospitalisation Details'!A6:M2348,9,FALSE)</f>
        <v>R1012</v>
      </c>
      <c r="Q1106" s="35">
        <f ca="1">VLOOKUP(A1106,'Hospitalisation Details'!A105:M2447,13,FALSE)</f>
        <v>51</v>
      </c>
      <c r="R1106" s="32"/>
    </row>
    <row r="1107" spans="1:18" ht="15.75" x14ac:dyDescent="0.25">
      <c r="A1107" s="43" t="s">
        <v>1257</v>
      </c>
      <c r="B1107" s="35" t="str">
        <f>VLOOKUP(A1107,'Customer Names'!A1104:D3439,3,FALSE)</f>
        <v>Borror</v>
      </c>
      <c r="C1107" s="35">
        <f>VLOOKUP(A1107,'Medical Examinations'!A1105:M3447,2,FALSE)</f>
        <v>31.28</v>
      </c>
      <c r="D1107" s="35">
        <f>VLOOKUP(A1107,'Medical Examinations'!A1105:M3447,3,FALSE)</f>
        <v>6.94</v>
      </c>
      <c r="E1107" s="35" t="str">
        <f>VLOOKUP(A1107,'Medical Examinations'!A1105:M3447,4,FALSE)</f>
        <v>yes</v>
      </c>
      <c r="F1107" s="35" t="str">
        <f>VLOOKUP(A1107,'Medical Examinations'!A1105:M3447,5,FALSE)</f>
        <v>No</v>
      </c>
      <c r="G1107" s="35" t="str">
        <f>VLOOKUP(A1107,'Medical Examinations'!A1105:M3447,6,FALSE)</f>
        <v>No</v>
      </c>
      <c r="H1107" s="35">
        <f>VLOOKUP(A1107,'Medical Examinations'!$A$2:$M$2344,7,FALSE)</f>
        <v>1</v>
      </c>
      <c r="I1107" s="35" t="str">
        <f>VLOOKUP(A1107,'Medical Examinations'!A1105:M3447,8,FALSE)</f>
        <v>No</v>
      </c>
      <c r="J1107" s="35" t="str">
        <f>VLOOKUP(A1107,'Medical Examinations'!A1105:M3447,9,FALSE)</f>
        <v>OBESITY</v>
      </c>
      <c r="K1107" s="35" t="str">
        <f>VLOOKUP(A1107,'Medical Examinations'!A1105:M3447,10,FALSE)</f>
        <v>DIABETES</v>
      </c>
      <c r="L1107" s="47">
        <f>VLOOKUP(A1107,'Hospitalisation Details'!A106:M2448,12,FALSE)</f>
        <v>27621</v>
      </c>
      <c r="M1107" s="34">
        <f>VLOOKUP(A91,'Hospitalisation Details'!A89:M2431,6,FALSE)</f>
        <v>40974.160000000003</v>
      </c>
      <c r="N1107" s="35" t="str">
        <f>VLOOKUP(A96,'Hospitalisation Details'!A94:M2436,7,FALSE)</f>
        <v>tier - 1</v>
      </c>
      <c r="O1107" s="35" t="str">
        <f>VLOOKUP(A9,'Hospitalisation Details'!A7:M2349,8,FALSE)</f>
        <v>tier - 3</v>
      </c>
      <c r="P1107" s="35" t="str">
        <f>VLOOKUP(A9,'Hospitalisation Details'!A7:M2349,9,FALSE)</f>
        <v>R1011</v>
      </c>
      <c r="Q1107" s="35">
        <f ca="1">VLOOKUP(A1107,'Hospitalisation Details'!A106:M2448,13,FALSE)</f>
        <v>49</v>
      </c>
      <c r="R1107" s="32"/>
    </row>
    <row r="1108" spans="1:18" ht="15.75" x14ac:dyDescent="0.25">
      <c r="A1108" s="42" t="s">
        <v>1256</v>
      </c>
      <c r="B1108" s="35" t="str">
        <f>VLOOKUP(A1108,'Customer Names'!A1105:D3440,3,FALSE)</f>
        <v>Saad</v>
      </c>
      <c r="C1108" s="35">
        <f>VLOOKUP(A1108,'Medical Examinations'!A1106:M3448,2,FALSE)</f>
        <v>30.21</v>
      </c>
      <c r="D1108" s="35">
        <f>VLOOKUP(A1108,'Medical Examinations'!A1106:M3448,3,FALSE)</f>
        <v>7.83</v>
      </c>
      <c r="E1108" s="35" t="str">
        <f>VLOOKUP(A1108,'Medical Examinations'!A1106:M3448,4,FALSE)</f>
        <v>No</v>
      </c>
      <c r="F1108" s="35" t="str">
        <f>VLOOKUP(A1108,'Medical Examinations'!A1106:M3448,5,FALSE)</f>
        <v>No</v>
      </c>
      <c r="G1108" s="35" t="str">
        <f>VLOOKUP(A1108,'Medical Examinations'!A1106:M3448,6,FALSE)</f>
        <v>No</v>
      </c>
      <c r="H1108" s="35">
        <f>VLOOKUP(A1108,'Medical Examinations'!$A$2:$M$2344,7,FALSE)</f>
        <v>0</v>
      </c>
      <c r="I1108" s="35" t="str">
        <f>VLOOKUP(A1108,'Medical Examinations'!A1106:M3448,8,FALSE)</f>
        <v>No</v>
      </c>
      <c r="J1108" s="35" t="str">
        <f>VLOOKUP(A1108,'Medical Examinations'!A1106:M3448,9,FALSE)</f>
        <v>OBESITY</v>
      </c>
      <c r="K1108" s="35" t="str">
        <f>VLOOKUP(A1108,'Medical Examinations'!A1106:M3448,10,FALSE)</f>
        <v>DIABETES</v>
      </c>
      <c r="L1108" s="47">
        <f>VLOOKUP(A1108,'Hospitalisation Details'!A107:M2449,12,FALSE)</f>
        <v>25104</v>
      </c>
      <c r="M1108" s="34">
        <f>VLOOKUP(A92,'Hospitalisation Details'!A90:M2432,6,FALSE)</f>
        <v>40961.29</v>
      </c>
      <c r="N1108" s="35" t="str">
        <f>VLOOKUP(A97,'Hospitalisation Details'!A95:M2437,7,FALSE)</f>
        <v>tier - 1</v>
      </c>
      <c r="O1108" s="35" t="str">
        <f>VLOOKUP(A10,'Hospitalisation Details'!A8:M2350,8,FALSE)</f>
        <v>tier - 3</v>
      </c>
      <c r="P1108" s="35" t="str">
        <f>VLOOKUP(A10,'Hospitalisation Details'!A8:M2350,9,FALSE)</f>
        <v>R1011</v>
      </c>
      <c r="Q1108" s="35">
        <f ca="1">VLOOKUP(A1108,'Hospitalisation Details'!A107:M2449,13,FALSE)</f>
        <v>56</v>
      </c>
      <c r="R1108" s="32"/>
    </row>
    <row r="1109" spans="1:18" ht="15.75" x14ac:dyDescent="0.25">
      <c r="A1109" s="43" t="s">
        <v>1255</v>
      </c>
      <c r="B1109" s="35" t="str">
        <f>VLOOKUP(A1109,'Customer Names'!A1106:D3441,3,FALSE)</f>
        <v>Paul</v>
      </c>
      <c r="C1109" s="35">
        <f>VLOOKUP(A1109,'Medical Examinations'!A1107:M3449,2,FALSE)</f>
        <v>38.28</v>
      </c>
      <c r="D1109" s="35">
        <f>VLOOKUP(A1109,'Medical Examinations'!A1107:M3449,3,FALSE)</f>
        <v>10.17</v>
      </c>
      <c r="E1109" s="35" t="str">
        <f>VLOOKUP(A1109,'Medical Examinations'!A1107:M3449,4,FALSE)</f>
        <v>yes</v>
      </c>
      <c r="F1109" s="35" t="str">
        <f>VLOOKUP(A1109,'Medical Examinations'!A1107:M3449,5,FALSE)</f>
        <v>No</v>
      </c>
      <c r="G1109" s="35" t="str">
        <f>VLOOKUP(A1109,'Medical Examinations'!A1107:M3449,6,FALSE)</f>
        <v>No</v>
      </c>
      <c r="H1109" s="35">
        <f>VLOOKUP(A1109,'Medical Examinations'!$A$2:$M$2344,7,FALSE)</f>
        <v>0</v>
      </c>
      <c r="I1109" s="35" t="str">
        <f>VLOOKUP(A1109,'Medical Examinations'!A1107:M3449,8,FALSE)</f>
        <v>No</v>
      </c>
      <c r="J1109" s="35" t="str">
        <f>VLOOKUP(A1109,'Medical Examinations'!A1107:M3449,9,FALSE)</f>
        <v>OBESITY</v>
      </c>
      <c r="K1109" s="35" t="str">
        <f>VLOOKUP(A1109,'Medical Examinations'!A1107:M3449,10,FALSE)</f>
        <v>DIABETES</v>
      </c>
      <c r="L1109" s="47">
        <f>VLOOKUP(A1109,'Hospitalisation Details'!A108:M2450,12,FALSE)</f>
        <v>24651</v>
      </c>
      <c r="M1109" s="34">
        <f>VLOOKUP(A93,'Hospitalisation Details'!A91:M2433,6,FALSE)</f>
        <v>40941.29</v>
      </c>
      <c r="N1109" s="35" t="str">
        <f>VLOOKUP(A98,'Hospitalisation Details'!A96:M2438,7,FALSE)</f>
        <v>tier - 1</v>
      </c>
      <c r="O1109" s="35" t="str">
        <f>VLOOKUP(A11,'Hospitalisation Details'!A9:M2351,8,FALSE)</f>
        <v>tier - 2</v>
      </c>
      <c r="P1109" s="35" t="str">
        <f>VLOOKUP(A11,'Hospitalisation Details'!A9:M2351,9,FALSE)</f>
        <v>R1013</v>
      </c>
      <c r="Q1109" s="35">
        <f ca="1">VLOOKUP(A1109,'Hospitalisation Details'!A108:M2450,13,FALSE)</f>
        <v>57</v>
      </c>
      <c r="R1109" s="32"/>
    </row>
    <row r="1110" spans="1:18" ht="15.75" x14ac:dyDescent="0.25">
      <c r="A1110" s="42" t="s">
        <v>1254</v>
      </c>
      <c r="B1110" s="35" t="str">
        <f>VLOOKUP(A1110,'Customer Names'!A1107:D3442,3,FALSE)</f>
        <v>Trail</v>
      </c>
      <c r="C1110" s="35">
        <f>VLOOKUP(A1110,'Medical Examinations'!A1108:M3450,2,FALSE)</f>
        <v>29.9</v>
      </c>
      <c r="D1110" s="35">
        <f>VLOOKUP(A1110,'Medical Examinations'!A1108:M3450,3,FALSE)</f>
        <v>8.9600000000000009</v>
      </c>
      <c r="E1110" s="35" t="str">
        <f>VLOOKUP(A1110,'Medical Examinations'!A1108:M3450,4,FALSE)</f>
        <v>yes</v>
      </c>
      <c r="F1110" s="35" t="str">
        <f>VLOOKUP(A1110,'Medical Examinations'!A1108:M3450,5,FALSE)</f>
        <v>No</v>
      </c>
      <c r="G1110" s="35" t="str">
        <f>VLOOKUP(A1110,'Medical Examinations'!A1108:M3450,6,FALSE)</f>
        <v>No</v>
      </c>
      <c r="H1110" s="35">
        <f>VLOOKUP(A1110,'Medical Examinations'!$A$2:$M$2344,7,FALSE)</f>
        <v>0</v>
      </c>
      <c r="I1110" s="35" t="str">
        <f>VLOOKUP(A1110,'Medical Examinations'!A1108:M3450,8,FALSE)</f>
        <v>No</v>
      </c>
      <c r="J1110" s="35" t="str">
        <f>VLOOKUP(A1110,'Medical Examinations'!A1108:M3450,9,FALSE)</f>
        <v>OVERWEIGHT</v>
      </c>
      <c r="K1110" s="35" t="str">
        <f>VLOOKUP(A1110,'Medical Examinations'!A1108:M3450,10,FALSE)</f>
        <v>DIABETES</v>
      </c>
      <c r="L1110" s="47">
        <f>VLOOKUP(A1110,'Hospitalisation Details'!A109:M2451,12,FALSE)</f>
        <v>24741</v>
      </c>
      <c r="M1110" s="34">
        <f>VLOOKUP(A94,'Hospitalisation Details'!A92:M2434,6,FALSE)</f>
        <v>40932.43</v>
      </c>
      <c r="N1110" s="35" t="str">
        <f>VLOOKUP(A99,'Hospitalisation Details'!A97:M2439,7,FALSE)</f>
        <v>tier - 1</v>
      </c>
      <c r="O1110" s="35" t="str">
        <f>VLOOKUP(A12,'Hospitalisation Details'!A10:M2352,8,FALSE)</f>
        <v>tier - 2</v>
      </c>
      <c r="P1110" s="35" t="str">
        <f>VLOOKUP(A12,'Hospitalisation Details'!A10:M2352,9,FALSE)</f>
        <v>R1013</v>
      </c>
      <c r="Q1110" s="35">
        <f ca="1">VLOOKUP(A1110,'Hospitalisation Details'!A109:M2451,13,FALSE)</f>
        <v>57</v>
      </c>
      <c r="R1110" s="32"/>
    </row>
    <row r="1111" spans="1:18" ht="15.75" x14ac:dyDescent="0.25">
      <c r="A1111" s="43" t="s">
        <v>1253</v>
      </c>
      <c r="B1111" s="35" t="str">
        <f>VLOOKUP(A1111,'Customer Names'!A1108:D3443,3,FALSE)</f>
        <v>Benton</v>
      </c>
      <c r="C1111" s="35">
        <f>VLOOKUP(A1111,'Medical Examinations'!A1109:M3451,2,FALSE)</f>
        <v>23.18</v>
      </c>
      <c r="D1111" s="35">
        <f>VLOOKUP(A1111,'Medical Examinations'!A1109:M3451,3,FALSE)</f>
        <v>6.96</v>
      </c>
      <c r="E1111" s="35" t="str">
        <f>VLOOKUP(A1111,'Medical Examinations'!A1109:M3451,4,FALSE)</f>
        <v>yes</v>
      </c>
      <c r="F1111" s="35" t="str">
        <f>VLOOKUP(A1111,'Medical Examinations'!A1109:M3451,5,FALSE)</f>
        <v>No</v>
      </c>
      <c r="G1111" s="35" t="str">
        <f>VLOOKUP(A1111,'Medical Examinations'!A1109:M3451,6,FALSE)</f>
        <v>No</v>
      </c>
      <c r="H1111" s="35">
        <f>VLOOKUP(A1111,'Medical Examinations'!$A$2:$M$2344,7,FALSE)</f>
        <v>2</v>
      </c>
      <c r="I1111" s="35" t="str">
        <f>VLOOKUP(A1111,'Medical Examinations'!A1109:M3451,8,FALSE)</f>
        <v>No</v>
      </c>
      <c r="J1111" s="35" t="str">
        <f>VLOOKUP(A1111,'Medical Examinations'!A1109:M3451,9,FALSE)</f>
        <v>NORMAL WEIGHT</v>
      </c>
      <c r="K1111" s="35" t="str">
        <f>VLOOKUP(A1111,'Medical Examinations'!A1109:M3451,10,FALSE)</f>
        <v>DIABETES</v>
      </c>
      <c r="L1111" s="47">
        <f>VLOOKUP(A1111,'Hospitalisation Details'!A110:M2452,12,FALSE)</f>
        <v>25926</v>
      </c>
      <c r="M1111" s="34">
        <f>VLOOKUP(A95,'Hospitalisation Details'!A93:M2435,6,FALSE)</f>
        <v>40904.199999999997</v>
      </c>
      <c r="N1111" s="35" t="str">
        <f>VLOOKUP(A100,'Hospitalisation Details'!A98:M2440,7,FALSE)</f>
        <v>tier - 1</v>
      </c>
      <c r="O1111" s="35" t="str">
        <f>VLOOKUP(A4,'Hospitalisation Details'!A2:M2344,8,FALSE)</f>
        <v>tier - 3</v>
      </c>
      <c r="P1111" s="35" t="str">
        <f>VLOOKUP(A4,'Hospitalisation Details'!A2:M2344,9,FALSE)</f>
        <v>R1013</v>
      </c>
      <c r="Q1111" s="35">
        <f ca="1">VLOOKUP(A1111,'Hospitalisation Details'!A110:M2452,13,FALSE)</f>
        <v>54</v>
      </c>
      <c r="R1111" s="32"/>
    </row>
    <row r="1112" spans="1:18" ht="15.75" x14ac:dyDescent="0.25">
      <c r="A1112" s="42" t="s">
        <v>1252</v>
      </c>
      <c r="B1112" s="35" t="str">
        <f>VLOOKUP(A1112,'Customer Names'!A1109:D3444,3,FALSE)</f>
        <v>Bauman</v>
      </c>
      <c r="C1112" s="35">
        <f>VLOOKUP(A1112,'Medical Examinations'!A1110:M3452,2,FALSE)</f>
        <v>33.020000000000003</v>
      </c>
      <c r="D1112" s="35">
        <f>VLOOKUP(A1112,'Medical Examinations'!A1110:M3452,3,FALSE)</f>
        <v>5.07</v>
      </c>
      <c r="E1112" s="35" t="str">
        <f>VLOOKUP(A1112,'Medical Examinations'!A1110:M3452,4,FALSE)</f>
        <v>yes</v>
      </c>
      <c r="F1112" s="35" t="str">
        <f>VLOOKUP(A1112,'Medical Examinations'!A1110:M3452,5,FALSE)</f>
        <v>No</v>
      </c>
      <c r="G1112" s="35" t="str">
        <f>VLOOKUP(A1112,'Medical Examinations'!A1110:M3452,6,FALSE)</f>
        <v>No</v>
      </c>
      <c r="H1112" s="35">
        <f>VLOOKUP(A1112,'Medical Examinations'!$A$2:$M$2344,7,FALSE)</f>
        <v>0</v>
      </c>
      <c r="I1112" s="35" t="str">
        <f>VLOOKUP(A1112,'Medical Examinations'!A1110:M3452,8,FALSE)</f>
        <v>No</v>
      </c>
      <c r="J1112" s="35" t="str">
        <f>VLOOKUP(A1112,'Medical Examinations'!A1110:M3452,9,FALSE)</f>
        <v>OBESITY</v>
      </c>
      <c r="K1112" s="35" t="str">
        <f>VLOOKUP(A1112,'Medical Examinations'!A1110:M3452,10,FALSE)</f>
        <v>NORMAL</v>
      </c>
      <c r="L1112" s="47">
        <f>VLOOKUP(A1112,'Hospitalisation Details'!A111:M2453,12,FALSE)</f>
        <v>31336</v>
      </c>
      <c r="M1112" s="34">
        <f>VLOOKUP(A96,'Hospitalisation Details'!A94:M2436,6,FALSE)</f>
        <v>40817.85</v>
      </c>
      <c r="N1112" s="35" t="str">
        <f>VLOOKUP(A101,'Hospitalisation Details'!A99:M2441,7,FALSE)</f>
        <v>tier - 1</v>
      </c>
      <c r="O1112" s="35" t="str">
        <f>VLOOKUP(A113,'Hospitalisation Details'!A111:M2453,8,FALSE)</f>
        <v>tier - 2</v>
      </c>
      <c r="P1112" s="35" t="str">
        <f>VLOOKUP(A113,'Hospitalisation Details'!A111:M2453,9,FALSE)</f>
        <v>R1011</v>
      </c>
      <c r="Q1112" s="35">
        <f ca="1">VLOOKUP(A1112,'Hospitalisation Details'!A111:M2453,13,FALSE)</f>
        <v>39</v>
      </c>
      <c r="R1112" s="32"/>
    </row>
    <row r="1113" spans="1:18" ht="15.75" x14ac:dyDescent="0.25">
      <c r="A1113" s="43" t="s">
        <v>1251</v>
      </c>
      <c r="B1113" s="35" t="str">
        <f>VLOOKUP(A1113,'Customer Names'!A1110:D3445,3,FALSE)</f>
        <v>Bakula</v>
      </c>
      <c r="C1113" s="35">
        <f>VLOOKUP(A1113,'Medical Examinations'!A1111:M3453,2,FALSE)</f>
        <v>27.29</v>
      </c>
      <c r="D1113" s="35">
        <f>VLOOKUP(A1113,'Medical Examinations'!A1111:M3453,3,FALSE)</f>
        <v>5.85</v>
      </c>
      <c r="E1113" s="35" t="str">
        <f>VLOOKUP(A1113,'Medical Examinations'!A1111:M3453,4,FALSE)</f>
        <v>No</v>
      </c>
      <c r="F1113" s="35" t="str">
        <f>VLOOKUP(A1113,'Medical Examinations'!A1111:M3453,5,FALSE)</f>
        <v>No</v>
      </c>
      <c r="G1113" s="35" t="str">
        <f>VLOOKUP(A1113,'Medical Examinations'!A1111:M3453,6,FALSE)</f>
        <v>No</v>
      </c>
      <c r="H1113" s="35">
        <f>VLOOKUP(A1113,'Medical Examinations'!$A$2:$M$2344,7,FALSE)</f>
        <v>2</v>
      </c>
      <c r="I1113" s="35" t="str">
        <f>VLOOKUP(A1113,'Medical Examinations'!A1111:M3453,8,FALSE)</f>
        <v>No</v>
      </c>
      <c r="J1113" s="35" t="str">
        <f>VLOOKUP(A1113,'Medical Examinations'!A1111:M3453,9,FALSE)</f>
        <v>OVERWEIGHT</v>
      </c>
      <c r="K1113" s="35" t="str">
        <f>VLOOKUP(A1113,'Medical Examinations'!A1111:M3453,10,FALSE)</f>
        <v>PREDIABETES</v>
      </c>
      <c r="L1113" s="47">
        <f>VLOOKUP(A1113,'Hospitalisation Details'!A112:M2454,12,FALSE)</f>
        <v>26490</v>
      </c>
      <c r="M1113" s="34">
        <f>VLOOKUP(A97,'Hospitalisation Details'!A95:M2437,6,FALSE)</f>
        <v>40720.550000000003</v>
      </c>
      <c r="N1113" s="35" t="str">
        <f>VLOOKUP(A102,'Hospitalisation Details'!A100:M2442,7,FALSE)</f>
        <v>tier - 1</v>
      </c>
      <c r="O1113" s="35" t="str">
        <f>VLOOKUP(A114,'Hospitalisation Details'!A112:M2454,8,FALSE)</f>
        <v>tier - 2</v>
      </c>
      <c r="P1113" s="35" t="str">
        <f>VLOOKUP(A114,'Hospitalisation Details'!A112:M2454,9,FALSE)</f>
        <v>R1013</v>
      </c>
      <c r="Q1113" s="35">
        <f ca="1">VLOOKUP(A1113,'Hospitalisation Details'!A112:M2454,13,FALSE)</f>
        <v>52</v>
      </c>
      <c r="R1113" s="32"/>
    </row>
    <row r="1114" spans="1:18" ht="15.75" x14ac:dyDescent="0.25">
      <c r="A1114" s="42" t="s">
        <v>1250</v>
      </c>
      <c r="B1114" s="35" t="str">
        <f>VLOOKUP(A1114,'Customer Names'!A1111:D3446,3,FALSE)</f>
        <v>Edwards</v>
      </c>
      <c r="C1114" s="35">
        <f>VLOOKUP(A1114,'Medical Examinations'!A1112:M3454,2,FALSE)</f>
        <v>23.18</v>
      </c>
      <c r="D1114" s="35">
        <f>VLOOKUP(A1114,'Medical Examinations'!A1112:M3454,3,FALSE)</f>
        <v>10.56</v>
      </c>
      <c r="E1114" s="35" t="str">
        <f>VLOOKUP(A1114,'Medical Examinations'!A1112:M3454,4,FALSE)</f>
        <v>No</v>
      </c>
      <c r="F1114" s="35" t="str">
        <f>VLOOKUP(A1114,'Medical Examinations'!A1112:M3454,5,FALSE)</f>
        <v>No</v>
      </c>
      <c r="G1114" s="35" t="str">
        <f>VLOOKUP(A1114,'Medical Examinations'!A1112:M3454,6,FALSE)</f>
        <v>No</v>
      </c>
      <c r="H1114" s="35">
        <f>VLOOKUP(A1114,'Medical Examinations'!$A$2:$M$2344,7,FALSE)</f>
        <v>2</v>
      </c>
      <c r="I1114" s="35" t="str">
        <f>VLOOKUP(A1114,'Medical Examinations'!A1112:M3454,8,FALSE)</f>
        <v>No</v>
      </c>
      <c r="J1114" s="35" t="str">
        <f>VLOOKUP(A1114,'Medical Examinations'!A1112:M3454,9,FALSE)</f>
        <v>NORMAL WEIGHT</v>
      </c>
      <c r="K1114" s="35" t="str">
        <f>VLOOKUP(A1114,'Medical Examinations'!A1112:M3454,10,FALSE)</f>
        <v>DIABETES</v>
      </c>
      <c r="L1114" s="47">
        <f>VLOOKUP(A1114,'Hospitalisation Details'!A113:M2455,12,FALSE)</f>
        <v>26950</v>
      </c>
      <c r="M1114" s="34">
        <f>VLOOKUP(A98,'Hospitalisation Details'!A96:M2438,6,FALSE)</f>
        <v>40692.910000000003</v>
      </c>
      <c r="N1114" s="35" t="str">
        <f>VLOOKUP(A4,'Hospitalisation Details'!A2:M2344,7,FALSE)</f>
        <v>tier - 1</v>
      </c>
      <c r="O1114" s="35" t="str">
        <f>VLOOKUP(A115,'Hospitalisation Details'!A113:M2455,8,FALSE)</f>
        <v>tier - 2</v>
      </c>
      <c r="P1114" s="35" t="str">
        <f>VLOOKUP(A115,'Hospitalisation Details'!A113:M2455,9,FALSE)</f>
        <v>R1011</v>
      </c>
      <c r="Q1114" s="35">
        <f ca="1">VLOOKUP(A1114,'Hospitalisation Details'!A113:M2455,13,FALSE)</f>
        <v>51</v>
      </c>
      <c r="R1114" s="32"/>
    </row>
    <row r="1115" spans="1:18" ht="15.75" x14ac:dyDescent="0.25">
      <c r="A1115" s="43" t="s">
        <v>1249</v>
      </c>
      <c r="B1115" s="35" t="str">
        <f>VLOOKUP(A1115,'Customer Names'!A1112:D3447,3,FALSE)</f>
        <v>Davis</v>
      </c>
      <c r="C1115" s="35">
        <f>VLOOKUP(A1115,'Medical Examinations'!A1113:M3455,2,FALSE)</f>
        <v>32.659999999999997</v>
      </c>
      <c r="D1115" s="35">
        <f>VLOOKUP(A1115,'Medical Examinations'!A1113:M3455,3,FALSE)</f>
        <v>8.92</v>
      </c>
      <c r="E1115" s="35" t="str">
        <f>VLOOKUP(A1115,'Medical Examinations'!A1113:M3455,4,FALSE)</f>
        <v>yes</v>
      </c>
      <c r="F1115" s="35" t="str">
        <f>VLOOKUP(A1115,'Medical Examinations'!A1113:M3455,5,FALSE)</f>
        <v>No</v>
      </c>
      <c r="G1115" s="35" t="str">
        <f>VLOOKUP(A1115,'Medical Examinations'!A1113:M3455,6,FALSE)</f>
        <v>No</v>
      </c>
      <c r="H1115" s="35">
        <f>VLOOKUP(A1115,'Medical Examinations'!$A$2:$M$2344,7,FALSE)</f>
        <v>0</v>
      </c>
      <c r="I1115" s="35" t="str">
        <f>VLOOKUP(A1115,'Medical Examinations'!A1113:M3455,8,FALSE)</f>
        <v>No</v>
      </c>
      <c r="J1115" s="35" t="str">
        <f>VLOOKUP(A1115,'Medical Examinations'!A1113:M3455,9,FALSE)</f>
        <v>OBESITY</v>
      </c>
      <c r="K1115" s="35" t="str">
        <f>VLOOKUP(A1115,'Medical Examinations'!A1113:M3455,10,FALSE)</f>
        <v>DIABETES</v>
      </c>
      <c r="L1115" s="47">
        <f>VLOOKUP(A1115,'Hospitalisation Details'!A114:M2456,12,FALSE)</f>
        <v>29749</v>
      </c>
      <c r="M1115" s="34">
        <f>VLOOKUP(A99,'Hospitalisation Details'!A97:M2439,6,FALSE)</f>
        <v>40590.550000000003</v>
      </c>
      <c r="N1115" s="35" t="str">
        <f>VLOOKUP(A5,'Hospitalisation Details'!A3:M2345,7,FALSE)</f>
        <v>tier - 2</v>
      </c>
      <c r="O1115" s="35" t="str">
        <f>VLOOKUP(A116,'Hospitalisation Details'!A114:M2456,8,FALSE)</f>
        <v>tier - 1</v>
      </c>
      <c r="P1115" s="35" t="str">
        <f>VLOOKUP(A116,'Hospitalisation Details'!A114:M2456,9,FALSE)</f>
        <v>R1011</v>
      </c>
      <c r="Q1115" s="35">
        <f ca="1">VLOOKUP(A1115,'Hospitalisation Details'!A114:M2456,13,FALSE)</f>
        <v>43</v>
      </c>
      <c r="R1115" s="32"/>
    </row>
    <row r="1116" spans="1:18" ht="15.75" x14ac:dyDescent="0.25">
      <c r="A1116" s="42" t="s">
        <v>1248</v>
      </c>
      <c r="B1116" s="35" t="str">
        <f>VLOOKUP(A1116,'Customer Names'!A1113:D3448,3,FALSE)</f>
        <v>Weiler</v>
      </c>
      <c r="C1116" s="35">
        <f>VLOOKUP(A1116,'Medical Examinations'!A1114:M3456,2,FALSE)</f>
        <v>30.78</v>
      </c>
      <c r="D1116" s="35">
        <f>VLOOKUP(A1116,'Medical Examinations'!A1114:M3456,3,FALSE)</f>
        <v>8.6300000000000008</v>
      </c>
      <c r="E1116" s="35" t="str">
        <f>VLOOKUP(A1116,'Medical Examinations'!A1114:M3456,4,FALSE)</f>
        <v>No</v>
      </c>
      <c r="F1116" s="35" t="str">
        <f>VLOOKUP(A1116,'Medical Examinations'!A1114:M3456,5,FALSE)</f>
        <v>No</v>
      </c>
      <c r="G1116" s="35" t="str">
        <f>VLOOKUP(A1116,'Medical Examinations'!A1114:M3456,6,FALSE)</f>
        <v>No</v>
      </c>
      <c r="H1116" s="35">
        <f>VLOOKUP(A1116,'Medical Examinations'!$A$2:$M$2344,7,FALSE)</f>
        <v>0</v>
      </c>
      <c r="I1116" s="35" t="str">
        <f>VLOOKUP(A1116,'Medical Examinations'!A1114:M3456,8,FALSE)</f>
        <v>No</v>
      </c>
      <c r="J1116" s="35" t="str">
        <f>VLOOKUP(A1116,'Medical Examinations'!A1114:M3456,9,FALSE)</f>
        <v>OBESITY</v>
      </c>
      <c r="K1116" s="35" t="str">
        <f>VLOOKUP(A1116,'Medical Examinations'!A1114:M3456,10,FALSE)</f>
        <v>DIABETES</v>
      </c>
      <c r="L1116" s="47">
        <f>VLOOKUP(A1116,'Hospitalisation Details'!A115:M2457,12,FALSE)</f>
        <v>27393</v>
      </c>
      <c r="M1116" s="34">
        <f>VLOOKUP(A100,'Hospitalisation Details'!A98:M2440,6,FALSE)</f>
        <v>40419.019999999997</v>
      </c>
      <c r="N1116" s="35" t="str">
        <f>VLOOKUP(A6,'Hospitalisation Details'!A4:M2346,7,FALSE)</f>
        <v>tier - 1</v>
      </c>
      <c r="O1116" s="35" t="str">
        <f>VLOOKUP(A117,'Hospitalisation Details'!A115:M2457,8,FALSE)</f>
        <v>tier - 1</v>
      </c>
      <c r="P1116" s="35" t="str">
        <f>VLOOKUP(A117,'Hospitalisation Details'!A115:M2457,9,FALSE)</f>
        <v>R1014</v>
      </c>
      <c r="Q1116" s="35">
        <f ca="1">VLOOKUP(A1116,'Hospitalisation Details'!A115:M2457,13,FALSE)</f>
        <v>50</v>
      </c>
      <c r="R1116" s="32"/>
    </row>
    <row r="1117" spans="1:18" ht="15.75" x14ac:dyDescent="0.25">
      <c r="A1117" s="43" t="s">
        <v>1247</v>
      </c>
      <c r="B1117" s="35" t="str">
        <f>VLOOKUP(A1117,'Customer Names'!A1114:D3449,3,FALSE)</f>
        <v>Schaaf</v>
      </c>
      <c r="C1117" s="35">
        <f>VLOOKUP(A1117,'Medical Examinations'!A1115:M3457,2,FALSE)</f>
        <v>47.2</v>
      </c>
      <c r="D1117" s="35">
        <f>VLOOKUP(A1117,'Medical Examinations'!A1115:M3457,3,FALSE)</f>
        <v>6.29</v>
      </c>
      <c r="E1117" s="35" t="str">
        <f>VLOOKUP(A1117,'Medical Examinations'!A1115:M3457,4,FALSE)</f>
        <v>yes</v>
      </c>
      <c r="F1117" s="35" t="str">
        <f>VLOOKUP(A1117,'Medical Examinations'!A1115:M3457,5,FALSE)</f>
        <v>No</v>
      </c>
      <c r="G1117" s="35" t="str">
        <f>VLOOKUP(A1117,'Medical Examinations'!A1115:M3457,6,FALSE)</f>
        <v>Yes</v>
      </c>
      <c r="H1117" s="35">
        <f>VLOOKUP(A1117,'Medical Examinations'!$A$2:$M$2344,7,FALSE)</f>
        <v>1</v>
      </c>
      <c r="I1117" s="35" t="str">
        <f>VLOOKUP(A1117,'Medical Examinations'!A1115:M3457,8,FALSE)</f>
        <v>No</v>
      </c>
      <c r="J1117" s="35" t="str">
        <f>VLOOKUP(A1117,'Medical Examinations'!A1115:M3457,9,FALSE)</f>
        <v>OBESITY</v>
      </c>
      <c r="K1117" s="35" t="str">
        <f>VLOOKUP(A1117,'Medical Examinations'!A1115:M3457,10,FALSE)</f>
        <v>PREDIABETES</v>
      </c>
      <c r="L1117" s="47">
        <f>VLOOKUP(A1117,'Hospitalisation Details'!A116:M2458,12,FALSE)</f>
        <v>35678</v>
      </c>
      <c r="M1117" s="34">
        <f>VLOOKUP(A101,'Hospitalisation Details'!A99:M2441,6,FALSE)</f>
        <v>40373.74</v>
      </c>
      <c r="N1117" s="35" t="str">
        <f>VLOOKUP(A7,'Hospitalisation Details'!A5:M2347,7,FALSE)</f>
        <v>tier - 1</v>
      </c>
      <c r="O1117" s="35" t="str">
        <f>VLOOKUP(A118,'Hospitalisation Details'!A116:M2458,8,FALSE)</f>
        <v>tier - 2</v>
      </c>
      <c r="P1117" s="35" t="str">
        <f>VLOOKUP(A118,'Hospitalisation Details'!A116:M2458,9,FALSE)</f>
        <v>R1011</v>
      </c>
      <c r="Q1117" s="35">
        <f ca="1">VLOOKUP(A1117,'Hospitalisation Details'!A116:M2458,13,FALSE)</f>
        <v>27</v>
      </c>
      <c r="R1117" s="32"/>
    </row>
    <row r="1118" spans="1:18" ht="15.75" x14ac:dyDescent="0.25">
      <c r="A1118" s="42" t="s">
        <v>1246</v>
      </c>
      <c r="B1118" s="35" t="str">
        <f>VLOOKUP(A1118,'Customer Names'!A1115:D3450,3,FALSE)</f>
        <v>Sack</v>
      </c>
      <c r="C1118" s="35">
        <f>VLOOKUP(A1118,'Medical Examinations'!A1116:M3458,2,FALSE)</f>
        <v>31.6</v>
      </c>
      <c r="D1118" s="35">
        <f>VLOOKUP(A1118,'Medical Examinations'!A1116:M3458,3,FALSE)</f>
        <v>5.75</v>
      </c>
      <c r="E1118" s="35" t="str">
        <f>VLOOKUP(A1118,'Medical Examinations'!A1116:M3458,4,FALSE)</f>
        <v>No</v>
      </c>
      <c r="F1118" s="35" t="str">
        <f>VLOOKUP(A1118,'Medical Examinations'!A1116:M3458,5,FALSE)</f>
        <v>No</v>
      </c>
      <c r="G1118" s="35" t="str">
        <f>VLOOKUP(A1118,'Medical Examinations'!A1116:M3458,6,FALSE)</f>
        <v>No</v>
      </c>
      <c r="H1118" s="35">
        <f>VLOOKUP(A1118,'Medical Examinations'!$A$2:$M$2344,7,FALSE)</f>
        <v>2</v>
      </c>
      <c r="I1118" s="35" t="str">
        <f>VLOOKUP(A1118,'Medical Examinations'!A1116:M3458,8,FALSE)</f>
        <v>No</v>
      </c>
      <c r="J1118" s="35" t="str">
        <f>VLOOKUP(A1118,'Medical Examinations'!A1116:M3458,9,FALSE)</f>
        <v>OBESITY</v>
      </c>
      <c r="K1118" s="35" t="str">
        <f>VLOOKUP(A1118,'Medical Examinations'!A1116:M3458,10,FALSE)</f>
        <v>PREDIABETES</v>
      </c>
      <c r="L1118" s="47">
        <f>VLOOKUP(A1118,'Hospitalisation Details'!A117:M2459,12,FALSE)</f>
        <v>26619</v>
      </c>
      <c r="M1118" s="34">
        <f>VLOOKUP(A102,'Hospitalisation Details'!A100:M2442,6,FALSE)</f>
        <v>40309.93</v>
      </c>
      <c r="N1118" s="35" t="str">
        <f>VLOOKUP(A8,'Hospitalisation Details'!A6:M2348,7,FALSE)</f>
        <v>tier - 1</v>
      </c>
      <c r="O1118" s="35" t="str">
        <f>VLOOKUP(A119,'Hospitalisation Details'!A117:M2459,8,FALSE)</f>
        <v>tier - 1</v>
      </c>
      <c r="P1118" s="35" t="str">
        <f>VLOOKUP(A119,'Hospitalisation Details'!A117:M2459,9,FALSE)</f>
        <v>R1012</v>
      </c>
      <c r="Q1118" s="35">
        <f ca="1">VLOOKUP(A1118,'Hospitalisation Details'!A117:M2459,13,FALSE)</f>
        <v>52</v>
      </c>
      <c r="R1118" s="32"/>
    </row>
    <row r="1119" spans="1:18" ht="15.75" x14ac:dyDescent="0.25">
      <c r="A1119" s="43" t="s">
        <v>1245</v>
      </c>
      <c r="B1119" s="35" t="str">
        <f>VLOOKUP(A1119,'Customer Names'!A1116:D3451,3,FALSE)</f>
        <v>Chenard</v>
      </c>
      <c r="C1119" s="35">
        <f>VLOOKUP(A1119,'Medical Examinations'!A1117:M3459,2,FALSE)</f>
        <v>33.914999999999999</v>
      </c>
      <c r="D1119" s="35">
        <f>VLOOKUP(A1119,'Medical Examinations'!A1117:M3459,3,FALSE)</f>
        <v>6.66</v>
      </c>
      <c r="E1119" s="35" t="str">
        <f>VLOOKUP(A1119,'Medical Examinations'!A1117:M3459,4,FALSE)</f>
        <v>yes</v>
      </c>
      <c r="F1119" s="35" t="str">
        <f>VLOOKUP(A1119,'Medical Examinations'!A1117:M3459,5,FALSE)</f>
        <v>No</v>
      </c>
      <c r="G1119" s="35" t="str">
        <f>VLOOKUP(A1119,'Medical Examinations'!A1117:M3459,6,FALSE)</f>
        <v>No</v>
      </c>
      <c r="H1119" s="35">
        <f>VLOOKUP(A1119,'Medical Examinations'!$A$2:$M$2344,7,FALSE)</f>
        <v>1</v>
      </c>
      <c r="I1119" s="35" t="str">
        <f>VLOOKUP(A1119,'Medical Examinations'!A1117:M3459,8,FALSE)</f>
        <v>No</v>
      </c>
      <c r="J1119" s="35" t="str">
        <f>VLOOKUP(A1119,'Medical Examinations'!A1117:M3459,9,FALSE)</f>
        <v>OBESITY</v>
      </c>
      <c r="K1119" s="35" t="str">
        <f>VLOOKUP(A1119,'Medical Examinations'!A1117:M3459,10,FALSE)</f>
        <v>DIABETES</v>
      </c>
      <c r="L1119" s="47">
        <f>VLOOKUP(A1119,'Hospitalisation Details'!A118:M2460,12,FALSE)</f>
        <v>27577</v>
      </c>
      <c r="M1119" s="34">
        <f>VLOOKUP(A4,'Hospitalisation Details'!A2:M2344,6,FALSE)</f>
        <v>63770.43</v>
      </c>
      <c r="N1119" s="35" t="str">
        <f>VLOOKUP(A9,'Hospitalisation Details'!A7:M2349,7,FALSE)</f>
        <v>tier - 1</v>
      </c>
      <c r="O1119" s="35" t="str">
        <f>VLOOKUP(A120,'Hospitalisation Details'!A118:M2460,8,FALSE)</f>
        <v>tier - 1</v>
      </c>
      <c r="P1119" s="35" t="str">
        <f>VLOOKUP(A120,'Hospitalisation Details'!A118:M2460,9,FALSE)</f>
        <v>R1013</v>
      </c>
      <c r="Q1119" s="35">
        <f ca="1">VLOOKUP(A1119,'Hospitalisation Details'!A118:M2460,13,FALSE)</f>
        <v>49</v>
      </c>
      <c r="R1119" s="32"/>
    </row>
    <row r="1120" spans="1:18" ht="15.75" x14ac:dyDescent="0.25">
      <c r="A1120" s="42" t="s">
        <v>1244</v>
      </c>
      <c r="B1120" s="35" t="str">
        <f>VLOOKUP(A1120,'Customer Names'!A1117:D3452,3,FALSE)</f>
        <v>Williamson</v>
      </c>
      <c r="C1120" s="35">
        <f>VLOOKUP(A1120,'Medical Examinations'!A1118:M3460,2,FALSE)</f>
        <v>23.54</v>
      </c>
      <c r="D1120" s="35">
        <f>VLOOKUP(A1120,'Medical Examinations'!A1118:M3460,3,FALSE)</f>
        <v>5.0999999999999996</v>
      </c>
      <c r="E1120" s="35" t="str">
        <f>VLOOKUP(A1120,'Medical Examinations'!A1118:M3460,4,FALSE)</f>
        <v>No</v>
      </c>
      <c r="F1120" s="35" t="str">
        <f>VLOOKUP(A1120,'Medical Examinations'!A1118:M3460,5,FALSE)</f>
        <v>No</v>
      </c>
      <c r="G1120" s="35" t="str">
        <f>VLOOKUP(A1120,'Medical Examinations'!A1118:M3460,6,FALSE)</f>
        <v>No</v>
      </c>
      <c r="H1120" s="35">
        <f>VLOOKUP(A1120,'Medical Examinations'!$A$2:$M$2344,7,FALSE)</f>
        <v>2</v>
      </c>
      <c r="I1120" s="35" t="str">
        <f>VLOOKUP(A1120,'Medical Examinations'!A1118:M3460,8,FALSE)</f>
        <v>No</v>
      </c>
      <c r="J1120" s="35" t="str">
        <f>VLOOKUP(A1120,'Medical Examinations'!A1118:M3460,9,FALSE)</f>
        <v>NORMAL WEIGHT</v>
      </c>
      <c r="K1120" s="35" t="str">
        <f>VLOOKUP(A1120,'Medical Examinations'!A1118:M3460,10,FALSE)</f>
        <v>NORMAL</v>
      </c>
      <c r="L1120" s="47">
        <f>VLOOKUP(A1120,'Hospitalisation Details'!A119:M2461,12,FALSE)</f>
        <v>26519</v>
      </c>
      <c r="M1120" s="34">
        <f>VLOOKUP(A5,'Hospitalisation Details'!A3:M2345,6,FALSE)</f>
        <v>62592.87</v>
      </c>
      <c r="N1120" s="35" t="str">
        <f>VLOOKUP(A10,'Hospitalisation Details'!A8:M2350,7,FALSE)</f>
        <v>tier - 1</v>
      </c>
      <c r="O1120" s="35" t="str">
        <f>VLOOKUP(A121,'Hospitalisation Details'!A119:M2461,8,FALSE)</f>
        <v>tier - 2</v>
      </c>
      <c r="P1120" s="35" t="str">
        <f>VLOOKUP(A121,'Hospitalisation Details'!A119:M2461,9,FALSE)</f>
        <v>R1011</v>
      </c>
      <c r="Q1120" s="35">
        <f ca="1">VLOOKUP(A1120,'Hospitalisation Details'!A119:M2461,13,FALSE)</f>
        <v>52</v>
      </c>
      <c r="R1120" s="32"/>
    </row>
    <row r="1121" spans="1:18" ht="15.75" x14ac:dyDescent="0.25">
      <c r="A1121" s="43" t="s">
        <v>1243</v>
      </c>
      <c r="B1121" s="35" t="str">
        <f>VLOOKUP(A1121,'Customer Names'!A1118:D3453,3,FALSE)</f>
        <v>Dollas</v>
      </c>
      <c r="C1121" s="35">
        <f>VLOOKUP(A1121,'Medical Examinations'!A1119:M3461,2,FALSE)</f>
        <v>27.074999999999999</v>
      </c>
      <c r="D1121" s="35">
        <f>VLOOKUP(A1121,'Medical Examinations'!A1119:M3461,3,FALSE)</f>
        <v>4.41</v>
      </c>
      <c r="E1121" s="35" t="str">
        <f>VLOOKUP(A1121,'Medical Examinations'!A1119:M3461,4,FALSE)</f>
        <v>No</v>
      </c>
      <c r="F1121" s="35" t="str">
        <f>VLOOKUP(A1121,'Medical Examinations'!A1119:M3461,5,FALSE)</f>
        <v>No</v>
      </c>
      <c r="G1121" s="35" t="str">
        <f>VLOOKUP(A1121,'Medical Examinations'!A1119:M3461,6,FALSE)</f>
        <v>No</v>
      </c>
      <c r="H1121" s="35">
        <f>VLOOKUP(A1121,'Medical Examinations'!$A$2:$M$2344,7,FALSE)</f>
        <v>2</v>
      </c>
      <c r="I1121" s="35" t="str">
        <f>VLOOKUP(A1121,'Medical Examinations'!A1119:M3461,8,FALSE)</f>
        <v>No</v>
      </c>
      <c r="J1121" s="35" t="str">
        <f>VLOOKUP(A1121,'Medical Examinations'!A1119:M3461,9,FALSE)</f>
        <v>OVERWEIGHT</v>
      </c>
      <c r="K1121" s="35" t="str">
        <f>VLOOKUP(A1121,'Medical Examinations'!A1119:M3461,10,FALSE)</f>
        <v>NORMAL</v>
      </c>
      <c r="L1121" s="47">
        <f>VLOOKUP(A1121,'Hospitalisation Details'!A120:M2462,12,FALSE)</f>
        <v>26591</v>
      </c>
      <c r="M1121" s="34">
        <f>VLOOKUP(A6,'Hospitalisation Details'!A4:M2346,6,FALSE)</f>
        <v>60021.4</v>
      </c>
      <c r="N1121" s="35" t="str">
        <f>VLOOKUP(A11,'Hospitalisation Details'!A9:M2351,7,FALSE)</f>
        <v>tier - 2</v>
      </c>
      <c r="O1121" s="35" t="str">
        <f>VLOOKUP(A122,'Hospitalisation Details'!A120:M2462,8,FALSE)</f>
        <v>tier - 1</v>
      </c>
      <c r="P1121" s="35" t="str">
        <f>VLOOKUP(A122,'Hospitalisation Details'!A120:M2462,9,FALSE)</f>
        <v>R1012</v>
      </c>
      <c r="Q1121" s="35">
        <f ca="1">VLOOKUP(A1121,'Hospitalisation Details'!A120:M2462,13,FALSE)</f>
        <v>52</v>
      </c>
      <c r="R1121" s="32"/>
    </row>
    <row r="1122" spans="1:18" ht="15.75" x14ac:dyDescent="0.25">
      <c r="A1122" s="42" t="s">
        <v>1242</v>
      </c>
      <c r="B1122" s="35" t="str">
        <f>VLOOKUP(A1122,'Customer Names'!A1119:D3454,3,FALSE)</f>
        <v>Sprague</v>
      </c>
      <c r="C1122" s="35">
        <f>VLOOKUP(A1122,'Medical Examinations'!A1120:M3462,2,FALSE)</f>
        <v>25.8</v>
      </c>
      <c r="D1122" s="35">
        <f>VLOOKUP(A1122,'Medical Examinations'!A1120:M3462,3,FALSE)</f>
        <v>5.52</v>
      </c>
      <c r="E1122" s="35" t="str">
        <f>VLOOKUP(A1122,'Medical Examinations'!A1120:M3462,4,FALSE)</f>
        <v>yes</v>
      </c>
      <c r="F1122" s="35" t="str">
        <f>VLOOKUP(A1122,'Medical Examinations'!A1120:M3462,5,FALSE)</f>
        <v>No</v>
      </c>
      <c r="G1122" s="35" t="str">
        <f>VLOOKUP(A1122,'Medical Examinations'!A1120:M3462,6,FALSE)</f>
        <v>No</v>
      </c>
      <c r="H1122" s="35">
        <f>VLOOKUP(A1122,'Medical Examinations'!$A$2:$M$2344,7,FALSE)</f>
        <v>0</v>
      </c>
      <c r="I1122" s="35" t="str">
        <f>VLOOKUP(A1122,'Medical Examinations'!A1120:M3462,8,FALSE)</f>
        <v>No</v>
      </c>
      <c r="J1122" s="35" t="str">
        <f>VLOOKUP(A1122,'Medical Examinations'!A1120:M3462,9,FALSE)</f>
        <v>OVERWEIGHT</v>
      </c>
      <c r="K1122" s="35" t="str">
        <f>VLOOKUP(A1122,'Medical Examinations'!A1120:M3462,10,FALSE)</f>
        <v>NORMAL</v>
      </c>
      <c r="L1122" s="47">
        <f>VLOOKUP(A1122,'Hospitalisation Details'!A121:M2463,12,FALSE)</f>
        <v>28113</v>
      </c>
      <c r="M1122" s="34">
        <f>VLOOKUP(A7,'Hospitalisation Details'!A5:M2347,6,FALSE)</f>
        <v>58571.07</v>
      </c>
      <c r="N1122" s="35" t="str">
        <f>VLOOKUP(A12,'Hospitalisation Details'!A10:M2352,7,FALSE)</f>
        <v>tier - 1</v>
      </c>
      <c r="O1122" s="35" t="str">
        <f>VLOOKUP(A123,'Hospitalisation Details'!A121:M2463,8,FALSE)</f>
        <v>tier - 3</v>
      </c>
      <c r="P1122" s="35" t="str">
        <f>VLOOKUP(A123,'Hospitalisation Details'!A121:M2463,9,FALSE)</f>
        <v>R1013</v>
      </c>
      <c r="Q1122" s="35">
        <f ca="1">VLOOKUP(A1122,'Hospitalisation Details'!A121:M2463,13,FALSE)</f>
        <v>48</v>
      </c>
      <c r="R1122" s="32"/>
    </row>
    <row r="1123" spans="1:18" ht="15.75" x14ac:dyDescent="0.25">
      <c r="A1123" s="43" t="s">
        <v>1241</v>
      </c>
      <c r="B1123" s="35" t="str">
        <f>VLOOKUP(A1123,'Customer Names'!A1120:D3455,3,FALSE)</f>
        <v>Michell</v>
      </c>
      <c r="C1123" s="35">
        <f>VLOOKUP(A1123,'Medical Examinations'!A1121:M3463,2,FALSE)</f>
        <v>36.1</v>
      </c>
      <c r="D1123" s="35">
        <f>VLOOKUP(A1123,'Medical Examinations'!A1121:M3463,3,FALSE)</f>
        <v>4.62</v>
      </c>
      <c r="E1123" s="35" t="str">
        <f>VLOOKUP(A1123,'Medical Examinations'!A1121:M3463,4,FALSE)</f>
        <v>yes</v>
      </c>
      <c r="F1123" s="35" t="str">
        <f>VLOOKUP(A1123,'Medical Examinations'!A1121:M3463,5,FALSE)</f>
        <v>No</v>
      </c>
      <c r="G1123" s="35" t="str">
        <f>VLOOKUP(A1123,'Medical Examinations'!A1121:M3463,6,FALSE)</f>
        <v>Yes</v>
      </c>
      <c r="H1123" s="35">
        <f>VLOOKUP(A1123,'Medical Examinations'!$A$2:$M$2344,7,FALSE)</f>
        <v>1</v>
      </c>
      <c r="I1123" s="35" t="str">
        <f>VLOOKUP(A1123,'Medical Examinations'!A1121:M3463,8,FALSE)</f>
        <v>No</v>
      </c>
      <c r="J1123" s="35" t="str">
        <f>VLOOKUP(A1123,'Medical Examinations'!A1121:M3463,9,FALSE)</f>
        <v>OBESITY</v>
      </c>
      <c r="K1123" s="35" t="str">
        <f>VLOOKUP(A1123,'Medical Examinations'!A1121:M3463,10,FALSE)</f>
        <v>NORMAL</v>
      </c>
      <c r="L1123" s="47">
        <f>VLOOKUP(A1123,'Hospitalisation Details'!A122:M2464,12,FALSE)</f>
        <v>25387</v>
      </c>
      <c r="M1123" s="34">
        <f>VLOOKUP(A8,'Hospitalisation Details'!A6:M2348,6,FALSE)</f>
        <v>55135.4</v>
      </c>
      <c r="N1123" s="35" t="str">
        <f>VLOOKUP(A4,'Hospitalisation Details'!A2:M2344,7,FALSE)</f>
        <v>tier - 1</v>
      </c>
      <c r="O1123" s="35" t="str">
        <f>VLOOKUP(A124,'Hospitalisation Details'!A122:M2464,8,FALSE)</f>
        <v>tier - 2</v>
      </c>
      <c r="P1123" s="35" t="str">
        <f>VLOOKUP(A124,'Hospitalisation Details'!A122:M2464,9,FALSE)</f>
        <v>R1017</v>
      </c>
      <c r="Q1123" s="35">
        <f ca="1">VLOOKUP(A1123,'Hospitalisation Details'!A122:M2464,13,FALSE)</f>
        <v>55</v>
      </c>
      <c r="R1123" s="32"/>
    </row>
    <row r="1124" spans="1:18" ht="15.75" x14ac:dyDescent="0.25">
      <c r="A1124" s="42" t="s">
        <v>1240</v>
      </c>
      <c r="B1124" s="35" t="str">
        <f>VLOOKUP(A1124,'Customer Names'!A1121:D3456,3,FALSE)</f>
        <v>Datwyler</v>
      </c>
      <c r="C1124" s="35">
        <f>VLOOKUP(A1124,'Medical Examinations'!A1122:M3464,2,FALSE)</f>
        <v>30.495000000000001</v>
      </c>
      <c r="D1124" s="35">
        <f>VLOOKUP(A1124,'Medical Examinations'!A1122:M3464,3,FALSE)</f>
        <v>5.74</v>
      </c>
      <c r="E1124" s="35" t="str">
        <f>VLOOKUP(A1124,'Medical Examinations'!A1122:M3464,4,FALSE)</f>
        <v>yes</v>
      </c>
      <c r="F1124" s="35" t="str">
        <f>VLOOKUP(A1124,'Medical Examinations'!A1122:M3464,5,FALSE)</f>
        <v>No</v>
      </c>
      <c r="G1124" s="35" t="str">
        <f>VLOOKUP(A1124,'Medical Examinations'!A1122:M3464,6,FALSE)</f>
        <v>Yes</v>
      </c>
      <c r="H1124" s="35">
        <f>VLOOKUP(A1124,'Medical Examinations'!$A$2:$M$2344,7,FALSE)</f>
        <v>1</v>
      </c>
      <c r="I1124" s="35" t="str">
        <f>VLOOKUP(A1124,'Medical Examinations'!A1122:M3464,8,FALSE)</f>
        <v>No</v>
      </c>
      <c r="J1124" s="35" t="str">
        <f>VLOOKUP(A1124,'Medical Examinations'!A1122:M3464,9,FALSE)</f>
        <v>OBESITY</v>
      </c>
      <c r="K1124" s="35" t="str">
        <f>VLOOKUP(A1124,'Medical Examinations'!A1122:M3464,10,FALSE)</f>
        <v>PREDIABETES</v>
      </c>
      <c r="L1124" s="47">
        <f>VLOOKUP(A1124,'Hospitalisation Details'!A123:M2465,12,FALSE)</f>
        <v>25503</v>
      </c>
      <c r="M1124" s="34">
        <f>VLOOKUP(A9,'Hospitalisation Details'!A7:M2349,6,FALSE)</f>
        <v>52590.83</v>
      </c>
      <c r="N1124" s="35" t="str">
        <f>VLOOKUP(A113,'Hospitalisation Details'!A111:M2453,7,FALSE)</f>
        <v>tier - 2</v>
      </c>
      <c r="O1124" s="35" t="str">
        <f>VLOOKUP(A125,'Hospitalisation Details'!A123:M2465,8,FALSE)</f>
        <v>tier - 2</v>
      </c>
      <c r="P1124" s="35" t="str">
        <f>VLOOKUP(A125,'Hospitalisation Details'!A123:M2465,9,FALSE)</f>
        <v>R1015</v>
      </c>
      <c r="Q1124" s="35">
        <f ca="1">VLOOKUP(A1124,'Hospitalisation Details'!A123:M2465,13,FALSE)</f>
        <v>55</v>
      </c>
      <c r="R1124" s="32"/>
    </row>
    <row r="1125" spans="1:18" ht="15.75" x14ac:dyDescent="0.25">
      <c r="A1125" s="43" t="s">
        <v>1239</v>
      </c>
      <c r="B1125" s="35" t="str">
        <f>VLOOKUP(A1125,'Customer Names'!A1122:D3457,3,FALSE)</f>
        <v>Mead</v>
      </c>
      <c r="C1125" s="35">
        <f>VLOOKUP(A1125,'Medical Examinations'!A1123:M3465,2,FALSE)</f>
        <v>21.4</v>
      </c>
      <c r="D1125" s="35">
        <f>VLOOKUP(A1125,'Medical Examinations'!A1123:M3465,3,FALSE)</f>
        <v>6.3</v>
      </c>
      <c r="E1125" s="35" t="str">
        <f>VLOOKUP(A1125,'Medical Examinations'!A1123:M3465,4,FALSE)</f>
        <v>yes</v>
      </c>
      <c r="F1125" s="35" t="str">
        <f>VLOOKUP(A1125,'Medical Examinations'!A1123:M3465,5,FALSE)</f>
        <v>No</v>
      </c>
      <c r="G1125" s="35" t="str">
        <f>VLOOKUP(A1125,'Medical Examinations'!A1123:M3465,6,FALSE)</f>
        <v>Yes</v>
      </c>
      <c r="H1125" s="35">
        <f>VLOOKUP(A1125,'Medical Examinations'!$A$2:$M$2344,7,FALSE)</f>
        <v>1</v>
      </c>
      <c r="I1125" s="35" t="str">
        <f>VLOOKUP(A1125,'Medical Examinations'!A1123:M3465,8,FALSE)</f>
        <v>No</v>
      </c>
      <c r="J1125" s="35" t="str">
        <f>VLOOKUP(A1125,'Medical Examinations'!A1123:M3465,9,FALSE)</f>
        <v>NORMAL WEIGHT</v>
      </c>
      <c r="K1125" s="35" t="str">
        <f>VLOOKUP(A1125,'Medical Examinations'!A1123:M3465,10,FALSE)</f>
        <v>PREDIABETES</v>
      </c>
      <c r="L1125" s="47">
        <f>VLOOKUP(A1125,'Hospitalisation Details'!A124:M2466,12,FALSE)</f>
        <v>25437</v>
      </c>
      <c r="M1125" s="34">
        <f>VLOOKUP(A10,'Hospitalisation Details'!A8:M2350,6,FALSE)</f>
        <v>51194.559999999998</v>
      </c>
      <c r="N1125" s="35" t="str">
        <f>VLOOKUP(A114,'Hospitalisation Details'!A112:M2454,7,FALSE)</f>
        <v>tier - 1</v>
      </c>
      <c r="O1125" s="35" t="str">
        <f>VLOOKUP(A126,'Hospitalisation Details'!A124:M2466,8,FALSE)</f>
        <v>tier - 2</v>
      </c>
      <c r="P1125" s="35" t="str">
        <f>VLOOKUP(A126,'Hospitalisation Details'!A124:M2466,9,FALSE)</f>
        <v>R1011</v>
      </c>
      <c r="Q1125" s="35">
        <f ca="1">VLOOKUP(A1125,'Hospitalisation Details'!A124:M2466,13,FALSE)</f>
        <v>55</v>
      </c>
      <c r="R1125" s="32"/>
    </row>
    <row r="1126" spans="1:18" ht="15.75" x14ac:dyDescent="0.25">
      <c r="A1126" s="42" t="s">
        <v>1238</v>
      </c>
      <c r="B1126" s="35" t="str">
        <f>VLOOKUP(A1126,'Customer Names'!A1123:D3458,3,FALSE)</f>
        <v>Kennedy</v>
      </c>
      <c r="C1126" s="35">
        <f>VLOOKUP(A1126,'Medical Examinations'!A1124:M3466,2,FALSE)</f>
        <v>32.299999999999997</v>
      </c>
      <c r="D1126" s="35">
        <f>VLOOKUP(A1126,'Medical Examinations'!A1124:M3466,3,FALSE)</f>
        <v>10.27</v>
      </c>
      <c r="E1126" s="35" t="str">
        <f>VLOOKUP(A1126,'Medical Examinations'!A1124:M3466,4,FALSE)</f>
        <v>No</v>
      </c>
      <c r="F1126" s="35" t="str">
        <f>VLOOKUP(A1126,'Medical Examinations'!A1124:M3466,5,FALSE)</f>
        <v>No</v>
      </c>
      <c r="G1126" s="35" t="str">
        <f>VLOOKUP(A1126,'Medical Examinations'!A1124:M3466,6,FALSE)</f>
        <v>No</v>
      </c>
      <c r="H1126" s="35">
        <f>VLOOKUP(A1126,'Medical Examinations'!$A$2:$M$2344,7,FALSE)</f>
        <v>0</v>
      </c>
      <c r="I1126" s="35" t="str">
        <f>VLOOKUP(A1126,'Medical Examinations'!A1124:M3466,8,FALSE)</f>
        <v>No</v>
      </c>
      <c r="J1126" s="35" t="str">
        <f>VLOOKUP(A1126,'Medical Examinations'!A1124:M3466,9,FALSE)</f>
        <v>OBESITY</v>
      </c>
      <c r="K1126" s="35" t="str">
        <f>VLOOKUP(A1126,'Medical Examinations'!A1124:M3466,10,FALSE)</f>
        <v>DIABETES</v>
      </c>
      <c r="L1126" s="47">
        <f>VLOOKUP(A1126,'Hospitalisation Details'!A125:M2467,12,FALSE)</f>
        <v>27271</v>
      </c>
      <c r="M1126" s="34">
        <f>VLOOKUP(A11,'Hospitalisation Details'!A9:M2351,6,FALSE)</f>
        <v>49577.66</v>
      </c>
      <c r="N1126" s="35" t="str">
        <f>VLOOKUP(A115,'Hospitalisation Details'!A113:M2455,7,FALSE)</f>
        <v>tier - 2</v>
      </c>
      <c r="O1126" s="35" t="str">
        <f>VLOOKUP(A127,'Hospitalisation Details'!A125:M2467,8,FALSE)</f>
        <v>tier - 3</v>
      </c>
      <c r="P1126" s="35" t="str">
        <f>VLOOKUP(A127,'Hospitalisation Details'!A125:M2467,9,FALSE)</f>
        <v>R1011</v>
      </c>
      <c r="Q1126" s="35">
        <f ca="1">VLOOKUP(A1126,'Hospitalisation Details'!A125:M2467,13,FALSE)</f>
        <v>50</v>
      </c>
      <c r="R1126" s="32"/>
    </row>
    <row r="1127" spans="1:18" ht="15.75" x14ac:dyDescent="0.25">
      <c r="A1127" s="43" t="s">
        <v>1237</v>
      </c>
      <c r="B1127" s="35" t="str">
        <f>VLOOKUP(A1127,'Customer Names'!A1124:D3459,3,FALSE)</f>
        <v>Czech</v>
      </c>
      <c r="C1127" s="35">
        <f>VLOOKUP(A1127,'Medical Examinations'!A1125:M3467,2,FALSE)</f>
        <v>29.78</v>
      </c>
      <c r="D1127" s="35">
        <f>VLOOKUP(A1127,'Medical Examinations'!A1125:M3467,3,FALSE)</f>
        <v>5.85</v>
      </c>
      <c r="E1127" s="35" t="str">
        <f>VLOOKUP(A1127,'Medical Examinations'!A1125:M3467,4,FALSE)</f>
        <v>No</v>
      </c>
      <c r="F1127" s="35" t="str">
        <f>VLOOKUP(A1127,'Medical Examinations'!A1125:M3467,5,FALSE)</f>
        <v>No</v>
      </c>
      <c r="G1127" s="35" t="str">
        <f>VLOOKUP(A1127,'Medical Examinations'!A1125:M3467,6,FALSE)</f>
        <v>Yes</v>
      </c>
      <c r="H1127" s="35">
        <f>VLOOKUP(A1127,'Medical Examinations'!$A$2:$M$2344,7,FALSE)</f>
        <v>1</v>
      </c>
      <c r="I1127" s="35" t="str">
        <f>VLOOKUP(A1127,'Medical Examinations'!A1125:M3467,8,FALSE)</f>
        <v>No</v>
      </c>
      <c r="J1127" s="35" t="str">
        <f>VLOOKUP(A1127,'Medical Examinations'!A1125:M3467,9,FALSE)</f>
        <v>OVERWEIGHT</v>
      </c>
      <c r="K1127" s="35" t="str">
        <f>VLOOKUP(A1127,'Medical Examinations'!A1125:M3467,10,FALSE)</f>
        <v>PREDIABETES</v>
      </c>
      <c r="L1127" s="47">
        <f>VLOOKUP(A1127,'Hospitalisation Details'!A126:M2468,12,FALSE)</f>
        <v>29217</v>
      </c>
      <c r="M1127" s="34">
        <f>VLOOKUP(A12,'Hospitalisation Details'!A10:M2352,6,FALSE)</f>
        <v>48970.25</v>
      </c>
      <c r="N1127" s="35" t="str">
        <f>VLOOKUP(A116,'Hospitalisation Details'!A114:M2456,7,FALSE)</f>
        <v>tier - 2</v>
      </c>
      <c r="O1127" s="35" t="str">
        <f>VLOOKUP(A128,'Hospitalisation Details'!A126:M2468,8,FALSE)</f>
        <v>tier - 3</v>
      </c>
      <c r="P1127" s="35" t="str">
        <f>VLOOKUP(A128,'Hospitalisation Details'!A126:M2468,9,FALSE)</f>
        <v>R1011</v>
      </c>
      <c r="Q1127" s="35">
        <f ca="1">VLOOKUP(A1127,'Hospitalisation Details'!A126:M2468,13,FALSE)</f>
        <v>45</v>
      </c>
      <c r="R1127" s="32"/>
    </row>
    <row r="1128" spans="1:18" ht="15.75" x14ac:dyDescent="0.25">
      <c r="A1128" s="42" t="s">
        <v>1236</v>
      </c>
      <c r="B1128" s="35" t="str">
        <f>VLOOKUP(A1128,'Customer Names'!A1125:D3460,3,FALSE)</f>
        <v>O'Brien</v>
      </c>
      <c r="C1128" s="35">
        <f>VLOOKUP(A1128,'Medical Examinations'!A1126:M3468,2,FALSE)</f>
        <v>34.76</v>
      </c>
      <c r="D1128" s="35">
        <f>VLOOKUP(A1128,'Medical Examinations'!A1126:M3468,3,FALSE)</f>
        <v>5.92</v>
      </c>
      <c r="E1128" s="35" t="str">
        <f>VLOOKUP(A1128,'Medical Examinations'!A1126:M3468,4,FALSE)</f>
        <v>yes</v>
      </c>
      <c r="F1128" s="35" t="str">
        <f>VLOOKUP(A1128,'Medical Examinations'!A1126:M3468,5,FALSE)</f>
        <v>No</v>
      </c>
      <c r="G1128" s="35" t="str">
        <f>VLOOKUP(A1128,'Medical Examinations'!A1126:M3468,6,FALSE)</f>
        <v>No</v>
      </c>
      <c r="H1128" s="35">
        <f>VLOOKUP(A1128,'Medical Examinations'!$A$2:$M$2344,7,FALSE)</f>
        <v>1</v>
      </c>
      <c r="I1128" s="35" t="str">
        <f>VLOOKUP(A1128,'Medical Examinations'!A1126:M3468,8,FALSE)</f>
        <v>No</v>
      </c>
      <c r="J1128" s="35" t="str">
        <f>VLOOKUP(A1128,'Medical Examinations'!A1126:M3468,9,FALSE)</f>
        <v>OBESITY</v>
      </c>
      <c r="K1128" s="35" t="str">
        <f>VLOOKUP(A1128,'Medical Examinations'!A1126:M3468,10,FALSE)</f>
        <v>PREDIABETES</v>
      </c>
      <c r="L1128" s="47">
        <f>VLOOKUP(A1128,'Hospitalisation Details'!A127:M2469,12,FALSE)</f>
        <v>32327</v>
      </c>
      <c r="M1128" s="34">
        <f>VLOOKUP(A4,'Hospitalisation Details'!A2:M2344,6,FALSE)</f>
        <v>63770.43</v>
      </c>
      <c r="N1128" s="35" t="str">
        <f>VLOOKUP(A117,'Hospitalisation Details'!A115:M2457,7,FALSE)</f>
        <v>tier - 1</v>
      </c>
      <c r="O1128" s="35" t="str">
        <f>VLOOKUP(A129,'Hospitalisation Details'!A127:M2469,8,FALSE)</f>
        <v>tier - 3</v>
      </c>
      <c r="P1128" s="35" t="str">
        <f>VLOOKUP(A129,'Hospitalisation Details'!A127:M2469,9,FALSE)</f>
        <v>R1011</v>
      </c>
      <c r="Q1128" s="35">
        <f ca="1">VLOOKUP(A1128,'Hospitalisation Details'!A127:M2469,13,FALSE)</f>
        <v>36</v>
      </c>
      <c r="R1128" s="32"/>
    </row>
    <row r="1129" spans="1:18" ht="15.75" x14ac:dyDescent="0.25">
      <c r="A1129" s="43" t="s">
        <v>1235</v>
      </c>
      <c r="B1129" s="35" t="str">
        <f>VLOOKUP(A1129,'Customer Names'!A1126:D3461,3,FALSE)</f>
        <v>Bachman</v>
      </c>
      <c r="C1129" s="35">
        <f>VLOOKUP(A1129,'Medical Examinations'!A1127:M3469,2,FALSE)</f>
        <v>18.335000000000001</v>
      </c>
      <c r="D1129" s="35">
        <f>VLOOKUP(A1129,'Medical Examinations'!A1127:M3469,3,FALSE)</f>
        <v>10.01</v>
      </c>
      <c r="E1129" s="35" t="str">
        <f>VLOOKUP(A1129,'Medical Examinations'!A1127:M3469,4,FALSE)</f>
        <v>yes</v>
      </c>
      <c r="F1129" s="35" t="str">
        <f>VLOOKUP(A1129,'Medical Examinations'!A1127:M3469,5,FALSE)</f>
        <v>No</v>
      </c>
      <c r="G1129" s="35" t="str">
        <f>VLOOKUP(A1129,'Medical Examinations'!A1127:M3469,6,FALSE)</f>
        <v>No</v>
      </c>
      <c r="H1129" s="35">
        <f>VLOOKUP(A1129,'Medical Examinations'!$A$2:$M$2344,7,FALSE)</f>
        <v>2</v>
      </c>
      <c r="I1129" s="35" t="str">
        <f>VLOOKUP(A1129,'Medical Examinations'!A1127:M3469,8,FALSE)</f>
        <v>No</v>
      </c>
      <c r="J1129" s="35" t="str">
        <f>VLOOKUP(A1129,'Medical Examinations'!A1127:M3469,9,FALSE)</f>
        <v>UNDERWEIGHT</v>
      </c>
      <c r="K1129" s="35" t="str">
        <f>VLOOKUP(A1129,'Medical Examinations'!A1127:M3469,10,FALSE)</f>
        <v>DIABETES</v>
      </c>
      <c r="L1129" s="47">
        <f>VLOOKUP(A1129,'Hospitalisation Details'!A128:M2470,12,FALSE)</f>
        <v>25791</v>
      </c>
      <c r="M1129" s="34">
        <f>VLOOKUP(A14,'Hospitalisation Details'!A12:M2354,6,FALSE)</f>
        <v>48824.45</v>
      </c>
      <c r="N1129" s="35" t="str">
        <f>VLOOKUP(A118,'Hospitalisation Details'!A116:M2458,7,FALSE)</f>
        <v>tier - 1</v>
      </c>
      <c r="O1129" s="35" t="str">
        <f>VLOOKUP(A130,'Hospitalisation Details'!A128:M2470,8,FALSE)</f>
        <v>tier - 1</v>
      </c>
      <c r="P1129" s="35" t="str">
        <f>VLOOKUP(A130,'Hospitalisation Details'!A128:M2470,9,FALSE)</f>
        <v>R1011</v>
      </c>
      <c r="Q1129" s="35">
        <f ca="1">VLOOKUP(A1129,'Hospitalisation Details'!A128:M2470,13,FALSE)</f>
        <v>54</v>
      </c>
      <c r="R1129" s="32"/>
    </row>
    <row r="1130" spans="1:18" ht="15.75" x14ac:dyDescent="0.25">
      <c r="A1130" s="42" t="s">
        <v>1234</v>
      </c>
      <c r="B1130" s="35" t="str">
        <f>VLOOKUP(A1130,'Customer Names'!A1127:D3462,3,FALSE)</f>
        <v>Bednar</v>
      </c>
      <c r="C1130" s="35">
        <f>VLOOKUP(A1130,'Medical Examinations'!A1128:M3470,2,FALSE)</f>
        <v>32.299999999999997</v>
      </c>
      <c r="D1130" s="35">
        <f>VLOOKUP(A1130,'Medical Examinations'!A1128:M3470,3,FALSE)</f>
        <v>9.59</v>
      </c>
      <c r="E1130" s="35" t="str">
        <f>VLOOKUP(A1130,'Medical Examinations'!A1128:M3470,4,FALSE)</f>
        <v>No</v>
      </c>
      <c r="F1130" s="35" t="str">
        <f>VLOOKUP(A1130,'Medical Examinations'!A1128:M3470,5,FALSE)</f>
        <v>No</v>
      </c>
      <c r="G1130" s="35" t="str">
        <f>VLOOKUP(A1130,'Medical Examinations'!A1128:M3470,6,FALSE)</f>
        <v>No</v>
      </c>
      <c r="H1130" s="35">
        <f>VLOOKUP(A1130,'Medical Examinations'!$A$2:$M$2344,7,FALSE)</f>
        <v>0</v>
      </c>
      <c r="I1130" s="35" t="str">
        <f>VLOOKUP(A1130,'Medical Examinations'!A1128:M3470,8,FALSE)</f>
        <v>No</v>
      </c>
      <c r="J1130" s="35" t="str">
        <f>VLOOKUP(A1130,'Medical Examinations'!A1128:M3470,9,FALSE)</f>
        <v>OBESITY</v>
      </c>
      <c r="K1130" s="35" t="str">
        <f>VLOOKUP(A1130,'Medical Examinations'!A1128:M3470,10,FALSE)</f>
        <v>DIABETES</v>
      </c>
      <c r="L1130" s="47">
        <f>VLOOKUP(A1130,'Hospitalisation Details'!A129:M2471,12,FALSE)</f>
        <v>26212</v>
      </c>
      <c r="M1130" s="34">
        <f>VLOOKUP(A15,'Hospitalisation Details'!A13:M2355,6,FALSE)</f>
        <v>48675.519999999997</v>
      </c>
      <c r="N1130" s="35" t="str">
        <f>VLOOKUP(A119,'Hospitalisation Details'!A117:M2459,7,FALSE)</f>
        <v>tier - 2</v>
      </c>
      <c r="O1130" s="35" t="str">
        <f>VLOOKUP(A131,'Hospitalisation Details'!A129:M2471,8,FALSE)</f>
        <v>tier - 1</v>
      </c>
      <c r="P1130" s="35" t="str">
        <f>VLOOKUP(A131,'Hospitalisation Details'!A129:M2471,9,FALSE)</f>
        <v>R1016</v>
      </c>
      <c r="Q1130" s="35">
        <f ca="1">VLOOKUP(A1130,'Hospitalisation Details'!A129:M2471,13,FALSE)</f>
        <v>53</v>
      </c>
      <c r="R1130" s="32"/>
    </row>
    <row r="1131" spans="1:18" ht="15.75" x14ac:dyDescent="0.25">
      <c r="A1131" s="43" t="s">
        <v>1233</v>
      </c>
      <c r="B1131" s="35" t="str">
        <f>VLOOKUP(A1131,'Customer Names'!A1128:D3463,3,FALSE)</f>
        <v>Daye</v>
      </c>
      <c r="C1131" s="35">
        <f>VLOOKUP(A1131,'Medical Examinations'!A1129:M3471,2,FALSE)</f>
        <v>27.74</v>
      </c>
      <c r="D1131" s="35">
        <f>VLOOKUP(A1131,'Medical Examinations'!A1129:M3471,3,FALSE)</f>
        <v>10.37</v>
      </c>
      <c r="E1131" s="35" t="str">
        <f>VLOOKUP(A1131,'Medical Examinations'!A1129:M3471,4,FALSE)</f>
        <v>No</v>
      </c>
      <c r="F1131" s="35" t="str">
        <f>VLOOKUP(A1131,'Medical Examinations'!A1129:M3471,5,FALSE)</f>
        <v>No</v>
      </c>
      <c r="G1131" s="35" t="str">
        <f>VLOOKUP(A1131,'Medical Examinations'!A1129:M3471,6,FALSE)</f>
        <v>No</v>
      </c>
      <c r="H1131" s="35">
        <f>VLOOKUP(A1131,'Medical Examinations'!$A$2:$M$2344,7,FALSE)</f>
        <v>0</v>
      </c>
      <c r="I1131" s="35" t="str">
        <f>VLOOKUP(A1131,'Medical Examinations'!A1129:M3471,8,FALSE)</f>
        <v>No</v>
      </c>
      <c r="J1131" s="35" t="str">
        <f>VLOOKUP(A1131,'Medical Examinations'!A1129:M3471,9,FALSE)</f>
        <v>OVERWEIGHT</v>
      </c>
      <c r="K1131" s="35" t="str">
        <f>VLOOKUP(A1131,'Medical Examinations'!A1129:M3471,10,FALSE)</f>
        <v>DIABETES</v>
      </c>
      <c r="L1131" s="47">
        <f>VLOOKUP(A1131,'Hospitalisation Details'!A130:M2472,12,FALSE)</f>
        <v>26293</v>
      </c>
      <c r="M1131" s="34">
        <f>VLOOKUP(A16,'Hospitalisation Details'!A14:M2356,6,FALSE)</f>
        <v>48673.56</v>
      </c>
      <c r="N1131" s="35" t="str">
        <f>VLOOKUP(A120,'Hospitalisation Details'!A118:M2460,7,FALSE)</f>
        <v>tier - 1</v>
      </c>
      <c r="O1131" s="35" t="str">
        <f>VLOOKUP(A132,'Hospitalisation Details'!A130:M2472,8,FALSE)</f>
        <v>tier - 3</v>
      </c>
      <c r="P1131" s="35" t="str">
        <f>VLOOKUP(A132,'Hospitalisation Details'!A130:M2472,9,FALSE)</f>
        <v>R1017</v>
      </c>
      <c r="Q1131" s="35">
        <f ca="1">VLOOKUP(A1131,'Hospitalisation Details'!A130:M2472,13,FALSE)</f>
        <v>53</v>
      </c>
      <c r="R1131" s="32"/>
    </row>
    <row r="1132" spans="1:18" ht="15.75" x14ac:dyDescent="0.25">
      <c r="A1132" s="42" t="s">
        <v>1232</v>
      </c>
      <c r="B1132" s="35" t="str">
        <f>VLOOKUP(A1132,'Customer Names'!A1129:D3464,3,FALSE)</f>
        <v>Clarke</v>
      </c>
      <c r="C1132" s="35">
        <f>VLOOKUP(A1132,'Medical Examinations'!A1130:M3472,2,FALSE)</f>
        <v>24</v>
      </c>
      <c r="D1132" s="35">
        <f>VLOOKUP(A1132,'Medical Examinations'!A1130:M3472,3,FALSE)</f>
        <v>4.01</v>
      </c>
      <c r="E1132" s="35" t="str">
        <f>VLOOKUP(A1132,'Medical Examinations'!A1130:M3472,4,FALSE)</f>
        <v>yes</v>
      </c>
      <c r="F1132" s="35" t="str">
        <f>VLOOKUP(A1132,'Medical Examinations'!A1130:M3472,5,FALSE)</f>
        <v>No</v>
      </c>
      <c r="G1132" s="35" t="str">
        <f>VLOOKUP(A1132,'Medical Examinations'!A1130:M3472,6,FALSE)</f>
        <v>No</v>
      </c>
      <c r="H1132" s="35">
        <f>VLOOKUP(A1132,'Medical Examinations'!$A$2:$M$2344,7,FALSE)</f>
        <v>1</v>
      </c>
      <c r="I1132" s="35" t="str">
        <f>VLOOKUP(A1132,'Medical Examinations'!A1130:M3472,8,FALSE)</f>
        <v>No</v>
      </c>
      <c r="J1132" s="35" t="str">
        <f>VLOOKUP(A1132,'Medical Examinations'!A1130:M3472,9,FALSE)</f>
        <v>NORMAL WEIGHT</v>
      </c>
      <c r="K1132" s="35" t="str">
        <f>VLOOKUP(A1132,'Medical Examinations'!A1130:M3472,10,FALSE)</f>
        <v>NORMAL</v>
      </c>
      <c r="L1132" s="47">
        <f>VLOOKUP(A1132,'Hospitalisation Details'!A131:M2473,12,FALSE)</f>
        <v>23631</v>
      </c>
      <c r="M1132" s="34">
        <f>VLOOKUP(A17,'Hospitalisation Details'!A15:M2357,6,FALSE)</f>
        <v>48549.18</v>
      </c>
      <c r="N1132" s="35" t="str">
        <f>VLOOKUP(A121,'Hospitalisation Details'!A119:M2461,7,FALSE)</f>
        <v>tier - 2</v>
      </c>
      <c r="O1132" s="35" t="str">
        <f>VLOOKUP(A133,'Hospitalisation Details'!A131:M2473,8,FALSE)</f>
        <v>tier - 1</v>
      </c>
      <c r="P1132" s="35" t="str">
        <f>VLOOKUP(A133,'Hospitalisation Details'!A131:M2473,9,FALSE)</f>
        <v>R1011</v>
      </c>
      <c r="Q1132" s="35">
        <f ca="1">VLOOKUP(A1132,'Hospitalisation Details'!A131:M2473,13,FALSE)</f>
        <v>60</v>
      </c>
      <c r="R1132" s="32"/>
    </row>
    <row r="1133" spans="1:18" ht="15.75" x14ac:dyDescent="0.25">
      <c r="A1133" s="43" t="s">
        <v>1231</v>
      </c>
      <c r="B1133" s="35" t="str">
        <f>VLOOKUP(A1133,'Customer Names'!A1130:D3465,3,FALSE)</f>
        <v>Koren</v>
      </c>
      <c r="C1133" s="35">
        <f>VLOOKUP(A1133,'Medical Examinations'!A1131:M3473,2,FALSE)</f>
        <v>31.78</v>
      </c>
      <c r="D1133" s="35">
        <f>VLOOKUP(A1133,'Medical Examinations'!A1131:M3473,3,FALSE)</f>
        <v>4.24</v>
      </c>
      <c r="E1133" s="35" t="str">
        <f>VLOOKUP(A1133,'Medical Examinations'!A1131:M3473,4,FALSE)</f>
        <v>yes</v>
      </c>
      <c r="F1133" s="35" t="str">
        <f>VLOOKUP(A1133,'Medical Examinations'!A1131:M3473,5,FALSE)</f>
        <v>No</v>
      </c>
      <c r="G1133" s="35" t="str">
        <f>VLOOKUP(A1133,'Medical Examinations'!A1131:M3473,6,FALSE)</f>
        <v>Yes</v>
      </c>
      <c r="H1133" s="35">
        <f>VLOOKUP(A1133,'Medical Examinations'!$A$2:$M$2344,7,FALSE)</f>
        <v>1</v>
      </c>
      <c r="I1133" s="35" t="str">
        <f>VLOOKUP(A1133,'Medical Examinations'!A1131:M3473,8,FALSE)</f>
        <v>No</v>
      </c>
      <c r="J1133" s="35" t="str">
        <f>VLOOKUP(A1133,'Medical Examinations'!A1131:M3473,9,FALSE)</f>
        <v>OBESITY</v>
      </c>
      <c r="K1133" s="35" t="str">
        <f>VLOOKUP(A1133,'Medical Examinations'!A1131:M3473,10,FALSE)</f>
        <v>NORMAL</v>
      </c>
      <c r="L1133" s="47">
        <f>VLOOKUP(A1133,'Hospitalisation Details'!A132:M2474,12,FALSE)</f>
        <v>30653</v>
      </c>
      <c r="M1133" s="34">
        <f>VLOOKUP(A18,'Hospitalisation Details'!A16:M2358,6,FALSE)</f>
        <v>48517.56</v>
      </c>
      <c r="N1133" s="35" t="str">
        <f>VLOOKUP(A122,'Hospitalisation Details'!A120:M2462,7,FALSE)</f>
        <v>tier - 2</v>
      </c>
      <c r="O1133" s="35" t="str">
        <f>VLOOKUP(A134,'Hospitalisation Details'!A132:M2474,8,FALSE)</f>
        <v>tier - 3</v>
      </c>
      <c r="P1133" s="35" t="str">
        <f>VLOOKUP(A134,'Hospitalisation Details'!A132:M2474,9,FALSE)</f>
        <v>R1011</v>
      </c>
      <c r="Q1133" s="35">
        <f ca="1">VLOOKUP(A1133,'Hospitalisation Details'!A132:M2474,13,FALSE)</f>
        <v>41</v>
      </c>
      <c r="R1133" s="32"/>
    </row>
    <row r="1134" spans="1:18" ht="15.75" x14ac:dyDescent="0.25">
      <c r="A1134" s="42" t="s">
        <v>1230</v>
      </c>
      <c r="B1134" s="35" t="str">
        <f>VLOOKUP(A1134,'Customer Names'!A1131:D3466,3,FALSE)</f>
        <v>Kuramoto</v>
      </c>
      <c r="C1134" s="35">
        <f>VLOOKUP(A1134,'Medical Examinations'!A1132:M3474,2,FALSE)</f>
        <v>32.25</v>
      </c>
      <c r="D1134" s="35">
        <f>VLOOKUP(A1134,'Medical Examinations'!A1132:M3474,3,FALSE)</f>
        <v>5.36</v>
      </c>
      <c r="E1134" s="35" t="str">
        <f>VLOOKUP(A1134,'Medical Examinations'!A1132:M3474,4,FALSE)</f>
        <v>yes</v>
      </c>
      <c r="F1134" s="35" t="str">
        <f>VLOOKUP(A1134,'Medical Examinations'!A1132:M3474,5,FALSE)</f>
        <v>No</v>
      </c>
      <c r="G1134" s="35" t="str">
        <f>VLOOKUP(A1134,'Medical Examinations'!A1132:M3474,6,FALSE)</f>
        <v>No</v>
      </c>
      <c r="H1134" s="35">
        <f>VLOOKUP(A1134,'Medical Examinations'!$A$2:$M$2344,7,FALSE)</f>
        <v>0</v>
      </c>
      <c r="I1134" s="35" t="str">
        <f>VLOOKUP(A1134,'Medical Examinations'!A1132:M3474,8,FALSE)</f>
        <v>No</v>
      </c>
      <c r="J1134" s="35" t="str">
        <f>VLOOKUP(A1134,'Medical Examinations'!A1132:M3474,9,FALSE)</f>
        <v>OBESITY</v>
      </c>
      <c r="K1134" s="35" t="str">
        <f>VLOOKUP(A1134,'Medical Examinations'!A1132:M3474,10,FALSE)</f>
        <v>NORMAL</v>
      </c>
      <c r="L1134" s="47">
        <f>VLOOKUP(A1134,'Hospitalisation Details'!A133:M2475,12,FALSE)</f>
        <v>31278</v>
      </c>
      <c r="M1134" s="34">
        <f>VLOOKUP(A19,'Hospitalisation Details'!A17:M2359,6,FALSE)</f>
        <v>48173.36</v>
      </c>
      <c r="N1134" s="35" t="str">
        <f>VLOOKUP(A123,'Hospitalisation Details'!A121:M2463,7,FALSE)</f>
        <v>tier - 1</v>
      </c>
      <c r="O1134" s="35" t="str">
        <f>VLOOKUP(A135,'Hospitalisation Details'!A133:M2475,8,FALSE)</f>
        <v>tier - 3</v>
      </c>
      <c r="P1134" s="35" t="str">
        <f>VLOOKUP(A135,'Hospitalisation Details'!A133:M2475,9,FALSE)</f>
        <v>R1011</v>
      </c>
      <c r="Q1134" s="35">
        <f ca="1">VLOOKUP(A1134,'Hospitalisation Details'!A133:M2475,13,FALSE)</f>
        <v>39</v>
      </c>
      <c r="R1134" s="32"/>
    </row>
    <row r="1135" spans="1:18" ht="15.75" x14ac:dyDescent="0.25">
      <c r="A1135" s="43" t="s">
        <v>1229</v>
      </c>
      <c r="B1135" s="35" t="str">
        <f>VLOOKUP(A1135,'Customer Names'!A1132:D3467,3,FALSE)</f>
        <v>Lynn</v>
      </c>
      <c r="C1135" s="35">
        <f>VLOOKUP(A1135,'Medical Examinations'!A1133:M3475,2,FALSE)</f>
        <v>30.114999999999998</v>
      </c>
      <c r="D1135" s="35">
        <f>VLOOKUP(A1135,'Medical Examinations'!A1133:M3475,3,FALSE)</f>
        <v>4.99</v>
      </c>
      <c r="E1135" s="35" t="str">
        <f>VLOOKUP(A1135,'Medical Examinations'!A1133:M3475,4,FALSE)</f>
        <v>No</v>
      </c>
      <c r="F1135" s="35" t="str">
        <f>VLOOKUP(A1135,'Medical Examinations'!A1133:M3475,5,FALSE)</f>
        <v>No</v>
      </c>
      <c r="G1135" s="35" t="str">
        <f>VLOOKUP(A1135,'Medical Examinations'!A1133:M3475,6,FALSE)</f>
        <v>No</v>
      </c>
      <c r="H1135" s="35">
        <f>VLOOKUP(A1135,'Medical Examinations'!$A$2:$M$2344,7,FALSE)</f>
        <v>2</v>
      </c>
      <c r="I1135" s="35" t="str">
        <f>VLOOKUP(A1135,'Medical Examinations'!A1133:M3475,8,FALSE)</f>
        <v>No</v>
      </c>
      <c r="J1135" s="35" t="str">
        <f>VLOOKUP(A1135,'Medical Examinations'!A1133:M3475,9,FALSE)</f>
        <v>OBESITY</v>
      </c>
      <c r="K1135" s="35" t="str">
        <f>VLOOKUP(A1135,'Medical Examinations'!A1133:M3475,10,FALSE)</f>
        <v>NORMAL</v>
      </c>
      <c r="L1135" s="47">
        <f>VLOOKUP(A1135,'Hospitalisation Details'!A134:M2476,12,FALSE)</f>
        <v>26556</v>
      </c>
      <c r="M1135" s="34">
        <f>VLOOKUP(A20,'Hospitalisation Details'!A18:M2360,6,FALSE)</f>
        <v>47928.03</v>
      </c>
      <c r="N1135" s="35" t="str">
        <f>VLOOKUP(A124,'Hospitalisation Details'!A122:M2464,7,FALSE)</f>
        <v>tier - 1</v>
      </c>
      <c r="O1135" s="35" t="str">
        <f>VLOOKUP(A136,'Hospitalisation Details'!A134:M2476,8,FALSE)</f>
        <v>tier - 2</v>
      </c>
      <c r="P1135" s="35" t="str">
        <f>VLOOKUP(A136,'Hospitalisation Details'!A134:M2476,9,FALSE)</f>
        <v>R1011</v>
      </c>
      <c r="Q1135" s="35">
        <f ca="1">VLOOKUP(A1135,'Hospitalisation Details'!A134:M2476,13,FALSE)</f>
        <v>52</v>
      </c>
      <c r="R1135" s="32"/>
    </row>
    <row r="1136" spans="1:18" ht="15.75" x14ac:dyDescent="0.25">
      <c r="A1136" s="42" t="s">
        <v>1228</v>
      </c>
      <c r="B1136" s="35" t="str">
        <f>VLOOKUP(A1136,'Customer Names'!A1133:D3468,3,FALSE)</f>
        <v>Dierksen</v>
      </c>
      <c r="C1136" s="35">
        <f>VLOOKUP(A1136,'Medical Examinations'!A1134:M3476,2,FALSE)</f>
        <v>22.41</v>
      </c>
      <c r="D1136" s="35">
        <f>VLOOKUP(A1136,'Medical Examinations'!A1134:M3476,3,FALSE)</f>
        <v>8.68</v>
      </c>
      <c r="E1136" s="35" t="str">
        <f>VLOOKUP(A1136,'Medical Examinations'!A1134:M3476,4,FALSE)</f>
        <v>No</v>
      </c>
      <c r="F1136" s="35" t="str">
        <f>VLOOKUP(A1136,'Medical Examinations'!A1134:M3476,5,FALSE)</f>
        <v>No</v>
      </c>
      <c r="G1136" s="35" t="str">
        <f>VLOOKUP(A1136,'Medical Examinations'!A1134:M3476,6,FALSE)</f>
        <v>No</v>
      </c>
      <c r="H1136" s="35">
        <f>VLOOKUP(A1136,'Medical Examinations'!$A$2:$M$2344,7,FALSE)</f>
        <v>0</v>
      </c>
      <c r="I1136" s="35" t="str">
        <f>VLOOKUP(A1136,'Medical Examinations'!A1134:M3476,8,FALSE)</f>
        <v>No</v>
      </c>
      <c r="J1136" s="35" t="str">
        <f>VLOOKUP(A1136,'Medical Examinations'!A1134:M3476,9,FALSE)</f>
        <v>NORMAL WEIGHT</v>
      </c>
      <c r="K1136" s="35" t="str">
        <f>VLOOKUP(A1136,'Medical Examinations'!A1134:M3476,10,FALSE)</f>
        <v>DIABETES</v>
      </c>
      <c r="L1136" s="47">
        <f>VLOOKUP(A1136,'Hospitalisation Details'!A135:M2477,12,FALSE)</f>
        <v>22875</v>
      </c>
      <c r="M1136" s="34">
        <f>VLOOKUP(A21,'Hospitalisation Details'!A19:M2361,6,FALSE)</f>
        <v>47896.79</v>
      </c>
      <c r="N1136" s="35" t="str">
        <f>VLOOKUP(A125,'Hospitalisation Details'!A123:M2465,7,FALSE)</f>
        <v>tier - 1</v>
      </c>
      <c r="O1136" s="35" t="str">
        <f>VLOOKUP(A137,'Hospitalisation Details'!A135:M2477,8,FALSE)</f>
        <v>tier - 2</v>
      </c>
      <c r="P1136" s="35" t="str">
        <f>VLOOKUP(A137,'Hospitalisation Details'!A135:M2477,9,FALSE)</f>
        <v>R1011</v>
      </c>
      <c r="Q1136" s="35">
        <f ca="1">VLOOKUP(A1136,'Hospitalisation Details'!A135:M2477,13,FALSE)</f>
        <v>62</v>
      </c>
      <c r="R1136" s="32"/>
    </row>
    <row r="1137" spans="1:18" ht="15.75" x14ac:dyDescent="0.25">
      <c r="A1137" s="43" t="s">
        <v>1227</v>
      </c>
      <c r="B1137" s="35" t="str">
        <f>VLOOKUP(A1137,'Customer Names'!A1134:D3469,3,FALSE)</f>
        <v>Zoeller</v>
      </c>
      <c r="C1137" s="35">
        <f>VLOOKUP(A1137,'Medical Examinations'!A1135:M3477,2,FALSE)</f>
        <v>45.72</v>
      </c>
      <c r="D1137" s="35">
        <f>VLOOKUP(A1137,'Medical Examinations'!A1135:M3477,3,FALSE)</f>
        <v>4.2300000000000004</v>
      </c>
      <c r="E1137" s="35" t="str">
        <f>VLOOKUP(A1137,'Medical Examinations'!A1135:M3477,4,FALSE)</f>
        <v>yes</v>
      </c>
      <c r="F1137" s="35" t="str">
        <f>VLOOKUP(A1137,'Medical Examinations'!A1135:M3477,5,FALSE)</f>
        <v>No</v>
      </c>
      <c r="G1137" s="35" t="str">
        <f>VLOOKUP(A1137,'Medical Examinations'!A1135:M3477,6,FALSE)</f>
        <v>No</v>
      </c>
      <c r="H1137" s="35">
        <f>VLOOKUP(A1137,'Medical Examinations'!$A$2:$M$2344,7,FALSE)</f>
        <v>0</v>
      </c>
      <c r="I1137" s="35" t="str">
        <f>VLOOKUP(A1137,'Medical Examinations'!A1135:M3477,8,FALSE)</f>
        <v>No</v>
      </c>
      <c r="J1137" s="35" t="str">
        <f>VLOOKUP(A1137,'Medical Examinations'!A1135:M3477,9,FALSE)</f>
        <v>OBESITY</v>
      </c>
      <c r="K1137" s="35" t="str">
        <f>VLOOKUP(A1137,'Medical Examinations'!A1135:M3477,10,FALSE)</f>
        <v>NORMAL</v>
      </c>
      <c r="L1137" s="47">
        <f>VLOOKUP(A1137,'Hospitalisation Details'!A136:M2478,12,FALSE)</f>
        <v>35254</v>
      </c>
      <c r="M1137" s="34">
        <f>VLOOKUP(A22,'Hospitalisation Details'!A20:M2362,6,FALSE)</f>
        <v>47496.49</v>
      </c>
      <c r="N1137" s="35" t="str">
        <f>VLOOKUP(A126,'Hospitalisation Details'!A124:M2466,7,FALSE)</f>
        <v>tier - 2</v>
      </c>
      <c r="O1137" s="35" t="str">
        <f>VLOOKUP(A138,'Hospitalisation Details'!A136:M2478,8,FALSE)</f>
        <v>tier - 2</v>
      </c>
      <c r="P1137" s="35" t="str">
        <f>VLOOKUP(A138,'Hospitalisation Details'!A136:M2478,9,FALSE)</f>
        <v>R1011</v>
      </c>
      <c r="Q1137" s="35">
        <f ca="1">VLOOKUP(A1137,'Hospitalisation Details'!A136:M2478,13,FALSE)</f>
        <v>28</v>
      </c>
      <c r="R1137" s="32"/>
    </row>
    <row r="1138" spans="1:18" ht="15.75" x14ac:dyDescent="0.25">
      <c r="A1138" s="42" t="s">
        <v>1226</v>
      </c>
      <c r="B1138" s="35" t="str">
        <f>VLOOKUP(A1138,'Customer Names'!A1135:D3470,3,FALSE)</f>
        <v>Flesch</v>
      </c>
      <c r="C1138" s="35">
        <f>VLOOKUP(A1138,'Medical Examinations'!A1136:M3478,2,FALSE)</f>
        <v>25</v>
      </c>
      <c r="D1138" s="35">
        <f>VLOOKUP(A1138,'Medical Examinations'!A1136:M3478,3,FALSE)</f>
        <v>5.32</v>
      </c>
      <c r="E1138" s="35" t="str">
        <f>VLOOKUP(A1138,'Medical Examinations'!A1136:M3478,4,FALSE)</f>
        <v>yes</v>
      </c>
      <c r="F1138" s="35" t="str">
        <f>VLOOKUP(A1138,'Medical Examinations'!A1136:M3478,5,FALSE)</f>
        <v>No</v>
      </c>
      <c r="G1138" s="35" t="str">
        <f>VLOOKUP(A1138,'Medical Examinations'!A1136:M3478,6,FALSE)</f>
        <v>No</v>
      </c>
      <c r="H1138" s="35">
        <f>VLOOKUP(A1138,'Medical Examinations'!$A$2:$M$2344,7,FALSE)</f>
        <v>2</v>
      </c>
      <c r="I1138" s="35" t="str">
        <f>VLOOKUP(A1138,'Medical Examinations'!A1136:M3478,8,FALSE)</f>
        <v>No</v>
      </c>
      <c r="J1138" s="35" t="str">
        <f>VLOOKUP(A1138,'Medical Examinations'!A1136:M3478,9,FALSE)</f>
        <v>OVERWEIGHT</v>
      </c>
      <c r="K1138" s="35" t="str">
        <f>VLOOKUP(A1138,'Medical Examinations'!A1136:M3478,10,FALSE)</f>
        <v>NORMAL</v>
      </c>
      <c r="L1138" s="47">
        <f>VLOOKUP(A1138,'Hospitalisation Details'!A137:M2479,12,FALSE)</f>
        <v>24416</v>
      </c>
      <c r="M1138" s="34">
        <f>VLOOKUP(A23,'Hospitalisation Details'!A21:M2363,6,FALSE)</f>
        <v>47462.89</v>
      </c>
      <c r="N1138" s="35" t="str">
        <f>VLOOKUP(A127,'Hospitalisation Details'!A125:M2467,7,FALSE)</f>
        <v>tier - 2</v>
      </c>
      <c r="O1138" s="35" t="str">
        <f>VLOOKUP(A139,'Hospitalisation Details'!A137:M2479,8,FALSE)</f>
        <v>tier - 1</v>
      </c>
      <c r="P1138" s="35" t="str">
        <f>VLOOKUP(A139,'Hospitalisation Details'!A137:M2479,9,FALSE)</f>
        <v>R1011</v>
      </c>
      <c r="Q1138" s="35">
        <f ca="1">VLOOKUP(A1138,'Hospitalisation Details'!A137:M2479,13,FALSE)</f>
        <v>58</v>
      </c>
      <c r="R1138" s="32"/>
    </row>
    <row r="1139" spans="1:18" ht="15.75" x14ac:dyDescent="0.25">
      <c r="A1139" s="43" t="s">
        <v>1225</v>
      </c>
      <c r="B1139" s="35" t="str">
        <f>VLOOKUP(A1139,'Customer Names'!A1136:D3471,3,FALSE)</f>
        <v>Maltby</v>
      </c>
      <c r="C1139" s="35">
        <f>VLOOKUP(A1139,'Medical Examinations'!A1137:M3479,2,FALSE)</f>
        <v>39.5</v>
      </c>
      <c r="D1139" s="35">
        <f>VLOOKUP(A1139,'Medical Examinations'!A1137:M3479,3,FALSE)</f>
        <v>6.66</v>
      </c>
      <c r="E1139" s="35" t="str">
        <f>VLOOKUP(A1139,'Medical Examinations'!A1137:M3479,4,FALSE)</f>
        <v>No</v>
      </c>
      <c r="F1139" s="35" t="str">
        <f>VLOOKUP(A1139,'Medical Examinations'!A1137:M3479,5,FALSE)</f>
        <v>No</v>
      </c>
      <c r="G1139" s="35" t="str">
        <f>VLOOKUP(A1139,'Medical Examinations'!A1137:M3479,6,FALSE)</f>
        <v>No</v>
      </c>
      <c r="H1139" s="35">
        <f>VLOOKUP(A1139,'Medical Examinations'!$A$2:$M$2344,7,FALSE)</f>
        <v>0</v>
      </c>
      <c r="I1139" s="35" t="str">
        <f>VLOOKUP(A1139,'Medical Examinations'!A1137:M3479,8,FALSE)</f>
        <v>No</v>
      </c>
      <c r="J1139" s="35" t="str">
        <f>VLOOKUP(A1139,'Medical Examinations'!A1137:M3479,9,FALSE)</f>
        <v>OBESITY</v>
      </c>
      <c r="K1139" s="35" t="str">
        <f>VLOOKUP(A1139,'Medical Examinations'!A1137:M3479,10,FALSE)</f>
        <v>DIABETES</v>
      </c>
      <c r="L1139" s="47">
        <f>VLOOKUP(A1139,'Hospitalisation Details'!A138:M2480,12,FALSE)</f>
        <v>26245</v>
      </c>
      <c r="M1139" s="34">
        <f>VLOOKUP(A24,'Hospitalisation Details'!A22:M2364,6,FALSE)</f>
        <v>47403.88</v>
      </c>
      <c r="N1139" s="35" t="str">
        <f>VLOOKUP(A128,'Hospitalisation Details'!A126:M2468,7,FALSE)</f>
        <v>tier - 2</v>
      </c>
      <c r="O1139" s="35" t="str">
        <f>VLOOKUP(A140,'Hospitalisation Details'!A138:M2480,8,FALSE)</f>
        <v>tier - 2</v>
      </c>
      <c r="P1139" s="35" t="str">
        <f>VLOOKUP(A140,'Hospitalisation Details'!A138:M2480,9,FALSE)</f>
        <v>R1013</v>
      </c>
      <c r="Q1139" s="35">
        <f ca="1">VLOOKUP(A1139,'Hospitalisation Details'!A138:M2480,13,FALSE)</f>
        <v>53</v>
      </c>
      <c r="R1139" s="32"/>
    </row>
    <row r="1140" spans="1:18" ht="15.75" x14ac:dyDescent="0.25">
      <c r="A1140" s="42" t="s">
        <v>1224</v>
      </c>
      <c r="B1140" s="35" t="str">
        <f>VLOOKUP(A1140,'Customer Names'!A1137:D3472,3,FALSE)</f>
        <v>Custance</v>
      </c>
      <c r="C1140" s="35">
        <f>VLOOKUP(A1140,'Medical Examinations'!A1138:M3480,2,FALSE)</f>
        <v>37.729999999999997</v>
      </c>
      <c r="D1140" s="35">
        <f>VLOOKUP(A1140,'Medical Examinations'!A1138:M3480,3,FALSE)</f>
        <v>7.4</v>
      </c>
      <c r="E1140" s="35" t="str">
        <f>VLOOKUP(A1140,'Medical Examinations'!A1138:M3480,4,FALSE)</f>
        <v>No</v>
      </c>
      <c r="F1140" s="35" t="str">
        <f>VLOOKUP(A1140,'Medical Examinations'!A1138:M3480,5,FALSE)</f>
        <v>No</v>
      </c>
      <c r="G1140" s="35" t="str">
        <f>VLOOKUP(A1140,'Medical Examinations'!A1138:M3480,6,FALSE)</f>
        <v>No</v>
      </c>
      <c r="H1140" s="35">
        <f>VLOOKUP(A1140,'Medical Examinations'!$A$2:$M$2344,7,FALSE)</f>
        <v>0</v>
      </c>
      <c r="I1140" s="35" t="str">
        <f>VLOOKUP(A1140,'Medical Examinations'!A1138:M3480,8,FALSE)</f>
        <v>No</v>
      </c>
      <c r="J1140" s="35" t="str">
        <f>VLOOKUP(A1140,'Medical Examinations'!A1138:M3480,9,FALSE)</f>
        <v>OBESITY</v>
      </c>
      <c r="K1140" s="35" t="str">
        <f>VLOOKUP(A1140,'Medical Examinations'!A1138:M3480,10,FALSE)</f>
        <v>DIABETES</v>
      </c>
      <c r="L1140" s="47">
        <f>VLOOKUP(A1140,'Hospitalisation Details'!A139:M2481,12,FALSE)</f>
        <v>26209</v>
      </c>
      <c r="M1140" s="34">
        <f>VLOOKUP(A25,'Hospitalisation Details'!A23:M2365,6,FALSE)</f>
        <v>47305.31</v>
      </c>
      <c r="N1140" s="35" t="str">
        <f>VLOOKUP(A129,'Hospitalisation Details'!A127:M2469,7,FALSE)</f>
        <v>tier - 1</v>
      </c>
      <c r="O1140" s="35" t="str">
        <f>VLOOKUP(A141,'Hospitalisation Details'!A139:M2481,8,FALSE)</f>
        <v>tier - 2</v>
      </c>
      <c r="P1140" s="35" t="str">
        <f>VLOOKUP(A141,'Hospitalisation Details'!A139:M2481,9,FALSE)</f>
        <v>R1012</v>
      </c>
      <c r="Q1140" s="35">
        <f ca="1">VLOOKUP(A1140,'Hospitalisation Details'!A139:M2481,13,FALSE)</f>
        <v>53</v>
      </c>
      <c r="R1140" s="32"/>
    </row>
    <row r="1141" spans="1:18" ht="15.75" x14ac:dyDescent="0.25">
      <c r="A1141" s="43" t="s">
        <v>1223</v>
      </c>
      <c r="B1141" s="35" t="str">
        <f>VLOOKUP(A1141,'Customer Names'!A1138:D3473,3,FALSE)</f>
        <v>Choi</v>
      </c>
      <c r="C1141" s="35">
        <f>VLOOKUP(A1141,'Medical Examinations'!A1139:M3481,2,FALSE)</f>
        <v>40.659999999999997</v>
      </c>
      <c r="D1141" s="35">
        <f>VLOOKUP(A1141,'Medical Examinations'!A1139:M3481,3,FALSE)</f>
        <v>10.08</v>
      </c>
      <c r="E1141" s="35" t="str">
        <f>VLOOKUP(A1141,'Medical Examinations'!A1139:M3481,4,FALSE)</f>
        <v>No</v>
      </c>
      <c r="F1141" s="35" t="str">
        <f>VLOOKUP(A1141,'Medical Examinations'!A1139:M3481,5,FALSE)</f>
        <v>No</v>
      </c>
      <c r="G1141" s="35" t="str">
        <f>VLOOKUP(A1141,'Medical Examinations'!A1139:M3481,6,FALSE)</f>
        <v>No</v>
      </c>
      <c r="H1141" s="35">
        <f>VLOOKUP(A1141,'Medical Examinations'!$A$2:$M$2344,7,FALSE)</f>
        <v>0</v>
      </c>
      <c r="I1141" s="35" t="str">
        <f>VLOOKUP(A1141,'Medical Examinations'!A1139:M3481,8,FALSE)</f>
        <v>No</v>
      </c>
      <c r="J1141" s="35" t="str">
        <f>VLOOKUP(A1141,'Medical Examinations'!A1139:M3481,9,FALSE)</f>
        <v>OBESITY</v>
      </c>
      <c r="K1141" s="35" t="str">
        <f>VLOOKUP(A1141,'Medical Examinations'!A1139:M3481,10,FALSE)</f>
        <v>DIABETES</v>
      </c>
      <c r="L1141" s="47">
        <f>VLOOKUP(A1141,'Hospitalisation Details'!A140:M2482,12,FALSE)</f>
        <v>26117</v>
      </c>
      <c r="M1141" s="34">
        <f>VLOOKUP(A26,'Hospitalisation Details'!A24:M2366,6,FALSE)</f>
        <v>47291.06</v>
      </c>
      <c r="N1141" s="35" t="str">
        <f>VLOOKUP(A130,'Hospitalisation Details'!A128:M2470,7,FALSE)</f>
        <v>tier - 2</v>
      </c>
      <c r="O1141" s="35" t="str">
        <f>VLOOKUP(A142,'Hospitalisation Details'!A140:M2482,8,FALSE)</f>
        <v>tier - 2</v>
      </c>
      <c r="P1141" s="35" t="str">
        <f>VLOOKUP(A142,'Hospitalisation Details'!A140:M2482,9,FALSE)</f>
        <v>R1012</v>
      </c>
      <c r="Q1141" s="35">
        <f ca="1">VLOOKUP(A1141,'Hospitalisation Details'!A140:M2482,13,FALSE)</f>
        <v>53</v>
      </c>
      <c r="R1141" s="32"/>
    </row>
    <row r="1142" spans="1:18" ht="15.75" x14ac:dyDescent="0.25">
      <c r="A1142" s="42" t="s">
        <v>1222</v>
      </c>
      <c r="B1142" s="35" t="str">
        <f>VLOOKUP(A1142,'Customer Names'!A1139:D3474,3,FALSE)</f>
        <v>Barnett</v>
      </c>
      <c r="C1142" s="35">
        <f>VLOOKUP(A1142,'Medical Examinations'!A1140:M3482,2,FALSE)</f>
        <v>34.200000000000003</v>
      </c>
      <c r="D1142" s="35">
        <f>VLOOKUP(A1142,'Medical Examinations'!A1140:M3482,3,FALSE)</f>
        <v>8.58</v>
      </c>
      <c r="E1142" s="35" t="str">
        <f>VLOOKUP(A1142,'Medical Examinations'!A1140:M3482,4,FALSE)</f>
        <v>No</v>
      </c>
      <c r="F1142" s="35" t="str">
        <f>VLOOKUP(A1142,'Medical Examinations'!A1140:M3482,5,FALSE)</f>
        <v>No</v>
      </c>
      <c r="G1142" s="35" t="str">
        <f>VLOOKUP(A1142,'Medical Examinations'!A1140:M3482,6,FALSE)</f>
        <v>No</v>
      </c>
      <c r="H1142" s="35">
        <f>VLOOKUP(A1142,'Medical Examinations'!$A$2:$M$2344,7,FALSE)</f>
        <v>0</v>
      </c>
      <c r="I1142" s="35" t="str">
        <f>VLOOKUP(A1142,'Medical Examinations'!A1140:M3482,8,FALSE)</f>
        <v>No</v>
      </c>
      <c r="J1142" s="35" t="str">
        <f>VLOOKUP(A1142,'Medical Examinations'!A1140:M3482,9,FALSE)</f>
        <v>OBESITY</v>
      </c>
      <c r="K1142" s="35" t="str">
        <f>VLOOKUP(A1142,'Medical Examinations'!A1140:M3482,10,FALSE)</f>
        <v>DIABETES</v>
      </c>
      <c r="L1142" s="47">
        <f>VLOOKUP(A1142,'Hospitalisation Details'!A141:M2483,12,FALSE)</f>
        <v>26289</v>
      </c>
      <c r="M1142" s="34">
        <f>VLOOKUP(A27,'Hospitalisation Details'!A25:M2367,6,FALSE)</f>
        <v>47269.85</v>
      </c>
      <c r="N1142" s="35" t="str">
        <f>VLOOKUP(A131,'Hospitalisation Details'!A129:M2471,7,FALSE)</f>
        <v>tier - 1</v>
      </c>
      <c r="O1142" s="35" t="str">
        <f>VLOOKUP(A143,'Hospitalisation Details'!A141:M2483,8,FALSE)</f>
        <v>tier - 2</v>
      </c>
      <c r="P1142" s="35" t="str">
        <f>VLOOKUP(A143,'Hospitalisation Details'!A141:M2483,9,FALSE)</f>
        <v>R1011</v>
      </c>
      <c r="Q1142" s="35">
        <f ca="1">VLOOKUP(A1142,'Hospitalisation Details'!A141:M2483,13,FALSE)</f>
        <v>53</v>
      </c>
      <c r="R1142" s="32"/>
    </row>
    <row r="1143" spans="1:18" ht="15.75" x14ac:dyDescent="0.25">
      <c r="A1143" s="43" t="s">
        <v>1221</v>
      </c>
      <c r="B1143" s="35" t="str">
        <f>VLOOKUP(A1143,'Customer Names'!A1140:D3475,3,FALSE)</f>
        <v>Proulx</v>
      </c>
      <c r="C1143" s="35">
        <f>VLOOKUP(A1143,'Medical Examinations'!A1141:M3483,2,FALSE)</f>
        <v>46.51</v>
      </c>
      <c r="D1143" s="35">
        <f>VLOOKUP(A1143,'Medical Examinations'!A1141:M3483,3,FALSE)</f>
        <v>5.84</v>
      </c>
      <c r="E1143" s="35" t="str">
        <f>VLOOKUP(A1143,'Medical Examinations'!A1141:M3483,4,FALSE)</f>
        <v>No</v>
      </c>
      <c r="F1143" s="35" t="str">
        <f>VLOOKUP(A1143,'Medical Examinations'!A1141:M3483,5,FALSE)</f>
        <v>No</v>
      </c>
      <c r="G1143" s="35" t="str">
        <f>VLOOKUP(A1143,'Medical Examinations'!A1141:M3483,6,FALSE)</f>
        <v>No</v>
      </c>
      <c r="H1143" s="35">
        <f>VLOOKUP(A1143,'Medical Examinations'!$A$2:$M$2344,7,FALSE)</f>
        <v>1</v>
      </c>
      <c r="I1143" s="35" t="str">
        <f>VLOOKUP(A1143,'Medical Examinations'!A1141:M3483,8,FALSE)</f>
        <v>No</v>
      </c>
      <c r="J1143" s="35" t="str">
        <f>VLOOKUP(A1143,'Medical Examinations'!A1141:M3483,9,FALSE)</f>
        <v>OBESITY</v>
      </c>
      <c r="K1143" s="35" t="str">
        <f>VLOOKUP(A1143,'Medical Examinations'!A1141:M3483,10,FALSE)</f>
        <v>PREDIABETES</v>
      </c>
      <c r="L1143" s="47">
        <f>VLOOKUP(A1143,'Hospitalisation Details'!A142:M2484,12,FALSE)</f>
        <v>35982</v>
      </c>
      <c r="M1143" s="34">
        <f>VLOOKUP(A28,'Hospitalisation Details'!A26:M2368,6,FALSE)</f>
        <v>47055.53</v>
      </c>
      <c r="N1143" s="35" t="str">
        <f>VLOOKUP(A132,'Hospitalisation Details'!A130:M2472,7,FALSE)</f>
        <v>tier - 1</v>
      </c>
      <c r="O1143" s="35" t="str">
        <f>VLOOKUP(A144,'Hospitalisation Details'!A142:M2484,8,FALSE)</f>
        <v>tier - 3</v>
      </c>
      <c r="P1143" s="35" t="str">
        <f>VLOOKUP(A144,'Hospitalisation Details'!A142:M2484,9,FALSE)</f>
        <v>R1013</v>
      </c>
      <c r="Q1143" s="35">
        <f ca="1">VLOOKUP(A1143,'Hospitalisation Details'!A142:M2484,13,FALSE)</f>
        <v>26</v>
      </c>
      <c r="R1143" s="32"/>
    </row>
    <row r="1144" spans="1:18" ht="15.75" x14ac:dyDescent="0.25">
      <c r="A1144" s="42" t="s">
        <v>1220</v>
      </c>
      <c r="B1144" s="35" t="str">
        <f>VLOOKUP(A1144,'Customer Names'!A1141:D3476,3,FALSE)</f>
        <v>Hamilton</v>
      </c>
      <c r="C1144" s="35">
        <f>VLOOKUP(A1144,'Medical Examinations'!A1142:M3484,2,FALSE)</f>
        <v>28.88</v>
      </c>
      <c r="D1144" s="35">
        <f>VLOOKUP(A1144,'Medical Examinations'!A1142:M3484,3,FALSE)</f>
        <v>4.8600000000000003</v>
      </c>
      <c r="E1144" s="35" t="str">
        <f>VLOOKUP(A1144,'Medical Examinations'!A1142:M3484,4,FALSE)</f>
        <v>yes</v>
      </c>
      <c r="F1144" s="35" t="str">
        <f>VLOOKUP(A1144,'Medical Examinations'!A1142:M3484,5,FALSE)</f>
        <v>No</v>
      </c>
      <c r="G1144" s="35" t="str">
        <f>VLOOKUP(A1144,'Medical Examinations'!A1142:M3484,6,FALSE)</f>
        <v>Yes</v>
      </c>
      <c r="H1144" s="35">
        <f>VLOOKUP(A1144,'Medical Examinations'!$A$2:$M$2344,7,FALSE)</f>
        <v>1</v>
      </c>
      <c r="I1144" s="35" t="str">
        <f>VLOOKUP(A1144,'Medical Examinations'!A1142:M3484,8,FALSE)</f>
        <v>No</v>
      </c>
      <c r="J1144" s="35" t="str">
        <f>VLOOKUP(A1144,'Medical Examinations'!A1142:M3484,9,FALSE)</f>
        <v>OVERWEIGHT</v>
      </c>
      <c r="K1144" s="35" t="str">
        <f>VLOOKUP(A1144,'Medical Examinations'!A1142:M3484,10,FALSE)</f>
        <v>NORMAL</v>
      </c>
      <c r="L1144" s="47">
        <f>VLOOKUP(A1144,'Hospitalisation Details'!A143:M2485,12,FALSE)</f>
        <v>25428</v>
      </c>
      <c r="M1144" s="34">
        <f>VLOOKUP(A29,'Hospitalisation Details'!A27:M2369,6,FALSE)</f>
        <v>46889.26</v>
      </c>
      <c r="N1144" s="35" t="str">
        <f>VLOOKUP(A133,'Hospitalisation Details'!A131:M2473,7,FALSE)</f>
        <v>tier - 1</v>
      </c>
      <c r="O1144" s="35" t="str">
        <f>VLOOKUP(A145,'Hospitalisation Details'!A143:M2485,8,FALSE)</f>
        <v>tier - 2</v>
      </c>
      <c r="P1144" s="35" t="str">
        <f>VLOOKUP(A145,'Hospitalisation Details'!A143:M2485,9,FALSE)</f>
        <v>R1011</v>
      </c>
      <c r="Q1144" s="35">
        <f ca="1">VLOOKUP(A1144,'Hospitalisation Details'!A143:M2485,13,FALSE)</f>
        <v>55</v>
      </c>
      <c r="R1144" s="32"/>
    </row>
    <row r="1145" spans="1:18" ht="15.75" x14ac:dyDescent="0.25">
      <c r="A1145" s="43" t="s">
        <v>1219</v>
      </c>
      <c r="B1145" s="35" t="str">
        <f>VLOOKUP(A1145,'Customer Names'!A1142:D3477,3,FALSE)</f>
        <v>Lundine</v>
      </c>
      <c r="C1145" s="35">
        <f>VLOOKUP(A1145,'Medical Examinations'!A1143:M3485,2,FALSE)</f>
        <v>33.914999999999999</v>
      </c>
      <c r="D1145" s="35">
        <f>VLOOKUP(A1145,'Medical Examinations'!A1143:M3485,3,FALSE)</f>
        <v>11.52</v>
      </c>
      <c r="E1145" s="35" t="str">
        <f>VLOOKUP(A1145,'Medical Examinations'!A1143:M3485,4,FALSE)</f>
        <v>No</v>
      </c>
      <c r="F1145" s="35" t="str">
        <f>VLOOKUP(A1145,'Medical Examinations'!A1143:M3485,5,FALSE)</f>
        <v>No</v>
      </c>
      <c r="G1145" s="35" t="str">
        <f>VLOOKUP(A1145,'Medical Examinations'!A1143:M3485,6,FALSE)</f>
        <v>No</v>
      </c>
      <c r="H1145" s="35">
        <f>VLOOKUP(A1145,'Medical Examinations'!$A$2:$M$2344,7,FALSE)</f>
        <v>0</v>
      </c>
      <c r="I1145" s="35" t="str">
        <f>VLOOKUP(A1145,'Medical Examinations'!A1143:M3485,8,FALSE)</f>
        <v>No</v>
      </c>
      <c r="J1145" s="35" t="str">
        <f>VLOOKUP(A1145,'Medical Examinations'!A1143:M3485,9,FALSE)</f>
        <v>OBESITY</v>
      </c>
      <c r="K1145" s="35" t="str">
        <f>VLOOKUP(A1145,'Medical Examinations'!A1143:M3485,10,FALSE)</f>
        <v>DIABETES</v>
      </c>
      <c r="L1145" s="47">
        <f>VLOOKUP(A1145,'Hospitalisation Details'!A144:M2486,12,FALSE)</f>
        <v>26246</v>
      </c>
      <c r="M1145" s="34">
        <f>VLOOKUP(A30,'Hospitalisation Details'!A28:M2370,6,FALSE)</f>
        <v>46718.16</v>
      </c>
      <c r="N1145" s="35" t="str">
        <f>VLOOKUP(A134,'Hospitalisation Details'!A132:M2474,7,FALSE)</f>
        <v>tier - 2</v>
      </c>
      <c r="O1145" s="35" t="str">
        <f>VLOOKUP(A146,'Hospitalisation Details'!A144:M2486,8,FALSE)</f>
        <v>tier - 2</v>
      </c>
      <c r="P1145" s="35" t="str">
        <f>VLOOKUP(A146,'Hospitalisation Details'!A144:M2486,9,FALSE)</f>
        <v>R1024</v>
      </c>
      <c r="Q1145" s="35">
        <f ca="1">VLOOKUP(A1145,'Hospitalisation Details'!A144:M2486,13,FALSE)</f>
        <v>53</v>
      </c>
      <c r="R1145" s="32"/>
    </row>
    <row r="1146" spans="1:18" ht="15.75" x14ac:dyDescent="0.25">
      <c r="A1146" s="42" t="s">
        <v>1218</v>
      </c>
      <c r="B1146" s="35" t="str">
        <f>VLOOKUP(A1146,'Customer Names'!A1143:D3478,3,FALSE)</f>
        <v>Paullin</v>
      </c>
      <c r="C1146" s="35">
        <f>VLOOKUP(A1146,'Medical Examinations'!A1144:M3486,2,FALSE)</f>
        <v>24.32</v>
      </c>
      <c r="D1146" s="35">
        <f>VLOOKUP(A1146,'Medical Examinations'!A1144:M3486,3,FALSE)</f>
        <v>6.15</v>
      </c>
      <c r="E1146" s="35" t="str">
        <f>VLOOKUP(A1146,'Medical Examinations'!A1144:M3486,4,FALSE)</f>
        <v>yes</v>
      </c>
      <c r="F1146" s="35" t="str">
        <f>VLOOKUP(A1146,'Medical Examinations'!A1144:M3486,5,FALSE)</f>
        <v>No</v>
      </c>
      <c r="G1146" s="35" t="str">
        <f>VLOOKUP(A1146,'Medical Examinations'!A1144:M3486,6,FALSE)</f>
        <v>Yes</v>
      </c>
      <c r="H1146" s="35">
        <f>VLOOKUP(A1146,'Medical Examinations'!$A$2:$M$2344,7,FALSE)</f>
        <v>1</v>
      </c>
      <c r="I1146" s="35" t="str">
        <f>VLOOKUP(A1146,'Medical Examinations'!A1144:M3486,8,FALSE)</f>
        <v>No</v>
      </c>
      <c r="J1146" s="35" t="str">
        <f>VLOOKUP(A1146,'Medical Examinations'!A1144:M3486,9,FALSE)</f>
        <v>NORMAL WEIGHT</v>
      </c>
      <c r="K1146" s="35" t="str">
        <f>VLOOKUP(A1146,'Medical Examinations'!A1144:M3486,10,FALSE)</f>
        <v>PREDIABETES</v>
      </c>
      <c r="L1146" s="47">
        <f>VLOOKUP(A1146,'Hospitalisation Details'!A145:M2487,12,FALSE)</f>
        <v>25496</v>
      </c>
      <c r="M1146" s="34">
        <f>VLOOKUP(A31,'Hospitalisation Details'!A29:M2371,6,FALSE)</f>
        <v>46661.440000000002</v>
      </c>
      <c r="N1146" s="35" t="str">
        <f>VLOOKUP(A135,'Hospitalisation Details'!A133:M2475,7,FALSE)</f>
        <v>tier - 2</v>
      </c>
      <c r="O1146" s="35" t="str">
        <f>VLOOKUP(A147,'Hospitalisation Details'!A145:M2487,8,FALSE)</f>
        <v>tier - 2</v>
      </c>
      <c r="P1146" s="35" t="str">
        <f>VLOOKUP(A147,'Hospitalisation Details'!A145:M2487,9,FALSE)</f>
        <v>R1011</v>
      </c>
      <c r="Q1146" s="35">
        <f ca="1">VLOOKUP(A1146,'Hospitalisation Details'!A145:M2487,13,FALSE)</f>
        <v>55</v>
      </c>
      <c r="R1146" s="32"/>
    </row>
    <row r="1147" spans="1:18" ht="15.75" x14ac:dyDescent="0.25">
      <c r="A1147" s="43" t="s">
        <v>1217</v>
      </c>
      <c r="B1147" s="35" t="str">
        <f>VLOOKUP(A1147,'Customer Names'!A1144:D3479,3,FALSE)</f>
        <v>Delucia</v>
      </c>
      <c r="C1147" s="35">
        <f>VLOOKUP(A1147,'Medical Examinations'!A1145:M3487,2,FALSE)</f>
        <v>25.8</v>
      </c>
      <c r="D1147" s="35">
        <f>VLOOKUP(A1147,'Medical Examinations'!A1145:M3487,3,FALSE)</f>
        <v>9.94</v>
      </c>
      <c r="E1147" s="35" t="str">
        <f>VLOOKUP(A1147,'Medical Examinations'!A1145:M3487,4,FALSE)</f>
        <v>No</v>
      </c>
      <c r="F1147" s="35" t="str">
        <f>VLOOKUP(A1147,'Medical Examinations'!A1145:M3487,5,FALSE)</f>
        <v>No</v>
      </c>
      <c r="G1147" s="35" t="str">
        <f>VLOOKUP(A1147,'Medical Examinations'!A1145:M3487,6,FALSE)</f>
        <v>No</v>
      </c>
      <c r="H1147" s="35">
        <f>VLOOKUP(A1147,'Medical Examinations'!$A$2:$M$2344,7,FALSE)</f>
        <v>0</v>
      </c>
      <c r="I1147" s="35" t="str">
        <f>VLOOKUP(A1147,'Medical Examinations'!A1145:M3487,8,FALSE)</f>
        <v>No</v>
      </c>
      <c r="J1147" s="35" t="str">
        <f>VLOOKUP(A1147,'Medical Examinations'!A1145:M3487,9,FALSE)</f>
        <v>OVERWEIGHT</v>
      </c>
      <c r="K1147" s="35" t="str">
        <f>VLOOKUP(A1147,'Medical Examinations'!A1145:M3487,10,FALSE)</f>
        <v>DIABETES</v>
      </c>
      <c r="L1147" s="47">
        <f>VLOOKUP(A1147,'Hospitalisation Details'!A146:M2488,12,FALSE)</f>
        <v>26131</v>
      </c>
      <c r="M1147" s="34">
        <f>VLOOKUP(A32,'Hospitalisation Details'!A30:M2372,6,FALSE)</f>
        <v>46599.11</v>
      </c>
      <c r="N1147" s="35" t="str">
        <f>VLOOKUP(A136,'Hospitalisation Details'!A134:M2476,7,FALSE)</f>
        <v>tier - 2</v>
      </c>
      <c r="O1147" s="35" t="str">
        <f>VLOOKUP(A148,'Hospitalisation Details'!A146:M2488,8,FALSE)</f>
        <v>tier - 1</v>
      </c>
      <c r="P1147" s="35" t="str">
        <f>VLOOKUP(A148,'Hospitalisation Details'!A146:M2488,9,FALSE)</f>
        <v>R1011</v>
      </c>
      <c r="Q1147" s="35">
        <f ca="1">VLOOKUP(A1147,'Hospitalisation Details'!A146:M2488,13,FALSE)</f>
        <v>53</v>
      </c>
      <c r="R1147" s="32"/>
    </row>
    <row r="1148" spans="1:18" ht="15.75" x14ac:dyDescent="0.25">
      <c r="A1148" s="42" t="s">
        <v>1216</v>
      </c>
      <c r="B1148" s="35" t="str">
        <f>VLOOKUP(A1148,'Customer Names'!A1145:D3480,3,FALSE)</f>
        <v>Valentine</v>
      </c>
      <c r="C1148" s="35">
        <f>VLOOKUP(A1148,'Medical Examinations'!A1146:M3488,2,FALSE)</f>
        <v>21.56</v>
      </c>
      <c r="D1148" s="35">
        <f>VLOOKUP(A1148,'Medical Examinations'!A1146:M3488,3,FALSE)</f>
        <v>10.56</v>
      </c>
      <c r="E1148" s="35" t="str">
        <f>VLOOKUP(A1148,'Medical Examinations'!A1146:M3488,4,FALSE)</f>
        <v>No</v>
      </c>
      <c r="F1148" s="35" t="str">
        <f>VLOOKUP(A1148,'Medical Examinations'!A1146:M3488,5,FALSE)</f>
        <v>No</v>
      </c>
      <c r="G1148" s="35" t="str">
        <f>VLOOKUP(A1148,'Medical Examinations'!A1146:M3488,6,FALSE)</f>
        <v>No</v>
      </c>
      <c r="H1148" s="35">
        <f>VLOOKUP(A1148,'Medical Examinations'!$A$2:$M$2344,7,FALSE)</f>
        <v>0</v>
      </c>
      <c r="I1148" s="35" t="str">
        <f>VLOOKUP(A1148,'Medical Examinations'!A1146:M3488,8,FALSE)</f>
        <v>No</v>
      </c>
      <c r="J1148" s="35" t="str">
        <f>VLOOKUP(A1148,'Medical Examinations'!A1146:M3488,9,FALSE)</f>
        <v>NORMAL WEIGHT</v>
      </c>
      <c r="K1148" s="35" t="str">
        <f>VLOOKUP(A1148,'Medical Examinations'!A1146:M3488,10,FALSE)</f>
        <v>DIABETES</v>
      </c>
      <c r="L1148" s="47">
        <f>VLOOKUP(A1148,'Hospitalisation Details'!A147:M2489,12,FALSE)</f>
        <v>26229</v>
      </c>
      <c r="M1148" s="34">
        <f>VLOOKUP(A33,'Hospitalisation Details'!A31:M2373,6,FALSE)</f>
        <v>46255.11</v>
      </c>
      <c r="N1148" s="35" t="str">
        <f>VLOOKUP(A137,'Hospitalisation Details'!A135:M2477,7,FALSE)</f>
        <v>tier - 1</v>
      </c>
      <c r="O1148" s="35" t="str">
        <f>VLOOKUP(A149,'Hospitalisation Details'!A147:M2489,8,FALSE)</f>
        <v>tier - 3</v>
      </c>
      <c r="P1148" s="35" t="str">
        <f>VLOOKUP(A149,'Hospitalisation Details'!A147:M2489,9,FALSE)</f>
        <v>R1011</v>
      </c>
      <c r="Q1148" s="35">
        <f ca="1">VLOOKUP(A1148,'Hospitalisation Details'!A147:M2489,13,FALSE)</f>
        <v>53</v>
      </c>
      <c r="R1148" s="32"/>
    </row>
    <row r="1149" spans="1:18" ht="15.75" x14ac:dyDescent="0.25">
      <c r="A1149" s="43" t="s">
        <v>1215</v>
      </c>
      <c r="B1149" s="35" t="str">
        <f>VLOOKUP(A1149,'Customer Names'!A1146:D3481,3,FALSE)</f>
        <v>Mohara</v>
      </c>
      <c r="C1149" s="35">
        <f>VLOOKUP(A1149,'Medical Examinations'!A1147:M3489,2,FALSE)</f>
        <v>31.6</v>
      </c>
      <c r="D1149" s="35">
        <f>VLOOKUP(A1149,'Medical Examinations'!A1147:M3489,3,FALSE)</f>
        <v>6.79</v>
      </c>
      <c r="E1149" s="35" t="str">
        <f>VLOOKUP(A1149,'Medical Examinations'!A1147:M3489,4,FALSE)</f>
        <v>No</v>
      </c>
      <c r="F1149" s="35" t="str">
        <f>VLOOKUP(A1149,'Medical Examinations'!A1147:M3489,5,FALSE)</f>
        <v>No</v>
      </c>
      <c r="G1149" s="35" t="str">
        <f>VLOOKUP(A1149,'Medical Examinations'!A1147:M3489,6,FALSE)</f>
        <v>No</v>
      </c>
      <c r="H1149" s="35">
        <f>VLOOKUP(A1149,'Medical Examinations'!$A$2:$M$2344,7,FALSE)</f>
        <v>0</v>
      </c>
      <c r="I1149" s="35" t="str">
        <f>VLOOKUP(A1149,'Medical Examinations'!A1147:M3489,8,FALSE)</f>
        <v>No</v>
      </c>
      <c r="J1149" s="35" t="str">
        <f>VLOOKUP(A1149,'Medical Examinations'!A1147:M3489,9,FALSE)</f>
        <v>OBESITY</v>
      </c>
      <c r="K1149" s="35" t="str">
        <f>VLOOKUP(A1149,'Medical Examinations'!A1147:M3489,10,FALSE)</f>
        <v>DIABETES</v>
      </c>
      <c r="L1149" s="47">
        <f>VLOOKUP(A1149,'Hospitalisation Details'!A148:M2490,12,FALSE)</f>
        <v>25146</v>
      </c>
      <c r="M1149" s="34">
        <f>VLOOKUP(A34,'Hospitalisation Details'!A32:M2374,6,FALSE)</f>
        <v>46200.99</v>
      </c>
      <c r="N1149" s="35" t="str">
        <f>VLOOKUP(A138,'Hospitalisation Details'!A136:M2478,7,FALSE)</f>
        <v>tier - 2</v>
      </c>
      <c r="O1149" s="35" t="str">
        <f>VLOOKUP(A150,'Hospitalisation Details'!A148:M2490,8,FALSE)</f>
        <v>tier - 3</v>
      </c>
      <c r="P1149" s="35" t="str">
        <f>VLOOKUP(A150,'Hospitalisation Details'!A148:M2490,9,FALSE)</f>
        <v>R1011</v>
      </c>
      <c r="Q1149" s="35">
        <f ca="1">VLOOKUP(A1149,'Hospitalisation Details'!A148:M2490,13,FALSE)</f>
        <v>56</v>
      </c>
      <c r="R1149" s="32"/>
    </row>
    <row r="1150" spans="1:18" ht="15.75" x14ac:dyDescent="0.25">
      <c r="A1150" s="42" t="s">
        <v>1214</v>
      </c>
      <c r="B1150" s="35" t="str">
        <f>VLOOKUP(A1150,'Customer Names'!A1147:D3482,3,FALSE)</f>
        <v>Fairbrother</v>
      </c>
      <c r="C1150" s="35">
        <f>VLOOKUP(A1150,'Medical Examinations'!A1148:M3490,2,FALSE)</f>
        <v>42.93</v>
      </c>
      <c r="D1150" s="35">
        <f>VLOOKUP(A1150,'Medical Examinations'!A1148:M3490,3,FALSE)</f>
        <v>4.8</v>
      </c>
      <c r="E1150" s="35" t="str">
        <f>VLOOKUP(A1150,'Medical Examinations'!A1148:M3490,4,FALSE)</f>
        <v>No</v>
      </c>
      <c r="F1150" s="35" t="str">
        <f>VLOOKUP(A1150,'Medical Examinations'!A1148:M3490,5,FALSE)</f>
        <v>No</v>
      </c>
      <c r="G1150" s="35" t="str">
        <f>VLOOKUP(A1150,'Medical Examinations'!A1148:M3490,6,FALSE)</f>
        <v>No</v>
      </c>
      <c r="H1150" s="35">
        <f>VLOOKUP(A1150,'Medical Examinations'!$A$2:$M$2344,7,FALSE)</f>
        <v>1</v>
      </c>
      <c r="I1150" s="35" t="str">
        <f>VLOOKUP(A1150,'Medical Examinations'!A1148:M3490,8,FALSE)</f>
        <v>No</v>
      </c>
      <c r="J1150" s="35" t="str">
        <f>VLOOKUP(A1150,'Medical Examinations'!A1148:M3490,9,FALSE)</f>
        <v>OBESITY</v>
      </c>
      <c r="K1150" s="35" t="str">
        <f>VLOOKUP(A1150,'Medical Examinations'!A1148:M3490,10,FALSE)</f>
        <v>NORMAL</v>
      </c>
      <c r="L1150" s="47">
        <f>VLOOKUP(A1150,'Hospitalisation Details'!A149:M2491,12,FALSE)</f>
        <v>33829</v>
      </c>
      <c r="M1150" s="34">
        <f>VLOOKUP(A35,'Hospitalisation Details'!A33:M2375,6,FALSE)</f>
        <v>46151.12</v>
      </c>
      <c r="N1150" s="35" t="str">
        <f>VLOOKUP(A139,'Hospitalisation Details'!A137:M2479,7,FALSE)</f>
        <v>tier - 2</v>
      </c>
      <c r="O1150" s="35" t="str">
        <f>VLOOKUP(A151,'Hospitalisation Details'!A149:M2491,8,FALSE)</f>
        <v>tier - 3</v>
      </c>
      <c r="P1150" s="35" t="str">
        <f>VLOOKUP(A151,'Hospitalisation Details'!A149:M2491,9,FALSE)</f>
        <v>R1011</v>
      </c>
      <c r="Q1150" s="35">
        <f ca="1">VLOOKUP(A1150,'Hospitalisation Details'!A149:M2491,13,FALSE)</f>
        <v>32</v>
      </c>
      <c r="R1150" s="32"/>
    </row>
    <row r="1151" spans="1:18" ht="15.75" x14ac:dyDescent="0.25">
      <c r="A1151" s="43" t="s">
        <v>1213</v>
      </c>
      <c r="B1151" s="35" t="str">
        <f>VLOOKUP(A1151,'Customer Names'!A1148:D3483,3,FALSE)</f>
        <v>Fagan</v>
      </c>
      <c r="C1151" s="35">
        <f>VLOOKUP(A1151,'Medical Examinations'!A1149:M3491,2,FALSE)</f>
        <v>26.72</v>
      </c>
      <c r="D1151" s="35">
        <f>VLOOKUP(A1151,'Medical Examinations'!A1149:M3491,3,FALSE)</f>
        <v>5.75</v>
      </c>
      <c r="E1151" s="35" t="str">
        <f>VLOOKUP(A1151,'Medical Examinations'!A1149:M3491,4,FALSE)</f>
        <v>No</v>
      </c>
      <c r="F1151" s="35" t="str">
        <f>VLOOKUP(A1151,'Medical Examinations'!A1149:M3491,5,FALSE)</f>
        <v>No</v>
      </c>
      <c r="G1151" s="35" t="str">
        <f>VLOOKUP(A1151,'Medical Examinations'!A1149:M3491,6,FALSE)</f>
        <v>No</v>
      </c>
      <c r="H1151" s="35">
        <f>VLOOKUP(A1151,'Medical Examinations'!$A$2:$M$2344,7,FALSE)</f>
        <v>2</v>
      </c>
      <c r="I1151" s="35" t="str">
        <f>VLOOKUP(A1151,'Medical Examinations'!A1149:M3491,8,FALSE)</f>
        <v>No</v>
      </c>
      <c r="J1151" s="35" t="str">
        <f>VLOOKUP(A1151,'Medical Examinations'!A1149:M3491,9,FALSE)</f>
        <v>OVERWEIGHT</v>
      </c>
      <c r="K1151" s="35" t="str">
        <f>VLOOKUP(A1151,'Medical Examinations'!A1149:M3491,10,FALSE)</f>
        <v>PREDIABETES</v>
      </c>
      <c r="L1151" s="47">
        <f>VLOOKUP(A1151,'Hospitalisation Details'!A150:M2492,12,FALSE)</f>
        <v>26568</v>
      </c>
      <c r="M1151" s="34">
        <f>VLOOKUP(A36,'Hospitalisation Details'!A34:M2376,6,FALSE)</f>
        <v>46130.53</v>
      </c>
      <c r="N1151" s="35" t="str">
        <f>VLOOKUP(A140,'Hospitalisation Details'!A138:M2480,7,FALSE)</f>
        <v>tier - 2</v>
      </c>
      <c r="O1151" s="35" t="str">
        <f>VLOOKUP(A152,'Hospitalisation Details'!A150:M2492,8,FALSE)</f>
        <v>tier - 2</v>
      </c>
      <c r="P1151" s="35" t="str">
        <f>VLOOKUP(A152,'Hospitalisation Details'!A150:M2492,9,FALSE)</f>
        <v>R1013</v>
      </c>
      <c r="Q1151" s="35">
        <f ca="1">VLOOKUP(A1151,'Hospitalisation Details'!A150:M2492,13,FALSE)</f>
        <v>52</v>
      </c>
      <c r="R1151" s="32"/>
    </row>
    <row r="1152" spans="1:18" ht="15.75" x14ac:dyDescent="0.25">
      <c r="A1152" s="42" t="s">
        <v>1212</v>
      </c>
      <c r="B1152" s="35" t="str">
        <f>VLOOKUP(A1152,'Customer Names'!A1149:D3484,3,FALSE)</f>
        <v>Toth</v>
      </c>
      <c r="C1152" s="35">
        <f>VLOOKUP(A1152,'Medical Examinations'!A1150:M3492,2,FALSE)</f>
        <v>26.67</v>
      </c>
      <c r="D1152" s="35">
        <f>VLOOKUP(A1152,'Medical Examinations'!A1150:M3492,3,FALSE)</f>
        <v>5.81</v>
      </c>
      <c r="E1152" s="35" t="str">
        <f>VLOOKUP(A1152,'Medical Examinations'!A1150:M3492,4,FALSE)</f>
        <v>No</v>
      </c>
      <c r="F1152" s="35" t="str">
        <f>VLOOKUP(A1152,'Medical Examinations'!A1150:M3492,5,FALSE)</f>
        <v>No</v>
      </c>
      <c r="G1152" s="35" t="str">
        <f>VLOOKUP(A1152,'Medical Examinations'!A1150:M3492,6,FALSE)</f>
        <v>No</v>
      </c>
      <c r="H1152" s="35">
        <f>VLOOKUP(A1152,'Medical Examinations'!$A$2:$M$2344,7,FALSE)</f>
        <v>2</v>
      </c>
      <c r="I1152" s="35" t="str">
        <f>VLOOKUP(A1152,'Medical Examinations'!A1150:M3492,8,FALSE)</f>
        <v>No</v>
      </c>
      <c r="J1152" s="35" t="str">
        <f>VLOOKUP(A1152,'Medical Examinations'!A1150:M3492,9,FALSE)</f>
        <v>OVERWEIGHT</v>
      </c>
      <c r="K1152" s="35" t="str">
        <f>VLOOKUP(A1152,'Medical Examinations'!A1150:M3492,10,FALSE)</f>
        <v>PREDIABETES</v>
      </c>
      <c r="L1152" s="47">
        <f>VLOOKUP(A1152,'Hospitalisation Details'!A151:M2493,12,FALSE)</f>
        <v>26478</v>
      </c>
      <c r="M1152" s="34">
        <f>VLOOKUP(A37,'Hospitalisation Details'!A35:M2377,6,FALSE)</f>
        <v>46113.51</v>
      </c>
      <c r="N1152" s="35" t="str">
        <f>VLOOKUP(A141,'Hospitalisation Details'!A139:M2481,7,FALSE)</f>
        <v>tier - 1</v>
      </c>
      <c r="O1152" s="35" t="str">
        <f>VLOOKUP(A153,'Hospitalisation Details'!A151:M2493,8,FALSE)</f>
        <v>tier - 2</v>
      </c>
      <c r="P1152" s="35" t="str">
        <f>VLOOKUP(A153,'Hospitalisation Details'!A151:M2493,9,FALSE)</f>
        <v>R1013</v>
      </c>
      <c r="Q1152" s="35">
        <f ca="1">VLOOKUP(A1152,'Hospitalisation Details'!A151:M2493,13,FALSE)</f>
        <v>52</v>
      </c>
      <c r="R1152" s="32"/>
    </row>
    <row r="1153" spans="1:18" ht="15.75" x14ac:dyDescent="0.25">
      <c r="A1153" s="43" t="s">
        <v>1211</v>
      </c>
      <c r="B1153" s="35" t="str">
        <f>VLOOKUP(A1153,'Customer Names'!A1150:D3485,3,FALSE)</f>
        <v>Guinn</v>
      </c>
      <c r="C1153" s="35">
        <f>VLOOKUP(A1153,'Medical Examinations'!A1151:M3493,2,FALSE)</f>
        <v>42.68</v>
      </c>
      <c r="D1153" s="35">
        <f>VLOOKUP(A1153,'Medical Examinations'!A1151:M3493,3,FALSE)</f>
        <v>9.2799999999999994</v>
      </c>
      <c r="E1153" s="35" t="str">
        <f>VLOOKUP(A1153,'Medical Examinations'!A1151:M3493,4,FALSE)</f>
        <v>No</v>
      </c>
      <c r="F1153" s="35" t="str">
        <f>VLOOKUP(A1153,'Medical Examinations'!A1151:M3493,5,FALSE)</f>
        <v>No</v>
      </c>
      <c r="G1153" s="35" t="str">
        <f>VLOOKUP(A1153,'Medical Examinations'!A1151:M3493,6,FALSE)</f>
        <v>No</v>
      </c>
      <c r="H1153" s="35">
        <f>VLOOKUP(A1153,'Medical Examinations'!$A$2:$M$2344,7,FALSE)</f>
        <v>2</v>
      </c>
      <c r="I1153" s="35" t="str">
        <f>VLOOKUP(A1153,'Medical Examinations'!A1151:M3493,8,FALSE)</f>
        <v>No</v>
      </c>
      <c r="J1153" s="35" t="str">
        <f>VLOOKUP(A1153,'Medical Examinations'!A1151:M3493,9,FALSE)</f>
        <v>OBESITY</v>
      </c>
      <c r="K1153" s="35" t="str">
        <f>VLOOKUP(A1153,'Medical Examinations'!A1151:M3493,10,FALSE)</f>
        <v>DIABETES</v>
      </c>
      <c r="L1153" s="47">
        <f>VLOOKUP(A1153,'Hospitalisation Details'!A152:M2494,12,FALSE)</f>
        <v>26924</v>
      </c>
      <c r="M1153" s="34">
        <f>VLOOKUP(A38,'Hospitalisation Details'!A36:M2378,6,FALSE)</f>
        <v>45863.21</v>
      </c>
      <c r="N1153" s="35" t="str">
        <f>VLOOKUP(A142,'Hospitalisation Details'!A140:M2482,7,FALSE)</f>
        <v>tier - 2</v>
      </c>
      <c r="O1153" s="35" t="str">
        <f>VLOOKUP(A154,'Hospitalisation Details'!A152:M2494,8,FALSE)</f>
        <v>tier - 3</v>
      </c>
      <c r="P1153" s="35" t="str">
        <f>VLOOKUP(A154,'Hospitalisation Details'!A152:M2494,9,FALSE)</f>
        <v>R1011</v>
      </c>
      <c r="Q1153" s="35">
        <f ca="1">VLOOKUP(A1153,'Hospitalisation Details'!A152:M2494,13,FALSE)</f>
        <v>51</v>
      </c>
      <c r="R1153" s="32"/>
    </row>
    <row r="1154" spans="1:18" ht="15.75" x14ac:dyDescent="0.25">
      <c r="A1154" s="42" t="s">
        <v>1210</v>
      </c>
      <c r="B1154" s="35" t="str">
        <f>VLOOKUP(A1154,'Customer Names'!A1151:D3486,3,FALSE)</f>
        <v>Rogers</v>
      </c>
      <c r="C1154" s="35">
        <f>VLOOKUP(A1154,'Medical Examinations'!A1152:M3494,2,FALSE)</f>
        <v>24.31</v>
      </c>
      <c r="D1154" s="35">
        <f>VLOOKUP(A1154,'Medical Examinations'!A1152:M3494,3,FALSE)</f>
        <v>6.37</v>
      </c>
      <c r="E1154" s="35" t="str">
        <f>VLOOKUP(A1154,'Medical Examinations'!A1152:M3494,4,FALSE)</f>
        <v>No</v>
      </c>
      <c r="F1154" s="35" t="str">
        <f>VLOOKUP(A1154,'Medical Examinations'!A1152:M3494,5,FALSE)</f>
        <v>No</v>
      </c>
      <c r="G1154" s="35" t="str">
        <f>VLOOKUP(A1154,'Medical Examinations'!A1152:M3494,6,FALSE)</f>
        <v>No</v>
      </c>
      <c r="H1154" s="35">
        <f>VLOOKUP(A1154,'Medical Examinations'!$A$2:$M$2344,7,FALSE)</f>
        <v>0</v>
      </c>
      <c r="I1154" s="35" t="str">
        <f>VLOOKUP(A1154,'Medical Examinations'!A1152:M3494,8,FALSE)</f>
        <v>No</v>
      </c>
      <c r="J1154" s="35" t="str">
        <f>VLOOKUP(A1154,'Medical Examinations'!A1152:M3494,9,FALSE)</f>
        <v>NORMAL WEIGHT</v>
      </c>
      <c r="K1154" s="35" t="str">
        <f>VLOOKUP(A1154,'Medical Examinations'!A1152:M3494,10,FALSE)</f>
        <v>PREDIABETES</v>
      </c>
      <c r="L1154" s="47">
        <f>VLOOKUP(A1154,'Hospitalisation Details'!A153:M2495,12,FALSE)</f>
        <v>28283</v>
      </c>
      <c r="M1154" s="34">
        <f>VLOOKUP(A39,'Hospitalisation Details'!A37:M2379,6,FALSE)</f>
        <v>45710.21</v>
      </c>
      <c r="N1154" s="35" t="str">
        <f>VLOOKUP(A143,'Hospitalisation Details'!A141:M2483,7,FALSE)</f>
        <v>tier - 2</v>
      </c>
      <c r="O1154" s="35" t="str">
        <f>VLOOKUP(A155,'Hospitalisation Details'!A153:M2495,8,FALSE)</f>
        <v>tier - 3</v>
      </c>
      <c r="P1154" s="35" t="str">
        <f>VLOOKUP(A155,'Hospitalisation Details'!A153:M2495,9,FALSE)</f>
        <v>R1011</v>
      </c>
      <c r="Q1154" s="35">
        <f ca="1">VLOOKUP(A1154,'Hospitalisation Details'!A153:M2495,13,FALSE)</f>
        <v>47</v>
      </c>
      <c r="R1154" s="32"/>
    </row>
    <row r="1155" spans="1:18" ht="15.75" x14ac:dyDescent="0.25">
      <c r="A1155" s="43" t="s">
        <v>1209</v>
      </c>
      <c r="B1155" s="35" t="str">
        <f>VLOOKUP(A1155,'Customer Names'!A1152:D3487,3,FALSE)</f>
        <v>Diviney</v>
      </c>
      <c r="C1155" s="35">
        <f>VLOOKUP(A1155,'Medical Examinations'!A1153:M3495,2,FALSE)</f>
        <v>44.75</v>
      </c>
      <c r="D1155" s="35">
        <f>VLOOKUP(A1155,'Medical Examinations'!A1153:M3495,3,FALSE)</f>
        <v>5.09</v>
      </c>
      <c r="E1155" s="35" t="str">
        <f>VLOOKUP(A1155,'Medical Examinations'!A1153:M3495,4,FALSE)</f>
        <v>yes</v>
      </c>
      <c r="F1155" s="35" t="str">
        <f>VLOOKUP(A1155,'Medical Examinations'!A1153:M3495,5,FALSE)</f>
        <v>No</v>
      </c>
      <c r="G1155" s="35" t="str">
        <f>VLOOKUP(A1155,'Medical Examinations'!A1153:M3495,6,FALSE)</f>
        <v>No</v>
      </c>
      <c r="H1155" s="35">
        <f>VLOOKUP(A1155,'Medical Examinations'!$A$2:$M$2344,7,FALSE)</f>
        <v>0</v>
      </c>
      <c r="I1155" s="35" t="str">
        <f>VLOOKUP(A1155,'Medical Examinations'!A1153:M3495,8,FALSE)</f>
        <v>No</v>
      </c>
      <c r="J1155" s="35" t="str">
        <f>VLOOKUP(A1155,'Medical Examinations'!A1153:M3495,9,FALSE)</f>
        <v>OBESITY</v>
      </c>
      <c r="K1155" s="35" t="str">
        <f>VLOOKUP(A1155,'Medical Examinations'!A1153:M3495,10,FALSE)</f>
        <v>NORMAL</v>
      </c>
      <c r="L1155" s="47">
        <f>VLOOKUP(A1155,'Hospitalisation Details'!A154:M2496,12,FALSE)</f>
        <v>35285</v>
      </c>
      <c r="M1155" s="34">
        <f>VLOOKUP(A40,'Hospitalisation Details'!A38:M2380,6,FALSE)</f>
        <v>45702.02</v>
      </c>
      <c r="N1155" s="35" t="str">
        <f>VLOOKUP(A144,'Hospitalisation Details'!A142:M2484,7,FALSE)</f>
        <v>tier - 1</v>
      </c>
      <c r="O1155" s="35" t="str">
        <f>VLOOKUP(A156,'Hospitalisation Details'!A154:M2496,8,FALSE)</f>
        <v>tier - 2</v>
      </c>
      <c r="P1155" s="35" t="str">
        <f>VLOOKUP(A156,'Hospitalisation Details'!A154:M2496,9,FALSE)</f>
        <v>R1011</v>
      </c>
      <c r="Q1155" s="35">
        <f ca="1">VLOOKUP(A1155,'Hospitalisation Details'!A154:M2496,13,FALSE)</f>
        <v>28</v>
      </c>
      <c r="R1155" s="32"/>
    </row>
    <row r="1156" spans="1:18" ht="15.75" x14ac:dyDescent="0.25">
      <c r="A1156" s="42" t="s">
        <v>1208</v>
      </c>
      <c r="B1156" s="35" t="str">
        <f>VLOOKUP(A1156,'Customer Names'!A1153:D3488,3,FALSE)</f>
        <v>Marlatt</v>
      </c>
      <c r="C1156" s="35">
        <f>VLOOKUP(A1156,'Medical Examinations'!A1154:M3496,2,FALSE)</f>
        <v>30.78</v>
      </c>
      <c r="D1156" s="35">
        <f>VLOOKUP(A1156,'Medical Examinations'!A1154:M3496,3,FALSE)</f>
        <v>7.94</v>
      </c>
      <c r="E1156" s="35" t="str">
        <f>VLOOKUP(A1156,'Medical Examinations'!A1154:M3496,4,FALSE)</f>
        <v>No</v>
      </c>
      <c r="F1156" s="35" t="str">
        <f>VLOOKUP(A1156,'Medical Examinations'!A1154:M3496,5,FALSE)</f>
        <v>No</v>
      </c>
      <c r="G1156" s="35" t="str">
        <f>VLOOKUP(A1156,'Medical Examinations'!A1154:M3496,6,FALSE)</f>
        <v>No</v>
      </c>
      <c r="H1156" s="35">
        <f>VLOOKUP(A1156,'Medical Examinations'!$A$2:$M$2344,7,FALSE)</f>
        <v>2</v>
      </c>
      <c r="I1156" s="35" t="str">
        <f>VLOOKUP(A1156,'Medical Examinations'!A1154:M3496,8,FALSE)</f>
        <v>No</v>
      </c>
      <c r="J1156" s="35" t="str">
        <f>VLOOKUP(A1156,'Medical Examinations'!A1154:M3496,9,FALSE)</f>
        <v>OBESITY</v>
      </c>
      <c r="K1156" s="35" t="str">
        <f>VLOOKUP(A1156,'Medical Examinations'!A1154:M3496,10,FALSE)</f>
        <v>DIABETES</v>
      </c>
      <c r="L1156" s="47">
        <f>VLOOKUP(A1156,'Hospitalisation Details'!A155:M2497,12,FALSE)</f>
        <v>26852</v>
      </c>
      <c r="M1156" s="34">
        <f>VLOOKUP(A41,'Hospitalisation Details'!A39:M2381,6,FALSE)</f>
        <v>45008.959999999999</v>
      </c>
      <c r="N1156" s="35" t="str">
        <f>VLOOKUP(A145,'Hospitalisation Details'!A143:M2485,7,FALSE)</f>
        <v>tier - 2</v>
      </c>
      <c r="O1156" s="35" t="str">
        <f>VLOOKUP(A157,'Hospitalisation Details'!A155:M2497,8,FALSE)</f>
        <v>tier - 3</v>
      </c>
      <c r="P1156" s="35" t="str">
        <f>VLOOKUP(A157,'Hospitalisation Details'!A155:M2497,9,FALSE)</f>
        <v>R1013</v>
      </c>
      <c r="Q1156" s="35">
        <f ca="1">VLOOKUP(A1156,'Hospitalisation Details'!A155:M2497,13,FALSE)</f>
        <v>51</v>
      </c>
      <c r="R1156" s="32"/>
    </row>
    <row r="1157" spans="1:18" ht="15.75" x14ac:dyDescent="0.25">
      <c r="A1157" s="43" t="s">
        <v>1207</v>
      </c>
      <c r="B1157" s="35" t="str">
        <f>VLOOKUP(A1157,'Customer Names'!A1154:D3489,3,FALSE)</f>
        <v>Ohler</v>
      </c>
      <c r="C1157" s="35">
        <f>VLOOKUP(A1157,'Medical Examinations'!A1155:M3497,2,FALSE)</f>
        <v>21.86</v>
      </c>
      <c r="D1157" s="35">
        <f>VLOOKUP(A1157,'Medical Examinations'!A1155:M3497,3,FALSE)</f>
        <v>10.95</v>
      </c>
      <c r="E1157" s="35" t="str">
        <f>VLOOKUP(A1157,'Medical Examinations'!A1155:M3497,4,FALSE)</f>
        <v>No</v>
      </c>
      <c r="F1157" s="35" t="str">
        <f>VLOOKUP(A1157,'Medical Examinations'!A1155:M3497,5,FALSE)</f>
        <v>No</v>
      </c>
      <c r="G1157" s="35" t="str">
        <f>VLOOKUP(A1157,'Medical Examinations'!A1155:M3497,6,FALSE)</f>
        <v>No</v>
      </c>
      <c r="H1157" s="35">
        <f>VLOOKUP(A1157,'Medical Examinations'!$A$2:$M$2344,7,FALSE)</f>
        <v>0</v>
      </c>
      <c r="I1157" s="35" t="str">
        <f>VLOOKUP(A1157,'Medical Examinations'!A1155:M3497,8,FALSE)</f>
        <v>No</v>
      </c>
      <c r="J1157" s="35" t="str">
        <f>VLOOKUP(A1157,'Medical Examinations'!A1155:M3497,9,FALSE)</f>
        <v>NORMAL WEIGHT</v>
      </c>
      <c r="K1157" s="35" t="str">
        <f>VLOOKUP(A1157,'Medical Examinations'!A1155:M3497,10,FALSE)</f>
        <v>DIABETES</v>
      </c>
      <c r="L1157" s="47">
        <f>VLOOKUP(A1157,'Hospitalisation Details'!A156:M2498,12,FALSE)</f>
        <v>23990</v>
      </c>
      <c r="M1157" s="34">
        <f>VLOOKUP(A42,'Hospitalisation Details'!A40:M2382,6,FALSE)</f>
        <v>44641.2</v>
      </c>
      <c r="N1157" s="35" t="str">
        <f>VLOOKUP(A146,'Hospitalisation Details'!A144:M2486,7,FALSE)</f>
        <v>tier - 2</v>
      </c>
      <c r="O1157" s="35" t="str">
        <f>VLOOKUP(A158,'Hospitalisation Details'!A156:M2498,8,FALSE)</f>
        <v>tier - 2</v>
      </c>
      <c r="P1157" s="35" t="str">
        <f>VLOOKUP(A158,'Hospitalisation Details'!A156:M2498,9,FALSE)</f>
        <v>R1011</v>
      </c>
      <c r="Q1157" s="35">
        <f ca="1">VLOOKUP(A1157,'Hospitalisation Details'!A156:M2498,13,FALSE)</f>
        <v>59</v>
      </c>
      <c r="R1157" s="32"/>
    </row>
    <row r="1158" spans="1:18" ht="15.75" x14ac:dyDescent="0.25">
      <c r="A1158" s="42" t="s">
        <v>1206</v>
      </c>
      <c r="B1158" s="35" t="str">
        <f>VLOOKUP(A1158,'Customer Names'!A1155:D3490,3,FALSE)</f>
        <v>Mossler</v>
      </c>
      <c r="C1158" s="35">
        <f>VLOOKUP(A1158,'Medical Examinations'!A1156:M3498,2,FALSE)</f>
        <v>49.09</v>
      </c>
      <c r="D1158" s="35">
        <f>VLOOKUP(A1158,'Medical Examinations'!A1156:M3498,3,FALSE)</f>
        <v>6.3</v>
      </c>
      <c r="E1158" s="35" t="str">
        <f>VLOOKUP(A1158,'Medical Examinations'!A1156:M3498,4,FALSE)</f>
        <v>yes</v>
      </c>
      <c r="F1158" s="35" t="str">
        <f>VLOOKUP(A1158,'Medical Examinations'!A1156:M3498,5,FALSE)</f>
        <v>No</v>
      </c>
      <c r="G1158" s="35" t="str">
        <f>VLOOKUP(A1158,'Medical Examinations'!A1156:M3498,6,FALSE)</f>
        <v>No</v>
      </c>
      <c r="H1158" s="35">
        <f>VLOOKUP(A1158,'Medical Examinations'!$A$2:$M$2344,7,FALSE)</f>
        <v>0</v>
      </c>
      <c r="I1158" s="35" t="str">
        <f>VLOOKUP(A1158,'Medical Examinations'!A1156:M3498,8,FALSE)</f>
        <v>No</v>
      </c>
      <c r="J1158" s="35" t="str">
        <f>VLOOKUP(A1158,'Medical Examinations'!A1156:M3498,9,FALSE)</f>
        <v>OBESITY</v>
      </c>
      <c r="K1158" s="35" t="str">
        <f>VLOOKUP(A1158,'Medical Examinations'!A1156:M3498,10,FALSE)</f>
        <v>PREDIABETES</v>
      </c>
      <c r="L1158" s="47">
        <f>VLOOKUP(A1158,'Hospitalisation Details'!A157:M2499,12,FALSE)</f>
        <v>37086</v>
      </c>
      <c r="M1158" s="34">
        <f>VLOOKUP(A43,'Hospitalisation Details'!A41:M2383,6,FALSE)</f>
        <v>44585.46</v>
      </c>
      <c r="N1158" s="35" t="str">
        <f>VLOOKUP(A147,'Hospitalisation Details'!A145:M2487,7,FALSE)</f>
        <v>tier - 1</v>
      </c>
      <c r="O1158" s="35" t="str">
        <f>VLOOKUP(A159,'Hospitalisation Details'!A157:M2499,8,FALSE)</f>
        <v>tier - 2</v>
      </c>
      <c r="P1158" s="35" t="str">
        <f>VLOOKUP(A159,'Hospitalisation Details'!A157:M2499,9,FALSE)</f>
        <v>R1011</v>
      </c>
      <c r="Q1158" s="35">
        <f ca="1">VLOOKUP(A1158,'Hospitalisation Details'!A157:M2499,13,FALSE)</f>
        <v>23</v>
      </c>
      <c r="R1158" s="32"/>
    </row>
    <row r="1159" spans="1:18" ht="15.75" x14ac:dyDescent="0.25">
      <c r="A1159" s="43" t="s">
        <v>1205</v>
      </c>
      <c r="B1159" s="35" t="str">
        <f>VLOOKUP(A1159,'Customer Names'!A1156:D3491,3,FALSE)</f>
        <v>Segall</v>
      </c>
      <c r="C1159" s="35">
        <f>VLOOKUP(A1159,'Medical Examinations'!A1157:M3499,2,FALSE)</f>
        <v>47.74</v>
      </c>
      <c r="D1159" s="35">
        <f>VLOOKUP(A1159,'Medical Examinations'!A1157:M3499,3,FALSE)</f>
        <v>8.0500000000000007</v>
      </c>
      <c r="E1159" s="35" t="str">
        <f>VLOOKUP(A1159,'Medical Examinations'!A1157:M3499,4,FALSE)</f>
        <v>yes</v>
      </c>
      <c r="F1159" s="35" t="str">
        <f>VLOOKUP(A1159,'Medical Examinations'!A1157:M3499,5,FALSE)</f>
        <v>No</v>
      </c>
      <c r="G1159" s="35" t="str">
        <f>VLOOKUP(A1159,'Medical Examinations'!A1157:M3499,6,FALSE)</f>
        <v>No</v>
      </c>
      <c r="H1159" s="35">
        <f>VLOOKUP(A1159,'Medical Examinations'!$A$2:$M$2344,7,FALSE)</f>
        <v>2</v>
      </c>
      <c r="I1159" s="35" t="str">
        <f>VLOOKUP(A1159,'Medical Examinations'!A1157:M3499,8,FALSE)</f>
        <v>No</v>
      </c>
      <c r="J1159" s="35" t="str">
        <f>VLOOKUP(A1159,'Medical Examinations'!A1157:M3499,9,FALSE)</f>
        <v>OBESITY</v>
      </c>
      <c r="K1159" s="35" t="str">
        <f>VLOOKUP(A1159,'Medical Examinations'!A1157:M3499,10,FALSE)</f>
        <v>DIABETES</v>
      </c>
      <c r="L1159" s="47">
        <f>VLOOKUP(A1159,'Hospitalisation Details'!A158:M2500,12,FALSE)</f>
        <v>25753</v>
      </c>
      <c r="M1159" s="34">
        <f>VLOOKUP(A44,'Hospitalisation Details'!A42:M2384,6,FALSE)</f>
        <v>44501.4</v>
      </c>
      <c r="N1159" s="35" t="str">
        <f>VLOOKUP(A148,'Hospitalisation Details'!A146:M2488,7,FALSE)</f>
        <v>tier - 2</v>
      </c>
      <c r="O1159" s="35" t="str">
        <f>VLOOKUP(A160,'Hospitalisation Details'!A158:M2500,8,FALSE)</f>
        <v>tier - 1</v>
      </c>
      <c r="P1159" s="35" t="str">
        <f>VLOOKUP(A160,'Hospitalisation Details'!A158:M2500,9,FALSE)</f>
        <v>R1013</v>
      </c>
      <c r="Q1159" s="35">
        <f ca="1">VLOOKUP(A1159,'Hospitalisation Details'!A158:M2500,13,FALSE)</f>
        <v>54</v>
      </c>
      <c r="R1159" s="32"/>
    </row>
    <row r="1160" spans="1:18" ht="15.75" x14ac:dyDescent="0.25">
      <c r="A1160" s="42" t="s">
        <v>1204</v>
      </c>
      <c r="B1160" s="35" t="str">
        <f>VLOOKUP(A1160,'Customer Names'!A1157:D3492,3,FALSE)</f>
        <v>Sprieser</v>
      </c>
      <c r="C1160" s="35">
        <f>VLOOKUP(A1160,'Medical Examinations'!A1158:M3500,2,FALSE)</f>
        <v>30.2</v>
      </c>
      <c r="D1160" s="35">
        <f>VLOOKUP(A1160,'Medical Examinations'!A1158:M3500,3,FALSE)</f>
        <v>9.8800000000000008</v>
      </c>
      <c r="E1160" s="35" t="str">
        <f>VLOOKUP(A1160,'Medical Examinations'!A1158:M3500,4,FALSE)</f>
        <v>yes</v>
      </c>
      <c r="F1160" s="35" t="str">
        <f>VLOOKUP(A1160,'Medical Examinations'!A1158:M3500,5,FALSE)</f>
        <v>No</v>
      </c>
      <c r="G1160" s="35" t="str">
        <f>VLOOKUP(A1160,'Medical Examinations'!A1158:M3500,6,FALSE)</f>
        <v>No</v>
      </c>
      <c r="H1160" s="35">
        <f>VLOOKUP(A1160,'Medical Examinations'!$A$2:$M$2344,7,FALSE)</f>
        <v>2</v>
      </c>
      <c r="I1160" s="35" t="str">
        <f>VLOOKUP(A1160,'Medical Examinations'!A1158:M3500,8,FALSE)</f>
        <v>No</v>
      </c>
      <c r="J1160" s="35" t="str">
        <f>VLOOKUP(A1160,'Medical Examinations'!A1158:M3500,9,FALSE)</f>
        <v>OBESITY</v>
      </c>
      <c r="K1160" s="35" t="str">
        <f>VLOOKUP(A1160,'Medical Examinations'!A1158:M3500,10,FALSE)</f>
        <v>DIABETES</v>
      </c>
      <c r="L1160" s="47">
        <f>VLOOKUP(A1160,'Hospitalisation Details'!A159:M2501,12,FALSE)</f>
        <v>25798</v>
      </c>
      <c r="M1160" s="34">
        <f>VLOOKUP(A45,'Hospitalisation Details'!A43:M2385,6,FALSE)</f>
        <v>44423.8</v>
      </c>
      <c r="N1160" s="35" t="str">
        <f>VLOOKUP(A149,'Hospitalisation Details'!A147:M2489,7,FALSE)</f>
        <v>tier - 2</v>
      </c>
      <c r="O1160" s="35" t="str">
        <f>VLOOKUP(A161,'Hospitalisation Details'!A159:M2501,8,FALSE)</f>
        <v>tier - 2</v>
      </c>
      <c r="P1160" s="35" t="str">
        <f>VLOOKUP(A161,'Hospitalisation Details'!A159:M2501,9,FALSE)</f>
        <v>R1011</v>
      </c>
      <c r="Q1160" s="35">
        <f ca="1">VLOOKUP(A1160,'Hospitalisation Details'!A159:M2501,13,FALSE)</f>
        <v>54</v>
      </c>
      <c r="R1160" s="32"/>
    </row>
    <row r="1161" spans="1:18" ht="15.75" x14ac:dyDescent="0.25">
      <c r="A1161" s="43" t="s">
        <v>1203</v>
      </c>
      <c r="B1161" s="35" t="str">
        <f>VLOOKUP(A1161,'Customer Names'!A1158:D3493,3,FALSE)</f>
        <v>Blanco</v>
      </c>
      <c r="C1161" s="35">
        <f>VLOOKUP(A1161,'Medical Examinations'!A1159:M3501,2,FALSE)</f>
        <v>33.25</v>
      </c>
      <c r="D1161" s="35">
        <f>VLOOKUP(A1161,'Medical Examinations'!A1159:M3501,3,FALSE)</f>
        <v>7.42</v>
      </c>
      <c r="E1161" s="35" t="str">
        <f>VLOOKUP(A1161,'Medical Examinations'!A1159:M3501,4,FALSE)</f>
        <v>yes</v>
      </c>
      <c r="F1161" s="35" t="str">
        <f>VLOOKUP(A1161,'Medical Examinations'!A1159:M3501,5,FALSE)</f>
        <v>No</v>
      </c>
      <c r="G1161" s="35" t="str">
        <f>VLOOKUP(A1161,'Medical Examinations'!A1159:M3501,6,FALSE)</f>
        <v>No</v>
      </c>
      <c r="H1161" s="35">
        <f>VLOOKUP(A1161,'Medical Examinations'!$A$2:$M$2344,7,FALSE)</f>
        <v>2</v>
      </c>
      <c r="I1161" s="35" t="str">
        <f>VLOOKUP(A1161,'Medical Examinations'!A1159:M3501,8,FALSE)</f>
        <v>No</v>
      </c>
      <c r="J1161" s="35" t="str">
        <f>VLOOKUP(A1161,'Medical Examinations'!A1159:M3501,9,FALSE)</f>
        <v>OBESITY</v>
      </c>
      <c r="K1161" s="35" t="str">
        <f>VLOOKUP(A1161,'Medical Examinations'!A1159:M3501,10,FALSE)</f>
        <v>DIABETES</v>
      </c>
      <c r="L1161" s="47">
        <f>VLOOKUP(A1161,'Hospitalisation Details'!A160:M2502,12,FALSE)</f>
        <v>25823</v>
      </c>
      <c r="M1161" s="34">
        <f>VLOOKUP(A46,'Hospitalisation Details'!A44:M2386,6,FALSE)</f>
        <v>44400.41</v>
      </c>
      <c r="N1161" s="35" t="str">
        <f>VLOOKUP(A150,'Hospitalisation Details'!A148:M2490,7,FALSE)</f>
        <v>tier - 1</v>
      </c>
      <c r="O1161" s="35" t="str">
        <f>VLOOKUP(A162,'Hospitalisation Details'!A160:M2502,8,FALSE)</f>
        <v>tier - 3</v>
      </c>
      <c r="P1161" s="35" t="str">
        <f>VLOOKUP(A162,'Hospitalisation Details'!A160:M2502,9,FALSE)</f>
        <v>R1023</v>
      </c>
      <c r="Q1161" s="35">
        <f ca="1">VLOOKUP(A1161,'Hospitalisation Details'!A160:M2502,13,FALSE)</f>
        <v>54</v>
      </c>
      <c r="R1161" s="32"/>
    </row>
    <row r="1162" spans="1:18" ht="15.75" x14ac:dyDescent="0.25">
      <c r="A1162" s="42" t="s">
        <v>1202</v>
      </c>
      <c r="B1162" s="35" t="str">
        <f>VLOOKUP(A1162,'Customer Names'!A1159:D3494,3,FALSE)</f>
        <v>Sheptock</v>
      </c>
      <c r="C1162" s="35">
        <f>VLOOKUP(A1162,'Medical Examinations'!A1160:M3502,2,FALSE)</f>
        <v>26.6</v>
      </c>
      <c r="D1162" s="35">
        <f>VLOOKUP(A1162,'Medical Examinations'!A1160:M3502,3,FALSE)</f>
        <v>8.4499999999999993</v>
      </c>
      <c r="E1162" s="35" t="str">
        <f>VLOOKUP(A1162,'Medical Examinations'!A1160:M3502,4,FALSE)</f>
        <v>yes</v>
      </c>
      <c r="F1162" s="35" t="str">
        <f>VLOOKUP(A1162,'Medical Examinations'!A1160:M3502,5,FALSE)</f>
        <v>No</v>
      </c>
      <c r="G1162" s="35" t="str">
        <f>VLOOKUP(A1162,'Medical Examinations'!A1160:M3502,6,FALSE)</f>
        <v>No</v>
      </c>
      <c r="H1162" s="35">
        <f>VLOOKUP(A1162,'Medical Examinations'!$A$2:$M$2344,7,FALSE)</f>
        <v>1</v>
      </c>
      <c r="I1162" s="35" t="str">
        <f>VLOOKUP(A1162,'Medical Examinations'!A1160:M3502,8,FALSE)</f>
        <v>No</v>
      </c>
      <c r="J1162" s="35" t="str">
        <f>VLOOKUP(A1162,'Medical Examinations'!A1160:M3502,9,FALSE)</f>
        <v>OVERWEIGHT</v>
      </c>
      <c r="K1162" s="35" t="str">
        <f>VLOOKUP(A1162,'Medical Examinations'!A1160:M3502,10,FALSE)</f>
        <v>DIABETES</v>
      </c>
      <c r="L1162" s="47">
        <f>VLOOKUP(A1162,'Hospitalisation Details'!A161:M2503,12,FALSE)</f>
        <v>27572</v>
      </c>
      <c r="M1162" s="34">
        <f>VLOOKUP(A47,'Hospitalisation Details'!A45:M2387,6,FALSE)</f>
        <v>44260.75</v>
      </c>
      <c r="N1162" s="35" t="str">
        <f>VLOOKUP(A151,'Hospitalisation Details'!A149:M2491,7,FALSE)</f>
        <v>tier - 1</v>
      </c>
      <c r="O1162" s="35" t="str">
        <f>VLOOKUP(A163,'Hospitalisation Details'!A161:M2503,8,FALSE)</f>
        <v>tier - 3</v>
      </c>
      <c r="P1162" s="35" t="str">
        <f>VLOOKUP(A163,'Hospitalisation Details'!A161:M2503,9,FALSE)</f>
        <v>R1011</v>
      </c>
      <c r="Q1162" s="35">
        <f ca="1">VLOOKUP(A1162,'Hospitalisation Details'!A161:M2503,13,FALSE)</f>
        <v>49</v>
      </c>
      <c r="R1162" s="32"/>
    </row>
    <row r="1163" spans="1:18" ht="15.75" x14ac:dyDescent="0.25">
      <c r="A1163" s="43" t="s">
        <v>1201</v>
      </c>
      <c r="B1163" s="35" t="str">
        <f>VLOOKUP(A1163,'Customer Names'!A1160:D3495,3,FALSE)</f>
        <v>Chruniak</v>
      </c>
      <c r="C1163" s="35">
        <f>VLOOKUP(A1163,'Medical Examinations'!A1161:M3503,2,FALSE)</f>
        <v>26.35</v>
      </c>
      <c r="D1163" s="35">
        <f>VLOOKUP(A1163,'Medical Examinations'!A1161:M3503,3,FALSE)</f>
        <v>6.21</v>
      </c>
      <c r="E1163" s="35" t="str">
        <f>VLOOKUP(A1163,'Medical Examinations'!A1161:M3503,4,FALSE)</f>
        <v>No</v>
      </c>
      <c r="F1163" s="35" t="str">
        <f>VLOOKUP(A1163,'Medical Examinations'!A1161:M3503,5,FALSE)</f>
        <v>No</v>
      </c>
      <c r="G1163" s="35" t="str">
        <f>VLOOKUP(A1163,'Medical Examinations'!A1161:M3503,6,FALSE)</f>
        <v>No</v>
      </c>
      <c r="H1163" s="35">
        <f>VLOOKUP(A1163,'Medical Examinations'!$A$2:$M$2344,7,FALSE)</f>
        <v>2</v>
      </c>
      <c r="I1163" s="35" t="str">
        <f>VLOOKUP(A1163,'Medical Examinations'!A1161:M3503,8,FALSE)</f>
        <v>No</v>
      </c>
      <c r="J1163" s="35" t="str">
        <f>VLOOKUP(A1163,'Medical Examinations'!A1161:M3503,9,FALSE)</f>
        <v>OVERWEIGHT</v>
      </c>
      <c r="K1163" s="35" t="str">
        <f>VLOOKUP(A1163,'Medical Examinations'!A1161:M3503,10,FALSE)</f>
        <v>PREDIABETES</v>
      </c>
      <c r="L1163" s="47">
        <f>VLOOKUP(A1163,'Hospitalisation Details'!A162:M2504,12,FALSE)</f>
        <v>26490</v>
      </c>
      <c r="M1163" s="34">
        <f>VLOOKUP(A48,'Hospitalisation Details'!A46:M2388,6,FALSE)</f>
        <v>44202.65</v>
      </c>
      <c r="N1163" s="35" t="str">
        <f>VLOOKUP(A152,'Hospitalisation Details'!A150:M2492,7,FALSE)</f>
        <v>tier - 1</v>
      </c>
      <c r="O1163" s="35" t="str">
        <f>VLOOKUP(A164,'Hospitalisation Details'!A162:M2504,8,FALSE)</f>
        <v>tier - 2</v>
      </c>
      <c r="P1163" s="35" t="str">
        <f>VLOOKUP(A164,'Hospitalisation Details'!A162:M2504,9,FALSE)</f>
        <v>R1012</v>
      </c>
      <c r="Q1163" s="35">
        <f ca="1">VLOOKUP(A1163,'Hospitalisation Details'!A162:M2504,13,FALSE)</f>
        <v>52</v>
      </c>
      <c r="R1163" s="32"/>
    </row>
    <row r="1164" spans="1:18" ht="15.75" x14ac:dyDescent="0.25">
      <c r="A1164" s="42" t="s">
        <v>1200</v>
      </c>
      <c r="B1164" s="35" t="str">
        <f>VLOOKUP(A1164,'Customer Names'!A1161:D3496,3,FALSE)</f>
        <v>Miller</v>
      </c>
      <c r="C1164" s="35">
        <f>VLOOKUP(A1164,'Medical Examinations'!A1162:M3504,2,FALSE)</f>
        <v>39.994999999999997</v>
      </c>
      <c r="D1164" s="35">
        <f>VLOOKUP(A1164,'Medical Examinations'!A1162:M3504,3,FALSE)</f>
        <v>4.6500000000000004</v>
      </c>
      <c r="E1164" s="35" t="str">
        <f>VLOOKUP(A1164,'Medical Examinations'!A1162:M3504,4,FALSE)</f>
        <v>No</v>
      </c>
      <c r="F1164" s="35" t="str">
        <f>VLOOKUP(A1164,'Medical Examinations'!A1162:M3504,5,FALSE)</f>
        <v>No</v>
      </c>
      <c r="G1164" s="35" t="str">
        <f>VLOOKUP(A1164,'Medical Examinations'!A1162:M3504,6,FALSE)</f>
        <v>No</v>
      </c>
      <c r="H1164" s="35">
        <f>VLOOKUP(A1164,'Medical Examinations'!$A$2:$M$2344,7,FALSE)</f>
        <v>0</v>
      </c>
      <c r="I1164" s="35" t="str">
        <f>VLOOKUP(A1164,'Medical Examinations'!A1162:M3504,8,FALSE)</f>
        <v>No</v>
      </c>
      <c r="J1164" s="35" t="str">
        <f>VLOOKUP(A1164,'Medical Examinations'!A1162:M3504,9,FALSE)</f>
        <v>OBESITY</v>
      </c>
      <c r="K1164" s="35" t="str">
        <f>VLOOKUP(A1164,'Medical Examinations'!A1162:M3504,10,FALSE)</f>
        <v>NORMAL</v>
      </c>
      <c r="L1164" s="47">
        <f>VLOOKUP(A1164,'Hospitalisation Details'!A163:M2505,12,FALSE)</f>
        <v>28387</v>
      </c>
      <c r="M1164" s="34">
        <f>VLOOKUP(A49,'Hospitalisation Details'!A47:M2389,6,FALSE)</f>
        <v>43943.88</v>
      </c>
      <c r="N1164" s="35" t="str">
        <f>VLOOKUP(A153,'Hospitalisation Details'!A151:M2493,7,FALSE)</f>
        <v>tier - 1</v>
      </c>
      <c r="O1164" s="35" t="str">
        <f>VLOOKUP(A165,'Hospitalisation Details'!A163:M2505,8,FALSE)</f>
        <v>tier - 2</v>
      </c>
      <c r="P1164" s="35" t="str">
        <f>VLOOKUP(A165,'Hospitalisation Details'!A163:M2505,9,FALSE)</f>
        <v>R1019</v>
      </c>
      <c r="Q1164" s="35">
        <f ca="1">VLOOKUP(A1164,'Hospitalisation Details'!A163:M2505,13,FALSE)</f>
        <v>47</v>
      </c>
      <c r="R1164" s="32"/>
    </row>
    <row r="1165" spans="1:18" ht="15.75" x14ac:dyDescent="0.25">
      <c r="A1165" s="43" t="s">
        <v>1199</v>
      </c>
      <c r="B1165" s="35" t="str">
        <f>VLOOKUP(A1165,'Customer Names'!A1162:D3497,3,FALSE)</f>
        <v>Theis</v>
      </c>
      <c r="C1165" s="35">
        <f>VLOOKUP(A1165,'Medical Examinations'!A1163:M3505,2,FALSE)</f>
        <v>22.92</v>
      </c>
      <c r="D1165" s="35">
        <f>VLOOKUP(A1165,'Medical Examinations'!A1163:M3505,3,FALSE)</f>
        <v>5.87</v>
      </c>
      <c r="E1165" s="35" t="str">
        <f>VLOOKUP(A1165,'Medical Examinations'!A1163:M3505,4,FALSE)</f>
        <v>yes</v>
      </c>
      <c r="F1165" s="35" t="str">
        <f>VLOOKUP(A1165,'Medical Examinations'!A1163:M3505,5,FALSE)</f>
        <v>No</v>
      </c>
      <c r="G1165" s="35" t="str">
        <f>VLOOKUP(A1165,'Medical Examinations'!A1163:M3505,6,FALSE)</f>
        <v>No</v>
      </c>
      <c r="H1165" s="35">
        <f>VLOOKUP(A1165,'Medical Examinations'!$A$2:$M$2344,7,FALSE)</f>
        <v>1</v>
      </c>
      <c r="I1165" s="35" t="str">
        <f>VLOOKUP(A1165,'Medical Examinations'!A1163:M3505,8,FALSE)</f>
        <v>No</v>
      </c>
      <c r="J1165" s="35" t="str">
        <f>VLOOKUP(A1165,'Medical Examinations'!A1163:M3505,9,FALSE)</f>
        <v>NORMAL WEIGHT</v>
      </c>
      <c r="K1165" s="35" t="str">
        <f>VLOOKUP(A1165,'Medical Examinations'!A1163:M3505,10,FALSE)</f>
        <v>PREDIABETES</v>
      </c>
      <c r="L1165" s="47">
        <f>VLOOKUP(A1165,'Hospitalisation Details'!A164:M2506,12,FALSE)</f>
        <v>23688</v>
      </c>
      <c r="M1165" s="34">
        <f>VLOOKUP(A50,'Hospitalisation Details'!A48:M2390,6,FALSE)</f>
        <v>43921.18</v>
      </c>
      <c r="N1165" s="35" t="str">
        <f>VLOOKUP(A154,'Hospitalisation Details'!A152:M2494,7,FALSE)</f>
        <v>tier - 2</v>
      </c>
      <c r="O1165" s="35" t="str">
        <f>VLOOKUP(A166,'Hospitalisation Details'!A164:M2506,8,FALSE)</f>
        <v>tier - 1</v>
      </c>
      <c r="P1165" s="35" t="str">
        <f>VLOOKUP(A166,'Hospitalisation Details'!A164:M2506,9,FALSE)</f>
        <v>R1013</v>
      </c>
      <c r="Q1165" s="35">
        <f ca="1">VLOOKUP(A1165,'Hospitalisation Details'!A164:M2506,13,FALSE)</f>
        <v>60</v>
      </c>
      <c r="R1165" s="32"/>
    </row>
    <row r="1166" spans="1:18" ht="15.75" x14ac:dyDescent="0.25">
      <c r="A1166" s="42" t="s">
        <v>1198</v>
      </c>
      <c r="B1166" s="35" t="str">
        <f>VLOOKUP(A1166,'Customer Names'!A1163:D3498,3,FALSE)</f>
        <v>Sadler</v>
      </c>
      <c r="C1166" s="35">
        <f>VLOOKUP(A1166,'Medical Examinations'!A1164:M3506,2,FALSE)</f>
        <v>24.78</v>
      </c>
      <c r="D1166" s="35">
        <f>VLOOKUP(A1166,'Medical Examinations'!A1164:M3506,3,FALSE)</f>
        <v>4.24</v>
      </c>
      <c r="E1166" s="35" t="str">
        <f>VLOOKUP(A1166,'Medical Examinations'!A1164:M3506,4,FALSE)</f>
        <v>yes</v>
      </c>
      <c r="F1166" s="35" t="str">
        <f>VLOOKUP(A1166,'Medical Examinations'!A1164:M3506,5,FALSE)</f>
        <v>No</v>
      </c>
      <c r="G1166" s="35" t="str">
        <f>VLOOKUP(A1166,'Medical Examinations'!A1164:M3506,6,FALSE)</f>
        <v>No</v>
      </c>
      <c r="H1166" s="35">
        <f>VLOOKUP(A1166,'Medical Examinations'!$A$2:$M$2344,7,FALSE)</f>
        <v>2</v>
      </c>
      <c r="I1166" s="35" t="str">
        <f>VLOOKUP(A1166,'Medical Examinations'!A1164:M3506,8,FALSE)</f>
        <v>No</v>
      </c>
      <c r="J1166" s="35" t="str">
        <f>VLOOKUP(A1166,'Medical Examinations'!A1164:M3506,9,FALSE)</f>
        <v>NORMAL WEIGHT</v>
      </c>
      <c r="K1166" s="35" t="str">
        <f>VLOOKUP(A1166,'Medical Examinations'!A1164:M3506,10,FALSE)</f>
        <v>NORMAL</v>
      </c>
      <c r="L1166" s="47">
        <f>VLOOKUP(A1166,'Hospitalisation Details'!A165:M2507,12,FALSE)</f>
        <v>24366</v>
      </c>
      <c r="M1166" s="34">
        <f>VLOOKUP(A51,'Hospitalisation Details'!A49:M2391,6,FALSE)</f>
        <v>43896.38</v>
      </c>
      <c r="N1166" s="35" t="str">
        <f>VLOOKUP(A155,'Hospitalisation Details'!A153:M2495,7,FALSE)</f>
        <v>tier - 2</v>
      </c>
      <c r="O1166" s="35" t="str">
        <f>VLOOKUP(A167,'Hospitalisation Details'!A165:M2507,8,FALSE)</f>
        <v>tier - 2</v>
      </c>
      <c r="P1166" s="35" t="str">
        <f>VLOOKUP(A167,'Hospitalisation Details'!A165:M2507,9,FALSE)</f>
        <v>R1012</v>
      </c>
      <c r="Q1166" s="35">
        <f ca="1">VLOOKUP(A1166,'Hospitalisation Details'!A165:M2507,13,FALSE)</f>
        <v>58</v>
      </c>
      <c r="R1166" s="32"/>
    </row>
    <row r="1167" spans="1:18" ht="15.75" x14ac:dyDescent="0.25">
      <c r="A1167" s="43" t="s">
        <v>1197</v>
      </c>
      <c r="B1167" s="35" t="str">
        <f>VLOOKUP(A1167,'Customer Names'!A1164:D3499,3,FALSE)</f>
        <v>Auger</v>
      </c>
      <c r="C1167" s="35">
        <f>VLOOKUP(A1167,'Medical Examinations'!A1165:M3507,2,FALSE)</f>
        <v>34.07</v>
      </c>
      <c r="D1167" s="35">
        <f>VLOOKUP(A1167,'Medical Examinations'!A1165:M3507,3,FALSE)</f>
        <v>7.81</v>
      </c>
      <c r="E1167" s="35" t="str">
        <f>VLOOKUP(A1167,'Medical Examinations'!A1165:M3507,4,FALSE)</f>
        <v>yes</v>
      </c>
      <c r="F1167" s="35" t="str">
        <f>VLOOKUP(A1167,'Medical Examinations'!A1165:M3507,5,FALSE)</f>
        <v>No</v>
      </c>
      <c r="G1167" s="35" t="str">
        <f>VLOOKUP(A1167,'Medical Examinations'!A1165:M3507,6,FALSE)</f>
        <v>No</v>
      </c>
      <c r="H1167" s="35">
        <f>VLOOKUP(A1167,'Medical Examinations'!$A$2:$M$2344,7,FALSE)</f>
        <v>0</v>
      </c>
      <c r="I1167" s="35" t="str">
        <f>VLOOKUP(A1167,'Medical Examinations'!A1165:M3507,8,FALSE)</f>
        <v>No</v>
      </c>
      <c r="J1167" s="35" t="str">
        <f>VLOOKUP(A1167,'Medical Examinations'!A1165:M3507,9,FALSE)</f>
        <v>OBESITY</v>
      </c>
      <c r="K1167" s="35" t="str">
        <f>VLOOKUP(A1167,'Medical Examinations'!A1165:M3507,10,FALSE)</f>
        <v>DIABETES</v>
      </c>
      <c r="L1167" s="47">
        <f>VLOOKUP(A1167,'Hospitalisation Details'!A166:M2508,12,FALSE)</f>
        <v>29806</v>
      </c>
      <c r="M1167" s="34">
        <f>VLOOKUP(A52,'Hospitalisation Details'!A50:M2392,6,FALSE)</f>
        <v>43817.45</v>
      </c>
      <c r="N1167" s="35" t="str">
        <f>VLOOKUP(A156,'Hospitalisation Details'!A154:M2496,7,FALSE)</f>
        <v>tier - 2</v>
      </c>
      <c r="O1167" s="35" t="str">
        <f>VLOOKUP(A168,'Hospitalisation Details'!A166:M2508,8,FALSE)</f>
        <v>tier - 1</v>
      </c>
      <c r="P1167" s="35" t="str">
        <f>VLOOKUP(A168,'Hospitalisation Details'!A166:M2508,9,FALSE)</f>
        <v>R1011</v>
      </c>
      <c r="Q1167" s="35">
        <f ca="1">VLOOKUP(A1167,'Hospitalisation Details'!A166:M2508,13,FALSE)</f>
        <v>43</v>
      </c>
      <c r="R1167" s="32"/>
    </row>
    <row r="1168" spans="1:18" ht="15.75" x14ac:dyDescent="0.25">
      <c r="A1168" s="42" t="s">
        <v>1196</v>
      </c>
      <c r="B1168" s="35" t="str">
        <f>VLOOKUP(A1168,'Customer Names'!A1165:D3500,3,FALSE)</f>
        <v>Steadman</v>
      </c>
      <c r="C1168" s="35">
        <f>VLOOKUP(A1168,'Medical Examinations'!A1166:M3508,2,FALSE)</f>
        <v>30.14</v>
      </c>
      <c r="D1168" s="35">
        <f>VLOOKUP(A1168,'Medical Examinations'!A1166:M3508,3,FALSE)</f>
        <v>9.85</v>
      </c>
      <c r="E1168" s="35" t="str">
        <f>VLOOKUP(A1168,'Medical Examinations'!A1166:M3508,4,FALSE)</f>
        <v>No</v>
      </c>
      <c r="F1168" s="35" t="str">
        <f>VLOOKUP(A1168,'Medical Examinations'!A1166:M3508,5,FALSE)</f>
        <v>No</v>
      </c>
      <c r="G1168" s="35" t="str">
        <f>VLOOKUP(A1168,'Medical Examinations'!A1166:M3508,6,FALSE)</f>
        <v>No</v>
      </c>
      <c r="H1168" s="35">
        <f>VLOOKUP(A1168,'Medical Examinations'!$A$2:$M$2344,7,FALSE)</f>
        <v>0</v>
      </c>
      <c r="I1168" s="35" t="str">
        <f>VLOOKUP(A1168,'Medical Examinations'!A1166:M3508,8,FALSE)</f>
        <v>No</v>
      </c>
      <c r="J1168" s="35" t="str">
        <f>VLOOKUP(A1168,'Medical Examinations'!A1166:M3508,9,FALSE)</f>
        <v>OBESITY</v>
      </c>
      <c r="K1168" s="35" t="str">
        <f>VLOOKUP(A1168,'Medical Examinations'!A1166:M3508,10,FALSE)</f>
        <v>DIABETES</v>
      </c>
      <c r="L1168" s="47">
        <f>VLOOKUP(A1168,'Hospitalisation Details'!A167:M2509,12,FALSE)</f>
        <v>27218</v>
      </c>
      <c r="M1168" s="34">
        <f>VLOOKUP(A53,'Hospitalisation Details'!A51:M2393,6,FALSE)</f>
        <v>43813.87</v>
      </c>
      <c r="N1168" s="35" t="str">
        <f>VLOOKUP(A157,'Hospitalisation Details'!A155:M2497,7,FALSE)</f>
        <v>tier - 1</v>
      </c>
      <c r="O1168" s="35" t="str">
        <f>VLOOKUP(A169,'Hospitalisation Details'!A167:M2509,8,FALSE)</f>
        <v>tier - 3</v>
      </c>
      <c r="P1168" s="35" t="str">
        <f>VLOOKUP(A169,'Hospitalisation Details'!A167:M2509,9,FALSE)</f>
        <v>R1011</v>
      </c>
      <c r="Q1168" s="35">
        <f ca="1">VLOOKUP(A1168,'Hospitalisation Details'!A167:M2509,13,FALSE)</f>
        <v>50</v>
      </c>
      <c r="R1168" s="32"/>
    </row>
    <row r="1169" spans="1:18" ht="15.75" x14ac:dyDescent="0.25">
      <c r="A1169" s="43" t="s">
        <v>1195</v>
      </c>
      <c r="B1169" s="35" t="str">
        <f>VLOOKUP(A1169,'Customer Names'!A1166:D3501,3,FALSE)</f>
        <v>McCarron</v>
      </c>
      <c r="C1169" s="35">
        <f>VLOOKUP(A1169,'Medical Examinations'!A1167:M3509,2,FALSE)</f>
        <v>18.05</v>
      </c>
      <c r="D1169" s="35">
        <f>VLOOKUP(A1169,'Medical Examinations'!A1167:M3509,3,FALSE)</f>
        <v>6.94</v>
      </c>
      <c r="E1169" s="35" t="str">
        <f>VLOOKUP(A1169,'Medical Examinations'!A1167:M3509,4,FALSE)</f>
        <v>No</v>
      </c>
      <c r="F1169" s="35" t="str">
        <f>VLOOKUP(A1169,'Medical Examinations'!A1167:M3509,5,FALSE)</f>
        <v>No</v>
      </c>
      <c r="G1169" s="35" t="str">
        <f>VLOOKUP(A1169,'Medical Examinations'!A1167:M3509,6,FALSE)</f>
        <v>No</v>
      </c>
      <c r="H1169" s="35">
        <f>VLOOKUP(A1169,'Medical Examinations'!$A$2:$M$2344,7,FALSE)</f>
        <v>0</v>
      </c>
      <c r="I1169" s="35" t="str">
        <f>VLOOKUP(A1169,'Medical Examinations'!A1167:M3509,8,FALSE)</f>
        <v>No</v>
      </c>
      <c r="J1169" s="35" t="str">
        <f>VLOOKUP(A1169,'Medical Examinations'!A1167:M3509,9,FALSE)</f>
        <v>UNDERWEIGHT</v>
      </c>
      <c r="K1169" s="35" t="str">
        <f>VLOOKUP(A1169,'Medical Examinations'!A1167:M3509,10,FALSE)</f>
        <v>DIABETES</v>
      </c>
      <c r="L1169" s="47">
        <f>VLOOKUP(A1169,'Hospitalisation Details'!A168:M2510,12,FALSE)</f>
        <v>26133</v>
      </c>
      <c r="M1169" s="34">
        <f>VLOOKUP(A54,'Hospitalisation Details'!A52:M2394,6,FALSE)</f>
        <v>43753.34</v>
      </c>
      <c r="N1169" s="35" t="str">
        <f>VLOOKUP(A158,'Hospitalisation Details'!A156:M2498,7,FALSE)</f>
        <v>tier - 1</v>
      </c>
      <c r="O1169" s="35" t="str">
        <f>VLOOKUP(A170,'Hospitalisation Details'!A168:M2510,8,FALSE)</f>
        <v>tier - 3</v>
      </c>
      <c r="P1169" s="35" t="str">
        <f>VLOOKUP(A170,'Hospitalisation Details'!A168:M2510,9,FALSE)</f>
        <v>R1011</v>
      </c>
      <c r="Q1169" s="35">
        <f ca="1">VLOOKUP(A1169,'Hospitalisation Details'!A168:M2510,13,FALSE)</f>
        <v>53</v>
      </c>
      <c r="R1169" s="32"/>
    </row>
    <row r="1170" spans="1:18" ht="15.75" x14ac:dyDescent="0.25">
      <c r="A1170" s="42" t="s">
        <v>1194</v>
      </c>
      <c r="B1170" s="35" t="str">
        <f>VLOOKUP(A1170,'Customer Names'!A1167:D3502,3,FALSE)</f>
        <v>Roecker</v>
      </c>
      <c r="C1170" s="35">
        <f>VLOOKUP(A1170,'Medical Examinations'!A1168:M3510,2,FALSE)</f>
        <v>37.4</v>
      </c>
      <c r="D1170" s="35">
        <f>VLOOKUP(A1170,'Medical Examinations'!A1168:M3510,3,FALSE)</f>
        <v>11.3</v>
      </c>
      <c r="E1170" s="35" t="str">
        <f>VLOOKUP(A1170,'Medical Examinations'!A1168:M3510,4,FALSE)</f>
        <v>yes</v>
      </c>
      <c r="F1170" s="35" t="str">
        <f>VLOOKUP(A1170,'Medical Examinations'!A1168:M3510,5,FALSE)</f>
        <v>No</v>
      </c>
      <c r="G1170" s="35" t="str">
        <f>VLOOKUP(A1170,'Medical Examinations'!A1168:M3510,6,FALSE)</f>
        <v>No</v>
      </c>
      <c r="H1170" s="35">
        <f>VLOOKUP(A1170,'Medical Examinations'!$A$2:$M$2344,7,FALSE)</f>
        <v>2</v>
      </c>
      <c r="I1170" s="35" t="str">
        <f>VLOOKUP(A1170,'Medical Examinations'!A1168:M3510,8,FALSE)</f>
        <v>No</v>
      </c>
      <c r="J1170" s="35" t="str">
        <f>VLOOKUP(A1170,'Medical Examinations'!A1168:M3510,9,FALSE)</f>
        <v>OBESITY</v>
      </c>
      <c r="K1170" s="35" t="str">
        <f>VLOOKUP(A1170,'Medical Examinations'!A1168:M3510,10,FALSE)</f>
        <v>DIABETES</v>
      </c>
      <c r="L1170" s="47">
        <f>VLOOKUP(A1170,'Hospitalisation Details'!A169:M2511,12,FALSE)</f>
        <v>25841</v>
      </c>
      <c r="M1170" s="34">
        <f>VLOOKUP(A55,'Hospitalisation Details'!A53:M2395,6,FALSE)</f>
        <v>43578.94</v>
      </c>
      <c r="N1170" s="35" t="str">
        <f>VLOOKUP(A159,'Hospitalisation Details'!A157:M2499,7,FALSE)</f>
        <v>tier - 2</v>
      </c>
      <c r="O1170" s="35" t="str">
        <f>VLOOKUP(A171,'Hospitalisation Details'!A169:M2511,8,FALSE)</f>
        <v>tier - 1</v>
      </c>
      <c r="P1170" s="35" t="str">
        <f>VLOOKUP(A171,'Hospitalisation Details'!A169:M2511,9,FALSE)</f>
        <v>R1024</v>
      </c>
      <c r="Q1170" s="35">
        <f ca="1">VLOOKUP(A1170,'Hospitalisation Details'!A169:M2511,13,FALSE)</f>
        <v>54</v>
      </c>
      <c r="R1170" s="32"/>
    </row>
    <row r="1171" spans="1:18" ht="15.75" x14ac:dyDescent="0.25">
      <c r="A1171" s="43" t="s">
        <v>1193</v>
      </c>
      <c r="B1171" s="35" t="str">
        <f>VLOOKUP(A1171,'Customer Names'!A1168:D3503,3,FALSE)</f>
        <v>Giumarra</v>
      </c>
      <c r="C1171" s="35">
        <f>VLOOKUP(A1171,'Medical Examinations'!A1169:M3511,2,FALSE)</f>
        <v>25.75</v>
      </c>
      <c r="D1171" s="35">
        <f>VLOOKUP(A1171,'Medical Examinations'!A1169:M3511,3,FALSE)</f>
        <v>9.23</v>
      </c>
      <c r="E1171" s="35" t="str">
        <f>VLOOKUP(A1171,'Medical Examinations'!A1169:M3511,4,FALSE)</f>
        <v>No</v>
      </c>
      <c r="F1171" s="35" t="str">
        <f>VLOOKUP(A1171,'Medical Examinations'!A1169:M3511,5,FALSE)</f>
        <v>No</v>
      </c>
      <c r="G1171" s="35" t="str">
        <f>VLOOKUP(A1171,'Medical Examinations'!A1169:M3511,6,FALSE)</f>
        <v>No</v>
      </c>
      <c r="H1171" s="35">
        <f>VLOOKUP(A1171,'Medical Examinations'!$A$2:$M$2344,7,FALSE)</f>
        <v>0</v>
      </c>
      <c r="I1171" s="35" t="str">
        <f>VLOOKUP(A1171,'Medical Examinations'!A1169:M3511,8,FALSE)</f>
        <v>No</v>
      </c>
      <c r="J1171" s="35" t="str">
        <f>VLOOKUP(A1171,'Medical Examinations'!A1169:M3511,9,FALSE)</f>
        <v>OVERWEIGHT</v>
      </c>
      <c r="K1171" s="35" t="str">
        <f>VLOOKUP(A1171,'Medical Examinations'!A1169:M3511,10,FALSE)</f>
        <v>DIABETES</v>
      </c>
      <c r="L1171" s="47">
        <f>VLOOKUP(A1171,'Hospitalisation Details'!A170:M2512,12,FALSE)</f>
        <v>25011</v>
      </c>
      <c r="M1171" s="34">
        <f>VLOOKUP(A56,'Hospitalisation Details'!A54:M2396,6,FALSE)</f>
        <v>43254.42</v>
      </c>
      <c r="N1171" s="35" t="str">
        <f>VLOOKUP(A160,'Hospitalisation Details'!A158:M2500,7,FALSE)</f>
        <v>tier - 1</v>
      </c>
      <c r="O1171" s="35" t="str">
        <f>VLOOKUP(A172,'Hospitalisation Details'!A170:M2512,8,FALSE)</f>
        <v>tier - 2</v>
      </c>
      <c r="P1171" s="35" t="str">
        <f>VLOOKUP(A172,'Hospitalisation Details'!A170:M2512,9,FALSE)</f>
        <v>R1011</v>
      </c>
      <c r="Q1171" s="35">
        <f ca="1">VLOOKUP(A1171,'Hospitalisation Details'!A170:M2512,13,FALSE)</f>
        <v>56</v>
      </c>
      <c r="R1171" s="32"/>
    </row>
    <row r="1172" spans="1:18" ht="15.75" x14ac:dyDescent="0.25">
      <c r="A1172" s="42" t="s">
        <v>1192</v>
      </c>
      <c r="B1172" s="35" t="str">
        <f>VLOOKUP(A1172,'Customer Names'!A1169:D3504,3,FALSE)</f>
        <v>Peters</v>
      </c>
      <c r="C1172" s="35">
        <f>VLOOKUP(A1172,'Medical Examinations'!A1170:M3512,2,FALSE)</f>
        <v>32.299999999999997</v>
      </c>
      <c r="D1172" s="35">
        <f>VLOOKUP(A1172,'Medical Examinations'!A1170:M3512,3,FALSE)</f>
        <v>4.37</v>
      </c>
      <c r="E1172" s="35" t="str">
        <f>VLOOKUP(A1172,'Medical Examinations'!A1170:M3512,4,FALSE)</f>
        <v>No</v>
      </c>
      <c r="F1172" s="35" t="str">
        <f>VLOOKUP(A1172,'Medical Examinations'!A1170:M3512,5,FALSE)</f>
        <v>No</v>
      </c>
      <c r="G1172" s="35" t="str">
        <f>VLOOKUP(A1172,'Medical Examinations'!A1170:M3512,6,FALSE)</f>
        <v>No</v>
      </c>
      <c r="H1172" s="35">
        <f>VLOOKUP(A1172,'Medical Examinations'!$A$2:$M$2344,7,FALSE)</f>
        <v>2</v>
      </c>
      <c r="I1172" s="35" t="str">
        <f>VLOOKUP(A1172,'Medical Examinations'!A1170:M3512,8,FALSE)</f>
        <v>No</v>
      </c>
      <c r="J1172" s="35" t="str">
        <f>VLOOKUP(A1172,'Medical Examinations'!A1170:M3512,9,FALSE)</f>
        <v>OBESITY</v>
      </c>
      <c r="K1172" s="35" t="str">
        <f>VLOOKUP(A1172,'Medical Examinations'!A1170:M3512,10,FALSE)</f>
        <v>NORMAL</v>
      </c>
      <c r="L1172" s="47">
        <f>VLOOKUP(A1172,'Hospitalisation Details'!A171:M2513,12,FALSE)</f>
        <v>26595</v>
      </c>
      <c r="M1172" s="34">
        <f>VLOOKUP(A57,'Hospitalisation Details'!A55:M2397,6,FALSE)</f>
        <v>43073.760000000002</v>
      </c>
      <c r="N1172" s="35" t="str">
        <f>VLOOKUP(A161,'Hospitalisation Details'!A159:M2501,7,FALSE)</f>
        <v>tier - 2</v>
      </c>
      <c r="O1172" s="35" t="str">
        <f>VLOOKUP(A173,'Hospitalisation Details'!A171:M2513,8,FALSE)</f>
        <v>tier - 3</v>
      </c>
      <c r="P1172" s="35" t="str">
        <f>VLOOKUP(A173,'Hospitalisation Details'!A171:M2513,9,FALSE)</f>
        <v>UNKNOWN</v>
      </c>
      <c r="Q1172" s="35">
        <f ca="1">VLOOKUP(A1172,'Hospitalisation Details'!A171:M2513,13,FALSE)</f>
        <v>52</v>
      </c>
      <c r="R1172" s="32"/>
    </row>
    <row r="1173" spans="1:18" ht="15.75" x14ac:dyDescent="0.25">
      <c r="A1173" s="43" t="s">
        <v>1191</v>
      </c>
      <c r="B1173" s="35" t="str">
        <f>VLOOKUP(A1173,'Customer Names'!A1170:D3505,3,FALSE)</f>
        <v>Bower</v>
      </c>
      <c r="C1173" s="35">
        <f>VLOOKUP(A1173,'Medical Examinations'!A1171:M3513,2,FALSE)</f>
        <v>28.61</v>
      </c>
      <c r="D1173" s="35">
        <f>VLOOKUP(A1173,'Medical Examinations'!A1171:M3513,3,FALSE)</f>
        <v>5.76</v>
      </c>
      <c r="E1173" s="35" t="str">
        <f>VLOOKUP(A1173,'Medical Examinations'!A1171:M3513,4,FALSE)</f>
        <v>No</v>
      </c>
      <c r="F1173" s="35" t="str">
        <f>VLOOKUP(A1173,'Medical Examinations'!A1171:M3513,5,FALSE)</f>
        <v>No</v>
      </c>
      <c r="G1173" s="35" t="str">
        <f>VLOOKUP(A1173,'Medical Examinations'!A1171:M3513,6,FALSE)</f>
        <v>Yes</v>
      </c>
      <c r="H1173" s="35">
        <f>VLOOKUP(A1173,'Medical Examinations'!$A$2:$M$2344,7,FALSE)</f>
        <v>1</v>
      </c>
      <c r="I1173" s="35" t="str">
        <f>VLOOKUP(A1173,'Medical Examinations'!A1171:M3513,8,FALSE)</f>
        <v>No</v>
      </c>
      <c r="J1173" s="35" t="str">
        <f>VLOOKUP(A1173,'Medical Examinations'!A1171:M3513,9,FALSE)</f>
        <v>OVERWEIGHT</v>
      </c>
      <c r="K1173" s="35" t="str">
        <f>VLOOKUP(A1173,'Medical Examinations'!A1171:M3513,10,FALSE)</f>
        <v>PREDIABETES</v>
      </c>
      <c r="L1173" s="47">
        <f>VLOOKUP(A1173,'Hospitalisation Details'!A172:M2514,12,FALSE)</f>
        <v>29208</v>
      </c>
      <c r="M1173" s="34">
        <f>VLOOKUP(A58,'Hospitalisation Details'!A56:M2398,6,FALSE)</f>
        <v>42983.46</v>
      </c>
      <c r="N1173" s="35" t="str">
        <f>VLOOKUP(A162,'Hospitalisation Details'!A160:M2502,7,FALSE)</f>
        <v>tier - 2</v>
      </c>
      <c r="O1173" s="35" t="str">
        <f>VLOOKUP(A174,'Hospitalisation Details'!A172:M2514,8,FALSE)</f>
        <v>tier - 2</v>
      </c>
      <c r="P1173" s="35" t="str">
        <f>VLOOKUP(A174,'Hospitalisation Details'!A172:M2514,9,FALSE)</f>
        <v>R1013</v>
      </c>
      <c r="Q1173" s="35">
        <f ca="1">VLOOKUP(A1173,'Hospitalisation Details'!A172:M2514,13,FALSE)</f>
        <v>45</v>
      </c>
      <c r="R1173" s="32"/>
    </row>
    <row r="1174" spans="1:18" ht="15.75" x14ac:dyDescent="0.25">
      <c r="A1174" s="42" t="s">
        <v>1190</v>
      </c>
      <c r="B1174" s="35" t="str">
        <f>VLOOKUP(A1174,'Customer Names'!A1171:D3506,3,FALSE)</f>
        <v>Chen</v>
      </c>
      <c r="C1174" s="35">
        <f>VLOOKUP(A1174,'Medical Examinations'!A1172:M3514,2,FALSE)</f>
        <v>45.41</v>
      </c>
      <c r="D1174" s="35">
        <f>VLOOKUP(A1174,'Medical Examinations'!A1172:M3514,3,FALSE)</f>
        <v>4.96</v>
      </c>
      <c r="E1174" s="35" t="str">
        <f>VLOOKUP(A1174,'Medical Examinations'!A1172:M3514,4,FALSE)</f>
        <v>No</v>
      </c>
      <c r="F1174" s="35" t="str">
        <f>VLOOKUP(A1174,'Medical Examinations'!A1172:M3514,5,FALSE)</f>
        <v>No</v>
      </c>
      <c r="G1174" s="35" t="str">
        <f>VLOOKUP(A1174,'Medical Examinations'!A1172:M3514,6,FALSE)</f>
        <v>No</v>
      </c>
      <c r="H1174" s="35">
        <f>VLOOKUP(A1174,'Medical Examinations'!$A$2:$M$2344,7,FALSE)</f>
        <v>1</v>
      </c>
      <c r="I1174" s="35" t="str">
        <f>VLOOKUP(A1174,'Medical Examinations'!A1172:M3514,8,FALSE)</f>
        <v>No</v>
      </c>
      <c r="J1174" s="35" t="str">
        <f>VLOOKUP(A1174,'Medical Examinations'!A1172:M3514,9,FALSE)</f>
        <v>OBESITY</v>
      </c>
      <c r="K1174" s="35" t="str">
        <f>VLOOKUP(A1174,'Medical Examinations'!A1172:M3514,10,FALSE)</f>
        <v>NORMAL</v>
      </c>
      <c r="L1174" s="47">
        <f>VLOOKUP(A1174,'Hospitalisation Details'!A173:M2515,12,FALSE)</f>
        <v>35969</v>
      </c>
      <c r="M1174" s="34">
        <f>VLOOKUP(A59,'Hospitalisation Details'!A57:M2399,6,FALSE)</f>
        <v>42969.85</v>
      </c>
      <c r="N1174" s="35" t="str">
        <f>VLOOKUP(A163,'Hospitalisation Details'!A161:M2503,7,FALSE)</f>
        <v>tier - 2</v>
      </c>
      <c r="O1174" s="35" t="str">
        <f>VLOOKUP(A175,'Hospitalisation Details'!A173:M2515,8,FALSE)</f>
        <v>tier - 3</v>
      </c>
      <c r="P1174" s="35" t="str">
        <f>VLOOKUP(A175,'Hospitalisation Details'!A173:M2515,9,FALSE)</f>
        <v>R1011</v>
      </c>
      <c r="Q1174" s="35">
        <f ca="1">VLOOKUP(A1174,'Hospitalisation Details'!A173:M2515,13,FALSE)</f>
        <v>26</v>
      </c>
      <c r="R1174" s="32"/>
    </row>
    <row r="1175" spans="1:18" ht="15.75" x14ac:dyDescent="0.25">
      <c r="A1175" s="43" t="s">
        <v>1189</v>
      </c>
      <c r="B1175" s="35" t="str">
        <f>VLOOKUP(A1175,'Customer Names'!A1172:D3507,3,FALSE)</f>
        <v>Capriccioso</v>
      </c>
      <c r="C1175" s="35">
        <f>VLOOKUP(A1175,'Medical Examinations'!A1173:M3515,2,FALSE)</f>
        <v>31.2</v>
      </c>
      <c r="D1175" s="35">
        <f>VLOOKUP(A1175,'Medical Examinations'!A1173:M3515,3,FALSE)</f>
        <v>11.04</v>
      </c>
      <c r="E1175" s="35" t="str">
        <f>VLOOKUP(A1175,'Medical Examinations'!A1173:M3515,4,FALSE)</f>
        <v>yes</v>
      </c>
      <c r="F1175" s="35" t="str">
        <f>VLOOKUP(A1175,'Medical Examinations'!A1173:M3515,5,FALSE)</f>
        <v>No</v>
      </c>
      <c r="G1175" s="35" t="str">
        <f>VLOOKUP(A1175,'Medical Examinations'!A1173:M3515,6,FALSE)</f>
        <v>No</v>
      </c>
      <c r="H1175" s="35">
        <f>VLOOKUP(A1175,'Medical Examinations'!$A$2:$M$2344,7,FALSE)</f>
        <v>2</v>
      </c>
      <c r="I1175" s="35" t="str">
        <f>VLOOKUP(A1175,'Medical Examinations'!A1173:M3515,8,FALSE)</f>
        <v>No</v>
      </c>
      <c r="J1175" s="35" t="str">
        <f>VLOOKUP(A1175,'Medical Examinations'!A1173:M3515,9,FALSE)</f>
        <v>OBESITY</v>
      </c>
      <c r="K1175" s="35" t="str">
        <f>VLOOKUP(A1175,'Medical Examinations'!A1173:M3515,10,FALSE)</f>
        <v>DIABETES</v>
      </c>
      <c r="L1175" s="47">
        <f>VLOOKUP(A1175,'Hospitalisation Details'!A174:M2516,12,FALSE)</f>
        <v>25918</v>
      </c>
      <c r="M1175" s="34">
        <f>VLOOKUP(A60,'Hospitalisation Details'!A58:M2400,6,FALSE)</f>
        <v>42856.84</v>
      </c>
      <c r="N1175" s="35" t="str">
        <f>VLOOKUP(A164,'Hospitalisation Details'!A162:M2504,7,FALSE)</f>
        <v>tier - 2</v>
      </c>
      <c r="O1175" s="35" t="str">
        <f>VLOOKUP(A176,'Hospitalisation Details'!A174:M2516,8,FALSE)</f>
        <v>tier - 1</v>
      </c>
      <c r="P1175" s="35" t="str">
        <f>VLOOKUP(A176,'Hospitalisation Details'!A174:M2516,9,FALSE)</f>
        <v>R1011</v>
      </c>
      <c r="Q1175" s="35">
        <f ca="1">VLOOKUP(A1175,'Hospitalisation Details'!A174:M2516,13,FALSE)</f>
        <v>54</v>
      </c>
      <c r="R1175" s="32"/>
    </row>
    <row r="1176" spans="1:18" ht="15.75" x14ac:dyDescent="0.25">
      <c r="A1176" s="42" t="s">
        <v>1188</v>
      </c>
      <c r="B1176" s="35" t="str">
        <f>VLOOKUP(A1176,'Customer Names'!A1173:D3508,3,FALSE)</f>
        <v>Starbuck</v>
      </c>
      <c r="C1176" s="35">
        <f>VLOOKUP(A1176,'Medical Examinations'!A1174:M3516,2,FALSE)</f>
        <v>29.83</v>
      </c>
      <c r="D1176" s="35">
        <f>VLOOKUP(A1176,'Medical Examinations'!A1174:M3516,3,FALSE)</f>
        <v>7.81</v>
      </c>
      <c r="E1176" s="35" t="str">
        <f>VLOOKUP(A1176,'Medical Examinations'!A1174:M3516,4,FALSE)</f>
        <v>yes</v>
      </c>
      <c r="F1176" s="35" t="str">
        <f>VLOOKUP(A1176,'Medical Examinations'!A1174:M3516,5,FALSE)</f>
        <v>No</v>
      </c>
      <c r="G1176" s="35" t="str">
        <f>VLOOKUP(A1176,'Medical Examinations'!A1174:M3516,6,FALSE)</f>
        <v>No</v>
      </c>
      <c r="H1176" s="35">
        <f>VLOOKUP(A1176,'Medical Examinations'!$A$2:$M$2344,7,FALSE)</f>
        <v>1</v>
      </c>
      <c r="I1176" s="35" t="str">
        <f>VLOOKUP(A1176,'Medical Examinations'!A1174:M3516,8,FALSE)</f>
        <v>No</v>
      </c>
      <c r="J1176" s="35" t="str">
        <f>VLOOKUP(A1176,'Medical Examinations'!A1174:M3516,9,FALSE)</f>
        <v>OVERWEIGHT</v>
      </c>
      <c r="K1176" s="35" t="str">
        <f>VLOOKUP(A1176,'Medical Examinations'!A1174:M3516,10,FALSE)</f>
        <v>DIABETES</v>
      </c>
      <c r="L1176" s="47">
        <f>VLOOKUP(A1176,'Hospitalisation Details'!A175:M2517,12,FALSE)</f>
        <v>27696</v>
      </c>
      <c r="M1176" s="34">
        <f>VLOOKUP(A61,'Hospitalisation Details'!A59:M2401,6,FALSE)</f>
        <v>42764.12</v>
      </c>
      <c r="N1176" s="35" t="str">
        <f>VLOOKUP(A165,'Hospitalisation Details'!A163:M2505,7,FALSE)</f>
        <v>tier - 1</v>
      </c>
      <c r="O1176" s="35" t="str">
        <f>VLOOKUP(A177,'Hospitalisation Details'!A175:M2517,8,FALSE)</f>
        <v>tier - 2</v>
      </c>
      <c r="P1176" s="35" t="str">
        <f>VLOOKUP(A177,'Hospitalisation Details'!A175:M2517,9,FALSE)</f>
        <v>R1011</v>
      </c>
      <c r="Q1176" s="35">
        <f ca="1">VLOOKUP(A1176,'Hospitalisation Details'!A175:M2517,13,FALSE)</f>
        <v>49</v>
      </c>
      <c r="R1176" s="32"/>
    </row>
    <row r="1177" spans="1:18" ht="15.75" x14ac:dyDescent="0.25">
      <c r="A1177" s="43" t="s">
        <v>1187</v>
      </c>
      <c r="B1177" s="35" t="str">
        <f>VLOOKUP(A1177,'Customer Names'!A1174:D3509,3,FALSE)</f>
        <v>McMahon</v>
      </c>
      <c r="C1177" s="35">
        <f>VLOOKUP(A1177,'Medical Examinations'!A1175:M3517,2,FALSE)</f>
        <v>29.06</v>
      </c>
      <c r="D1177" s="35">
        <f>VLOOKUP(A1177,'Medical Examinations'!A1175:M3517,3,FALSE)</f>
        <v>4.55</v>
      </c>
      <c r="E1177" s="35" t="str">
        <f>VLOOKUP(A1177,'Medical Examinations'!A1175:M3517,4,FALSE)</f>
        <v>No</v>
      </c>
      <c r="F1177" s="35" t="str">
        <f>VLOOKUP(A1177,'Medical Examinations'!A1175:M3517,5,FALSE)</f>
        <v>No</v>
      </c>
      <c r="G1177" s="35" t="str">
        <f>VLOOKUP(A1177,'Medical Examinations'!A1175:M3517,6,FALSE)</f>
        <v>No</v>
      </c>
      <c r="H1177" s="35">
        <f>VLOOKUP(A1177,'Medical Examinations'!$A$2:$M$2344,7,FALSE)</f>
        <v>0</v>
      </c>
      <c r="I1177" s="35" t="str">
        <f>VLOOKUP(A1177,'Medical Examinations'!A1175:M3517,8,FALSE)</f>
        <v>No</v>
      </c>
      <c r="J1177" s="35" t="str">
        <f>VLOOKUP(A1177,'Medical Examinations'!A1175:M3517,9,FALSE)</f>
        <v>OVERWEIGHT</v>
      </c>
      <c r="K1177" s="35" t="str">
        <f>VLOOKUP(A1177,'Medical Examinations'!A1175:M3517,10,FALSE)</f>
        <v>NORMAL</v>
      </c>
      <c r="L1177" s="47">
        <f>VLOOKUP(A1177,'Hospitalisation Details'!A176:M2518,12,FALSE)</f>
        <v>30192</v>
      </c>
      <c r="M1177" s="34">
        <f>VLOOKUP(A62,'Hospitalisation Details'!A60:M2402,6,FALSE)</f>
        <v>42760.5</v>
      </c>
      <c r="N1177" s="35" t="str">
        <f>VLOOKUP(A166,'Hospitalisation Details'!A164:M2506,7,FALSE)</f>
        <v>tier - 1</v>
      </c>
      <c r="O1177" s="35" t="str">
        <f>VLOOKUP(A178,'Hospitalisation Details'!A176:M2518,8,FALSE)</f>
        <v>tier - 3</v>
      </c>
      <c r="P1177" s="35" t="str">
        <f>VLOOKUP(A178,'Hospitalisation Details'!A176:M2518,9,FALSE)</f>
        <v>R1011</v>
      </c>
      <c r="Q1177" s="35">
        <f ca="1">VLOOKUP(A1177,'Hospitalisation Details'!A176:M2518,13,FALSE)</f>
        <v>42</v>
      </c>
      <c r="R1177" s="32"/>
    </row>
    <row r="1178" spans="1:18" ht="15.75" x14ac:dyDescent="0.25">
      <c r="A1178" s="42" t="s">
        <v>1186</v>
      </c>
      <c r="B1178" s="35" t="str">
        <f>VLOOKUP(A1178,'Customer Names'!A1175:D3510,3,FALSE)</f>
        <v>Rissell</v>
      </c>
      <c r="C1178" s="35">
        <f>VLOOKUP(A1178,'Medical Examinations'!A1176:M3518,2,FALSE)</f>
        <v>27.454999999999998</v>
      </c>
      <c r="D1178" s="35">
        <f>VLOOKUP(A1178,'Medical Examinations'!A1176:M3518,3,FALSE)</f>
        <v>6.13</v>
      </c>
      <c r="E1178" s="35" t="str">
        <f>VLOOKUP(A1178,'Medical Examinations'!A1176:M3518,4,FALSE)</f>
        <v>No</v>
      </c>
      <c r="F1178" s="35" t="str">
        <f>VLOOKUP(A1178,'Medical Examinations'!A1176:M3518,5,FALSE)</f>
        <v>No</v>
      </c>
      <c r="G1178" s="35" t="str">
        <f>VLOOKUP(A1178,'Medical Examinations'!A1176:M3518,6,FALSE)</f>
        <v>No</v>
      </c>
      <c r="H1178" s="35">
        <f>VLOOKUP(A1178,'Medical Examinations'!$A$2:$M$2344,7,FALSE)</f>
        <v>2</v>
      </c>
      <c r="I1178" s="35" t="str">
        <f>VLOOKUP(A1178,'Medical Examinations'!A1176:M3518,8,FALSE)</f>
        <v>No</v>
      </c>
      <c r="J1178" s="35" t="str">
        <f>VLOOKUP(A1178,'Medical Examinations'!A1176:M3518,9,FALSE)</f>
        <v>OVERWEIGHT</v>
      </c>
      <c r="K1178" s="35" t="str">
        <f>VLOOKUP(A1178,'Medical Examinations'!A1176:M3518,10,FALSE)</f>
        <v>PREDIABETES</v>
      </c>
      <c r="L1178" s="47">
        <f>VLOOKUP(A1178,'Hospitalisation Details'!A177:M2519,12,FALSE)</f>
        <v>26660</v>
      </c>
      <c r="M1178" s="34">
        <f>VLOOKUP(A63,'Hospitalisation Details'!A61:M2403,6,FALSE)</f>
        <v>42644.2</v>
      </c>
      <c r="N1178" s="35" t="str">
        <f>VLOOKUP(A167,'Hospitalisation Details'!A165:M2507,7,FALSE)</f>
        <v>tier - 1</v>
      </c>
      <c r="O1178" s="35" t="str">
        <f>VLOOKUP(A179,'Hospitalisation Details'!A177:M2519,8,FALSE)</f>
        <v>tier - 1</v>
      </c>
      <c r="P1178" s="35" t="str">
        <f>VLOOKUP(A179,'Hospitalisation Details'!A177:M2519,9,FALSE)</f>
        <v>R1013</v>
      </c>
      <c r="Q1178" s="35">
        <f ca="1">VLOOKUP(A1178,'Hospitalisation Details'!A177:M2519,13,FALSE)</f>
        <v>52</v>
      </c>
      <c r="R1178" s="32"/>
    </row>
    <row r="1179" spans="1:18" ht="15.75" x14ac:dyDescent="0.25">
      <c r="A1179" s="43" t="s">
        <v>1185</v>
      </c>
      <c r="B1179" s="35" t="str">
        <f>VLOOKUP(A1179,'Customer Names'!A1176:D3511,3,FALSE)</f>
        <v>Kromroy</v>
      </c>
      <c r="C1179" s="35">
        <f>VLOOKUP(A1179,'Medical Examinations'!A1177:M3519,2,FALSE)</f>
        <v>23.01</v>
      </c>
      <c r="D1179" s="35">
        <f>VLOOKUP(A1179,'Medical Examinations'!A1177:M3519,3,FALSE)</f>
        <v>6.04</v>
      </c>
      <c r="E1179" s="35" t="str">
        <f>VLOOKUP(A1179,'Medical Examinations'!A1177:M3519,4,FALSE)</f>
        <v>yes</v>
      </c>
      <c r="F1179" s="35" t="str">
        <f>VLOOKUP(A1179,'Medical Examinations'!A1177:M3519,5,FALSE)</f>
        <v>No</v>
      </c>
      <c r="G1179" s="35" t="str">
        <f>VLOOKUP(A1179,'Medical Examinations'!A1177:M3519,6,FALSE)</f>
        <v>No</v>
      </c>
      <c r="H1179" s="35">
        <f>VLOOKUP(A1179,'Medical Examinations'!$A$2:$M$2344,7,FALSE)</f>
        <v>1</v>
      </c>
      <c r="I1179" s="35" t="str">
        <f>VLOOKUP(A1179,'Medical Examinations'!A1177:M3519,8,FALSE)</f>
        <v>No</v>
      </c>
      <c r="J1179" s="35" t="str">
        <f>VLOOKUP(A1179,'Medical Examinations'!A1177:M3519,9,FALSE)</f>
        <v>NORMAL WEIGHT</v>
      </c>
      <c r="K1179" s="35" t="str">
        <f>VLOOKUP(A1179,'Medical Examinations'!A1177:M3519,10,FALSE)</f>
        <v>PREDIABETES</v>
      </c>
      <c r="L1179" s="47">
        <f>VLOOKUP(A1179,'Hospitalisation Details'!A178:M2520,12,FALSE)</f>
        <v>23726</v>
      </c>
      <c r="M1179" s="34">
        <f>VLOOKUP(A64,'Hospitalisation Details'!A62:M2404,6,FALSE)</f>
        <v>42560.43</v>
      </c>
      <c r="N1179" s="35" t="str">
        <f>VLOOKUP(A168,'Hospitalisation Details'!A166:M2508,7,FALSE)</f>
        <v>tier - 2</v>
      </c>
      <c r="O1179" s="35" t="str">
        <f>VLOOKUP(A180,'Hospitalisation Details'!A178:M2520,8,FALSE)</f>
        <v>tier - 1</v>
      </c>
      <c r="P1179" s="35" t="str">
        <f>VLOOKUP(A180,'Hospitalisation Details'!A178:M2520,9,FALSE)</f>
        <v>R1011</v>
      </c>
      <c r="Q1179" s="35">
        <f ca="1">VLOOKUP(A1179,'Hospitalisation Details'!A178:M2520,13,FALSE)</f>
        <v>60</v>
      </c>
      <c r="R1179" s="32"/>
    </row>
    <row r="1180" spans="1:18" ht="15.75" x14ac:dyDescent="0.25">
      <c r="A1180" s="42" t="s">
        <v>1184</v>
      </c>
      <c r="B1180" s="35" t="str">
        <f>VLOOKUP(A1180,'Customer Names'!A1177:D3512,3,FALSE)</f>
        <v>Manfredi</v>
      </c>
      <c r="C1180" s="35">
        <f>VLOOKUP(A1180,'Medical Examinations'!A1178:M3520,2,FALSE)</f>
        <v>31.39</v>
      </c>
      <c r="D1180" s="35">
        <f>VLOOKUP(A1180,'Medical Examinations'!A1178:M3520,3,FALSE)</f>
        <v>8.85</v>
      </c>
      <c r="E1180" s="35" t="str">
        <f>VLOOKUP(A1180,'Medical Examinations'!A1178:M3520,4,FALSE)</f>
        <v>yes</v>
      </c>
      <c r="F1180" s="35" t="str">
        <f>VLOOKUP(A1180,'Medical Examinations'!A1178:M3520,5,FALSE)</f>
        <v>No</v>
      </c>
      <c r="G1180" s="35" t="str">
        <f>VLOOKUP(A1180,'Medical Examinations'!A1178:M3520,6,FALSE)</f>
        <v>No</v>
      </c>
      <c r="H1180" s="35">
        <f>VLOOKUP(A1180,'Medical Examinations'!$A$2:$M$2344,7,FALSE)</f>
        <v>0</v>
      </c>
      <c r="I1180" s="35" t="str">
        <f>VLOOKUP(A1180,'Medical Examinations'!A1178:M3520,8,FALSE)</f>
        <v>No</v>
      </c>
      <c r="J1180" s="35" t="str">
        <f>VLOOKUP(A1180,'Medical Examinations'!A1178:M3520,9,FALSE)</f>
        <v>OBESITY</v>
      </c>
      <c r="K1180" s="35" t="str">
        <f>VLOOKUP(A1180,'Medical Examinations'!A1178:M3520,10,FALSE)</f>
        <v>DIABETES</v>
      </c>
      <c r="L1180" s="47">
        <f>VLOOKUP(A1180,'Hospitalisation Details'!A179:M2521,12,FALSE)</f>
        <v>29877</v>
      </c>
      <c r="M1180" s="34">
        <f>VLOOKUP(A65,'Hospitalisation Details'!A63:M2405,6,FALSE)</f>
        <v>42538.720000000001</v>
      </c>
      <c r="N1180" s="35" t="str">
        <f>VLOOKUP(A169,'Hospitalisation Details'!A167:M2509,7,FALSE)</f>
        <v>tier - 1</v>
      </c>
      <c r="O1180" s="35" t="str">
        <f>VLOOKUP(A181,'Hospitalisation Details'!A179:M2521,8,FALSE)</f>
        <v>tier - 1</v>
      </c>
      <c r="P1180" s="35" t="str">
        <f>VLOOKUP(A181,'Hospitalisation Details'!A179:M2521,9,FALSE)</f>
        <v>R1011</v>
      </c>
      <c r="Q1180" s="35">
        <f ca="1">VLOOKUP(A1180,'Hospitalisation Details'!A179:M2521,13,FALSE)</f>
        <v>43</v>
      </c>
      <c r="R1180" s="32"/>
    </row>
    <row r="1181" spans="1:18" ht="15.75" x14ac:dyDescent="0.25">
      <c r="A1181" s="43" t="s">
        <v>1183</v>
      </c>
      <c r="B1181" s="35" t="str">
        <f>VLOOKUP(A1181,'Customer Names'!A1178:D3513,3,FALSE)</f>
        <v>Manwaring</v>
      </c>
      <c r="C1181" s="35">
        <f>VLOOKUP(A1181,'Medical Examinations'!A1179:M3521,2,FALSE)</f>
        <v>34.770000000000003</v>
      </c>
      <c r="D1181" s="35">
        <f>VLOOKUP(A1181,'Medical Examinations'!A1179:M3521,3,FALSE)</f>
        <v>10.54</v>
      </c>
      <c r="E1181" s="35" t="str">
        <f>VLOOKUP(A1181,'Medical Examinations'!A1179:M3521,4,FALSE)</f>
        <v>No</v>
      </c>
      <c r="F1181" s="35" t="str">
        <f>VLOOKUP(A1181,'Medical Examinations'!A1179:M3521,5,FALSE)</f>
        <v>No</v>
      </c>
      <c r="G1181" s="35" t="str">
        <f>VLOOKUP(A1181,'Medical Examinations'!A1179:M3521,6,FALSE)</f>
        <v>No</v>
      </c>
      <c r="H1181" s="35">
        <f>VLOOKUP(A1181,'Medical Examinations'!$A$2:$M$2344,7,FALSE)</f>
        <v>2</v>
      </c>
      <c r="I1181" s="35" t="str">
        <f>VLOOKUP(A1181,'Medical Examinations'!A1179:M3521,8,FALSE)</f>
        <v>No</v>
      </c>
      <c r="J1181" s="35" t="str">
        <f>VLOOKUP(A1181,'Medical Examinations'!A1179:M3521,9,FALSE)</f>
        <v>OBESITY</v>
      </c>
      <c r="K1181" s="35" t="str">
        <f>VLOOKUP(A1181,'Medical Examinations'!A1179:M3521,10,FALSE)</f>
        <v>DIABETES</v>
      </c>
      <c r="L1181" s="47">
        <f>VLOOKUP(A1181,'Hospitalisation Details'!A180:M2522,12,FALSE)</f>
        <v>26996</v>
      </c>
      <c r="M1181" s="34">
        <f>VLOOKUP(A66,'Hospitalisation Details'!A64:M2406,6,FALSE)</f>
        <v>42478.6</v>
      </c>
      <c r="N1181" s="35" t="str">
        <f>VLOOKUP(A170,'Hospitalisation Details'!A168:M2510,7,FALSE)</f>
        <v>tier - 2</v>
      </c>
      <c r="O1181" s="35" t="str">
        <f>VLOOKUP(A182,'Hospitalisation Details'!A180:M2522,8,FALSE)</f>
        <v>tier - 2</v>
      </c>
      <c r="P1181" s="35" t="str">
        <f>VLOOKUP(A182,'Hospitalisation Details'!A180:M2522,9,FALSE)</f>
        <v>R1011</v>
      </c>
      <c r="Q1181" s="35">
        <f ca="1">VLOOKUP(A1181,'Hospitalisation Details'!A180:M2522,13,FALSE)</f>
        <v>51</v>
      </c>
      <c r="R1181" s="32"/>
    </row>
    <row r="1182" spans="1:18" ht="15.75" x14ac:dyDescent="0.25">
      <c r="A1182" s="42" t="s">
        <v>1182</v>
      </c>
      <c r="B1182" s="35" t="str">
        <f>VLOOKUP(A1182,'Customer Names'!A1179:D3514,3,FALSE)</f>
        <v>Tomaszewski</v>
      </c>
      <c r="C1182" s="35">
        <f>VLOOKUP(A1182,'Medical Examinations'!A1180:M3522,2,FALSE)</f>
        <v>24.48</v>
      </c>
      <c r="D1182" s="35">
        <f>VLOOKUP(A1182,'Medical Examinations'!A1180:M3522,3,FALSE)</f>
        <v>4.37</v>
      </c>
      <c r="E1182" s="35" t="str">
        <f>VLOOKUP(A1182,'Medical Examinations'!A1180:M3522,4,FALSE)</f>
        <v>yes</v>
      </c>
      <c r="F1182" s="35" t="str">
        <f>VLOOKUP(A1182,'Medical Examinations'!A1180:M3522,5,FALSE)</f>
        <v>No</v>
      </c>
      <c r="G1182" s="35" t="str">
        <f>VLOOKUP(A1182,'Medical Examinations'!A1180:M3522,6,FALSE)</f>
        <v>No</v>
      </c>
      <c r="H1182" s="35">
        <f>VLOOKUP(A1182,'Medical Examinations'!$A$2:$M$2344,7,FALSE)</f>
        <v>2</v>
      </c>
      <c r="I1182" s="35" t="str">
        <f>VLOOKUP(A1182,'Medical Examinations'!A1180:M3522,8,FALSE)</f>
        <v>No</v>
      </c>
      <c r="J1182" s="35" t="str">
        <f>VLOOKUP(A1182,'Medical Examinations'!A1180:M3522,9,FALSE)</f>
        <v>NORMAL WEIGHT</v>
      </c>
      <c r="K1182" s="35" t="str">
        <f>VLOOKUP(A1182,'Medical Examinations'!A1180:M3522,10,FALSE)</f>
        <v>NORMAL</v>
      </c>
      <c r="L1182" s="47">
        <f>VLOOKUP(A1182,'Hospitalisation Details'!A181:M2523,12,FALSE)</f>
        <v>24445</v>
      </c>
      <c r="M1182" s="34">
        <f>VLOOKUP(A67,'Hospitalisation Details'!A65:M2407,6,FALSE)</f>
        <v>42303.69</v>
      </c>
      <c r="N1182" s="35" t="str">
        <f>VLOOKUP(A171,'Hospitalisation Details'!A169:M2511,7,FALSE)</f>
        <v>tier - 2</v>
      </c>
      <c r="O1182" s="35" t="str">
        <f>VLOOKUP(A183,'Hospitalisation Details'!A181:M2523,8,FALSE)</f>
        <v>tier - 2</v>
      </c>
      <c r="P1182" s="35" t="str">
        <f>VLOOKUP(A183,'Hospitalisation Details'!A181:M2523,9,FALSE)</f>
        <v>R1011</v>
      </c>
      <c r="Q1182" s="35">
        <f ca="1">VLOOKUP(A1182,'Hospitalisation Details'!A181:M2523,13,FALSE)</f>
        <v>58</v>
      </c>
      <c r="R1182" s="32"/>
    </row>
    <row r="1183" spans="1:18" ht="15.75" x14ac:dyDescent="0.25">
      <c r="A1183" s="43" t="s">
        <v>1181</v>
      </c>
      <c r="B1183" s="35" t="str">
        <f>VLOOKUP(A1183,'Customer Names'!A1180:D3515,3,FALSE)</f>
        <v>Gannon</v>
      </c>
      <c r="C1183" s="35">
        <f>VLOOKUP(A1183,'Medical Examinations'!A1181:M3523,2,FALSE)</f>
        <v>22.61</v>
      </c>
      <c r="D1183" s="35">
        <f>VLOOKUP(A1183,'Medical Examinations'!A1181:M3523,3,FALSE)</f>
        <v>9.6300000000000008</v>
      </c>
      <c r="E1183" s="35" t="str">
        <f>VLOOKUP(A1183,'Medical Examinations'!A1181:M3523,4,FALSE)</f>
        <v>No</v>
      </c>
      <c r="F1183" s="35" t="str">
        <f>VLOOKUP(A1183,'Medical Examinations'!A1181:M3523,5,FALSE)</f>
        <v>No</v>
      </c>
      <c r="G1183" s="35" t="str">
        <f>VLOOKUP(A1183,'Medical Examinations'!A1181:M3523,6,FALSE)</f>
        <v>No</v>
      </c>
      <c r="H1183" s="35">
        <f>VLOOKUP(A1183,'Medical Examinations'!$A$2:$M$2344,7,FALSE)</f>
        <v>2</v>
      </c>
      <c r="I1183" s="35" t="str">
        <f>VLOOKUP(A1183,'Medical Examinations'!A1181:M3523,8,FALSE)</f>
        <v>No</v>
      </c>
      <c r="J1183" s="35" t="str">
        <f>VLOOKUP(A1183,'Medical Examinations'!A1181:M3523,9,FALSE)</f>
        <v>NORMAL WEIGHT</v>
      </c>
      <c r="K1183" s="35" t="str">
        <f>VLOOKUP(A1183,'Medical Examinations'!A1181:M3523,10,FALSE)</f>
        <v>DIABETES</v>
      </c>
      <c r="L1183" s="47">
        <f>VLOOKUP(A1183,'Hospitalisation Details'!A182:M2524,12,FALSE)</f>
        <v>26999</v>
      </c>
      <c r="M1183" s="34">
        <f>VLOOKUP(A68,'Hospitalisation Details'!A66:M2408,6,FALSE)</f>
        <v>42211.14</v>
      </c>
      <c r="N1183" s="35" t="str">
        <f>VLOOKUP(A172,'Hospitalisation Details'!A170:M2512,7,FALSE)</f>
        <v>tier - 2</v>
      </c>
      <c r="O1183" s="35" t="str">
        <f>VLOOKUP(A184,'Hospitalisation Details'!A182:M2524,8,FALSE)</f>
        <v>tier - 1</v>
      </c>
      <c r="P1183" s="35" t="str">
        <f>VLOOKUP(A184,'Hospitalisation Details'!A182:M2524,9,FALSE)</f>
        <v>R1012</v>
      </c>
      <c r="Q1183" s="35">
        <f ca="1">VLOOKUP(A1183,'Hospitalisation Details'!A182:M2524,13,FALSE)</f>
        <v>51</v>
      </c>
      <c r="R1183" s="32"/>
    </row>
    <row r="1184" spans="1:18" ht="15.75" x14ac:dyDescent="0.25">
      <c r="A1184" s="42" t="s">
        <v>1180</v>
      </c>
      <c r="B1184" s="35" t="str">
        <f>VLOOKUP(A1184,'Customer Names'!A1181:D3516,3,FALSE)</f>
        <v>Frye</v>
      </c>
      <c r="C1184" s="35">
        <f>VLOOKUP(A1184,'Medical Examinations'!A1182:M3524,2,FALSE)</f>
        <v>34.299999999999997</v>
      </c>
      <c r="D1184" s="35">
        <f>VLOOKUP(A1184,'Medical Examinations'!A1182:M3524,3,FALSE)</f>
        <v>10.37</v>
      </c>
      <c r="E1184" s="35" t="str">
        <f>VLOOKUP(A1184,'Medical Examinations'!A1182:M3524,4,FALSE)</f>
        <v>No</v>
      </c>
      <c r="F1184" s="35" t="str">
        <f>VLOOKUP(A1184,'Medical Examinations'!A1182:M3524,5,FALSE)</f>
        <v>No</v>
      </c>
      <c r="G1184" s="35" t="str">
        <f>VLOOKUP(A1184,'Medical Examinations'!A1182:M3524,6,FALSE)</f>
        <v>No</v>
      </c>
      <c r="H1184" s="35">
        <f>VLOOKUP(A1184,'Medical Examinations'!$A$2:$M$2344,7,FALSE)</f>
        <v>0</v>
      </c>
      <c r="I1184" s="35" t="str">
        <f>VLOOKUP(A1184,'Medical Examinations'!A1182:M3524,8,FALSE)</f>
        <v>No</v>
      </c>
      <c r="J1184" s="35" t="str">
        <f>VLOOKUP(A1184,'Medical Examinations'!A1182:M3524,9,FALSE)</f>
        <v>OBESITY</v>
      </c>
      <c r="K1184" s="35" t="str">
        <f>VLOOKUP(A1184,'Medical Examinations'!A1182:M3524,10,FALSE)</f>
        <v>DIABETES</v>
      </c>
      <c r="L1184" s="47">
        <f>VLOOKUP(A1184,'Hospitalisation Details'!A183:M2525,12,FALSE)</f>
        <v>27255</v>
      </c>
      <c r="M1184" s="34">
        <f>VLOOKUP(A69,'Hospitalisation Details'!A67:M2409,6,FALSE)</f>
        <v>42188.15</v>
      </c>
      <c r="N1184" s="35" t="str">
        <f>VLOOKUP(A173,'Hospitalisation Details'!A171:M2513,7,FALSE)</f>
        <v>tier - 1</v>
      </c>
      <c r="O1184" s="35" t="str">
        <f>VLOOKUP(A185,'Hospitalisation Details'!A183:M2525,8,FALSE)</f>
        <v>tier - 3</v>
      </c>
      <c r="P1184" s="35" t="str">
        <f>VLOOKUP(A185,'Hospitalisation Details'!A183:M2525,9,FALSE)</f>
        <v>R1011</v>
      </c>
      <c r="Q1184" s="35">
        <f ca="1">VLOOKUP(A1184,'Hospitalisation Details'!A183:M2525,13,FALSE)</f>
        <v>50</v>
      </c>
      <c r="R1184" s="32"/>
    </row>
    <row r="1185" spans="1:18" ht="15.75" x14ac:dyDescent="0.25">
      <c r="A1185" s="43" t="s">
        <v>1179</v>
      </c>
      <c r="B1185" s="35" t="str">
        <f>VLOOKUP(A1185,'Customer Names'!A1182:D3517,3,FALSE)</f>
        <v>Jenkins</v>
      </c>
      <c r="C1185" s="35">
        <f>VLOOKUP(A1185,'Medical Examinations'!A1183:M3525,2,FALSE)</f>
        <v>46.09</v>
      </c>
      <c r="D1185" s="35">
        <f>VLOOKUP(A1185,'Medical Examinations'!A1183:M3525,3,FALSE)</f>
        <v>5.44</v>
      </c>
      <c r="E1185" s="35" t="str">
        <f>VLOOKUP(A1185,'Medical Examinations'!A1183:M3525,4,FALSE)</f>
        <v>No</v>
      </c>
      <c r="F1185" s="35" t="str">
        <f>VLOOKUP(A1185,'Medical Examinations'!A1183:M3525,5,FALSE)</f>
        <v>No</v>
      </c>
      <c r="G1185" s="35" t="str">
        <f>VLOOKUP(A1185,'Medical Examinations'!A1183:M3525,6,FALSE)</f>
        <v>No</v>
      </c>
      <c r="H1185" s="35">
        <f>VLOOKUP(A1185,'Medical Examinations'!$A$2:$M$2344,7,FALSE)</f>
        <v>2</v>
      </c>
      <c r="I1185" s="35" t="str">
        <f>VLOOKUP(A1185,'Medical Examinations'!A1183:M3525,8,FALSE)</f>
        <v>No</v>
      </c>
      <c r="J1185" s="35" t="str">
        <f>VLOOKUP(A1185,'Medical Examinations'!A1183:M3525,9,FALSE)</f>
        <v>OBESITY</v>
      </c>
      <c r="K1185" s="35" t="str">
        <f>VLOOKUP(A1185,'Medical Examinations'!A1183:M3525,10,FALSE)</f>
        <v>NORMAL</v>
      </c>
      <c r="L1185" s="47">
        <f>VLOOKUP(A1185,'Hospitalisation Details'!A184:M2526,12,FALSE)</f>
        <v>26564</v>
      </c>
      <c r="M1185" s="34">
        <f>VLOOKUP(A70,'Hospitalisation Details'!A68:M2410,6,FALSE)</f>
        <v>42124.52</v>
      </c>
      <c r="N1185" s="35" t="str">
        <f>VLOOKUP(A174,'Hospitalisation Details'!A172:M2514,7,FALSE)</f>
        <v>tier - 2</v>
      </c>
      <c r="O1185" s="35" t="str">
        <f>VLOOKUP(A186,'Hospitalisation Details'!A184:M2526,8,FALSE)</f>
        <v>tier - 3</v>
      </c>
      <c r="P1185" s="35" t="str">
        <f>VLOOKUP(A186,'Hospitalisation Details'!A184:M2526,9,FALSE)</f>
        <v>R1011</v>
      </c>
      <c r="Q1185" s="35">
        <f ca="1">VLOOKUP(A1185,'Hospitalisation Details'!A184:M2526,13,FALSE)</f>
        <v>52</v>
      </c>
      <c r="R1185" s="32"/>
    </row>
    <row r="1186" spans="1:18" ht="15.75" x14ac:dyDescent="0.25">
      <c r="A1186" s="42" t="s">
        <v>1178</v>
      </c>
      <c r="B1186" s="35" t="str">
        <f>VLOOKUP(A1186,'Customer Names'!A1183:D3518,3,FALSE)</f>
        <v>Currier</v>
      </c>
      <c r="C1186" s="35">
        <f>VLOOKUP(A1186,'Medical Examinations'!A1184:M3526,2,FALSE)</f>
        <v>44.744999999999997</v>
      </c>
      <c r="D1186" s="35">
        <f>VLOOKUP(A1186,'Medical Examinations'!A1184:M3526,3,FALSE)</f>
        <v>5.19</v>
      </c>
      <c r="E1186" s="35" t="str">
        <f>VLOOKUP(A1186,'Medical Examinations'!A1184:M3526,4,FALSE)</f>
        <v>No</v>
      </c>
      <c r="F1186" s="35" t="str">
        <f>VLOOKUP(A1186,'Medical Examinations'!A1184:M3526,5,FALSE)</f>
        <v>No</v>
      </c>
      <c r="G1186" s="35" t="str">
        <f>VLOOKUP(A1186,'Medical Examinations'!A1184:M3526,6,FALSE)</f>
        <v>No</v>
      </c>
      <c r="H1186" s="35">
        <f>VLOOKUP(A1186,'Medical Examinations'!$A$2:$M$2344,7,FALSE)</f>
        <v>2</v>
      </c>
      <c r="I1186" s="35" t="str">
        <f>VLOOKUP(A1186,'Medical Examinations'!A1184:M3526,8,FALSE)</f>
        <v>No</v>
      </c>
      <c r="J1186" s="35" t="str">
        <f>VLOOKUP(A1186,'Medical Examinations'!A1184:M3526,9,FALSE)</f>
        <v>OBESITY</v>
      </c>
      <c r="K1186" s="35" t="str">
        <f>VLOOKUP(A1186,'Medical Examinations'!A1184:M3526,10,FALSE)</f>
        <v>NORMAL</v>
      </c>
      <c r="L1186" s="47">
        <f>VLOOKUP(A1186,'Hospitalisation Details'!A185:M2527,12,FALSE)</f>
        <v>26564</v>
      </c>
      <c r="M1186" s="34">
        <f>VLOOKUP(A71,'Hospitalisation Details'!A69:M2411,6,FALSE)</f>
        <v>42112.24</v>
      </c>
      <c r="N1186" s="35" t="str">
        <f>VLOOKUP(A175,'Hospitalisation Details'!A173:M2515,7,FALSE)</f>
        <v>tier - 2</v>
      </c>
      <c r="O1186" s="35" t="str">
        <f>VLOOKUP(A187,'Hospitalisation Details'!A185:M2527,8,FALSE)</f>
        <v>tier - 1</v>
      </c>
      <c r="P1186" s="35" t="str">
        <f>VLOOKUP(A187,'Hospitalisation Details'!A185:M2527,9,FALSE)</f>
        <v>R1011</v>
      </c>
      <c r="Q1186" s="35">
        <f ca="1">VLOOKUP(A1186,'Hospitalisation Details'!A185:M2527,13,FALSE)</f>
        <v>52</v>
      </c>
      <c r="R1186" s="32"/>
    </row>
    <row r="1187" spans="1:18" ht="15.75" x14ac:dyDescent="0.25">
      <c r="A1187" s="43" t="s">
        <v>1177</v>
      </c>
      <c r="B1187" s="35" t="str">
        <f>VLOOKUP(A1187,'Customer Names'!A1184:D3519,3,FALSE)</f>
        <v>Whittendale</v>
      </c>
      <c r="C1187" s="35">
        <f>VLOOKUP(A1187,'Medical Examinations'!A1185:M3527,2,FALSE)</f>
        <v>26.33</v>
      </c>
      <c r="D1187" s="35">
        <f>VLOOKUP(A1187,'Medical Examinations'!A1185:M3527,3,FALSE)</f>
        <v>11.8</v>
      </c>
      <c r="E1187" s="35" t="str">
        <f>VLOOKUP(A1187,'Medical Examinations'!A1185:M3527,4,FALSE)</f>
        <v>yes</v>
      </c>
      <c r="F1187" s="35" t="str">
        <f>VLOOKUP(A1187,'Medical Examinations'!A1185:M3527,5,FALSE)</f>
        <v>No</v>
      </c>
      <c r="G1187" s="35" t="str">
        <f>VLOOKUP(A1187,'Medical Examinations'!A1185:M3527,6,FALSE)</f>
        <v>No</v>
      </c>
      <c r="H1187" s="35">
        <f>VLOOKUP(A1187,'Medical Examinations'!$A$2:$M$2344,7,FALSE)</f>
        <v>1</v>
      </c>
      <c r="I1187" s="35" t="str">
        <f>VLOOKUP(A1187,'Medical Examinations'!A1185:M3527,8,FALSE)</f>
        <v>No</v>
      </c>
      <c r="J1187" s="35" t="str">
        <f>VLOOKUP(A1187,'Medical Examinations'!A1185:M3527,9,FALSE)</f>
        <v>OVERWEIGHT</v>
      </c>
      <c r="K1187" s="35" t="str">
        <f>VLOOKUP(A1187,'Medical Examinations'!A1185:M3527,10,FALSE)</f>
        <v>DIABETES</v>
      </c>
      <c r="L1187" s="47">
        <f>VLOOKUP(A1187,'Hospitalisation Details'!A186:M2528,12,FALSE)</f>
        <v>27603</v>
      </c>
      <c r="M1187" s="34">
        <f>VLOOKUP(A72,'Hospitalisation Details'!A70:M2412,6,FALSE)</f>
        <v>42111.66</v>
      </c>
      <c r="N1187" s="35" t="str">
        <f>VLOOKUP(A176,'Hospitalisation Details'!A174:M2516,7,FALSE)</f>
        <v>tier - 2</v>
      </c>
      <c r="O1187" s="35" t="str">
        <f>VLOOKUP(A188,'Hospitalisation Details'!A186:M2528,8,FALSE)</f>
        <v>tier - 1</v>
      </c>
      <c r="P1187" s="35" t="str">
        <f>VLOOKUP(A188,'Hospitalisation Details'!A186:M2528,9,FALSE)</f>
        <v>R1011</v>
      </c>
      <c r="Q1187" s="35">
        <f ca="1">VLOOKUP(A1187,'Hospitalisation Details'!A186:M2528,13,FALSE)</f>
        <v>49</v>
      </c>
      <c r="R1187" s="32"/>
    </row>
    <row r="1188" spans="1:18" ht="15.75" x14ac:dyDescent="0.25">
      <c r="A1188" s="42" t="s">
        <v>1176</v>
      </c>
      <c r="B1188" s="35" t="str">
        <f>VLOOKUP(A1188,'Customer Names'!A1185:D3520,3,FALSE)</f>
        <v>Rixe</v>
      </c>
      <c r="C1188" s="35">
        <f>VLOOKUP(A1188,'Medical Examinations'!A1186:M3528,2,FALSE)</f>
        <v>26.6</v>
      </c>
      <c r="D1188" s="35">
        <f>VLOOKUP(A1188,'Medical Examinations'!A1186:M3528,3,FALSE)</f>
        <v>8.3800000000000008</v>
      </c>
      <c r="E1188" s="35" t="str">
        <f>VLOOKUP(A1188,'Medical Examinations'!A1186:M3528,4,FALSE)</f>
        <v>No</v>
      </c>
      <c r="F1188" s="35" t="str">
        <f>VLOOKUP(A1188,'Medical Examinations'!A1186:M3528,5,FALSE)</f>
        <v>No</v>
      </c>
      <c r="G1188" s="35" t="str">
        <f>VLOOKUP(A1188,'Medical Examinations'!A1186:M3528,6,FALSE)</f>
        <v>No</v>
      </c>
      <c r="H1188" s="35">
        <f>VLOOKUP(A1188,'Medical Examinations'!$A$2:$M$2344,7,FALSE)</f>
        <v>2</v>
      </c>
      <c r="I1188" s="35" t="str">
        <f>VLOOKUP(A1188,'Medical Examinations'!A1186:M3528,8,FALSE)</f>
        <v>No</v>
      </c>
      <c r="J1188" s="35" t="str">
        <f>VLOOKUP(A1188,'Medical Examinations'!A1186:M3528,9,FALSE)</f>
        <v>OVERWEIGHT</v>
      </c>
      <c r="K1188" s="35" t="str">
        <f>VLOOKUP(A1188,'Medical Examinations'!A1186:M3528,10,FALSE)</f>
        <v>DIABETES</v>
      </c>
      <c r="L1188" s="47">
        <f>VLOOKUP(A1188,'Hospitalisation Details'!A187:M2529,12,FALSE)</f>
        <v>27019</v>
      </c>
      <c r="M1188" s="34">
        <f>VLOOKUP(A73,'Hospitalisation Details'!A71:M2413,6,FALSE)</f>
        <v>41999.519999999997</v>
      </c>
      <c r="N1188" s="35" t="str">
        <f>VLOOKUP(A177,'Hospitalisation Details'!A175:M2517,7,FALSE)</f>
        <v>tier - 2</v>
      </c>
      <c r="O1188" s="35" t="str">
        <f>VLOOKUP(A189,'Hospitalisation Details'!A187:M2529,8,FALSE)</f>
        <v>tier - 2</v>
      </c>
      <c r="P1188" s="35" t="str">
        <f>VLOOKUP(A189,'Hospitalisation Details'!A187:M2529,9,FALSE)</f>
        <v>R1013</v>
      </c>
      <c r="Q1188" s="35">
        <f ca="1">VLOOKUP(A1188,'Hospitalisation Details'!A187:M2529,13,FALSE)</f>
        <v>51</v>
      </c>
      <c r="R1188" s="32"/>
    </row>
    <row r="1189" spans="1:18" ht="15.75" x14ac:dyDescent="0.25">
      <c r="A1189" s="43" t="s">
        <v>1175</v>
      </c>
      <c r="B1189" s="35" t="str">
        <f>VLOOKUP(A1189,'Customer Names'!A1186:D3521,3,FALSE)</f>
        <v>Ballon-Landa</v>
      </c>
      <c r="C1189" s="35">
        <f>VLOOKUP(A1189,'Medical Examinations'!A1187:M3529,2,FALSE)</f>
        <v>27.5</v>
      </c>
      <c r="D1189" s="35">
        <f>VLOOKUP(A1189,'Medical Examinations'!A1187:M3529,3,FALSE)</f>
        <v>7.58</v>
      </c>
      <c r="E1189" s="35" t="str">
        <f>VLOOKUP(A1189,'Medical Examinations'!A1187:M3529,4,FALSE)</f>
        <v>No</v>
      </c>
      <c r="F1189" s="35" t="str">
        <f>VLOOKUP(A1189,'Medical Examinations'!A1187:M3529,5,FALSE)</f>
        <v>No</v>
      </c>
      <c r="G1189" s="35" t="str">
        <f>VLOOKUP(A1189,'Medical Examinations'!A1187:M3529,6,FALSE)</f>
        <v>No</v>
      </c>
      <c r="H1189" s="35">
        <f>VLOOKUP(A1189,'Medical Examinations'!$A$2:$M$2344,7,FALSE)</f>
        <v>0</v>
      </c>
      <c r="I1189" s="35" t="str">
        <f>VLOOKUP(A1189,'Medical Examinations'!A1187:M3529,8,FALSE)</f>
        <v>No</v>
      </c>
      <c r="J1189" s="35" t="str">
        <f>VLOOKUP(A1189,'Medical Examinations'!A1187:M3529,9,FALSE)</f>
        <v>OVERWEIGHT</v>
      </c>
      <c r="K1189" s="35" t="str">
        <f>VLOOKUP(A1189,'Medical Examinations'!A1187:M3529,10,FALSE)</f>
        <v>DIABETES</v>
      </c>
      <c r="L1189" s="47">
        <f>VLOOKUP(A1189,'Hospitalisation Details'!A188:M2530,12,FALSE)</f>
        <v>26266</v>
      </c>
      <c r="M1189" s="34">
        <f>VLOOKUP(A74,'Hospitalisation Details'!A72:M2414,6,FALSE)</f>
        <v>41949.24</v>
      </c>
      <c r="N1189" s="35" t="str">
        <f>VLOOKUP(A178,'Hospitalisation Details'!A176:M2518,7,FALSE)</f>
        <v>tier - 2</v>
      </c>
      <c r="O1189" s="35" t="str">
        <f>VLOOKUP(A190,'Hospitalisation Details'!A188:M2530,8,FALSE)</f>
        <v>tier - 2</v>
      </c>
      <c r="P1189" s="35" t="str">
        <f>VLOOKUP(A190,'Hospitalisation Details'!A188:M2530,9,FALSE)</f>
        <v>R1011</v>
      </c>
      <c r="Q1189" s="35">
        <f ca="1">VLOOKUP(A1189,'Hospitalisation Details'!A188:M2530,13,FALSE)</f>
        <v>53</v>
      </c>
      <c r="R1189" s="32"/>
    </row>
    <row r="1190" spans="1:18" ht="15.75" x14ac:dyDescent="0.25">
      <c r="A1190" s="42" t="s">
        <v>1174</v>
      </c>
      <c r="B1190" s="35" t="str">
        <f>VLOOKUP(A1190,'Customer Names'!A1187:D3522,3,FALSE)</f>
        <v>Zaferos</v>
      </c>
      <c r="C1190" s="35">
        <f>VLOOKUP(A1190,'Medical Examinations'!A1188:M3530,2,FALSE)</f>
        <v>41.55</v>
      </c>
      <c r="D1190" s="35">
        <f>VLOOKUP(A1190,'Medical Examinations'!A1188:M3530,3,FALSE)</f>
        <v>4.6100000000000003</v>
      </c>
      <c r="E1190" s="35" t="str">
        <f>VLOOKUP(A1190,'Medical Examinations'!A1188:M3530,4,FALSE)</f>
        <v>No</v>
      </c>
      <c r="F1190" s="35" t="str">
        <f>VLOOKUP(A1190,'Medical Examinations'!A1188:M3530,5,FALSE)</f>
        <v>No</v>
      </c>
      <c r="G1190" s="35" t="str">
        <f>VLOOKUP(A1190,'Medical Examinations'!A1188:M3530,6,FALSE)</f>
        <v>No</v>
      </c>
      <c r="H1190" s="35">
        <f>VLOOKUP(A1190,'Medical Examinations'!$A$2:$M$2344,7,FALSE)</f>
        <v>1</v>
      </c>
      <c r="I1190" s="35" t="str">
        <f>VLOOKUP(A1190,'Medical Examinations'!A1188:M3530,8,FALSE)</f>
        <v>No</v>
      </c>
      <c r="J1190" s="35" t="str">
        <f>VLOOKUP(A1190,'Medical Examinations'!A1188:M3530,9,FALSE)</f>
        <v>OBESITY</v>
      </c>
      <c r="K1190" s="35" t="str">
        <f>VLOOKUP(A1190,'Medical Examinations'!A1188:M3530,10,FALSE)</f>
        <v>NORMAL</v>
      </c>
      <c r="L1190" s="47">
        <f>VLOOKUP(A1190,'Hospitalisation Details'!A189:M2531,12,FALSE)</f>
        <v>33838</v>
      </c>
      <c r="M1190" s="34">
        <f>VLOOKUP(A75,'Hospitalisation Details'!A73:M2415,6,FALSE)</f>
        <v>41919.1</v>
      </c>
      <c r="N1190" s="35" t="str">
        <f>VLOOKUP(A179,'Hospitalisation Details'!A177:M2519,7,FALSE)</f>
        <v>tier - 1</v>
      </c>
      <c r="O1190" s="35" t="str">
        <f>VLOOKUP(A191,'Hospitalisation Details'!A189:M2531,8,FALSE)</f>
        <v>tier - 3</v>
      </c>
      <c r="P1190" s="35" t="str">
        <f>VLOOKUP(A191,'Hospitalisation Details'!A189:M2531,9,FALSE)</f>
        <v>R1011</v>
      </c>
      <c r="Q1190" s="35">
        <f ca="1">VLOOKUP(A1190,'Hospitalisation Details'!A189:M2531,13,FALSE)</f>
        <v>32</v>
      </c>
      <c r="R1190" s="32"/>
    </row>
    <row r="1191" spans="1:18" ht="15.75" x14ac:dyDescent="0.25">
      <c r="A1191" s="43" t="s">
        <v>1173</v>
      </c>
      <c r="B1191" s="35" t="str">
        <f>VLOOKUP(A1191,'Customer Names'!A1188:D3523,3,FALSE)</f>
        <v>Jackson</v>
      </c>
      <c r="C1191" s="35">
        <f>VLOOKUP(A1191,'Medical Examinations'!A1189:M3531,2,FALSE)</f>
        <v>41.47</v>
      </c>
      <c r="D1191" s="35">
        <f>VLOOKUP(A1191,'Medical Examinations'!A1189:M3531,3,FALSE)</f>
        <v>4.7</v>
      </c>
      <c r="E1191" s="35" t="str">
        <f>VLOOKUP(A1191,'Medical Examinations'!A1189:M3531,4,FALSE)</f>
        <v>yes</v>
      </c>
      <c r="F1191" s="35" t="str">
        <f>VLOOKUP(A1191,'Medical Examinations'!A1189:M3531,5,FALSE)</f>
        <v>No</v>
      </c>
      <c r="G1191" s="35" t="str">
        <f>VLOOKUP(A1191,'Medical Examinations'!A1189:M3531,6,FALSE)</f>
        <v>Yes</v>
      </c>
      <c r="H1191" s="35">
        <f>VLOOKUP(A1191,'Medical Examinations'!$A$2:$M$2344,7,FALSE)</f>
        <v>1</v>
      </c>
      <c r="I1191" s="35" t="str">
        <f>VLOOKUP(A1191,'Medical Examinations'!A1189:M3531,8,FALSE)</f>
        <v>No</v>
      </c>
      <c r="J1191" s="35" t="str">
        <f>VLOOKUP(A1191,'Medical Examinations'!A1189:M3531,9,FALSE)</f>
        <v>OBESITY</v>
      </c>
      <c r="K1191" s="35" t="str">
        <f>VLOOKUP(A1191,'Medical Examinations'!A1189:M3531,10,FALSE)</f>
        <v>NORMAL</v>
      </c>
      <c r="L1191" s="47">
        <f>VLOOKUP(A1191,'Hospitalisation Details'!A190:M2532,12,FALSE)</f>
        <v>25439</v>
      </c>
      <c r="M1191" s="34">
        <f>VLOOKUP(A76,'Hospitalisation Details'!A74:M2416,6,FALSE)</f>
        <v>41886.54</v>
      </c>
      <c r="N1191" s="35" t="str">
        <f>VLOOKUP(A180,'Hospitalisation Details'!A178:M2520,7,FALSE)</f>
        <v>tier - 2</v>
      </c>
      <c r="O1191" s="35" t="str">
        <f>VLOOKUP(A192,'Hospitalisation Details'!A190:M2532,8,FALSE)</f>
        <v>tier - 2</v>
      </c>
      <c r="P1191" s="35" t="str">
        <f>VLOOKUP(A192,'Hospitalisation Details'!A190:M2532,9,FALSE)</f>
        <v>R1011</v>
      </c>
      <c r="Q1191" s="35">
        <f ca="1">VLOOKUP(A1191,'Hospitalisation Details'!A190:M2532,13,FALSE)</f>
        <v>55</v>
      </c>
      <c r="R1191" s="32"/>
    </row>
    <row r="1192" spans="1:18" ht="15.75" x14ac:dyDescent="0.25">
      <c r="A1192" s="42" t="s">
        <v>1172</v>
      </c>
      <c r="B1192" s="35" t="str">
        <f>VLOOKUP(A1192,'Customer Names'!A1189:D3524,3,FALSE)</f>
        <v>Evans Marke</v>
      </c>
      <c r="C1192" s="35">
        <f>VLOOKUP(A1192,'Medical Examinations'!A1190:M3532,2,FALSE)</f>
        <v>24.795000000000002</v>
      </c>
      <c r="D1192" s="35">
        <f>VLOOKUP(A1192,'Medical Examinations'!A1190:M3532,3,FALSE)</f>
        <v>6.05</v>
      </c>
      <c r="E1192" s="35" t="str">
        <f>VLOOKUP(A1192,'Medical Examinations'!A1190:M3532,4,FALSE)</f>
        <v>yes</v>
      </c>
      <c r="F1192" s="35" t="str">
        <f>VLOOKUP(A1192,'Medical Examinations'!A1190:M3532,5,FALSE)</f>
        <v>No</v>
      </c>
      <c r="G1192" s="35" t="str">
        <f>VLOOKUP(A1192,'Medical Examinations'!A1190:M3532,6,FALSE)</f>
        <v>No</v>
      </c>
      <c r="H1192" s="35">
        <f>VLOOKUP(A1192,'Medical Examinations'!$A$2:$M$2344,7,FALSE)</f>
        <v>0</v>
      </c>
      <c r="I1192" s="35" t="str">
        <f>VLOOKUP(A1192,'Medical Examinations'!A1190:M3532,8,FALSE)</f>
        <v>No</v>
      </c>
      <c r="J1192" s="35" t="str">
        <f>VLOOKUP(A1192,'Medical Examinations'!A1190:M3532,9,FALSE)</f>
        <v>NORMAL WEIGHT</v>
      </c>
      <c r="K1192" s="35" t="str">
        <f>VLOOKUP(A1192,'Medical Examinations'!A1190:M3532,10,FALSE)</f>
        <v>PREDIABETES</v>
      </c>
      <c r="L1192" s="47">
        <f>VLOOKUP(A1192,'Hospitalisation Details'!A191:M2533,12,FALSE)</f>
        <v>28092</v>
      </c>
      <c r="M1192" s="34">
        <f>VLOOKUP(A77,'Hospitalisation Details'!A75:M2417,6,FALSE)</f>
        <v>41794.629999999997</v>
      </c>
      <c r="N1192" s="35" t="str">
        <f>VLOOKUP(A181,'Hospitalisation Details'!A179:M2521,7,FALSE)</f>
        <v>tier - 2</v>
      </c>
      <c r="O1192" s="35" t="str">
        <f>VLOOKUP(A193,'Hospitalisation Details'!A191:M2533,8,FALSE)</f>
        <v>tier - 3</v>
      </c>
      <c r="P1192" s="35" t="str">
        <f>VLOOKUP(A193,'Hospitalisation Details'!A191:M2533,9,FALSE)</f>
        <v>R1011</v>
      </c>
      <c r="Q1192" s="35">
        <f ca="1">VLOOKUP(A1192,'Hospitalisation Details'!A191:M2533,13,FALSE)</f>
        <v>48</v>
      </c>
      <c r="R1192" s="32"/>
    </row>
    <row r="1193" spans="1:18" ht="15.75" x14ac:dyDescent="0.25">
      <c r="A1193" s="43" t="s">
        <v>1171</v>
      </c>
      <c r="B1193" s="35" t="str">
        <f>VLOOKUP(A1193,'Customer Names'!A1190:D3525,3,FALSE)</f>
        <v>Samland</v>
      </c>
      <c r="C1193" s="35">
        <f>VLOOKUP(A1193,'Medical Examinations'!A1191:M3533,2,FALSE)</f>
        <v>29.48</v>
      </c>
      <c r="D1193" s="35">
        <f>VLOOKUP(A1193,'Medical Examinations'!A1191:M3533,3,FALSE)</f>
        <v>5.63</v>
      </c>
      <c r="E1193" s="35" t="str">
        <f>VLOOKUP(A1193,'Medical Examinations'!A1191:M3533,4,FALSE)</f>
        <v>yes</v>
      </c>
      <c r="F1193" s="35" t="str">
        <f>VLOOKUP(A1193,'Medical Examinations'!A1191:M3533,5,FALSE)</f>
        <v>No</v>
      </c>
      <c r="G1193" s="35" t="str">
        <f>VLOOKUP(A1193,'Medical Examinations'!A1191:M3533,6,FALSE)</f>
        <v>Yes</v>
      </c>
      <c r="H1193" s="35">
        <f>VLOOKUP(A1193,'Medical Examinations'!$A$2:$M$2344,7,FALSE)</f>
        <v>1</v>
      </c>
      <c r="I1193" s="35" t="str">
        <f>VLOOKUP(A1193,'Medical Examinations'!A1191:M3533,8,FALSE)</f>
        <v>No</v>
      </c>
      <c r="J1193" s="35" t="str">
        <f>VLOOKUP(A1193,'Medical Examinations'!A1191:M3533,9,FALSE)</f>
        <v>OVERWEIGHT</v>
      </c>
      <c r="K1193" s="35" t="str">
        <f>VLOOKUP(A1193,'Medical Examinations'!A1191:M3533,10,FALSE)</f>
        <v>NORMAL</v>
      </c>
      <c r="L1193" s="47">
        <f>VLOOKUP(A1193,'Hospitalisation Details'!A192:M2534,12,FALSE)</f>
        <v>25358</v>
      </c>
      <c r="M1193" s="34">
        <f>VLOOKUP(A78,'Hospitalisation Details'!A76:M2418,6,FALSE)</f>
        <v>41681.86</v>
      </c>
      <c r="N1193" s="35" t="str">
        <f>VLOOKUP(A182,'Hospitalisation Details'!A180:M2522,7,FALSE)</f>
        <v>tier - 2</v>
      </c>
      <c r="O1193" s="35" t="str">
        <f>VLOOKUP(A194,'Hospitalisation Details'!A192:M2534,8,FALSE)</f>
        <v>tier - 2</v>
      </c>
      <c r="P1193" s="35" t="str">
        <f>VLOOKUP(A194,'Hospitalisation Details'!A192:M2534,9,FALSE)</f>
        <v>R1011</v>
      </c>
      <c r="Q1193" s="35">
        <f ca="1">VLOOKUP(A1193,'Hospitalisation Details'!A192:M2534,13,FALSE)</f>
        <v>55</v>
      </c>
      <c r="R1193" s="32"/>
    </row>
    <row r="1194" spans="1:18" ht="15.75" x14ac:dyDescent="0.25">
      <c r="A1194" s="42" t="s">
        <v>1170</v>
      </c>
      <c r="B1194" s="35" t="str">
        <f>VLOOKUP(A1194,'Customer Names'!A1191:D3526,3,FALSE)</f>
        <v>Shapiro</v>
      </c>
      <c r="C1194" s="35">
        <f>VLOOKUP(A1194,'Medical Examinations'!A1192:M3534,2,FALSE)</f>
        <v>28.09</v>
      </c>
      <c r="D1194" s="35">
        <f>VLOOKUP(A1194,'Medical Examinations'!A1192:M3534,3,FALSE)</f>
        <v>6.06</v>
      </c>
      <c r="E1194" s="35" t="str">
        <f>VLOOKUP(A1194,'Medical Examinations'!A1192:M3534,4,FALSE)</f>
        <v>No</v>
      </c>
      <c r="F1194" s="35" t="str">
        <f>VLOOKUP(A1194,'Medical Examinations'!A1192:M3534,5,FALSE)</f>
        <v>No</v>
      </c>
      <c r="G1194" s="35" t="str">
        <f>VLOOKUP(A1194,'Medical Examinations'!A1192:M3534,6,FALSE)</f>
        <v>Yes</v>
      </c>
      <c r="H1194" s="35">
        <f>VLOOKUP(A1194,'Medical Examinations'!$A$2:$M$2344,7,FALSE)</f>
        <v>1</v>
      </c>
      <c r="I1194" s="35" t="str">
        <f>VLOOKUP(A1194,'Medical Examinations'!A1192:M3534,8,FALSE)</f>
        <v>No</v>
      </c>
      <c r="J1194" s="35" t="str">
        <f>VLOOKUP(A1194,'Medical Examinations'!A1192:M3534,9,FALSE)</f>
        <v>OVERWEIGHT</v>
      </c>
      <c r="K1194" s="35" t="str">
        <f>VLOOKUP(A1194,'Medical Examinations'!A1192:M3534,10,FALSE)</f>
        <v>PREDIABETES</v>
      </c>
      <c r="L1194" s="47">
        <f>VLOOKUP(A1194,'Hospitalisation Details'!A193:M2535,12,FALSE)</f>
        <v>29053</v>
      </c>
      <c r="M1194" s="34">
        <f>VLOOKUP(A79,'Hospitalisation Details'!A77:M2419,6,FALSE)</f>
        <v>41676.080000000002</v>
      </c>
      <c r="N1194" s="35" t="str">
        <f>VLOOKUP(A183,'Hospitalisation Details'!A181:M2523,7,FALSE)</f>
        <v>tier - 2</v>
      </c>
      <c r="O1194" s="35" t="str">
        <f>VLOOKUP(A195,'Hospitalisation Details'!A193:M2535,8,FALSE)</f>
        <v>tier - 3</v>
      </c>
      <c r="P1194" s="35" t="str">
        <f>VLOOKUP(A195,'Hospitalisation Details'!A193:M2535,9,FALSE)</f>
        <v>R1011</v>
      </c>
      <c r="Q1194" s="35">
        <f ca="1">VLOOKUP(A1194,'Hospitalisation Details'!A193:M2535,13,FALSE)</f>
        <v>45</v>
      </c>
      <c r="R1194" s="32"/>
    </row>
    <row r="1195" spans="1:18" ht="15.75" x14ac:dyDescent="0.25">
      <c r="A1195" s="43" t="s">
        <v>1169</v>
      </c>
      <c r="B1195" s="35" t="str">
        <f>VLOOKUP(A1195,'Customer Names'!A1192:D3527,3,FALSE)</f>
        <v>Snitzer</v>
      </c>
      <c r="C1195" s="35">
        <f>VLOOKUP(A1195,'Medical Examinations'!A1193:M3535,2,FALSE)</f>
        <v>32.729999999999997</v>
      </c>
      <c r="D1195" s="35">
        <f>VLOOKUP(A1195,'Medical Examinations'!A1193:M3535,3,FALSE)</f>
        <v>5.19</v>
      </c>
      <c r="E1195" s="35" t="str">
        <f>VLOOKUP(A1195,'Medical Examinations'!A1193:M3535,4,FALSE)</f>
        <v>No</v>
      </c>
      <c r="F1195" s="35" t="str">
        <f>VLOOKUP(A1195,'Medical Examinations'!A1193:M3535,5,FALSE)</f>
        <v>No</v>
      </c>
      <c r="G1195" s="35" t="str">
        <f>VLOOKUP(A1195,'Medical Examinations'!A1193:M3535,6,FALSE)</f>
        <v>No</v>
      </c>
      <c r="H1195" s="35">
        <f>VLOOKUP(A1195,'Medical Examinations'!$A$2:$M$2344,7,FALSE)</f>
        <v>1</v>
      </c>
      <c r="I1195" s="35" t="str">
        <f>VLOOKUP(A1195,'Medical Examinations'!A1193:M3535,8,FALSE)</f>
        <v>No</v>
      </c>
      <c r="J1195" s="35" t="str">
        <f>VLOOKUP(A1195,'Medical Examinations'!A1193:M3535,9,FALSE)</f>
        <v>OBESITY</v>
      </c>
      <c r="K1195" s="35" t="str">
        <f>VLOOKUP(A1195,'Medical Examinations'!A1193:M3535,10,FALSE)</f>
        <v>NORMAL</v>
      </c>
      <c r="L1195" s="47">
        <f>VLOOKUP(A1195,'Hospitalisation Details'!A194:M2536,12,FALSE)</f>
        <v>32095</v>
      </c>
      <c r="M1195" s="34">
        <f>VLOOKUP(A80,'Hospitalisation Details'!A78:M2420,6,FALSE)</f>
        <v>41661.599999999999</v>
      </c>
      <c r="N1195" s="35" t="str">
        <f>VLOOKUP(A184,'Hospitalisation Details'!A182:M2524,7,FALSE)</f>
        <v>tier - 2</v>
      </c>
      <c r="O1195" s="35" t="str">
        <f>VLOOKUP(A196,'Hospitalisation Details'!A194:M2536,8,FALSE)</f>
        <v>tier - 2</v>
      </c>
      <c r="P1195" s="35" t="str">
        <f>VLOOKUP(A196,'Hospitalisation Details'!A194:M2536,9,FALSE)</f>
        <v>R1011</v>
      </c>
      <c r="Q1195" s="35">
        <f ca="1">VLOOKUP(A1195,'Hospitalisation Details'!A194:M2536,13,FALSE)</f>
        <v>37</v>
      </c>
      <c r="R1195" s="32"/>
    </row>
    <row r="1196" spans="1:18" ht="15.75" x14ac:dyDescent="0.25">
      <c r="A1196" s="42" t="s">
        <v>1168</v>
      </c>
      <c r="B1196" s="35" t="str">
        <f>VLOOKUP(A1196,'Customer Names'!A1193:D3528,3,FALSE)</f>
        <v>Herra Arroyo</v>
      </c>
      <c r="C1196" s="35">
        <f>VLOOKUP(A1196,'Medical Examinations'!A1194:M3536,2,FALSE)</f>
        <v>27.36</v>
      </c>
      <c r="D1196" s="35">
        <f>VLOOKUP(A1196,'Medical Examinations'!A1194:M3536,3,FALSE)</f>
        <v>8.9600000000000009</v>
      </c>
      <c r="E1196" s="35" t="str">
        <f>VLOOKUP(A1196,'Medical Examinations'!A1194:M3536,4,FALSE)</f>
        <v>No</v>
      </c>
      <c r="F1196" s="35" t="str">
        <f>VLOOKUP(A1196,'Medical Examinations'!A1194:M3536,5,FALSE)</f>
        <v>No</v>
      </c>
      <c r="G1196" s="35" t="str">
        <f>VLOOKUP(A1196,'Medical Examinations'!A1194:M3536,6,FALSE)</f>
        <v>No</v>
      </c>
      <c r="H1196" s="35">
        <f>VLOOKUP(A1196,'Medical Examinations'!$A$2:$M$2344,7,FALSE)</f>
        <v>0</v>
      </c>
      <c r="I1196" s="35" t="str">
        <f>VLOOKUP(A1196,'Medical Examinations'!A1194:M3536,8,FALSE)</f>
        <v>No</v>
      </c>
      <c r="J1196" s="35" t="str">
        <f>VLOOKUP(A1196,'Medical Examinations'!A1194:M3536,9,FALSE)</f>
        <v>OVERWEIGHT</v>
      </c>
      <c r="K1196" s="35" t="str">
        <f>VLOOKUP(A1196,'Medical Examinations'!A1194:M3536,10,FALSE)</f>
        <v>DIABETES</v>
      </c>
      <c r="L1196" s="47">
        <f>VLOOKUP(A1196,'Hospitalisation Details'!A195:M2537,12,FALSE)</f>
        <v>27188</v>
      </c>
      <c r="M1196" s="34">
        <f>VLOOKUP(A81,'Hospitalisation Details'!A79:M2421,6,FALSE)</f>
        <v>41636.199999999997</v>
      </c>
      <c r="N1196" s="35" t="str">
        <f>VLOOKUP(A185,'Hospitalisation Details'!A183:M2525,7,FALSE)</f>
        <v>tier - 1</v>
      </c>
      <c r="O1196" s="35" t="str">
        <f>VLOOKUP(A197,'Hospitalisation Details'!A195:M2537,8,FALSE)</f>
        <v>tier - 2</v>
      </c>
      <c r="P1196" s="35" t="str">
        <f>VLOOKUP(A197,'Hospitalisation Details'!A195:M2537,9,FALSE)</f>
        <v>R1013</v>
      </c>
      <c r="Q1196" s="35">
        <f ca="1">VLOOKUP(A1196,'Hospitalisation Details'!A195:M2537,13,FALSE)</f>
        <v>50</v>
      </c>
      <c r="R1196" s="32"/>
    </row>
    <row r="1197" spans="1:18" ht="15.75" x14ac:dyDescent="0.25">
      <c r="A1197" s="43" t="s">
        <v>1167</v>
      </c>
      <c r="B1197" s="35" t="str">
        <f>VLOOKUP(A1197,'Customer Names'!A1194:D3529,3,FALSE)</f>
        <v>Watters</v>
      </c>
      <c r="C1197" s="35">
        <f>VLOOKUP(A1197,'Medical Examinations'!A1195:M3537,2,FALSE)</f>
        <v>27.265000000000001</v>
      </c>
      <c r="D1197" s="35">
        <f>VLOOKUP(A1197,'Medical Examinations'!A1195:M3537,3,FALSE)</f>
        <v>11.39</v>
      </c>
      <c r="E1197" s="35" t="str">
        <f>VLOOKUP(A1197,'Medical Examinations'!A1195:M3537,4,FALSE)</f>
        <v>No</v>
      </c>
      <c r="F1197" s="35" t="str">
        <f>VLOOKUP(A1197,'Medical Examinations'!A1195:M3537,5,FALSE)</f>
        <v>No</v>
      </c>
      <c r="G1197" s="35" t="str">
        <f>VLOOKUP(A1197,'Medical Examinations'!A1195:M3537,6,FALSE)</f>
        <v>No</v>
      </c>
      <c r="H1197" s="35">
        <f>VLOOKUP(A1197,'Medical Examinations'!$A$2:$M$2344,7,FALSE)</f>
        <v>0</v>
      </c>
      <c r="I1197" s="35" t="str">
        <f>VLOOKUP(A1197,'Medical Examinations'!A1195:M3537,8,FALSE)</f>
        <v>No</v>
      </c>
      <c r="J1197" s="35" t="str">
        <f>VLOOKUP(A1197,'Medical Examinations'!A1195:M3537,9,FALSE)</f>
        <v>OVERWEIGHT</v>
      </c>
      <c r="K1197" s="35" t="str">
        <f>VLOOKUP(A1197,'Medical Examinations'!A1195:M3537,10,FALSE)</f>
        <v>DIABETES</v>
      </c>
      <c r="L1197" s="47">
        <f>VLOOKUP(A1197,'Hospitalisation Details'!A196:M2538,12,FALSE)</f>
        <v>27360</v>
      </c>
      <c r="M1197" s="34">
        <f>VLOOKUP(A82,'Hospitalisation Details'!A80:M2422,6,FALSE)</f>
        <v>41505.15</v>
      </c>
      <c r="N1197" s="35" t="str">
        <f>VLOOKUP(A186,'Hospitalisation Details'!A184:M2526,7,FALSE)</f>
        <v>tier - 2</v>
      </c>
      <c r="O1197" s="35" t="str">
        <f>VLOOKUP(A198,'Hospitalisation Details'!A196:M2538,8,FALSE)</f>
        <v>tier - 1</v>
      </c>
      <c r="P1197" s="35" t="str">
        <f>VLOOKUP(A198,'Hospitalisation Details'!A196:M2538,9,FALSE)</f>
        <v>R1012</v>
      </c>
      <c r="Q1197" s="35">
        <f ca="1">VLOOKUP(A1197,'Hospitalisation Details'!A196:M2538,13,FALSE)</f>
        <v>50</v>
      </c>
      <c r="R1197" s="32"/>
    </row>
    <row r="1198" spans="1:18" ht="15.75" x14ac:dyDescent="0.25">
      <c r="A1198" s="42" t="s">
        <v>1166</v>
      </c>
      <c r="B1198" s="35" t="str">
        <f>VLOOKUP(A1198,'Customer Names'!A1195:D3530,3,FALSE)</f>
        <v>Steele-Belkin</v>
      </c>
      <c r="C1198" s="35">
        <f>VLOOKUP(A1198,'Medical Examinations'!A1196:M3538,2,FALSE)</f>
        <v>48.07</v>
      </c>
      <c r="D1198" s="35">
        <f>VLOOKUP(A1198,'Medical Examinations'!A1196:M3538,3,FALSE)</f>
        <v>4.0599999999999996</v>
      </c>
      <c r="E1198" s="35" t="str">
        <f>VLOOKUP(A1198,'Medical Examinations'!A1196:M3538,4,FALSE)</f>
        <v>yes</v>
      </c>
      <c r="F1198" s="35" t="str">
        <f>VLOOKUP(A1198,'Medical Examinations'!A1196:M3538,5,FALSE)</f>
        <v>No</v>
      </c>
      <c r="G1198" s="35" t="str">
        <f>VLOOKUP(A1198,'Medical Examinations'!A1196:M3538,6,FALSE)</f>
        <v>No</v>
      </c>
      <c r="H1198" s="35">
        <f>VLOOKUP(A1198,'Medical Examinations'!$A$2:$M$2344,7,FALSE)</f>
        <v>0</v>
      </c>
      <c r="I1198" s="35" t="str">
        <f>VLOOKUP(A1198,'Medical Examinations'!A1196:M3538,8,FALSE)</f>
        <v>No</v>
      </c>
      <c r="J1198" s="35" t="str">
        <f>VLOOKUP(A1198,'Medical Examinations'!A1196:M3538,9,FALSE)</f>
        <v>OBESITY</v>
      </c>
      <c r="K1198" s="35" t="str">
        <f>VLOOKUP(A1198,'Medical Examinations'!A1196:M3538,10,FALSE)</f>
        <v>NORMAL</v>
      </c>
      <c r="L1198" s="47">
        <f>VLOOKUP(A1198,'Hospitalisation Details'!A197:M2539,12,FALSE)</f>
        <v>28067</v>
      </c>
      <c r="M1198" s="34">
        <f>VLOOKUP(A83,'Hospitalisation Details'!A81:M2423,6,FALSE)</f>
        <v>41351.879999999997</v>
      </c>
      <c r="N1198" s="35" t="str">
        <f>VLOOKUP(A187,'Hospitalisation Details'!A185:M2527,7,FALSE)</f>
        <v>tier - 2</v>
      </c>
      <c r="O1198" s="35" t="str">
        <f>VLOOKUP(A199,'Hospitalisation Details'!A197:M2539,8,FALSE)</f>
        <v>tier - 3</v>
      </c>
      <c r="P1198" s="35" t="str">
        <f>VLOOKUP(A199,'Hospitalisation Details'!A197:M2539,9,FALSE)</f>
        <v>R1011</v>
      </c>
      <c r="Q1198" s="35">
        <f ca="1">VLOOKUP(A1198,'Hospitalisation Details'!A197:M2539,13,FALSE)</f>
        <v>48</v>
      </c>
      <c r="R1198" s="32"/>
    </row>
    <row r="1199" spans="1:18" ht="15.75" x14ac:dyDescent="0.25">
      <c r="A1199" s="43" t="s">
        <v>1165</v>
      </c>
      <c r="B1199" s="35" t="str">
        <f>VLOOKUP(A1199,'Customer Names'!A1196:D3531,3,FALSE)</f>
        <v>Christensen</v>
      </c>
      <c r="C1199" s="35">
        <f>VLOOKUP(A1199,'Medical Examinations'!A1197:M3539,2,FALSE)</f>
        <v>30.8</v>
      </c>
      <c r="D1199" s="35">
        <f>VLOOKUP(A1199,'Medical Examinations'!A1197:M3539,3,FALSE)</f>
        <v>5.23</v>
      </c>
      <c r="E1199" s="35" t="str">
        <f>VLOOKUP(A1199,'Medical Examinations'!A1197:M3539,4,FALSE)</f>
        <v>yes</v>
      </c>
      <c r="F1199" s="35" t="str">
        <f>VLOOKUP(A1199,'Medical Examinations'!A1197:M3539,5,FALSE)</f>
        <v>No</v>
      </c>
      <c r="G1199" s="35" t="str">
        <f>VLOOKUP(A1199,'Medical Examinations'!A1197:M3539,6,FALSE)</f>
        <v>No</v>
      </c>
      <c r="H1199" s="35">
        <f>VLOOKUP(A1199,'Medical Examinations'!$A$2:$M$2344,7,FALSE)</f>
        <v>0</v>
      </c>
      <c r="I1199" s="35" t="str">
        <f>VLOOKUP(A1199,'Medical Examinations'!A1197:M3539,8,FALSE)</f>
        <v>No</v>
      </c>
      <c r="J1199" s="35" t="str">
        <f>VLOOKUP(A1199,'Medical Examinations'!A1197:M3539,9,FALSE)</f>
        <v>OBESITY</v>
      </c>
      <c r="K1199" s="35" t="str">
        <f>VLOOKUP(A1199,'Medical Examinations'!A1197:M3539,10,FALSE)</f>
        <v>NORMAL</v>
      </c>
      <c r="L1199" s="47">
        <f>VLOOKUP(A1199,'Hospitalisation Details'!A198:M2540,12,FALSE)</f>
        <v>28063</v>
      </c>
      <c r="M1199" s="34">
        <f>VLOOKUP(A84,'Hospitalisation Details'!A82:M2424,6,FALSE)</f>
        <v>41331.79</v>
      </c>
      <c r="N1199" s="35" t="str">
        <f>VLOOKUP(A188,'Hospitalisation Details'!A186:M2528,7,FALSE)</f>
        <v>tier - 1</v>
      </c>
      <c r="O1199" s="35" t="str">
        <f>VLOOKUP(A200,'Hospitalisation Details'!A198:M2540,8,FALSE)</f>
        <v>tier - 3</v>
      </c>
      <c r="P1199" s="35" t="str">
        <f>VLOOKUP(A200,'Hospitalisation Details'!A198:M2540,9,FALSE)</f>
        <v>R1016</v>
      </c>
      <c r="Q1199" s="35">
        <f ca="1">VLOOKUP(A1199,'Hospitalisation Details'!A198:M2540,13,FALSE)</f>
        <v>48</v>
      </c>
      <c r="R1199" s="32"/>
    </row>
    <row r="1200" spans="1:18" ht="15.75" x14ac:dyDescent="0.25">
      <c r="A1200" s="42" t="s">
        <v>1164</v>
      </c>
      <c r="B1200" s="35" t="str">
        <f>VLOOKUP(A1200,'Customer Names'!A1197:D3532,3,FALSE)</f>
        <v>Hodge</v>
      </c>
      <c r="C1200" s="35">
        <f>VLOOKUP(A1200,'Medical Examinations'!A1198:M3540,2,FALSE)</f>
        <v>32.299999999999997</v>
      </c>
      <c r="D1200" s="35">
        <f>VLOOKUP(A1200,'Medical Examinations'!A1198:M3540,3,FALSE)</f>
        <v>5.05</v>
      </c>
      <c r="E1200" s="35" t="str">
        <f>VLOOKUP(A1200,'Medical Examinations'!A1198:M3540,4,FALSE)</f>
        <v>yes</v>
      </c>
      <c r="F1200" s="35" t="str">
        <f>VLOOKUP(A1200,'Medical Examinations'!A1198:M3540,5,FALSE)</f>
        <v>No</v>
      </c>
      <c r="G1200" s="35" t="str">
        <f>VLOOKUP(A1200,'Medical Examinations'!A1198:M3540,6,FALSE)</f>
        <v>No</v>
      </c>
      <c r="H1200" s="35">
        <f>VLOOKUP(A1200,'Medical Examinations'!$A$2:$M$2344,7,FALSE)</f>
        <v>0</v>
      </c>
      <c r="I1200" s="35" t="str">
        <f>VLOOKUP(A1200,'Medical Examinations'!A1198:M3540,8,FALSE)</f>
        <v>No</v>
      </c>
      <c r="J1200" s="35" t="str">
        <f>VLOOKUP(A1200,'Medical Examinations'!A1198:M3540,9,FALSE)</f>
        <v>OBESITY</v>
      </c>
      <c r="K1200" s="35" t="str">
        <f>VLOOKUP(A1200,'Medical Examinations'!A1198:M3540,10,FALSE)</f>
        <v>NORMAL</v>
      </c>
      <c r="L1200" s="47">
        <f>VLOOKUP(A1200,'Hospitalisation Details'!A199:M2541,12,FALSE)</f>
        <v>28050</v>
      </c>
      <c r="M1200" s="34">
        <f>VLOOKUP(A85,'Hospitalisation Details'!A83:M2425,6,FALSE)</f>
        <v>41271.5</v>
      </c>
      <c r="N1200" s="35" t="str">
        <f>VLOOKUP(A189,'Hospitalisation Details'!A187:M2529,7,FALSE)</f>
        <v>tier - 2</v>
      </c>
      <c r="O1200" s="35" t="str">
        <f>VLOOKUP(A201,'Hospitalisation Details'!A199:M2541,8,FALSE)</f>
        <v>tier - 3</v>
      </c>
      <c r="P1200" s="35" t="str">
        <f>VLOOKUP(A201,'Hospitalisation Details'!A199:M2541,9,FALSE)</f>
        <v>R1012</v>
      </c>
      <c r="Q1200" s="35">
        <f ca="1">VLOOKUP(A1200,'Hospitalisation Details'!A199:M2541,13,FALSE)</f>
        <v>48</v>
      </c>
      <c r="R1200" s="32"/>
    </row>
    <row r="1201" spans="1:18" ht="15.75" x14ac:dyDescent="0.25">
      <c r="A1201" s="43" t="s">
        <v>1163</v>
      </c>
      <c r="B1201" s="35" t="str">
        <f>VLOOKUP(A1201,'Customer Names'!A1198:D3533,3,FALSE)</f>
        <v>Rusterholz</v>
      </c>
      <c r="C1201" s="35">
        <f>VLOOKUP(A1201,'Medical Examinations'!A1199:M3541,2,FALSE)</f>
        <v>39.700000000000003</v>
      </c>
      <c r="D1201" s="35">
        <f>VLOOKUP(A1201,'Medical Examinations'!A1199:M3541,3,FALSE)</f>
        <v>7.34</v>
      </c>
      <c r="E1201" s="35" t="str">
        <f>VLOOKUP(A1201,'Medical Examinations'!A1199:M3541,4,FALSE)</f>
        <v>No</v>
      </c>
      <c r="F1201" s="35" t="str">
        <f>VLOOKUP(A1201,'Medical Examinations'!A1199:M3541,5,FALSE)</f>
        <v>No</v>
      </c>
      <c r="G1201" s="35" t="str">
        <f>VLOOKUP(A1201,'Medical Examinations'!A1199:M3541,6,FALSE)</f>
        <v>No</v>
      </c>
      <c r="H1201" s="35">
        <f>VLOOKUP(A1201,'Medical Examinations'!$A$2:$M$2344,7,FALSE)</f>
        <v>0</v>
      </c>
      <c r="I1201" s="35" t="str">
        <f>VLOOKUP(A1201,'Medical Examinations'!A1199:M3541,8,FALSE)</f>
        <v>No</v>
      </c>
      <c r="J1201" s="35" t="str">
        <f>VLOOKUP(A1201,'Medical Examinations'!A1199:M3541,9,FALSE)</f>
        <v>OBESITY</v>
      </c>
      <c r="K1201" s="35" t="str">
        <f>VLOOKUP(A1201,'Medical Examinations'!A1199:M3541,10,FALSE)</f>
        <v>DIABETES</v>
      </c>
      <c r="L1201" s="47">
        <f>VLOOKUP(A1201,'Hospitalisation Details'!A200:M2542,12,FALSE)</f>
        <v>26226</v>
      </c>
      <c r="M1201" s="34">
        <f>VLOOKUP(A86,'Hospitalisation Details'!A84:M2426,6,FALSE)</f>
        <v>41250.39</v>
      </c>
      <c r="N1201" s="35" t="str">
        <f>VLOOKUP(A190,'Hospitalisation Details'!A188:M2530,7,FALSE)</f>
        <v>tier - 1</v>
      </c>
      <c r="O1201" s="35" t="str">
        <f>VLOOKUP(A202,'Hospitalisation Details'!A200:M2542,8,FALSE)</f>
        <v>tier - 2</v>
      </c>
      <c r="P1201" s="35" t="str">
        <f>VLOOKUP(A202,'Hospitalisation Details'!A200:M2542,9,FALSE)</f>
        <v>R1013</v>
      </c>
      <c r="Q1201" s="35">
        <f ca="1">VLOOKUP(A1201,'Hospitalisation Details'!A200:M2542,13,FALSE)</f>
        <v>53</v>
      </c>
      <c r="R1201" s="32"/>
    </row>
    <row r="1202" spans="1:18" ht="15.75" x14ac:dyDescent="0.25">
      <c r="A1202" s="42" t="s">
        <v>1162</v>
      </c>
      <c r="B1202" s="35" t="str">
        <f>VLOOKUP(A1202,'Customer Names'!A1199:D3534,3,FALSE)</f>
        <v>Lafrance</v>
      </c>
      <c r="C1202" s="35">
        <f>VLOOKUP(A1202,'Medical Examinations'!A1200:M3542,2,FALSE)</f>
        <v>35.97</v>
      </c>
      <c r="D1202" s="35">
        <f>VLOOKUP(A1202,'Medical Examinations'!A1200:M3542,3,FALSE)</f>
        <v>8.1300000000000008</v>
      </c>
      <c r="E1202" s="35" t="str">
        <f>VLOOKUP(A1202,'Medical Examinations'!A1200:M3542,4,FALSE)</f>
        <v>No</v>
      </c>
      <c r="F1202" s="35" t="str">
        <f>VLOOKUP(A1202,'Medical Examinations'!A1200:M3542,5,FALSE)</f>
        <v>No</v>
      </c>
      <c r="G1202" s="35" t="str">
        <f>VLOOKUP(A1202,'Medical Examinations'!A1200:M3542,6,FALSE)</f>
        <v>No</v>
      </c>
      <c r="H1202" s="35">
        <f>VLOOKUP(A1202,'Medical Examinations'!$A$2:$M$2344,7,FALSE)</f>
        <v>0</v>
      </c>
      <c r="I1202" s="35" t="str">
        <f>VLOOKUP(A1202,'Medical Examinations'!A1200:M3542,8,FALSE)</f>
        <v>No</v>
      </c>
      <c r="J1202" s="35" t="str">
        <f>VLOOKUP(A1202,'Medical Examinations'!A1200:M3542,9,FALSE)</f>
        <v>OBESITY</v>
      </c>
      <c r="K1202" s="35" t="str">
        <f>VLOOKUP(A1202,'Medical Examinations'!A1200:M3542,10,FALSE)</f>
        <v>DIABETES</v>
      </c>
      <c r="L1202" s="47">
        <f>VLOOKUP(A1202,'Hospitalisation Details'!A201:M2543,12,FALSE)</f>
        <v>26296</v>
      </c>
      <c r="M1202" s="34">
        <f>VLOOKUP(A87,'Hospitalisation Details'!A85:M2427,6,FALSE)</f>
        <v>41191.57</v>
      </c>
      <c r="N1202" s="35" t="str">
        <f>VLOOKUP(A191,'Hospitalisation Details'!A189:M2531,7,FALSE)</f>
        <v>tier - 2</v>
      </c>
      <c r="O1202" s="35" t="str">
        <f>VLOOKUP(A203,'Hospitalisation Details'!A201:M2543,8,FALSE)</f>
        <v>tier - 3</v>
      </c>
      <c r="P1202" s="35" t="str">
        <f>VLOOKUP(A203,'Hospitalisation Details'!A201:M2543,9,FALSE)</f>
        <v>R1013</v>
      </c>
      <c r="Q1202" s="35">
        <f ca="1">VLOOKUP(A1202,'Hospitalisation Details'!A201:M2543,13,FALSE)</f>
        <v>53</v>
      </c>
      <c r="R1202" s="32"/>
    </row>
    <row r="1203" spans="1:18" ht="15.75" x14ac:dyDescent="0.25">
      <c r="A1203" s="43" t="s">
        <v>1161</v>
      </c>
      <c r="B1203" s="35" t="str">
        <f>VLOOKUP(A1203,'Customer Names'!A1200:D3535,3,FALSE)</f>
        <v>Hallis</v>
      </c>
      <c r="C1203" s="35">
        <f>VLOOKUP(A1203,'Medical Examinations'!A1201:M3543,2,FALSE)</f>
        <v>25.86</v>
      </c>
      <c r="D1203" s="35">
        <f>VLOOKUP(A1203,'Medical Examinations'!A1201:M3543,3,FALSE)</f>
        <v>6.68</v>
      </c>
      <c r="E1203" s="35" t="str">
        <f>VLOOKUP(A1203,'Medical Examinations'!A1201:M3543,4,FALSE)</f>
        <v>yes</v>
      </c>
      <c r="F1203" s="35" t="str">
        <f>VLOOKUP(A1203,'Medical Examinations'!A1201:M3543,5,FALSE)</f>
        <v>No</v>
      </c>
      <c r="G1203" s="35" t="str">
        <f>VLOOKUP(A1203,'Medical Examinations'!A1201:M3543,6,FALSE)</f>
        <v>No</v>
      </c>
      <c r="H1203" s="35">
        <f>VLOOKUP(A1203,'Medical Examinations'!$A$2:$M$2344,7,FALSE)</f>
        <v>1</v>
      </c>
      <c r="I1203" s="35" t="str">
        <f>VLOOKUP(A1203,'Medical Examinations'!A1201:M3543,8,FALSE)</f>
        <v>No</v>
      </c>
      <c r="J1203" s="35" t="str">
        <f>VLOOKUP(A1203,'Medical Examinations'!A1201:M3543,9,FALSE)</f>
        <v>OVERWEIGHT</v>
      </c>
      <c r="K1203" s="35" t="str">
        <f>VLOOKUP(A1203,'Medical Examinations'!A1201:M3543,10,FALSE)</f>
        <v>DIABETES</v>
      </c>
      <c r="L1203" s="47">
        <f>VLOOKUP(A1203,'Hospitalisation Details'!A202:M2544,12,FALSE)</f>
        <v>27730</v>
      </c>
      <c r="M1203" s="34">
        <f>VLOOKUP(A88,'Hospitalisation Details'!A86:M2428,6,FALSE)</f>
        <v>41097.160000000003</v>
      </c>
      <c r="N1203" s="35" t="str">
        <f>VLOOKUP(A192,'Hospitalisation Details'!A190:M2532,7,FALSE)</f>
        <v>tier - 2</v>
      </c>
      <c r="O1203" s="35" t="str">
        <f>VLOOKUP(A204,'Hospitalisation Details'!A202:M2544,8,FALSE)</f>
        <v>tier - 2</v>
      </c>
      <c r="P1203" s="35" t="str">
        <f>VLOOKUP(A204,'Hospitalisation Details'!A202:M2544,9,FALSE)</f>
        <v>R1011</v>
      </c>
      <c r="Q1203" s="35">
        <f ca="1">VLOOKUP(A1203,'Hospitalisation Details'!A202:M2544,13,FALSE)</f>
        <v>49</v>
      </c>
      <c r="R1203" s="32"/>
    </row>
    <row r="1204" spans="1:18" ht="15.75" x14ac:dyDescent="0.25">
      <c r="A1204" s="42" t="s">
        <v>1160</v>
      </c>
      <c r="B1204" s="35" t="str">
        <f>VLOOKUP(A1204,'Customer Names'!A1201:D3536,3,FALSE)</f>
        <v>Marshall</v>
      </c>
      <c r="C1204" s="35">
        <f>VLOOKUP(A1204,'Medical Examinations'!A1202:M3544,2,FALSE)</f>
        <v>30.03</v>
      </c>
      <c r="D1204" s="35">
        <f>VLOOKUP(A1204,'Medical Examinations'!A1202:M3544,3,FALSE)</f>
        <v>11.51</v>
      </c>
      <c r="E1204" s="35" t="str">
        <f>VLOOKUP(A1204,'Medical Examinations'!A1202:M3544,4,FALSE)</f>
        <v>No</v>
      </c>
      <c r="F1204" s="35" t="str">
        <f>VLOOKUP(A1204,'Medical Examinations'!A1202:M3544,5,FALSE)</f>
        <v>No</v>
      </c>
      <c r="G1204" s="35" t="str">
        <f>VLOOKUP(A1204,'Medical Examinations'!A1202:M3544,6,FALSE)</f>
        <v>No</v>
      </c>
      <c r="H1204" s="35">
        <f>VLOOKUP(A1204,'Medical Examinations'!$A$2:$M$2344,7,FALSE)</f>
        <v>0</v>
      </c>
      <c r="I1204" s="35" t="str">
        <f>VLOOKUP(A1204,'Medical Examinations'!A1202:M3544,8,FALSE)</f>
        <v>No</v>
      </c>
      <c r="J1204" s="35" t="str">
        <f>VLOOKUP(A1204,'Medical Examinations'!A1202:M3544,9,FALSE)</f>
        <v>OBESITY</v>
      </c>
      <c r="K1204" s="35" t="str">
        <f>VLOOKUP(A1204,'Medical Examinations'!A1202:M3544,10,FALSE)</f>
        <v>DIABETES</v>
      </c>
      <c r="L1204" s="47">
        <f>VLOOKUP(A1204,'Hospitalisation Details'!A203:M2545,12,FALSE)</f>
        <v>26263</v>
      </c>
      <c r="M1204" s="34">
        <f>VLOOKUP(A89,'Hospitalisation Details'!A87:M2429,6,FALSE)</f>
        <v>41055.29</v>
      </c>
      <c r="N1204" s="35" t="str">
        <f>VLOOKUP(A193,'Hospitalisation Details'!A191:M2533,7,FALSE)</f>
        <v>tier - 2</v>
      </c>
      <c r="O1204" s="35" t="str">
        <f>VLOOKUP(A205,'Hospitalisation Details'!A203:M2545,8,FALSE)</f>
        <v>tier - 1</v>
      </c>
      <c r="P1204" s="35" t="str">
        <f>VLOOKUP(A205,'Hospitalisation Details'!A203:M2545,9,FALSE)</f>
        <v>R1011</v>
      </c>
      <c r="Q1204" s="35">
        <f ca="1">VLOOKUP(A1204,'Hospitalisation Details'!A203:M2545,13,FALSE)</f>
        <v>53</v>
      </c>
      <c r="R1204" s="32"/>
    </row>
    <row r="1205" spans="1:18" ht="15.75" x14ac:dyDescent="0.25">
      <c r="A1205" s="43" t="s">
        <v>1159</v>
      </c>
      <c r="B1205" s="35" t="str">
        <f>VLOOKUP(A1205,'Customer Names'!A1202:D3537,3,FALSE)</f>
        <v>Salowitz</v>
      </c>
      <c r="C1205" s="35">
        <f>VLOOKUP(A1205,'Medical Examinations'!A1203:M3545,2,FALSE)</f>
        <v>25.76</v>
      </c>
      <c r="D1205" s="35">
        <f>VLOOKUP(A1205,'Medical Examinations'!A1203:M3545,3,FALSE)</f>
        <v>6.02</v>
      </c>
      <c r="E1205" s="35" t="str">
        <f>VLOOKUP(A1205,'Medical Examinations'!A1203:M3545,4,FALSE)</f>
        <v>yes</v>
      </c>
      <c r="F1205" s="35" t="str">
        <f>VLOOKUP(A1205,'Medical Examinations'!A1203:M3545,5,FALSE)</f>
        <v>No</v>
      </c>
      <c r="G1205" s="35" t="str">
        <f>VLOOKUP(A1205,'Medical Examinations'!A1203:M3545,6,FALSE)</f>
        <v>Yes</v>
      </c>
      <c r="H1205" s="35">
        <f>VLOOKUP(A1205,'Medical Examinations'!$A$2:$M$2344,7,FALSE)</f>
        <v>1</v>
      </c>
      <c r="I1205" s="35" t="str">
        <f>VLOOKUP(A1205,'Medical Examinations'!A1203:M3545,8,FALSE)</f>
        <v>No</v>
      </c>
      <c r="J1205" s="35" t="str">
        <f>VLOOKUP(A1205,'Medical Examinations'!A1203:M3545,9,FALSE)</f>
        <v>OVERWEIGHT</v>
      </c>
      <c r="K1205" s="35" t="str">
        <f>VLOOKUP(A1205,'Medical Examinations'!A1203:M3545,10,FALSE)</f>
        <v>PREDIABETES</v>
      </c>
      <c r="L1205" s="47">
        <f>VLOOKUP(A1205,'Hospitalisation Details'!A204:M2546,12,FALSE)</f>
        <v>25531</v>
      </c>
      <c r="M1205" s="34">
        <f>VLOOKUP(A90,'Hospitalisation Details'!A88:M2430,6,FALSE)</f>
        <v>41034.22</v>
      </c>
      <c r="N1205" s="35" t="str">
        <f>VLOOKUP(A194,'Hospitalisation Details'!A192:M2534,7,FALSE)</f>
        <v>tier - 1</v>
      </c>
      <c r="O1205" s="35" t="str">
        <f>VLOOKUP(A206,'Hospitalisation Details'!A204:M2546,8,FALSE)</f>
        <v>tier - 1</v>
      </c>
      <c r="P1205" s="35" t="str">
        <f>VLOOKUP(A206,'Hospitalisation Details'!A204:M2546,9,FALSE)</f>
        <v>R1011</v>
      </c>
      <c r="Q1205" s="35">
        <f ca="1">VLOOKUP(A1205,'Hospitalisation Details'!A204:M2546,13,FALSE)</f>
        <v>55</v>
      </c>
      <c r="R1205" s="32"/>
    </row>
    <row r="1206" spans="1:18" ht="15.75" x14ac:dyDescent="0.25">
      <c r="A1206" s="42" t="s">
        <v>1158</v>
      </c>
      <c r="B1206" s="35" t="str">
        <f>VLOOKUP(A1206,'Customer Names'!A1203:D3538,3,FALSE)</f>
        <v>Blake</v>
      </c>
      <c r="C1206" s="35">
        <f>VLOOKUP(A1206,'Medical Examinations'!A1204:M3546,2,FALSE)</f>
        <v>22.42</v>
      </c>
      <c r="D1206" s="35">
        <f>VLOOKUP(A1206,'Medical Examinations'!A1204:M3546,3,FALSE)</f>
        <v>7.96</v>
      </c>
      <c r="E1206" s="35" t="str">
        <f>VLOOKUP(A1206,'Medical Examinations'!A1204:M3546,4,FALSE)</f>
        <v>No</v>
      </c>
      <c r="F1206" s="35" t="str">
        <f>VLOOKUP(A1206,'Medical Examinations'!A1204:M3546,5,FALSE)</f>
        <v>No</v>
      </c>
      <c r="G1206" s="35" t="str">
        <f>VLOOKUP(A1206,'Medical Examinations'!A1204:M3546,6,FALSE)</f>
        <v>No</v>
      </c>
      <c r="H1206" s="35">
        <f>VLOOKUP(A1206,'Medical Examinations'!$A$2:$M$2344,7,FALSE)</f>
        <v>0</v>
      </c>
      <c r="I1206" s="35" t="str">
        <f>VLOOKUP(A1206,'Medical Examinations'!A1204:M3546,8,FALSE)</f>
        <v>No</v>
      </c>
      <c r="J1206" s="35" t="str">
        <f>VLOOKUP(A1206,'Medical Examinations'!A1204:M3546,9,FALSE)</f>
        <v>NORMAL WEIGHT</v>
      </c>
      <c r="K1206" s="35" t="str">
        <f>VLOOKUP(A1206,'Medical Examinations'!A1204:M3546,10,FALSE)</f>
        <v>DIABETES</v>
      </c>
      <c r="L1206" s="47">
        <f>VLOOKUP(A1206,'Hospitalisation Details'!A205:M2547,12,FALSE)</f>
        <v>26214</v>
      </c>
      <c r="M1206" s="34">
        <f>VLOOKUP(A91,'Hospitalisation Details'!A89:M2431,6,FALSE)</f>
        <v>40974.160000000003</v>
      </c>
      <c r="N1206" s="35" t="str">
        <f>VLOOKUP(A195,'Hospitalisation Details'!A193:M2535,7,FALSE)</f>
        <v>tier - 1</v>
      </c>
      <c r="O1206" s="35" t="str">
        <f>VLOOKUP(A207,'Hospitalisation Details'!A205:M2547,8,FALSE)</f>
        <v>tier - 3</v>
      </c>
      <c r="P1206" s="35" t="str">
        <f>VLOOKUP(A207,'Hospitalisation Details'!A205:M2547,9,FALSE)</f>
        <v>R1013</v>
      </c>
      <c r="Q1206" s="35">
        <f ca="1">VLOOKUP(A1206,'Hospitalisation Details'!A205:M2547,13,FALSE)</f>
        <v>53</v>
      </c>
      <c r="R1206" s="32"/>
    </row>
    <row r="1207" spans="1:18" ht="15.75" x14ac:dyDescent="0.25">
      <c r="A1207" s="43" t="s">
        <v>1157</v>
      </c>
      <c r="B1207" s="35" t="str">
        <f>VLOOKUP(A1207,'Customer Names'!A1204:D3539,3,FALSE)</f>
        <v>Langerak</v>
      </c>
      <c r="C1207" s="35">
        <f>VLOOKUP(A1207,'Medical Examinations'!A1205:M3547,2,FALSE)</f>
        <v>33.18</v>
      </c>
      <c r="D1207" s="35">
        <f>VLOOKUP(A1207,'Medical Examinations'!A1205:M3547,3,FALSE)</f>
        <v>6.01</v>
      </c>
      <c r="E1207" s="35" t="str">
        <f>VLOOKUP(A1207,'Medical Examinations'!A1205:M3547,4,FALSE)</f>
        <v>yes</v>
      </c>
      <c r="F1207" s="35" t="str">
        <f>VLOOKUP(A1207,'Medical Examinations'!A1205:M3547,5,FALSE)</f>
        <v>No</v>
      </c>
      <c r="G1207" s="35" t="str">
        <f>VLOOKUP(A1207,'Medical Examinations'!A1205:M3547,6,FALSE)</f>
        <v>No</v>
      </c>
      <c r="H1207" s="35">
        <f>VLOOKUP(A1207,'Medical Examinations'!$A$2:$M$2344,7,FALSE)</f>
        <v>1</v>
      </c>
      <c r="I1207" s="35" t="str">
        <f>VLOOKUP(A1207,'Medical Examinations'!A1205:M3547,8,FALSE)</f>
        <v>No</v>
      </c>
      <c r="J1207" s="35" t="str">
        <f>VLOOKUP(A1207,'Medical Examinations'!A1205:M3547,9,FALSE)</f>
        <v>OBESITY</v>
      </c>
      <c r="K1207" s="35" t="str">
        <f>VLOOKUP(A1207,'Medical Examinations'!A1205:M3547,10,FALSE)</f>
        <v>PREDIABETES</v>
      </c>
      <c r="L1207" s="47">
        <f>VLOOKUP(A1207,'Hospitalisation Details'!A206:M2548,12,FALSE)</f>
        <v>32325</v>
      </c>
      <c r="M1207" s="34">
        <f>VLOOKUP(A92,'Hospitalisation Details'!A90:M2432,6,FALSE)</f>
        <v>40961.29</v>
      </c>
      <c r="N1207" s="35" t="str">
        <f>VLOOKUP(A196,'Hospitalisation Details'!A194:M2536,7,FALSE)</f>
        <v>tier - 2</v>
      </c>
      <c r="O1207" s="35" t="str">
        <f>VLOOKUP(A208,'Hospitalisation Details'!A206:M2548,8,FALSE)</f>
        <v>tier - 3</v>
      </c>
      <c r="P1207" s="35" t="str">
        <f>VLOOKUP(A208,'Hospitalisation Details'!A206:M2548,9,FALSE)</f>
        <v>R1011</v>
      </c>
      <c r="Q1207" s="35">
        <f ca="1">VLOOKUP(A1207,'Hospitalisation Details'!A206:M2548,13,FALSE)</f>
        <v>36</v>
      </c>
      <c r="R1207" s="32"/>
    </row>
    <row r="1208" spans="1:18" ht="15.75" x14ac:dyDescent="0.25">
      <c r="A1208" s="42" t="s">
        <v>1156</v>
      </c>
      <c r="B1208" s="35" t="str">
        <f>VLOOKUP(A1208,'Customer Names'!A1205:D3540,3,FALSE)</f>
        <v>Bonilla</v>
      </c>
      <c r="C1208" s="35">
        <f>VLOOKUP(A1208,'Medical Examinations'!A1206:M3548,2,FALSE)</f>
        <v>43.04</v>
      </c>
      <c r="D1208" s="35">
        <f>VLOOKUP(A1208,'Medical Examinations'!A1206:M3548,3,FALSE)</f>
        <v>5.9</v>
      </c>
      <c r="E1208" s="35" t="str">
        <f>VLOOKUP(A1208,'Medical Examinations'!A1206:M3548,4,FALSE)</f>
        <v>yes</v>
      </c>
      <c r="F1208" s="35" t="str">
        <f>VLOOKUP(A1208,'Medical Examinations'!A1206:M3548,5,FALSE)</f>
        <v>No</v>
      </c>
      <c r="G1208" s="35" t="str">
        <f>VLOOKUP(A1208,'Medical Examinations'!A1206:M3548,6,FALSE)</f>
        <v>No</v>
      </c>
      <c r="H1208" s="35">
        <f>VLOOKUP(A1208,'Medical Examinations'!$A$2:$M$2344,7,FALSE)</f>
        <v>0</v>
      </c>
      <c r="I1208" s="35" t="str">
        <f>VLOOKUP(A1208,'Medical Examinations'!A1206:M3548,8,FALSE)</f>
        <v>No</v>
      </c>
      <c r="J1208" s="35" t="str">
        <f>VLOOKUP(A1208,'Medical Examinations'!A1206:M3548,9,FALSE)</f>
        <v>OBESITY</v>
      </c>
      <c r="K1208" s="35" t="str">
        <f>VLOOKUP(A1208,'Medical Examinations'!A1206:M3548,10,FALSE)</f>
        <v>PREDIABETES</v>
      </c>
      <c r="L1208" s="47">
        <f>VLOOKUP(A1208,'Hospitalisation Details'!A207:M2549,12,FALSE)</f>
        <v>35350</v>
      </c>
      <c r="M1208" s="34">
        <f>VLOOKUP(A93,'Hospitalisation Details'!A91:M2433,6,FALSE)</f>
        <v>40941.29</v>
      </c>
      <c r="N1208" s="35" t="str">
        <f>VLOOKUP(A197,'Hospitalisation Details'!A195:M2537,7,FALSE)</f>
        <v>tier - 1</v>
      </c>
      <c r="O1208" s="35" t="str">
        <f>VLOOKUP(A209,'Hospitalisation Details'!A207:M2549,8,FALSE)</f>
        <v>tier - 1</v>
      </c>
      <c r="P1208" s="35" t="str">
        <f>VLOOKUP(A209,'Hospitalisation Details'!A207:M2549,9,FALSE)</f>
        <v>R1011</v>
      </c>
      <c r="Q1208" s="35">
        <f ca="1">VLOOKUP(A1208,'Hospitalisation Details'!A207:M2549,13,FALSE)</f>
        <v>28</v>
      </c>
      <c r="R1208" s="32"/>
    </row>
    <row r="1209" spans="1:18" ht="15.75" x14ac:dyDescent="0.25">
      <c r="A1209" s="43" t="s">
        <v>1155</v>
      </c>
      <c r="B1209" s="35" t="str">
        <f>VLOOKUP(A1209,'Customer Names'!A1206:D3541,3,FALSE)</f>
        <v>Ciabattoni</v>
      </c>
      <c r="C1209" s="35">
        <f>VLOOKUP(A1209,'Medical Examinations'!A1207:M3549,2,FALSE)</f>
        <v>34.15</v>
      </c>
      <c r="D1209" s="35">
        <f>VLOOKUP(A1209,'Medical Examinations'!A1207:M3549,3,FALSE)</f>
        <v>4.49</v>
      </c>
      <c r="E1209" s="35" t="str">
        <f>VLOOKUP(A1209,'Medical Examinations'!A1207:M3549,4,FALSE)</f>
        <v>yes</v>
      </c>
      <c r="F1209" s="35" t="str">
        <f>VLOOKUP(A1209,'Medical Examinations'!A1207:M3549,5,FALSE)</f>
        <v>No</v>
      </c>
      <c r="G1209" s="35" t="str">
        <f>VLOOKUP(A1209,'Medical Examinations'!A1207:M3549,6,FALSE)</f>
        <v>No</v>
      </c>
      <c r="H1209" s="35">
        <f>VLOOKUP(A1209,'Medical Examinations'!$A$2:$M$2344,7,FALSE)</f>
        <v>1</v>
      </c>
      <c r="I1209" s="35" t="str">
        <f>VLOOKUP(A1209,'Medical Examinations'!A1207:M3549,8,FALSE)</f>
        <v>No</v>
      </c>
      <c r="J1209" s="35" t="str">
        <f>VLOOKUP(A1209,'Medical Examinations'!A1207:M3549,9,FALSE)</f>
        <v>OBESITY</v>
      </c>
      <c r="K1209" s="35" t="str">
        <f>VLOOKUP(A1209,'Medical Examinations'!A1207:M3549,10,FALSE)</f>
        <v>NORMAL</v>
      </c>
      <c r="L1209" s="47">
        <f>VLOOKUP(A1209,'Hospitalisation Details'!A208:M2550,12,FALSE)</f>
        <v>32333</v>
      </c>
      <c r="M1209" s="34">
        <f>VLOOKUP(A94,'Hospitalisation Details'!A92:M2434,6,FALSE)</f>
        <v>40932.43</v>
      </c>
      <c r="N1209" s="35" t="str">
        <f>VLOOKUP(A198,'Hospitalisation Details'!A196:M2538,7,FALSE)</f>
        <v>tier - 1</v>
      </c>
      <c r="O1209" s="35" t="str">
        <f>VLOOKUP(A210,'Hospitalisation Details'!A208:M2550,8,FALSE)</f>
        <v>tier - 2</v>
      </c>
      <c r="P1209" s="35" t="str">
        <f>VLOOKUP(A210,'Hospitalisation Details'!A208:M2550,9,FALSE)</f>
        <v>R1011</v>
      </c>
      <c r="Q1209" s="35">
        <f ca="1">VLOOKUP(A1209,'Hospitalisation Details'!A208:M2550,13,FALSE)</f>
        <v>36</v>
      </c>
      <c r="R1209" s="32"/>
    </row>
    <row r="1210" spans="1:18" ht="15.75" x14ac:dyDescent="0.25">
      <c r="A1210" s="42" t="s">
        <v>1154</v>
      </c>
      <c r="B1210" s="35" t="str">
        <f>VLOOKUP(A1210,'Customer Names'!A1207:D3542,3,FALSE)</f>
        <v>Escanero Palmer</v>
      </c>
      <c r="C1210" s="35">
        <f>VLOOKUP(A1210,'Medical Examinations'!A1208:M3550,2,FALSE)</f>
        <v>25.78</v>
      </c>
      <c r="D1210" s="35">
        <f>VLOOKUP(A1210,'Medical Examinations'!A1208:M3550,3,FALSE)</f>
        <v>6.25</v>
      </c>
      <c r="E1210" s="35" t="str">
        <f>VLOOKUP(A1210,'Medical Examinations'!A1208:M3550,4,FALSE)</f>
        <v>No</v>
      </c>
      <c r="F1210" s="35" t="str">
        <f>VLOOKUP(A1210,'Medical Examinations'!A1208:M3550,5,FALSE)</f>
        <v>No</v>
      </c>
      <c r="G1210" s="35" t="str">
        <f>VLOOKUP(A1210,'Medical Examinations'!A1208:M3550,6,FALSE)</f>
        <v>No</v>
      </c>
      <c r="H1210" s="35">
        <f>VLOOKUP(A1210,'Medical Examinations'!$A$2:$M$2344,7,FALSE)</f>
        <v>0</v>
      </c>
      <c r="I1210" s="35" t="str">
        <f>VLOOKUP(A1210,'Medical Examinations'!A1208:M3550,8,FALSE)</f>
        <v>No</v>
      </c>
      <c r="J1210" s="35" t="str">
        <f>VLOOKUP(A1210,'Medical Examinations'!A1208:M3550,9,FALSE)</f>
        <v>OVERWEIGHT</v>
      </c>
      <c r="K1210" s="35" t="str">
        <f>VLOOKUP(A1210,'Medical Examinations'!A1208:M3550,10,FALSE)</f>
        <v>PREDIABETES</v>
      </c>
      <c r="L1210" s="47">
        <f>VLOOKUP(A1210,'Hospitalisation Details'!A209:M2551,12,FALSE)</f>
        <v>28410</v>
      </c>
      <c r="M1210" s="34">
        <f>VLOOKUP(A95,'Hospitalisation Details'!A93:M2435,6,FALSE)</f>
        <v>40904.199999999997</v>
      </c>
      <c r="N1210" s="35" t="str">
        <f>VLOOKUP(A199,'Hospitalisation Details'!A197:M2539,7,FALSE)</f>
        <v>tier - 1</v>
      </c>
      <c r="O1210" s="35" t="str">
        <f>VLOOKUP(A211,'Hospitalisation Details'!A209:M2551,8,FALSE)</f>
        <v>tier - 3</v>
      </c>
      <c r="P1210" s="35" t="str">
        <f>VLOOKUP(A211,'Hospitalisation Details'!A209:M2551,9,FALSE)</f>
        <v>R1012</v>
      </c>
      <c r="Q1210" s="35">
        <f ca="1">VLOOKUP(A1210,'Hospitalisation Details'!A209:M2551,13,FALSE)</f>
        <v>47</v>
      </c>
      <c r="R1210" s="32"/>
    </row>
    <row r="1211" spans="1:18" ht="15.75" x14ac:dyDescent="0.25">
      <c r="A1211" s="43" t="s">
        <v>1153</v>
      </c>
      <c r="B1211" s="35" t="str">
        <f>VLOOKUP(A1211,'Customer Names'!A1208:D3543,3,FALSE)</f>
        <v>Lowe</v>
      </c>
      <c r="C1211" s="35">
        <f>VLOOKUP(A1211,'Medical Examinations'!A1209:M3551,2,FALSE)</f>
        <v>21.02</v>
      </c>
      <c r="D1211" s="35">
        <f>VLOOKUP(A1211,'Medical Examinations'!A1209:M3551,3,FALSE)</f>
        <v>9.6199999999999992</v>
      </c>
      <c r="E1211" s="35" t="str">
        <f>VLOOKUP(A1211,'Medical Examinations'!A1209:M3551,4,FALSE)</f>
        <v>yes</v>
      </c>
      <c r="F1211" s="35" t="str">
        <f>VLOOKUP(A1211,'Medical Examinations'!A1209:M3551,5,FALSE)</f>
        <v>No</v>
      </c>
      <c r="G1211" s="35" t="str">
        <f>VLOOKUP(A1211,'Medical Examinations'!A1209:M3551,6,FALSE)</f>
        <v>Yes</v>
      </c>
      <c r="H1211" s="35">
        <f>VLOOKUP(A1211,'Medical Examinations'!$A$2:$M$2344,7,FALSE)</f>
        <v>1</v>
      </c>
      <c r="I1211" s="35" t="str">
        <f>VLOOKUP(A1211,'Medical Examinations'!A1209:M3551,8,FALSE)</f>
        <v>No</v>
      </c>
      <c r="J1211" s="35" t="str">
        <f>VLOOKUP(A1211,'Medical Examinations'!A1209:M3551,9,FALSE)</f>
        <v>NORMAL WEIGHT</v>
      </c>
      <c r="K1211" s="35" t="str">
        <f>VLOOKUP(A1211,'Medical Examinations'!A1209:M3551,10,FALSE)</f>
        <v>DIABETES</v>
      </c>
      <c r="L1211" s="47">
        <f>VLOOKUP(A1211,'Hospitalisation Details'!A210:M2552,12,FALSE)</f>
        <v>23170</v>
      </c>
      <c r="M1211" s="34">
        <f>VLOOKUP(A96,'Hospitalisation Details'!A94:M2436,6,FALSE)</f>
        <v>40817.85</v>
      </c>
      <c r="N1211" s="35" t="str">
        <f>VLOOKUP(A200,'Hospitalisation Details'!A198:M2540,7,FALSE)</f>
        <v>tier - 1</v>
      </c>
      <c r="O1211" s="35" t="str">
        <f>VLOOKUP(A212,'Hospitalisation Details'!A210:M2552,8,FALSE)</f>
        <v>tier - 1</v>
      </c>
      <c r="P1211" s="35" t="str">
        <f>VLOOKUP(A212,'Hospitalisation Details'!A210:M2552,9,FALSE)</f>
        <v>R1011</v>
      </c>
      <c r="Q1211" s="35">
        <f ca="1">VLOOKUP(A1211,'Hospitalisation Details'!A210:M2552,13,FALSE)</f>
        <v>61</v>
      </c>
      <c r="R1211" s="32"/>
    </row>
    <row r="1212" spans="1:18" ht="15.75" x14ac:dyDescent="0.25">
      <c r="A1212" s="42" t="s">
        <v>1152</v>
      </c>
      <c r="B1212" s="35" t="str">
        <f>VLOOKUP(A1212,'Customer Names'!A1209:D3544,3,FALSE)</f>
        <v>Osmark</v>
      </c>
      <c r="C1212" s="35">
        <f>VLOOKUP(A1212,'Medical Examinations'!A1210:M3552,2,FALSE)</f>
        <v>37.51</v>
      </c>
      <c r="D1212" s="35">
        <f>VLOOKUP(A1212,'Medical Examinations'!A1210:M3552,3,FALSE)</f>
        <v>11.06</v>
      </c>
      <c r="E1212" s="35" t="str">
        <f>VLOOKUP(A1212,'Medical Examinations'!A1210:M3552,4,FALSE)</f>
        <v>No</v>
      </c>
      <c r="F1212" s="35" t="str">
        <f>VLOOKUP(A1212,'Medical Examinations'!A1210:M3552,5,FALSE)</f>
        <v>No</v>
      </c>
      <c r="G1212" s="35" t="str">
        <f>VLOOKUP(A1212,'Medical Examinations'!A1210:M3552,6,FALSE)</f>
        <v>No</v>
      </c>
      <c r="H1212" s="35">
        <f>VLOOKUP(A1212,'Medical Examinations'!$A$2:$M$2344,7,FALSE)</f>
        <v>2</v>
      </c>
      <c r="I1212" s="35" t="str">
        <f>VLOOKUP(A1212,'Medical Examinations'!A1210:M3552,8,FALSE)</f>
        <v>No</v>
      </c>
      <c r="J1212" s="35" t="str">
        <f>VLOOKUP(A1212,'Medical Examinations'!A1210:M3552,9,FALSE)</f>
        <v>OBESITY</v>
      </c>
      <c r="K1212" s="35" t="str">
        <f>VLOOKUP(A1212,'Medical Examinations'!A1210:M3552,10,FALSE)</f>
        <v>DIABETES</v>
      </c>
      <c r="L1212" s="47">
        <f>VLOOKUP(A1212,'Hospitalisation Details'!A211:M2553,12,FALSE)</f>
        <v>26953</v>
      </c>
      <c r="M1212" s="34">
        <f>VLOOKUP(A97,'Hospitalisation Details'!A95:M2437,6,FALSE)</f>
        <v>40720.550000000003</v>
      </c>
      <c r="N1212" s="35" t="str">
        <f>VLOOKUP(A201,'Hospitalisation Details'!A199:M2541,7,FALSE)</f>
        <v>tier - 2</v>
      </c>
      <c r="O1212" s="35" t="str">
        <f>VLOOKUP(A213,'Hospitalisation Details'!A211:M2553,8,FALSE)</f>
        <v>tier - 3</v>
      </c>
      <c r="P1212" s="35" t="str">
        <f>VLOOKUP(A213,'Hospitalisation Details'!A211:M2553,9,FALSE)</f>
        <v>R1013</v>
      </c>
      <c r="Q1212" s="35">
        <f ca="1">VLOOKUP(A1212,'Hospitalisation Details'!A211:M2553,13,FALSE)</f>
        <v>51</v>
      </c>
      <c r="R1212" s="32"/>
    </row>
    <row r="1213" spans="1:18" ht="15.75" x14ac:dyDescent="0.25">
      <c r="A1213" s="43" t="s">
        <v>1151</v>
      </c>
      <c r="B1213" s="35" t="str">
        <f>VLOOKUP(A1213,'Customer Names'!A1210:D3545,3,FALSE)</f>
        <v>Lawson</v>
      </c>
      <c r="C1213" s="35">
        <f>VLOOKUP(A1213,'Medical Examinations'!A1211:M3553,2,FALSE)</f>
        <v>25.745000000000001</v>
      </c>
      <c r="D1213" s="35">
        <f>VLOOKUP(A1213,'Medical Examinations'!A1211:M3553,3,FALSE)</f>
        <v>6.11</v>
      </c>
      <c r="E1213" s="35" t="str">
        <f>VLOOKUP(A1213,'Medical Examinations'!A1211:M3553,4,FALSE)</f>
        <v>yes</v>
      </c>
      <c r="F1213" s="35" t="str">
        <f>VLOOKUP(A1213,'Medical Examinations'!A1211:M3553,5,FALSE)</f>
        <v>No</v>
      </c>
      <c r="G1213" s="35" t="str">
        <f>VLOOKUP(A1213,'Medical Examinations'!A1211:M3553,6,FALSE)</f>
        <v>No</v>
      </c>
      <c r="H1213" s="35">
        <f>VLOOKUP(A1213,'Medical Examinations'!$A$2:$M$2344,7,FALSE)</f>
        <v>0</v>
      </c>
      <c r="I1213" s="35" t="str">
        <f>VLOOKUP(A1213,'Medical Examinations'!A1211:M3553,8,FALSE)</f>
        <v>No</v>
      </c>
      <c r="J1213" s="35" t="str">
        <f>VLOOKUP(A1213,'Medical Examinations'!A1211:M3553,9,FALSE)</f>
        <v>OVERWEIGHT</v>
      </c>
      <c r="K1213" s="35" t="str">
        <f>VLOOKUP(A1213,'Medical Examinations'!A1211:M3553,10,FALSE)</f>
        <v>PREDIABETES</v>
      </c>
      <c r="L1213" s="47">
        <f>VLOOKUP(A1213,'Hospitalisation Details'!A212:M2554,12,FALSE)</f>
        <v>28067</v>
      </c>
      <c r="M1213" s="34">
        <f>VLOOKUP(A98,'Hospitalisation Details'!A96:M2438,6,FALSE)</f>
        <v>40692.910000000003</v>
      </c>
      <c r="N1213" s="35" t="str">
        <f>VLOOKUP(A202,'Hospitalisation Details'!A200:M2542,7,FALSE)</f>
        <v>tier - 2</v>
      </c>
      <c r="O1213" s="35" t="str">
        <f>VLOOKUP(A214,'Hospitalisation Details'!A212:M2554,8,FALSE)</f>
        <v>tier - 3</v>
      </c>
      <c r="P1213" s="35" t="str">
        <f>VLOOKUP(A214,'Hospitalisation Details'!A212:M2554,9,FALSE)</f>
        <v>R1011</v>
      </c>
      <c r="Q1213" s="35">
        <f ca="1">VLOOKUP(A1213,'Hospitalisation Details'!A212:M2554,13,FALSE)</f>
        <v>48</v>
      </c>
      <c r="R1213" s="32"/>
    </row>
    <row r="1214" spans="1:18" ht="15.75" x14ac:dyDescent="0.25">
      <c r="A1214" s="42" t="s">
        <v>1150</v>
      </c>
      <c r="B1214" s="35" t="str">
        <f>VLOOKUP(A1214,'Customer Names'!A1211:D3546,3,FALSE)</f>
        <v>Warwick</v>
      </c>
      <c r="C1214" s="35">
        <f>VLOOKUP(A1214,'Medical Examinations'!A1212:M3554,2,FALSE)</f>
        <v>31.35</v>
      </c>
      <c r="D1214" s="35">
        <f>VLOOKUP(A1214,'Medical Examinations'!A1212:M3554,3,FALSE)</f>
        <v>11.49</v>
      </c>
      <c r="E1214" s="35" t="str">
        <f>VLOOKUP(A1214,'Medical Examinations'!A1212:M3554,4,FALSE)</f>
        <v>No</v>
      </c>
      <c r="F1214" s="35" t="str">
        <f>VLOOKUP(A1214,'Medical Examinations'!A1212:M3554,5,FALSE)</f>
        <v>No</v>
      </c>
      <c r="G1214" s="35" t="str">
        <f>VLOOKUP(A1214,'Medical Examinations'!A1212:M3554,6,FALSE)</f>
        <v>No</v>
      </c>
      <c r="H1214" s="35">
        <f>VLOOKUP(A1214,'Medical Examinations'!$A$2:$M$2344,7,FALSE)</f>
        <v>2</v>
      </c>
      <c r="I1214" s="35" t="str">
        <f>VLOOKUP(A1214,'Medical Examinations'!A1212:M3554,8,FALSE)</f>
        <v>No</v>
      </c>
      <c r="J1214" s="35" t="str">
        <f>VLOOKUP(A1214,'Medical Examinations'!A1212:M3554,9,FALSE)</f>
        <v>OBESITY</v>
      </c>
      <c r="K1214" s="35" t="str">
        <f>VLOOKUP(A1214,'Medical Examinations'!A1212:M3554,10,FALSE)</f>
        <v>DIABETES</v>
      </c>
      <c r="L1214" s="47">
        <f>VLOOKUP(A1214,'Hospitalisation Details'!A213:M2555,12,FALSE)</f>
        <v>26925</v>
      </c>
      <c r="M1214" s="34">
        <f>VLOOKUP(A99,'Hospitalisation Details'!A97:M2439,6,FALSE)</f>
        <v>40590.550000000003</v>
      </c>
      <c r="N1214" s="35" t="str">
        <f>VLOOKUP(A203,'Hospitalisation Details'!A201:M2543,7,FALSE)</f>
        <v>tier - 1</v>
      </c>
      <c r="O1214" s="35" t="str">
        <f>VLOOKUP(A215,'Hospitalisation Details'!A213:M2555,8,FALSE)</f>
        <v>tier - 3</v>
      </c>
      <c r="P1214" s="35" t="str">
        <f>VLOOKUP(A215,'Hospitalisation Details'!A213:M2555,9,FALSE)</f>
        <v>R1011</v>
      </c>
      <c r="Q1214" s="35">
        <f ca="1">VLOOKUP(A1214,'Hospitalisation Details'!A213:M2555,13,FALSE)</f>
        <v>51</v>
      </c>
      <c r="R1214" s="32"/>
    </row>
    <row r="1215" spans="1:18" ht="15.75" x14ac:dyDescent="0.25">
      <c r="A1215" s="43" t="s">
        <v>1149</v>
      </c>
      <c r="B1215" s="35" t="str">
        <f>VLOOKUP(A1215,'Customer Names'!A1212:D3547,3,FALSE)</f>
        <v>Magnuson</v>
      </c>
      <c r="C1215" s="35">
        <f>VLOOKUP(A1215,'Medical Examinations'!A1213:M3555,2,FALSE)</f>
        <v>29.83</v>
      </c>
      <c r="D1215" s="35">
        <f>VLOOKUP(A1215,'Medical Examinations'!A1213:M3555,3,FALSE)</f>
        <v>8.68</v>
      </c>
      <c r="E1215" s="35" t="str">
        <f>VLOOKUP(A1215,'Medical Examinations'!A1213:M3555,4,FALSE)</f>
        <v>No</v>
      </c>
      <c r="F1215" s="35" t="str">
        <f>VLOOKUP(A1215,'Medical Examinations'!A1213:M3555,5,FALSE)</f>
        <v>No</v>
      </c>
      <c r="G1215" s="35" t="str">
        <f>VLOOKUP(A1215,'Medical Examinations'!A1213:M3555,6,FALSE)</f>
        <v>No</v>
      </c>
      <c r="H1215" s="35">
        <f>VLOOKUP(A1215,'Medical Examinations'!$A$2:$M$2344,7,FALSE)</f>
        <v>2</v>
      </c>
      <c r="I1215" s="35" t="str">
        <f>VLOOKUP(A1215,'Medical Examinations'!A1213:M3555,8,FALSE)</f>
        <v>No</v>
      </c>
      <c r="J1215" s="35" t="str">
        <f>VLOOKUP(A1215,'Medical Examinations'!A1213:M3555,9,FALSE)</f>
        <v>OVERWEIGHT</v>
      </c>
      <c r="K1215" s="35" t="str">
        <f>VLOOKUP(A1215,'Medical Examinations'!A1213:M3555,10,FALSE)</f>
        <v>DIABETES</v>
      </c>
      <c r="L1215" s="47">
        <f>VLOOKUP(A1215,'Hospitalisation Details'!A214:M2556,12,FALSE)</f>
        <v>26953</v>
      </c>
      <c r="M1215" s="34">
        <f>VLOOKUP(A100,'Hospitalisation Details'!A98:M2440,6,FALSE)</f>
        <v>40419.019999999997</v>
      </c>
      <c r="N1215" s="35" t="str">
        <f>VLOOKUP(A204,'Hospitalisation Details'!A202:M2544,7,FALSE)</f>
        <v>tier - 2</v>
      </c>
      <c r="O1215" s="35" t="str">
        <f>VLOOKUP(A216,'Hospitalisation Details'!A214:M2556,8,FALSE)</f>
        <v>tier - 1</v>
      </c>
      <c r="P1215" s="35" t="str">
        <f>VLOOKUP(A216,'Hospitalisation Details'!A214:M2556,9,FALSE)</f>
        <v>R1011</v>
      </c>
      <c r="Q1215" s="35">
        <f ca="1">VLOOKUP(A1215,'Hospitalisation Details'!A214:M2556,13,FALSE)</f>
        <v>51</v>
      </c>
      <c r="R1215" s="32"/>
    </row>
    <row r="1216" spans="1:18" ht="15.75" x14ac:dyDescent="0.25">
      <c r="A1216" s="42" t="s">
        <v>1148</v>
      </c>
      <c r="B1216" s="35" t="str">
        <f>VLOOKUP(A1216,'Customer Names'!A1213:D3548,3,FALSE)</f>
        <v>Marsh</v>
      </c>
      <c r="C1216" s="35">
        <f>VLOOKUP(A1216,'Medical Examinations'!A1214:M3556,2,FALSE)</f>
        <v>25.49</v>
      </c>
      <c r="D1216" s="35">
        <f>VLOOKUP(A1216,'Medical Examinations'!A1214:M3556,3,FALSE)</f>
        <v>5.68</v>
      </c>
      <c r="E1216" s="35" t="str">
        <f>VLOOKUP(A1216,'Medical Examinations'!A1214:M3556,4,FALSE)</f>
        <v>yes</v>
      </c>
      <c r="F1216" s="35" t="str">
        <f>VLOOKUP(A1216,'Medical Examinations'!A1214:M3556,5,FALSE)</f>
        <v>No</v>
      </c>
      <c r="G1216" s="35" t="str">
        <f>VLOOKUP(A1216,'Medical Examinations'!A1214:M3556,6,FALSE)</f>
        <v>Yes</v>
      </c>
      <c r="H1216" s="35">
        <f>VLOOKUP(A1216,'Medical Examinations'!$A$2:$M$2344,7,FALSE)</f>
        <v>1</v>
      </c>
      <c r="I1216" s="35" t="str">
        <f>VLOOKUP(A1216,'Medical Examinations'!A1214:M3556,8,FALSE)</f>
        <v>No</v>
      </c>
      <c r="J1216" s="35" t="str">
        <f>VLOOKUP(A1216,'Medical Examinations'!A1214:M3556,9,FALSE)</f>
        <v>OVERWEIGHT</v>
      </c>
      <c r="K1216" s="35" t="str">
        <f>VLOOKUP(A1216,'Medical Examinations'!A1214:M3556,10,FALSE)</f>
        <v>NORMAL</v>
      </c>
      <c r="L1216" s="47">
        <f>VLOOKUP(A1216,'Hospitalisation Details'!A215:M2557,12,FALSE)</f>
        <v>25533</v>
      </c>
      <c r="M1216" s="34">
        <f>VLOOKUP(A101,'Hospitalisation Details'!A99:M2441,6,FALSE)</f>
        <v>40373.74</v>
      </c>
      <c r="N1216" s="35" t="str">
        <f>VLOOKUP(A205,'Hospitalisation Details'!A203:M2545,7,FALSE)</f>
        <v>tier - 1</v>
      </c>
      <c r="O1216" s="35" t="str">
        <f>VLOOKUP(A217,'Hospitalisation Details'!A215:M2557,8,FALSE)</f>
        <v>tier - 1</v>
      </c>
      <c r="P1216" s="35" t="str">
        <f>VLOOKUP(A217,'Hospitalisation Details'!A215:M2557,9,FALSE)</f>
        <v>R1011</v>
      </c>
      <c r="Q1216" s="35">
        <f ca="1">VLOOKUP(A1216,'Hospitalisation Details'!A215:M2557,13,FALSE)</f>
        <v>55</v>
      </c>
      <c r="R1216" s="32"/>
    </row>
    <row r="1217" spans="1:18" ht="15.75" x14ac:dyDescent="0.25">
      <c r="A1217" s="43" t="s">
        <v>1147</v>
      </c>
      <c r="B1217" s="35" t="str">
        <f>VLOOKUP(A1217,'Customer Names'!A1214:D3549,3,FALSE)</f>
        <v>Kari</v>
      </c>
      <c r="C1217" s="35">
        <f>VLOOKUP(A1217,'Medical Examinations'!A1215:M3557,2,FALSE)</f>
        <v>34.1</v>
      </c>
      <c r="D1217" s="35">
        <f>VLOOKUP(A1217,'Medical Examinations'!A1215:M3557,3,FALSE)</f>
        <v>8.4499999999999993</v>
      </c>
      <c r="E1217" s="35" t="str">
        <f>VLOOKUP(A1217,'Medical Examinations'!A1215:M3557,4,FALSE)</f>
        <v>No</v>
      </c>
      <c r="F1217" s="35" t="str">
        <f>VLOOKUP(A1217,'Medical Examinations'!A1215:M3557,5,FALSE)</f>
        <v>No</v>
      </c>
      <c r="G1217" s="35" t="str">
        <f>VLOOKUP(A1217,'Medical Examinations'!A1215:M3557,6,FALSE)</f>
        <v>No</v>
      </c>
      <c r="H1217" s="35">
        <f>VLOOKUP(A1217,'Medical Examinations'!$A$2:$M$2344,7,FALSE)</f>
        <v>0</v>
      </c>
      <c r="I1217" s="35" t="str">
        <f>VLOOKUP(A1217,'Medical Examinations'!A1215:M3557,8,FALSE)</f>
        <v>No</v>
      </c>
      <c r="J1217" s="35" t="str">
        <f>VLOOKUP(A1217,'Medical Examinations'!A1215:M3557,9,FALSE)</f>
        <v>OBESITY</v>
      </c>
      <c r="K1217" s="35" t="str">
        <f>VLOOKUP(A1217,'Medical Examinations'!A1215:M3557,10,FALSE)</f>
        <v>DIABETES</v>
      </c>
      <c r="L1217" s="47">
        <f>VLOOKUP(A1217,'Hospitalisation Details'!A216:M2558,12,FALSE)</f>
        <v>26116</v>
      </c>
      <c r="M1217" s="34">
        <f>VLOOKUP(A102,'Hospitalisation Details'!A100:M2442,6,FALSE)</f>
        <v>40309.93</v>
      </c>
      <c r="N1217" s="35" t="str">
        <f>VLOOKUP(A206,'Hospitalisation Details'!A204:M2546,7,FALSE)</f>
        <v>tier - 2</v>
      </c>
      <c r="O1217" s="35" t="str">
        <f>VLOOKUP(A218,'Hospitalisation Details'!A216:M2558,8,FALSE)</f>
        <v>tier - 3</v>
      </c>
      <c r="P1217" s="35" t="str">
        <f>VLOOKUP(A218,'Hospitalisation Details'!A216:M2558,9,FALSE)</f>
        <v>R1011</v>
      </c>
      <c r="Q1217" s="35">
        <f ca="1">VLOOKUP(A1217,'Hospitalisation Details'!A216:M2558,13,FALSE)</f>
        <v>53</v>
      </c>
      <c r="R1217" s="32"/>
    </row>
    <row r="1218" spans="1:18" ht="15.75" x14ac:dyDescent="0.25">
      <c r="A1218" s="42" t="s">
        <v>1146</v>
      </c>
      <c r="B1218" s="35" t="str">
        <f>VLOOKUP(A1218,'Customer Names'!A1215:D3550,3,FALSE)</f>
        <v>Standiford</v>
      </c>
      <c r="C1218" s="35">
        <f>VLOOKUP(A1218,'Medical Examinations'!A1216:M3558,2,FALSE)</f>
        <v>25.84</v>
      </c>
      <c r="D1218" s="35">
        <f>VLOOKUP(A1218,'Medical Examinations'!A1216:M3558,3,FALSE)</f>
        <v>8.51</v>
      </c>
      <c r="E1218" s="35" t="str">
        <f>VLOOKUP(A1218,'Medical Examinations'!A1216:M3558,4,FALSE)</f>
        <v>No</v>
      </c>
      <c r="F1218" s="35" t="str">
        <f>VLOOKUP(A1218,'Medical Examinations'!A1216:M3558,5,FALSE)</f>
        <v>No</v>
      </c>
      <c r="G1218" s="35" t="str">
        <f>VLOOKUP(A1218,'Medical Examinations'!A1216:M3558,6,FALSE)</f>
        <v>No</v>
      </c>
      <c r="H1218" s="35">
        <f>VLOOKUP(A1218,'Medical Examinations'!$A$2:$M$2344,7,FALSE)</f>
        <v>2</v>
      </c>
      <c r="I1218" s="35" t="str">
        <f>VLOOKUP(A1218,'Medical Examinations'!A1216:M3558,8,FALSE)</f>
        <v>No</v>
      </c>
      <c r="J1218" s="35" t="str">
        <f>VLOOKUP(A1218,'Medical Examinations'!A1216:M3558,9,FALSE)</f>
        <v>OVERWEIGHT</v>
      </c>
      <c r="K1218" s="35" t="str">
        <f>VLOOKUP(A1218,'Medical Examinations'!A1216:M3558,10,FALSE)</f>
        <v>DIABETES</v>
      </c>
      <c r="L1218" s="47">
        <f>VLOOKUP(A1218,'Hospitalisation Details'!A217:M2559,12,FALSE)</f>
        <v>26964</v>
      </c>
      <c r="M1218" s="34">
        <f>VLOOKUP(A4,'Hospitalisation Details'!A2:M2344,6,FALSE)</f>
        <v>63770.43</v>
      </c>
      <c r="N1218" s="35" t="str">
        <f>VLOOKUP(A207,'Hospitalisation Details'!A205:M2547,7,FALSE)</f>
        <v>tier - 2</v>
      </c>
      <c r="O1218" s="35" t="str">
        <f>VLOOKUP(A219,'Hospitalisation Details'!A217:M2559,8,FALSE)</f>
        <v>tier - 2</v>
      </c>
      <c r="P1218" s="35" t="str">
        <f>VLOOKUP(A219,'Hospitalisation Details'!A217:M2559,9,FALSE)</f>
        <v>R1011</v>
      </c>
      <c r="Q1218" s="35">
        <f ca="1">VLOOKUP(A1218,'Hospitalisation Details'!A217:M2559,13,FALSE)</f>
        <v>51</v>
      </c>
      <c r="R1218" s="32"/>
    </row>
    <row r="1219" spans="1:18" ht="15.75" x14ac:dyDescent="0.25">
      <c r="A1219" s="43" t="s">
        <v>1145</v>
      </c>
      <c r="B1219" s="35" t="str">
        <f>VLOOKUP(A1219,'Customer Names'!A1216:D3551,3,FALSE)</f>
        <v>Sherwin</v>
      </c>
      <c r="C1219" s="35">
        <f>VLOOKUP(A1219,'Medical Examinations'!A1217:M3559,2,FALSE)</f>
        <v>20.6</v>
      </c>
      <c r="D1219" s="35">
        <f>VLOOKUP(A1219,'Medical Examinations'!A1217:M3559,3,FALSE)</f>
        <v>7.62</v>
      </c>
      <c r="E1219" s="35" t="str">
        <f>VLOOKUP(A1219,'Medical Examinations'!A1217:M3559,4,FALSE)</f>
        <v>No</v>
      </c>
      <c r="F1219" s="35" t="str">
        <f>VLOOKUP(A1219,'Medical Examinations'!A1217:M3559,5,FALSE)</f>
        <v>No</v>
      </c>
      <c r="G1219" s="35" t="str">
        <f>VLOOKUP(A1219,'Medical Examinations'!A1217:M3559,6,FALSE)</f>
        <v>No</v>
      </c>
      <c r="H1219" s="35">
        <f>VLOOKUP(A1219,'Medical Examinations'!$A$2:$M$2344,7,FALSE)</f>
        <v>0</v>
      </c>
      <c r="I1219" s="35" t="str">
        <f>VLOOKUP(A1219,'Medical Examinations'!A1217:M3559,8,FALSE)</f>
        <v>No</v>
      </c>
      <c r="J1219" s="35" t="str">
        <f>VLOOKUP(A1219,'Medical Examinations'!A1217:M3559,9,FALSE)</f>
        <v>NORMAL WEIGHT</v>
      </c>
      <c r="K1219" s="35" t="str">
        <f>VLOOKUP(A1219,'Medical Examinations'!A1217:M3559,10,FALSE)</f>
        <v>DIABETES</v>
      </c>
      <c r="L1219" s="47">
        <f>VLOOKUP(A1219,'Hospitalisation Details'!A218:M2560,12,FALSE)</f>
        <v>26151</v>
      </c>
      <c r="M1219" s="34">
        <f>VLOOKUP(A5,'Hospitalisation Details'!A3:M2345,6,FALSE)</f>
        <v>62592.87</v>
      </c>
      <c r="N1219" s="35" t="str">
        <f>VLOOKUP(A208,'Hospitalisation Details'!A206:M2548,7,FALSE)</f>
        <v>tier - 1</v>
      </c>
      <c r="O1219" s="35" t="str">
        <f>VLOOKUP(A220,'Hospitalisation Details'!A218:M2560,8,FALSE)</f>
        <v>tier - 2</v>
      </c>
      <c r="P1219" s="35" t="str">
        <f>VLOOKUP(A220,'Hospitalisation Details'!A218:M2560,9,FALSE)</f>
        <v>R1011</v>
      </c>
      <c r="Q1219" s="35">
        <f ca="1">VLOOKUP(A1219,'Hospitalisation Details'!A218:M2560,13,FALSE)</f>
        <v>53</v>
      </c>
      <c r="R1219" s="32"/>
    </row>
    <row r="1220" spans="1:18" ht="15.75" x14ac:dyDescent="0.25">
      <c r="A1220" s="42" t="s">
        <v>1144</v>
      </c>
      <c r="B1220" s="35" t="str">
        <f>VLOOKUP(A1220,'Customer Names'!A1217:D3552,3,FALSE)</f>
        <v>Parker</v>
      </c>
      <c r="C1220" s="35">
        <f>VLOOKUP(A1220,'Medical Examinations'!A1218:M3560,2,FALSE)</f>
        <v>28.88</v>
      </c>
      <c r="D1220" s="35">
        <f>VLOOKUP(A1220,'Medical Examinations'!A1218:M3560,3,FALSE)</f>
        <v>10.18</v>
      </c>
      <c r="E1220" s="35" t="str">
        <f>VLOOKUP(A1220,'Medical Examinations'!A1218:M3560,4,FALSE)</f>
        <v>No</v>
      </c>
      <c r="F1220" s="35" t="str">
        <f>VLOOKUP(A1220,'Medical Examinations'!A1218:M3560,5,FALSE)</f>
        <v>No</v>
      </c>
      <c r="G1220" s="35" t="str">
        <f>VLOOKUP(A1220,'Medical Examinations'!A1218:M3560,6,FALSE)</f>
        <v>No</v>
      </c>
      <c r="H1220" s="35">
        <f>VLOOKUP(A1220,'Medical Examinations'!$A$2:$M$2344,7,FALSE)</f>
        <v>0</v>
      </c>
      <c r="I1220" s="35" t="str">
        <f>VLOOKUP(A1220,'Medical Examinations'!A1218:M3560,8,FALSE)</f>
        <v>No</v>
      </c>
      <c r="J1220" s="35" t="str">
        <f>VLOOKUP(A1220,'Medical Examinations'!A1218:M3560,9,FALSE)</f>
        <v>OVERWEIGHT</v>
      </c>
      <c r="K1220" s="35" t="str">
        <f>VLOOKUP(A1220,'Medical Examinations'!A1218:M3560,10,FALSE)</f>
        <v>DIABETES</v>
      </c>
      <c r="L1220" s="47">
        <f>VLOOKUP(A1220,'Hospitalisation Details'!A219:M2561,12,FALSE)</f>
        <v>27262</v>
      </c>
      <c r="M1220" s="34">
        <f>VLOOKUP(A6,'Hospitalisation Details'!A4:M2346,6,FALSE)</f>
        <v>60021.4</v>
      </c>
      <c r="N1220" s="35" t="str">
        <f>VLOOKUP(A209,'Hospitalisation Details'!A207:M2549,7,FALSE)</f>
        <v>tier - 2</v>
      </c>
      <c r="O1220" s="35" t="str">
        <f>VLOOKUP(A221,'Hospitalisation Details'!A219:M2561,8,FALSE)</f>
        <v>tier - 3</v>
      </c>
      <c r="P1220" s="35" t="str">
        <f>VLOOKUP(A221,'Hospitalisation Details'!A219:M2561,9,FALSE)</f>
        <v>R1011</v>
      </c>
      <c r="Q1220" s="35">
        <f ca="1">VLOOKUP(A1220,'Hospitalisation Details'!A219:M2561,13,FALSE)</f>
        <v>50</v>
      </c>
      <c r="R1220" s="32"/>
    </row>
    <row r="1221" spans="1:18" ht="15.75" x14ac:dyDescent="0.25">
      <c r="A1221" s="43" t="s">
        <v>1143</v>
      </c>
      <c r="B1221" s="35" t="str">
        <f>VLOOKUP(A1221,'Customer Names'!A1218:D3553,3,FALSE)</f>
        <v>Blekeli</v>
      </c>
      <c r="C1221" s="35">
        <f>VLOOKUP(A1221,'Medical Examinations'!A1219:M3561,2,FALSE)</f>
        <v>28.24</v>
      </c>
      <c r="D1221" s="35">
        <f>VLOOKUP(A1221,'Medical Examinations'!A1219:M3561,3,FALSE)</f>
        <v>5.36</v>
      </c>
      <c r="E1221" s="35" t="str">
        <f>VLOOKUP(A1221,'Medical Examinations'!A1219:M3561,4,FALSE)</f>
        <v>No</v>
      </c>
      <c r="F1221" s="35" t="str">
        <f>VLOOKUP(A1221,'Medical Examinations'!A1219:M3561,5,FALSE)</f>
        <v>No</v>
      </c>
      <c r="G1221" s="35" t="str">
        <f>VLOOKUP(A1221,'Medical Examinations'!A1219:M3561,6,FALSE)</f>
        <v>No</v>
      </c>
      <c r="H1221" s="35">
        <f>VLOOKUP(A1221,'Medical Examinations'!$A$2:$M$2344,7,FALSE)</f>
        <v>0</v>
      </c>
      <c r="I1221" s="35" t="str">
        <f>VLOOKUP(A1221,'Medical Examinations'!A1219:M3561,8,FALSE)</f>
        <v>No</v>
      </c>
      <c r="J1221" s="35" t="str">
        <f>VLOOKUP(A1221,'Medical Examinations'!A1219:M3561,9,FALSE)</f>
        <v>OVERWEIGHT</v>
      </c>
      <c r="K1221" s="35" t="str">
        <f>VLOOKUP(A1221,'Medical Examinations'!A1219:M3561,10,FALSE)</f>
        <v>NORMAL</v>
      </c>
      <c r="L1221" s="47">
        <f>VLOOKUP(A1221,'Hospitalisation Details'!A220:M2562,12,FALSE)</f>
        <v>29499</v>
      </c>
      <c r="M1221" s="34">
        <f>VLOOKUP(A7,'Hospitalisation Details'!A5:M2347,6,FALSE)</f>
        <v>58571.07</v>
      </c>
      <c r="N1221" s="35" t="str">
        <f>VLOOKUP(A210,'Hospitalisation Details'!A208:M2550,7,FALSE)</f>
        <v>tier - 2</v>
      </c>
      <c r="O1221" s="35" t="str">
        <f>VLOOKUP(A222,'Hospitalisation Details'!A220:M2562,8,FALSE)</f>
        <v>tier - 1</v>
      </c>
      <c r="P1221" s="35" t="str">
        <f>VLOOKUP(A222,'Hospitalisation Details'!A220:M2562,9,FALSE)</f>
        <v>R1011</v>
      </c>
      <c r="Q1221" s="35">
        <f ca="1">VLOOKUP(A1221,'Hospitalisation Details'!A220:M2562,13,FALSE)</f>
        <v>44</v>
      </c>
      <c r="R1221" s="32"/>
    </row>
    <row r="1222" spans="1:18" ht="15.75" x14ac:dyDescent="0.25">
      <c r="A1222" s="42" t="s">
        <v>1142</v>
      </c>
      <c r="B1222" s="35" t="str">
        <f>VLOOKUP(A1222,'Customer Names'!A1219:D3554,3,FALSE)</f>
        <v>Vangampleare</v>
      </c>
      <c r="C1222" s="35">
        <f>VLOOKUP(A1222,'Medical Examinations'!A1220:M3562,2,FALSE)</f>
        <v>25.46</v>
      </c>
      <c r="D1222" s="35">
        <f>VLOOKUP(A1222,'Medical Examinations'!A1220:M3562,3,FALSE)</f>
        <v>11.78</v>
      </c>
      <c r="E1222" s="35" t="str">
        <f>VLOOKUP(A1222,'Medical Examinations'!A1220:M3562,4,FALSE)</f>
        <v>yes</v>
      </c>
      <c r="F1222" s="35" t="str">
        <f>VLOOKUP(A1222,'Medical Examinations'!A1220:M3562,5,FALSE)</f>
        <v>No</v>
      </c>
      <c r="G1222" s="35" t="str">
        <f>VLOOKUP(A1222,'Medical Examinations'!A1220:M3562,6,FALSE)</f>
        <v>No</v>
      </c>
      <c r="H1222" s="35">
        <f>VLOOKUP(A1222,'Medical Examinations'!$A$2:$M$2344,7,FALSE)</f>
        <v>1</v>
      </c>
      <c r="I1222" s="35" t="str">
        <f>VLOOKUP(A1222,'Medical Examinations'!A1220:M3562,8,FALSE)</f>
        <v>No</v>
      </c>
      <c r="J1222" s="35" t="str">
        <f>VLOOKUP(A1222,'Medical Examinations'!A1220:M3562,9,FALSE)</f>
        <v>OVERWEIGHT</v>
      </c>
      <c r="K1222" s="35" t="str">
        <f>VLOOKUP(A1222,'Medical Examinations'!A1220:M3562,10,FALSE)</f>
        <v>DIABETES</v>
      </c>
      <c r="L1222" s="47">
        <f>VLOOKUP(A1222,'Hospitalisation Details'!A221:M2563,12,FALSE)</f>
        <v>27734</v>
      </c>
      <c r="M1222" s="34">
        <f>VLOOKUP(A8,'Hospitalisation Details'!A6:M2348,6,FALSE)</f>
        <v>55135.4</v>
      </c>
      <c r="N1222" s="35" t="str">
        <f>VLOOKUP(A211,'Hospitalisation Details'!A209:M2551,7,FALSE)</f>
        <v>tier - 2</v>
      </c>
      <c r="O1222" s="35" t="str">
        <f>VLOOKUP(A223,'Hospitalisation Details'!A221:M2563,8,FALSE)</f>
        <v>tier - 2</v>
      </c>
      <c r="P1222" s="35" t="str">
        <f>VLOOKUP(A223,'Hospitalisation Details'!A221:M2563,9,FALSE)</f>
        <v>R1011</v>
      </c>
      <c r="Q1222" s="35">
        <f ca="1">VLOOKUP(A1222,'Hospitalisation Details'!A221:M2563,13,FALSE)</f>
        <v>49</v>
      </c>
      <c r="R1222" s="32"/>
    </row>
    <row r="1223" spans="1:18" ht="15.75" x14ac:dyDescent="0.25">
      <c r="A1223" s="43" t="s">
        <v>1141</v>
      </c>
      <c r="B1223" s="35" t="str">
        <f>VLOOKUP(A1223,'Customer Names'!A1220:D3555,3,FALSE)</f>
        <v>Hiatt</v>
      </c>
      <c r="C1223" s="35">
        <f>VLOOKUP(A1223,'Medical Examinations'!A1221:M3563,2,FALSE)</f>
        <v>29.64</v>
      </c>
      <c r="D1223" s="35">
        <f>VLOOKUP(A1223,'Medical Examinations'!A1221:M3563,3,FALSE)</f>
        <v>10.82</v>
      </c>
      <c r="E1223" s="35" t="str">
        <f>VLOOKUP(A1223,'Medical Examinations'!A1221:M3563,4,FALSE)</f>
        <v>yes</v>
      </c>
      <c r="F1223" s="35" t="str">
        <f>VLOOKUP(A1223,'Medical Examinations'!A1221:M3563,5,FALSE)</f>
        <v>No</v>
      </c>
      <c r="G1223" s="35" t="str">
        <f>VLOOKUP(A1223,'Medical Examinations'!A1221:M3563,6,FALSE)</f>
        <v>No</v>
      </c>
      <c r="H1223" s="35">
        <f>VLOOKUP(A1223,'Medical Examinations'!$A$2:$M$2344,7,FALSE)</f>
        <v>0</v>
      </c>
      <c r="I1223" s="35" t="str">
        <f>VLOOKUP(A1223,'Medical Examinations'!A1221:M3563,8,FALSE)</f>
        <v>No</v>
      </c>
      <c r="J1223" s="35" t="str">
        <f>VLOOKUP(A1223,'Medical Examinations'!A1221:M3563,9,FALSE)</f>
        <v>OVERWEIGHT</v>
      </c>
      <c r="K1223" s="35" t="str">
        <f>VLOOKUP(A1223,'Medical Examinations'!A1221:M3563,10,FALSE)</f>
        <v>DIABETES</v>
      </c>
      <c r="L1223" s="47">
        <f>VLOOKUP(A1223,'Hospitalisation Details'!A222:M2564,12,FALSE)</f>
        <v>29925</v>
      </c>
      <c r="M1223" s="34">
        <f>VLOOKUP(A9,'Hospitalisation Details'!A7:M2349,6,FALSE)</f>
        <v>52590.83</v>
      </c>
      <c r="N1223" s="35" t="str">
        <f>VLOOKUP(A212,'Hospitalisation Details'!A210:M2552,7,FALSE)</f>
        <v>tier - 2</v>
      </c>
      <c r="O1223" s="35" t="str">
        <f>VLOOKUP(A224,'Hospitalisation Details'!A222:M2564,8,FALSE)</f>
        <v>tier - 2</v>
      </c>
      <c r="P1223" s="35" t="str">
        <f>VLOOKUP(A224,'Hospitalisation Details'!A222:M2564,9,FALSE)</f>
        <v>R1011</v>
      </c>
      <c r="Q1223" s="35">
        <f ca="1">VLOOKUP(A1223,'Hospitalisation Details'!A222:M2564,13,FALSE)</f>
        <v>43</v>
      </c>
      <c r="R1223" s="32"/>
    </row>
    <row r="1224" spans="1:18" ht="15.75" x14ac:dyDescent="0.25">
      <c r="A1224" s="42" t="s">
        <v>1140</v>
      </c>
      <c r="B1224" s="35" t="str">
        <f>VLOOKUP(A1224,'Customer Names'!A1221:D3556,3,FALSE)</f>
        <v>Tadesse</v>
      </c>
      <c r="C1224" s="35">
        <f>VLOOKUP(A1224,'Medical Examinations'!A1222:M3564,2,FALSE)</f>
        <v>31.27</v>
      </c>
      <c r="D1224" s="35">
        <f>VLOOKUP(A1224,'Medical Examinations'!A1222:M3564,3,FALSE)</f>
        <v>7.73</v>
      </c>
      <c r="E1224" s="35" t="str">
        <f>VLOOKUP(A1224,'Medical Examinations'!A1222:M3564,4,FALSE)</f>
        <v>yes</v>
      </c>
      <c r="F1224" s="35" t="str">
        <f>VLOOKUP(A1224,'Medical Examinations'!A1222:M3564,5,FALSE)</f>
        <v>No</v>
      </c>
      <c r="G1224" s="35" t="str">
        <f>VLOOKUP(A1224,'Medical Examinations'!A1222:M3564,6,FALSE)</f>
        <v>No</v>
      </c>
      <c r="H1224" s="35">
        <f>VLOOKUP(A1224,'Medical Examinations'!$A$2:$M$2344,7,FALSE)</f>
        <v>1</v>
      </c>
      <c r="I1224" s="35" t="str">
        <f>VLOOKUP(A1224,'Medical Examinations'!A1222:M3564,8,FALSE)</f>
        <v>No</v>
      </c>
      <c r="J1224" s="35" t="str">
        <f>VLOOKUP(A1224,'Medical Examinations'!A1222:M3564,9,FALSE)</f>
        <v>OBESITY</v>
      </c>
      <c r="K1224" s="35" t="str">
        <f>VLOOKUP(A1224,'Medical Examinations'!A1222:M3564,10,FALSE)</f>
        <v>DIABETES</v>
      </c>
      <c r="L1224" s="47">
        <f>VLOOKUP(A1224,'Hospitalisation Details'!A223:M2565,12,FALSE)</f>
        <v>31771</v>
      </c>
      <c r="M1224" s="34">
        <f>VLOOKUP(A10,'Hospitalisation Details'!A8:M2350,6,FALSE)</f>
        <v>51194.559999999998</v>
      </c>
      <c r="N1224" s="35" t="str">
        <f>VLOOKUP(A213,'Hospitalisation Details'!A211:M2553,7,FALSE)</f>
        <v>tier - 2</v>
      </c>
      <c r="O1224" s="35" t="str">
        <f>VLOOKUP(A225,'Hospitalisation Details'!A223:M2565,8,FALSE)</f>
        <v>tier - 1</v>
      </c>
      <c r="P1224" s="35" t="str">
        <f>VLOOKUP(A225,'Hospitalisation Details'!A223:M2565,9,FALSE)</f>
        <v>R1016</v>
      </c>
      <c r="Q1224" s="35">
        <f ca="1">VLOOKUP(A1224,'Hospitalisation Details'!A223:M2565,13,FALSE)</f>
        <v>38</v>
      </c>
      <c r="R1224" s="32"/>
    </row>
    <row r="1225" spans="1:18" ht="15.75" x14ac:dyDescent="0.25">
      <c r="A1225" s="43" t="s">
        <v>1139</v>
      </c>
      <c r="B1225" s="35" t="str">
        <f>VLOOKUP(A1225,'Customer Names'!A1222:D3557,3,FALSE)</f>
        <v>Jaswell</v>
      </c>
      <c r="C1225" s="35">
        <f>VLOOKUP(A1225,'Medical Examinations'!A1223:M3565,2,FALSE)</f>
        <v>19.95</v>
      </c>
      <c r="D1225" s="35">
        <f>VLOOKUP(A1225,'Medical Examinations'!A1223:M3565,3,FALSE)</f>
        <v>6.24</v>
      </c>
      <c r="E1225" s="35" t="str">
        <f>VLOOKUP(A1225,'Medical Examinations'!A1223:M3565,4,FALSE)</f>
        <v>yes</v>
      </c>
      <c r="F1225" s="35" t="str">
        <f>VLOOKUP(A1225,'Medical Examinations'!A1223:M3565,5,FALSE)</f>
        <v>No</v>
      </c>
      <c r="G1225" s="35" t="str">
        <f>VLOOKUP(A1225,'Medical Examinations'!A1223:M3565,6,FALSE)</f>
        <v>No</v>
      </c>
      <c r="H1225" s="35">
        <f>VLOOKUP(A1225,'Medical Examinations'!$A$2:$M$2344,7,FALSE)</f>
        <v>0</v>
      </c>
      <c r="I1225" s="35" t="str">
        <f>VLOOKUP(A1225,'Medical Examinations'!A1223:M3565,8,FALSE)</f>
        <v>No</v>
      </c>
      <c r="J1225" s="35" t="str">
        <f>VLOOKUP(A1225,'Medical Examinations'!A1223:M3565,9,FALSE)</f>
        <v>NORMAL WEIGHT</v>
      </c>
      <c r="K1225" s="35" t="str">
        <f>VLOOKUP(A1225,'Medical Examinations'!A1223:M3565,10,FALSE)</f>
        <v>PREDIABETES</v>
      </c>
      <c r="L1225" s="47">
        <f>VLOOKUP(A1225,'Hospitalisation Details'!A224:M2566,12,FALSE)</f>
        <v>28013</v>
      </c>
      <c r="M1225" s="34">
        <f>VLOOKUP(A11,'Hospitalisation Details'!A9:M2351,6,FALSE)</f>
        <v>49577.66</v>
      </c>
      <c r="N1225" s="35" t="str">
        <f>VLOOKUP(A214,'Hospitalisation Details'!A212:M2554,7,FALSE)</f>
        <v>tier - 2</v>
      </c>
      <c r="O1225" s="35" t="str">
        <f>VLOOKUP(A226,'Hospitalisation Details'!A224:M2566,8,FALSE)</f>
        <v>tier - 1</v>
      </c>
      <c r="P1225" s="35" t="str">
        <f>VLOOKUP(A226,'Hospitalisation Details'!A224:M2566,9,FALSE)</f>
        <v>R1017</v>
      </c>
      <c r="Q1225" s="35">
        <f ca="1">VLOOKUP(A1225,'Hospitalisation Details'!A224:M2566,13,FALSE)</f>
        <v>48</v>
      </c>
      <c r="R1225" s="32"/>
    </row>
    <row r="1226" spans="1:18" ht="15.75" x14ac:dyDescent="0.25">
      <c r="A1226" s="42" t="s">
        <v>1138</v>
      </c>
      <c r="B1226" s="35" t="str">
        <f>VLOOKUP(A1226,'Customer Names'!A1223:D3558,3,FALSE)</f>
        <v>Phillips-Cook</v>
      </c>
      <c r="C1226" s="35">
        <f>VLOOKUP(A1226,'Medical Examinations'!A1224:M3566,2,FALSE)</f>
        <v>21.3</v>
      </c>
      <c r="D1226" s="35">
        <f>VLOOKUP(A1226,'Medical Examinations'!A1224:M3566,3,FALSE)</f>
        <v>10.42</v>
      </c>
      <c r="E1226" s="35" t="str">
        <f>VLOOKUP(A1226,'Medical Examinations'!A1224:M3566,4,FALSE)</f>
        <v>No</v>
      </c>
      <c r="F1226" s="35" t="str">
        <f>VLOOKUP(A1226,'Medical Examinations'!A1224:M3566,5,FALSE)</f>
        <v>No</v>
      </c>
      <c r="G1226" s="35" t="str">
        <f>VLOOKUP(A1226,'Medical Examinations'!A1224:M3566,6,FALSE)</f>
        <v>No</v>
      </c>
      <c r="H1226" s="35">
        <f>VLOOKUP(A1226,'Medical Examinations'!$A$2:$M$2344,7,FALSE)</f>
        <v>2</v>
      </c>
      <c r="I1226" s="35" t="str">
        <f>VLOOKUP(A1226,'Medical Examinations'!A1224:M3566,8,FALSE)</f>
        <v>No</v>
      </c>
      <c r="J1226" s="35" t="str">
        <f>VLOOKUP(A1226,'Medical Examinations'!A1224:M3566,9,FALSE)</f>
        <v>NORMAL WEIGHT</v>
      </c>
      <c r="K1226" s="35" t="str">
        <f>VLOOKUP(A1226,'Medical Examinations'!A1224:M3566,10,FALSE)</f>
        <v>DIABETES</v>
      </c>
      <c r="L1226" s="47">
        <f>VLOOKUP(A1226,'Hospitalisation Details'!A225:M2567,12,FALSE)</f>
        <v>27023</v>
      </c>
      <c r="M1226" s="34">
        <f>VLOOKUP(A12,'Hospitalisation Details'!A10:M2352,6,FALSE)</f>
        <v>48970.25</v>
      </c>
      <c r="N1226" s="35" t="str">
        <f>VLOOKUP(A215,'Hospitalisation Details'!A213:M2555,7,FALSE)</f>
        <v>tier - 1</v>
      </c>
      <c r="O1226" s="35" t="str">
        <f>VLOOKUP(A227,'Hospitalisation Details'!A225:M2567,8,FALSE)</f>
        <v>tier - 1</v>
      </c>
      <c r="P1226" s="35" t="str">
        <f>VLOOKUP(A227,'Hospitalisation Details'!A225:M2567,9,FALSE)</f>
        <v>R1011</v>
      </c>
      <c r="Q1226" s="35">
        <f ca="1">VLOOKUP(A1226,'Hospitalisation Details'!A225:M2567,13,FALSE)</f>
        <v>51</v>
      </c>
      <c r="R1226" s="32"/>
    </row>
    <row r="1227" spans="1:18" ht="15.75" x14ac:dyDescent="0.25">
      <c r="A1227" s="43" t="s">
        <v>1137</v>
      </c>
      <c r="B1227" s="35" t="str">
        <f>VLOOKUP(A1227,'Customer Names'!A1224:D3559,3,FALSE)</f>
        <v>Clark</v>
      </c>
      <c r="C1227" s="35">
        <f>VLOOKUP(A1227,'Medical Examinations'!A1225:M3567,2,FALSE)</f>
        <v>31.635000000000002</v>
      </c>
      <c r="D1227" s="35">
        <f>VLOOKUP(A1227,'Medical Examinations'!A1225:M3567,3,FALSE)</f>
        <v>11.11</v>
      </c>
      <c r="E1227" s="35" t="str">
        <f>VLOOKUP(A1227,'Medical Examinations'!A1225:M3567,4,FALSE)</f>
        <v>No</v>
      </c>
      <c r="F1227" s="35" t="str">
        <f>VLOOKUP(A1227,'Medical Examinations'!A1225:M3567,5,FALSE)</f>
        <v>No</v>
      </c>
      <c r="G1227" s="35" t="str">
        <f>VLOOKUP(A1227,'Medical Examinations'!A1225:M3567,6,FALSE)</f>
        <v>No</v>
      </c>
      <c r="H1227" s="35">
        <f>VLOOKUP(A1227,'Medical Examinations'!$A$2:$M$2344,7,FALSE)</f>
        <v>0</v>
      </c>
      <c r="I1227" s="35" t="str">
        <f>VLOOKUP(A1227,'Medical Examinations'!A1225:M3567,8,FALSE)</f>
        <v>No</v>
      </c>
      <c r="J1227" s="35" t="str">
        <f>VLOOKUP(A1227,'Medical Examinations'!A1225:M3567,9,FALSE)</f>
        <v>OBESITY</v>
      </c>
      <c r="K1227" s="35" t="str">
        <f>VLOOKUP(A1227,'Medical Examinations'!A1225:M3567,10,FALSE)</f>
        <v>DIABETES</v>
      </c>
      <c r="L1227" s="47">
        <f>VLOOKUP(A1227,'Hospitalisation Details'!A226:M2568,12,FALSE)</f>
        <v>26296</v>
      </c>
      <c r="M1227" s="34">
        <f>VLOOKUP(A4,'Hospitalisation Details'!A2:M2344,6,FALSE)</f>
        <v>63770.43</v>
      </c>
      <c r="N1227" s="35" t="str">
        <f>VLOOKUP(A216,'Hospitalisation Details'!A214:M2556,7,FALSE)</f>
        <v>tier - 2</v>
      </c>
      <c r="O1227" s="35" t="str">
        <f>VLOOKUP(A228,'Hospitalisation Details'!A226:M2568,8,FALSE)</f>
        <v>tier - 3</v>
      </c>
      <c r="P1227" s="35" t="str">
        <f>VLOOKUP(A228,'Hospitalisation Details'!A226:M2568,9,FALSE)</f>
        <v>R1011</v>
      </c>
      <c r="Q1227" s="35">
        <f ca="1">VLOOKUP(A1227,'Hospitalisation Details'!A226:M2568,13,FALSE)</f>
        <v>53</v>
      </c>
      <c r="R1227" s="32"/>
    </row>
    <row r="1228" spans="1:18" ht="15.75" x14ac:dyDescent="0.25">
      <c r="A1228" s="42" t="s">
        <v>1136</v>
      </c>
      <c r="B1228" s="35" t="str">
        <f>VLOOKUP(A1228,'Customer Names'!A1225:D3560,3,FALSE)</f>
        <v>Wang</v>
      </c>
      <c r="C1228" s="35">
        <f>VLOOKUP(A1228,'Medical Examinations'!A1226:M3568,2,FALSE)</f>
        <v>23.9</v>
      </c>
      <c r="D1228" s="35">
        <f>VLOOKUP(A1228,'Medical Examinations'!A1226:M3568,3,FALSE)</f>
        <v>7.67</v>
      </c>
      <c r="E1228" s="35" t="str">
        <f>VLOOKUP(A1228,'Medical Examinations'!A1226:M3568,4,FALSE)</f>
        <v>yes</v>
      </c>
      <c r="F1228" s="35" t="str">
        <f>VLOOKUP(A1228,'Medical Examinations'!A1226:M3568,5,FALSE)</f>
        <v>No</v>
      </c>
      <c r="G1228" s="35" t="str">
        <f>VLOOKUP(A1228,'Medical Examinations'!A1226:M3568,6,FALSE)</f>
        <v>No</v>
      </c>
      <c r="H1228" s="35">
        <f>VLOOKUP(A1228,'Medical Examinations'!$A$2:$M$2344,7,FALSE)</f>
        <v>2</v>
      </c>
      <c r="I1228" s="35" t="str">
        <f>VLOOKUP(A1228,'Medical Examinations'!A1226:M3568,8,FALSE)</f>
        <v>No</v>
      </c>
      <c r="J1228" s="35" t="str">
        <f>VLOOKUP(A1228,'Medical Examinations'!A1226:M3568,9,FALSE)</f>
        <v>NORMAL WEIGHT</v>
      </c>
      <c r="K1228" s="35" t="str">
        <f>VLOOKUP(A1228,'Medical Examinations'!A1226:M3568,10,FALSE)</f>
        <v>DIABETES</v>
      </c>
      <c r="L1228" s="47">
        <f>VLOOKUP(A1228,'Hospitalisation Details'!A227:M2569,12,FALSE)</f>
        <v>25865</v>
      </c>
      <c r="M1228" s="34">
        <f>VLOOKUP(A113,'Hospitalisation Details'!A111:M2453,6,FALSE)</f>
        <v>39963.120000000003</v>
      </c>
      <c r="N1228" s="35" t="str">
        <f>VLOOKUP(A217,'Hospitalisation Details'!A215:M2557,7,FALSE)</f>
        <v>tier - 1</v>
      </c>
      <c r="O1228" s="35" t="str">
        <f>VLOOKUP(A229,'Hospitalisation Details'!A227:M2569,8,FALSE)</f>
        <v>tier - 2</v>
      </c>
      <c r="P1228" s="35" t="str">
        <f>VLOOKUP(A229,'Hospitalisation Details'!A227:M2569,9,FALSE)</f>
        <v>R1011</v>
      </c>
      <c r="Q1228" s="35">
        <f ca="1">VLOOKUP(A1228,'Hospitalisation Details'!A227:M2569,13,FALSE)</f>
        <v>54</v>
      </c>
      <c r="R1228" s="32"/>
    </row>
    <row r="1229" spans="1:18" ht="15.75" x14ac:dyDescent="0.25">
      <c r="A1229" s="43" t="s">
        <v>1135</v>
      </c>
      <c r="B1229" s="35" t="str">
        <f>VLOOKUP(A1229,'Customer Names'!A1226:D3561,3,FALSE)</f>
        <v>Desruisseaux</v>
      </c>
      <c r="C1229" s="35">
        <f>VLOOKUP(A1229,'Medical Examinations'!A1227:M3569,2,FALSE)</f>
        <v>34.15</v>
      </c>
      <c r="D1229" s="35">
        <f>VLOOKUP(A1229,'Medical Examinations'!A1227:M3569,3,FALSE)</f>
        <v>6.15</v>
      </c>
      <c r="E1229" s="35" t="str">
        <f>VLOOKUP(A1229,'Medical Examinations'!A1227:M3569,4,FALSE)</f>
        <v>No</v>
      </c>
      <c r="F1229" s="35" t="str">
        <f>VLOOKUP(A1229,'Medical Examinations'!A1227:M3569,5,FALSE)</f>
        <v>No</v>
      </c>
      <c r="G1229" s="35" t="str">
        <f>VLOOKUP(A1229,'Medical Examinations'!A1227:M3569,6,FALSE)</f>
        <v>No</v>
      </c>
      <c r="H1229" s="35">
        <f>VLOOKUP(A1229,'Medical Examinations'!$A$2:$M$2344,7,FALSE)</f>
        <v>0</v>
      </c>
      <c r="I1229" s="35" t="str">
        <f>VLOOKUP(A1229,'Medical Examinations'!A1227:M3569,8,FALSE)</f>
        <v>No</v>
      </c>
      <c r="J1229" s="35" t="str">
        <f>VLOOKUP(A1229,'Medical Examinations'!A1227:M3569,9,FALSE)</f>
        <v>OBESITY</v>
      </c>
      <c r="K1229" s="35" t="str">
        <f>VLOOKUP(A1229,'Medical Examinations'!A1227:M3569,10,FALSE)</f>
        <v>PREDIABETES</v>
      </c>
      <c r="L1229" s="47">
        <f>VLOOKUP(A1229,'Hospitalisation Details'!A228:M2570,12,FALSE)</f>
        <v>33108</v>
      </c>
      <c r="M1229" s="34">
        <f>VLOOKUP(A114,'Hospitalisation Details'!A112:M2454,6,FALSE)</f>
        <v>39871.699999999997</v>
      </c>
      <c r="N1229" s="35" t="str">
        <f>VLOOKUP(A218,'Hospitalisation Details'!A216:M2558,7,FALSE)</f>
        <v>tier - 2</v>
      </c>
      <c r="O1229" s="35" t="str">
        <f>VLOOKUP(A230,'Hospitalisation Details'!A228:M2570,8,FALSE)</f>
        <v>tier - 1</v>
      </c>
      <c r="P1229" s="35" t="str">
        <f>VLOOKUP(A230,'Hospitalisation Details'!A228:M2570,9,FALSE)</f>
        <v>R1011</v>
      </c>
      <c r="Q1229" s="35">
        <f ca="1">VLOOKUP(A1229,'Hospitalisation Details'!A228:M2570,13,FALSE)</f>
        <v>34</v>
      </c>
      <c r="R1229" s="32"/>
    </row>
    <row r="1230" spans="1:18" ht="15.75" x14ac:dyDescent="0.25">
      <c r="A1230" s="42" t="s">
        <v>1134</v>
      </c>
      <c r="B1230" s="35" t="str">
        <f>VLOOKUP(A1230,'Customer Names'!A1227:D3562,3,FALSE)</f>
        <v>Ripp</v>
      </c>
      <c r="C1230" s="35">
        <f>VLOOKUP(A1230,'Medical Examinations'!A1228:M3570,2,FALSE)</f>
        <v>28.71</v>
      </c>
      <c r="D1230" s="35">
        <f>VLOOKUP(A1230,'Medical Examinations'!A1228:M3570,3,FALSE)</f>
        <v>5.71</v>
      </c>
      <c r="E1230" s="35" t="str">
        <f>VLOOKUP(A1230,'Medical Examinations'!A1228:M3570,4,FALSE)</f>
        <v>No</v>
      </c>
      <c r="F1230" s="35" t="str">
        <f>VLOOKUP(A1230,'Medical Examinations'!A1228:M3570,5,FALSE)</f>
        <v>No</v>
      </c>
      <c r="G1230" s="35" t="str">
        <f>VLOOKUP(A1230,'Medical Examinations'!A1228:M3570,6,FALSE)</f>
        <v>No</v>
      </c>
      <c r="H1230" s="35">
        <f>VLOOKUP(A1230,'Medical Examinations'!$A$2:$M$2344,7,FALSE)</f>
        <v>0</v>
      </c>
      <c r="I1230" s="35" t="str">
        <f>VLOOKUP(A1230,'Medical Examinations'!A1228:M3570,8,FALSE)</f>
        <v>No</v>
      </c>
      <c r="J1230" s="35" t="str">
        <f>VLOOKUP(A1230,'Medical Examinations'!A1228:M3570,9,FALSE)</f>
        <v>OVERWEIGHT</v>
      </c>
      <c r="K1230" s="35" t="str">
        <f>VLOOKUP(A1230,'Medical Examinations'!A1228:M3570,10,FALSE)</f>
        <v>PREDIABETES</v>
      </c>
      <c r="L1230" s="47">
        <f>VLOOKUP(A1230,'Hospitalisation Details'!A229:M2571,12,FALSE)</f>
        <v>30293</v>
      </c>
      <c r="M1230" s="34">
        <f>VLOOKUP(A115,'Hospitalisation Details'!A113:M2455,6,FALSE)</f>
        <v>39865.699999999997</v>
      </c>
      <c r="N1230" s="35" t="str">
        <f>VLOOKUP(A219,'Hospitalisation Details'!A217:M2559,7,FALSE)</f>
        <v>tier - 2</v>
      </c>
      <c r="O1230" s="35" t="str">
        <f>VLOOKUP(A231,'Hospitalisation Details'!A229:M2571,8,FALSE)</f>
        <v>tier - 2</v>
      </c>
      <c r="P1230" s="35" t="str">
        <f>VLOOKUP(A231,'Hospitalisation Details'!A229:M2571,9,FALSE)</f>
        <v>R1011</v>
      </c>
      <c r="Q1230" s="35">
        <f ca="1">VLOOKUP(A1230,'Hospitalisation Details'!A229:M2571,13,FALSE)</f>
        <v>42</v>
      </c>
      <c r="R1230" s="32"/>
    </row>
    <row r="1231" spans="1:18" ht="15.75" x14ac:dyDescent="0.25">
      <c r="A1231" s="43" t="s">
        <v>1133</v>
      </c>
      <c r="B1231" s="35" t="str">
        <f>VLOOKUP(A1231,'Customer Names'!A1228:D3563,3,FALSE)</f>
        <v>Harris</v>
      </c>
      <c r="C1231" s="35">
        <f>VLOOKUP(A1231,'Medical Examinations'!A1229:M3571,2,FALSE)</f>
        <v>36.700000000000003</v>
      </c>
      <c r="D1231" s="35">
        <f>VLOOKUP(A1231,'Medical Examinations'!A1229:M3571,3,FALSE)</f>
        <v>8.6999999999999993</v>
      </c>
      <c r="E1231" s="35" t="str">
        <f>VLOOKUP(A1231,'Medical Examinations'!A1229:M3571,4,FALSE)</f>
        <v>yes</v>
      </c>
      <c r="F1231" s="35" t="str">
        <f>VLOOKUP(A1231,'Medical Examinations'!A1229:M3571,5,FALSE)</f>
        <v>No</v>
      </c>
      <c r="G1231" s="35" t="str">
        <f>VLOOKUP(A1231,'Medical Examinations'!A1229:M3571,6,FALSE)</f>
        <v>No</v>
      </c>
      <c r="H1231" s="35">
        <f>VLOOKUP(A1231,'Medical Examinations'!$A$2:$M$2344,7,FALSE)</f>
        <v>2</v>
      </c>
      <c r="I1231" s="35" t="str">
        <f>VLOOKUP(A1231,'Medical Examinations'!A1229:M3571,8,FALSE)</f>
        <v>No</v>
      </c>
      <c r="J1231" s="35" t="str">
        <f>VLOOKUP(A1231,'Medical Examinations'!A1229:M3571,9,FALSE)</f>
        <v>OBESITY</v>
      </c>
      <c r="K1231" s="35" t="str">
        <f>VLOOKUP(A1231,'Medical Examinations'!A1229:M3571,10,FALSE)</f>
        <v>DIABETES</v>
      </c>
      <c r="L1231" s="47">
        <f>VLOOKUP(A1231,'Hospitalisation Details'!A230:M2572,12,FALSE)</f>
        <v>25859</v>
      </c>
      <c r="M1231" s="34">
        <f>VLOOKUP(A116,'Hospitalisation Details'!A114:M2456,6,FALSE)</f>
        <v>39836.519999999997</v>
      </c>
      <c r="N1231" s="35" t="str">
        <f>VLOOKUP(A220,'Hospitalisation Details'!A218:M2560,7,FALSE)</f>
        <v>tier - 1</v>
      </c>
      <c r="O1231" s="35" t="str">
        <f>VLOOKUP(A232,'Hospitalisation Details'!A230:M2572,8,FALSE)</f>
        <v>tier - 3</v>
      </c>
      <c r="P1231" s="35" t="str">
        <f>VLOOKUP(A232,'Hospitalisation Details'!A230:M2572,9,FALSE)</f>
        <v>R1011</v>
      </c>
      <c r="Q1231" s="35">
        <f ca="1">VLOOKUP(A1231,'Hospitalisation Details'!A230:M2572,13,FALSE)</f>
        <v>54</v>
      </c>
      <c r="R1231" s="32"/>
    </row>
    <row r="1232" spans="1:18" ht="15.75" x14ac:dyDescent="0.25">
      <c r="A1232" s="42" t="s">
        <v>1132</v>
      </c>
      <c r="B1232" s="35" t="str">
        <f>VLOOKUP(A1232,'Customer Names'!A1229:D3564,3,FALSE)</f>
        <v>Shafer</v>
      </c>
      <c r="C1232" s="35">
        <f>VLOOKUP(A1232,'Medical Examinations'!A1230:M3572,2,FALSE)</f>
        <v>34.1</v>
      </c>
      <c r="D1232" s="35">
        <f>VLOOKUP(A1232,'Medical Examinations'!A1230:M3572,3,FALSE)</f>
        <v>9.0399999999999991</v>
      </c>
      <c r="E1232" s="35" t="str">
        <f>VLOOKUP(A1232,'Medical Examinations'!A1230:M3572,4,FALSE)</f>
        <v>yes</v>
      </c>
      <c r="F1232" s="35" t="str">
        <f>VLOOKUP(A1232,'Medical Examinations'!A1230:M3572,5,FALSE)</f>
        <v>No</v>
      </c>
      <c r="G1232" s="35" t="str">
        <f>VLOOKUP(A1232,'Medical Examinations'!A1230:M3572,6,FALSE)</f>
        <v>No</v>
      </c>
      <c r="H1232" s="35">
        <f>VLOOKUP(A1232,'Medical Examinations'!$A$2:$M$2344,7,FALSE)</f>
        <v>2</v>
      </c>
      <c r="I1232" s="35" t="str">
        <f>VLOOKUP(A1232,'Medical Examinations'!A1230:M3572,8,FALSE)</f>
        <v>No</v>
      </c>
      <c r="J1232" s="35" t="str">
        <f>VLOOKUP(A1232,'Medical Examinations'!A1230:M3572,9,FALSE)</f>
        <v>OBESITY</v>
      </c>
      <c r="K1232" s="35" t="str">
        <f>VLOOKUP(A1232,'Medical Examinations'!A1230:M3572,10,FALSE)</f>
        <v>DIABETES</v>
      </c>
      <c r="L1232" s="47">
        <f>VLOOKUP(A1232,'Hospitalisation Details'!A231:M2573,12,FALSE)</f>
        <v>25792</v>
      </c>
      <c r="M1232" s="34">
        <f>VLOOKUP(A117,'Hospitalisation Details'!A115:M2457,6,FALSE)</f>
        <v>39774.28</v>
      </c>
      <c r="N1232" s="35" t="str">
        <f>VLOOKUP(A221,'Hospitalisation Details'!A219:M2561,7,FALSE)</f>
        <v>tier - 2</v>
      </c>
      <c r="O1232" s="35" t="str">
        <f>VLOOKUP(A233,'Hospitalisation Details'!A231:M2573,8,FALSE)</f>
        <v>tier - 3</v>
      </c>
      <c r="P1232" s="35" t="str">
        <f>VLOOKUP(A233,'Hospitalisation Details'!A231:M2573,9,FALSE)</f>
        <v>R1011</v>
      </c>
      <c r="Q1232" s="35">
        <f ca="1">VLOOKUP(A1232,'Hospitalisation Details'!A231:M2573,13,FALSE)</f>
        <v>54</v>
      </c>
      <c r="R1232" s="32"/>
    </row>
    <row r="1233" spans="1:18" ht="15.75" x14ac:dyDescent="0.25">
      <c r="A1233" s="43" t="s">
        <v>1131</v>
      </c>
      <c r="B1233" s="35" t="str">
        <f>VLOOKUP(A1233,'Customer Names'!A1230:D3565,3,FALSE)</f>
        <v>Hemesath</v>
      </c>
      <c r="C1233" s="35">
        <f>VLOOKUP(A1233,'Medical Examinations'!A1231:M3573,2,FALSE)</f>
        <v>25.7</v>
      </c>
      <c r="D1233" s="35">
        <f>VLOOKUP(A1233,'Medical Examinations'!A1231:M3573,3,FALSE)</f>
        <v>5.61</v>
      </c>
      <c r="E1233" s="35" t="str">
        <f>VLOOKUP(A1233,'Medical Examinations'!A1231:M3573,4,FALSE)</f>
        <v>No</v>
      </c>
      <c r="F1233" s="35" t="str">
        <f>VLOOKUP(A1233,'Medical Examinations'!A1231:M3573,5,FALSE)</f>
        <v>No</v>
      </c>
      <c r="G1233" s="35" t="str">
        <f>VLOOKUP(A1233,'Medical Examinations'!A1231:M3573,6,FALSE)</f>
        <v>No</v>
      </c>
      <c r="H1233" s="35">
        <f>VLOOKUP(A1233,'Medical Examinations'!$A$2:$M$2344,7,FALSE)</f>
        <v>0</v>
      </c>
      <c r="I1233" s="35" t="str">
        <f>VLOOKUP(A1233,'Medical Examinations'!A1231:M3573,8,FALSE)</f>
        <v>No</v>
      </c>
      <c r="J1233" s="35" t="str">
        <f>VLOOKUP(A1233,'Medical Examinations'!A1231:M3573,9,FALSE)</f>
        <v>OVERWEIGHT</v>
      </c>
      <c r="K1233" s="35" t="str">
        <f>VLOOKUP(A1233,'Medical Examinations'!A1231:M3573,10,FALSE)</f>
        <v>NORMAL</v>
      </c>
      <c r="L1233" s="47">
        <f>VLOOKUP(A1233,'Hospitalisation Details'!A232:M2574,12,FALSE)</f>
        <v>28461</v>
      </c>
      <c r="M1233" s="34">
        <f>VLOOKUP(A118,'Hospitalisation Details'!A116:M2458,6,FALSE)</f>
        <v>39727.61</v>
      </c>
      <c r="N1233" s="35" t="str">
        <f>VLOOKUP(A222,'Hospitalisation Details'!A220:M2562,7,FALSE)</f>
        <v>tier - 2</v>
      </c>
      <c r="O1233" s="35" t="str">
        <f>VLOOKUP(A234,'Hospitalisation Details'!A232:M2574,8,FALSE)</f>
        <v>tier - 3</v>
      </c>
      <c r="P1233" s="35" t="str">
        <f>VLOOKUP(A234,'Hospitalisation Details'!A232:M2574,9,FALSE)</f>
        <v>R1011</v>
      </c>
      <c r="Q1233" s="35">
        <f ca="1">VLOOKUP(A1233,'Hospitalisation Details'!A232:M2574,13,FALSE)</f>
        <v>47</v>
      </c>
      <c r="R1233" s="32"/>
    </row>
    <row r="1234" spans="1:18" ht="15.75" x14ac:dyDescent="0.25">
      <c r="A1234" s="42" t="s">
        <v>1130</v>
      </c>
      <c r="B1234" s="35" t="str">
        <f>VLOOKUP(A1234,'Customer Names'!A1231:D3566,3,FALSE)</f>
        <v>Vinci</v>
      </c>
      <c r="C1234" s="35">
        <f>VLOOKUP(A1234,'Medical Examinations'!A1232:M3574,2,FALSE)</f>
        <v>21.68</v>
      </c>
      <c r="D1234" s="35">
        <f>VLOOKUP(A1234,'Medical Examinations'!A1232:M3574,3,FALSE)</f>
        <v>8.1199999999999992</v>
      </c>
      <c r="E1234" s="35" t="str">
        <f>VLOOKUP(A1234,'Medical Examinations'!A1232:M3574,4,FALSE)</f>
        <v>No</v>
      </c>
      <c r="F1234" s="35" t="str">
        <f>VLOOKUP(A1234,'Medical Examinations'!A1232:M3574,5,FALSE)</f>
        <v>No</v>
      </c>
      <c r="G1234" s="35" t="str">
        <f>VLOOKUP(A1234,'Medical Examinations'!A1232:M3574,6,FALSE)</f>
        <v>No</v>
      </c>
      <c r="H1234" s="35">
        <f>VLOOKUP(A1234,'Medical Examinations'!$A$2:$M$2344,7,FALSE)</f>
        <v>0</v>
      </c>
      <c r="I1234" s="35" t="str">
        <f>VLOOKUP(A1234,'Medical Examinations'!A1232:M3574,8,FALSE)</f>
        <v>No</v>
      </c>
      <c r="J1234" s="35" t="str">
        <f>VLOOKUP(A1234,'Medical Examinations'!A1232:M3574,9,FALSE)</f>
        <v>NORMAL WEIGHT</v>
      </c>
      <c r="K1234" s="35" t="str">
        <f>VLOOKUP(A1234,'Medical Examinations'!A1232:M3574,10,FALSE)</f>
        <v>DIABETES</v>
      </c>
      <c r="L1234" s="47">
        <f>VLOOKUP(A1234,'Hospitalisation Details'!A233:M2575,12,FALSE)</f>
        <v>24055</v>
      </c>
      <c r="M1234" s="34">
        <f>VLOOKUP(A119,'Hospitalisation Details'!A117:M2459,6,FALSE)</f>
        <v>39725.519999999997</v>
      </c>
      <c r="N1234" s="35" t="str">
        <f>VLOOKUP(A223,'Hospitalisation Details'!A221:M2563,7,FALSE)</f>
        <v>tier - 1</v>
      </c>
      <c r="O1234" s="35" t="str">
        <f>VLOOKUP(A235,'Hospitalisation Details'!A233:M2575,8,FALSE)</f>
        <v>tier - 2</v>
      </c>
      <c r="P1234" s="35" t="str">
        <f>VLOOKUP(A235,'Hospitalisation Details'!A233:M2575,9,FALSE)</f>
        <v>R1013</v>
      </c>
      <c r="Q1234" s="35">
        <f ca="1">VLOOKUP(A1234,'Hospitalisation Details'!A233:M2575,13,FALSE)</f>
        <v>59</v>
      </c>
      <c r="R1234" s="32"/>
    </row>
    <row r="1235" spans="1:18" ht="15.75" x14ac:dyDescent="0.25">
      <c r="A1235" s="43" t="s">
        <v>1129</v>
      </c>
      <c r="B1235" s="35" t="str">
        <f>VLOOKUP(A1235,'Customer Names'!A1232:D3567,3,FALSE)</f>
        <v>Diamond-Husmann</v>
      </c>
      <c r="C1235" s="35">
        <f>VLOOKUP(A1235,'Medical Examinations'!A1233:M3575,2,FALSE)</f>
        <v>25.175000000000001</v>
      </c>
      <c r="D1235" s="35">
        <f>VLOOKUP(A1235,'Medical Examinations'!A1233:M3575,3,FALSE)</f>
        <v>4.74</v>
      </c>
      <c r="E1235" s="35" t="str">
        <f>VLOOKUP(A1235,'Medical Examinations'!A1233:M3575,4,FALSE)</f>
        <v>No</v>
      </c>
      <c r="F1235" s="35" t="str">
        <f>VLOOKUP(A1235,'Medical Examinations'!A1233:M3575,5,FALSE)</f>
        <v>No</v>
      </c>
      <c r="G1235" s="35" t="str">
        <f>VLOOKUP(A1235,'Medical Examinations'!A1233:M3575,6,FALSE)</f>
        <v>No</v>
      </c>
      <c r="H1235" s="35">
        <f>VLOOKUP(A1235,'Medical Examinations'!$A$2:$M$2344,7,FALSE)</f>
        <v>0</v>
      </c>
      <c r="I1235" s="35" t="str">
        <f>VLOOKUP(A1235,'Medical Examinations'!A1233:M3575,8,FALSE)</f>
        <v>No</v>
      </c>
      <c r="J1235" s="35" t="str">
        <f>VLOOKUP(A1235,'Medical Examinations'!A1233:M3575,9,FALSE)</f>
        <v>OVERWEIGHT</v>
      </c>
      <c r="K1235" s="35" t="str">
        <f>VLOOKUP(A1235,'Medical Examinations'!A1233:M3575,10,FALSE)</f>
        <v>NORMAL</v>
      </c>
      <c r="L1235" s="47">
        <f>VLOOKUP(A1235,'Hospitalisation Details'!A234:M2576,12,FALSE)</f>
        <v>28433</v>
      </c>
      <c r="M1235" s="34">
        <f>VLOOKUP(A120,'Hospitalisation Details'!A118:M2460,6,FALSE)</f>
        <v>39722.75</v>
      </c>
      <c r="N1235" s="35" t="str">
        <f>VLOOKUP(A224,'Hospitalisation Details'!A222:M2564,7,FALSE)</f>
        <v>tier - 2</v>
      </c>
      <c r="O1235" s="35" t="str">
        <f>VLOOKUP(A236,'Hospitalisation Details'!A234:M2576,8,FALSE)</f>
        <v>tier - 2</v>
      </c>
      <c r="P1235" s="35" t="str">
        <f>VLOOKUP(A236,'Hospitalisation Details'!A234:M2576,9,FALSE)</f>
        <v>R1011</v>
      </c>
      <c r="Q1235" s="35">
        <f ca="1">VLOOKUP(A1235,'Hospitalisation Details'!A234:M2576,13,FALSE)</f>
        <v>47</v>
      </c>
      <c r="R1235" s="32"/>
    </row>
    <row r="1236" spans="1:18" ht="15.75" x14ac:dyDescent="0.25">
      <c r="A1236" s="42" t="s">
        <v>1128</v>
      </c>
      <c r="B1236" s="35" t="str">
        <f>VLOOKUP(A1236,'Customer Names'!A1233:D3568,3,FALSE)</f>
        <v>Soto</v>
      </c>
      <c r="C1236" s="35">
        <f>VLOOKUP(A1236,'Medical Examinations'!A1234:M3576,2,FALSE)</f>
        <v>44.77</v>
      </c>
      <c r="D1236" s="35">
        <f>VLOOKUP(A1236,'Medical Examinations'!A1234:M3576,3,FALSE)</f>
        <v>4.0599999999999996</v>
      </c>
      <c r="E1236" s="35" t="str">
        <f>VLOOKUP(A1236,'Medical Examinations'!A1234:M3576,4,FALSE)</f>
        <v>No</v>
      </c>
      <c r="F1236" s="35" t="str">
        <f>VLOOKUP(A1236,'Medical Examinations'!A1234:M3576,5,FALSE)</f>
        <v>No</v>
      </c>
      <c r="G1236" s="35" t="str">
        <f>VLOOKUP(A1236,'Medical Examinations'!A1234:M3576,6,FALSE)</f>
        <v>No</v>
      </c>
      <c r="H1236" s="35">
        <f>VLOOKUP(A1236,'Medical Examinations'!$A$2:$M$2344,7,FALSE)</f>
        <v>2</v>
      </c>
      <c r="I1236" s="35" t="str">
        <f>VLOOKUP(A1236,'Medical Examinations'!A1234:M3576,8,FALSE)</f>
        <v>No</v>
      </c>
      <c r="J1236" s="35" t="str">
        <f>VLOOKUP(A1236,'Medical Examinations'!A1234:M3576,9,FALSE)</f>
        <v>OBESITY</v>
      </c>
      <c r="K1236" s="35" t="str">
        <f>VLOOKUP(A1236,'Medical Examinations'!A1234:M3576,10,FALSE)</f>
        <v>NORMAL</v>
      </c>
      <c r="L1236" s="47">
        <f>VLOOKUP(A1236,'Hospitalisation Details'!A235:M2577,12,FALSE)</f>
        <v>26635</v>
      </c>
      <c r="M1236" s="34">
        <f>VLOOKUP(A121,'Hospitalisation Details'!A119:M2461,6,FALSE)</f>
        <v>39721.93</v>
      </c>
      <c r="N1236" s="35" t="str">
        <f>VLOOKUP(A225,'Hospitalisation Details'!A223:M2565,7,FALSE)</f>
        <v>tier - 1</v>
      </c>
      <c r="O1236" s="35" t="str">
        <f>VLOOKUP(A237,'Hospitalisation Details'!A235:M2577,8,FALSE)</f>
        <v>tier - 3</v>
      </c>
      <c r="P1236" s="35" t="str">
        <f>VLOOKUP(A237,'Hospitalisation Details'!A235:M2577,9,FALSE)</f>
        <v>R1013</v>
      </c>
      <c r="Q1236" s="35">
        <f ca="1">VLOOKUP(A1236,'Hospitalisation Details'!A235:M2577,13,FALSE)</f>
        <v>52</v>
      </c>
      <c r="R1236" s="32"/>
    </row>
    <row r="1237" spans="1:18" ht="15.75" x14ac:dyDescent="0.25">
      <c r="A1237" s="43" t="s">
        <v>1127</v>
      </c>
      <c r="B1237" s="35" t="str">
        <f>VLOOKUP(A1237,'Customer Names'!A1234:D3569,3,FALSE)</f>
        <v>Howard</v>
      </c>
      <c r="C1237" s="35">
        <f>VLOOKUP(A1237,'Medical Examinations'!A1235:M3577,2,FALSE)</f>
        <v>37.07</v>
      </c>
      <c r="D1237" s="35">
        <f>VLOOKUP(A1237,'Medical Examinations'!A1235:M3577,3,FALSE)</f>
        <v>5.69</v>
      </c>
      <c r="E1237" s="35" t="str">
        <f>VLOOKUP(A1237,'Medical Examinations'!A1235:M3577,4,FALSE)</f>
        <v>No</v>
      </c>
      <c r="F1237" s="35" t="str">
        <f>VLOOKUP(A1237,'Medical Examinations'!A1235:M3577,5,FALSE)</f>
        <v>No</v>
      </c>
      <c r="G1237" s="35" t="str">
        <f>VLOOKUP(A1237,'Medical Examinations'!A1235:M3577,6,FALSE)</f>
        <v>No</v>
      </c>
      <c r="H1237" s="35">
        <f>VLOOKUP(A1237,'Medical Examinations'!$A$2:$M$2344,7,FALSE)</f>
        <v>2</v>
      </c>
      <c r="I1237" s="35" t="str">
        <f>VLOOKUP(A1237,'Medical Examinations'!A1235:M3577,8,FALSE)</f>
        <v>No</v>
      </c>
      <c r="J1237" s="35" t="str">
        <f>VLOOKUP(A1237,'Medical Examinations'!A1235:M3577,9,FALSE)</f>
        <v>OBESITY</v>
      </c>
      <c r="K1237" s="35" t="str">
        <f>VLOOKUP(A1237,'Medical Examinations'!A1235:M3577,10,FALSE)</f>
        <v>NORMAL</v>
      </c>
      <c r="L1237" s="47">
        <f>VLOOKUP(A1237,'Hospitalisation Details'!A236:M2578,12,FALSE)</f>
        <v>26640</v>
      </c>
      <c r="M1237" s="34">
        <f>VLOOKUP(A122,'Hospitalisation Details'!A120:M2462,6,FALSE)</f>
        <v>39670.44</v>
      </c>
      <c r="N1237" s="35" t="str">
        <f>VLOOKUP(A226,'Hospitalisation Details'!A224:M2566,7,FALSE)</f>
        <v>tier - 1</v>
      </c>
      <c r="O1237" s="35" t="str">
        <f>VLOOKUP(A238,'Hospitalisation Details'!A236:M2578,8,FALSE)</f>
        <v>tier - 3</v>
      </c>
      <c r="P1237" s="35" t="str">
        <f>VLOOKUP(A238,'Hospitalisation Details'!A236:M2578,9,FALSE)</f>
        <v>R1016</v>
      </c>
      <c r="Q1237" s="35">
        <f ca="1">VLOOKUP(A1237,'Hospitalisation Details'!A236:M2578,13,FALSE)</f>
        <v>52</v>
      </c>
      <c r="R1237" s="32"/>
    </row>
    <row r="1238" spans="1:18" ht="15.75" x14ac:dyDescent="0.25">
      <c r="A1238" s="42" t="s">
        <v>1126</v>
      </c>
      <c r="B1238" s="35" t="str">
        <f>VLOOKUP(A1238,'Customer Names'!A1235:D3570,3,FALSE)</f>
        <v>Patrick</v>
      </c>
      <c r="C1238" s="35">
        <f>VLOOKUP(A1238,'Medical Examinations'!A1236:M3578,2,FALSE)</f>
        <v>39.799999999999997</v>
      </c>
      <c r="D1238" s="35">
        <f>VLOOKUP(A1238,'Medical Examinations'!A1236:M3578,3,FALSE)</f>
        <v>5.66</v>
      </c>
      <c r="E1238" s="35" t="str">
        <f>VLOOKUP(A1238,'Medical Examinations'!A1236:M3578,4,FALSE)</f>
        <v>No</v>
      </c>
      <c r="F1238" s="35" t="str">
        <f>VLOOKUP(A1238,'Medical Examinations'!A1236:M3578,5,FALSE)</f>
        <v>No</v>
      </c>
      <c r="G1238" s="35" t="str">
        <f>VLOOKUP(A1238,'Medical Examinations'!A1236:M3578,6,FALSE)</f>
        <v>Yes</v>
      </c>
      <c r="H1238" s="35">
        <f>VLOOKUP(A1238,'Medical Examinations'!$A$2:$M$2344,7,FALSE)</f>
        <v>1</v>
      </c>
      <c r="I1238" s="35" t="str">
        <f>VLOOKUP(A1238,'Medical Examinations'!A1236:M3578,8,FALSE)</f>
        <v>No</v>
      </c>
      <c r="J1238" s="35" t="str">
        <f>VLOOKUP(A1238,'Medical Examinations'!A1236:M3578,9,FALSE)</f>
        <v>OBESITY</v>
      </c>
      <c r="K1238" s="35" t="str">
        <f>VLOOKUP(A1238,'Medical Examinations'!A1236:M3578,10,FALSE)</f>
        <v>NORMAL</v>
      </c>
      <c r="L1238" s="47">
        <f>VLOOKUP(A1238,'Hospitalisation Details'!A237:M2579,12,FALSE)</f>
        <v>34304</v>
      </c>
      <c r="M1238" s="34">
        <f>VLOOKUP(A123,'Hospitalisation Details'!A121:M2463,6,FALSE)</f>
        <v>39611.760000000002</v>
      </c>
      <c r="N1238" s="35" t="str">
        <f>VLOOKUP(A227,'Hospitalisation Details'!A225:M2567,7,FALSE)</f>
        <v>tier - 2</v>
      </c>
      <c r="O1238" s="35" t="str">
        <f>VLOOKUP(A239,'Hospitalisation Details'!A237:M2579,8,FALSE)</f>
        <v>tier - 3</v>
      </c>
      <c r="P1238" s="35" t="str">
        <f>VLOOKUP(A239,'Hospitalisation Details'!A237:M2579,9,FALSE)</f>
        <v>R1011</v>
      </c>
      <c r="Q1238" s="35">
        <f ca="1">VLOOKUP(A1238,'Hospitalisation Details'!A237:M2579,13,FALSE)</f>
        <v>31</v>
      </c>
      <c r="R1238" s="32"/>
    </row>
    <row r="1239" spans="1:18" ht="15.75" x14ac:dyDescent="0.25">
      <c r="A1239" s="43" t="s">
        <v>1125</v>
      </c>
      <c r="B1239" s="35" t="str">
        <f>VLOOKUP(A1239,'Customer Names'!A1236:D3571,3,FALSE)</f>
        <v>Dacko</v>
      </c>
      <c r="C1239" s="35">
        <f>VLOOKUP(A1239,'Medical Examinations'!A1237:M3579,2,FALSE)</f>
        <v>26.36</v>
      </c>
      <c r="D1239" s="35">
        <f>VLOOKUP(A1239,'Medical Examinations'!A1237:M3579,3,FALSE)</f>
        <v>4.32</v>
      </c>
      <c r="E1239" s="35" t="str">
        <f>VLOOKUP(A1239,'Medical Examinations'!A1237:M3579,4,FALSE)</f>
        <v>No</v>
      </c>
      <c r="F1239" s="35" t="str">
        <f>VLOOKUP(A1239,'Medical Examinations'!A1237:M3579,5,FALSE)</f>
        <v>No</v>
      </c>
      <c r="G1239" s="35" t="str">
        <f>VLOOKUP(A1239,'Medical Examinations'!A1237:M3579,6,FALSE)</f>
        <v>Yes</v>
      </c>
      <c r="H1239" s="35">
        <f>VLOOKUP(A1239,'Medical Examinations'!$A$2:$M$2344,7,FALSE)</f>
        <v>1</v>
      </c>
      <c r="I1239" s="35" t="str">
        <f>VLOOKUP(A1239,'Medical Examinations'!A1237:M3579,8,FALSE)</f>
        <v>No</v>
      </c>
      <c r="J1239" s="35" t="str">
        <f>VLOOKUP(A1239,'Medical Examinations'!A1237:M3579,9,FALSE)</f>
        <v>OVERWEIGHT</v>
      </c>
      <c r="K1239" s="35" t="str">
        <f>VLOOKUP(A1239,'Medical Examinations'!A1237:M3579,10,FALSE)</f>
        <v>NORMAL</v>
      </c>
      <c r="L1239" s="47">
        <f>VLOOKUP(A1239,'Hospitalisation Details'!A238:M2580,12,FALSE)</f>
        <v>29205</v>
      </c>
      <c r="M1239" s="34">
        <f>VLOOKUP(A124,'Hospitalisation Details'!A122:M2464,6,FALSE)</f>
        <v>39597.410000000003</v>
      </c>
      <c r="N1239" s="35" t="str">
        <f>VLOOKUP(A228,'Hospitalisation Details'!A226:M2568,7,FALSE)</f>
        <v>tier - 2</v>
      </c>
      <c r="O1239" s="35" t="str">
        <f>VLOOKUP(A240,'Hospitalisation Details'!A238:M2580,8,FALSE)</f>
        <v>tier - 3</v>
      </c>
      <c r="P1239" s="35" t="str">
        <f>VLOOKUP(A240,'Hospitalisation Details'!A238:M2580,9,FALSE)</f>
        <v>R1011</v>
      </c>
      <c r="Q1239" s="35">
        <f ca="1">VLOOKUP(A1239,'Hospitalisation Details'!A238:M2580,13,FALSE)</f>
        <v>45</v>
      </c>
      <c r="R1239" s="32"/>
    </row>
    <row r="1240" spans="1:18" ht="15.75" x14ac:dyDescent="0.25">
      <c r="A1240" s="42" t="s">
        <v>1124</v>
      </c>
      <c r="B1240" s="35" t="str">
        <f>VLOOKUP(A1240,'Customer Names'!A1237:D3572,3,FALSE)</f>
        <v>Glassey</v>
      </c>
      <c r="C1240" s="35">
        <f>VLOOKUP(A1240,'Medical Examinations'!A1238:M3580,2,FALSE)</f>
        <v>29.925000000000001</v>
      </c>
      <c r="D1240" s="35">
        <f>VLOOKUP(A1240,'Medical Examinations'!A1238:M3580,3,FALSE)</f>
        <v>8.2899999999999991</v>
      </c>
      <c r="E1240" s="35" t="str">
        <f>VLOOKUP(A1240,'Medical Examinations'!A1238:M3580,4,FALSE)</f>
        <v>No</v>
      </c>
      <c r="F1240" s="35" t="str">
        <f>VLOOKUP(A1240,'Medical Examinations'!A1238:M3580,5,FALSE)</f>
        <v>No</v>
      </c>
      <c r="G1240" s="35" t="str">
        <f>VLOOKUP(A1240,'Medical Examinations'!A1238:M3580,6,FALSE)</f>
        <v>No</v>
      </c>
      <c r="H1240" s="35">
        <f>VLOOKUP(A1240,'Medical Examinations'!$A$2:$M$2344,7,FALSE)</f>
        <v>2</v>
      </c>
      <c r="I1240" s="35" t="str">
        <f>VLOOKUP(A1240,'Medical Examinations'!A1238:M3580,8,FALSE)</f>
        <v>No</v>
      </c>
      <c r="J1240" s="35" t="str">
        <f>VLOOKUP(A1240,'Medical Examinations'!A1238:M3580,9,FALSE)</f>
        <v>OVERWEIGHT</v>
      </c>
      <c r="K1240" s="35" t="str">
        <f>VLOOKUP(A1240,'Medical Examinations'!A1238:M3580,10,FALSE)</f>
        <v>DIABETES</v>
      </c>
      <c r="L1240" s="47">
        <f>VLOOKUP(A1240,'Hospitalisation Details'!A239:M2581,12,FALSE)</f>
        <v>26948</v>
      </c>
      <c r="M1240" s="34">
        <f>VLOOKUP(A125,'Hospitalisation Details'!A123:M2465,6,FALSE)</f>
        <v>39556.49</v>
      </c>
      <c r="N1240" s="35" t="str">
        <f>VLOOKUP(A229,'Hospitalisation Details'!A227:M2569,7,FALSE)</f>
        <v>tier - 2</v>
      </c>
      <c r="O1240" s="35" t="str">
        <f>VLOOKUP(A241,'Hospitalisation Details'!A239:M2581,8,FALSE)</f>
        <v>tier - 2</v>
      </c>
      <c r="P1240" s="35" t="str">
        <f>VLOOKUP(A241,'Hospitalisation Details'!A239:M2581,9,FALSE)</f>
        <v>R1011</v>
      </c>
      <c r="Q1240" s="35">
        <f ca="1">VLOOKUP(A1240,'Hospitalisation Details'!A239:M2581,13,FALSE)</f>
        <v>51</v>
      </c>
      <c r="R1240" s="32"/>
    </row>
    <row r="1241" spans="1:18" ht="15.75" x14ac:dyDescent="0.25">
      <c r="A1241" s="43" t="s">
        <v>1123</v>
      </c>
      <c r="B1241" s="35" t="str">
        <f>VLOOKUP(A1241,'Customer Names'!A1238:D3573,3,FALSE)</f>
        <v>Frechette</v>
      </c>
      <c r="C1241" s="35">
        <f>VLOOKUP(A1241,'Medical Examinations'!A1239:M3581,2,FALSE)</f>
        <v>37.29</v>
      </c>
      <c r="D1241" s="35">
        <f>VLOOKUP(A1241,'Medical Examinations'!A1239:M3581,3,FALSE)</f>
        <v>10.46</v>
      </c>
      <c r="E1241" s="35" t="str">
        <f>VLOOKUP(A1241,'Medical Examinations'!A1239:M3581,4,FALSE)</f>
        <v>No</v>
      </c>
      <c r="F1241" s="35" t="str">
        <f>VLOOKUP(A1241,'Medical Examinations'!A1239:M3581,5,FALSE)</f>
        <v>No</v>
      </c>
      <c r="G1241" s="35" t="str">
        <f>VLOOKUP(A1241,'Medical Examinations'!A1239:M3581,6,FALSE)</f>
        <v>No</v>
      </c>
      <c r="H1241" s="35">
        <f>VLOOKUP(A1241,'Medical Examinations'!$A$2:$M$2344,7,FALSE)</f>
        <v>0</v>
      </c>
      <c r="I1241" s="35" t="str">
        <f>VLOOKUP(A1241,'Medical Examinations'!A1239:M3581,8,FALSE)</f>
        <v>No</v>
      </c>
      <c r="J1241" s="35" t="str">
        <f>VLOOKUP(A1241,'Medical Examinations'!A1239:M3581,9,FALSE)</f>
        <v>OBESITY</v>
      </c>
      <c r="K1241" s="35" t="str">
        <f>VLOOKUP(A1241,'Medical Examinations'!A1239:M3581,10,FALSE)</f>
        <v>DIABETES</v>
      </c>
      <c r="L1241" s="47">
        <f>VLOOKUP(A1241,'Hospitalisation Details'!A240:M2582,12,FALSE)</f>
        <v>27231</v>
      </c>
      <c r="M1241" s="34">
        <f>VLOOKUP(A126,'Hospitalisation Details'!A124:M2466,6,FALSE)</f>
        <v>39396.86</v>
      </c>
      <c r="N1241" s="35" t="str">
        <f>VLOOKUP(A230,'Hospitalisation Details'!A228:M2570,7,FALSE)</f>
        <v>tier - 2</v>
      </c>
      <c r="O1241" s="35" t="str">
        <f>VLOOKUP(A242,'Hospitalisation Details'!A240:M2582,8,FALSE)</f>
        <v>tier - 1</v>
      </c>
      <c r="P1241" s="35" t="str">
        <f>VLOOKUP(A242,'Hospitalisation Details'!A240:M2582,9,FALSE)</f>
        <v>R1013</v>
      </c>
      <c r="Q1241" s="35">
        <f ca="1">VLOOKUP(A1241,'Hospitalisation Details'!A240:M2582,13,FALSE)</f>
        <v>50</v>
      </c>
      <c r="R1241" s="32"/>
    </row>
    <row r="1242" spans="1:18" ht="15.75" x14ac:dyDescent="0.25">
      <c r="A1242" s="42" t="s">
        <v>1122</v>
      </c>
      <c r="B1242" s="35" t="str">
        <f>VLOOKUP(A1242,'Customer Names'!A1239:D3574,3,FALSE)</f>
        <v>Benitez</v>
      </c>
      <c r="C1242" s="35">
        <f>VLOOKUP(A1242,'Medical Examinations'!A1240:M3582,2,FALSE)</f>
        <v>30.2</v>
      </c>
      <c r="D1242" s="35">
        <f>VLOOKUP(A1242,'Medical Examinations'!A1240:M3582,3,FALSE)</f>
        <v>11.96</v>
      </c>
      <c r="E1242" s="35" t="str">
        <f>VLOOKUP(A1242,'Medical Examinations'!A1240:M3582,4,FALSE)</f>
        <v>No</v>
      </c>
      <c r="F1242" s="35" t="str">
        <f>VLOOKUP(A1242,'Medical Examinations'!A1240:M3582,5,FALSE)</f>
        <v>No</v>
      </c>
      <c r="G1242" s="35" t="str">
        <f>VLOOKUP(A1242,'Medical Examinations'!A1240:M3582,6,FALSE)</f>
        <v>No</v>
      </c>
      <c r="H1242" s="35">
        <f>VLOOKUP(A1242,'Medical Examinations'!$A$2:$M$2344,7,FALSE)</f>
        <v>0</v>
      </c>
      <c r="I1242" s="35" t="str">
        <f>VLOOKUP(A1242,'Medical Examinations'!A1240:M3582,8,FALSE)</f>
        <v>No</v>
      </c>
      <c r="J1242" s="35" t="str">
        <f>VLOOKUP(A1242,'Medical Examinations'!A1240:M3582,9,FALSE)</f>
        <v>OBESITY</v>
      </c>
      <c r="K1242" s="35" t="str">
        <f>VLOOKUP(A1242,'Medical Examinations'!A1240:M3582,10,FALSE)</f>
        <v>DIABETES</v>
      </c>
      <c r="L1242" s="47">
        <f>VLOOKUP(A1242,'Hospitalisation Details'!A241:M2583,12,FALSE)</f>
        <v>27280</v>
      </c>
      <c r="M1242" s="34">
        <f>VLOOKUP(A127,'Hospitalisation Details'!A125:M2467,6,FALSE)</f>
        <v>39352.6</v>
      </c>
      <c r="N1242" s="35" t="str">
        <f>VLOOKUP(A231,'Hospitalisation Details'!A229:M2571,7,FALSE)</f>
        <v>tier - 2</v>
      </c>
      <c r="O1242" s="35" t="str">
        <f>VLOOKUP(A243,'Hospitalisation Details'!A241:M2583,8,FALSE)</f>
        <v>tier - 3</v>
      </c>
      <c r="P1242" s="35" t="str">
        <f>VLOOKUP(A243,'Hospitalisation Details'!A241:M2583,9,FALSE)</f>
        <v>R1011</v>
      </c>
      <c r="Q1242" s="35">
        <f ca="1">VLOOKUP(A1242,'Hospitalisation Details'!A241:M2583,13,FALSE)</f>
        <v>50</v>
      </c>
      <c r="R1242" s="32"/>
    </row>
    <row r="1243" spans="1:18" ht="15.75" x14ac:dyDescent="0.25">
      <c r="A1243" s="43" t="s">
        <v>1121</v>
      </c>
      <c r="B1243" s="35" t="str">
        <f>VLOOKUP(A1243,'Customer Names'!A1240:D3575,3,FALSE)</f>
        <v>Gauthier</v>
      </c>
      <c r="C1243" s="35">
        <f>VLOOKUP(A1243,'Medical Examinations'!A1241:M3583,2,FALSE)</f>
        <v>24.225000000000001</v>
      </c>
      <c r="D1243" s="35">
        <f>VLOOKUP(A1243,'Medical Examinations'!A1241:M3583,3,FALSE)</f>
        <v>4.25</v>
      </c>
      <c r="E1243" s="35" t="str">
        <f>VLOOKUP(A1243,'Medical Examinations'!A1241:M3583,4,FALSE)</f>
        <v>yes</v>
      </c>
      <c r="F1243" s="35" t="str">
        <f>VLOOKUP(A1243,'Medical Examinations'!A1241:M3583,5,FALSE)</f>
        <v>No</v>
      </c>
      <c r="G1243" s="35" t="str">
        <f>VLOOKUP(A1243,'Medical Examinations'!A1241:M3583,6,FALSE)</f>
        <v>Yes</v>
      </c>
      <c r="H1243" s="35">
        <f>VLOOKUP(A1243,'Medical Examinations'!$A$2:$M$2344,7,FALSE)</f>
        <v>1</v>
      </c>
      <c r="I1243" s="35" t="str">
        <f>VLOOKUP(A1243,'Medical Examinations'!A1241:M3583,8,FALSE)</f>
        <v>No</v>
      </c>
      <c r="J1243" s="35" t="str">
        <f>VLOOKUP(A1243,'Medical Examinations'!A1241:M3583,9,FALSE)</f>
        <v>NORMAL WEIGHT</v>
      </c>
      <c r="K1243" s="35" t="str">
        <f>VLOOKUP(A1243,'Medical Examinations'!A1241:M3583,10,FALSE)</f>
        <v>NORMAL</v>
      </c>
      <c r="L1243" s="47">
        <f>VLOOKUP(A1243,'Hospitalisation Details'!A242:M2584,12,FALSE)</f>
        <v>30512</v>
      </c>
      <c r="M1243" s="34">
        <f>VLOOKUP(A128,'Hospitalisation Details'!A126:M2468,6,FALSE)</f>
        <v>39315.279999999999</v>
      </c>
      <c r="N1243" s="35" t="str">
        <f>VLOOKUP(A232,'Hospitalisation Details'!A230:M2572,7,FALSE)</f>
        <v>tier - 2</v>
      </c>
      <c r="O1243" s="35" t="str">
        <f>VLOOKUP(A244,'Hospitalisation Details'!A242:M2584,8,FALSE)</f>
        <v>tier - 2</v>
      </c>
      <c r="P1243" s="35" t="str">
        <f>VLOOKUP(A244,'Hospitalisation Details'!A242:M2584,9,FALSE)</f>
        <v>R1012</v>
      </c>
      <c r="Q1243" s="35">
        <f ca="1">VLOOKUP(A1243,'Hospitalisation Details'!A242:M2584,13,FALSE)</f>
        <v>41</v>
      </c>
      <c r="R1243" s="32"/>
    </row>
    <row r="1244" spans="1:18" ht="15.75" x14ac:dyDescent="0.25">
      <c r="A1244" s="42" t="s">
        <v>1120</v>
      </c>
      <c r="B1244" s="35" t="str">
        <f>VLOOKUP(A1244,'Customer Names'!A1241:D3576,3,FALSE)</f>
        <v>Fazioli</v>
      </c>
      <c r="C1244" s="35">
        <f>VLOOKUP(A1244,'Medical Examinations'!A1242:M3584,2,FALSE)</f>
        <v>31.445</v>
      </c>
      <c r="D1244" s="35">
        <f>VLOOKUP(A1244,'Medical Examinations'!A1242:M3584,3,FALSE)</f>
        <v>8.33</v>
      </c>
      <c r="E1244" s="35" t="str">
        <f>VLOOKUP(A1244,'Medical Examinations'!A1242:M3584,4,FALSE)</f>
        <v>No</v>
      </c>
      <c r="F1244" s="35" t="str">
        <f>VLOOKUP(A1244,'Medical Examinations'!A1242:M3584,5,FALSE)</f>
        <v>No</v>
      </c>
      <c r="G1244" s="35" t="str">
        <f>VLOOKUP(A1244,'Medical Examinations'!A1242:M3584,6,FALSE)</f>
        <v>No</v>
      </c>
      <c r="H1244" s="35">
        <f>VLOOKUP(A1244,'Medical Examinations'!$A$2:$M$2344,7,FALSE)</f>
        <v>0</v>
      </c>
      <c r="I1244" s="35" t="str">
        <f>VLOOKUP(A1244,'Medical Examinations'!A1242:M3584,8,FALSE)</f>
        <v>No</v>
      </c>
      <c r="J1244" s="35" t="str">
        <f>VLOOKUP(A1244,'Medical Examinations'!A1242:M3584,9,FALSE)</f>
        <v>OBESITY</v>
      </c>
      <c r="K1244" s="35" t="str">
        <f>VLOOKUP(A1244,'Medical Examinations'!A1242:M3584,10,FALSE)</f>
        <v>DIABETES</v>
      </c>
      <c r="L1244" s="47">
        <f>VLOOKUP(A1244,'Hospitalisation Details'!A243:M2585,12,FALSE)</f>
        <v>27258</v>
      </c>
      <c r="M1244" s="34">
        <f>VLOOKUP(A129,'Hospitalisation Details'!A127:M2469,6,FALSE)</f>
        <v>39241.440000000002</v>
      </c>
      <c r="N1244" s="35" t="str">
        <f>VLOOKUP(A233,'Hospitalisation Details'!A231:M2573,7,FALSE)</f>
        <v>tier - 2</v>
      </c>
      <c r="O1244" s="35" t="str">
        <f>VLOOKUP(A245,'Hospitalisation Details'!A243:M2585,8,FALSE)</f>
        <v>tier - 2</v>
      </c>
      <c r="P1244" s="35" t="str">
        <f>VLOOKUP(A245,'Hospitalisation Details'!A243:M2585,9,FALSE)</f>
        <v>R1011</v>
      </c>
      <c r="Q1244" s="35">
        <f ca="1">VLOOKUP(A1244,'Hospitalisation Details'!A243:M2585,13,FALSE)</f>
        <v>50</v>
      </c>
      <c r="R1244" s="32"/>
    </row>
    <row r="1245" spans="1:18" ht="15.75" x14ac:dyDescent="0.25">
      <c r="A1245" s="43" t="s">
        <v>1119</v>
      </c>
      <c r="B1245" s="35" t="str">
        <f>VLOOKUP(A1245,'Customer Names'!A1242:D3577,3,FALSE)</f>
        <v>Chorney</v>
      </c>
      <c r="C1245" s="35">
        <f>VLOOKUP(A1245,'Medical Examinations'!A1243:M3585,2,FALSE)</f>
        <v>38.880000000000003</v>
      </c>
      <c r="D1245" s="35">
        <f>VLOOKUP(A1245,'Medical Examinations'!A1243:M3585,3,FALSE)</f>
        <v>4.29</v>
      </c>
      <c r="E1245" s="35" t="str">
        <f>VLOOKUP(A1245,'Medical Examinations'!A1243:M3585,4,FALSE)</f>
        <v>No</v>
      </c>
      <c r="F1245" s="35" t="str">
        <f>VLOOKUP(A1245,'Medical Examinations'!A1243:M3585,5,FALSE)</f>
        <v>No</v>
      </c>
      <c r="G1245" s="35" t="str">
        <f>VLOOKUP(A1245,'Medical Examinations'!A1243:M3585,6,FALSE)</f>
        <v>No</v>
      </c>
      <c r="H1245" s="35">
        <f>VLOOKUP(A1245,'Medical Examinations'!$A$2:$M$2344,7,FALSE)</f>
        <v>1</v>
      </c>
      <c r="I1245" s="35" t="str">
        <f>VLOOKUP(A1245,'Medical Examinations'!A1243:M3585,8,FALSE)</f>
        <v>No</v>
      </c>
      <c r="J1245" s="35" t="str">
        <f>VLOOKUP(A1245,'Medical Examinations'!A1243:M3585,9,FALSE)</f>
        <v>OBESITY</v>
      </c>
      <c r="K1245" s="35" t="str">
        <f>VLOOKUP(A1245,'Medical Examinations'!A1243:M3585,10,FALSE)</f>
        <v>NORMAL</v>
      </c>
      <c r="L1245" s="47">
        <f>VLOOKUP(A1245,'Hospitalisation Details'!A244:M2586,12,FALSE)</f>
        <v>33874</v>
      </c>
      <c r="M1245" s="34">
        <f>VLOOKUP(A130,'Hospitalisation Details'!A128:M2470,6,FALSE)</f>
        <v>39221.120000000003</v>
      </c>
      <c r="N1245" s="35" t="str">
        <f>VLOOKUP(A234,'Hospitalisation Details'!A232:M2574,7,FALSE)</f>
        <v>tier - 1</v>
      </c>
      <c r="O1245" s="35" t="str">
        <f>VLOOKUP(A246,'Hospitalisation Details'!A244:M2586,8,FALSE)</f>
        <v>tier - 1</v>
      </c>
      <c r="P1245" s="35" t="str">
        <f>VLOOKUP(A246,'Hospitalisation Details'!A244:M2586,9,FALSE)</f>
        <v>R1011</v>
      </c>
      <c r="Q1245" s="35">
        <f ca="1">VLOOKUP(A1245,'Hospitalisation Details'!A244:M2586,13,FALSE)</f>
        <v>32</v>
      </c>
      <c r="R1245" s="32"/>
    </row>
    <row r="1246" spans="1:18" ht="15.75" x14ac:dyDescent="0.25">
      <c r="A1246" s="42" t="s">
        <v>1118</v>
      </c>
      <c r="B1246" s="35" t="str">
        <f>VLOOKUP(A1246,'Customer Names'!A1243:D3578,3,FALSE)</f>
        <v>Dannenhauer</v>
      </c>
      <c r="C1246" s="35">
        <f>VLOOKUP(A1246,'Medical Examinations'!A1244:M3586,2,FALSE)</f>
        <v>43.89</v>
      </c>
      <c r="D1246" s="35">
        <f>VLOOKUP(A1246,'Medical Examinations'!A1244:M3586,3,FALSE)</f>
        <v>6.32</v>
      </c>
      <c r="E1246" s="35" t="str">
        <f>VLOOKUP(A1246,'Medical Examinations'!A1244:M3586,4,FALSE)</f>
        <v>yes</v>
      </c>
      <c r="F1246" s="35" t="str">
        <f>VLOOKUP(A1246,'Medical Examinations'!A1244:M3586,5,FALSE)</f>
        <v>No</v>
      </c>
      <c r="G1246" s="35" t="str">
        <f>VLOOKUP(A1246,'Medical Examinations'!A1244:M3586,6,FALSE)</f>
        <v>No</v>
      </c>
      <c r="H1246" s="35">
        <f>VLOOKUP(A1246,'Medical Examinations'!$A$2:$M$2344,7,FALSE)</f>
        <v>0</v>
      </c>
      <c r="I1246" s="35" t="str">
        <f>VLOOKUP(A1246,'Medical Examinations'!A1244:M3586,8,FALSE)</f>
        <v>No</v>
      </c>
      <c r="J1246" s="35" t="str">
        <f>VLOOKUP(A1246,'Medical Examinations'!A1244:M3586,9,FALSE)</f>
        <v>OBESITY</v>
      </c>
      <c r="K1246" s="35" t="str">
        <f>VLOOKUP(A1246,'Medical Examinations'!A1244:M3586,10,FALSE)</f>
        <v>PREDIABETES</v>
      </c>
      <c r="L1246" s="47">
        <f>VLOOKUP(A1246,'Hospitalisation Details'!A245:M2587,12,FALSE)</f>
        <v>28119</v>
      </c>
      <c r="M1246" s="34">
        <f>VLOOKUP(A131,'Hospitalisation Details'!A129:M2471,6,FALSE)</f>
        <v>39125.33</v>
      </c>
      <c r="N1246" s="35" t="str">
        <f>VLOOKUP(A235,'Hospitalisation Details'!A233:M2575,7,FALSE)</f>
        <v>tier - 1</v>
      </c>
      <c r="O1246" s="35" t="str">
        <f>VLOOKUP(A247,'Hospitalisation Details'!A245:M2587,8,FALSE)</f>
        <v>tier - 3</v>
      </c>
      <c r="P1246" s="35" t="str">
        <f>VLOOKUP(A247,'Hospitalisation Details'!A245:M2587,9,FALSE)</f>
        <v>R1019</v>
      </c>
      <c r="Q1246" s="35">
        <f ca="1">VLOOKUP(A1246,'Hospitalisation Details'!A245:M2587,13,FALSE)</f>
        <v>48</v>
      </c>
      <c r="R1246" s="32"/>
    </row>
    <row r="1247" spans="1:18" ht="15.75" x14ac:dyDescent="0.25">
      <c r="A1247" s="43" t="s">
        <v>1117</v>
      </c>
      <c r="B1247" s="35" t="str">
        <f>VLOOKUP(A1247,'Customer Names'!A1244:D3579,3,FALSE)</f>
        <v>McComb</v>
      </c>
      <c r="C1247" s="35">
        <f>VLOOKUP(A1247,'Medical Examinations'!A1245:M3587,2,FALSE)</f>
        <v>25.6</v>
      </c>
      <c r="D1247" s="35">
        <f>VLOOKUP(A1247,'Medical Examinations'!A1245:M3587,3,FALSE)</f>
        <v>5.65</v>
      </c>
      <c r="E1247" s="35" t="str">
        <f>VLOOKUP(A1247,'Medical Examinations'!A1245:M3587,4,FALSE)</f>
        <v>No</v>
      </c>
      <c r="F1247" s="35" t="str">
        <f>VLOOKUP(A1247,'Medical Examinations'!A1245:M3587,5,FALSE)</f>
        <v>No</v>
      </c>
      <c r="G1247" s="35" t="str">
        <f>VLOOKUP(A1247,'Medical Examinations'!A1245:M3587,6,FALSE)</f>
        <v>No</v>
      </c>
      <c r="H1247" s="35">
        <f>VLOOKUP(A1247,'Medical Examinations'!$A$2:$M$2344,7,FALSE)</f>
        <v>2</v>
      </c>
      <c r="I1247" s="35" t="str">
        <f>VLOOKUP(A1247,'Medical Examinations'!A1245:M3587,8,FALSE)</f>
        <v>No</v>
      </c>
      <c r="J1247" s="35" t="str">
        <f>VLOOKUP(A1247,'Medical Examinations'!A1245:M3587,9,FALSE)</f>
        <v>OVERWEIGHT</v>
      </c>
      <c r="K1247" s="35" t="str">
        <f>VLOOKUP(A1247,'Medical Examinations'!A1245:M3587,10,FALSE)</f>
        <v>NORMAL</v>
      </c>
      <c r="L1247" s="47">
        <f>VLOOKUP(A1247,'Hospitalisation Details'!A246:M2588,12,FALSE)</f>
        <v>26456</v>
      </c>
      <c r="M1247" s="34">
        <f>VLOOKUP(A132,'Hospitalisation Details'!A130:M2472,6,FALSE)</f>
        <v>39047.29</v>
      </c>
      <c r="N1247" s="35" t="str">
        <f>VLOOKUP(A236,'Hospitalisation Details'!A234:M2576,7,FALSE)</f>
        <v>tier - 1</v>
      </c>
      <c r="O1247" s="35" t="str">
        <f>VLOOKUP(A248,'Hospitalisation Details'!A246:M2588,8,FALSE)</f>
        <v>tier - 1</v>
      </c>
      <c r="P1247" s="35" t="str">
        <f>VLOOKUP(A248,'Hospitalisation Details'!A246:M2588,9,FALSE)</f>
        <v>R1011</v>
      </c>
      <c r="Q1247" s="35">
        <f ca="1">VLOOKUP(A1247,'Hospitalisation Details'!A246:M2588,13,FALSE)</f>
        <v>52</v>
      </c>
      <c r="R1247" s="32"/>
    </row>
    <row r="1248" spans="1:18" ht="15.75" x14ac:dyDescent="0.25">
      <c r="A1248" s="42" t="s">
        <v>1116</v>
      </c>
      <c r="B1248" s="35" t="str">
        <f>VLOOKUP(A1248,'Customer Names'!A1245:D3580,3,FALSE)</f>
        <v>Blake</v>
      </c>
      <c r="C1248" s="35">
        <f>VLOOKUP(A1248,'Medical Examinations'!A1246:M3588,2,FALSE)</f>
        <v>29.545000000000002</v>
      </c>
      <c r="D1248" s="35">
        <f>VLOOKUP(A1248,'Medical Examinations'!A1246:M3588,3,FALSE)</f>
        <v>8.41</v>
      </c>
      <c r="E1248" s="35" t="str">
        <f>VLOOKUP(A1248,'Medical Examinations'!A1246:M3588,4,FALSE)</f>
        <v>yes</v>
      </c>
      <c r="F1248" s="35" t="str">
        <f>VLOOKUP(A1248,'Medical Examinations'!A1246:M3588,5,FALSE)</f>
        <v>No</v>
      </c>
      <c r="G1248" s="35" t="str">
        <f>VLOOKUP(A1248,'Medical Examinations'!A1246:M3588,6,FALSE)</f>
        <v>No</v>
      </c>
      <c r="H1248" s="35">
        <f>VLOOKUP(A1248,'Medical Examinations'!$A$2:$M$2344,7,FALSE)</f>
        <v>1</v>
      </c>
      <c r="I1248" s="35" t="str">
        <f>VLOOKUP(A1248,'Medical Examinations'!A1246:M3588,8,FALSE)</f>
        <v>No</v>
      </c>
      <c r="J1248" s="35" t="str">
        <f>VLOOKUP(A1248,'Medical Examinations'!A1246:M3588,9,FALSE)</f>
        <v>OVERWEIGHT</v>
      </c>
      <c r="K1248" s="35" t="str">
        <f>VLOOKUP(A1248,'Medical Examinations'!A1246:M3588,10,FALSE)</f>
        <v>DIABETES</v>
      </c>
      <c r="L1248" s="47">
        <f>VLOOKUP(A1248,'Hospitalisation Details'!A247:M2589,12,FALSE)</f>
        <v>27582</v>
      </c>
      <c r="M1248" s="34">
        <f>VLOOKUP(A133,'Hospitalisation Details'!A131:M2473,6,FALSE)</f>
        <v>38998.550000000003</v>
      </c>
      <c r="N1248" s="35" t="str">
        <f>VLOOKUP(A237,'Hospitalisation Details'!A235:M2577,7,FALSE)</f>
        <v>tier - 1</v>
      </c>
      <c r="O1248" s="35" t="str">
        <f>VLOOKUP(A249,'Hospitalisation Details'!A247:M2589,8,FALSE)</f>
        <v>tier - 1</v>
      </c>
      <c r="P1248" s="35" t="str">
        <f>VLOOKUP(A249,'Hospitalisation Details'!A247:M2589,9,FALSE)</f>
        <v>R1012</v>
      </c>
      <c r="Q1248" s="35">
        <f ca="1">VLOOKUP(A1248,'Hospitalisation Details'!A247:M2589,13,FALSE)</f>
        <v>49</v>
      </c>
      <c r="R1248" s="32"/>
    </row>
    <row r="1249" spans="1:18" ht="15.75" x14ac:dyDescent="0.25">
      <c r="A1249" s="43" t="s">
        <v>1115</v>
      </c>
      <c r="B1249" s="35" t="str">
        <f>VLOOKUP(A1249,'Customer Names'!A1246:D3581,3,FALSE)</f>
        <v>Sambasivam</v>
      </c>
      <c r="C1249" s="35">
        <f>VLOOKUP(A1249,'Medical Examinations'!A1247:M3589,2,FALSE)</f>
        <v>23.25</v>
      </c>
      <c r="D1249" s="35">
        <f>VLOOKUP(A1249,'Medical Examinations'!A1247:M3589,3,FALSE)</f>
        <v>11.96</v>
      </c>
      <c r="E1249" s="35" t="str">
        <f>VLOOKUP(A1249,'Medical Examinations'!A1247:M3589,4,FALSE)</f>
        <v>yes</v>
      </c>
      <c r="F1249" s="35" t="str">
        <f>VLOOKUP(A1249,'Medical Examinations'!A1247:M3589,5,FALSE)</f>
        <v>No</v>
      </c>
      <c r="G1249" s="35" t="str">
        <f>VLOOKUP(A1249,'Medical Examinations'!A1247:M3589,6,FALSE)</f>
        <v>No</v>
      </c>
      <c r="H1249" s="35">
        <f>VLOOKUP(A1249,'Medical Examinations'!$A$2:$M$2344,7,FALSE)</f>
        <v>0</v>
      </c>
      <c r="I1249" s="35" t="str">
        <f>VLOOKUP(A1249,'Medical Examinations'!A1247:M3589,8,FALSE)</f>
        <v>No</v>
      </c>
      <c r="J1249" s="35" t="str">
        <f>VLOOKUP(A1249,'Medical Examinations'!A1247:M3589,9,FALSE)</f>
        <v>NORMAL WEIGHT</v>
      </c>
      <c r="K1249" s="35" t="str">
        <f>VLOOKUP(A1249,'Medical Examinations'!A1247:M3589,10,FALSE)</f>
        <v>DIABETES</v>
      </c>
      <c r="L1249" s="47">
        <f>VLOOKUP(A1249,'Hospitalisation Details'!A248:M2590,12,FALSE)</f>
        <v>24721</v>
      </c>
      <c r="M1249" s="34">
        <f>VLOOKUP(A134,'Hospitalisation Details'!A132:M2474,6,FALSE)</f>
        <v>38947.43</v>
      </c>
      <c r="N1249" s="35" t="str">
        <f>VLOOKUP(A238,'Hospitalisation Details'!A236:M2578,7,FALSE)</f>
        <v>tier - 1</v>
      </c>
      <c r="O1249" s="35" t="str">
        <f>VLOOKUP(A250,'Hospitalisation Details'!A248:M2590,8,FALSE)</f>
        <v>tier - 2</v>
      </c>
      <c r="P1249" s="35" t="str">
        <f>VLOOKUP(A250,'Hospitalisation Details'!A248:M2590,9,FALSE)</f>
        <v>R1011</v>
      </c>
      <c r="Q1249" s="35">
        <f ca="1">VLOOKUP(A1249,'Hospitalisation Details'!A248:M2590,13,FALSE)</f>
        <v>57</v>
      </c>
      <c r="R1249" s="32"/>
    </row>
    <row r="1250" spans="1:18" ht="15.75" x14ac:dyDescent="0.25">
      <c r="A1250" s="42" t="s">
        <v>1114</v>
      </c>
      <c r="B1250" s="35" t="str">
        <f>VLOOKUP(A1250,'Customer Names'!A1247:D3582,3,FALSE)</f>
        <v>Maina</v>
      </c>
      <c r="C1250" s="35">
        <f>VLOOKUP(A1250,'Medical Examinations'!A1248:M3590,2,FALSE)</f>
        <v>43.95</v>
      </c>
      <c r="D1250" s="35">
        <f>VLOOKUP(A1250,'Medical Examinations'!A1248:M3590,3,FALSE)</f>
        <v>5.17</v>
      </c>
      <c r="E1250" s="35" t="str">
        <f>VLOOKUP(A1250,'Medical Examinations'!A1248:M3590,4,FALSE)</f>
        <v>yes</v>
      </c>
      <c r="F1250" s="35" t="str">
        <f>VLOOKUP(A1250,'Medical Examinations'!A1248:M3590,5,FALSE)</f>
        <v>No</v>
      </c>
      <c r="G1250" s="35" t="str">
        <f>VLOOKUP(A1250,'Medical Examinations'!A1248:M3590,6,FALSE)</f>
        <v>Yes</v>
      </c>
      <c r="H1250" s="35">
        <f>VLOOKUP(A1250,'Medical Examinations'!$A$2:$M$2344,7,FALSE)</f>
        <v>1</v>
      </c>
      <c r="I1250" s="35" t="str">
        <f>VLOOKUP(A1250,'Medical Examinations'!A1248:M3590,8,FALSE)</f>
        <v>No</v>
      </c>
      <c r="J1250" s="35" t="str">
        <f>VLOOKUP(A1250,'Medical Examinations'!A1248:M3590,9,FALSE)</f>
        <v>OBESITY</v>
      </c>
      <c r="K1250" s="35" t="str">
        <f>VLOOKUP(A1250,'Medical Examinations'!A1248:M3590,10,FALSE)</f>
        <v>NORMAL</v>
      </c>
      <c r="L1250" s="47">
        <f>VLOOKUP(A1250,'Hospitalisation Details'!A249:M2591,12,FALSE)</f>
        <v>35762</v>
      </c>
      <c r="M1250" s="34">
        <f>VLOOKUP(A135,'Hospitalisation Details'!A133:M2475,6,FALSE)</f>
        <v>38932.559999999998</v>
      </c>
      <c r="N1250" s="35" t="str">
        <f>VLOOKUP(A239,'Hospitalisation Details'!A237:M2579,7,FALSE)</f>
        <v>tier - 2</v>
      </c>
      <c r="O1250" s="35" t="str">
        <f>VLOOKUP(A251,'Hospitalisation Details'!A249:M2591,8,FALSE)</f>
        <v>tier - 3</v>
      </c>
      <c r="P1250" s="35" t="str">
        <f>VLOOKUP(A251,'Hospitalisation Details'!A249:M2591,9,FALSE)</f>
        <v>R1011</v>
      </c>
      <c r="Q1250" s="35">
        <f ca="1">VLOOKUP(A1250,'Hospitalisation Details'!A249:M2591,13,FALSE)</f>
        <v>27</v>
      </c>
      <c r="R1250" s="32"/>
    </row>
    <row r="1251" spans="1:18" ht="15.75" x14ac:dyDescent="0.25">
      <c r="A1251" s="43" t="s">
        <v>1113</v>
      </c>
      <c r="B1251" s="35" t="str">
        <f>VLOOKUP(A1251,'Customer Names'!A1248:D3583,3,FALSE)</f>
        <v>Keshian</v>
      </c>
      <c r="C1251" s="35">
        <f>VLOOKUP(A1251,'Medical Examinations'!A1249:M3591,2,FALSE)</f>
        <v>21.85</v>
      </c>
      <c r="D1251" s="35">
        <f>VLOOKUP(A1251,'Medical Examinations'!A1249:M3591,3,FALSE)</f>
        <v>8.76</v>
      </c>
      <c r="E1251" s="35" t="str">
        <f>VLOOKUP(A1251,'Medical Examinations'!A1249:M3591,4,FALSE)</f>
        <v>No</v>
      </c>
      <c r="F1251" s="35" t="str">
        <f>VLOOKUP(A1251,'Medical Examinations'!A1249:M3591,5,FALSE)</f>
        <v>No</v>
      </c>
      <c r="G1251" s="35" t="str">
        <f>VLOOKUP(A1251,'Medical Examinations'!A1249:M3591,6,FALSE)</f>
        <v>No</v>
      </c>
      <c r="H1251" s="35">
        <f>VLOOKUP(A1251,'Medical Examinations'!$A$2:$M$2344,7,FALSE)</f>
        <v>0</v>
      </c>
      <c r="I1251" s="35" t="str">
        <f>VLOOKUP(A1251,'Medical Examinations'!A1249:M3591,8,FALSE)</f>
        <v>No</v>
      </c>
      <c r="J1251" s="35" t="str">
        <f>VLOOKUP(A1251,'Medical Examinations'!A1249:M3591,9,FALSE)</f>
        <v>NORMAL WEIGHT</v>
      </c>
      <c r="K1251" s="35" t="str">
        <f>VLOOKUP(A1251,'Medical Examinations'!A1249:M3591,10,FALSE)</f>
        <v>DIABETES</v>
      </c>
      <c r="L1251" s="47">
        <f>VLOOKUP(A1251,'Hospitalisation Details'!A250:M2592,12,FALSE)</f>
        <v>28840</v>
      </c>
      <c r="M1251" s="34">
        <f>VLOOKUP(A136,'Hospitalisation Details'!A134:M2476,6,FALSE)</f>
        <v>38924.04</v>
      </c>
      <c r="N1251" s="35" t="str">
        <f>VLOOKUP(A240,'Hospitalisation Details'!A238:M2580,7,FALSE)</f>
        <v>tier - 1</v>
      </c>
      <c r="O1251" s="35" t="str">
        <f>VLOOKUP(A252,'Hospitalisation Details'!A250:M2592,8,FALSE)</f>
        <v>tier - 3</v>
      </c>
      <c r="P1251" s="35" t="str">
        <f>VLOOKUP(A252,'Hospitalisation Details'!A250:M2592,9,FALSE)</f>
        <v>R1011</v>
      </c>
      <c r="Q1251" s="35">
        <f ca="1">VLOOKUP(A1251,'Hospitalisation Details'!A250:M2592,13,FALSE)</f>
        <v>46</v>
      </c>
      <c r="R1251" s="32"/>
    </row>
    <row r="1252" spans="1:18" ht="15.75" x14ac:dyDescent="0.25">
      <c r="A1252" s="42" t="s">
        <v>1112</v>
      </c>
      <c r="B1252" s="35" t="str">
        <f>VLOOKUP(A1252,'Customer Names'!A1249:D3584,3,FALSE)</f>
        <v>Maas</v>
      </c>
      <c r="C1252" s="35">
        <f>VLOOKUP(A1252,'Medical Examinations'!A1250:M3592,2,FALSE)</f>
        <v>25.73</v>
      </c>
      <c r="D1252" s="35">
        <f>VLOOKUP(A1252,'Medical Examinations'!A1250:M3592,3,FALSE)</f>
        <v>7.99</v>
      </c>
      <c r="E1252" s="35" t="str">
        <f>VLOOKUP(A1252,'Medical Examinations'!A1250:M3592,4,FALSE)</f>
        <v>No</v>
      </c>
      <c r="F1252" s="35" t="str">
        <f>VLOOKUP(A1252,'Medical Examinations'!A1250:M3592,5,FALSE)</f>
        <v>No</v>
      </c>
      <c r="G1252" s="35" t="str">
        <f>VLOOKUP(A1252,'Medical Examinations'!A1250:M3592,6,FALSE)</f>
        <v>No</v>
      </c>
      <c r="H1252" s="35">
        <f>VLOOKUP(A1252,'Medical Examinations'!$A$2:$M$2344,7,FALSE)</f>
        <v>2</v>
      </c>
      <c r="I1252" s="35" t="str">
        <f>VLOOKUP(A1252,'Medical Examinations'!A1250:M3592,8,FALSE)</f>
        <v>No</v>
      </c>
      <c r="J1252" s="35" t="str">
        <f>VLOOKUP(A1252,'Medical Examinations'!A1250:M3592,9,FALSE)</f>
        <v>OVERWEIGHT</v>
      </c>
      <c r="K1252" s="35" t="str">
        <f>VLOOKUP(A1252,'Medical Examinations'!A1250:M3592,10,FALSE)</f>
        <v>DIABETES</v>
      </c>
      <c r="L1252" s="47">
        <f>VLOOKUP(A1252,'Hospitalisation Details'!A251:M2593,12,FALSE)</f>
        <v>26916</v>
      </c>
      <c r="M1252" s="34">
        <f>VLOOKUP(A137,'Hospitalisation Details'!A135:M2477,6,FALSE)</f>
        <v>38893.360000000001</v>
      </c>
      <c r="N1252" s="35" t="str">
        <f>VLOOKUP(A241,'Hospitalisation Details'!A239:M2581,7,FALSE)</f>
        <v>tier - 1</v>
      </c>
      <c r="O1252" s="35" t="str">
        <f>VLOOKUP(A253,'Hospitalisation Details'!A251:M2593,8,FALSE)</f>
        <v>tier - 2</v>
      </c>
      <c r="P1252" s="35" t="str">
        <f>VLOOKUP(A253,'Hospitalisation Details'!A251:M2593,9,FALSE)</f>
        <v>R1011</v>
      </c>
      <c r="Q1252" s="35">
        <f ca="1">VLOOKUP(A1252,'Hospitalisation Details'!A251:M2593,13,FALSE)</f>
        <v>51</v>
      </c>
      <c r="R1252" s="32"/>
    </row>
    <row r="1253" spans="1:18" ht="15.75" x14ac:dyDescent="0.25">
      <c r="A1253" s="43" t="s">
        <v>1111</v>
      </c>
      <c r="B1253" s="35" t="str">
        <f>VLOOKUP(A1253,'Customer Names'!A1250:D3585,3,FALSE)</f>
        <v>Sinasac</v>
      </c>
      <c r="C1253" s="35">
        <f>VLOOKUP(A1253,'Medical Examinations'!A1251:M3593,2,FALSE)</f>
        <v>32.229999999999997</v>
      </c>
      <c r="D1253" s="35">
        <f>VLOOKUP(A1253,'Medical Examinations'!A1251:M3593,3,FALSE)</f>
        <v>8.59</v>
      </c>
      <c r="E1253" s="35" t="str">
        <f>VLOOKUP(A1253,'Medical Examinations'!A1251:M3593,4,FALSE)</f>
        <v>No</v>
      </c>
      <c r="F1253" s="35" t="str">
        <f>VLOOKUP(A1253,'Medical Examinations'!A1251:M3593,5,FALSE)</f>
        <v>No</v>
      </c>
      <c r="G1253" s="35" t="str">
        <f>VLOOKUP(A1253,'Medical Examinations'!A1251:M3593,6,FALSE)</f>
        <v>No</v>
      </c>
      <c r="H1253" s="35">
        <f>VLOOKUP(A1253,'Medical Examinations'!$A$2:$M$2344,7,FALSE)</f>
        <v>0</v>
      </c>
      <c r="I1253" s="35" t="str">
        <f>VLOOKUP(A1253,'Medical Examinations'!A1251:M3593,8,FALSE)</f>
        <v>No</v>
      </c>
      <c r="J1253" s="35" t="str">
        <f>VLOOKUP(A1253,'Medical Examinations'!A1251:M3593,9,FALSE)</f>
        <v>OBESITY</v>
      </c>
      <c r="K1253" s="35" t="str">
        <f>VLOOKUP(A1253,'Medical Examinations'!A1251:M3593,10,FALSE)</f>
        <v>DIABETES</v>
      </c>
      <c r="L1253" s="47">
        <f>VLOOKUP(A1253,'Hospitalisation Details'!A252:M2594,12,FALSE)</f>
        <v>27198</v>
      </c>
      <c r="M1253" s="34">
        <f>VLOOKUP(A138,'Hospitalisation Details'!A136:M2478,6,FALSE)</f>
        <v>38869.25</v>
      </c>
      <c r="N1253" s="35" t="str">
        <f>VLOOKUP(A242,'Hospitalisation Details'!A240:M2582,7,FALSE)</f>
        <v>tier - 2</v>
      </c>
      <c r="O1253" s="35" t="str">
        <f>VLOOKUP(A254,'Hospitalisation Details'!A252:M2594,8,FALSE)</f>
        <v>tier - 2</v>
      </c>
      <c r="P1253" s="35" t="str">
        <f>VLOOKUP(A254,'Hospitalisation Details'!A252:M2594,9,FALSE)</f>
        <v>R1011</v>
      </c>
      <c r="Q1253" s="35">
        <f ca="1">VLOOKUP(A1253,'Hospitalisation Details'!A252:M2594,13,FALSE)</f>
        <v>50</v>
      </c>
      <c r="R1253" s="32"/>
    </row>
    <row r="1254" spans="1:18" ht="15.75" x14ac:dyDescent="0.25">
      <c r="A1254" s="42" t="s">
        <v>1110</v>
      </c>
      <c r="B1254" s="35" t="str">
        <f>VLOOKUP(A1254,'Customer Names'!A1251:D3586,3,FALSE)</f>
        <v>Van De Kamp</v>
      </c>
      <c r="C1254" s="35">
        <f>VLOOKUP(A1254,'Medical Examinations'!A1252:M3594,2,FALSE)</f>
        <v>32.204999999999998</v>
      </c>
      <c r="D1254" s="35">
        <f>VLOOKUP(A1254,'Medical Examinations'!A1252:M3594,3,FALSE)</f>
        <v>6.14</v>
      </c>
      <c r="E1254" s="35" t="str">
        <f>VLOOKUP(A1254,'Medical Examinations'!A1252:M3594,4,FALSE)</f>
        <v>No</v>
      </c>
      <c r="F1254" s="35" t="str">
        <f>VLOOKUP(A1254,'Medical Examinations'!A1252:M3594,5,FALSE)</f>
        <v>No</v>
      </c>
      <c r="G1254" s="35" t="str">
        <f>VLOOKUP(A1254,'Medical Examinations'!A1252:M3594,6,FALSE)</f>
        <v>No</v>
      </c>
      <c r="H1254" s="35">
        <f>VLOOKUP(A1254,'Medical Examinations'!$A$2:$M$2344,7,FALSE)</f>
        <v>2</v>
      </c>
      <c r="I1254" s="35" t="str">
        <f>VLOOKUP(A1254,'Medical Examinations'!A1252:M3594,8,FALSE)</f>
        <v>No</v>
      </c>
      <c r="J1254" s="35" t="str">
        <f>VLOOKUP(A1254,'Medical Examinations'!A1252:M3594,9,FALSE)</f>
        <v>OBESITY</v>
      </c>
      <c r="K1254" s="35" t="str">
        <f>VLOOKUP(A1254,'Medical Examinations'!A1252:M3594,10,FALSE)</f>
        <v>PREDIABETES</v>
      </c>
      <c r="L1254" s="47">
        <f>VLOOKUP(A1254,'Hospitalisation Details'!A253:M2595,12,FALSE)</f>
        <v>26625</v>
      </c>
      <c r="M1254" s="34">
        <f>VLOOKUP(A139,'Hospitalisation Details'!A137:M2479,6,FALSE)</f>
        <v>38836.980000000003</v>
      </c>
      <c r="N1254" s="35" t="str">
        <f>VLOOKUP(A243,'Hospitalisation Details'!A241:M2583,7,FALSE)</f>
        <v>tier - 2</v>
      </c>
      <c r="O1254" s="35" t="str">
        <f>VLOOKUP(A255,'Hospitalisation Details'!A253:M2595,8,FALSE)</f>
        <v>tier - 2</v>
      </c>
      <c r="P1254" s="35" t="str">
        <f>VLOOKUP(A255,'Hospitalisation Details'!A253:M2595,9,FALSE)</f>
        <v>R1012</v>
      </c>
      <c r="Q1254" s="35">
        <f ca="1">VLOOKUP(A1254,'Hospitalisation Details'!A253:M2595,13,FALSE)</f>
        <v>52</v>
      </c>
      <c r="R1254" s="32"/>
    </row>
    <row r="1255" spans="1:18" ht="15.75" x14ac:dyDescent="0.25">
      <c r="A1255" s="43" t="s">
        <v>1109</v>
      </c>
      <c r="B1255" s="35" t="str">
        <f>VLOOKUP(A1255,'Customer Names'!A1252:D3587,3,FALSE)</f>
        <v>Ruffo</v>
      </c>
      <c r="C1255" s="35">
        <f>VLOOKUP(A1255,'Medical Examinations'!A1253:M3595,2,FALSE)</f>
        <v>26.41</v>
      </c>
      <c r="D1255" s="35">
        <f>VLOOKUP(A1255,'Medical Examinations'!A1253:M3595,3,FALSE)</f>
        <v>4.08</v>
      </c>
      <c r="E1255" s="35" t="str">
        <f>VLOOKUP(A1255,'Medical Examinations'!A1253:M3595,4,FALSE)</f>
        <v>No</v>
      </c>
      <c r="F1255" s="35" t="str">
        <f>VLOOKUP(A1255,'Medical Examinations'!A1253:M3595,5,FALSE)</f>
        <v>No</v>
      </c>
      <c r="G1255" s="35" t="str">
        <f>VLOOKUP(A1255,'Medical Examinations'!A1253:M3595,6,FALSE)</f>
        <v>No</v>
      </c>
      <c r="H1255" s="35">
        <f>VLOOKUP(A1255,'Medical Examinations'!$A$2:$M$2344,7,FALSE)</f>
        <v>2</v>
      </c>
      <c r="I1255" s="35" t="str">
        <f>VLOOKUP(A1255,'Medical Examinations'!A1253:M3595,8,FALSE)</f>
        <v>No</v>
      </c>
      <c r="J1255" s="35" t="str">
        <f>VLOOKUP(A1255,'Medical Examinations'!A1253:M3595,9,FALSE)</f>
        <v>OVERWEIGHT</v>
      </c>
      <c r="K1255" s="35" t="str">
        <f>VLOOKUP(A1255,'Medical Examinations'!A1253:M3595,10,FALSE)</f>
        <v>NORMAL</v>
      </c>
      <c r="L1255" s="47">
        <f>VLOOKUP(A1255,'Hospitalisation Details'!A254:M2596,12,FALSE)</f>
        <v>26617</v>
      </c>
      <c r="M1255" s="34">
        <f>VLOOKUP(A140,'Hospitalisation Details'!A138:M2480,6,FALSE)</f>
        <v>38792.69</v>
      </c>
      <c r="N1255" s="35" t="str">
        <f>VLOOKUP(A244,'Hospitalisation Details'!A242:M2584,7,FALSE)</f>
        <v>tier - 2</v>
      </c>
      <c r="O1255" s="35" t="str">
        <f>VLOOKUP(A256,'Hospitalisation Details'!A254:M2596,8,FALSE)</f>
        <v>tier - 3</v>
      </c>
      <c r="P1255" s="35" t="str">
        <f>VLOOKUP(A256,'Hospitalisation Details'!A254:M2596,9,FALSE)</f>
        <v>R1011</v>
      </c>
      <c r="Q1255" s="35">
        <f ca="1">VLOOKUP(A1255,'Hospitalisation Details'!A254:M2596,13,FALSE)</f>
        <v>52</v>
      </c>
      <c r="R1255" s="32"/>
    </row>
    <row r="1256" spans="1:18" ht="15.75" x14ac:dyDescent="0.25">
      <c r="A1256" s="42" t="s">
        <v>1108</v>
      </c>
      <c r="B1256" s="35" t="str">
        <f>VLOOKUP(A1256,'Customer Names'!A1253:D3588,3,FALSE)</f>
        <v>Long</v>
      </c>
      <c r="C1256" s="35">
        <f>VLOOKUP(A1256,'Medical Examinations'!A1254:M3596,2,FALSE)</f>
        <v>30.2</v>
      </c>
      <c r="D1256" s="35">
        <f>VLOOKUP(A1256,'Medical Examinations'!A1254:M3596,3,FALSE)</f>
        <v>6.25</v>
      </c>
      <c r="E1256" s="35" t="str">
        <f>VLOOKUP(A1256,'Medical Examinations'!A1254:M3596,4,FALSE)</f>
        <v>yes</v>
      </c>
      <c r="F1256" s="35" t="str">
        <f>VLOOKUP(A1256,'Medical Examinations'!A1254:M3596,5,FALSE)</f>
        <v>No</v>
      </c>
      <c r="G1256" s="35" t="str">
        <f>VLOOKUP(A1256,'Medical Examinations'!A1254:M3596,6,FALSE)</f>
        <v>No</v>
      </c>
      <c r="H1256" s="35">
        <f>VLOOKUP(A1256,'Medical Examinations'!$A$2:$M$2344,7,FALSE)</f>
        <v>0</v>
      </c>
      <c r="I1256" s="35" t="str">
        <f>VLOOKUP(A1256,'Medical Examinations'!A1254:M3596,8,FALSE)</f>
        <v>No</v>
      </c>
      <c r="J1256" s="35" t="str">
        <f>VLOOKUP(A1256,'Medical Examinations'!A1254:M3596,9,FALSE)</f>
        <v>OBESITY</v>
      </c>
      <c r="K1256" s="35" t="str">
        <f>VLOOKUP(A1256,'Medical Examinations'!A1254:M3596,10,FALSE)</f>
        <v>PREDIABETES</v>
      </c>
      <c r="L1256" s="47">
        <f>VLOOKUP(A1256,'Hospitalisation Details'!A255:M2597,12,FALSE)</f>
        <v>27955</v>
      </c>
      <c r="M1256" s="34">
        <f>VLOOKUP(A141,'Hospitalisation Details'!A139:M2481,6,FALSE)</f>
        <v>38746.36</v>
      </c>
      <c r="N1256" s="35" t="str">
        <f>VLOOKUP(A245,'Hospitalisation Details'!A243:M2585,7,FALSE)</f>
        <v>tier - 1</v>
      </c>
      <c r="O1256" s="35" t="str">
        <f>VLOOKUP(A257,'Hospitalisation Details'!A255:M2597,8,FALSE)</f>
        <v>tier - 3</v>
      </c>
      <c r="P1256" s="35" t="str">
        <f>VLOOKUP(A257,'Hospitalisation Details'!A255:M2597,9,FALSE)</f>
        <v>R1011</v>
      </c>
      <c r="Q1256" s="35">
        <f ca="1">VLOOKUP(A1256,'Hospitalisation Details'!A255:M2597,13,FALSE)</f>
        <v>48</v>
      </c>
      <c r="R1256" s="32"/>
    </row>
    <row r="1257" spans="1:18" ht="15.75" x14ac:dyDescent="0.25">
      <c r="A1257" s="43" t="s">
        <v>1107</v>
      </c>
      <c r="B1257" s="35" t="str">
        <f>VLOOKUP(A1257,'Customer Names'!A1254:D3589,3,FALSE)</f>
        <v>Rohde</v>
      </c>
      <c r="C1257" s="35">
        <f>VLOOKUP(A1257,'Medical Examinations'!A1255:M3597,2,FALSE)</f>
        <v>31.26</v>
      </c>
      <c r="D1257" s="35">
        <f>VLOOKUP(A1257,'Medical Examinations'!A1255:M3597,3,FALSE)</f>
        <v>5.94</v>
      </c>
      <c r="E1257" s="35" t="str">
        <f>VLOOKUP(A1257,'Medical Examinations'!A1255:M3597,4,FALSE)</f>
        <v>yes</v>
      </c>
      <c r="F1257" s="35" t="str">
        <f>VLOOKUP(A1257,'Medical Examinations'!A1255:M3597,5,FALSE)</f>
        <v>No</v>
      </c>
      <c r="G1257" s="35" t="str">
        <f>VLOOKUP(A1257,'Medical Examinations'!A1255:M3597,6,FALSE)</f>
        <v>No</v>
      </c>
      <c r="H1257" s="35">
        <f>VLOOKUP(A1257,'Medical Examinations'!$A$2:$M$2344,7,FALSE)</f>
        <v>1</v>
      </c>
      <c r="I1257" s="35" t="str">
        <f>VLOOKUP(A1257,'Medical Examinations'!A1255:M3597,8,FALSE)</f>
        <v>No</v>
      </c>
      <c r="J1257" s="35" t="str">
        <f>VLOOKUP(A1257,'Medical Examinations'!A1255:M3597,9,FALSE)</f>
        <v>OBESITY</v>
      </c>
      <c r="K1257" s="35" t="str">
        <f>VLOOKUP(A1257,'Medical Examinations'!A1255:M3597,10,FALSE)</f>
        <v>PREDIABETES</v>
      </c>
      <c r="L1257" s="47">
        <f>VLOOKUP(A1257,'Hospitalisation Details'!A256:M2598,12,FALSE)</f>
        <v>32377</v>
      </c>
      <c r="M1257" s="34">
        <f>VLOOKUP(A142,'Hospitalisation Details'!A140:M2482,6,FALSE)</f>
        <v>38740.120000000003</v>
      </c>
      <c r="N1257" s="35" t="str">
        <f>VLOOKUP(A246,'Hospitalisation Details'!A244:M2586,7,FALSE)</f>
        <v>tier - 1</v>
      </c>
      <c r="O1257" s="35" t="str">
        <f>VLOOKUP(A258,'Hospitalisation Details'!A256:M2598,8,FALSE)</f>
        <v>tier - 3</v>
      </c>
      <c r="P1257" s="35" t="str">
        <f>VLOOKUP(A258,'Hospitalisation Details'!A256:M2598,9,FALSE)</f>
        <v>R1011</v>
      </c>
      <c r="Q1257" s="35">
        <f ca="1">VLOOKUP(A1257,'Hospitalisation Details'!A256:M2598,13,FALSE)</f>
        <v>36</v>
      </c>
      <c r="R1257" s="32"/>
    </row>
    <row r="1258" spans="1:18" ht="15.75" x14ac:dyDescent="0.25">
      <c r="A1258" s="42" t="s">
        <v>1106</v>
      </c>
      <c r="B1258" s="35" t="str">
        <f>VLOOKUP(A1258,'Customer Names'!A1255:D3590,3,FALSE)</f>
        <v>Bonzi</v>
      </c>
      <c r="C1258" s="35">
        <f>VLOOKUP(A1258,'Medical Examinations'!A1256:M3598,2,FALSE)</f>
        <v>33.725000000000001</v>
      </c>
      <c r="D1258" s="35">
        <f>VLOOKUP(A1258,'Medical Examinations'!A1256:M3598,3,FALSE)</f>
        <v>6.45</v>
      </c>
      <c r="E1258" s="35" t="str">
        <f>VLOOKUP(A1258,'Medical Examinations'!A1256:M3598,4,FALSE)</f>
        <v>yes</v>
      </c>
      <c r="F1258" s="35" t="str">
        <f>VLOOKUP(A1258,'Medical Examinations'!A1256:M3598,5,FALSE)</f>
        <v>No</v>
      </c>
      <c r="G1258" s="35" t="str">
        <f>VLOOKUP(A1258,'Medical Examinations'!A1256:M3598,6,FALSE)</f>
        <v>No</v>
      </c>
      <c r="H1258" s="35">
        <f>VLOOKUP(A1258,'Medical Examinations'!$A$2:$M$2344,7,FALSE)</f>
        <v>0</v>
      </c>
      <c r="I1258" s="35" t="str">
        <f>VLOOKUP(A1258,'Medical Examinations'!A1256:M3598,8,FALSE)</f>
        <v>No</v>
      </c>
      <c r="J1258" s="35" t="str">
        <f>VLOOKUP(A1258,'Medical Examinations'!A1256:M3598,9,FALSE)</f>
        <v>OBESITY</v>
      </c>
      <c r="K1258" s="35" t="str">
        <f>VLOOKUP(A1258,'Medical Examinations'!A1256:M3598,10,FALSE)</f>
        <v>DIABETES</v>
      </c>
      <c r="L1258" s="47">
        <f>VLOOKUP(A1258,'Hospitalisation Details'!A257:M2599,12,FALSE)</f>
        <v>28052</v>
      </c>
      <c r="M1258" s="34">
        <f>VLOOKUP(A143,'Hospitalisation Details'!A141:M2483,6,FALSE)</f>
        <v>38711</v>
      </c>
      <c r="N1258" s="35" t="str">
        <f>VLOOKUP(A247,'Hospitalisation Details'!A245:M2587,7,FALSE)</f>
        <v>tier - 1</v>
      </c>
      <c r="O1258" s="35" t="str">
        <f>VLOOKUP(A259,'Hospitalisation Details'!A257:M2599,8,FALSE)</f>
        <v>tier - 3</v>
      </c>
      <c r="P1258" s="35" t="str">
        <f>VLOOKUP(A259,'Hospitalisation Details'!A257:M2599,9,FALSE)</f>
        <v>R1012</v>
      </c>
      <c r="Q1258" s="35">
        <f ca="1">VLOOKUP(A1258,'Hospitalisation Details'!A257:M2599,13,FALSE)</f>
        <v>48</v>
      </c>
      <c r="R1258" s="32"/>
    </row>
    <row r="1259" spans="1:18" ht="15.75" x14ac:dyDescent="0.25">
      <c r="A1259" s="43" t="s">
        <v>1105</v>
      </c>
      <c r="B1259" s="35" t="str">
        <f>VLOOKUP(A1259,'Customer Names'!A1256:D3591,3,FALSE)</f>
        <v>Moore</v>
      </c>
      <c r="C1259" s="35">
        <f>VLOOKUP(A1259,'Medical Examinations'!A1257:M3599,2,FALSE)</f>
        <v>28.9</v>
      </c>
      <c r="D1259" s="35">
        <f>VLOOKUP(A1259,'Medical Examinations'!A1257:M3599,3,FALSE)</f>
        <v>5.74</v>
      </c>
      <c r="E1259" s="35" t="str">
        <f>VLOOKUP(A1259,'Medical Examinations'!A1257:M3599,4,FALSE)</f>
        <v>yes</v>
      </c>
      <c r="F1259" s="35" t="str">
        <f>VLOOKUP(A1259,'Medical Examinations'!A1257:M3599,5,FALSE)</f>
        <v>No</v>
      </c>
      <c r="G1259" s="35" t="str">
        <f>VLOOKUP(A1259,'Medical Examinations'!A1257:M3599,6,FALSE)</f>
        <v>No</v>
      </c>
      <c r="H1259" s="35">
        <f>VLOOKUP(A1259,'Medical Examinations'!$A$2:$M$2344,7,FALSE)</f>
        <v>0</v>
      </c>
      <c r="I1259" s="35" t="str">
        <f>VLOOKUP(A1259,'Medical Examinations'!A1257:M3599,8,FALSE)</f>
        <v>No</v>
      </c>
      <c r="J1259" s="35" t="str">
        <f>VLOOKUP(A1259,'Medical Examinations'!A1257:M3599,9,FALSE)</f>
        <v>OVERWEIGHT</v>
      </c>
      <c r="K1259" s="35" t="str">
        <f>VLOOKUP(A1259,'Medical Examinations'!A1257:M3599,10,FALSE)</f>
        <v>PREDIABETES</v>
      </c>
      <c r="L1259" s="47">
        <f>VLOOKUP(A1259,'Hospitalisation Details'!A258:M2600,12,FALSE)</f>
        <v>27925</v>
      </c>
      <c r="M1259" s="34">
        <f>VLOOKUP(A144,'Hospitalisation Details'!A142:M2484,6,FALSE)</f>
        <v>38709.18</v>
      </c>
      <c r="N1259" s="35" t="str">
        <f>VLOOKUP(A248,'Hospitalisation Details'!A246:M2588,7,FALSE)</f>
        <v>tier - 1</v>
      </c>
      <c r="O1259" s="35" t="str">
        <f>VLOOKUP(A260,'Hospitalisation Details'!A258:M2600,8,FALSE)</f>
        <v>tier - 1</v>
      </c>
      <c r="P1259" s="35" t="str">
        <f>VLOOKUP(A260,'Hospitalisation Details'!A258:M2600,9,FALSE)</f>
        <v>R1017</v>
      </c>
      <c r="Q1259" s="35">
        <f ca="1">VLOOKUP(A1259,'Hospitalisation Details'!A258:M2600,13,FALSE)</f>
        <v>48</v>
      </c>
      <c r="R1259" s="32"/>
    </row>
    <row r="1260" spans="1:18" ht="15.75" x14ac:dyDescent="0.25">
      <c r="A1260" s="42" t="s">
        <v>1104</v>
      </c>
      <c r="B1260" s="35" t="str">
        <f>VLOOKUP(A1260,'Customer Names'!A1257:D3592,3,FALSE)</f>
        <v>McGrane</v>
      </c>
      <c r="C1260" s="35">
        <f>VLOOKUP(A1260,'Medical Examinations'!A1258:M3600,2,FALSE)</f>
        <v>45.69</v>
      </c>
      <c r="D1260" s="35">
        <f>VLOOKUP(A1260,'Medical Examinations'!A1258:M3600,3,FALSE)</f>
        <v>4.43</v>
      </c>
      <c r="E1260" s="35" t="str">
        <f>VLOOKUP(A1260,'Medical Examinations'!A1258:M3600,4,FALSE)</f>
        <v>yes</v>
      </c>
      <c r="F1260" s="35" t="str">
        <f>VLOOKUP(A1260,'Medical Examinations'!A1258:M3600,5,FALSE)</f>
        <v>No</v>
      </c>
      <c r="G1260" s="35" t="str">
        <f>VLOOKUP(A1260,'Medical Examinations'!A1258:M3600,6,FALSE)</f>
        <v>No</v>
      </c>
      <c r="H1260" s="35">
        <f>VLOOKUP(A1260,'Medical Examinations'!$A$2:$M$2344,7,FALSE)</f>
        <v>0</v>
      </c>
      <c r="I1260" s="35" t="str">
        <f>VLOOKUP(A1260,'Medical Examinations'!A1258:M3600,8,FALSE)</f>
        <v>No</v>
      </c>
      <c r="J1260" s="35" t="str">
        <f>VLOOKUP(A1260,'Medical Examinations'!A1258:M3600,9,FALSE)</f>
        <v>OBESITY</v>
      </c>
      <c r="K1260" s="35" t="str">
        <f>VLOOKUP(A1260,'Medical Examinations'!A1258:M3600,10,FALSE)</f>
        <v>NORMAL</v>
      </c>
      <c r="L1260" s="47">
        <f>VLOOKUP(A1260,'Hospitalisation Details'!A259:M2601,12,FALSE)</f>
        <v>37202</v>
      </c>
      <c r="M1260" s="34">
        <f>VLOOKUP(A145,'Hospitalisation Details'!A143:M2485,6,FALSE)</f>
        <v>38652.089999999997</v>
      </c>
      <c r="N1260" s="35" t="str">
        <f>VLOOKUP(A249,'Hospitalisation Details'!A247:M2589,7,FALSE)</f>
        <v>tier - 2</v>
      </c>
      <c r="O1260" s="35" t="str">
        <f>VLOOKUP(A261,'Hospitalisation Details'!A259:M2601,8,FALSE)</f>
        <v>tier - 2</v>
      </c>
      <c r="P1260" s="35" t="str">
        <f>VLOOKUP(A261,'Hospitalisation Details'!A259:M2601,9,FALSE)</f>
        <v>R1011</v>
      </c>
      <c r="Q1260" s="35">
        <f ca="1">VLOOKUP(A1260,'Hospitalisation Details'!A259:M2601,13,FALSE)</f>
        <v>23</v>
      </c>
      <c r="R1260" s="32"/>
    </row>
    <row r="1261" spans="1:18" ht="15.75" x14ac:dyDescent="0.25">
      <c r="A1261" s="43" t="s">
        <v>1103</v>
      </c>
      <c r="B1261" s="35" t="str">
        <f>VLOOKUP(A1261,'Customer Names'!A1258:D3593,3,FALSE)</f>
        <v>Stepnowski</v>
      </c>
      <c r="C1261" s="35">
        <f>VLOOKUP(A1261,'Medical Examinations'!A1259:M3601,2,FALSE)</f>
        <v>21.03</v>
      </c>
      <c r="D1261" s="35">
        <f>VLOOKUP(A1261,'Medical Examinations'!A1259:M3601,3,FALSE)</f>
        <v>6.5</v>
      </c>
      <c r="E1261" s="35" t="str">
        <f>VLOOKUP(A1261,'Medical Examinations'!A1259:M3601,4,FALSE)</f>
        <v>No</v>
      </c>
      <c r="F1261" s="35" t="str">
        <f>VLOOKUP(A1261,'Medical Examinations'!A1259:M3601,5,FALSE)</f>
        <v>No</v>
      </c>
      <c r="G1261" s="35" t="str">
        <f>VLOOKUP(A1261,'Medical Examinations'!A1259:M3601,6,FALSE)</f>
        <v>No</v>
      </c>
      <c r="H1261" s="35">
        <f>VLOOKUP(A1261,'Medical Examinations'!$A$2:$M$2344,7,FALSE)</f>
        <v>0</v>
      </c>
      <c r="I1261" s="35" t="str">
        <f>VLOOKUP(A1261,'Medical Examinations'!A1259:M3601,8,FALSE)</f>
        <v>No</v>
      </c>
      <c r="J1261" s="35" t="str">
        <f>VLOOKUP(A1261,'Medical Examinations'!A1259:M3601,9,FALSE)</f>
        <v>NORMAL WEIGHT</v>
      </c>
      <c r="K1261" s="35" t="str">
        <f>VLOOKUP(A1261,'Medical Examinations'!A1259:M3601,10,FALSE)</f>
        <v>DIABETES</v>
      </c>
      <c r="L1261" s="47">
        <f>VLOOKUP(A1261,'Hospitalisation Details'!A260:M2602,12,FALSE)</f>
        <v>23983</v>
      </c>
      <c r="M1261" s="34">
        <f>VLOOKUP(A146,'Hospitalisation Details'!A144:M2486,6,FALSE)</f>
        <v>38511.629999999997</v>
      </c>
      <c r="N1261" s="35" t="str">
        <f>VLOOKUP(A250,'Hospitalisation Details'!A248:M2590,7,FALSE)</f>
        <v>tier - 2</v>
      </c>
      <c r="O1261" s="35" t="str">
        <f>VLOOKUP(A262,'Hospitalisation Details'!A260:M2602,8,FALSE)</f>
        <v>tier - 2</v>
      </c>
      <c r="P1261" s="35" t="str">
        <f>VLOOKUP(A262,'Hospitalisation Details'!A260:M2602,9,FALSE)</f>
        <v>R1011</v>
      </c>
      <c r="Q1261" s="35">
        <f ca="1">VLOOKUP(A1261,'Hospitalisation Details'!A260:M2602,13,FALSE)</f>
        <v>59</v>
      </c>
      <c r="R1261" s="32"/>
    </row>
    <row r="1262" spans="1:18" ht="15.75" x14ac:dyDescent="0.25">
      <c r="A1262" s="42" t="s">
        <v>1102</v>
      </c>
      <c r="B1262" s="35" t="str">
        <f>VLOOKUP(A1262,'Customer Names'!A1259:D3594,3,FALSE)</f>
        <v>Merkle</v>
      </c>
      <c r="C1262" s="35">
        <f>VLOOKUP(A1262,'Medical Examinations'!A1260:M3602,2,FALSE)</f>
        <v>37</v>
      </c>
      <c r="D1262" s="35">
        <f>VLOOKUP(A1262,'Medical Examinations'!A1260:M3602,3,FALSE)</f>
        <v>8.75</v>
      </c>
      <c r="E1262" s="35" t="str">
        <f>VLOOKUP(A1262,'Medical Examinations'!A1260:M3602,4,FALSE)</f>
        <v>No</v>
      </c>
      <c r="F1262" s="35" t="str">
        <f>VLOOKUP(A1262,'Medical Examinations'!A1260:M3602,5,FALSE)</f>
        <v>No</v>
      </c>
      <c r="G1262" s="35" t="str">
        <f>VLOOKUP(A1262,'Medical Examinations'!A1260:M3602,6,FALSE)</f>
        <v>No</v>
      </c>
      <c r="H1262" s="35">
        <f>VLOOKUP(A1262,'Medical Examinations'!$A$2:$M$2344,7,FALSE)</f>
        <v>0</v>
      </c>
      <c r="I1262" s="35" t="str">
        <f>VLOOKUP(A1262,'Medical Examinations'!A1260:M3602,8,FALSE)</f>
        <v>No</v>
      </c>
      <c r="J1262" s="35" t="str">
        <f>VLOOKUP(A1262,'Medical Examinations'!A1260:M3602,9,FALSE)</f>
        <v>OBESITY</v>
      </c>
      <c r="K1262" s="35" t="str">
        <f>VLOOKUP(A1262,'Medical Examinations'!A1260:M3602,10,FALSE)</f>
        <v>DIABETES</v>
      </c>
      <c r="L1262" s="47">
        <f>VLOOKUP(A1262,'Hospitalisation Details'!A261:M2603,12,FALSE)</f>
        <v>26102</v>
      </c>
      <c r="M1262" s="34">
        <f>VLOOKUP(A147,'Hospitalisation Details'!A145:M2487,6,FALSE)</f>
        <v>38415.47</v>
      </c>
      <c r="N1262" s="35" t="str">
        <f>VLOOKUP(A251,'Hospitalisation Details'!A249:M2591,7,FALSE)</f>
        <v>tier - 2</v>
      </c>
      <c r="O1262" s="35" t="str">
        <f>VLOOKUP(A263,'Hospitalisation Details'!A261:M2603,8,FALSE)</f>
        <v>tier - 3</v>
      </c>
      <c r="P1262" s="35" t="str">
        <f>VLOOKUP(A263,'Hospitalisation Details'!A261:M2603,9,FALSE)</f>
        <v>R1011</v>
      </c>
      <c r="Q1262" s="35">
        <f ca="1">VLOOKUP(A1262,'Hospitalisation Details'!A261:M2603,13,FALSE)</f>
        <v>53</v>
      </c>
      <c r="R1262" s="32"/>
    </row>
    <row r="1263" spans="1:18" ht="15.75" x14ac:dyDescent="0.25">
      <c r="A1263" s="43" t="s">
        <v>1101</v>
      </c>
      <c r="B1263" s="35" t="str">
        <f>VLOOKUP(A1263,'Customer Names'!A1260:D3595,3,FALSE)</f>
        <v>Schaefer</v>
      </c>
      <c r="C1263" s="35">
        <f>VLOOKUP(A1263,'Medical Examinations'!A1261:M3603,2,FALSE)</f>
        <v>25.4</v>
      </c>
      <c r="D1263" s="35">
        <f>VLOOKUP(A1263,'Medical Examinations'!A1261:M3603,3,FALSE)</f>
        <v>11.96</v>
      </c>
      <c r="E1263" s="35" t="str">
        <f>VLOOKUP(A1263,'Medical Examinations'!A1261:M3603,4,FALSE)</f>
        <v>No</v>
      </c>
      <c r="F1263" s="35" t="str">
        <f>VLOOKUP(A1263,'Medical Examinations'!A1261:M3603,5,FALSE)</f>
        <v>No</v>
      </c>
      <c r="G1263" s="35" t="str">
        <f>VLOOKUP(A1263,'Medical Examinations'!A1261:M3603,6,FALSE)</f>
        <v>No</v>
      </c>
      <c r="H1263" s="35">
        <f>VLOOKUP(A1263,'Medical Examinations'!$A$2:$M$2344,7,FALSE)</f>
        <v>0</v>
      </c>
      <c r="I1263" s="35" t="str">
        <f>VLOOKUP(A1263,'Medical Examinations'!A1261:M3603,8,FALSE)</f>
        <v>No</v>
      </c>
      <c r="J1263" s="35" t="str">
        <f>VLOOKUP(A1263,'Medical Examinations'!A1261:M3603,9,FALSE)</f>
        <v>OVERWEIGHT</v>
      </c>
      <c r="K1263" s="35" t="str">
        <f>VLOOKUP(A1263,'Medical Examinations'!A1261:M3603,10,FALSE)</f>
        <v>DIABETES</v>
      </c>
      <c r="L1263" s="47">
        <f>VLOOKUP(A1263,'Hospitalisation Details'!A262:M2604,12,FALSE)</f>
        <v>26168</v>
      </c>
      <c r="M1263" s="34">
        <f>VLOOKUP(A148,'Hospitalisation Details'!A146:M2488,6,FALSE)</f>
        <v>38405.26</v>
      </c>
      <c r="N1263" s="35" t="str">
        <f>VLOOKUP(A252,'Hospitalisation Details'!A250:M2592,7,FALSE)</f>
        <v>tier - 2</v>
      </c>
      <c r="O1263" s="35" t="str">
        <f>VLOOKUP(A264,'Hospitalisation Details'!A262:M2604,8,FALSE)</f>
        <v>tier - 1</v>
      </c>
      <c r="P1263" s="35" t="str">
        <f>VLOOKUP(A264,'Hospitalisation Details'!A262:M2604,9,FALSE)</f>
        <v>R1018</v>
      </c>
      <c r="Q1263" s="35">
        <f ca="1">VLOOKUP(A1263,'Hospitalisation Details'!A262:M2604,13,FALSE)</f>
        <v>53</v>
      </c>
      <c r="R1263" s="32"/>
    </row>
    <row r="1264" spans="1:18" ht="15.75" x14ac:dyDescent="0.25">
      <c r="A1264" s="42" t="s">
        <v>1100</v>
      </c>
      <c r="B1264" s="35" t="str">
        <f>VLOOKUP(A1264,'Customer Names'!A1261:D3596,3,FALSE)</f>
        <v>Vigneron</v>
      </c>
      <c r="C1264" s="35">
        <f>VLOOKUP(A1264,'Medical Examinations'!A1262:M3604,2,FALSE)</f>
        <v>32.299999999999997</v>
      </c>
      <c r="D1264" s="35">
        <f>VLOOKUP(A1264,'Medical Examinations'!A1262:M3604,3,FALSE)</f>
        <v>10.54</v>
      </c>
      <c r="E1264" s="35" t="str">
        <f>VLOOKUP(A1264,'Medical Examinations'!A1262:M3604,4,FALSE)</f>
        <v>No</v>
      </c>
      <c r="F1264" s="35" t="str">
        <f>VLOOKUP(A1264,'Medical Examinations'!A1262:M3604,5,FALSE)</f>
        <v>No</v>
      </c>
      <c r="G1264" s="35" t="str">
        <f>VLOOKUP(A1264,'Medical Examinations'!A1262:M3604,6,FALSE)</f>
        <v>No</v>
      </c>
      <c r="H1264" s="35">
        <f>VLOOKUP(A1264,'Medical Examinations'!$A$2:$M$2344,7,FALSE)</f>
        <v>0</v>
      </c>
      <c r="I1264" s="35" t="str">
        <f>VLOOKUP(A1264,'Medical Examinations'!A1262:M3604,8,FALSE)</f>
        <v>No</v>
      </c>
      <c r="J1264" s="35" t="str">
        <f>VLOOKUP(A1264,'Medical Examinations'!A1262:M3604,9,FALSE)</f>
        <v>OBESITY</v>
      </c>
      <c r="K1264" s="35" t="str">
        <f>VLOOKUP(A1264,'Medical Examinations'!A1262:M3604,10,FALSE)</f>
        <v>DIABETES</v>
      </c>
      <c r="L1264" s="47">
        <f>VLOOKUP(A1264,'Hospitalisation Details'!A263:M2605,12,FALSE)</f>
        <v>27278</v>
      </c>
      <c r="M1264" s="34">
        <f>VLOOKUP(A149,'Hospitalisation Details'!A147:M2489,6,FALSE)</f>
        <v>38389.79</v>
      </c>
      <c r="N1264" s="35" t="str">
        <f>VLOOKUP(A253,'Hospitalisation Details'!A251:M2593,7,FALSE)</f>
        <v>tier - 2</v>
      </c>
      <c r="O1264" s="35" t="str">
        <f>VLOOKUP(A265,'Hospitalisation Details'!A263:M2605,8,FALSE)</f>
        <v>tier - 2</v>
      </c>
      <c r="P1264" s="35" t="str">
        <f>VLOOKUP(A265,'Hospitalisation Details'!A263:M2605,9,FALSE)</f>
        <v>R1012</v>
      </c>
      <c r="Q1264" s="35">
        <f ca="1">VLOOKUP(A1264,'Hospitalisation Details'!A263:M2605,13,FALSE)</f>
        <v>50</v>
      </c>
      <c r="R1264" s="32"/>
    </row>
    <row r="1265" spans="1:18" ht="15.75" x14ac:dyDescent="0.25">
      <c r="A1265" s="43" t="s">
        <v>1099</v>
      </c>
      <c r="B1265" s="35" t="str">
        <f>VLOOKUP(A1265,'Customer Names'!A1262:D3597,3,FALSE)</f>
        <v>Mucci</v>
      </c>
      <c r="C1265" s="35">
        <f>VLOOKUP(A1265,'Medical Examinations'!A1263:M3605,2,FALSE)</f>
        <v>23.94</v>
      </c>
      <c r="D1265" s="35">
        <f>VLOOKUP(A1265,'Medical Examinations'!A1263:M3605,3,FALSE)</f>
        <v>4.54</v>
      </c>
      <c r="E1265" s="35" t="str">
        <f>VLOOKUP(A1265,'Medical Examinations'!A1263:M3605,4,FALSE)</f>
        <v>yes</v>
      </c>
      <c r="F1265" s="35" t="str">
        <f>VLOOKUP(A1265,'Medical Examinations'!A1263:M3605,5,FALSE)</f>
        <v>No</v>
      </c>
      <c r="G1265" s="35" t="str">
        <f>VLOOKUP(A1265,'Medical Examinations'!A1263:M3605,6,FALSE)</f>
        <v>Yes</v>
      </c>
      <c r="H1265" s="35">
        <f>VLOOKUP(A1265,'Medical Examinations'!$A$2:$M$2344,7,FALSE)</f>
        <v>1</v>
      </c>
      <c r="I1265" s="35" t="str">
        <f>VLOOKUP(A1265,'Medical Examinations'!A1263:M3605,8,FALSE)</f>
        <v>No</v>
      </c>
      <c r="J1265" s="35" t="str">
        <f>VLOOKUP(A1265,'Medical Examinations'!A1263:M3605,9,FALSE)</f>
        <v>NORMAL WEIGHT</v>
      </c>
      <c r="K1265" s="35" t="str">
        <f>VLOOKUP(A1265,'Medical Examinations'!A1263:M3605,10,FALSE)</f>
        <v>NORMAL</v>
      </c>
      <c r="L1265" s="47">
        <f>VLOOKUP(A1265,'Hospitalisation Details'!A264:M2606,12,FALSE)</f>
        <v>25455</v>
      </c>
      <c r="M1265" s="34">
        <f>VLOOKUP(A150,'Hospitalisation Details'!A148:M2490,6,FALSE)</f>
        <v>38344.57</v>
      </c>
      <c r="N1265" s="35" t="str">
        <f>VLOOKUP(A254,'Hospitalisation Details'!A252:M2594,7,FALSE)</f>
        <v>tier - 2</v>
      </c>
      <c r="O1265" s="35" t="str">
        <f>VLOOKUP(A266,'Hospitalisation Details'!A264:M2606,8,FALSE)</f>
        <v>tier - 2</v>
      </c>
      <c r="P1265" s="35" t="str">
        <f>VLOOKUP(A266,'Hospitalisation Details'!A264:M2606,9,FALSE)</f>
        <v>R1011</v>
      </c>
      <c r="Q1265" s="35">
        <f ca="1">VLOOKUP(A1265,'Hospitalisation Details'!A264:M2606,13,FALSE)</f>
        <v>55</v>
      </c>
      <c r="R1265" s="32"/>
    </row>
    <row r="1266" spans="1:18" ht="15.75" x14ac:dyDescent="0.25">
      <c r="A1266" s="42" t="s">
        <v>1098</v>
      </c>
      <c r="B1266" s="35" t="str">
        <f>VLOOKUP(A1266,'Customer Names'!A1263:D3598,3,FALSE)</f>
        <v>MacDonald</v>
      </c>
      <c r="C1266" s="35">
        <f>VLOOKUP(A1266,'Medical Examinations'!A1264:M3606,2,FALSE)</f>
        <v>46.4</v>
      </c>
      <c r="D1266" s="35">
        <f>VLOOKUP(A1266,'Medical Examinations'!A1264:M3606,3,FALSE)</f>
        <v>5.71</v>
      </c>
      <c r="E1266" s="35" t="str">
        <f>VLOOKUP(A1266,'Medical Examinations'!A1264:M3606,4,FALSE)</f>
        <v>No</v>
      </c>
      <c r="F1266" s="35" t="str">
        <f>VLOOKUP(A1266,'Medical Examinations'!A1264:M3606,5,FALSE)</f>
        <v>No</v>
      </c>
      <c r="G1266" s="35" t="str">
        <f>VLOOKUP(A1266,'Medical Examinations'!A1264:M3606,6,FALSE)</f>
        <v>No</v>
      </c>
      <c r="H1266" s="35">
        <f>VLOOKUP(A1266,'Medical Examinations'!$A$2:$M$2344,7,FALSE)</f>
        <v>0</v>
      </c>
      <c r="I1266" s="35" t="str">
        <f>VLOOKUP(A1266,'Medical Examinations'!A1264:M3606,8,FALSE)</f>
        <v>No</v>
      </c>
      <c r="J1266" s="35" t="str">
        <f>VLOOKUP(A1266,'Medical Examinations'!A1264:M3606,9,FALSE)</f>
        <v>OBESITY</v>
      </c>
      <c r="K1266" s="35" t="str">
        <f>VLOOKUP(A1266,'Medical Examinations'!A1264:M3606,10,FALSE)</f>
        <v>PREDIABETES</v>
      </c>
      <c r="L1266" s="47">
        <f>VLOOKUP(A1266,'Hospitalisation Details'!A265:M2607,12,FALSE)</f>
        <v>36395</v>
      </c>
      <c r="M1266" s="34">
        <f>VLOOKUP(A151,'Hospitalisation Details'!A149:M2491,6,FALSE)</f>
        <v>38313.129999999997</v>
      </c>
      <c r="N1266" s="35" t="str">
        <f>VLOOKUP(A255,'Hospitalisation Details'!A253:M2595,7,FALSE)</f>
        <v>tier - 2</v>
      </c>
      <c r="O1266" s="35" t="str">
        <f>VLOOKUP(A267,'Hospitalisation Details'!A265:M2607,8,FALSE)</f>
        <v>tier - 3</v>
      </c>
      <c r="P1266" s="35" t="str">
        <f>VLOOKUP(A267,'Hospitalisation Details'!A265:M2607,9,FALSE)</f>
        <v>R1011</v>
      </c>
      <c r="Q1266" s="35">
        <f ca="1">VLOOKUP(A1266,'Hospitalisation Details'!A265:M2607,13,FALSE)</f>
        <v>25</v>
      </c>
      <c r="R1266" s="32"/>
    </row>
    <row r="1267" spans="1:18" ht="15.75" x14ac:dyDescent="0.25">
      <c r="A1267" s="43" t="s">
        <v>1097</v>
      </c>
      <c r="B1267" s="35" t="str">
        <f>VLOOKUP(A1267,'Customer Names'!A1264:D3599,3,FALSE)</f>
        <v>Deng</v>
      </c>
      <c r="C1267" s="35">
        <f>VLOOKUP(A1267,'Medical Examinations'!A1265:M3607,2,FALSE)</f>
        <v>40.375</v>
      </c>
      <c r="D1267" s="35">
        <f>VLOOKUP(A1267,'Medical Examinations'!A1265:M3607,3,FALSE)</f>
        <v>6.25</v>
      </c>
      <c r="E1267" s="35" t="str">
        <f>VLOOKUP(A1267,'Medical Examinations'!A1265:M3607,4,FALSE)</f>
        <v>yes</v>
      </c>
      <c r="F1267" s="35" t="str">
        <f>VLOOKUP(A1267,'Medical Examinations'!A1265:M3607,5,FALSE)</f>
        <v>No</v>
      </c>
      <c r="G1267" s="35" t="str">
        <f>VLOOKUP(A1267,'Medical Examinations'!A1265:M3607,6,FALSE)</f>
        <v>No</v>
      </c>
      <c r="H1267" s="35">
        <f>VLOOKUP(A1267,'Medical Examinations'!$A$2:$M$2344,7,FALSE)</f>
        <v>0</v>
      </c>
      <c r="I1267" s="35" t="str">
        <f>VLOOKUP(A1267,'Medical Examinations'!A1265:M3607,8,FALSE)</f>
        <v>No</v>
      </c>
      <c r="J1267" s="35" t="str">
        <f>VLOOKUP(A1267,'Medical Examinations'!A1265:M3607,9,FALSE)</f>
        <v>OBESITY</v>
      </c>
      <c r="K1267" s="35" t="str">
        <f>VLOOKUP(A1267,'Medical Examinations'!A1265:M3607,10,FALSE)</f>
        <v>PREDIABETES</v>
      </c>
      <c r="L1267" s="47">
        <f>VLOOKUP(A1267,'Hospitalisation Details'!A266:M2608,12,FALSE)</f>
        <v>27928</v>
      </c>
      <c r="M1267" s="34">
        <f>VLOOKUP(A152,'Hospitalisation Details'!A150:M2492,6,FALSE)</f>
        <v>38282.75</v>
      </c>
      <c r="N1267" s="35" t="str">
        <f>VLOOKUP(A256,'Hospitalisation Details'!A254:M2596,7,FALSE)</f>
        <v>tier - 2</v>
      </c>
      <c r="O1267" s="35" t="str">
        <f>VLOOKUP(A268,'Hospitalisation Details'!A266:M2608,8,FALSE)</f>
        <v>tier - 3</v>
      </c>
      <c r="P1267" s="35" t="str">
        <f>VLOOKUP(A268,'Hospitalisation Details'!A266:M2608,9,FALSE)</f>
        <v>R1012</v>
      </c>
      <c r="Q1267" s="35">
        <f ca="1">VLOOKUP(A1267,'Hospitalisation Details'!A266:M2608,13,FALSE)</f>
        <v>48</v>
      </c>
      <c r="R1267" s="32"/>
    </row>
    <row r="1268" spans="1:18" ht="15.75" x14ac:dyDescent="0.25">
      <c r="A1268" s="42" t="s">
        <v>1096</v>
      </c>
      <c r="B1268" s="35" t="str">
        <f>VLOOKUP(A1268,'Customer Names'!A1265:D3600,3,FALSE)</f>
        <v>De Mata</v>
      </c>
      <c r="C1268" s="35">
        <f>VLOOKUP(A1268,'Medical Examinations'!A1266:M3608,2,FALSE)</f>
        <v>28.7</v>
      </c>
      <c r="D1268" s="35">
        <f>VLOOKUP(A1268,'Medical Examinations'!A1266:M3608,3,FALSE)</f>
        <v>9.4700000000000006</v>
      </c>
      <c r="E1268" s="35" t="str">
        <f>VLOOKUP(A1268,'Medical Examinations'!A1266:M3608,4,FALSE)</f>
        <v>No</v>
      </c>
      <c r="F1268" s="35" t="str">
        <f>VLOOKUP(A1268,'Medical Examinations'!A1266:M3608,5,FALSE)</f>
        <v>No</v>
      </c>
      <c r="G1268" s="35" t="str">
        <f>VLOOKUP(A1268,'Medical Examinations'!A1266:M3608,6,FALSE)</f>
        <v>No</v>
      </c>
      <c r="H1268" s="35">
        <f>VLOOKUP(A1268,'Medical Examinations'!$A$2:$M$2344,7,FALSE)</f>
        <v>2</v>
      </c>
      <c r="I1268" s="35" t="str">
        <f>VLOOKUP(A1268,'Medical Examinations'!A1266:M3608,8,FALSE)</f>
        <v>No</v>
      </c>
      <c r="J1268" s="35" t="str">
        <f>VLOOKUP(A1268,'Medical Examinations'!A1266:M3608,9,FALSE)</f>
        <v>OVERWEIGHT</v>
      </c>
      <c r="K1268" s="35" t="str">
        <f>VLOOKUP(A1268,'Medical Examinations'!A1266:M3608,10,FALSE)</f>
        <v>DIABETES</v>
      </c>
      <c r="L1268" s="47">
        <f>VLOOKUP(A1268,'Hospitalisation Details'!A267:M2609,12,FALSE)</f>
        <v>26840</v>
      </c>
      <c r="M1268" s="34">
        <f>VLOOKUP(A153,'Hospitalisation Details'!A151:M2493,6,FALSE)</f>
        <v>38245.589999999997</v>
      </c>
      <c r="N1268" s="35" t="str">
        <f>VLOOKUP(A257,'Hospitalisation Details'!A255:M2597,7,FALSE)</f>
        <v>tier - 2</v>
      </c>
      <c r="O1268" s="35" t="str">
        <f>VLOOKUP(A269,'Hospitalisation Details'!A267:M2609,8,FALSE)</f>
        <v>tier - 1</v>
      </c>
      <c r="P1268" s="35" t="str">
        <f>VLOOKUP(A269,'Hospitalisation Details'!A267:M2609,9,FALSE)</f>
        <v>R1011</v>
      </c>
      <c r="Q1268" s="35">
        <f ca="1">VLOOKUP(A1268,'Hospitalisation Details'!A267:M2609,13,FALSE)</f>
        <v>51</v>
      </c>
      <c r="R1268" s="32"/>
    </row>
    <row r="1269" spans="1:18" ht="15.75" x14ac:dyDescent="0.25">
      <c r="A1269" s="43" t="s">
        <v>1095</v>
      </c>
      <c r="B1269" s="35" t="str">
        <f>VLOOKUP(A1269,'Customer Names'!A1266:D3601,3,FALSE)</f>
        <v>Strickland</v>
      </c>
      <c r="C1269" s="35">
        <f>VLOOKUP(A1269,'Medical Examinations'!A1267:M3609,2,FALSE)</f>
        <v>26.63</v>
      </c>
      <c r="D1269" s="35">
        <f>VLOOKUP(A1269,'Medical Examinations'!A1267:M3609,3,FALSE)</f>
        <v>5.7</v>
      </c>
      <c r="E1269" s="35" t="str">
        <f>VLOOKUP(A1269,'Medical Examinations'!A1267:M3609,4,FALSE)</f>
        <v>No</v>
      </c>
      <c r="F1269" s="35" t="str">
        <f>VLOOKUP(A1269,'Medical Examinations'!A1267:M3609,5,FALSE)</f>
        <v>No</v>
      </c>
      <c r="G1269" s="35" t="str">
        <f>VLOOKUP(A1269,'Medical Examinations'!A1267:M3609,6,FALSE)</f>
        <v>No</v>
      </c>
      <c r="H1269" s="35">
        <f>VLOOKUP(A1269,'Medical Examinations'!$A$2:$M$2344,7,FALSE)</f>
        <v>0</v>
      </c>
      <c r="I1269" s="35" t="str">
        <f>VLOOKUP(A1269,'Medical Examinations'!A1267:M3609,8,FALSE)</f>
        <v>No</v>
      </c>
      <c r="J1269" s="35" t="str">
        <f>VLOOKUP(A1269,'Medical Examinations'!A1267:M3609,9,FALSE)</f>
        <v>OVERWEIGHT</v>
      </c>
      <c r="K1269" s="35" t="str">
        <f>VLOOKUP(A1269,'Medical Examinations'!A1267:M3609,10,FALSE)</f>
        <v>PREDIABETES</v>
      </c>
      <c r="L1269" s="47">
        <f>VLOOKUP(A1269,'Hospitalisation Details'!A268:M2610,12,FALSE)</f>
        <v>29522</v>
      </c>
      <c r="M1269" s="34">
        <f>VLOOKUP(A154,'Hospitalisation Details'!A152:M2494,6,FALSE)</f>
        <v>38241.74</v>
      </c>
      <c r="N1269" s="35" t="str">
        <f>VLOOKUP(A258,'Hospitalisation Details'!A256:M2598,7,FALSE)</f>
        <v>tier - 1</v>
      </c>
      <c r="O1269" s="35" t="str">
        <f>VLOOKUP(A270,'Hospitalisation Details'!A268:M2610,8,FALSE)</f>
        <v>tier - 1</v>
      </c>
      <c r="P1269" s="35" t="str">
        <f>VLOOKUP(A270,'Hospitalisation Details'!A268:M2610,9,FALSE)</f>
        <v>R1011</v>
      </c>
      <c r="Q1269" s="35">
        <f ca="1">VLOOKUP(A1269,'Hospitalisation Details'!A268:M2610,13,FALSE)</f>
        <v>44</v>
      </c>
      <c r="R1269" s="32"/>
    </row>
    <row r="1270" spans="1:18" ht="15.75" x14ac:dyDescent="0.25">
      <c r="A1270" s="42" t="s">
        <v>1094</v>
      </c>
      <c r="B1270" s="35" t="str">
        <f>VLOOKUP(A1270,'Customer Names'!A1267:D3602,3,FALSE)</f>
        <v>Cheney</v>
      </c>
      <c r="C1270" s="35">
        <f>VLOOKUP(A1270,'Medical Examinations'!A1268:M3610,2,FALSE)</f>
        <v>22.515000000000001</v>
      </c>
      <c r="D1270" s="35">
        <f>VLOOKUP(A1270,'Medical Examinations'!A1268:M3610,3,FALSE)</f>
        <v>11.18</v>
      </c>
      <c r="E1270" s="35" t="str">
        <f>VLOOKUP(A1270,'Medical Examinations'!A1268:M3610,4,FALSE)</f>
        <v>No</v>
      </c>
      <c r="F1270" s="35" t="str">
        <f>VLOOKUP(A1270,'Medical Examinations'!A1268:M3610,5,FALSE)</f>
        <v>No</v>
      </c>
      <c r="G1270" s="35" t="str">
        <f>VLOOKUP(A1270,'Medical Examinations'!A1268:M3610,6,FALSE)</f>
        <v>No</v>
      </c>
      <c r="H1270" s="35">
        <f>VLOOKUP(A1270,'Medical Examinations'!$A$2:$M$2344,7,FALSE)</f>
        <v>2</v>
      </c>
      <c r="I1270" s="35" t="str">
        <f>VLOOKUP(A1270,'Medical Examinations'!A1268:M3610,8,FALSE)</f>
        <v>No</v>
      </c>
      <c r="J1270" s="35" t="str">
        <f>VLOOKUP(A1270,'Medical Examinations'!A1268:M3610,9,FALSE)</f>
        <v>NORMAL WEIGHT</v>
      </c>
      <c r="K1270" s="35" t="str">
        <f>VLOOKUP(A1270,'Medical Examinations'!A1268:M3610,10,FALSE)</f>
        <v>DIABETES</v>
      </c>
      <c r="L1270" s="47">
        <f>VLOOKUP(A1270,'Hospitalisation Details'!A269:M2611,12,FALSE)</f>
        <v>26948</v>
      </c>
      <c r="M1270" s="34">
        <f>VLOOKUP(A155,'Hospitalisation Details'!A153:M2495,6,FALSE)</f>
        <v>38237.339999999997</v>
      </c>
      <c r="N1270" s="35" t="str">
        <f>VLOOKUP(A259,'Hospitalisation Details'!A257:M2599,7,FALSE)</f>
        <v>tier - 1</v>
      </c>
      <c r="O1270" s="35" t="str">
        <f>VLOOKUP(A271,'Hospitalisation Details'!A269:M2611,8,FALSE)</f>
        <v>tier - 2</v>
      </c>
      <c r="P1270" s="35" t="str">
        <f>VLOOKUP(A271,'Hospitalisation Details'!A269:M2611,9,FALSE)</f>
        <v>R1011</v>
      </c>
      <c r="Q1270" s="35">
        <f ca="1">VLOOKUP(A1270,'Hospitalisation Details'!A269:M2611,13,FALSE)</f>
        <v>51</v>
      </c>
      <c r="R1270" s="32"/>
    </row>
    <row r="1271" spans="1:18" ht="15.75" x14ac:dyDescent="0.25">
      <c r="A1271" s="43" t="s">
        <v>1093</v>
      </c>
      <c r="B1271" s="35" t="str">
        <f>VLOOKUP(A1271,'Customer Names'!A1268:D3603,3,FALSE)</f>
        <v>Godoy</v>
      </c>
      <c r="C1271" s="35">
        <f>VLOOKUP(A1271,'Medical Examinations'!A1269:M3611,2,FALSE)</f>
        <v>36.575000000000003</v>
      </c>
      <c r="D1271" s="35">
        <f>VLOOKUP(A1271,'Medical Examinations'!A1269:M3611,3,FALSE)</f>
        <v>10.98</v>
      </c>
      <c r="E1271" s="35" t="str">
        <f>VLOOKUP(A1271,'Medical Examinations'!A1269:M3611,4,FALSE)</f>
        <v>No</v>
      </c>
      <c r="F1271" s="35" t="str">
        <f>VLOOKUP(A1271,'Medical Examinations'!A1269:M3611,5,FALSE)</f>
        <v>No</v>
      </c>
      <c r="G1271" s="35" t="str">
        <f>VLOOKUP(A1271,'Medical Examinations'!A1269:M3611,6,FALSE)</f>
        <v>No</v>
      </c>
      <c r="H1271" s="35">
        <f>VLOOKUP(A1271,'Medical Examinations'!$A$2:$M$2344,7,FALSE)</f>
        <v>0</v>
      </c>
      <c r="I1271" s="35" t="str">
        <f>VLOOKUP(A1271,'Medical Examinations'!A1269:M3611,8,FALSE)</f>
        <v>No</v>
      </c>
      <c r="J1271" s="35" t="str">
        <f>VLOOKUP(A1271,'Medical Examinations'!A1269:M3611,9,FALSE)</f>
        <v>OBESITY</v>
      </c>
      <c r="K1271" s="35" t="str">
        <f>VLOOKUP(A1271,'Medical Examinations'!A1269:M3611,10,FALSE)</f>
        <v>DIABETES</v>
      </c>
      <c r="L1271" s="47">
        <f>VLOOKUP(A1271,'Hospitalisation Details'!A270:M2612,12,FALSE)</f>
        <v>27257</v>
      </c>
      <c r="M1271" s="34">
        <f>VLOOKUP(A156,'Hospitalisation Details'!A154:M2496,6,FALSE)</f>
        <v>38189.1</v>
      </c>
      <c r="N1271" s="35" t="str">
        <f>VLOOKUP(A260,'Hospitalisation Details'!A258:M2600,7,FALSE)</f>
        <v>tier - 1</v>
      </c>
      <c r="O1271" s="35" t="str">
        <f>VLOOKUP(A272,'Hospitalisation Details'!A270:M2612,8,FALSE)</f>
        <v>tier - 2</v>
      </c>
      <c r="P1271" s="35" t="str">
        <f>VLOOKUP(A272,'Hospitalisation Details'!A270:M2612,9,FALSE)</f>
        <v>R1011</v>
      </c>
      <c r="Q1271" s="35">
        <f ca="1">VLOOKUP(A1271,'Hospitalisation Details'!A270:M2612,13,FALSE)</f>
        <v>50</v>
      </c>
      <c r="R1271" s="32"/>
    </row>
    <row r="1272" spans="1:18" ht="15.75" x14ac:dyDescent="0.25">
      <c r="A1272" s="42" t="s">
        <v>1092</v>
      </c>
      <c r="B1272" s="35" t="str">
        <f>VLOOKUP(A1272,'Customer Names'!A1269:D3604,3,FALSE)</f>
        <v>Rider</v>
      </c>
      <c r="C1272" s="35">
        <f>VLOOKUP(A1272,'Medical Examinations'!A1270:M3612,2,FALSE)</f>
        <v>23.66</v>
      </c>
      <c r="D1272" s="35">
        <f>VLOOKUP(A1272,'Medical Examinations'!A1270:M3612,3,FALSE)</f>
        <v>5.1100000000000003</v>
      </c>
      <c r="E1272" s="35" t="str">
        <f>VLOOKUP(A1272,'Medical Examinations'!A1270:M3612,4,FALSE)</f>
        <v>yes</v>
      </c>
      <c r="F1272" s="35" t="str">
        <f>VLOOKUP(A1272,'Medical Examinations'!A1270:M3612,5,FALSE)</f>
        <v>No</v>
      </c>
      <c r="G1272" s="35" t="str">
        <f>VLOOKUP(A1272,'Medical Examinations'!A1270:M3612,6,FALSE)</f>
        <v>Yes</v>
      </c>
      <c r="H1272" s="35">
        <f>VLOOKUP(A1272,'Medical Examinations'!$A$2:$M$2344,7,FALSE)</f>
        <v>1</v>
      </c>
      <c r="I1272" s="35" t="str">
        <f>VLOOKUP(A1272,'Medical Examinations'!A1270:M3612,8,FALSE)</f>
        <v>No</v>
      </c>
      <c r="J1272" s="35" t="str">
        <f>VLOOKUP(A1272,'Medical Examinations'!A1270:M3612,9,FALSE)</f>
        <v>NORMAL WEIGHT</v>
      </c>
      <c r="K1272" s="35" t="str">
        <f>VLOOKUP(A1272,'Medical Examinations'!A1270:M3612,10,FALSE)</f>
        <v>NORMAL</v>
      </c>
      <c r="L1272" s="47">
        <f>VLOOKUP(A1272,'Hospitalisation Details'!A271:M2613,12,FALSE)</f>
        <v>25425</v>
      </c>
      <c r="M1272" s="34">
        <f>VLOOKUP(A157,'Hospitalisation Details'!A155:M2497,6,FALSE)</f>
        <v>38126.25</v>
      </c>
      <c r="N1272" s="35" t="str">
        <f>VLOOKUP(A261,'Hospitalisation Details'!A259:M2601,7,FALSE)</f>
        <v>tier - 2</v>
      </c>
      <c r="O1272" s="35" t="str">
        <f>VLOOKUP(A273,'Hospitalisation Details'!A271:M2613,8,FALSE)</f>
        <v>tier - 2</v>
      </c>
      <c r="P1272" s="35" t="str">
        <f>VLOOKUP(A273,'Hospitalisation Details'!A271:M2613,9,FALSE)</f>
        <v>R1011</v>
      </c>
      <c r="Q1272" s="35">
        <f ca="1">VLOOKUP(A1272,'Hospitalisation Details'!A271:M2613,13,FALSE)</f>
        <v>55</v>
      </c>
      <c r="R1272" s="32"/>
    </row>
    <row r="1273" spans="1:18" ht="15.75" x14ac:dyDescent="0.25">
      <c r="A1273" s="43" t="s">
        <v>1091</v>
      </c>
      <c r="B1273" s="35" t="str">
        <f>VLOOKUP(A1273,'Customer Names'!A1270:D3605,3,FALSE)</f>
        <v>Evans</v>
      </c>
      <c r="C1273" s="35">
        <f>VLOOKUP(A1273,'Medical Examinations'!A1271:M3613,2,FALSE)</f>
        <v>18.62</v>
      </c>
      <c r="D1273" s="35">
        <f>VLOOKUP(A1273,'Medical Examinations'!A1271:M3613,3,FALSE)</f>
        <v>10.24</v>
      </c>
      <c r="E1273" s="35" t="str">
        <f>VLOOKUP(A1273,'Medical Examinations'!A1271:M3613,4,FALSE)</f>
        <v>No</v>
      </c>
      <c r="F1273" s="35" t="str">
        <f>VLOOKUP(A1273,'Medical Examinations'!A1271:M3613,5,FALSE)</f>
        <v>No</v>
      </c>
      <c r="G1273" s="35" t="str">
        <f>VLOOKUP(A1273,'Medical Examinations'!A1271:M3613,6,FALSE)</f>
        <v>No</v>
      </c>
      <c r="H1273" s="35">
        <f>VLOOKUP(A1273,'Medical Examinations'!$A$2:$M$2344,7,FALSE)</f>
        <v>0</v>
      </c>
      <c r="I1273" s="35" t="str">
        <f>VLOOKUP(A1273,'Medical Examinations'!A1271:M3613,8,FALSE)</f>
        <v>No</v>
      </c>
      <c r="J1273" s="35" t="str">
        <f>VLOOKUP(A1273,'Medical Examinations'!A1271:M3613,9,FALSE)</f>
        <v>NORMAL WEIGHT</v>
      </c>
      <c r="K1273" s="35" t="str">
        <f>VLOOKUP(A1273,'Medical Examinations'!A1271:M3613,10,FALSE)</f>
        <v>DIABETES</v>
      </c>
      <c r="L1273" s="47">
        <f>VLOOKUP(A1273,'Hospitalisation Details'!A272:M2614,12,FALSE)</f>
        <v>24036</v>
      </c>
      <c r="M1273" s="34">
        <f>VLOOKUP(A158,'Hospitalisation Details'!A156:M2498,6,FALSE)</f>
        <v>37829.72</v>
      </c>
      <c r="N1273" s="35" t="str">
        <f>VLOOKUP(A262,'Hospitalisation Details'!A260:M2602,7,FALSE)</f>
        <v>tier - 1</v>
      </c>
      <c r="O1273" s="35" t="str">
        <f>VLOOKUP(A274,'Hospitalisation Details'!A272:M2614,8,FALSE)</f>
        <v>tier - 3</v>
      </c>
      <c r="P1273" s="35" t="str">
        <f>VLOOKUP(A274,'Hospitalisation Details'!A272:M2614,9,FALSE)</f>
        <v>R1011</v>
      </c>
      <c r="Q1273" s="35">
        <f ca="1">VLOOKUP(A1273,'Hospitalisation Details'!A272:M2614,13,FALSE)</f>
        <v>59</v>
      </c>
      <c r="R1273" s="32"/>
    </row>
    <row r="1274" spans="1:18" ht="15.75" x14ac:dyDescent="0.25">
      <c r="A1274" s="42" t="s">
        <v>1090</v>
      </c>
      <c r="B1274" s="35" t="str">
        <f>VLOOKUP(A1274,'Customer Names'!A1271:D3606,3,FALSE)</f>
        <v>Anderson</v>
      </c>
      <c r="C1274" s="35">
        <f>VLOOKUP(A1274,'Medical Examinations'!A1272:M3614,2,FALSE)</f>
        <v>19.190000000000001</v>
      </c>
      <c r="D1274" s="35">
        <f>VLOOKUP(A1274,'Medical Examinations'!A1272:M3614,3,FALSE)</f>
        <v>7.71</v>
      </c>
      <c r="E1274" s="35" t="str">
        <f>VLOOKUP(A1274,'Medical Examinations'!A1272:M3614,4,FALSE)</f>
        <v>yes</v>
      </c>
      <c r="F1274" s="35" t="str">
        <f>VLOOKUP(A1274,'Medical Examinations'!A1272:M3614,5,FALSE)</f>
        <v>No</v>
      </c>
      <c r="G1274" s="35" t="str">
        <f>VLOOKUP(A1274,'Medical Examinations'!A1272:M3614,6,FALSE)</f>
        <v>No</v>
      </c>
      <c r="H1274" s="35">
        <f>VLOOKUP(A1274,'Medical Examinations'!$A$2:$M$2344,7,FALSE)</f>
        <v>1</v>
      </c>
      <c r="I1274" s="35" t="str">
        <f>VLOOKUP(A1274,'Medical Examinations'!A1272:M3614,8,FALSE)</f>
        <v>No</v>
      </c>
      <c r="J1274" s="35" t="str">
        <f>VLOOKUP(A1274,'Medical Examinations'!A1272:M3614,9,FALSE)</f>
        <v>NORMAL WEIGHT</v>
      </c>
      <c r="K1274" s="35" t="str">
        <f>VLOOKUP(A1274,'Medical Examinations'!A1272:M3614,10,FALSE)</f>
        <v>DIABETES</v>
      </c>
      <c r="L1274" s="47">
        <f>VLOOKUP(A1274,'Hospitalisation Details'!A273:M2615,12,FALSE)</f>
        <v>27609</v>
      </c>
      <c r="M1274" s="34">
        <f>VLOOKUP(A159,'Hospitalisation Details'!A157:M2499,6,FALSE)</f>
        <v>37800.980000000003</v>
      </c>
      <c r="N1274" s="35" t="str">
        <f>VLOOKUP(A263,'Hospitalisation Details'!A261:M2603,7,FALSE)</f>
        <v>tier - 2</v>
      </c>
      <c r="O1274" s="35" t="str">
        <f>VLOOKUP(A275,'Hospitalisation Details'!A273:M2615,8,FALSE)</f>
        <v>tier - 1</v>
      </c>
      <c r="P1274" s="35" t="str">
        <f>VLOOKUP(A275,'Hospitalisation Details'!A273:M2615,9,FALSE)</f>
        <v>R1011</v>
      </c>
      <c r="Q1274" s="35">
        <f ca="1">VLOOKUP(A1274,'Hospitalisation Details'!A273:M2615,13,FALSE)</f>
        <v>49</v>
      </c>
      <c r="R1274" s="32"/>
    </row>
    <row r="1275" spans="1:18" ht="15.75" x14ac:dyDescent="0.25">
      <c r="A1275" s="43" t="s">
        <v>1089</v>
      </c>
      <c r="B1275" s="35" t="str">
        <f>VLOOKUP(A1275,'Customer Names'!A1272:D3607,3,FALSE)</f>
        <v>Walters</v>
      </c>
      <c r="C1275" s="35">
        <f>VLOOKUP(A1275,'Medical Examinations'!A1273:M3615,2,FALSE)</f>
        <v>27.5</v>
      </c>
      <c r="D1275" s="35">
        <f>VLOOKUP(A1275,'Medical Examinations'!A1273:M3615,3,FALSE)</f>
        <v>6.03</v>
      </c>
      <c r="E1275" s="35" t="str">
        <f>VLOOKUP(A1275,'Medical Examinations'!A1273:M3615,4,FALSE)</f>
        <v>No</v>
      </c>
      <c r="F1275" s="35" t="str">
        <f>VLOOKUP(A1275,'Medical Examinations'!A1273:M3615,5,FALSE)</f>
        <v>No</v>
      </c>
      <c r="G1275" s="35" t="str">
        <f>VLOOKUP(A1275,'Medical Examinations'!A1273:M3615,6,FALSE)</f>
        <v>No</v>
      </c>
      <c r="H1275" s="35">
        <f>VLOOKUP(A1275,'Medical Examinations'!$A$2:$M$2344,7,FALSE)</f>
        <v>0</v>
      </c>
      <c r="I1275" s="35" t="str">
        <f>VLOOKUP(A1275,'Medical Examinations'!A1273:M3615,8,FALSE)</f>
        <v>No</v>
      </c>
      <c r="J1275" s="35" t="str">
        <f>VLOOKUP(A1275,'Medical Examinations'!A1273:M3615,9,FALSE)</f>
        <v>OVERWEIGHT</v>
      </c>
      <c r="K1275" s="35" t="str">
        <f>VLOOKUP(A1275,'Medical Examinations'!A1273:M3615,10,FALSE)</f>
        <v>PREDIABETES</v>
      </c>
      <c r="L1275" s="47">
        <f>VLOOKUP(A1275,'Hospitalisation Details'!A274:M2616,12,FALSE)</f>
        <v>28370</v>
      </c>
      <c r="M1275" s="34">
        <f>VLOOKUP(A160,'Hospitalisation Details'!A158:M2500,6,FALSE)</f>
        <v>37742.58</v>
      </c>
      <c r="N1275" s="35" t="str">
        <f>VLOOKUP(A264,'Hospitalisation Details'!A262:M2604,7,FALSE)</f>
        <v>tier - 1</v>
      </c>
      <c r="O1275" s="35" t="str">
        <f>VLOOKUP(A276,'Hospitalisation Details'!A274:M2616,8,FALSE)</f>
        <v>tier - 1</v>
      </c>
      <c r="P1275" s="35" t="str">
        <f>VLOOKUP(A276,'Hospitalisation Details'!A274:M2616,9,FALSE)</f>
        <v>R1011</v>
      </c>
      <c r="Q1275" s="35">
        <f ca="1">VLOOKUP(A1275,'Hospitalisation Details'!A274:M2616,13,FALSE)</f>
        <v>47</v>
      </c>
      <c r="R1275" s="32"/>
    </row>
    <row r="1276" spans="1:18" ht="15.75" x14ac:dyDescent="0.25">
      <c r="A1276" s="42" t="s">
        <v>1088</v>
      </c>
      <c r="B1276" s="35" t="str">
        <f>VLOOKUP(A1276,'Customer Names'!A1273:D3608,3,FALSE)</f>
        <v>Leboeuf</v>
      </c>
      <c r="C1276" s="35">
        <f>VLOOKUP(A1276,'Medical Examinations'!A1274:M3616,2,FALSE)</f>
        <v>27.36</v>
      </c>
      <c r="D1276" s="35">
        <f>VLOOKUP(A1276,'Medical Examinations'!A1274:M3616,3,FALSE)</f>
        <v>5.96</v>
      </c>
      <c r="E1276" s="35" t="str">
        <f>VLOOKUP(A1276,'Medical Examinations'!A1274:M3616,4,FALSE)</f>
        <v>No</v>
      </c>
      <c r="F1276" s="35" t="str">
        <f>VLOOKUP(A1276,'Medical Examinations'!A1274:M3616,5,FALSE)</f>
        <v>No</v>
      </c>
      <c r="G1276" s="35" t="str">
        <f>VLOOKUP(A1276,'Medical Examinations'!A1274:M3616,6,FALSE)</f>
        <v>Yes</v>
      </c>
      <c r="H1276" s="35">
        <f>VLOOKUP(A1276,'Medical Examinations'!$A$2:$M$2344,7,FALSE)</f>
        <v>1</v>
      </c>
      <c r="I1276" s="35" t="str">
        <f>VLOOKUP(A1276,'Medical Examinations'!A1274:M3616,8,FALSE)</f>
        <v>No</v>
      </c>
      <c r="J1276" s="35" t="str">
        <f>VLOOKUP(A1276,'Medical Examinations'!A1274:M3616,9,FALSE)</f>
        <v>OVERWEIGHT</v>
      </c>
      <c r="K1276" s="35" t="str">
        <f>VLOOKUP(A1276,'Medical Examinations'!A1274:M3616,10,FALSE)</f>
        <v>PREDIABETES</v>
      </c>
      <c r="L1276" s="47">
        <f>VLOOKUP(A1276,'Hospitalisation Details'!A275:M2617,12,FALSE)</f>
        <v>29053</v>
      </c>
      <c r="M1276" s="34">
        <f>VLOOKUP(A161,'Hospitalisation Details'!A159:M2501,6,FALSE)</f>
        <v>37735.199999999997</v>
      </c>
      <c r="N1276" s="35" t="str">
        <f>VLOOKUP(A265,'Hospitalisation Details'!A263:M2605,7,FALSE)</f>
        <v>tier - 2</v>
      </c>
      <c r="O1276" s="35" t="str">
        <f>VLOOKUP(A277,'Hospitalisation Details'!A275:M2617,8,FALSE)</f>
        <v>tier - 3</v>
      </c>
      <c r="P1276" s="35" t="str">
        <f>VLOOKUP(A277,'Hospitalisation Details'!A275:M2617,9,FALSE)</f>
        <v>R1011</v>
      </c>
      <c r="Q1276" s="35">
        <f ca="1">VLOOKUP(A1276,'Hospitalisation Details'!A275:M2617,13,FALSE)</f>
        <v>45</v>
      </c>
      <c r="R1276" s="32"/>
    </row>
    <row r="1277" spans="1:18" ht="15.75" x14ac:dyDescent="0.25">
      <c r="A1277" s="43" t="s">
        <v>1087</v>
      </c>
      <c r="B1277" s="35" t="str">
        <f>VLOOKUP(A1277,'Customer Names'!A1274:D3609,3,FALSE)</f>
        <v>Scheibel</v>
      </c>
      <c r="C1277" s="35">
        <f>VLOOKUP(A1277,'Medical Examinations'!A1275:M3617,2,FALSE)</f>
        <v>20.350000000000001</v>
      </c>
      <c r="D1277" s="35">
        <f>VLOOKUP(A1277,'Medical Examinations'!A1275:M3617,3,FALSE)</f>
        <v>4.16</v>
      </c>
      <c r="E1277" s="35" t="str">
        <f>VLOOKUP(A1277,'Medical Examinations'!A1275:M3617,4,FALSE)</f>
        <v>No</v>
      </c>
      <c r="F1277" s="35" t="str">
        <f>VLOOKUP(A1277,'Medical Examinations'!A1275:M3617,5,FALSE)</f>
        <v>No</v>
      </c>
      <c r="G1277" s="35" t="str">
        <f>VLOOKUP(A1277,'Medical Examinations'!A1275:M3617,6,FALSE)</f>
        <v>No</v>
      </c>
      <c r="H1277" s="35">
        <f>VLOOKUP(A1277,'Medical Examinations'!$A$2:$M$2344,7,FALSE)</f>
        <v>0</v>
      </c>
      <c r="I1277" s="35" t="str">
        <f>VLOOKUP(A1277,'Medical Examinations'!A1275:M3617,8,FALSE)</f>
        <v>No</v>
      </c>
      <c r="J1277" s="35" t="str">
        <f>VLOOKUP(A1277,'Medical Examinations'!A1275:M3617,9,FALSE)</f>
        <v>NORMAL WEIGHT</v>
      </c>
      <c r="K1277" s="35" t="str">
        <f>VLOOKUP(A1277,'Medical Examinations'!A1275:M3617,10,FALSE)</f>
        <v>NORMAL</v>
      </c>
      <c r="L1277" s="47">
        <f>VLOOKUP(A1277,'Hospitalisation Details'!A276:M2618,12,FALSE)</f>
        <v>28413</v>
      </c>
      <c r="M1277" s="34">
        <f>VLOOKUP(A162,'Hospitalisation Details'!A160:M2502,6,FALSE)</f>
        <v>37701.879999999997</v>
      </c>
      <c r="N1277" s="35" t="str">
        <f>VLOOKUP(A266,'Hospitalisation Details'!A264:M2606,7,FALSE)</f>
        <v>tier - 2</v>
      </c>
      <c r="O1277" s="35" t="str">
        <f>VLOOKUP(A278,'Hospitalisation Details'!A276:M2618,8,FALSE)</f>
        <v>tier - 2</v>
      </c>
      <c r="P1277" s="35" t="str">
        <f>VLOOKUP(A278,'Hospitalisation Details'!A276:M2618,9,FALSE)</f>
        <v>R1011</v>
      </c>
      <c r="Q1277" s="35">
        <f ca="1">VLOOKUP(A1277,'Hospitalisation Details'!A276:M2618,13,FALSE)</f>
        <v>47</v>
      </c>
      <c r="R1277" s="32"/>
    </row>
    <row r="1278" spans="1:18" ht="15.75" x14ac:dyDescent="0.25">
      <c r="A1278" s="42" t="s">
        <v>1086</v>
      </c>
      <c r="B1278" s="35" t="str">
        <f>VLOOKUP(A1278,'Customer Names'!A1275:D3610,3,FALSE)</f>
        <v>Ritter</v>
      </c>
      <c r="C1278" s="35">
        <f>VLOOKUP(A1278,'Medical Examinations'!A1276:M3618,2,FALSE)</f>
        <v>24.035</v>
      </c>
      <c r="D1278" s="35">
        <f>VLOOKUP(A1278,'Medical Examinations'!A1276:M3618,3,FALSE)</f>
        <v>6.11</v>
      </c>
      <c r="E1278" s="35" t="str">
        <f>VLOOKUP(A1278,'Medical Examinations'!A1276:M3618,4,FALSE)</f>
        <v>No</v>
      </c>
      <c r="F1278" s="35" t="str">
        <f>VLOOKUP(A1278,'Medical Examinations'!A1276:M3618,5,FALSE)</f>
        <v>No</v>
      </c>
      <c r="G1278" s="35" t="str">
        <f>VLOOKUP(A1278,'Medical Examinations'!A1276:M3618,6,FALSE)</f>
        <v>No</v>
      </c>
      <c r="H1278" s="35">
        <f>VLOOKUP(A1278,'Medical Examinations'!$A$2:$M$2344,7,FALSE)</f>
        <v>0</v>
      </c>
      <c r="I1278" s="35" t="str">
        <f>VLOOKUP(A1278,'Medical Examinations'!A1276:M3618,8,FALSE)</f>
        <v>No</v>
      </c>
      <c r="J1278" s="35" t="str">
        <f>VLOOKUP(A1278,'Medical Examinations'!A1276:M3618,9,FALSE)</f>
        <v>NORMAL WEIGHT</v>
      </c>
      <c r="K1278" s="35" t="str">
        <f>VLOOKUP(A1278,'Medical Examinations'!A1276:M3618,10,FALSE)</f>
        <v>PREDIABETES</v>
      </c>
      <c r="L1278" s="47">
        <f>VLOOKUP(A1278,'Hospitalisation Details'!A277:M2619,12,FALSE)</f>
        <v>28441</v>
      </c>
      <c r="M1278" s="34">
        <f>VLOOKUP(A163,'Hospitalisation Details'!A161:M2503,6,FALSE)</f>
        <v>37675.06</v>
      </c>
      <c r="N1278" s="35" t="str">
        <f>VLOOKUP(A267,'Hospitalisation Details'!A265:M2607,7,FALSE)</f>
        <v>tier - 2</v>
      </c>
      <c r="O1278" s="35" t="str">
        <f>VLOOKUP(A279,'Hospitalisation Details'!A277:M2619,8,FALSE)</f>
        <v>tier - 3</v>
      </c>
      <c r="P1278" s="35" t="str">
        <f>VLOOKUP(A279,'Hospitalisation Details'!A277:M2619,9,FALSE)</f>
        <v>R1012</v>
      </c>
      <c r="Q1278" s="35">
        <f ca="1">VLOOKUP(A1278,'Hospitalisation Details'!A277:M2619,13,FALSE)</f>
        <v>47</v>
      </c>
      <c r="R1278" s="32"/>
    </row>
    <row r="1279" spans="1:18" ht="15.75" x14ac:dyDescent="0.25">
      <c r="A1279" s="43" t="s">
        <v>1085</v>
      </c>
      <c r="B1279" s="35" t="str">
        <f>VLOOKUP(A1279,'Customer Names'!A1276:D3611,3,FALSE)</f>
        <v>Deeg</v>
      </c>
      <c r="C1279" s="35">
        <f>VLOOKUP(A1279,'Medical Examinations'!A1277:M3619,2,FALSE)</f>
        <v>23.56</v>
      </c>
      <c r="D1279" s="35">
        <f>VLOOKUP(A1279,'Medical Examinations'!A1277:M3619,3,FALSE)</f>
        <v>5.97</v>
      </c>
      <c r="E1279" s="35" t="str">
        <f>VLOOKUP(A1279,'Medical Examinations'!A1277:M3619,4,FALSE)</f>
        <v>No</v>
      </c>
      <c r="F1279" s="35" t="str">
        <f>VLOOKUP(A1279,'Medical Examinations'!A1277:M3619,5,FALSE)</f>
        <v>No</v>
      </c>
      <c r="G1279" s="35" t="str">
        <f>VLOOKUP(A1279,'Medical Examinations'!A1277:M3619,6,FALSE)</f>
        <v>No</v>
      </c>
      <c r="H1279" s="35">
        <f>VLOOKUP(A1279,'Medical Examinations'!$A$2:$M$2344,7,FALSE)</f>
        <v>0</v>
      </c>
      <c r="I1279" s="35" t="str">
        <f>VLOOKUP(A1279,'Medical Examinations'!A1277:M3619,8,FALSE)</f>
        <v>No</v>
      </c>
      <c r="J1279" s="35" t="str">
        <f>VLOOKUP(A1279,'Medical Examinations'!A1277:M3619,9,FALSE)</f>
        <v>NORMAL WEIGHT</v>
      </c>
      <c r="K1279" s="35" t="str">
        <f>VLOOKUP(A1279,'Medical Examinations'!A1277:M3619,10,FALSE)</f>
        <v>PREDIABETES</v>
      </c>
      <c r="L1279" s="47">
        <f>VLOOKUP(A1279,'Hospitalisation Details'!A278:M2620,12,FALSE)</f>
        <v>28392</v>
      </c>
      <c r="M1279" s="34">
        <f>VLOOKUP(A164,'Hospitalisation Details'!A162:M2504,6,FALSE)</f>
        <v>37650.74</v>
      </c>
      <c r="N1279" s="35" t="str">
        <f>VLOOKUP(A268,'Hospitalisation Details'!A266:M2608,7,FALSE)</f>
        <v>tier - 2</v>
      </c>
      <c r="O1279" s="35" t="str">
        <f>VLOOKUP(A280,'Hospitalisation Details'!A278:M2620,8,FALSE)</f>
        <v>tier - 2</v>
      </c>
      <c r="P1279" s="35" t="str">
        <f>VLOOKUP(A280,'Hospitalisation Details'!A278:M2620,9,FALSE)</f>
        <v>R1012</v>
      </c>
      <c r="Q1279" s="35">
        <f ca="1">VLOOKUP(A1279,'Hospitalisation Details'!A278:M2620,13,FALSE)</f>
        <v>47</v>
      </c>
      <c r="R1279" s="32"/>
    </row>
    <row r="1280" spans="1:18" ht="15.75" x14ac:dyDescent="0.25">
      <c r="A1280" s="42" t="s">
        <v>1084</v>
      </c>
      <c r="B1280" s="35" t="str">
        <f>VLOOKUP(A1280,'Customer Names'!A1277:D3612,3,FALSE)</f>
        <v>Pretot</v>
      </c>
      <c r="C1280" s="35">
        <f>VLOOKUP(A1280,'Medical Examinations'!A1278:M3620,2,FALSE)</f>
        <v>27.17</v>
      </c>
      <c r="D1280" s="35">
        <f>VLOOKUP(A1280,'Medical Examinations'!A1278:M3620,3,FALSE)</f>
        <v>10.81</v>
      </c>
      <c r="E1280" s="35" t="str">
        <f>VLOOKUP(A1280,'Medical Examinations'!A1278:M3620,4,FALSE)</f>
        <v>No</v>
      </c>
      <c r="F1280" s="35" t="str">
        <f>VLOOKUP(A1280,'Medical Examinations'!A1278:M3620,5,FALSE)</f>
        <v>No</v>
      </c>
      <c r="G1280" s="35" t="str">
        <f>VLOOKUP(A1280,'Medical Examinations'!A1278:M3620,6,FALSE)</f>
        <v>No</v>
      </c>
      <c r="H1280" s="35">
        <f>VLOOKUP(A1280,'Medical Examinations'!$A$2:$M$2344,7,FALSE)</f>
        <v>2</v>
      </c>
      <c r="I1280" s="35" t="str">
        <f>VLOOKUP(A1280,'Medical Examinations'!A1278:M3620,8,FALSE)</f>
        <v>No</v>
      </c>
      <c r="J1280" s="35" t="str">
        <f>VLOOKUP(A1280,'Medical Examinations'!A1278:M3620,9,FALSE)</f>
        <v>OVERWEIGHT</v>
      </c>
      <c r="K1280" s="35" t="str">
        <f>VLOOKUP(A1280,'Medical Examinations'!A1278:M3620,10,FALSE)</f>
        <v>DIABETES</v>
      </c>
      <c r="L1280" s="47">
        <f>VLOOKUP(A1280,'Hospitalisation Details'!A279:M2621,12,FALSE)</f>
        <v>26856</v>
      </c>
      <c r="M1280" s="34">
        <f>VLOOKUP(A165,'Hospitalisation Details'!A163:M2505,6,FALSE)</f>
        <v>37607.53</v>
      </c>
      <c r="N1280" s="35" t="str">
        <f>VLOOKUP(A269,'Hospitalisation Details'!A267:M2609,7,FALSE)</f>
        <v>tier - 2</v>
      </c>
      <c r="O1280" s="35" t="str">
        <f>VLOOKUP(A281,'Hospitalisation Details'!A279:M2621,8,FALSE)</f>
        <v>tier - 1</v>
      </c>
      <c r="P1280" s="35" t="str">
        <f>VLOOKUP(A281,'Hospitalisation Details'!A279:M2621,9,FALSE)</f>
        <v>R1011</v>
      </c>
      <c r="Q1280" s="35">
        <f ca="1">VLOOKUP(A1280,'Hospitalisation Details'!A279:M2621,13,FALSE)</f>
        <v>51</v>
      </c>
      <c r="R1280" s="32"/>
    </row>
    <row r="1281" spans="1:18" ht="15.75" x14ac:dyDescent="0.25">
      <c r="A1281" s="43" t="s">
        <v>1083</v>
      </c>
      <c r="B1281" s="35" t="str">
        <f>VLOOKUP(A1281,'Customer Names'!A1278:D3613,3,FALSE)</f>
        <v>Willsey</v>
      </c>
      <c r="C1281" s="35">
        <f>VLOOKUP(A1281,'Medical Examinations'!A1279:M3621,2,FALSE)</f>
        <v>34.32</v>
      </c>
      <c r="D1281" s="35">
        <f>VLOOKUP(A1281,'Medical Examinations'!A1279:M3621,3,FALSE)</f>
        <v>5.7</v>
      </c>
      <c r="E1281" s="35" t="str">
        <f>VLOOKUP(A1281,'Medical Examinations'!A1279:M3621,4,FALSE)</f>
        <v>yes</v>
      </c>
      <c r="F1281" s="35" t="str">
        <f>VLOOKUP(A1281,'Medical Examinations'!A1279:M3621,5,FALSE)</f>
        <v>No</v>
      </c>
      <c r="G1281" s="35" t="str">
        <f>VLOOKUP(A1281,'Medical Examinations'!A1279:M3621,6,FALSE)</f>
        <v>Yes</v>
      </c>
      <c r="H1281" s="35">
        <f>VLOOKUP(A1281,'Medical Examinations'!$A$2:$M$2344,7,FALSE)</f>
        <v>1</v>
      </c>
      <c r="I1281" s="35" t="str">
        <f>VLOOKUP(A1281,'Medical Examinations'!A1279:M3621,8,FALSE)</f>
        <v>No</v>
      </c>
      <c r="J1281" s="35" t="str">
        <f>VLOOKUP(A1281,'Medical Examinations'!A1279:M3621,9,FALSE)</f>
        <v>OBESITY</v>
      </c>
      <c r="K1281" s="35" t="str">
        <f>VLOOKUP(A1281,'Medical Examinations'!A1279:M3621,10,FALSE)</f>
        <v>PREDIABETES</v>
      </c>
      <c r="L1281" s="47">
        <f>VLOOKUP(A1281,'Hospitalisation Details'!A280:M2622,12,FALSE)</f>
        <v>30522</v>
      </c>
      <c r="M1281" s="34">
        <f>VLOOKUP(A166,'Hospitalisation Details'!A164:M2506,6,FALSE)</f>
        <v>37484.449999999997</v>
      </c>
      <c r="N1281" s="35" t="str">
        <f>VLOOKUP(A270,'Hospitalisation Details'!A268:M2610,7,FALSE)</f>
        <v>tier - 2</v>
      </c>
      <c r="O1281" s="35" t="str">
        <f>VLOOKUP(A282,'Hospitalisation Details'!A280:M2622,8,FALSE)</f>
        <v>tier - 1</v>
      </c>
      <c r="P1281" s="35" t="str">
        <f>VLOOKUP(A282,'Hospitalisation Details'!A280:M2622,9,FALSE)</f>
        <v>R1012</v>
      </c>
      <c r="Q1281" s="35">
        <f ca="1">VLOOKUP(A1281,'Hospitalisation Details'!A280:M2622,13,FALSE)</f>
        <v>41</v>
      </c>
      <c r="R1281" s="32"/>
    </row>
    <row r="1282" spans="1:18" ht="15.75" x14ac:dyDescent="0.25">
      <c r="A1282" s="42" t="s">
        <v>1082</v>
      </c>
      <c r="B1282" s="35" t="str">
        <f>VLOOKUP(A1282,'Customer Names'!A1279:D3614,3,FALSE)</f>
        <v>Roach</v>
      </c>
      <c r="C1282" s="35">
        <f>VLOOKUP(A1282,'Medical Examinations'!A1280:M3622,2,FALSE)</f>
        <v>23.87</v>
      </c>
      <c r="D1282" s="35">
        <f>VLOOKUP(A1282,'Medical Examinations'!A1280:M3622,3,FALSE)</f>
        <v>4.7699999999999996</v>
      </c>
      <c r="E1282" s="35" t="str">
        <f>VLOOKUP(A1282,'Medical Examinations'!A1280:M3622,4,FALSE)</f>
        <v>yes</v>
      </c>
      <c r="F1282" s="35" t="str">
        <f>VLOOKUP(A1282,'Medical Examinations'!A1280:M3622,5,FALSE)</f>
        <v>No</v>
      </c>
      <c r="G1282" s="35" t="str">
        <f>VLOOKUP(A1282,'Medical Examinations'!A1280:M3622,6,FALSE)</f>
        <v>Yes</v>
      </c>
      <c r="H1282" s="35">
        <f>VLOOKUP(A1282,'Medical Examinations'!$A$2:$M$2344,7,FALSE)</f>
        <v>1</v>
      </c>
      <c r="I1282" s="35" t="str">
        <f>VLOOKUP(A1282,'Medical Examinations'!A1280:M3622,8,FALSE)</f>
        <v>No</v>
      </c>
      <c r="J1282" s="35" t="str">
        <f>VLOOKUP(A1282,'Medical Examinations'!A1280:M3622,9,FALSE)</f>
        <v>NORMAL WEIGHT</v>
      </c>
      <c r="K1282" s="35" t="str">
        <f>VLOOKUP(A1282,'Medical Examinations'!A1280:M3622,10,FALSE)</f>
        <v>NORMAL</v>
      </c>
      <c r="L1282" s="47">
        <f>VLOOKUP(A1282,'Hospitalisation Details'!A281:M2623,12,FALSE)</f>
        <v>30680</v>
      </c>
      <c r="M1282" s="34">
        <f>VLOOKUP(A167,'Hospitalisation Details'!A165:M2507,6,FALSE)</f>
        <v>37465.339999999997</v>
      </c>
      <c r="N1282" s="35" t="str">
        <f>VLOOKUP(A271,'Hospitalisation Details'!A269:M2611,7,FALSE)</f>
        <v>tier - 2</v>
      </c>
      <c r="O1282" s="35" t="str">
        <f>VLOOKUP(A283,'Hospitalisation Details'!A281:M2623,8,FALSE)</f>
        <v>tier - 2</v>
      </c>
      <c r="P1282" s="35" t="str">
        <f>VLOOKUP(A283,'Hospitalisation Details'!A281:M2623,9,FALSE)</f>
        <v>R1011</v>
      </c>
      <c r="Q1282" s="35">
        <f ca="1">VLOOKUP(A1282,'Hospitalisation Details'!A281:M2623,13,FALSE)</f>
        <v>41</v>
      </c>
      <c r="R1282" s="32"/>
    </row>
    <row r="1283" spans="1:18" ht="15.75" x14ac:dyDescent="0.25">
      <c r="A1283" s="43" t="s">
        <v>1081</v>
      </c>
      <c r="B1283" s="35" t="str">
        <f>VLOOKUP(A1283,'Customer Names'!A1280:D3615,3,FALSE)</f>
        <v>Jacobsen</v>
      </c>
      <c r="C1283" s="35">
        <f>VLOOKUP(A1283,'Medical Examinations'!A1281:M3623,2,FALSE)</f>
        <v>30.15</v>
      </c>
      <c r="D1283" s="35">
        <f>VLOOKUP(A1283,'Medical Examinations'!A1281:M3623,3,FALSE)</f>
        <v>4.25</v>
      </c>
      <c r="E1283" s="35" t="str">
        <f>VLOOKUP(A1283,'Medical Examinations'!A1281:M3623,4,FALSE)</f>
        <v>No</v>
      </c>
      <c r="F1283" s="35" t="str">
        <f>VLOOKUP(A1283,'Medical Examinations'!A1281:M3623,5,FALSE)</f>
        <v>No</v>
      </c>
      <c r="G1283" s="35" t="str">
        <f>VLOOKUP(A1283,'Medical Examinations'!A1281:M3623,6,FALSE)</f>
        <v>No</v>
      </c>
      <c r="H1283" s="35">
        <f>VLOOKUP(A1283,'Medical Examinations'!$A$2:$M$2344,7,FALSE)</f>
        <v>1</v>
      </c>
      <c r="I1283" s="35" t="str">
        <f>VLOOKUP(A1283,'Medical Examinations'!A1281:M3623,8,FALSE)</f>
        <v>No</v>
      </c>
      <c r="J1283" s="35" t="str">
        <f>VLOOKUP(A1283,'Medical Examinations'!A1281:M3623,9,FALSE)</f>
        <v>OBESITY</v>
      </c>
      <c r="K1283" s="35" t="str">
        <f>VLOOKUP(A1283,'Medical Examinations'!A1281:M3623,10,FALSE)</f>
        <v>NORMAL</v>
      </c>
      <c r="L1283" s="47">
        <f>VLOOKUP(A1283,'Hospitalisation Details'!A282:M2624,12,FALSE)</f>
        <v>32092</v>
      </c>
      <c r="M1283" s="34">
        <f>VLOOKUP(A168,'Hospitalisation Details'!A166:M2508,6,FALSE)</f>
        <v>37425.94</v>
      </c>
      <c r="N1283" s="35" t="str">
        <f>VLOOKUP(A272,'Hospitalisation Details'!A270:M2612,7,FALSE)</f>
        <v>tier - 1</v>
      </c>
      <c r="O1283" s="35" t="str">
        <f>VLOOKUP(A284,'Hospitalisation Details'!A282:M2624,8,FALSE)</f>
        <v>tier - 3</v>
      </c>
      <c r="P1283" s="35" t="str">
        <f>VLOOKUP(A284,'Hospitalisation Details'!A282:M2624,9,FALSE)</f>
        <v>R1011</v>
      </c>
      <c r="Q1283" s="35">
        <f ca="1">VLOOKUP(A1283,'Hospitalisation Details'!A282:M2624,13,FALSE)</f>
        <v>37</v>
      </c>
      <c r="R1283" s="32"/>
    </row>
    <row r="1284" spans="1:18" ht="15.75" x14ac:dyDescent="0.25">
      <c r="A1284" s="42" t="s">
        <v>1080</v>
      </c>
      <c r="B1284" s="35" t="str">
        <f>VLOOKUP(A1284,'Customer Names'!A1281:D3616,3,FALSE)</f>
        <v>O'Hora</v>
      </c>
      <c r="C1284" s="35">
        <f>VLOOKUP(A1284,'Medical Examinations'!A1282:M3624,2,FALSE)</f>
        <v>26.36</v>
      </c>
      <c r="D1284" s="35">
        <f>VLOOKUP(A1284,'Medical Examinations'!A1282:M3624,3,FALSE)</f>
        <v>5.52</v>
      </c>
      <c r="E1284" s="35" t="str">
        <f>VLOOKUP(A1284,'Medical Examinations'!A1282:M3624,4,FALSE)</f>
        <v>No</v>
      </c>
      <c r="F1284" s="35" t="str">
        <f>VLOOKUP(A1284,'Medical Examinations'!A1282:M3624,5,FALSE)</f>
        <v>No</v>
      </c>
      <c r="G1284" s="35" t="str">
        <f>VLOOKUP(A1284,'Medical Examinations'!A1282:M3624,6,FALSE)</f>
        <v>No</v>
      </c>
      <c r="H1284" s="35">
        <f>VLOOKUP(A1284,'Medical Examinations'!$A$2:$M$2344,7,FALSE)</f>
        <v>0</v>
      </c>
      <c r="I1284" s="35" t="str">
        <f>VLOOKUP(A1284,'Medical Examinations'!A1282:M3624,8,FALSE)</f>
        <v>No</v>
      </c>
      <c r="J1284" s="35" t="str">
        <f>VLOOKUP(A1284,'Medical Examinations'!A1282:M3624,9,FALSE)</f>
        <v>OVERWEIGHT</v>
      </c>
      <c r="K1284" s="35" t="str">
        <f>VLOOKUP(A1284,'Medical Examinations'!A1282:M3624,10,FALSE)</f>
        <v>NORMAL</v>
      </c>
      <c r="L1284" s="47">
        <f>VLOOKUP(A1284,'Hospitalisation Details'!A283:M2625,12,FALSE)</f>
        <v>30291</v>
      </c>
      <c r="M1284" s="34">
        <f>VLOOKUP(A169,'Hospitalisation Details'!A167:M2509,6,FALSE)</f>
        <v>37277.269999999997</v>
      </c>
      <c r="N1284" s="35" t="str">
        <f>VLOOKUP(A273,'Hospitalisation Details'!A271:M2613,7,FALSE)</f>
        <v>tier - 1</v>
      </c>
      <c r="O1284" s="35" t="str">
        <f>VLOOKUP(A285,'Hospitalisation Details'!A283:M2625,8,FALSE)</f>
        <v>tier - 1</v>
      </c>
      <c r="P1284" s="35" t="str">
        <f>VLOOKUP(A285,'Hospitalisation Details'!A283:M2625,9,FALSE)</f>
        <v>R1011</v>
      </c>
      <c r="Q1284" s="35">
        <f ca="1">VLOOKUP(A1284,'Hospitalisation Details'!A283:M2625,13,FALSE)</f>
        <v>42</v>
      </c>
      <c r="R1284" s="32"/>
    </row>
    <row r="1285" spans="1:18" ht="15.75" x14ac:dyDescent="0.25">
      <c r="A1285" s="43" t="s">
        <v>1079</v>
      </c>
      <c r="B1285" s="35" t="str">
        <f>VLOOKUP(A1285,'Customer Names'!A1282:D3617,3,FALSE)</f>
        <v>Amato</v>
      </c>
      <c r="C1285" s="35">
        <f>VLOOKUP(A1285,'Medical Examinations'!A1283:M3625,2,FALSE)</f>
        <v>45.32</v>
      </c>
      <c r="D1285" s="35">
        <f>VLOOKUP(A1285,'Medical Examinations'!A1283:M3625,3,FALSE)</f>
        <v>6.53</v>
      </c>
      <c r="E1285" s="35" t="str">
        <f>VLOOKUP(A1285,'Medical Examinations'!A1283:M3625,4,FALSE)</f>
        <v>yes</v>
      </c>
      <c r="F1285" s="35" t="str">
        <f>VLOOKUP(A1285,'Medical Examinations'!A1283:M3625,5,FALSE)</f>
        <v>No</v>
      </c>
      <c r="G1285" s="35" t="str">
        <f>VLOOKUP(A1285,'Medical Examinations'!A1283:M3625,6,FALSE)</f>
        <v>No</v>
      </c>
      <c r="H1285" s="35">
        <f>VLOOKUP(A1285,'Medical Examinations'!$A$2:$M$2344,7,FALSE)</f>
        <v>1</v>
      </c>
      <c r="I1285" s="35" t="str">
        <f>VLOOKUP(A1285,'Medical Examinations'!A1283:M3625,8,FALSE)</f>
        <v>No</v>
      </c>
      <c r="J1285" s="35" t="str">
        <f>VLOOKUP(A1285,'Medical Examinations'!A1283:M3625,9,FALSE)</f>
        <v>OBESITY</v>
      </c>
      <c r="K1285" s="35" t="str">
        <f>VLOOKUP(A1285,'Medical Examinations'!A1283:M3625,10,FALSE)</f>
        <v>DIABETES</v>
      </c>
      <c r="L1285" s="47">
        <f>VLOOKUP(A1285,'Hospitalisation Details'!A284:M2626,12,FALSE)</f>
        <v>27663</v>
      </c>
      <c r="M1285" s="34">
        <f>VLOOKUP(A170,'Hospitalisation Details'!A168:M2510,6,FALSE)</f>
        <v>37272.339999999997</v>
      </c>
      <c r="N1285" s="35" t="str">
        <f>VLOOKUP(A274,'Hospitalisation Details'!A272:M2614,7,FALSE)</f>
        <v>tier - 2</v>
      </c>
      <c r="O1285" s="35" t="str">
        <f>VLOOKUP(A286,'Hospitalisation Details'!A284:M2626,8,FALSE)</f>
        <v>tier - 2</v>
      </c>
      <c r="P1285" s="35" t="str">
        <f>VLOOKUP(A286,'Hospitalisation Details'!A284:M2626,9,FALSE)</f>
        <v>R1013</v>
      </c>
      <c r="Q1285" s="35">
        <f ca="1">VLOOKUP(A1285,'Hospitalisation Details'!A284:M2626,13,FALSE)</f>
        <v>49</v>
      </c>
      <c r="R1285" s="32"/>
    </row>
    <row r="1286" spans="1:18" ht="15.75" x14ac:dyDescent="0.25">
      <c r="A1286" s="42" t="s">
        <v>1078</v>
      </c>
      <c r="B1286" s="35" t="str">
        <f>VLOOKUP(A1286,'Customer Names'!A1283:D3618,3,FALSE)</f>
        <v>Reed</v>
      </c>
      <c r="C1286" s="35">
        <f>VLOOKUP(A1286,'Medical Examinations'!A1284:M3626,2,FALSE)</f>
        <v>31.93</v>
      </c>
      <c r="D1286" s="35">
        <f>VLOOKUP(A1286,'Medical Examinations'!A1284:M3626,3,FALSE)</f>
        <v>4.82</v>
      </c>
      <c r="E1286" s="35" t="str">
        <f>VLOOKUP(A1286,'Medical Examinations'!A1284:M3626,4,FALSE)</f>
        <v>yes</v>
      </c>
      <c r="F1286" s="35" t="str">
        <f>VLOOKUP(A1286,'Medical Examinations'!A1284:M3626,5,FALSE)</f>
        <v>No</v>
      </c>
      <c r="G1286" s="35" t="str">
        <f>VLOOKUP(A1286,'Medical Examinations'!A1284:M3626,6,FALSE)</f>
        <v>No</v>
      </c>
      <c r="H1286" s="35">
        <f>VLOOKUP(A1286,'Medical Examinations'!$A$2:$M$2344,7,FALSE)</f>
        <v>1</v>
      </c>
      <c r="I1286" s="35" t="str">
        <f>VLOOKUP(A1286,'Medical Examinations'!A1284:M3626,8,FALSE)</f>
        <v>No</v>
      </c>
      <c r="J1286" s="35" t="str">
        <f>VLOOKUP(A1286,'Medical Examinations'!A1284:M3626,9,FALSE)</f>
        <v>OBESITY</v>
      </c>
      <c r="K1286" s="35" t="str">
        <f>VLOOKUP(A1286,'Medical Examinations'!A1284:M3626,10,FALSE)</f>
        <v>NORMAL</v>
      </c>
      <c r="L1286" s="47">
        <f>VLOOKUP(A1286,'Hospitalisation Details'!A285:M2627,12,FALSE)</f>
        <v>32407</v>
      </c>
      <c r="M1286" s="34">
        <f>VLOOKUP(A171,'Hospitalisation Details'!A169:M2511,6,FALSE)</f>
        <v>37270.15</v>
      </c>
      <c r="N1286" s="35" t="str">
        <f>VLOOKUP(A275,'Hospitalisation Details'!A273:M2615,7,FALSE)</f>
        <v>tier - 1</v>
      </c>
      <c r="O1286" s="35" t="str">
        <f>VLOOKUP(A287,'Hospitalisation Details'!A285:M2627,8,FALSE)</f>
        <v>tier - 1</v>
      </c>
      <c r="P1286" s="35" t="str">
        <f>VLOOKUP(A287,'Hospitalisation Details'!A285:M2627,9,FALSE)</f>
        <v>R1011</v>
      </c>
      <c r="Q1286" s="35">
        <f ca="1">VLOOKUP(A1286,'Hospitalisation Details'!A285:M2627,13,FALSE)</f>
        <v>36</v>
      </c>
      <c r="R1286" s="32"/>
    </row>
    <row r="1287" spans="1:18" ht="15.75" x14ac:dyDescent="0.25">
      <c r="A1287" s="43" t="s">
        <v>1077</v>
      </c>
      <c r="B1287" s="35" t="str">
        <f>VLOOKUP(A1287,'Customer Names'!A1284:D3619,3,FALSE)</f>
        <v>Wegner</v>
      </c>
      <c r="C1287" s="35">
        <f>VLOOKUP(A1287,'Medical Examinations'!A1285:M3627,2,FALSE)</f>
        <v>36</v>
      </c>
      <c r="D1287" s="35">
        <f>VLOOKUP(A1287,'Medical Examinations'!A1285:M3627,3,FALSE)</f>
        <v>11.94</v>
      </c>
      <c r="E1287" s="35" t="str">
        <f>VLOOKUP(A1287,'Medical Examinations'!A1285:M3627,4,FALSE)</f>
        <v>yes</v>
      </c>
      <c r="F1287" s="35" t="str">
        <f>VLOOKUP(A1287,'Medical Examinations'!A1285:M3627,5,FALSE)</f>
        <v>No</v>
      </c>
      <c r="G1287" s="35" t="str">
        <f>VLOOKUP(A1287,'Medical Examinations'!A1285:M3627,6,FALSE)</f>
        <v>No</v>
      </c>
      <c r="H1287" s="35">
        <f>VLOOKUP(A1287,'Medical Examinations'!$A$2:$M$2344,7,FALSE)</f>
        <v>1</v>
      </c>
      <c r="I1287" s="35" t="str">
        <f>VLOOKUP(A1287,'Medical Examinations'!A1285:M3627,8,FALSE)</f>
        <v>No</v>
      </c>
      <c r="J1287" s="35" t="str">
        <f>VLOOKUP(A1287,'Medical Examinations'!A1285:M3627,9,FALSE)</f>
        <v>OBESITY</v>
      </c>
      <c r="K1287" s="35" t="str">
        <f>VLOOKUP(A1287,'Medical Examinations'!A1285:M3627,10,FALSE)</f>
        <v>DIABETES</v>
      </c>
      <c r="L1287" s="47">
        <f>VLOOKUP(A1287,'Hospitalisation Details'!A286:M2628,12,FALSE)</f>
        <v>27627</v>
      </c>
      <c r="M1287" s="34">
        <f>VLOOKUP(A172,'Hospitalisation Details'!A170:M2512,6,FALSE)</f>
        <v>37251.22</v>
      </c>
      <c r="N1287" s="35" t="str">
        <f>VLOOKUP(A276,'Hospitalisation Details'!A274:M2616,7,FALSE)</f>
        <v>tier - 2</v>
      </c>
      <c r="O1287" s="35" t="str">
        <f>VLOOKUP(A288,'Hospitalisation Details'!A286:M2628,8,FALSE)</f>
        <v>tier - 2</v>
      </c>
      <c r="P1287" s="35" t="str">
        <f>VLOOKUP(A288,'Hospitalisation Details'!A286:M2628,9,FALSE)</f>
        <v>R1011</v>
      </c>
      <c r="Q1287" s="35">
        <f ca="1">VLOOKUP(A1287,'Hospitalisation Details'!A286:M2628,13,FALSE)</f>
        <v>49</v>
      </c>
      <c r="R1287" s="32"/>
    </row>
    <row r="1288" spans="1:18" ht="15.75" x14ac:dyDescent="0.25">
      <c r="A1288" s="42" t="s">
        <v>1076</v>
      </c>
      <c r="B1288" s="35" t="str">
        <f>VLOOKUP(A1288,'Customer Names'!A1285:D3620,3,FALSE)</f>
        <v>Bokun</v>
      </c>
      <c r="C1288" s="35">
        <f>VLOOKUP(A1288,'Medical Examinations'!A1286:M3628,2,FALSE)</f>
        <v>32</v>
      </c>
      <c r="D1288" s="35">
        <f>VLOOKUP(A1288,'Medical Examinations'!A1286:M3628,3,FALSE)</f>
        <v>7.85</v>
      </c>
      <c r="E1288" s="35" t="str">
        <f>VLOOKUP(A1288,'Medical Examinations'!A1286:M3628,4,FALSE)</f>
        <v>yes</v>
      </c>
      <c r="F1288" s="35" t="str">
        <f>VLOOKUP(A1288,'Medical Examinations'!A1286:M3628,5,FALSE)</f>
        <v>No</v>
      </c>
      <c r="G1288" s="35" t="str">
        <f>VLOOKUP(A1288,'Medical Examinations'!A1286:M3628,6,FALSE)</f>
        <v>No</v>
      </c>
      <c r="H1288" s="35">
        <f>VLOOKUP(A1288,'Medical Examinations'!$A$2:$M$2344,7,FALSE)</f>
        <v>1</v>
      </c>
      <c r="I1288" s="35" t="str">
        <f>VLOOKUP(A1288,'Medical Examinations'!A1286:M3628,8,FALSE)</f>
        <v>No</v>
      </c>
      <c r="J1288" s="35" t="str">
        <f>VLOOKUP(A1288,'Medical Examinations'!A1286:M3628,9,FALSE)</f>
        <v>OBESITY</v>
      </c>
      <c r="K1288" s="35" t="str">
        <f>VLOOKUP(A1288,'Medical Examinations'!A1286:M3628,10,FALSE)</f>
        <v>DIABETES</v>
      </c>
      <c r="L1288" s="47">
        <f>VLOOKUP(A1288,'Hospitalisation Details'!A287:M2629,12,FALSE)</f>
        <v>27612</v>
      </c>
      <c r="M1288" s="34">
        <f>VLOOKUP(A173,'Hospitalisation Details'!A171:M2513,6,FALSE)</f>
        <v>37165.160000000003</v>
      </c>
      <c r="N1288" s="35" t="str">
        <f>VLOOKUP(A277,'Hospitalisation Details'!A275:M2617,7,FALSE)</f>
        <v>tier - 2</v>
      </c>
      <c r="O1288" s="35" t="str">
        <f>VLOOKUP(A289,'Hospitalisation Details'!A287:M2629,8,FALSE)</f>
        <v>tier - 3</v>
      </c>
      <c r="P1288" s="35" t="str">
        <f>VLOOKUP(A289,'Hospitalisation Details'!A287:M2629,9,FALSE)</f>
        <v>R1011</v>
      </c>
      <c r="Q1288" s="35">
        <f ca="1">VLOOKUP(A1288,'Hospitalisation Details'!A287:M2629,13,FALSE)</f>
        <v>49</v>
      </c>
      <c r="R1288" s="32"/>
    </row>
    <row r="1289" spans="1:18" ht="15.75" x14ac:dyDescent="0.25">
      <c r="A1289" s="43" t="s">
        <v>1075</v>
      </c>
      <c r="B1289" s="35" t="str">
        <f>VLOOKUP(A1289,'Customer Names'!A1286:D3621,3,FALSE)</f>
        <v>Ainsley</v>
      </c>
      <c r="C1289" s="35">
        <f>VLOOKUP(A1289,'Medical Examinations'!A1287:M3629,2,FALSE)</f>
        <v>29.37</v>
      </c>
      <c r="D1289" s="35">
        <f>VLOOKUP(A1289,'Medical Examinations'!A1287:M3629,3,FALSE)</f>
        <v>8.01</v>
      </c>
      <c r="E1289" s="35" t="str">
        <f>VLOOKUP(A1289,'Medical Examinations'!A1287:M3629,4,FALSE)</f>
        <v>yes</v>
      </c>
      <c r="F1289" s="35" t="str">
        <f>VLOOKUP(A1289,'Medical Examinations'!A1287:M3629,5,FALSE)</f>
        <v>No</v>
      </c>
      <c r="G1289" s="35" t="str">
        <f>VLOOKUP(A1289,'Medical Examinations'!A1287:M3629,6,FALSE)</f>
        <v>No</v>
      </c>
      <c r="H1289" s="35">
        <f>VLOOKUP(A1289,'Medical Examinations'!$A$2:$M$2344,7,FALSE)</f>
        <v>1</v>
      </c>
      <c r="I1289" s="35" t="str">
        <f>VLOOKUP(A1289,'Medical Examinations'!A1287:M3629,8,FALSE)</f>
        <v>No</v>
      </c>
      <c r="J1289" s="35" t="str">
        <f>VLOOKUP(A1289,'Medical Examinations'!A1287:M3629,9,FALSE)</f>
        <v>OVERWEIGHT</v>
      </c>
      <c r="K1289" s="35" t="str">
        <f>VLOOKUP(A1289,'Medical Examinations'!A1287:M3629,10,FALSE)</f>
        <v>DIABETES</v>
      </c>
      <c r="L1289" s="47">
        <f>VLOOKUP(A1289,'Hospitalisation Details'!A288:M2630,12,FALSE)</f>
        <v>30662</v>
      </c>
      <c r="M1289" s="34">
        <f>VLOOKUP(A174,'Hospitalisation Details'!A172:M2514,6,FALSE)</f>
        <v>37133.9</v>
      </c>
      <c r="N1289" s="35" t="str">
        <f>VLOOKUP(A278,'Hospitalisation Details'!A276:M2618,7,FALSE)</f>
        <v>tier - 1</v>
      </c>
      <c r="O1289" s="35" t="str">
        <f>VLOOKUP(A290,'Hospitalisation Details'!A288:M2630,8,FALSE)</f>
        <v>tier - 2</v>
      </c>
      <c r="P1289" s="35" t="str">
        <f>VLOOKUP(A290,'Hospitalisation Details'!A288:M2630,9,FALSE)</f>
        <v>R1011</v>
      </c>
      <c r="Q1289" s="35">
        <f ca="1">VLOOKUP(A1289,'Hospitalisation Details'!A288:M2630,13,FALSE)</f>
        <v>41</v>
      </c>
      <c r="R1289" s="32"/>
    </row>
    <row r="1290" spans="1:18" ht="15.75" x14ac:dyDescent="0.25">
      <c r="A1290" s="42" t="s">
        <v>1074</v>
      </c>
      <c r="B1290" s="35" t="str">
        <f>VLOOKUP(A1290,'Customer Names'!A1287:D3622,3,FALSE)</f>
        <v>Foster</v>
      </c>
      <c r="C1290" s="35">
        <f>VLOOKUP(A1290,'Medical Examinations'!A1288:M3630,2,FALSE)</f>
        <v>23.6</v>
      </c>
      <c r="D1290" s="35">
        <f>VLOOKUP(A1290,'Medical Examinations'!A1288:M3630,3,FALSE)</f>
        <v>7.4</v>
      </c>
      <c r="E1290" s="35" t="str">
        <f>VLOOKUP(A1290,'Medical Examinations'!A1288:M3630,4,FALSE)</f>
        <v>yes</v>
      </c>
      <c r="F1290" s="35" t="str">
        <f>VLOOKUP(A1290,'Medical Examinations'!A1288:M3630,5,FALSE)</f>
        <v>No</v>
      </c>
      <c r="G1290" s="35" t="str">
        <f>VLOOKUP(A1290,'Medical Examinations'!A1288:M3630,6,FALSE)</f>
        <v>No</v>
      </c>
      <c r="H1290" s="35">
        <f>VLOOKUP(A1290,'Medical Examinations'!$A$2:$M$2344,7,FALSE)</f>
        <v>1</v>
      </c>
      <c r="I1290" s="35" t="str">
        <f>VLOOKUP(A1290,'Medical Examinations'!A1288:M3630,8,FALSE)</f>
        <v>No</v>
      </c>
      <c r="J1290" s="35" t="str">
        <f>VLOOKUP(A1290,'Medical Examinations'!A1288:M3630,9,FALSE)</f>
        <v>NORMAL WEIGHT</v>
      </c>
      <c r="K1290" s="35" t="str">
        <f>VLOOKUP(A1290,'Medical Examinations'!A1288:M3630,10,FALSE)</f>
        <v>DIABETES</v>
      </c>
      <c r="L1290" s="47">
        <f>VLOOKUP(A1290,'Hospitalisation Details'!A289:M2631,12,FALSE)</f>
        <v>27704</v>
      </c>
      <c r="M1290" s="34">
        <f>VLOOKUP(A175,'Hospitalisation Details'!A173:M2515,6,FALSE)</f>
        <v>37079.370000000003</v>
      </c>
      <c r="N1290" s="35" t="str">
        <f>VLOOKUP(A279,'Hospitalisation Details'!A277:M2619,7,FALSE)</f>
        <v>tier - 1</v>
      </c>
      <c r="O1290" s="35" t="str">
        <f>VLOOKUP(A291,'Hospitalisation Details'!A289:M2631,8,FALSE)</f>
        <v>tier - 2</v>
      </c>
      <c r="P1290" s="35" t="str">
        <f>VLOOKUP(A291,'Hospitalisation Details'!A289:M2631,9,FALSE)</f>
        <v>R1011</v>
      </c>
      <c r="Q1290" s="35">
        <f ca="1">VLOOKUP(A1290,'Hospitalisation Details'!A289:M2631,13,FALSE)</f>
        <v>49</v>
      </c>
      <c r="R1290" s="32"/>
    </row>
    <row r="1291" spans="1:18" ht="15.75" x14ac:dyDescent="0.25">
      <c r="A1291" s="43" t="s">
        <v>1073</v>
      </c>
      <c r="B1291" s="35" t="str">
        <f>VLOOKUP(A1291,'Customer Names'!A1288:D3623,3,FALSE)</f>
        <v>Overpeck</v>
      </c>
      <c r="C1291" s="35">
        <f>VLOOKUP(A1291,'Medical Examinations'!A1289:M3631,2,FALSE)</f>
        <v>33.155000000000001</v>
      </c>
      <c r="D1291" s="35">
        <f>VLOOKUP(A1291,'Medical Examinations'!A1289:M3631,3,FALSE)</f>
        <v>8.3800000000000008</v>
      </c>
      <c r="E1291" s="35" t="str">
        <f>VLOOKUP(A1291,'Medical Examinations'!A1289:M3631,4,FALSE)</f>
        <v>yes</v>
      </c>
      <c r="F1291" s="35" t="str">
        <f>VLOOKUP(A1291,'Medical Examinations'!A1289:M3631,5,FALSE)</f>
        <v>No</v>
      </c>
      <c r="G1291" s="35" t="str">
        <f>VLOOKUP(A1291,'Medical Examinations'!A1289:M3631,6,FALSE)</f>
        <v>No</v>
      </c>
      <c r="H1291" s="35">
        <f>VLOOKUP(A1291,'Medical Examinations'!$A$2:$M$2344,7,FALSE)</f>
        <v>0</v>
      </c>
      <c r="I1291" s="35" t="str">
        <f>VLOOKUP(A1291,'Medical Examinations'!A1289:M3631,8,FALSE)</f>
        <v>No</v>
      </c>
      <c r="J1291" s="35" t="str">
        <f>VLOOKUP(A1291,'Medical Examinations'!A1289:M3631,9,FALSE)</f>
        <v>OBESITY</v>
      </c>
      <c r="K1291" s="35" t="str">
        <f>VLOOKUP(A1291,'Medical Examinations'!A1289:M3631,10,FALSE)</f>
        <v>DIABETES</v>
      </c>
      <c r="L1291" s="47">
        <f>VLOOKUP(A1291,'Hospitalisation Details'!A290:M2632,12,FALSE)</f>
        <v>29947</v>
      </c>
      <c r="M1291" s="34">
        <f>VLOOKUP(A176,'Hospitalisation Details'!A174:M2516,6,FALSE)</f>
        <v>37076.370000000003</v>
      </c>
      <c r="N1291" s="35" t="str">
        <f>VLOOKUP(A280,'Hospitalisation Details'!A278:M2620,7,FALSE)</f>
        <v>tier - 2</v>
      </c>
      <c r="O1291" s="35" t="str">
        <f>VLOOKUP(A292,'Hospitalisation Details'!A290:M2632,8,FALSE)</f>
        <v>tier - 3</v>
      </c>
      <c r="P1291" s="35" t="str">
        <f>VLOOKUP(A292,'Hospitalisation Details'!A290:M2632,9,FALSE)</f>
        <v>R1012</v>
      </c>
      <c r="Q1291" s="35">
        <f ca="1">VLOOKUP(A1291,'Hospitalisation Details'!A290:M2632,13,FALSE)</f>
        <v>43</v>
      </c>
      <c r="R1291" s="32"/>
    </row>
    <row r="1292" spans="1:18" ht="15.75" x14ac:dyDescent="0.25">
      <c r="A1292" s="42" t="s">
        <v>1072</v>
      </c>
      <c r="B1292" s="35" t="str">
        <f>VLOOKUP(A1292,'Customer Names'!A1289:D3624,3,FALSE)</f>
        <v>Levine</v>
      </c>
      <c r="C1292" s="35">
        <f>VLOOKUP(A1292,'Medical Examinations'!A1290:M3632,2,FALSE)</f>
        <v>24.32</v>
      </c>
      <c r="D1292" s="35">
        <f>VLOOKUP(A1292,'Medical Examinations'!A1290:M3632,3,FALSE)</f>
        <v>11.56</v>
      </c>
      <c r="E1292" s="35" t="str">
        <f>VLOOKUP(A1292,'Medical Examinations'!A1290:M3632,4,FALSE)</f>
        <v>yes</v>
      </c>
      <c r="F1292" s="35" t="str">
        <f>VLOOKUP(A1292,'Medical Examinations'!A1290:M3632,5,FALSE)</f>
        <v>No</v>
      </c>
      <c r="G1292" s="35" t="str">
        <f>VLOOKUP(A1292,'Medical Examinations'!A1290:M3632,6,FALSE)</f>
        <v>No</v>
      </c>
      <c r="H1292" s="35">
        <f>VLOOKUP(A1292,'Medical Examinations'!$A$2:$M$2344,7,FALSE)</f>
        <v>1</v>
      </c>
      <c r="I1292" s="35" t="str">
        <f>VLOOKUP(A1292,'Medical Examinations'!A1290:M3632,8,FALSE)</f>
        <v>No</v>
      </c>
      <c r="J1292" s="35" t="str">
        <f>VLOOKUP(A1292,'Medical Examinations'!A1290:M3632,9,FALSE)</f>
        <v>NORMAL WEIGHT</v>
      </c>
      <c r="K1292" s="35" t="str">
        <f>VLOOKUP(A1292,'Medical Examinations'!A1290:M3632,10,FALSE)</f>
        <v>DIABETES</v>
      </c>
      <c r="L1292" s="47">
        <f>VLOOKUP(A1292,'Hospitalisation Details'!A291:M2633,12,FALSE)</f>
        <v>30521</v>
      </c>
      <c r="M1292" s="34">
        <f>VLOOKUP(A177,'Hospitalisation Details'!A175:M2517,6,FALSE)</f>
        <v>37040.879999999997</v>
      </c>
      <c r="N1292" s="35" t="str">
        <f>VLOOKUP(A281,'Hospitalisation Details'!A279:M2621,7,FALSE)</f>
        <v>tier - 1</v>
      </c>
      <c r="O1292" s="35" t="str">
        <f>VLOOKUP(A293,'Hospitalisation Details'!A291:M2633,8,FALSE)</f>
        <v>tier - 1</v>
      </c>
      <c r="P1292" s="35" t="str">
        <f>VLOOKUP(A293,'Hospitalisation Details'!A291:M2633,9,FALSE)</f>
        <v>R1011</v>
      </c>
      <c r="Q1292" s="35">
        <f ca="1">VLOOKUP(A1292,'Hospitalisation Details'!A291:M2633,13,FALSE)</f>
        <v>41</v>
      </c>
      <c r="R1292" s="32"/>
    </row>
    <row r="1293" spans="1:18" ht="15.75" x14ac:dyDescent="0.25">
      <c r="A1293" s="43" t="s">
        <v>1071</v>
      </c>
      <c r="B1293" s="35" t="str">
        <f>VLOOKUP(A1293,'Customer Names'!A1290:D3625,3,FALSE)</f>
        <v>Jean</v>
      </c>
      <c r="C1293" s="35">
        <f>VLOOKUP(A1293,'Medical Examinations'!A1291:M3633,2,FALSE)</f>
        <v>36.299999999999997</v>
      </c>
      <c r="D1293" s="35">
        <f>VLOOKUP(A1293,'Medical Examinations'!A1291:M3633,3,FALSE)</f>
        <v>4.6100000000000003</v>
      </c>
      <c r="E1293" s="35" t="str">
        <f>VLOOKUP(A1293,'Medical Examinations'!A1291:M3633,4,FALSE)</f>
        <v>No</v>
      </c>
      <c r="F1293" s="35" t="str">
        <f>VLOOKUP(A1293,'Medical Examinations'!A1291:M3633,5,FALSE)</f>
        <v>No</v>
      </c>
      <c r="G1293" s="35" t="str">
        <f>VLOOKUP(A1293,'Medical Examinations'!A1291:M3633,6,FALSE)</f>
        <v>No</v>
      </c>
      <c r="H1293" s="35">
        <f>VLOOKUP(A1293,'Medical Examinations'!$A$2:$M$2344,7,FALSE)</f>
        <v>0</v>
      </c>
      <c r="I1293" s="35" t="str">
        <f>VLOOKUP(A1293,'Medical Examinations'!A1291:M3633,8,FALSE)</f>
        <v>No</v>
      </c>
      <c r="J1293" s="35" t="str">
        <f>VLOOKUP(A1293,'Medical Examinations'!A1291:M3633,9,FALSE)</f>
        <v>OBESITY</v>
      </c>
      <c r="K1293" s="35" t="str">
        <f>VLOOKUP(A1293,'Medical Examinations'!A1291:M3633,10,FALSE)</f>
        <v>NORMAL</v>
      </c>
      <c r="L1293" s="47">
        <f>VLOOKUP(A1293,'Hospitalisation Details'!A292:M2634,12,FALSE)</f>
        <v>28332</v>
      </c>
      <c r="M1293" s="34">
        <f>VLOOKUP(A178,'Hospitalisation Details'!A176:M2518,6,FALSE)</f>
        <v>36976.449999999997</v>
      </c>
      <c r="N1293" s="35" t="str">
        <f>VLOOKUP(A282,'Hospitalisation Details'!A280:M2622,7,FALSE)</f>
        <v>tier - 2</v>
      </c>
      <c r="O1293" s="35" t="str">
        <f>VLOOKUP(A294,'Hospitalisation Details'!A292:M2634,8,FALSE)</f>
        <v>tier - 2</v>
      </c>
      <c r="P1293" s="35" t="str">
        <f>VLOOKUP(A294,'Hospitalisation Details'!A292:M2634,9,FALSE)</f>
        <v>R1011</v>
      </c>
      <c r="Q1293" s="35">
        <f ca="1">VLOOKUP(A1293,'Hospitalisation Details'!A292:M2634,13,FALSE)</f>
        <v>47</v>
      </c>
      <c r="R1293" s="32"/>
    </row>
    <row r="1294" spans="1:18" ht="15.75" x14ac:dyDescent="0.25">
      <c r="A1294" s="42" t="s">
        <v>1070</v>
      </c>
      <c r="B1294" s="35" t="str">
        <f>VLOOKUP(A1294,'Customer Names'!A1291:D3626,3,FALSE)</f>
        <v>Wild</v>
      </c>
      <c r="C1294" s="35">
        <f>VLOOKUP(A1294,'Medical Examinations'!A1292:M3634,2,FALSE)</f>
        <v>34.4</v>
      </c>
      <c r="D1294" s="35">
        <f>VLOOKUP(A1294,'Medical Examinations'!A1292:M3634,3,FALSE)</f>
        <v>4.95</v>
      </c>
      <c r="E1294" s="35" t="str">
        <f>VLOOKUP(A1294,'Medical Examinations'!A1292:M3634,4,FALSE)</f>
        <v>No</v>
      </c>
      <c r="F1294" s="35" t="str">
        <f>VLOOKUP(A1294,'Medical Examinations'!A1292:M3634,5,FALSE)</f>
        <v>No</v>
      </c>
      <c r="G1294" s="35" t="str">
        <f>VLOOKUP(A1294,'Medical Examinations'!A1292:M3634,6,FALSE)</f>
        <v>Yes</v>
      </c>
      <c r="H1294" s="35">
        <f>VLOOKUP(A1294,'Medical Examinations'!$A$2:$M$2344,7,FALSE)</f>
        <v>1</v>
      </c>
      <c r="I1294" s="35" t="str">
        <f>VLOOKUP(A1294,'Medical Examinations'!A1292:M3634,8,FALSE)</f>
        <v>No</v>
      </c>
      <c r="J1294" s="35" t="str">
        <f>VLOOKUP(A1294,'Medical Examinations'!A1292:M3634,9,FALSE)</f>
        <v>OBESITY</v>
      </c>
      <c r="K1294" s="35" t="str">
        <f>VLOOKUP(A1294,'Medical Examinations'!A1292:M3634,10,FALSE)</f>
        <v>NORMAL</v>
      </c>
      <c r="L1294" s="47">
        <f>VLOOKUP(A1294,'Hospitalisation Details'!A293:M2635,12,FALSE)</f>
        <v>29080</v>
      </c>
      <c r="M1294" s="34">
        <f>VLOOKUP(A179,'Hospitalisation Details'!A177:M2519,6,FALSE)</f>
        <v>36950.26</v>
      </c>
      <c r="N1294" s="35" t="str">
        <f>VLOOKUP(A283,'Hospitalisation Details'!A281:M2623,7,FALSE)</f>
        <v>tier - 1</v>
      </c>
      <c r="O1294" s="35" t="str">
        <f>VLOOKUP(A295,'Hospitalisation Details'!A293:M2635,8,FALSE)</f>
        <v>tier - 3</v>
      </c>
      <c r="P1294" s="35" t="str">
        <f>VLOOKUP(A295,'Hospitalisation Details'!A293:M2635,9,FALSE)</f>
        <v>R1017</v>
      </c>
      <c r="Q1294" s="35">
        <f ca="1">VLOOKUP(A1294,'Hospitalisation Details'!A293:M2635,13,FALSE)</f>
        <v>45</v>
      </c>
      <c r="R1294" s="32"/>
    </row>
    <row r="1295" spans="1:18" ht="15.75" x14ac:dyDescent="0.25">
      <c r="A1295" s="43" t="s">
        <v>1069</v>
      </c>
      <c r="B1295" s="35" t="str">
        <f>VLOOKUP(A1295,'Customer Names'!A1292:D3627,3,FALSE)</f>
        <v>Tabor</v>
      </c>
      <c r="C1295" s="35">
        <f>VLOOKUP(A1295,'Medical Examinations'!A1293:M3635,2,FALSE)</f>
        <v>30.9</v>
      </c>
      <c r="D1295" s="35">
        <f>VLOOKUP(A1295,'Medical Examinations'!A1293:M3635,3,FALSE)</f>
        <v>5.04</v>
      </c>
      <c r="E1295" s="35" t="str">
        <f>VLOOKUP(A1295,'Medical Examinations'!A1293:M3635,4,FALSE)</f>
        <v>No</v>
      </c>
      <c r="F1295" s="35" t="str">
        <f>VLOOKUP(A1295,'Medical Examinations'!A1293:M3635,5,FALSE)</f>
        <v>No</v>
      </c>
      <c r="G1295" s="35" t="str">
        <f>VLOOKUP(A1295,'Medical Examinations'!A1293:M3635,6,FALSE)</f>
        <v>No</v>
      </c>
      <c r="H1295" s="35">
        <f>VLOOKUP(A1295,'Medical Examinations'!$A$2:$M$2344,7,FALSE)</f>
        <v>0</v>
      </c>
      <c r="I1295" s="35" t="str">
        <f>VLOOKUP(A1295,'Medical Examinations'!A1293:M3635,8,FALSE)</f>
        <v>No</v>
      </c>
      <c r="J1295" s="35" t="str">
        <f>VLOOKUP(A1295,'Medical Examinations'!A1293:M3635,9,FALSE)</f>
        <v>OBESITY</v>
      </c>
      <c r="K1295" s="35" t="str">
        <f>VLOOKUP(A1295,'Medical Examinations'!A1293:M3635,10,FALSE)</f>
        <v>NORMAL</v>
      </c>
      <c r="L1295" s="47">
        <f>VLOOKUP(A1295,'Hospitalisation Details'!A294:M2636,12,FALSE)</f>
        <v>28488</v>
      </c>
      <c r="M1295" s="34">
        <f>VLOOKUP(A180,'Hospitalisation Details'!A178:M2520,6,FALSE)</f>
        <v>36935.64</v>
      </c>
      <c r="N1295" s="35" t="str">
        <f>VLOOKUP(A284,'Hospitalisation Details'!A282:M2624,7,FALSE)</f>
        <v>tier - 2</v>
      </c>
      <c r="O1295" s="35" t="str">
        <f>VLOOKUP(A296,'Hospitalisation Details'!A294:M2636,8,FALSE)</f>
        <v>tier - 3</v>
      </c>
      <c r="P1295" s="35" t="str">
        <f>VLOOKUP(A296,'Hospitalisation Details'!A294:M2636,9,FALSE)</f>
        <v>R1011</v>
      </c>
      <c r="Q1295" s="35">
        <f ca="1">VLOOKUP(A1295,'Hospitalisation Details'!A294:M2636,13,FALSE)</f>
        <v>47</v>
      </c>
      <c r="R1295" s="32"/>
    </row>
    <row r="1296" spans="1:18" ht="15.75" x14ac:dyDescent="0.25">
      <c r="A1296" s="42" t="s">
        <v>1068</v>
      </c>
      <c r="B1296" s="35" t="str">
        <f>VLOOKUP(A1296,'Customer Names'!A1293:D3628,3,FALSE)</f>
        <v>Steffen</v>
      </c>
      <c r="C1296" s="35">
        <f>VLOOKUP(A1296,'Medical Examinations'!A1294:M3636,2,FALSE)</f>
        <v>28.6</v>
      </c>
      <c r="D1296" s="35">
        <f>VLOOKUP(A1296,'Medical Examinations'!A1294:M3636,3,FALSE)</f>
        <v>5.42</v>
      </c>
      <c r="E1296" s="35" t="str">
        <f>VLOOKUP(A1296,'Medical Examinations'!A1294:M3636,4,FALSE)</f>
        <v>No</v>
      </c>
      <c r="F1296" s="35" t="str">
        <f>VLOOKUP(A1296,'Medical Examinations'!A1294:M3636,5,FALSE)</f>
        <v>No</v>
      </c>
      <c r="G1296" s="35" t="str">
        <f>VLOOKUP(A1296,'Medical Examinations'!A1294:M3636,6,FALSE)</f>
        <v>No</v>
      </c>
      <c r="H1296" s="35">
        <f>VLOOKUP(A1296,'Medical Examinations'!$A$2:$M$2344,7,FALSE)</f>
        <v>0</v>
      </c>
      <c r="I1296" s="35" t="str">
        <f>VLOOKUP(A1296,'Medical Examinations'!A1294:M3636,8,FALSE)</f>
        <v>No</v>
      </c>
      <c r="J1296" s="35" t="str">
        <f>VLOOKUP(A1296,'Medical Examinations'!A1294:M3636,9,FALSE)</f>
        <v>OVERWEIGHT</v>
      </c>
      <c r="K1296" s="35" t="str">
        <f>VLOOKUP(A1296,'Medical Examinations'!A1294:M3636,10,FALSE)</f>
        <v>NORMAL</v>
      </c>
      <c r="L1296" s="47">
        <f>VLOOKUP(A1296,'Hospitalisation Details'!A295:M2637,12,FALSE)</f>
        <v>28297</v>
      </c>
      <c r="M1296" s="34">
        <f>VLOOKUP(A181,'Hospitalisation Details'!A179:M2521,6,FALSE)</f>
        <v>36922.61</v>
      </c>
      <c r="N1296" s="35" t="str">
        <f>VLOOKUP(A285,'Hospitalisation Details'!A283:M2625,7,FALSE)</f>
        <v>tier - 1</v>
      </c>
      <c r="O1296" s="35" t="str">
        <f>VLOOKUP(A297,'Hospitalisation Details'!A295:M2637,8,FALSE)</f>
        <v>tier - 1</v>
      </c>
      <c r="P1296" s="35" t="str">
        <f>VLOOKUP(A297,'Hospitalisation Details'!A295:M2637,9,FALSE)</f>
        <v>R1011</v>
      </c>
      <c r="Q1296" s="35">
        <f ca="1">VLOOKUP(A1296,'Hospitalisation Details'!A295:M2637,13,FALSE)</f>
        <v>47</v>
      </c>
      <c r="R1296" s="32"/>
    </row>
    <row r="1297" spans="1:18" ht="15.75" x14ac:dyDescent="0.25">
      <c r="A1297" s="43" t="s">
        <v>1067</v>
      </c>
      <c r="B1297" s="35" t="str">
        <f>VLOOKUP(A1297,'Customer Names'!A1294:D3629,3,FALSE)</f>
        <v>Tadich</v>
      </c>
      <c r="C1297" s="35">
        <f>VLOOKUP(A1297,'Medical Examinations'!A1295:M3637,2,FALSE)</f>
        <v>27.83</v>
      </c>
      <c r="D1297" s="35">
        <f>VLOOKUP(A1297,'Medical Examinations'!A1295:M3637,3,FALSE)</f>
        <v>5.39</v>
      </c>
      <c r="E1297" s="35" t="str">
        <f>VLOOKUP(A1297,'Medical Examinations'!A1295:M3637,4,FALSE)</f>
        <v>No</v>
      </c>
      <c r="F1297" s="35" t="str">
        <f>VLOOKUP(A1297,'Medical Examinations'!A1295:M3637,5,FALSE)</f>
        <v>No</v>
      </c>
      <c r="G1297" s="35" t="str">
        <f>VLOOKUP(A1297,'Medical Examinations'!A1295:M3637,6,FALSE)</f>
        <v>No</v>
      </c>
      <c r="H1297" s="35">
        <f>VLOOKUP(A1297,'Medical Examinations'!$A$2:$M$2344,7,FALSE)</f>
        <v>0</v>
      </c>
      <c r="I1297" s="35" t="str">
        <f>VLOOKUP(A1297,'Medical Examinations'!A1295:M3637,8,FALSE)</f>
        <v>No</v>
      </c>
      <c r="J1297" s="35" t="str">
        <f>VLOOKUP(A1297,'Medical Examinations'!A1295:M3637,9,FALSE)</f>
        <v>OVERWEIGHT</v>
      </c>
      <c r="K1297" s="35" t="str">
        <f>VLOOKUP(A1297,'Medical Examinations'!A1295:M3637,10,FALSE)</f>
        <v>NORMAL</v>
      </c>
      <c r="L1297" s="47">
        <f>VLOOKUP(A1297,'Hospitalisation Details'!A296:M2638,12,FALSE)</f>
        <v>28485</v>
      </c>
      <c r="M1297" s="34">
        <f>VLOOKUP(A182,'Hospitalisation Details'!A180:M2522,6,FALSE)</f>
        <v>36911.99</v>
      </c>
      <c r="N1297" s="35" t="str">
        <f>VLOOKUP(A286,'Hospitalisation Details'!A284:M2626,7,FALSE)</f>
        <v>tier - 1</v>
      </c>
      <c r="O1297" s="35" t="str">
        <f>VLOOKUP(A298,'Hospitalisation Details'!A296:M2638,8,FALSE)</f>
        <v>tier - 3</v>
      </c>
      <c r="P1297" s="35" t="str">
        <f>VLOOKUP(A298,'Hospitalisation Details'!A296:M2638,9,FALSE)</f>
        <v>R1011</v>
      </c>
      <c r="Q1297" s="35">
        <f ca="1">VLOOKUP(A1297,'Hospitalisation Details'!A296:M2638,13,FALSE)</f>
        <v>47</v>
      </c>
      <c r="R1297" s="32"/>
    </row>
    <row r="1298" spans="1:18" ht="15.75" x14ac:dyDescent="0.25">
      <c r="A1298" s="42" t="s">
        <v>1066</v>
      </c>
      <c r="B1298" s="35" t="str">
        <f>VLOOKUP(A1298,'Customer Names'!A1295:D3630,3,FALSE)</f>
        <v>Christenson</v>
      </c>
      <c r="C1298" s="35">
        <f>VLOOKUP(A1298,'Medical Examinations'!A1296:M3638,2,FALSE)</f>
        <v>39.64</v>
      </c>
      <c r="D1298" s="35">
        <f>VLOOKUP(A1298,'Medical Examinations'!A1296:M3638,3,FALSE)</f>
        <v>6</v>
      </c>
      <c r="E1298" s="35" t="str">
        <f>VLOOKUP(A1298,'Medical Examinations'!A1296:M3638,4,FALSE)</f>
        <v>No</v>
      </c>
      <c r="F1298" s="35" t="str">
        <f>VLOOKUP(A1298,'Medical Examinations'!A1296:M3638,5,FALSE)</f>
        <v>No</v>
      </c>
      <c r="G1298" s="35" t="str">
        <f>VLOOKUP(A1298,'Medical Examinations'!A1296:M3638,6,FALSE)</f>
        <v>Yes</v>
      </c>
      <c r="H1298" s="35">
        <f>VLOOKUP(A1298,'Medical Examinations'!$A$2:$M$2344,7,FALSE)</f>
        <v>1</v>
      </c>
      <c r="I1298" s="35" t="str">
        <f>VLOOKUP(A1298,'Medical Examinations'!A1296:M3638,8,FALSE)</f>
        <v>No</v>
      </c>
      <c r="J1298" s="35" t="str">
        <f>VLOOKUP(A1298,'Medical Examinations'!A1296:M3638,9,FALSE)</f>
        <v>OBESITY</v>
      </c>
      <c r="K1298" s="35" t="str">
        <f>VLOOKUP(A1298,'Medical Examinations'!A1296:M3638,10,FALSE)</f>
        <v>PREDIABETES</v>
      </c>
      <c r="L1298" s="47">
        <f>VLOOKUP(A1298,'Hospitalisation Details'!A297:M2639,12,FALSE)</f>
        <v>34283</v>
      </c>
      <c r="M1298" s="34">
        <f>VLOOKUP(A183,'Hospitalisation Details'!A181:M2523,6,FALSE)</f>
        <v>36910.61</v>
      </c>
      <c r="N1298" s="35" t="str">
        <f>VLOOKUP(A287,'Hospitalisation Details'!A285:M2627,7,FALSE)</f>
        <v>tier - 2</v>
      </c>
      <c r="O1298" s="35" t="str">
        <f>VLOOKUP(A299,'Hospitalisation Details'!A297:M2639,8,FALSE)</f>
        <v>tier - 1</v>
      </c>
      <c r="P1298" s="35" t="str">
        <f>VLOOKUP(A299,'Hospitalisation Details'!A297:M2639,9,FALSE)</f>
        <v>R1011</v>
      </c>
      <c r="Q1298" s="35">
        <f ca="1">VLOOKUP(A1298,'Hospitalisation Details'!A297:M2639,13,FALSE)</f>
        <v>31</v>
      </c>
      <c r="R1298" s="32"/>
    </row>
    <row r="1299" spans="1:18" ht="15.75" x14ac:dyDescent="0.25">
      <c r="A1299" s="43" t="s">
        <v>1065</v>
      </c>
      <c r="B1299" s="35" t="str">
        <f>VLOOKUP(A1299,'Customer Names'!A1296:D3631,3,FALSE)</f>
        <v>Shell</v>
      </c>
      <c r="C1299" s="35">
        <f>VLOOKUP(A1299,'Medical Examinations'!A1297:M3639,2,FALSE)</f>
        <v>38.479999999999997</v>
      </c>
      <c r="D1299" s="35">
        <f>VLOOKUP(A1299,'Medical Examinations'!A1297:M3639,3,FALSE)</f>
        <v>6.02</v>
      </c>
      <c r="E1299" s="35" t="str">
        <f>VLOOKUP(A1299,'Medical Examinations'!A1297:M3639,4,FALSE)</f>
        <v>No</v>
      </c>
      <c r="F1299" s="35" t="str">
        <f>VLOOKUP(A1299,'Medical Examinations'!A1297:M3639,5,FALSE)</f>
        <v>No</v>
      </c>
      <c r="G1299" s="35" t="str">
        <f>VLOOKUP(A1299,'Medical Examinations'!A1297:M3639,6,FALSE)</f>
        <v>No</v>
      </c>
      <c r="H1299" s="35">
        <f>VLOOKUP(A1299,'Medical Examinations'!$A$2:$M$2344,7,FALSE)</f>
        <v>1</v>
      </c>
      <c r="I1299" s="35" t="str">
        <f>VLOOKUP(A1299,'Medical Examinations'!A1297:M3639,8,FALSE)</f>
        <v>No</v>
      </c>
      <c r="J1299" s="35" t="str">
        <f>VLOOKUP(A1299,'Medical Examinations'!A1297:M3639,9,FALSE)</f>
        <v>OBESITY</v>
      </c>
      <c r="K1299" s="35" t="str">
        <f>VLOOKUP(A1299,'Medical Examinations'!A1297:M3639,10,FALSE)</f>
        <v>PREDIABETES</v>
      </c>
      <c r="L1299" s="47">
        <f>VLOOKUP(A1299,'Hospitalisation Details'!A298:M2640,12,FALSE)</f>
        <v>33856</v>
      </c>
      <c r="M1299" s="34">
        <f>VLOOKUP(A184,'Hospitalisation Details'!A182:M2524,6,FALSE)</f>
        <v>36898.730000000003</v>
      </c>
      <c r="N1299" s="35" t="str">
        <f>VLOOKUP(A288,'Hospitalisation Details'!A286:M2628,7,FALSE)</f>
        <v>tier - 2</v>
      </c>
      <c r="O1299" s="35" t="str">
        <f>VLOOKUP(A300,'Hospitalisation Details'!A298:M2640,8,FALSE)</f>
        <v>tier - 2</v>
      </c>
      <c r="P1299" s="35" t="str">
        <f>VLOOKUP(A300,'Hospitalisation Details'!A298:M2640,9,FALSE)</f>
        <v>R1012</v>
      </c>
      <c r="Q1299" s="35">
        <f ca="1">VLOOKUP(A1299,'Hospitalisation Details'!A298:M2640,13,FALSE)</f>
        <v>32</v>
      </c>
      <c r="R1299" s="32"/>
    </row>
    <row r="1300" spans="1:18" ht="15.75" x14ac:dyDescent="0.25">
      <c r="A1300" s="42" t="s">
        <v>1064</v>
      </c>
      <c r="B1300" s="35" t="str">
        <f>VLOOKUP(A1300,'Customer Names'!A1297:D3632,3,FALSE)</f>
        <v>Rao</v>
      </c>
      <c r="C1300" s="35">
        <f>VLOOKUP(A1300,'Medical Examinations'!A1298:M3640,2,FALSE)</f>
        <v>36.200000000000003</v>
      </c>
      <c r="D1300" s="35">
        <f>VLOOKUP(A1300,'Medical Examinations'!A1298:M3640,3,FALSE)</f>
        <v>4.62</v>
      </c>
      <c r="E1300" s="35" t="str">
        <f>VLOOKUP(A1300,'Medical Examinations'!A1298:M3640,4,FALSE)</f>
        <v>No</v>
      </c>
      <c r="F1300" s="35" t="str">
        <f>VLOOKUP(A1300,'Medical Examinations'!A1298:M3640,5,FALSE)</f>
        <v>No</v>
      </c>
      <c r="G1300" s="35" t="str">
        <f>VLOOKUP(A1300,'Medical Examinations'!A1298:M3640,6,FALSE)</f>
        <v>No</v>
      </c>
      <c r="H1300" s="35">
        <f>VLOOKUP(A1300,'Medical Examinations'!$A$2:$M$2344,7,FALSE)</f>
        <v>2</v>
      </c>
      <c r="I1300" s="35" t="str">
        <f>VLOOKUP(A1300,'Medical Examinations'!A1298:M3640,8,FALSE)</f>
        <v>No</v>
      </c>
      <c r="J1300" s="35" t="str">
        <f>VLOOKUP(A1300,'Medical Examinations'!A1298:M3640,9,FALSE)</f>
        <v>OBESITY</v>
      </c>
      <c r="K1300" s="35" t="str">
        <f>VLOOKUP(A1300,'Medical Examinations'!A1298:M3640,10,FALSE)</f>
        <v>NORMAL</v>
      </c>
      <c r="L1300" s="47">
        <f>VLOOKUP(A1300,'Hospitalisation Details'!A299:M2641,12,FALSE)</f>
        <v>26659</v>
      </c>
      <c r="M1300" s="34">
        <f>VLOOKUP(A185,'Hospitalisation Details'!A183:M2525,6,FALSE)</f>
        <v>36889.99</v>
      </c>
      <c r="N1300" s="35" t="str">
        <f>VLOOKUP(A289,'Hospitalisation Details'!A287:M2629,7,FALSE)</f>
        <v>tier - 2</v>
      </c>
      <c r="O1300" s="35" t="str">
        <f>VLOOKUP(A301,'Hospitalisation Details'!A299:M2641,8,FALSE)</f>
        <v>tier - 1</v>
      </c>
      <c r="P1300" s="35" t="str">
        <f>VLOOKUP(A301,'Hospitalisation Details'!A299:M2641,9,FALSE)</f>
        <v>R1024</v>
      </c>
      <c r="Q1300" s="35">
        <f ca="1">VLOOKUP(A1300,'Hospitalisation Details'!A299:M2641,13,FALSE)</f>
        <v>52</v>
      </c>
      <c r="R1300" s="32"/>
    </row>
    <row r="1301" spans="1:18" ht="15.75" x14ac:dyDescent="0.25">
      <c r="A1301" s="43" t="s">
        <v>1063</v>
      </c>
      <c r="B1301" s="35" t="str">
        <f>VLOOKUP(A1301,'Customer Names'!A1298:D3633,3,FALSE)</f>
        <v>Myers</v>
      </c>
      <c r="C1301" s="35">
        <f>VLOOKUP(A1301,'Medical Examinations'!A1299:M3641,2,FALSE)</f>
        <v>27.13</v>
      </c>
      <c r="D1301" s="35">
        <f>VLOOKUP(A1301,'Medical Examinations'!A1299:M3641,3,FALSE)</f>
        <v>5.59</v>
      </c>
      <c r="E1301" s="35" t="str">
        <f>VLOOKUP(A1301,'Medical Examinations'!A1299:M3641,4,FALSE)</f>
        <v>No</v>
      </c>
      <c r="F1301" s="35" t="str">
        <f>VLOOKUP(A1301,'Medical Examinations'!A1299:M3641,5,FALSE)</f>
        <v>No</v>
      </c>
      <c r="G1301" s="35" t="str">
        <f>VLOOKUP(A1301,'Medical Examinations'!A1299:M3641,6,FALSE)</f>
        <v>No</v>
      </c>
      <c r="H1301" s="35">
        <f>VLOOKUP(A1301,'Medical Examinations'!$A$2:$M$2344,7,FALSE)</f>
        <v>1</v>
      </c>
      <c r="I1301" s="35" t="str">
        <f>VLOOKUP(A1301,'Medical Examinations'!A1299:M3641,8,FALSE)</f>
        <v>No</v>
      </c>
      <c r="J1301" s="35" t="str">
        <f>VLOOKUP(A1301,'Medical Examinations'!A1299:M3641,9,FALSE)</f>
        <v>OVERWEIGHT</v>
      </c>
      <c r="K1301" s="35" t="str">
        <f>VLOOKUP(A1301,'Medical Examinations'!A1299:M3641,10,FALSE)</f>
        <v>NORMAL</v>
      </c>
      <c r="L1301" s="47">
        <f>VLOOKUP(A1301,'Hospitalisation Details'!A300:M2642,12,FALSE)</f>
        <v>30852</v>
      </c>
      <c r="M1301" s="34">
        <f>VLOOKUP(A186,'Hospitalisation Details'!A184:M2526,6,FALSE)</f>
        <v>36837.47</v>
      </c>
      <c r="N1301" s="35" t="str">
        <f>VLOOKUP(A290,'Hospitalisation Details'!A288:M2630,7,FALSE)</f>
        <v>tier - 2</v>
      </c>
      <c r="O1301" s="35" t="str">
        <f>VLOOKUP(A302,'Hospitalisation Details'!A300:M2642,8,FALSE)</f>
        <v>tier - 1</v>
      </c>
      <c r="P1301" s="35" t="str">
        <f>VLOOKUP(A302,'Hospitalisation Details'!A300:M2642,9,FALSE)</f>
        <v>R1011</v>
      </c>
      <c r="Q1301" s="35">
        <f ca="1">VLOOKUP(A1301,'Hospitalisation Details'!A300:M2642,13,FALSE)</f>
        <v>40</v>
      </c>
      <c r="R1301" s="32"/>
    </row>
    <row r="1302" spans="1:18" ht="15.75" x14ac:dyDescent="0.25">
      <c r="A1302" s="42" t="s">
        <v>1062</v>
      </c>
      <c r="B1302" s="35" t="str">
        <f>VLOOKUP(A1302,'Customer Names'!A1299:D3634,3,FALSE)</f>
        <v>McLean</v>
      </c>
      <c r="C1302" s="35">
        <f>VLOOKUP(A1302,'Medical Examinations'!A1300:M3642,2,FALSE)</f>
        <v>20.75</v>
      </c>
      <c r="D1302" s="35">
        <f>VLOOKUP(A1302,'Medical Examinations'!A1300:M3642,3,FALSE)</f>
        <v>5.18</v>
      </c>
      <c r="E1302" s="35" t="str">
        <f>VLOOKUP(A1302,'Medical Examinations'!A1300:M3642,4,FALSE)</f>
        <v>yes</v>
      </c>
      <c r="F1302" s="35" t="str">
        <f>VLOOKUP(A1302,'Medical Examinations'!A1300:M3642,5,FALSE)</f>
        <v>No</v>
      </c>
      <c r="G1302" s="35" t="str">
        <f>VLOOKUP(A1302,'Medical Examinations'!A1300:M3642,6,FALSE)</f>
        <v>No</v>
      </c>
      <c r="H1302" s="35">
        <f>VLOOKUP(A1302,'Medical Examinations'!$A$2:$M$2344,7,FALSE)</f>
        <v>2</v>
      </c>
      <c r="I1302" s="35" t="str">
        <f>VLOOKUP(A1302,'Medical Examinations'!A1300:M3642,8,FALSE)</f>
        <v>No</v>
      </c>
      <c r="J1302" s="35" t="str">
        <f>VLOOKUP(A1302,'Medical Examinations'!A1300:M3642,9,FALSE)</f>
        <v>NORMAL WEIGHT</v>
      </c>
      <c r="K1302" s="35" t="str">
        <f>VLOOKUP(A1302,'Medical Examinations'!A1300:M3642,10,FALSE)</f>
        <v>NORMAL</v>
      </c>
      <c r="L1302" s="47">
        <f>VLOOKUP(A1302,'Hospitalisation Details'!A301:M2643,12,FALSE)</f>
        <v>24270</v>
      </c>
      <c r="M1302" s="34">
        <f>VLOOKUP(A187,'Hospitalisation Details'!A185:M2527,6,FALSE)</f>
        <v>36795.29</v>
      </c>
      <c r="N1302" s="35" t="str">
        <f>VLOOKUP(A291,'Hospitalisation Details'!A289:M2631,7,FALSE)</f>
        <v>tier - 2</v>
      </c>
      <c r="O1302" s="35" t="str">
        <f>VLOOKUP(A303,'Hospitalisation Details'!A301:M2643,8,FALSE)</f>
        <v>tier - 3</v>
      </c>
      <c r="P1302" s="35" t="str">
        <f>VLOOKUP(A303,'Hospitalisation Details'!A301:M2643,9,FALSE)</f>
        <v>R1011</v>
      </c>
      <c r="Q1302" s="35">
        <f ca="1">VLOOKUP(A1302,'Hospitalisation Details'!A301:M2643,13,FALSE)</f>
        <v>58</v>
      </c>
      <c r="R1302" s="32"/>
    </row>
    <row r="1303" spans="1:18" ht="15.75" x14ac:dyDescent="0.25">
      <c r="A1303" s="43" t="s">
        <v>1061</v>
      </c>
      <c r="B1303" s="35" t="str">
        <f>VLOOKUP(A1303,'Customer Names'!A1300:D3635,3,FALSE)</f>
        <v>Gomez</v>
      </c>
      <c r="C1303" s="35">
        <f>VLOOKUP(A1303,'Medical Examinations'!A1301:M3643,2,FALSE)</f>
        <v>26.6</v>
      </c>
      <c r="D1303" s="35">
        <f>VLOOKUP(A1303,'Medical Examinations'!A1301:M3643,3,FALSE)</f>
        <v>6.29</v>
      </c>
      <c r="E1303" s="35" t="str">
        <f>VLOOKUP(A1303,'Medical Examinations'!A1301:M3643,4,FALSE)</f>
        <v>No</v>
      </c>
      <c r="F1303" s="35" t="str">
        <f>VLOOKUP(A1303,'Medical Examinations'!A1301:M3643,5,FALSE)</f>
        <v>No</v>
      </c>
      <c r="G1303" s="35" t="str">
        <f>VLOOKUP(A1303,'Medical Examinations'!A1301:M3643,6,FALSE)</f>
        <v>No</v>
      </c>
      <c r="H1303" s="35">
        <f>VLOOKUP(A1303,'Medical Examinations'!$A$2:$M$2344,7,FALSE)</f>
        <v>2</v>
      </c>
      <c r="I1303" s="35" t="str">
        <f>VLOOKUP(A1303,'Medical Examinations'!A1301:M3643,8,FALSE)</f>
        <v>No</v>
      </c>
      <c r="J1303" s="35" t="str">
        <f>VLOOKUP(A1303,'Medical Examinations'!A1301:M3643,9,FALSE)</f>
        <v>OVERWEIGHT</v>
      </c>
      <c r="K1303" s="35" t="str">
        <f>VLOOKUP(A1303,'Medical Examinations'!A1301:M3643,10,FALSE)</f>
        <v>PREDIABETES</v>
      </c>
      <c r="L1303" s="47">
        <f>VLOOKUP(A1303,'Hospitalisation Details'!A302:M2644,12,FALSE)</f>
        <v>26546</v>
      </c>
      <c r="M1303" s="34">
        <f>VLOOKUP(A188,'Hospitalisation Details'!A186:M2528,6,FALSE)</f>
        <v>36786.370000000003</v>
      </c>
      <c r="N1303" s="35" t="str">
        <f>VLOOKUP(A292,'Hospitalisation Details'!A290:M2632,7,FALSE)</f>
        <v>tier - 2</v>
      </c>
      <c r="O1303" s="35" t="str">
        <f>VLOOKUP(A304,'Hospitalisation Details'!A302:M2644,8,FALSE)</f>
        <v>tier - 2</v>
      </c>
      <c r="P1303" s="35" t="str">
        <f>VLOOKUP(A304,'Hospitalisation Details'!A302:M2644,9,FALSE)</f>
        <v>R1011</v>
      </c>
      <c r="Q1303" s="35">
        <f ca="1">VLOOKUP(A1303,'Hospitalisation Details'!A302:M2644,13,FALSE)</f>
        <v>52</v>
      </c>
      <c r="R1303" s="32"/>
    </row>
    <row r="1304" spans="1:18" ht="15.75" x14ac:dyDescent="0.25">
      <c r="A1304" s="42" t="s">
        <v>1060</v>
      </c>
      <c r="B1304" s="35" t="str">
        <f>VLOOKUP(A1304,'Customer Names'!A1301:D3636,3,FALSE)</f>
        <v>Hemingway</v>
      </c>
      <c r="C1304" s="35">
        <f>VLOOKUP(A1304,'Medical Examinations'!A1302:M3644,2,FALSE)</f>
        <v>25.3</v>
      </c>
      <c r="D1304" s="35">
        <f>VLOOKUP(A1304,'Medical Examinations'!A1302:M3644,3,FALSE)</f>
        <v>4.49</v>
      </c>
      <c r="E1304" s="35" t="str">
        <f>VLOOKUP(A1304,'Medical Examinations'!A1302:M3644,4,FALSE)</f>
        <v>No</v>
      </c>
      <c r="F1304" s="35" t="str">
        <f>VLOOKUP(A1304,'Medical Examinations'!A1302:M3644,5,FALSE)</f>
        <v>No</v>
      </c>
      <c r="G1304" s="35" t="str">
        <f>VLOOKUP(A1304,'Medical Examinations'!A1302:M3644,6,FALSE)</f>
        <v>No</v>
      </c>
      <c r="H1304" s="35">
        <f>VLOOKUP(A1304,'Medical Examinations'!$A$2:$M$2344,7,FALSE)</f>
        <v>2</v>
      </c>
      <c r="I1304" s="35" t="str">
        <f>VLOOKUP(A1304,'Medical Examinations'!A1302:M3644,8,FALSE)</f>
        <v>No</v>
      </c>
      <c r="J1304" s="35" t="str">
        <f>VLOOKUP(A1304,'Medical Examinations'!A1302:M3644,9,FALSE)</f>
        <v>OVERWEIGHT</v>
      </c>
      <c r="K1304" s="35" t="str">
        <f>VLOOKUP(A1304,'Medical Examinations'!A1302:M3644,10,FALSE)</f>
        <v>NORMAL</v>
      </c>
      <c r="L1304" s="47">
        <f>VLOOKUP(A1304,'Hospitalisation Details'!A303:M2645,12,FALSE)</f>
        <v>26551</v>
      </c>
      <c r="M1304" s="34">
        <f>VLOOKUP(A189,'Hospitalisation Details'!A187:M2529,6,FALSE)</f>
        <v>36580.28</v>
      </c>
      <c r="N1304" s="35" t="str">
        <f>VLOOKUP(A293,'Hospitalisation Details'!A291:M2633,7,FALSE)</f>
        <v>tier - 2</v>
      </c>
      <c r="O1304" s="35" t="str">
        <f>VLOOKUP(A305,'Hospitalisation Details'!A303:M2645,8,FALSE)</f>
        <v>tier - 1</v>
      </c>
      <c r="P1304" s="35" t="str">
        <f>VLOOKUP(A305,'Hospitalisation Details'!A303:M2645,9,FALSE)</f>
        <v>R1011</v>
      </c>
      <c r="Q1304" s="35">
        <f ca="1">VLOOKUP(A1304,'Hospitalisation Details'!A303:M2645,13,FALSE)</f>
        <v>52</v>
      </c>
      <c r="R1304" s="32"/>
    </row>
    <row r="1305" spans="1:18" ht="15.75" x14ac:dyDescent="0.25">
      <c r="A1305" s="43" t="s">
        <v>1059</v>
      </c>
      <c r="B1305" s="35" t="str">
        <f>VLOOKUP(A1305,'Customer Names'!A1302:D3637,3,FALSE)</f>
        <v>Pett</v>
      </c>
      <c r="C1305" s="35">
        <f>VLOOKUP(A1305,'Medical Examinations'!A1303:M3645,2,FALSE)</f>
        <v>18.84</v>
      </c>
      <c r="D1305" s="35">
        <f>VLOOKUP(A1305,'Medical Examinations'!A1303:M3645,3,FALSE)</f>
        <v>11.82</v>
      </c>
      <c r="E1305" s="35" t="str">
        <f>VLOOKUP(A1305,'Medical Examinations'!A1303:M3645,4,FALSE)</f>
        <v>yes</v>
      </c>
      <c r="F1305" s="35" t="str">
        <f>VLOOKUP(A1305,'Medical Examinations'!A1303:M3645,5,FALSE)</f>
        <v>No</v>
      </c>
      <c r="G1305" s="35" t="str">
        <f>VLOOKUP(A1305,'Medical Examinations'!A1303:M3645,6,FALSE)</f>
        <v>Yes</v>
      </c>
      <c r="H1305" s="35">
        <f>VLOOKUP(A1305,'Medical Examinations'!$A$2:$M$2344,7,FALSE)</f>
        <v>1</v>
      </c>
      <c r="I1305" s="35" t="str">
        <f>VLOOKUP(A1305,'Medical Examinations'!A1303:M3645,8,FALSE)</f>
        <v>No</v>
      </c>
      <c r="J1305" s="35" t="str">
        <f>VLOOKUP(A1305,'Medical Examinations'!A1303:M3645,9,FALSE)</f>
        <v>NORMAL WEIGHT</v>
      </c>
      <c r="K1305" s="35" t="str">
        <f>VLOOKUP(A1305,'Medical Examinations'!A1303:M3645,10,FALSE)</f>
        <v>DIABETES</v>
      </c>
      <c r="L1305" s="47">
        <f>VLOOKUP(A1305,'Hospitalisation Details'!A304:M2646,12,FALSE)</f>
        <v>23278</v>
      </c>
      <c r="M1305" s="34">
        <f>VLOOKUP(A190,'Hospitalisation Details'!A188:M2530,6,FALSE)</f>
        <v>36572.800000000003</v>
      </c>
      <c r="N1305" s="35" t="str">
        <f>VLOOKUP(A294,'Hospitalisation Details'!A292:M2634,7,FALSE)</f>
        <v>tier - 1</v>
      </c>
      <c r="O1305" s="35" t="str">
        <f>VLOOKUP(A306,'Hospitalisation Details'!A304:M2646,8,FALSE)</f>
        <v>tier - 1</v>
      </c>
      <c r="P1305" s="35" t="str">
        <f>VLOOKUP(A306,'Hospitalisation Details'!A304:M2646,9,FALSE)</f>
        <v>R1011</v>
      </c>
      <c r="Q1305" s="35">
        <f ca="1">VLOOKUP(A1305,'Hospitalisation Details'!A304:M2646,13,FALSE)</f>
        <v>61</v>
      </c>
      <c r="R1305" s="32"/>
    </row>
    <row r="1306" spans="1:18" ht="15.75" x14ac:dyDescent="0.25">
      <c r="A1306" s="42" t="s">
        <v>1058</v>
      </c>
      <c r="B1306" s="35" t="str">
        <f>VLOOKUP(A1306,'Customer Names'!A1303:D3638,3,FALSE)</f>
        <v>Meingast</v>
      </c>
      <c r="C1306" s="35">
        <f>VLOOKUP(A1306,'Medical Examinations'!A1304:M3646,2,FALSE)</f>
        <v>19.57</v>
      </c>
      <c r="D1306" s="35">
        <f>VLOOKUP(A1306,'Medical Examinations'!A1304:M3646,3,FALSE)</f>
        <v>7.41</v>
      </c>
      <c r="E1306" s="35" t="str">
        <f>VLOOKUP(A1306,'Medical Examinations'!A1304:M3646,4,FALSE)</f>
        <v>yes</v>
      </c>
      <c r="F1306" s="35" t="str">
        <f>VLOOKUP(A1306,'Medical Examinations'!A1304:M3646,5,FALSE)</f>
        <v>No</v>
      </c>
      <c r="G1306" s="35" t="str">
        <f>VLOOKUP(A1306,'Medical Examinations'!A1304:M3646,6,FALSE)</f>
        <v>No</v>
      </c>
      <c r="H1306" s="35">
        <f>VLOOKUP(A1306,'Medical Examinations'!$A$2:$M$2344,7,FALSE)</f>
        <v>1</v>
      </c>
      <c r="I1306" s="35" t="str">
        <f>VLOOKUP(A1306,'Medical Examinations'!A1304:M3646,8,FALSE)</f>
        <v>No</v>
      </c>
      <c r="J1306" s="35" t="str">
        <f>VLOOKUP(A1306,'Medical Examinations'!A1304:M3646,9,FALSE)</f>
        <v>NORMAL WEIGHT</v>
      </c>
      <c r="K1306" s="35" t="str">
        <f>VLOOKUP(A1306,'Medical Examinations'!A1304:M3646,10,FALSE)</f>
        <v>DIABETES</v>
      </c>
      <c r="L1306" s="47">
        <f>VLOOKUP(A1306,'Hospitalisation Details'!A305:M2647,12,FALSE)</f>
        <v>27665</v>
      </c>
      <c r="M1306" s="34">
        <f>VLOOKUP(A191,'Hospitalisation Details'!A189:M2531,6,FALSE)</f>
        <v>36541.550000000003</v>
      </c>
      <c r="N1306" s="35" t="str">
        <f>VLOOKUP(A295,'Hospitalisation Details'!A293:M2635,7,FALSE)</f>
        <v>tier - 1</v>
      </c>
      <c r="O1306" s="35" t="str">
        <f>VLOOKUP(A307,'Hospitalisation Details'!A305:M2647,8,FALSE)</f>
        <v>tier - 1</v>
      </c>
      <c r="P1306" s="35" t="str">
        <f>VLOOKUP(A307,'Hospitalisation Details'!A305:M2647,9,FALSE)</f>
        <v>R1011</v>
      </c>
      <c r="Q1306" s="35">
        <f ca="1">VLOOKUP(A1306,'Hospitalisation Details'!A305:M2647,13,FALSE)</f>
        <v>49</v>
      </c>
      <c r="R1306" s="32"/>
    </row>
    <row r="1307" spans="1:18" ht="15.75" x14ac:dyDescent="0.25">
      <c r="A1307" s="43" t="s">
        <v>1057</v>
      </c>
      <c r="B1307" s="35" t="str">
        <f>VLOOKUP(A1307,'Customer Names'!A1304:D3639,3,FALSE)</f>
        <v>McCarthy</v>
      </c>
      <c r="C1307" s="35">
        <f>VLOOKUP(A1307,'Medical Examinations'!A1305:M3647,2,FALSE)</f>
        <v>30.495000000000001</v>
      </c>
      <c r="D1307" s="35">
        <f>VLOOKUP(A1307,'Medical Examinations'!A1305:M3647,3,FALSE)</f>
        <v>5.97</v>
      </c>
      <c r="E1307" s="35" t="str">
        <f>VLOOKUP(A1307,'Medical Examinations'!A1305:M3647,4,FALSE)</f>
        <v>No</v>
      </c>
      <c r="F1307" s="35" t="str">
        <f>VLOOKUP(A1307,'Medical Examinations'!A1305:M3647,5,FALSE)</f>
        <v>No</v>
      </c>
      <c r="G1307" s="35" t="str">
        <f>VLOOKUP(A1307,'Medical Examinations'!A1305:M3647,6,FALSE)</f>
        <v>No</v>
      </c>
      <c r="H1307" s="35">
        <f>VLOOKUP(A1307,'Medical Examinations'!$A$2:$M$2344,7,FALSE)</f>
        <v>0</v>
      </c>
      <c r="I1307" s="35" t="str">
        <f>VLOOKUP(A1307,'Medical Examinations'!A1305:M3647,8,FALSE)</f>
        <v>No</v>
      </c>
      <c r="J1307" s="35" t="str">
        <f>VLOOKUP(A1307,'Medical Examinations'!A1305:M3647,9,FALSE)</f>
        <v>OBESITY</v>
      </c>
      <c r="K1307" s="35" t="str">
        <f>VLOOKUP(A1307,'Medical Examinations'!A1305:M3647,10,FALSE)</f>
        <v>PREDIABETES</v>
      </c>
      <c r="L1307" s="47">
        <f>VLOOKUP(A1307,'Hospitalisation Details'!A306:M2648,12,FALSE)</f>
        <v>28372</v>
      </c>
      <c r="M1307" s="34">
        <f>VLOOKUP(A192,'Hospitalisation Details'!A190:M2532,6,FALSE)</f>
        <v>36445.550000000003</v>
      </c>
      <c r="N1307" s="35" t="str">
        <f>VLOOKUP(A296,'Hospitalisation Details'!A294:M2636,7,FALSE)</f>
        <v>tier - 1</v>
      </c>
      <c r="O1307" s="35" t="str">
        <f>VLOOKUP(A308,'Hospitalisation Details'!A306:M2648,8,FALSE)</f>
        <v>tier - 2</v>
      </c>
      <c r="P1307" s="35" t="str">
        <f>VLOOKUP(A308,'Hospitalisation Details'!A306:M2648,9,FALSE)</f>
        <v>R1013</v>
      </c>
      <c r="Q1307" s="35">
        <f ca="1">VLOOKUP(A1307,'Hospitalisation Details'!A306:M2648,13,FALSE)</f>
        <v>47</v>
      </c>
      <c r="R1307" s="32"/>
    </row>
    <row r="1308" spans="1:18" ht="15.75" x14ac:dyDescent="0.25">
      <c r="A1308" s="42" t="s">
        <v>1056</v>
      </c>
      <c r="B1308" s="35" t="str">
        <f>VLOOKUP(A1308,'Customer Names'!A1305:D3640,3,FALSE)</f>
        <v>Boyle</v>
      </c>
      <c r="C1308" s="35">
        <f>VLOOKUP(A1308,'Medical Examinations'!A1306:M3648,2,FALSE)</f>
        <v>30.114999999999998</v>
      </c>
      <c r="D1308" s="35">
        <f>VLOOKUP(A1308,'Medical Examinations'!A1306:M3648,3,FALSE)</f>
        <v>5.74</v>
      </c>
      <c r="E1308" s="35" t="str">
        <f>VLOOKUP(A1308,'Medical Examinations'!A1306:M3648,4,FALSE)</f>
        <v>No</v>
      </c>
      <c r="F1308" s="35" t="str">
        <f>VLOOKUP(A1308,'Medical Examinations'!A1306:M3648,5,FALSE)</f>
        <v>No</v>
      </c>
      <c r="G1308" s="35" t="str">
        <f>VLOOKUP(A1308,'Medical Examinations'!A1306:M3648,6,FALSE)</f>
        <v>Yes</v>
      </c>
      <c r="H1308" s="35">
        <f>VLOOKUP(A1308,'Medical Examinations'!$A$2:$M$2344,7,FALSE)</f>
        <v>1</v>
      </c>
      <c r="I1308" s="35" t="str">
        <f>VLOOKUP(A1308,'Medical Examinations'!A1306:M3648,8,FALSE)</f>
        <v>No</v>
      </c>
      <c r="J1308" s="35" t="str">
        <f>VLOOKUP(A1308,'Medical Examinations'!A1306:M3648,9,FALSE)</f>
        <v>OBESITY</v>
      </c>
      <c r="K1308" s="35" t="str">
        <f>VLOOKUP(A1308,'Medical Examinations'!A1306:M3648,10,FALSE)</f>
        <v>PREDIABETES</v>
      </c>
      <c r="L1308" s="47">
        <f>VLOOKUP(A1308,'Hospitalisation Details'!A307:M2649,12,FALSE)</f>
        <v>29017</v>
      </c>
      <c r="M1308" s="34">
        <f>VLOOKUP(A193,'Hospitalisation Details'!A191:M2533,6,FALSE)</f>
        <v>36397.58</v>
      </c>
      <c r="N1308" s="35" t="str">
        <f>VLOOKUP(A297,'Hospitalisation Details'!A295:M2637,7,FALSE)</f>
        <v>tier - 2</v>
      </c>
      <c r="O1308" s="35" t="str">
        <f>VLOOKUP(A309,'Hospitalisation Details'!A307:M2649,8,FALSE)</f>
        <v>tier - 1</v>
      </c>
      <c r="P1308" s="35" t="str">
        <f>VLOOKUP(A309,'Hospitalisation Details'!A307:M2649,9,FALSE)</f>
        <v>R1011</v>
      </c>
      <c r="Q1308" s="35">
        <f ca="1">VLOOKUP(A1308,'Hospitalisation Details'!A307:M2649,13,FALSE)</f>
        <v>45</v>
      </c>
      <c r="R1308" s="32"/>
    </row>
    <row r="1309" spans="1:18" ht="15.75" x14ac:dyDescent="0.25">
      <c r="A1309" s="43" t="s">
        <v>1055</v>
      </c>
      <c r="B1309" s="35" t="str">
        <f>VLOOKUP(A1309,'Customer Names'!A1306:D3641,3,FALSE)</f>
        <v>Gundersen</v>
      </c>
      <c r="C1309" s="35">
        <f>VLOOKUP(A1309,'Medical Examinations'!A1307:M3649,2,FALSE)</f>
        <v>24.78</v>
      </c>
      <c r="D1309" s="35">
        <f>VLOOKUP(A1309,'Medical Examinations'!A1307:M3649,3,FALSE)</f>
        <v>9.85</v>
      </c>
      <c r="E1309" s="35" t="str">
        <f>VLOOKUP(A1309,'Medical Examinations'!A1307:M3649,4,FALSE)</f>
        <v>No</v>
      </c>
      <c r="F1309" s="35" t="str">
        <f>VLOOKUP(A1309,'Medical Examinations'!A1307:M3649,5,FALSE)</f>
        <v>No</v>
      </c>
      <c r="G1309" s="35" t="str">
        <f>VLOOKUP(A1309,'Medical Examinations'!A1307:M3649,6,FALSE)</f>
        <v>No</v>
      </c>
      <c r="H1309" s="35">
        <f>VLOOKUP(A1309,'Medical Examinations'!$A$2:$M$2344,7,FALSE)</f>
        <v>0</v>
      </c>
      <c r="I1309" s="35" t="str">
        <f>VLOOKUP(A1309,'Medical Examinations'!A1307:M3649,8,FALSE)</f>
        <v>No</v>
      </c>
      <c r="J1309" s="35" t="str">
        <f>VLOOKUP(A1309,'Medical Examinations'!A1307:M3649,9,FALSE)</f>
        <v>NORMAL WEIGHT</v>
      </c>
      <c r="K1309" s="35" t="str">
        <f>VLOOKUP(A1309,'Medical Examinations'!A1307:M3649,10,FALSE)</f>
        <v>DIABETES</v>
      </c>
      <c r="L1309" s="47">
        <f>VLOOKUP(A1309,'Hospitalisation Details'!A308:M2650,12,FALSE)</f>
        <v>26194</v>
      </c>
      <c r="M1309" s="34">
        <f>VLOOKUP(A194,'Hospitalisation Details'!A192:M2534,6,FALSE)</f>
        <v>36350.71</v>
      </c>
      <c r="N1309" s="35" t="str">
        <f>VLOOKUP(A298,'Hospitalisation Details'!A296:M2638,7,FALSE)</f>
        <v>tier - 2</v>
      </c>
      <c r="O1309" s="35" t="str">
        <f>VLOOKUP(A310,'Hospitalisation Details'!A308:M2650,8,FALSE)</f>
        <v>tier - 3</v>
      </c>
      <c r="P1309" s="35" t="str">
        <f>VLOOKUP(A310,'Hospitalisation Details'!A308:M2650,9,FALSE)</f>
        <v>R1011</v>
      </c>
      <c r="Q1309" s="35">
        <f ca="1">VLOOKUP(A1309,'Hospitalisation Details'!A308:M2650,13,FALSE)</f>
        <v>53</v>
      </c>
      <c r="R1309" s="32"/>
    </row>
    <row r="1310" spans="1:18" ht="15.75" x14ac:dyDescent="0.25">
      <c r="A1310" s="42" t="s">
        <v>1054</v>
      </c>
      <c r="B1310" s="35" t="str">
        <f>VLOOKUP(A1310,'Customer Names'!A1307:D3642,3,FALSE)</f>
        <v>Wolswinkel</v>
      </c>
      <c r="C1310" s="35">
        <f>VLOOKUP(A1310,'Medical Examinations'!A1308:M3650,2,FALSE)</f>
        <v>24.77</v>
      </c>
      <c r="D1310" s="35">
        <f>VLOOKUP(A1310,'Medical Examinations'!A1308:M3650,3,FALSE)</f>
        <v>7.59</v>
      </c>
      <c r="E1310" s="35" t="str">
        <f>VLOOKUP(A1310,'Medical Examinations'!A1308:M3650,4,FALSE)</f>
        <v>No</v>
      </c>
      <c r="F1310" s="35" t="str">
        <f>VLOOKUP(A1310,'Medical Examinations'!A1308:M3650,5,FALSE)</f>
        <v>No</v>
      </c>
      <c r="G1310" s="35" t="str">
        <f>VLOOKUP(A1310,'Medical Examinations'!A1308:M3650,6,FALSE)</f>
        <v>No</v>
      </c>
      <c r="H1310" s="35">
        <f>VLOOKUP(A1310,'Medical Examinations'!$A$2:$M$2344,7,FALSE)</f>
        <v>0</v>
      </c>
      <c r="I1310" s="35" t="str">
        <f>VLOOKUP(A1310,'Medical Examinations'!A1308:M3650,8,FALSE)</f>
        <v>No</v>
      </c>
      <c r="J1310" s="35" t="str">
        <f>VLOOKUP(A1310,'Medical Examinations'!A1308:M3650,9,FALSE)</f>
        <v>NORMAL WEIGHT</v>
      </c>
      <c r="K1310" s="35" t="str">
        <f>VLOOKUP(A1310,'Medical Examinations'!A1308:M3650,10,FALSE)</f>
        <v>DIABETES</v>
      </c>
      <c r="L1310" s="47">
        <f>VLOOKUP(A1310,'Hospitalisation Details'!A309:M2651,12,FALSE)</f>
        <v>26180</v>
      </c>
      <c r="M1310" s="34">
        <f>VLOOKUP(A195,'Hospitalisation Details'!A193:M2535,6,FALSE)</f>
        <v>36332.449999999997</v>
      </c>
      <c r="N1310" s="35" t="str">
        <f>VLOOKUP(A299,'Hospitalisation Details'!A297:M2639,7,FALSE)</f>
        <v>tier - 2</v>
      </c>
      <c r="O1310" s="35" t="str">
        <f>VLOOKUP(A311,'Hospitalisation Details'!A309:M2651,8,FALSE)</f>
        <v>tier - 2</v>
      </c>
      <c r="P1310" s="35" t="str">
        <f>VLOOKUP(A311,'Hospitalisation Details'!A309:M2651,9,FALSE)</f>
        <v>R1011</v>
      </c>
      <c r="Q1310" s="35">
        <f ca="1">VLOOKUP(A1310,'Hospitalisation Details'!A309:M2651,13,FALSE)</f>
        <v>53</v>
      </c>
      <c r="R1310" s="32"/>
    </row>
    <row r="1311" spans="1:18" ht="15.75" x14ac:dyDescent="0.25">
      <c r="A1311" s="43" t="s">
        <v>1053</v>
      </c>
      <c r="B1311" s="35" t="str">
        <f>VLOOKUP(A1311,'Customer Names'!A1308:D3643,3,FALSE)</f>
        <v>Bomberger</v>
      </c>
      <c r="C1311" s="35">
        <f>VLOOKUP(A1311,'Medical Examinations'!A1309:M3651,2,FALSE)</f>
        <v>16.579999999999998</v>
      </c>
      <c r="D1311" s="35">
        <f>VLOOKUP(A1311,'Medical Examinations'!A1309:M3651,3,FALSE)</f>
        <v>6.98</v>
      </c>
      <c r="E1311" s="35" t="str">
        <f>VLOOKUP(A1311,'Medical Examinations'!A1309:M3651,4,FALSE)</f>
        <v>yes</v>
      </c>
      <c r="F1311" s="35" t="str">
        <f>VLOOKUP(A1311,'Medical Examinations'!A1309:M3651,5,FALSE)</f>
        <v>No</v>
      </c>
      <c r="G1311" s="35" t="str">
        <f>VLOOKUP(A1311,'Medical Examinations'!A1309:M3651,6,FALSE)</f>
        <v>Yes</v>
      </c>
      <c r="H1311" s="35">
        <f>VLOOKUP(A1311,'Medical Examinations'!$A$2:$M$2344,7,FALSE)</f>
        <v>1</v>
      </c>
      <c r="I1311" s="35" t="str">
        <f>VLOOKUP(A1311,'Medical Examinations'!A1309:M3651,8,FALSE)</f>
        <v>No</v>
      </c>
      <c r="J1311" s="35" t="str">
        <f>VLOOKUP(A1311,'Medical Examinations'!A1309:M3651,9,FALSE)</f>
        <v>UNDERWEIGHT</v>
      </c>
      <c r="K1311" s="35" t="str">
        <f>VLOOKUP(A1311,'Medical Examinations'!A1309:M3651,10,FALSE)</f>
        <v>DIABETES</v>
      </c>
      <c r="L1311" s="47">
        <f>VLOOKUP(A1311,'Hospitalisation Details'!A310:M2652,12,FALSE)</f>
        <v>23275</v>
      </c>
      <c r="M1311" s="34">
        <f>VLOOKUP(A196,'Hospitalisation Details'!A194:M2536,6,FALSE)</f>
        <v>36314.050000000003</v>
      </c>
      <c r="N1311" s="35" t="str">
        <f>VLOOKUP(A300,'Hospitalisation Details'!A298:M2640,7,FALSE)</f>
        <v>tier - 2</v>
      </c>
      <c r="O1311" s="35" t="str">
        <f>VLOOKUP(A312,'Hospitalisation Details'!A310:M2652,8,FALSE)</f>
        <v>tier - 3</v>
      </c>
      <c r="P1311" s="35" t="str">
        <f>VLOOKUP(A312,'Hospitalisation Details'!A310:M2652,9,FALSE)</f>
        <v>R1011</v>
      </c>
      <c r="Q1311" s="35">
        <f ca="1">VLOOKUP(A1311,'Hospitalisation Details'!A310:M2652,13,FALSE)</f>
        <v>61</v>
      </c>
      <c r="R1311" s="32"/>
    </row>
    <row r="1312" spans="1:18" ht="15.75" x14ac:dyDescent="0.25">
      <c r="A1312" s="42" t="s">
        <v>1052</v>
      </c>
      <c r="B1312" s="35" t="str">
        <f>VLOOKUP(A1312,'Customer Names'!A1309:D3644,3,FALSE)</f>
        <v>Roy</v>
      </c>
      <c r="C1312" s="35">
        <f>VLOOKUP(A1312,'Medical Examinations'!A1310:M3652,2,FALSE)</f>
        <v>38.17</v>
      </c>
      <c r="D1312" s="35">
        <f>VLOOKUP(A1312,'Medical Examinations'!A1310:M3652,3,FALSE)</f>
        <v>4.7300000000000004</v>
      </c>
      <c r="E1312" s="35" t="str">
        <f>VLOOKUP(A1312,'Medical Examinations'!A1310:M3652,4,FALSE)</f>
        <v>yes</v>
      </c>
      <c r="F1312" s="35" t="str">
        <f>VLOOKUP(A1312,'Medical Examinations'!A1310:M3652,5,FALSE)</f>
        <v>No</v>
      </c>
      <c r="G1312" s="35" t="str">
        <f>VLOOKUP(A1312,'Medical Examinations'!A1310:M3652,6,FALSE)</f>
        <v>No</v>
      </c>
      <c r="H1312" s="35">
        <f>VLOOKUP(A1312,'Medical Examinations'!$A$2:$M$2344,7,FALSE)</f>
        <v>0</v>
      </c>
      <c r="I1312" s="35" t="str">
        <f>VLOOKUP(A1312,'Medical Examinations'!A1310:M3652,8,FALSE)</f>
        <v>No</v>
      </c>
      <c r="J1312" s="35" t="str">
        <f>VLOOKUP(A1312,'Medical Examinations'!A1310:M3652,9,FALSE)</f>
        <v>OBESITY</v>
      </c>
      <c r="K1312" s="35" t="str">
        <f>VLOOKUP(A1312,'Medical Examinations'!A1310:M3652,10,FALSE)</f>
        <v>NORMAL</v>
      </c>
      <c r="L1312" s="47">
        <f>VLOOKUP(A1312,'Hospitalisation Details'!A311:M2653,12,FALSE)</f>
        <v>27923</v>
      </c>
      <c r="M1312" s="34">
        <f>VLOOKUP(A197,'Hospitalisation Details'!A195:M2537,6,FALSE)</f>
        <v>36307.800000000003</v>
      </c>
      <c r="N1312" s="35" t="str">
        <f>VLOOKUP(A301,'Hospitalisation Details'!A299:M2641,7,FALSE)</f>
        <v>tier - 2</v>
      </c>
      <c r="O1312" s="35" t="str">
        <f>VLOOKUP(A313,'Hospitalisation Details'!A311:M2653,8,FALSE)</f>
        <v>tier - 1</v>
      </c>
      <c r="P1312" s="35" t="str">
        <f>VLOOKUP(A313,'Hospitalisation Details'!A311:M2653,9,FALSE)</f>
        <v>R1011</v>
      </c>
      <c r="Q1312" s="35">
        <f ca="1">VLOOKUP(A1312,'Hospitalisation Details'!A311:M2653,13,FALSE)</f>
        <v>48</v>
      </c>
      <c r="R1312" s="32"/>
    </row>
    <row r="1313" spans="1:18" ht="15.75" x14ac:dyDescent="0.25">
      <c r="A1313" s="43" t="s">
        <v>1051</v>
      </c>
      <c r="B1313" s="35" t="str">
        <f>VLOOKUP(A1313,'Customer Names'!A1310:D3645,3,FALSE)</f>
        <v>Lapierre</v>
      </c>
      <c r="C1313" s="35">
        <f>VLOOKUP(A1313,'Medical Examinations'!A1311:M3653,2,FALSE)</f>
        <v>39.424999999999997</v>
      </c>
      <c r="D1313" s="35">
        <f>VLOOKUP(A1313,'Medical Examinations'!A1311:M3653,3,FALSE)</f>
        <v>4.76</v>
      </c>
      <c r="E1313" s="35" t="str">
        <f>VLOOKUP(A1313,'Medical Examinations'!A1311:M3653,4,FALSE)</f>
        <v>yes</v>
      </c>
      <c r="F1313" s="35" t="str">
        <f>VLOOKUP(A1313,'Medical Examinations'!A1311:M3653,5,FALSE)</f>
        <v>No</v>
      </c>
      <c r="G1313" s="35" t="str">
        <f>VLOOKUP(A1313,'Medical Examinations'!A1311:M3653,6,FALSE)</f>
        <v>No</v>
      </c>
      <c r="H1313" s="35">
        <f>VLOOKUP(A1313,'Medical Examinations'!$A$2:$M$2344,7,FALSE)</f>
        <v>0</v>
      </c>
      <c r="I1313" s="35" t="str">
        <f>VLOOKUP(A1313,'Medical Examinations'!A1311:M3653,8,FALSE)</f>
        <v>No</v>
      </c>
      <c r="J1313" s="35" t="str">
        <f>VLOOKUP(A1313,'Medical Examinations'!A1311:M3653,9,FALSE)</f>
        <v>OBESITY</v>
      </c>
      <c r="K1313" s="35" t="str">
        <f>VLOOKUP(A1313,'Medical Examinations'!A1311:M3653,10,FALSE)</f>
        <v>NORMAL</v>
      </c>
      <c r="L1313" s="47">
        <f>VLOOKUP(A1313,'Hospitalisation Details'!A312:M2654,12,FALSE)</f>
        <v>27948</v>
      </c>
      <c r="M1313" s="34">
        <f>VLOOKUP(A198,'Hospitalisation Details'!A196:M2538,6,FALSE)</f>
        <v>36219.410000000003</v>
      </c>
      <c r="N1313" s="35" t="str">
        <f>VLOOKUP(A302,'Hospitalisation Details'!A300:M2642,7,FALSE)</f>
        <v>tier - 2</v>
      </c>
      <c r="O1313" s="35" t="str">
        <f>VLOOKUP(A314,'Hospitalisation Details'!A312:M2654,8,FALSE)</f>
        <v>tier - 1</v>
      </c>
      <c r="P1313" s="35" t="str">
        <f>VLOOKUP(A314,'Hospitalisation Details'!A312:M2654,9,FALSE)</f>
        <v>R1012</v>
      </c>
      <c r="Q1313" s="35">
        <f ca="1">VLOOKUP(A1313,'Hospitalisation Details'!A312:M2654,13,FALSE)</f>
        <v>48</v>
      </c>
      <c r="R1313" s="32"/>
    </row>
    <row r="1314" spans="1:18" ht="15.75" x14ac:dyDescent="0.25">
      <c r="A1314" s="42" t="s">
        <v>1050</v>
      </c>
      <c r="B1314" s="35" t="str">
        <f>VLOOKUP(A1314,'Customer Names'!A1311:D3646,3,FALSE)</f>
        <v>Beaty</v>
      </c>
      <c r="C1314" s="35">
        <f>VLOOKUP(A1314,'Medical Examinations'!A1312:M3654,2,FALSE)</f>
        <v>33.44</v>
      </c>
      <c r="D1314" s="35">
        <f>VLOOKUP(A1314,'Medical Examinations'!A1312:M3654,3,FALSE)</f>
        <v>6.24</v>
      </c>
      <c r="E1314" s="35" t="str">
        <f>VLOOKUP(A1314,'Medical Examinations'!A1312:M3654,4,FALSE)</f>
        <v>yes</v>
      </c>
      <c r="F1314" s="35" t="str">
        <f>VLOOKUP(A1314,'Medical Examinations'!A1312:M3654,5,FALSE)</f>
        <v>No</v>
      </c>
      <c r="G1314" s="35" t="str">
        <f>VLOOKUP(A1314,'Medical Examinations'!A1312:M3654,6,FALSE)</f>
        <v>No</v>
      </c>
      <c r="H1314" s="35">
        <f>VLOOKUP(A1314,'Medical Examinations'!$A$2:$M$2344,7,FALSE)</f>
        <v>0</v>
      </c>
      <c r="I1314" s="35" t="str">
        <f>VLOOKUP(A1314,'Medical Examinations'!A1312:M3654,8,FALSE)</f>
        <v>No</v>
      </c>
      <c r="J1314" s="35" t="str">
        <f>VLOOKUP(A1314,'Medical Examinations'!A1312:M3654,9,FALSE)</f>
        <v>OBESITY</v>
      </c>
      <c r="K1314" s="35" t="str">
        <f>VLOOKUP(A1314,'Medical Examinations'!A1312:M3654,10,FALSE)</f>
        <v>PREDIABETES</v>
      </c>
      <c r="L1314" s="47">
        <f>VLOOKUP(A1314,'Hospitalisation Details'!A313:M2655,12,FALSE)</f>
        <v>27961</v>
      </c>
      <c r="M1314" s="34">
        <f>VLOOKUP(A199,'Hospitalisation Details'!A197:M2539,6,FALSE)</f>
        <v>36197.699999999997</v>
      </c>
      <c r="N1314" s="35" t="str">
        <f>VLOOKUP(A303,'Hospitalisation Details'!A301:M2643,7,FALSE)</f>
        <v>tier - 2</v>
      </c>
      <c r="O1314" s="35" t="str">
        <f>VLOOKUP(A315,'Hospitalisation Details'!A313:M2655,8,FALSE)</f>
        <v>tier - 3</v>
      </c>
      <c r="P1314" s="35" t="str">
        <f>VLOOKUP(A315,'Hospitalisation Details'!A313:M2655,9,FALSE)</f>
        <v>R1011</v>
      </c>
      <c r="Q1314" s="35">
        <f ca="1">VLOOKUP(A1314,'Hospitalisation Details'!A313:M2655,13,FALSE)</f>
        <v>48</v>
      </c>
      <c r="R1314" s="32"/>
    </row>
    <row r="1315" spans="1:18" ht="15.75" x14ac:dyDescent="0.25">
      <c r="A1315" s="43" t="s">
        <v>1049</v>
      </c>
      <c r="B1315" s="35" t="str">
        <f>VLOOKUP(A1315,'Customer Names'!A1312:D3647,3,FALSE)</f>
        <v>Hammer</v>
      </c>
      <c r="C1315" s="35">
        <f>VLOOKUP(A1315,'Medical Examinations'!A1313:M3655,2,FALSE)</f>
        <v>33.344999999999999</v>
      </c>
      <c r="D1315" s="35">
        <f>VLOOKUP(A1315,'Medical Examinations'!A1313:M3655,3,FALSE)</f>
        <v>5.44</v>
      </c>
      <c r="E1315" s="35" t="str">
        <f>VLOOKUP(A1315,'Medical Examinations'!A1313:M3655,4,FALSE)</f>
        <v>yes</v>
      </c>
      <c r="F1315" s="35" t="str">
        <f>VLOOKUP(A1315,'Medical Examinations'!A1313:M3655,5,FALSE)</f>
        <v>No</v>
      </c>
      <c r="G1315" s="35" t="str">
        <f>VLOOKUP(A1315,'Medical Examinations'!A1313:M3655,6,FALSE)</f>
        <v>No</v>
      </c>
      <c r="H1315" s="35">
        <f>VLOOKUP(A1315,'Medical Examinations'!$A$2:$M$2344,7,FALSE)</f>
        <v>0</v>
      </c>
      <c r="I1315" s="35" t="str">
        <f>VLOOKUP(A1315,'Medical Examinations'!A1313:M3655,8,FALSE)</f>
        <v>No</v>
      </c>
      <c r="J1315" s="35" t="str">
        <f>VLOOKUP(A1315,'Medical Examinations'!A1313:M3655,9,FALSE)</f>
        <v>OBESITY</v>
      </c>
      <c r="K1315" s="35" t="str">
        <f>VLOOKUP(A1315,'Medical Examinations'!A1313:M3655,10,FALSE)</f>
        <v>NORMAL</v>
      </c>
      <c r="L1315" s="47">
        <f>VLOOKUP(A1315,'Hospitalisation Details'!A314:M2656,12,FALSE)</f>
        <v>27953</v>
      </c>
      <c r="M1315" s="34">
        <f>VLOOKUP(A200,'Hospitalisation Details'!A198:M2540,6,FALSE)</f>
        <v>36189.1</v>
      </c>
      <c r="N1315" s="35" t="str">
        <f>VLOOKUP(A304,'Hospitalisation Details'!A302:M2644,7,FALSE)</f>
        <v>tier - 2</v>
      </c>
      <c r="O1315" s="35" t="str">
        <f>VLOOKUP(A316,'Hospitalisation Details'!A314:M2656,8,FALSE)</f>
        <v>tier - 3</v>
      </c>
      <c r="P1315" s="35" t="str">
        <f>VLOOKUP(A316,'Hospitalisation Details'!A314:M2656,9,FALSE)</f>
        <v>R1012</v>
      </c>
      <c r="Q1315" s="35">
        <f ca="1">VLOOKUP(A1315,'Hospitalisation Details'!A314:M2656,13,FALSE)</f>
        <v>48</v>
      </c>
      <c r="R1315" s="32"/>
    </row>
    <row r="1316" spans="1:18" ht="15.75" x14ac:dyDescent="0.25">
      <c r="A1316" s="42" t="s">
        <v>1048</v>
      </c>
      <c r="B1316" s="35" t="str">
        <f>VLOOKUP(A1316,'Customer Names'!A1313:D3648,3,FALSE)</f>
        <v>Randolph</v>
      </c>
      <c r="C1316" s="35">
        <f>VLOOKUP(A1316,'Medical Examinations'!A1314:M3656,2,FALSE)</f>
        <v>38.79</v>
      </c>
      <c r="D1316" s="35">
        <f>VLOOKUP(A1316,'Medical Examinations'!A1314:M3656,3,FALSE)</f>
        <v>5.08</v>
      </c>
      <c r="E1316" s="35" t="str">
        <f>VLOOKUP(A1316,'Medical Examinations'!A1314:M3656,4,FALSE)</f>
        <v>No</v>
      </c>
      <c r="F1316" s="35" t="str">
        <f>VLOOKUP(A1316,'Medical Examinations'!A1314:M3656,5,FALSE)</f>
        <v>No</v>
      </c>
      <c r="G1316" s="35" t="str">
        <f>VLOOKUP(A1316,'Medical Examinations'!A1314:M3656,6,FALSE)</f>
        <v>Yes</v>
      </c>
      <c r="H1316" s="35">
        <f>VLOOKUP(A1316,'Medical Examinations'!$A$2:$M$2344,7,FALSE)</f>
        <v>1</v>
      </c>
      <c r="I1316" s="35" t="str">
        <f>VLOOKUP(A1316,'Medical Examinations'!A1314:M3656,8,FALSE)</f>
        <v>No</v>
      </c>
      <c r="J1316" s="35" t="str">
        <f>VLOOKUP(A1316,'Medical Examinations'!A1314:M3656,9,FALSE)</f>
        <v>OBESITY</v>
      </c>
      <c r="K1316" s="35" t="str">
        <f>VLOOKUP(A1316,'Medical Examinations'!A1314:M3656,10,FALSE)</f>
        <v>NORMAL</v>
      </c>
      <c r="L1316" s="47">
        <f>VLOOKUP(A1316,'Hospitalisation Details'!A315:M2657,12,FALSE)</f>
        <v>34142</v>
      </c>
      <c r="M1316" s="34">
        <f>VLOOKUP(A201,'Hospitalisation Details'!A199:M2541,6,FALSE)</f>
        <v>36182.870000000003</v>
      </c>
      <c r="N1316" s="35" t="str">
        <f>VLOOKUP(A305,'Hospitalisation Details'!A303:M2645,7,FALSE)</f>
        <v>tier - 2</v>
      </c>
      <c r="O1316" s="35" t="str">
        <f>VLOOKUP(A317,'Hospitalisation Details'!A315:M2657,8,FALSE)</f>
        <v>tier - 2</v>
      </c>
      <c r="P1316" s="35" t="str">
        <f>VLOOKUP(A317,'Hospitalisation Details'!A315:M2657,9,FALSE)</f>
        <v>R1011</v>
      </c>
      <c r="Q1316" s="35">
        <f ca="1">VLOOKUP(A1316,'Hospitalisation Details'!A315:M2657,13,FALSE)</f>
        <v>31</v>
      </c>
      <c r="R1316" s="32"/>
    </row>
    <row r="1317" spans="1:18" ht="15.75" x14ac:dyDescent="0.25">
      <c r="A1317" s="43" t="s">
        <v>1047</v>
      </c>
      <c r="B1317" s="35" t="str">
        <f>VLOOKUP(A1317,'Customer Names'!A1314:D3649,3,FALSE)</f>
        <v>Masterson</v>
      </c>
      <c r="C1317" s="35">
        <f>VLOOKUP(A1317,'Medical Examinations'!A1315:M3657,2,FALSE)</f>
        <v>30.684999999999999</v>
      </c>
      <c r="D1317" s="35">
        <f>VLOOKUP(A1317,'Medical Examinations'!A1315:M3657,3,FALSE)</f>
        <v>4.87</v>
      </c>
      <c r="E1317" s="35" t="str">
        <f>VLOOKUP(A1317,'Medical Examinations'!A1315:M3657,4,FALSE)</f>
        <v>No</v>
      </c>
      <c r="F1317" s="35" t="str">
        <f>VLOOKUP(A1317,'Medical Examinations'!A1315:M3657,5,FALSE)</f>
        <v>No</v>
      </c>
      <c r="G1317" s="35" t="str">
        <f>VLOOKUP(A1317,'Medical Examinations'!A1315:M3657,6,FALSE)</f>
        <v>Yes</v>
      </c>
      <c r="H1317" s="35">
        <f>VLOOKUP(A1317,'Medical Examinations'!$A$2:$M$2344,7,FALSE)</f>
        <v>1</v>
      </c>
      <c r="I1317" s="35" t="str">
        <f>VLOOKUP(A1317,'Medical Examinations'!A1315:M3657,8,FALSE)</f>
        <v>No</v>
      </c>
      <c r="J1317" s="35" t="str">
        <f>VLOOKUP(A1317,'Medical Examinations'!A1315:M3657,9,FALSE)</f>
        <v>OBESITY</v>
      </c>
      <c r="K1317" s="35" t="str">
        <f>VLOOKUP(A1317,'Medical Examinations'!A1315:M3657,10,FALSE)</f>
        <v>NORMAL</v>
      </c>
      <c r="L1317" s="47">
        <f>VLOOKUP(A1317,'Hospitalisation Details'!A316:M2658,12,FALSE)</f>
        <v>29074</v>
      </c>
      <c r="M1317" s="34">
        <f>VLOOKUP(A202,'Hospitalisation Details'!A200:M2542,6,FALSE)</f>
        <v>36149.480000000003</v>
      </c>
      <c r="N1317" s="35" t="str">
        <f>VLOOKUP(A306,'Hospitalisation Details'!A304:M2646,7,FALSE)</f>
        <v>tier - 1</v>
      </c>
      <c r="O1317" s="35" t="str">
        <f>VLOOKUP(A318,'Hospitalisation Details'!A316:M2658,8,FALSE)</f>
        <v>tier - 2</v>
      </c>
      <c r="P1317" s="35" t="str">
        <f>VLOOKUP(A318,'Hospitalisation Details'!A316:M2658,9,FALSE)</f>
        <v>R1011</v>
      </c>
      <c r="Q1317" s="35">
        <f ca="1">VLOOKUP(A1317,'Hospitalisation Details'!A316:M2658,13,FALSE)</f>
        <v>45</v>
      </c>
      <c r="R1317" s="32"/>
    </row>
    <row r="1318" spans="1:18" ht="15.75" x14ac:dyDescent="0.25">
      <c r="A1318" s="42" t="s">
        <v>1046</v>
      </c>
      <c r="B1318" s="35" t="str">
        <f>VLOOKUP(A1318,'Customer Names'!A1315:D3650,3,FALSE)</f>
        <v>Friess</v>
      </c>
      <c r="C1318" s="35">
        <f>VLOOKUP(A1318,'Medical Examinations'!A1316:M3658,2,FALSE)</f>
        <v>22.135000000000002</v>
      </c>
      <c r="D1318" s="35">
        <f>VLOOKUP(A1318,'Medical Examinations'!A1316:M3658,3,FALSE)</f>
        <v>8.17</v>
      </c>
      <c r="E1318" s="35" t="str">
        <f>VLOOKUP(A1318,'Medical Examinations'!A1316:M3658,4,FALSE)</f>
        <v>No</v>
      </c>
      <c r="F1318" s="35" t="str">
        <f>VLOOKUP(A1318,'Medical Examinations'!A1316:M3658,5,FALSE)</f>
        <v>No</v>
      </c>
      <c r="G1318" s="35" t="str">
        <f>VLOOKUP(A1318,'Medical Examinations'!A1316:M3658,6,FALSE)</f>
        <v>No</v>
      </c>
      <c r="H1318" s="35">
        <f>VLOOKUP(A1318,'Medical Examinations'!$A$2:$M$2344,7,FALSE)</f>
        <v>0</v>
      </c>
      <c r="I1318" s="35" t="str">
        <f>VLOOKUP(A1318,'Medical Examinations'!A1316:M3658,8,FALSE)</f>
        <v>No</v>
      </c>
      <c r="J1318" s="35" t="str">
        <f>VLOOKUP(A1318,'Medical Examinations'!A1316:M3658,9,FALSE)</f>
        <v>NORMAL WEIGHT</v>
      </c>
      <c r="K1318" s="35" t="str">
        <f>VLOOKUP(A1318,'Medical Examinations'!A1316:M3658,10,FALSE)</f>
        <v>DIABETES</v>
      </c>
      <c r="L1318" s="47">
        <f>VLOOKUP(A1318,'Hospitalisation Details'!A317:M2659,12,FALSE)</f>
        <v>28667</v>
      </c>
      <c r="M1318" s="34">
        <f>VLOOKUP(A203,'Hospitalisation Details'!A201:M2543,6,FALSE)</f>
        <v>36124.57</v>
      </c>
      <c r="N1318" s="35" t="str">
        <f>VLOOKUP(A307,'Hospitalisation Details'!A305:M2647,7,FALSE)</f>
        <v>tier - 2</v>
      </c>
      <c r="O1318" s="35" t="str">
        <f>VLOOKUP(A319,'Hospitalisation Details'!A317:M2659,8,FALSE)</f>
        <v>tier - 1</v>
      </c>
      <c r="P1318" s="35" t="str">
        <f>VLOOKUP(A319,'Hospitalisation Details'!A317:M2659,9,FALSE)</f>
        <v>R1012</v>
      </c>
      <c r="Q1318" s="35">
        <f ca="1">VLOOKUP(A1318,'Hospitalisation Details'!A317:M2659,13,FALSE)</f>
        <v>46</v>
      </c>
      <c r="R1318" s="32"/>
    </row>
    <row r="1319" spans="1:18" ht="15.75" x14ac:dyDescent="0.25">
      <c r="A1319" s="43" t="s">
        <v>1045</v>
      </c>
      <c r="B1319" s="35" t="str">
        <f>VLOOKUP(A1319,'Customer Names'!A1316:D3651,3,FALSE)</f>
        <v>Mantoni</v>
      </c>
      <c r="C1319" s="35">
        <f>VLOOKUP(A1319,'Medical Examinations'!A1317:M3659,2,FALSE)</f>
        <v>33.33</v>
      </c>
      <c r="D1319" s="35">
        <f>VLOOKUP(A1319,'Medical Examinations'!A1317:M3659,3,FALSE)</f>
        <v>7.61</v>
      </c>
      <c r="E1319" s="35" t="str">
        <f>VLOOKUP(A1319,'Medical Examinations'!A1317:M3659,4,FALSE)</f>
        <v>No</v>
      </c>
      <c r="F1319" s="35" t="str">
        <f>VLOOKUP(A1319,'Medical Examinations'!A1317:M3659,5,FALSE)</f>
        <v>No</v>
      </c>
      <c r="G1319" s="35" t="str">
        <f>VLOOKUP(A1319,'Medical Examinations'!A1317:M3659,6,FALSE)</f>
        <v>No</v>
      </c>
      <c r="H1319" s="35">
        <f>VLOOKUP(A1319,'Medical Examinations'!$A$2:$M$2344,7,FALSE)</f>
        <v>0</v>
      </c>
      <c r="I1319" s="35" t="str">
        <f>VLOOKUP(A1319,'Medical Examinations'!A1317:M3659,8,FALSE)</f>
        <v>No</v>
      </c>
      <c r="J1319" s="35" t="str">
        <f>VLOOKUP(A1319,'Medical Examinations'!A1317:M3659,9,FALSE)</f>
        <v>OBESITY</v>
      </c>
      <c r="K1319" s="35" t="str">
        <f>VLOOKUP(A1319,'Medical Examinations'!A1317:M3659,10,FALSE)</f>
        <v>DIABETES</v>
      </c>
      <c r="L1319" s="47">
        <f>VLOOKUP(A1319,'Hospitalisation Details'!A318:M2660,12,FALSE)</f>
        <v>27186</v>
      </c>
      <c r="M1319" s="34">
        <f>VLOOKUP(A204,'Hospitalisation Details'!A202:M2544,6,FALSE)</f>
        <v>36090.49</v>
      </c>
      <c r="N1319" s="35" t="str">
        <f>VLOOKUP(A308,'Hospitalisation Details'!A306:M2648,7,FALSE)</f>
        <v>tier - 2</v>
      </c>
      <c r="O1319" s="35" t="str">
        <f>VLOOKUP(A320,'Hospitalisation Details'!A318:M2660,8,FALSE)</f>
        <v>tier - 1</v>
      </c>
      <c r="P1319" s="35" t="str">
        <f>VLOOKUP(A320,'Hospitalisation Details'!A318:M2660,9,FALSE)</f>
        <v>R1014</v>
      </c>
      <c r="Q1319" s="35">
        <f ca="1">VLOOKUP(A1319,'Hospitalisation Details'!A318:M2660,13,FALSE)</f>
        <v>50</v>
      </c>
      <c r="R1319" s="32"/>
    </row>
    <row r="1320" spans="1:18" ht="15.75" x14ac:dyDescent="0.25">
      <c r="A1320" s="42" t="s">
        <v>1044</v>
      </c>
      <c r="B1320" s="35" t="str">
        <f>VLOOKUP(A1320,'Customer Names'!A1317:D3652,3,FALSE)</f>
        <v>Bodeen</v>
      </c>
      <c r="C1320" s="35">
        <f>VLOOKUP(A1320,'Medical Examinations'!A1318:M3660,2,FALSE)</f>
        <v>31.13</v>
      </c>
      <c r="D1320" s="35">
        <f>VLOOKUP(A1320,'Medical Examinations'!A1318:M3660,3,FALSE)</f>
        <v>10.1</v>
      </c>
      <c r="E1320" s="35" t="str">
        <f>VLOOKUP(A1320,'Medical Examinations'!A1318:M3660,4,FALSE)</f>
        <v>No</v>
      </c>
      <c r="F1320" s="35" t="str">
        <f>VLOOKUP(A1320,'Medical Examinations'!A1318:M3660,5,FALSE)</f>
        <v>No</v>
      </c>
      <c r="G1320" s="35" t="str">
        <f>VLOOKUP(A1320,'Medical Examinations'!A1318:M3660,6,FALSE)</f>
        <v>No</v>
      </c>
      <c r="H1320" s="35">
        <f>VLOOKUP(A1320,'Medical Examinations'!$A$2:$M$2344,7,FALSE)</f>
        <v>0</v>
      </c>
      <c r="I1320" s="35" t="str">
        <f>VLOOKUP(A1320,'Medical Examinations'!A1318:M3660,8,FALSE)</f>
        <v>No</v>
      </c>
      <c r="J1320" s="35" t="str">
        <f>VLOOKUP(A1320,'Medical Examinations'!A1318:M3660,9,FALSE)</f>
        <v>OBESITY</v>
      </c>
      <c r="K1320" s="35" t="str">
        <f>VLOOKUP(A1320,'Medical Examinations'!A1318:M3660,10,FALSE)</f>
        <v>DIABETES</v>
      </c>
      <c r="L1320" s="47">
        <f>VLOOKUP(A1320,'Hospitalisation Details'!A319:M2661,12,FALSE)</f>
        <v>27385</v>
      </c>
      <c r="M1320" s="34">
        <f>VLOOKUP(A205,'Hospitalisation Details'!A203:M2545,6,FALSE)</f>
        <v>36085.22</v>
      </c>
      <c r="N1320" s="35" t="str">
        <f>VLOOKUP(A309,'Hospitalisation Details'!A307:M2649,7,FALSE)</f>
        <v>tier - 2</v>
      </c>
      <c r="O1320" s="35" t="str">
        <f>VLOOKUP(A321,'Hospitalisation Details'!A319:M2661,8,FALSE)</f>
        <v>tier - 1</v>
      </c>
      <c r="P1320" s="35" t="str">
        <f>VLOOKUP(A321,'Hospitalisation Details'!A319:M2661,9,FALSE)</f>
        <v>R1014</v>
      </c>
      <c r="Q1320" s="35">
        <f ca="1">VLOOKUP(A1320,'Hospitalisation Details'!A319:M2661,13,FALSE)</f>
        <v>50</v>
      </c>
      <c r="R1320" s="32"/>
    </row>
    <row r="1321" spans="1:18" ht="15.75" x14ac:dyDescent="0.25">
      <c r="A1321" s="43" t="s">
        <v>1043</v>
      </c>
      <c r="B1321" s="35" t="str">
        <f>VLOOKUP(A1321,'Customer Names'!A1318:D3653,3,FALSE)</f>
        <v>McPherson</v>
      </c>
      <c r="C1321" s="35">
        <f>VLOOKUP(A1321,'Medical Examinations'!A1319:M3661,2,FALSE)</f>
        <v>28.9</v>
      </c>
      <c r="D1321" s="35">
        <f>VLOOKUP(A1321,'Medical Examinations'!A1319:M3661,3,FALSE)</f>
        <v>11.24</v>
      </c>
      <c r="E1321" s="35" t="str">
        <f>VLOOKUP(A1321,'Medical Examinations'!A1319:M3661,4,FALSE)</f>
        <v>No</v>
      </c>
      <c r="F1321" s="35" t="str">
        <f>VLOOKUP(A1321,'Medical Examinations'!A1319:M3661,5,FALSE)</f>
        <v>No</v>
      </c>
      <c r="G1321" s="35" t="str">
        <f>VLOOKUP(A1321,'Medical Examinations'!A1319:M3661,6,FALSE)</f>
        <v>No</v>
      </c>
      <c r="H1321" s="35">
        <f>VLOOKUP(A1321,'Medical Examinations'!$A$2:$M$2344,7,FALSE)</f>
        <v>0</v>
      </c>
      <c r="I1321" s="35" t="str">
        <f>VLOOKUP(A1321,'Medical Examinations'!A1319:M3661,8,FALSE)</f>
        <v>No</v>
      </c>
      <c r="J1321" s="35" t="str">
        <f>VLOOKUP(A1321,'Medical Examinations'!A1319:M3661,9,FALSE)</f>
        <v>OVERWEIGHT</v>
      </c>
      <c r="K1321" s="35" t="str">
        <f>VLOOKUP(A1321,'Medical Examinations'!A1319:M3661,10,FALSE)</f>
        <v>DIABETES</v>
      </c>
      <c r="L1321" s="47">
        <f>VLOOKUP(A1321,'Hospitalisation Details'!A320:M2662,12,FALSE)</f>
        <v>27298</v>
      </c>
      <c r="M1321" s="34">
        <f>VLOOKUP(A206,'Hospitalisation Details'!A204:M2546,6,FALSE)</f>
        <v>36074.339999999997</v>
      </c>
      <c r="N1321" s="35" t="str">
        <f>VLOOKUP(A310,'Hospitalisation Details'!A308:M2650,7,FALSE)</f>
        <v>tier - 2</v>
      </c>
      <c r="O1321" s="35" t="str">
        <f>VLOOKUP(A322,'Hospitalisation Details'!A320:M2662,8,FALSE)</f>
        <v>tier - 3</v>
      </c>
      <c r="P1321" s="35" t="str">
        <f>VLOOKUP(A322,'Hospitalisation Details'!A320:M2662,9,FALSE)</f>
        <v>R1012</v>
      </c>
      <c r="Q1321" s="35">
        <f ca="1">VLOOKUP(A1321,'Hospitalisation Details'!A320:M2662,13,FALSE)</f>
        <v>50</v>
      </c>
      <c r="R1321" s="32"/>
    </row>
    <row r="1322" spans="1:18" ht="15.75" x14ac:dyDescent="0.25">
      <c r="A1322" s="42" t="s">
        <v>1042</v>
      </c>
      <c r="B1322" s="35" t="str">
        <f>VLOOKUP(A1322,'Customer Names'!A1319:D3654,3,FALSE)</f>
        <v>Palko</v>
      </c>
      <c r="C1322" s="35">
        <f>VLOOKUP(A1322,'Medical Examinations'!A1320:M3662,2,FALSE)</f>
        <v>43.31</v>
      </c>
      <c r="D1322" s="35">
        <f>VLOOKUP(A1322,'Medical Examinations'!A1320:M3662,3,FALSE)</f>
        <v>6.1</v>
      </c>
      <c r="E1322" s="35" t="str">
        <f>VLOOKUP(A1322,'Medical Examinations'!A1320:M3662,4,FALSE)</f>
        <v>yes</v>
      </c>
      <c r="F1322" s="35" t="str">
        <f>VLOOKUP(A1322,'Medical Examinations'!A1320:M3662,5,FALSE)</f>
        <v>yes</v>
      </c>
      <c r="G1322" s="35" t="str">
        <f>VLOOKUP(A1322,'Medical Examinations'!A1320:M3662,6,FALSE)</f>
        <v>No</v>
      </c>
      <c r="H1322" s="35">
        <f>VLOOKUP(A1322,'Medical Examinations'!$A$2:$M$2344,7,FALSE)</f>
        <v>1</v>
      </c>
      <c r="I1322" s="35" t="str">
        <f>VLOOKUP(A1322,'Medical Examinations'!A1320:M3662,8,FALSE)</f>
        <v>No</v>
      </c>
      <c r="J1322" s="35" t="str">
        <f>VLOOKUP(A1322,'Medical Examinations'!A1320:M3662,9,FALSE)</f>
        <v>OBESITY</v>
      </c>
      <c r="K1322" s="35" t="str">
        <f>VLOOKUP(A1322,'Medical Examinations'!A1320:M3662,10,FALSE)</f>
        <v>PREDIABETES</v>
      </c>
      <c r="L1322" s="47">
        <f>VLOOKUP(A1322,'Hospitalisation Details'!A321:M2663,12,FALSE)</f>
        <v>36858</v>
      </c>
      <c r="M1322" s="34">
        <f>VLOOKUP(A207,'Hospitalisation Details'!A205:M2547,6,FALSE)</f>
        <v>36021.01</v>
      </c>
      <c r="N1322" s="35" t="str">
        <f>VLOOKUP(A311,'Hospitalisation Details'!A309:M2651,7,FALSE)</f>
        <v>tier - 1</v>
      </c>
      <c r="O1322" s="35" t="str">
        <f>VLOOKUP(A323,'Hospitalisation Details'!A321:M2663,8,FALSE)</f>
        <v>tier - 3</v>
      </c>
      <c r="P1322" s="35" t="str">
        <f>VLOOKUP(A323,'Hospitalisation Details'!A321:M2663,9,FALSE)</f>
        <v>R1011</v>
      </c>
      <c r="Q1322" s="35">
        <f ca="1">VLOOKUP(A1322,'Hospitalisation Details'!A321:M2663,13,FALSE)</f>
        <v>24</v>
      </c>
      <c r="R1322" s="32"/>
    </row>
    <row r="1323" spans="1:18" ht="15.75" x14ac:dyDescent="0.25">
      <c r="A1323" s="43" t="s">
        <v>1041</v>
      </c>
      <c r="B1323" s="35" t="str">
        <f>VLOOKUP(A1323,'Customer Names'!A1320:D3655,3,FALSE)</f>
        <v>Breathitt</v>
      </c>
      <c r="C1323" s="35">
        <f>VLOOKUP(A1323,'Medical Examinations'!A1321:M3663,2,FALSE)</f>
        <v>22.8</v>
      </c>
      <c r="D1323" s="35">
        <f>VLOOKUP(A1323,'Medical Examinations'!A1321:M3663,3,FALSE)</f>
        <v>6.98</v>
      </c>
      <c r="E1323" s="35" t="str">
        <f>VLOOKUP(A1323,'Medical Examinations'!A1321:M3663,4,FALSE)</f>
        <v>No</v>
      </c>
      <c r="F1323" s="35" t="str">
        <f>VLOOKUP(A1323,'Medical Examinations'!A1321:M3663,5,FALSE)</f>
        <v>No</v>
      </c>
      <c r="G1323" s="35" t="str">
        <f>VLOOKUP(A1323,'Medical Examinations'!A1321:M3663,6,FALSE)</f>
        <v>No</v>
      </c>
      <c r="H1323" s="35">
        <f>VLOOKUP(A1323,'Medical Examinations'!$A$2:$M$2344,7,FALSE)</f>
        <v>0</v>
      </c>
      <c r="I1323" s="35" t="str">
        <f>VLOOKUP(A1323,'Medical Examinations'!A1321:M3663,8,FALSE)</f>
        <v>No</v>
      </c>
      <c r="J1323" s="35" t="str">
        <f>VLOOKUP(A1323,'Medical Examinations'!A1321:M3663,9,FALSE)</f>
        <v>NORMAL WEIGHT</v>
      </c>
      <c r="K1323" s="35" t="str">
        <f>VLOOKUP(A1323,'Medical Examinations'!A1321:M3663,10,FALSE)</f>
        <v>DIABETES</v>
      </c>
      <c r="L1323" s="47">
        <f>VLOOKUP(A1323,'Hospitalisation Details'!A322:M2664,12,FALSE)</f>
        <v>27246</v>
      </c>
      <c r="M1323" s="34">
        <f>VLOOKUP(A208,'Hospitalisation Details'!A206:M2548,6,FALSE)</f>
        <v>35952.65</v>
      </c>
      <c r="N1323" s="35" t="str">
        <f>VLOOKUP(A312,'Hospitalisation Details'!A310:M2652,7,FALSE)</f>
        <v>tier - 2</v>
      </c>
      <c r="O1323" s="35" t="str">
        <f>VLOOKUP(A324,'Hospitalisation Details'!A322:M2664,8,FALSE)</f>
        <v>tier - 3</v>
      </c>
      <c r="P1323" s="35" t="str">
        <f>VLOOKUP(A324,'Hospitalisation Details'!A322:M2664,9,FALSE)</f>
        <v>R1011</v>
      </c>
      <c r="Q1323" s="35">
        <f ca="1">VLOOKUP(A1323,'Hospitalisation Details'!A322:M2664,13,FALSE)</f>
        <v>50</v>
      </c>
      <c r="R1323" s="32"/>
    </row>
    <row r="1324" spans="1:18" ht="15.75" x14ac:dyDescent="0.25">
      <c r="A1324" s="42" t="s">
        <v>1040</v>
      </c>
      <c r="B1324" s="35" t="str">
        <f>VLOOKUP(A1324,'Customer Names'!A1321:D3656,3,FALSE)</f>
        <v>Evora</v>
      </c>
      <c r="C1324" s="35">
        <f>VLOOKUP(A1324,'Medical Examinations'!A1322:M3664,2,FALSE)</f>
        <v>19.09</v>
      </c>
      <c r="D1324" s="35">
        <f>VLOOKUP(A1324,'Medical Examinations'!A1322:M3664,3,FALSE)</f>
        <v>4</v>
      </c>
      <c r="E1324" s="35" t="str">
        <f>VLOOKUP(A1324,'Medical Examinations'!A1322:M3664,4,FALSE)</f>
        <v>yes</v>
      </c>
      <c r="F1324" s="35" t="str">
        <f>VLOOKUP(A1324,'Medical Examinations'!A1322:M3664,5,FALSE)</f>
        <v>No</v>
      </c>
      <c r="G1324" s="35" t="str">
        <f>VLOOKUP(A1324,'Medical Examinations'!A1322:M3664,6,FALSE)</f>
        <v>No</v>
      </c>
      <c r="H1324" s="35">
        <f>VLOOKUP(A1324,'Medical Examinations'!$A$2:$M$2344,7,FALSE)</f>
        <v>1</v>
      </c>
      <c r="I1324" s="35" t="str">
        <f>VLOOKUP(A1324,'Medical Examinations'!A1322:M3664,8,FALSE)</f>
        <v>No</v>
      </c>
      <c r="J1324" s="35" t="str">
        <f>VLOOKUP(A1324,'Medical Examinations'!A1322:M3664,9,FALSE)</f>
        <v>NORMAL WEIGHT</v>
      </c>
      <c r="K1324" s="35" t="str">
        <f>VLOOKUP(A1324,'Medical Examinations'!A1322:M3664,10,FALSE)</f>
        <v>NORMAL</v>
      </c>
      <c r="L1324" s="47">
        <f>VLOOKUP(A1324,'Hospitalisation Details'!A323:M2665,12,FALSE)</f>
        <v>23625</v>
      </c>
      <c r="M1324" s="34">
        <f>VLOOKUP(A209,'Hospitalisation Details'!A207:M2549,6,FALSE)</f>
        <v>35883.269999999997</v>
      </c>
      <c r="N1324" s="35" t="str">
        <f>VLOOKUP(A313,'Hospitalisation Details'!A311:M2653,7,FALSE)</f>
        <v>tier - 2</v>
      </c>
      <c r="O1324" s="35" t="str">
        <f>VLOOKUP(A325,'Hospitalisation Details'!A323:M2665,8,FALSE)</f>
        <v>tier - 1</v>
      </c>
      <c r="P1324" s="35" t="str">
        <f>VLOOKUP(A325,'Hospitalisation Details'!A323:M2665,9,FALSE)</f>
        <v>R1012</v>
      </c>
      <c r="Q1324" s="35">
        <f ca="1">VLOOKUP(A1324,'Hospitalisation Details'!A323:M2665,13,FALSE)</f>
        <v>60</v>
      </c>
      <c r="R1324" s="32"/>
    </row>
    <row r="1325" spans="1:18" ht="15.75" x14ac:dyDescent="0.25">
      <c r="A1325" s="43" t="s">
        <v>1039</v>
      </c>
      <c r="B1325" s="35" t="str">
        <f>VLOOKUP(A1325,'Customer Names'!A1322:D3657,3,FALSE)</f>
        <v>Fischer</v>
      </c>
      <c r="C1325" s="35">
        <f>VLOOKUP(A1325,'Medical Examinations'!A1323:M3665,2,FALSE)</f>
        <v>23.37</v>
      </c>
      <c r="D1325" s="35">
        <f>VLOOKUP(A1325,'Medical Examinations'!A1323:M3665,3,FALSE)</f>
        <v>4.2300000000000004</v>
      </c>
      <c r="E1325" s="35" t="str">
        <f>VLOOKUP(A1325,'Medical Examinations'!A1323:M3665,4,FALSE)</f>
        <v>No</v>
      </c>
      <c r="F1325" s="35" t="str">
        <f>VLOOKUP(A1325,'Medical Examinations'!A1323:M3665,5,FALSE)</f>
        <v>No</v>
      </c>
      <c r="G1325" s="35" t="str">
        <f>VLOOKUP(A1325,'Medical Examinations'!A1323:M3665,6,FALSE)</f>
        <v>No</v>
      </c>
      <c r="H1325" s="35">
        <f>VLOOKUP(A1325,'Medical Examinations'!$A$2:$M$2344,7,FALSE)</f>
        <v>0</v>
      </c>
      <c r="I1325" s="35" t="str">
        <f>VLOOKUP(A1325,'Medical Examinations'!A1323:M3665,8,FALSE)</f>
        <v>No</v>
      </c>
      <c r="J1325" s="35" t="str">
        <f>VLOOKUP(A1325,'Medical Examinations'!A1323:M3665,9,FALSE)</f>
        <v>NORMAL WEIGHT</v>
      </c>
      <c r="K1325" s="35" t="str">
        <f>VLOOKUP(A1325,'Medical Examinations'!A1323:M3665,10,FALSE)</f>
        <v>NORMAL</v>
      </c>
      <c r="L1325" s="47">
        <f>VLOOKUP(A1325,'Hospitalisation Details'!A324:M2666,12,FALSE)</f>
        <v>30221</v>
      </c>
      <c r="M1325" s="34">
        <f>VLOOKUP(A210,'Hospitalisation Details'!A208:M2550,6,FALSE)</f>
        <v>35733.96</v>
      </c>
      <c r="N1325" s="35" t="str">
        <f>VLOOKUP(A314,'Hospitalisation Details'!A312:M2654,7,FALSE)</f>
        <v>tier - 2</v>
      </c>
      <c r="O1325" s="35" t="str">
        <f>VLOOKUP(A326,'Hospitalisation Details'!A324:M2666,8,FALSE)</f>
        <v>tier - 3</v>
      </c>
      <c r="P1325" s="35" t="str">
        <f>VLOOKUP(A326,'Hospitalisation Details'!A324:M2666,9,FALSE)</f>
        <v>R1012</v>
      </c>
      <c r="Q1325" s="35">
        <f ca="1">VLOOKUP(A1325,'Hospitalisation Details'!A324:M2666,13,FALSE)</f>
        <v>42</v>
      </c>
      <c r="R1325" s="32"/>
    </row>
    <row r="1326" spans="1:18" ht="15.75" x14ac:dyDescent="0.25">
      <c r="A1326" s="42" t="s">
        <v>1038</v>
      </c>
      <c r="B1326" s="35" t="str">
        <f>VLOOKUP(A1326,'Customer Names'!A1323:D3658,3,FALSE)</f>
        <v>Deba</v>
      </c>
      <c r="C1326" s="35">
        <f>VLOOKUP(A1326,'Medical Examinations'!A1324:M3666,2,FALSE)</f>
        <v>33.44</v>
      </c>
      <c r="D1326" s="35">
        <f>VLOOKUP(A1326,'Medical Examinations'!A1324:M3666,3,FALSE)</f>
        <v>4.72</v>
      </c>
      <c r="E1326" s="35" t="str">
        <f>VLOOKUP(A1326,'Medical Examinations'!A1324:M3666,4,FALSE)</f>
        <v>yes</v>
      </c>
      <c r="F1326" s="35" t="str">
        <f>VLOOKUP(A1326,'Medical Examinations'!A1324:M3666,5,FALSE)</f>
        <v>No</v>
      </c>
      <c r="G1326" s="35" t="str">
        <f>VLOOKUP(A1326,'Medical Examinations'!A1324:M3666,6,FALSE)</f>
        <v>No</v>
      </c>
      <c r="H1326" s="35">
        <f>VLOOKUP(A1326,'Medical Examinations'!$A$2:$M$2344,7,FALSE)</f>
        <v>0</v>
      </c>
      <c r="I1326" s="35" t="str">
        <f>VLOOKUP(A1326,'Medical Examinations'!A1324:M3666,8,FALSE)</f>
        <v>No</v>
      </c>
      <c r="J1326" s="35" t="str">
        <f>VLOOKUP(A1326,'Medical Examinations'!A1324:M3666,9,FALSE)</f>
        <v>OBESITY</v>
      </c>
      <c r="K1326" s="35" t="str">
        <f>VLOOKUP(A1326,'Medical Examinations'!A1324:M3666,10,FALSE)</f>
        <v>NORMAL</v>
      </c>
      <c r="L1326" s="47">
        <f>VLOOKUP(A1326,'Hospitalisation Details'!A325:M2667,12,FALSE)</f>
        <v>28005</v>
      </c>
      <c r="M1326" s="34">
        <f>VLOOKUP(A211,'Hospitalisation Details'!A209:M2551,6,FALSE)</f>
        <v>35711.39</v>
      </c>
      <c r="N1326" s="35" t="str">
        <f>VLOOKUP(A315,'Hospitalisation Details'!A313:M2655,7,FALSE)</f>
        <v>tier - 2</v>
      </c>
      <c r="O1326" s="35" t="str">
        <f>VLOOKUP(A327,'Hospitalisation Details'!A325:M2667,8,FALSE)</f>
        <v>tier - 1</v>
      </c>
      <c r="P1326" s="35" t="str">
        <f>VLOOKUP(A327,'Hospitalisation Details'!A325:M2667,9,FALSE)</f>
        <v>R1011</v>
      </c>
      <c r="Q1326" s="35">
        <f ca="1">VLOOKUP(A1326,'Hospitalisation Details'!A325:M2667,13,FALSE)</f>
        <v>48</v>
      </c>
      <c r="R1326" s="32"/>
    </row>
    <row r="1327" spans="1:18" ht="15.75" x14ac:dyDescent="0.25">
      <c r="A1327" s="43" t="s">
        <v>1037</v>
      </c>
      <c r="B1327" s="35" t="str">
        <f>VLOOKUP(A1327,'Customer Names'!A1324:D3659,3,FALSE)</f>
        <v>Leloup</v>
      </c>
      <c r="C1327" s="35">
        <f>VLOOKUP(A1327,'Medical Examinations'!A1325:M3667,2,FALSE)</f>
        <v>28.05</v>
      </c>
      <c r="D1327" s="35">
        <f>VLOOKUP(A1327,'Medical Examinations'!A1325:M3667,3,FALSE)</f>
        <v>5.63</v>
      </c>
      <c r="E1327" s="35" t="str">
        <f>VLOOKUP(A1327,'Medical Examinations'!A1325:M3667,4,FALSE)</f>
        <v>yes</v>
      </c>
      <c r="F1327" s="35" t="str">
        <f>VLOOKUP(A1327,'Medical Examinations'!A1325:M3667,5,FALSE)</f>
        <v>No</v>
      </c>
      <c r="G1327" s="35" t="str">
        <f>VLOOKUP(A1327,'Medical Examinations'!A1325:M3667,6,FALSE)</f>
        <v>No</v>
      </c>
      <c r="H1327" s="35">
        <f>VLOOKUP(A1327,'Medical Examinations'!$A$2:$M$2344,7,FALSE)</f>
        <v>0</v>
      </c>
      <c r="I1327" s="35" t="str">
        <f>VLOOKUP(A1327,'Medical Examinations'!A1325:M3667,8,FALSE)</f>
        <v>No</v>
      </c>
      <c r="J1327" s="35" t="str">
        <f>VLOOKUP(A1327,'Medical Examinations'!A1325:M3667,9,FALSE)</f>
        <v>OVERWEIGHT</v>
      </c>
      <c r="K1327" s="35" t="str">
        <f>VLOOKUP(A1327,'Medical Examinations'!A1325:M3667,10,FALSE)</f>
        <v>NORMAL</v>
      </c>
      <c r="L1327" s="47">
        <f>VLOOKUP(A1327,'Hospitalisation Details'!A326:M2668,12,FALSE)</f>
        <v>27941</v>
      </c>
      <c r="M1327" s="34">
        <f>VLOOKUP(A212,'Hospitalisation Details'!A210:M2552,6,FALSE)</f>
        <v>35701.9</v>
      </c>
      <c r="N1327" s="35" t="str">
        <f>VLOOKUP(A316,'Hospitalisation Details'!A314:M2656,7,FALSE)</f>
        <v>tier - 2</v>
      </c>
      <c r="O1327" s="35" t="str">
        <f>VLOOKUP(A328,'Hospitalisation Details'!A326:M2668,8,FALSE)</f>
        <v>tier - 1</v>
      </c>
      <c r="P1327" s="35" t="str">
        <f>VLOOKUP(A328,'Hospitalisation Details'!A326:M2668,9,FALSE)</f>
        <v>R1011</v>
      </c>
      <c r="Q1327" s="35">
        <f ca="1">VLOOKUP(A1327,'Hospitalisation Details'!A326:M2668,13,FALSE)</f>
        <v>48</v>
      </c>
      <c r="R1327" s="32"/>
    </row>
    <row r="1328" spans="1:18" ht="15.75" x14ac:dyDescent="0.25">
      <c r="A1328" s="42" t="s">
        <v>1036</v>
      </c>
      <c r="B1328" s="35" t="str">
        <f>VLOOKUP(A1328,'Customer Names'!A1325:D3660,3,FALSE)</f>
        <v>Labare</v>
      </c>
      <c r="C1328" s="35">
        <f>VLOOKUP(A1328,'Medical Examinations'!A1326:M3668,2,FALSE)</f>
        <v>27.72</v>
      </c>
      <c r="D1328" s="35">
        <f>VLOOKUP(A1328,'Medical Examinations'!A1326:M3668,3,FALSE)</f>
        <v>5.83</v>
      </c>
      <c r="E1328" s="35" t="str">
        <f>VLOOKUP(A1328,'Medical Examinations'!A1326:M3668,4,FALSE)</f>
        <v>yes</v>
      </c>
      <c r="F1328" s="35" t="str">
        <f>VLOOKUP(A1328,'Medical Examinations'!A1326:M3668,5,FALSE)</f>
        <v>No</v>
      </c>
      <c r="G1328" s="35" t="str">
        <f>VLOOKUP(A1328,'Medical Examinations'!A1326:M3668,6,FALSE)</f>
        <v>No</v>
      </c>
      <c r="H1328" s="35">
        <f>VLOOKUP(A1328,'Medical Examinations'!$A$2:$M$2344,7,FALSE)</f>
        <v>0</v>
      </c>
      <c r="I1328" s="35" t="str">
        <f>VLOOKUP(A1328,'Medical Examinations'!A1326:M3668,8,FALSE)</f>
        <v>No</v>
      </c>
      <c r="J1328" s="35" t="str">
        <f>VLOOKUP(A1328,'Medical Examinations'!A1326:M3668,9,FALSE)</f>
        <v>OVERWEIGHT</v>
      </c>
      <c r="K1328" s="35" t="str">
        <f>VLOOKUP(A1328,'Medical Examinations'!A1326:M3668,10,FALSE)</f>
        <v>PREDIABETES</v>
      </c>
      <c r="L1328" s="47">
        <f>VLOOKUP(A1328,'Hospitalisation Details'!A327:M2669,12,FALSE)</f>
        <v>28006</v>
      </c>
      <c r="M1328" s="34">
        <f>VLOOKUP(A213,'Hospitalisation Details'!A211:M2553,6,FALSE)</f>
        <v>35595.589999999997</v>
      </c>
      <c r="N1328" s="35" t="str">
        <f>VLOOKUP(A317,'Hospitalisation Details'!A315:M2657,7,FALSE)</f>
        <v>tier - 2</v>
      </c>
      <c r="O1328" s="35" t="str">
        <f>VLOOKUP(A329,'Hospitalisation Details'!A327:M2669,8,FALSE)</f>
        <v>tier - 1</v>
      </c>
      <c r="P1328" s="35" t="str">
        <f>VLOOKUP(A329,'Hospitalisation Details'!A327:M2669,9,FALSE)</f>
        <v>R1011</v>
      </c>
      <c r="Q1328" s="35">
        <f ca="1">VLOOKUP(A1328,'Hospitalisation Details'!A327:M2669,13,FALSE)</f>
        <v>48</v>
      </c>
      <c r="R1328" s="32"/>
    </row>
    <row r="1329" spans="1:18" ht="15.75" x14ac:dyDescent="0.25">
      <c r="A1329" s="43" t="s">
        <v>1035</v>
      </c>
      <c r="B1329" s="35" t="str">
        <f>VLOOKUP(A1329,'Customer Names'!A1326:D3661,3,FALSE)</f>
        <v>Arouca</v>
      </c>
      <c r="C1329" s="35">
        <f>VLOOKUP(A1329,'Medical Examinations'!A1327:M3669,2,FALSE)</f>
        <v>29.81</v>
      </c>
      <c r="D1329" s="35">
        <f>VLOOKUP(A1329,'Medical Examinations'!A1327:M3669,3,FALSE)</f>
        <v>9.23</v>
      </c>
      <c r="E1329" s="35" t="str">
        <f>VLOOKUP(A1329,'Medical Examinations'!A1327:M3669,4,FALSE)</f>
        <v>No</v>
      </c>
      <c r="F1329" s="35" t="str">
        <f>VLOOKUP(A1329,'Medical Examinations'!A1327:M3669,5,FALSE)</f>
        <v>No</v>
      </c>
      <c r="G1329" s="35" t="str">
        <f>VLOOKUP(A1329,'Medical Examinations'!A1327:M3669,6,FALSE)</f>
        <v>No</v>
      </c>
      <c r="H1329" s="35">
        <f>VLOOKUP(A1329,'Medical Examinations'!$A$2:$M$2344,7,FALSE)</f>
        <v>0</v>
      </c>
      <c r="I1329" s="35" t="str">
        <f>VLOOKUP(A1329,'Medical Examinations'!A1327:M3669,8,FALSE)</f>
        <v>No</v>
      </c>
      <c r="J1329" s="35" t="str">
        <f>VLOOKUP(A1329,'Medical Examinations'!A1327:M3669,9,FALSE)</f>
        <v>OVERWEIGHT</v>
      </c>
      <c r="K1329" s="35" t="str">
        <f>VLOOKUP(A1329,'Medical Examinations'!A1327:M3669,10,FALSE)</f>
        <v>DIABETES</v>
      </c>
      <c r="L1329" s="47">
        <f>VLOOKUP(A1329,'Hospitalisation Details'!A328:M2670,12,FALSE)</f>
        <v>28671</v>
      </c>
      <c r="M1329" s="34">
        <f>VLOOKUP(A214,'Hospitalisation Details'!A212:M2554,6,FALSE)</f>
        <v>35585.58</v>
      </c>
      <c r="N1329" s="35" t="str">
        <f>VLOOKUP(A318,'Hospitalisation Details'!A316:M2658,7,FALSE)</f>
        <v>tier - 2</v>
      </c>
      <c r="O1329" s="35" t="str">
        <f>VLOOKUP(A330,'Hospitalisation Details'!A328:M2670,8,FALSE)</f>
        <v>tier - 3</v>
      </c>
      <c r="P1329" s="35" t="str">
        <f>VLOOKUP(A330,'Hospitalisation Details'!A328:M2670,9,FALSE)</f>
        <v>R1011</v>
      </c>
      <c r="Q1329" s="35">
        <f ca="1">VLOOKUP(A1329,'Hospitalisation Details'!A328:M2670,13,FALSE)</f>
        <v>46</v>
      </c>
      <c r="R1329" s="32"/>
    </row>
    <row r="1330" spans="1:18" ht="15.75" x14ac:dyDescent="0.25">
      <c r="A1330" s="42" t="s">
        <v>1034</v>
      </c>
      <c r="B1330" s="35" t="str">
        <f>VLOOKUP(A1330,'Customer Names'!A1327:D3662,3,FALSE)</f>
        <v>Reese</v>
      </c>
      <c r="C1330" s="35">
        <f>VLOOKUP(A1330,'Medical Examinations'!A1328:M3670,2,FALSE)</f>
        <v>23.98</v>
      </c>
      <c r="D1330" s="35">
        <f>VLOOKUP(A1330,'Medical Examinations'!A1328:M3670,3,FALSE)</f>
        <v>9.89</v>
      </c>
      <c r="E1330" s="35" t="str">
        <f>VLOOKUP(A1330,'Medical Examinations'!A1328:M3670,4,FALSE)</f>
        <v>No</v>
      </c>
      <c r="F1330" s="35" t="str">
        <f>VLOOKUP(A1330,'Medical Examinations'!A1328:M3670,5,FALSE)</f>
        <v>No</v>
      </c>
      <c r="G1330" s="35" t="str">
        <f>VLOOKUP(A1330,'Medical Examinations'!A1328:M3670,6,FALSE)</f>
        <v>No</v>
      </c>
      <c r="H1330" s="35">
        <f>VLOOKUP(A1330,'Medical Examinations'!$A$2:$M$2344,7,FALSE)</f>
        <v>0</v>
      </c>
      <c r="I1330" s="35" t="str">
        <f>VLOOKUP(A1330,'Medical Examinations'!A1328:M3670,8,FALSE)</f>
        <v>No</v>
      </c>
      <c r="J1330" s="35" t="str">
        <f>VLOOKUP(A1330,'Medical Examinations'!A1328:M3670,9,FALSE)</f>
        <v>NORMAL WEIGHT</v>
      </c>
      <c r="K1330" s="35" t="str">
        <f>VLOOKUP(A1330,'Medical Examinations'!A1328:M3670,10,FALSE)</f>
        <v>DIABETES</v>
      </c>
      <c r="L1330" s="47">
        <f>VLOOKUP(A1330,'Hospitalisation Details'!A329:M2671,12,FALSE)</f>
        <v>28787</v>
      </c>
      <c r="M1330" s="34">
        <f>VLOOKUP(A215,'Hospitalisation Details'!A213:M2555,6,FALSE)</f>
        <v>35583.17</v>
      </c>
      <c r="N1330" s="35" t="str">
        <f>VLOOKUP(A319,'Hospitalisation Details'!A317:M2659,7,FALSE)</f>
        <v>tier - 1</v>
      </c>
      <c r="O1330" s="35" t="str">
        <f>VLOOKUP(A331,'Hospitalisation Details'!A329:M2671,8,FALSE)</f>
        <v>tier - 3</v>
      </c>
      <c r="P1330" s="35" t="str">
        <f>VLOOKUP(A331,'Hospitalisation Details'!A329:M2671,9,FALSE)</f>
        <v>R1011</v>
      </c>
      <c r="Q1330" s="35">
        <f ca="1">VLOOKUP(A1330,'Hospitalisation Details'!A329:M2671,13,FALSE)</f>
        <v>46</v>
      </c>
      <c r="R1330" s="32"/>
    </row>
    <row r="1331" spans="1:18" ht="15.75" x14ac:dyDescent="0.25">
      <c r="A1331" s="43" t="s">
        <v>1033</v>
      </c>
      <c r="B1331" s="35" t="str">
        <f>VLOOKUP(A1331,'Customer Names'!A1328:D3663,3,FALSE)</f>
        <v>McCloskey</v>
      </c>
      <c r="C1331" s="35">
        <f>VLOOKUP(A1331,'Medical Examinations'!A1329:M3671,2,FALSE)</f>
        <v>17.34</v>
      </c>
      <c r="D1331" s="35">
        <f>VLOOKUP(A1331,'Medical Examinations'!A1329:M3671,3,FALSE)</f>
        <v>12</v>
      </c>
      <c r="E1331" s="35" t="str">
        <f>VLOOKUP(A1331,'Medical Examinations'!A1329:M3671,4,FALSE)</f>
        <v>No</v>
      </c>
      <c r="F1331" s="35" t="str">
        <f>VLOOKUP(A1331,'Medical Examinations'!A1329:M3671,5,FALSE)</f>
        <v>No</v>
      </c>
      <c r="G1331" s="35" t="str">
        <f>VLOOKUP(A1331,'Medical Examinations'!A1329:M3671,6,FALSE)</f>
        <v>No</v>
      </c>
      <c r="H1331" s="35">
        <f>VLOOKUP(A1331,'Medical Examinations'!$A$2:$M$2344,7,FALSE)</f>
        <v>0</v>
      </c>
      <c r="I1331" s="35" t="str">
        <f>VLOOKUP(A1331,'Medical Examinations'!A1329:M3671,8,FALSE)</f>
        <v>No</v>
      </c>
      <c r="J1331" s="35" t="str">
        <f>VLOOKUP(A1331,'Medical Examinations'!A1329:M3671,9,FALSE)</f>
        <v>UNDERWEIGHT</v>
      </c>
      <c r="K1331" s="35" t="str">
        <f>VLOOKUP(A1331,'Medical Examinations'!A1329:M3671,10,FALSE)</f>
        <v>DIABETES</v>
      </c>
      <c r="L1331" s="47">
        <f>VLOOKUP(A1331,'Hospitalisation Details'!A330:M2672,12,FALSE)</f>
        <v>22973</v>
      </c>
      <c r="M1331" s="34">
        <f>VLOOKUP(A216,'Hospitalisation Details'!A214:M2556,6,FALSE)</f>
        <v>35573.26</v>
      </c>
      <c r="N1331" s="35" t="str">
        <f>VLOOKUP(A320,'Hospitalisation Details'!A318:M2660,7,FALSE)</f>
        <v>tier - 1</v>
      </c>
      <c r="O1331" s="35" t="str">
        <f>VLOOKUP(A332,'Hospitalisation Details'!A330:M2672,8,FALSE)</f>
        <v>tier - 1</v>
      </c>
      <c r="P1331" s="35" t="str">
        <f>VLOOKUP(A332,'Hospitalisation Details'!A330:M2672,9,FALSE)</f>
        <v>R1012</v>
      </c>
      <c r="Q1331" s="35">
        <f ca="1">VLOOKUP(A1331,'Hospitalisation Details'!A330:M2672,13,FALSE)</f>
        <v>62</v>
      </c>
      <c r="R1331" s="32"/>
    </row>
    <row r="1332" spans="1:18" ht="15.75" x14ac:dyDescent="0.25">
      <c r="A1332" s="42" t="s">
        <v>1032</v>
      </c>
      <c r="B1332" s="35" t="str">
        <f>VLOOKUP(A1332,'Customer Names'!A1329:D3664,3,FALSE)</f>
        <v>Tedsen</v>
      </c>
      <c r="C1332" s="35">
        <f>VLOOKUP(A1332,'Medical Examinations'!A1330:M3672,2,FALSE)</f>
        <v>40.39</v>
      </c>
      <c r="D1332" s="35">
        <f>VLOOKUP(A1332,'Medical Examinations'!A1330:M3672,3,FALSE)</f>
        <v>4.24</v>
      </c>
      <c r="E1332" s="35" t="str">
        <f>VLOOKUP(A1332,'Medical Examinations'!A1330:M3672,4,FALSE)</f>
        <v>yes</v>
      </c>
      <c r="F1332" s="35" t="str">
        <f>VLOOKUP(A1332,'Medical Examinations'!A1330:M3672,5,FALSE)</f>
        <v>No</v>
      </c>
      <c r="G1332" s="35" t="str">
        <f>VLOOKUP(A1332,'Medical Examinations'!A1330:M3672,6,FALSE)</f>
        <v>Yes</v>
      </c>
      <c r="H1332" s="35">
        <f>VLOOKUP(A1332,'Medical Examinations'!$A$2:$M$2344,7,FALSE)</f>
        <v>1</v>
      </c>
      <c r="I1332" s="35" t="str">
        <f>VLOOKUP(A1332,'Medical Examinations'!A1330:M3672,8,FALSE)</f>
        <v>No</v>
      </c>
      <c r="J1332" s="35" t="str">
        <f>VLOOKUP(A1332,'Medical Examinations'!A1330:M3672,9,FALSE)</f>
        <v>OBESITY</v>
      </c>
      <c r="K1332" s="35" t="str">
        <f>VLOOKUP(A1332,'Medical Examinations'!A1330:M3672,10,FALSE)</f>
        <v>NORMAL</v>
      </c>
      <c r="L1332" s="47">
        <f>VLOOKUP(A1332,'Hospitalisation Details'!A331:M2673,12,FALSE)</f>
        <v>35724</v>
      </c>
      <c r="M1332" s="34">
        <f>VLOOKUP(A217,'Hospitalisation Details'!A215:M2557,6,FALSE)</f>
        <v>35547.72</v>
      </c>
      <c r="N1332" s="35" t="str">
        <f>VLOOKUP(A321,'Hospitalisation Details'!A319:M2661,7,FALSE)</f>
        <v>tier - 1</v>
      </c>
      <c r="O1332" s="35" t="str">
        <f>VLOOKUP(A333,'Hospitalisation Details'!A331:M2673,8,FALSE)</f>
        <v>tier - 2</v>
      </c>
      <c r="P1332" s="35" t="str">
        <f>VLOOKUP(A333,'Hospitalisation Details'!A331:M2673,9,FALSE)</f>
        <v>R1011</v>
      </c>
      <c r="Q1332" s="35">
        <f ca="1">VLOOKUP(A1332,'Hospitalisation Details'!A331:M2673,13,FALSE)</f>
        <v>27</v>
      </c>
      <c r="R1332" s="32"/>
    </row>
    <row r="1333" spans="1:18" ht="15.75" x14ac:dyDescent="0.25">
      <c r="A1333" s="43" t="s">
        <v>1031</v>
      </c>
      <c r="B1333" s="35" t="str">
        <f>VLOOKUP(A1333,'Customer Names'!A1330:D3665,3,FALSE)</f>
        <v>Koehlinger</v>
      </c>
      <c r="C1333" s="35">
        <f>VLOOKUP(A1333,'Medical Examinations'!A1331:M3673,2,FALSE)</f>
        <v>25.96</v>
      </c>
      <c r="D1333" s="35">
        <f>VLOOKUP(A1333,'Medical Examinations'!A1331:M3673,3,FALSE)</f>
        <v>4.68</v>
      </c>
      <c r="E1333" s="35" t="str">
        <f>VLOOKUP(A1333,'Medical Examinations'!A1331:M3673,4,FALSE)</f>
        <v>yes</v>
      </c>
      <c r="F1333" s="35" t="str">
        <f>VLOOKUP(A1333,'Medical Examinations'!A1331:M3673,5,FALSE)</f>
        <v>No</v>
      </c>
      <c r="G1333" s="35" t="str">
        <f>VLOOKUP(A1333,'Medical Examinations'!A1331:M3673,6,FALSE)</f>
        <v>Yes</v>
      </c>
      <c r="H1333" s="35">
        <f>VLOOKUP(A1333,'Medical Examinations'!$A$2:$M$2344,7,FALSE)</f>
        <v>1</v>
      </c>
      <c r="I1333" s="35" t="str">
        <f>VLOOKUP(A1333,'Medical Examinations'!A1331:M3673,8,FALSE)</f>
        <v>No</v>
      </c>
      <c r="J1333" s="35" t="str">
        <f>VLOOKUP(A1333,'Medical Examinations'!A1331:M3673,9,FALSE)</f>
        <v>OVERWEIGHT</v>
      </c>
      <c r="K1333" s="35" t="str">
        <f>VLOOKUP(A1333,'Medical Examinations'!A1331:M3673,10,FALSE)</f>
        <v>NORMAL</v>
      </c>
      <c r="L1333" s="47">
        <f>VLOOKUP(A1333,'Hospitalisation Details'!A332:M2674,12,FALSE)</f>
        <v>30475</v>
      </c>
      <c r="M1333" s="34">
        <f>VLOOKUP(A218,'Hospitalisation Details'!A216:M2558,6,FALSE)</f>
        <v>35547.47</v>
      </c>
      <c r="N1333" s="35" t="str">
        <f>VLOOKUP(A322,'Hospitalisation Details'!A320:M2662,7,FALSE)</f>
        <v>tier - 1</v>
      </c>
      <c r="O1333" s="35" t="str">
        <f>VLOOKUP(A334,'Hospitalisation Details'!A332:M2674,8,FALSE)</f>
        <v>tier - 2</v>
      </c>
      <c r="P1333" s="35" t="str">
        <f>VLOOKUP(A334,'Hospitalisation Details'!A332:M2674,9,FALSE)</f>
        <v>R1011</v>
      </c>
      <c r="Q1333" s="35">
        <f ca="1">VLOOKUP(A1333,'Hospitalisation Details'!A332:M2674,13,FALSE)</f>
        <v>41</v>
      </c>
      <c r="R1333" s="32"/>
    </row>
    <row r="1334" spans="1:18" ht="15.75" x14ac:dyDescent="0.25">
      <c r="A1334" s="42" t="s">
        <v>1030</v>
      </c>
      <c r="B1334" s="35" t="str">
        <f>VLOOKUP(A1334,'Customer Names'!A1331:D3666,3,FALSE)</f>
        <v>Pielechaty</v>
      </c>
      <c r="C1334" s="35">
        <f>VLOOKUP(A1334,'Medical Examinations'!A1332:M3674,2,FALSE)</f>
        <v>17.68</v>
      </c>
      <c r="D1334" s="35">
        <f>VLOOKUP(A1334,'Medical Examinations'!A1332:M3674,3,FALSE)</f>
        <v>8.57</v>
      </c>
      <c r="E1334" s="35" t="str">
        <f>VLOOKUP(A1334,'Medical Examinations'!A1332:M3674,4,FALSE)</f>
        <v>yes</v>
      </c>
      <c r="F1334" s="35" t="str">
        <f>VLOOKUP(A1334,'Medical Examinations'!A1332:M3674,5,FALSE)</f>
        <v>No</v>
      </c>
      <c r="G1334" s="35" t="str">
        <f>VLOOKUP(A1334,'Medical Examinations'!A1332:M3674,6,FALSE)</f>
        <v>Yes</v>
      </c>
      <c r="H1334" s="35">
        <f>VLOOKUP(A1334,'Medical Examinations'!$A$2:$M$2344,7,FALSE)</f>
        <v>1</v>
      </c>
      <c r="I1334" s="35" t="str">
        <f>VLOOKUP(A1334,'Medical Examinations'!A1332:M3674,8,FALSE)</f>
        <v>No</v>
      </c>
      <c r="J1334" s="35" t="str">
        <f>VLOOKUP(A1334,'Medical Examinations'!A1332:M3674,9,FALSE)</f>
        <v>UNDERWEIGHT</v>
      </c>
      <c r="K1334" s="35" t="str">
        <f>VLOOKUP(A1334,'Medical Examinations'!A1332:M3674,10,FALSE)</f>
        <v>DIABETES</v>
      </c>
      <c r="L1334" s="47">
        <f>VLOOKUP(A1334,'Hospitalisation Details'!A333:M2675,12,FALSE)</f>
        <v>23320</v>
      </c>
      <c r="M1334" s="34">
        <f>VLOOKUP(A219,'Hospitalisation Details'!A217:M2559,6,FALSE)</f>
        <v>35517.19</v>
      </c>
      <c r="N1334" s="35" t="str">
        <f>VLOOKUP(A323,'Hospitalisation Details'!A321:M2663,7,FALSE)</f>
        <v>tier - 2</v>
      </c>
      <c r="O1334" s="35" t="str">
        <f>VLOOKUP(A335,'Hospitalisation Details'!A333:M2675,8,FALSE)</f>
        <v>tier - 3</v>
      </c>
      <c r="P1334" s="35" t="str">
        <f>VLOOKUP(A335,'Hospitalisation Details'!A333:M2675,9,FALSE)</f>
        <v>R1011</v>
      </c>
      <c r="Q1334" s="35">
        <f ca="1">VLOOKUP(A1334,'Hospitalisation Details'!A333:M2675,13,FALSE)</f>
        <v>61</v>
      </c>
      <c r="R1334" s="32"/>
    </row>
    <row r="1335" spans="1:18" ht="15.75" x14ac:dyDescent="0.25">
      <c r="A1335" s="43" t="s">
        <v>1029</v>
      </c>
      <c r="B1335" s="35" t="str">
        <f>VLOOKUP(A1335,'Customer Names'!A1332:D3667,3,FALSE)</f>
        <v>Korhonen</v>
      </c>
      <c r="C1335" s="35">
        <f>VLOOKUP(A1335,'Medical Examinations'!A1333:M3675,2,FALSE)</f>
        <v>30.875</v>
      </c>
      <c r="D1335" s="35">
        <f>VLOOKUP(A1335,'Medical Examinations'!A1333:M3675,3,FALSE)</f>
        <v>4.0999999999999996</v>
      </c>
      <c r="E1335" s="35" t="str">
        <f>VLOOKUP(A1335,'Medical Examinations'!A1333:M3675,4,FALSE)</f>
        <v>No</v>
      </c>
      <c r="F1335" s="35" t="str">
        <f>VLOOKUP(A1335,'Medical Examinations'!A1333:M3675,5,FALSE)</f>
        <v>No</v>
      </c>
      <c r="G1335" s="35" t="str">
        <f>VLOOKUP(A1335,'Medical Examinations'!A1333:M3675,6,FALSE)</f>
        <v>No</v>
      </c>
      <c r="H1335" s="35">
        <f>VLOOKUP(A1335,'Medical Examinations'!$A$2:$M$2344,7,FALSE)</f>
        <v>0</v>
      </c>
      <c r="I1335" s="35" t="str">
        <f>VLOOKUP(A1335,'Medical Examinations'!A1333:M3675,8,FALSE)</f>
        <v>No</v>
      </c>
      <c r="J1335" s="35" t="str">
        <f>VLOOKUP(A1335,'Medical Examinations'!A1333:M3675,9,FALSE)</f>
        <v>OBESITY</v>
      </c>
      <c r="K1335" s="35" t="str">
        <f>VLOOKUP(A1335,'Medical Examinations'!A1333:M3675,10,FALSE)</f>
        <v>NORMAL</v>
      </c>
      <c r="L1335" s="47">
        <f>VLOOKUP(A1335,'Hospitalisation Details'!A334:M2676,12,FALSE)</f>
        <v>30130</v>
      </c>
      <c r="M1335" s="34">
        <f>VLOOKUP(A220,'Hospitalisation Details'!A218:M2560,6,FALSE)</f>
        <v>35491.64</v>
      </c>
      <c r="N1335" s="35" t="str">
        <f>VLOOKUP(A324,'Hospitalisation Details'!A322:M2664,7,FALSE)</f>
        <v>tier - 2</v>
      </c>
      <c r="O1335" s="35" t="str">
        <f>VLOOKUP(A336,'Hospitalisation Details'!A334:M2676,8,FALSE)</f>
        <v>tier - 1</v>
      </c>
      <c r="P1335" s="35" t="str">
        <f>VLOOKUP(A336,'Hospitalisation Details'!A334:M2676,9,FALSE)</f>
        <v>R1011</v>
      </c>
      <c r="Q1335" s="35">
        <f ca="1">VLOOKUP(A1335,'Hospitalisation Details'!A334:M2676,13,FALSE)</f>
        <v>42</v>
      </c>
      <c r="R1335" s="32"/>
    </row>
    <row r="1336" spans="1:18" ht="15.75" x14ac:dyDescent="0.25">
      <c r="A1336" s="42" t="s">
        <v>1028</v>
      </c>
      <c r="B1336" s="35" t="str">
        <f>VLOOKUP(A1336,'Customer Names'!A1333:D3668,3,FALSE)</f>
        <v>Kehr</v>
      </c>
      <c r="C1336" s="35">
        <f>VLOOKUP(A1336,'Medical Examinations'!A1334:M3676,2,FALSE)</f>
        <v>30.81</v>
      </c>
      <c r="D1336" s="35">
        <f>VLOOKUP(A1336,'Medical Examinations'!A1334:M3676,3,FALSE)</f>
        <v>4.49</v>
      </c>
      <c r="E1336" s="35" t="str">
        <f>VLOOKUP(A1336,'Medical Examinations'!A1334:M3676,4,FALSE)</f>
        <v>No</v>
      </c>
      <c r="F1336" s="35" t="str">
        <f>VLOOKUP(A1336,'Medical Examinations'!A1334:M3676,5,FALSE)</f>
        <v>No</v>
      </c>
      <c r="G1336" s="35" t="str">
        <f>VLOOKUP(A1336,'Medical Examinations'!A1334:M3676,6,FALSE)</f>
        <v>No</v>
      </c>
      <c r="H1336" s="35">
        <f>VLOOKUP(A1336,'Medical Examinations'!$A$2:$M$2344,7,FALSE)</f>
        <v>0</v>
      </c>
      <c r="I1336" s="35" t="str">
        <f>VLOOKUP(A1336,'Medical Examinations'!A1334:M3676,8,FALSE)</f>
        <v>No</v>
      </c>
      <c r="J1336" s="35" t="str">
        <f>VLOOKUP(A1336,'Medical Examinations'!A1334:M3676,9,FALSE)</f>
        <v>OBESITY</v>
      </c>
      <c r="K1336" s="35" t="str">
        <f>VLOOKUP(A1336,'Medical Examinations'!A1334:M3676,10,FALSE)</f>
        <v>NORMAL</v>
      </c>
      <c r="L1336" s="47">
        <f>VLOOKUP(A1336,'Hospitalisation Details'!A335:M2677,12,FALSE)</f>
        <v>33045</v>
      </c>
      <c r="M1336" s="34">
        <f>VLOOKUP(A221,'Hospitalisation Details'!A219:M2561,6,FALSE)</f>
        <v>35345.730000000003</v>
      </c>
      <c r="N1336" s="35" t="str">
        <f>VLOOKUP(A325,'Hospitalisation Details'!A323:M2665,7,FALSE)</f>
        <v>tier - 1</v>
      </c>
      <c r="O1336" s="35" t="str">
        <f>VLOOKUP(A337,'Hospitalisation Details'!A335:M2677,8,FALSE)</f>
        <v>tier - 1</v>
      </c>
      <c r="P1336" s="35" t="str">
        <f>VLOOKUP(A337,'Hospitalisation Details'!A335:M2677,9,FALSE)</f>
        <v>R1011</v>
      </c>
      <c r="Q1336" s="35">
        <f ca="1">VLOOKUP(A1336,'Hospitalisation Details'!A335:M2677,13,FALSE)</f>
        <v>34</v>
      </c>
      <c r="R1336" s="32"/>
    </row>
    <row r="1337" spans="1:18" ht="15.75" x14ac:dyDescent="0.25">
      <c r="A1337" s="43" t="s">
        <v>1027</v>
      </c>
      <c r="B1337" s="35" t="str">
        <f>VLOOKUP(A1337,'Customer Names'!A1334:D3669,3,FALSE)</f>
        <v>Montagna</v>
      </c>
      <c r="C1337" s="35">
        <f>VLOOKUP(A1337,'Medical Examinations'!A1335:M3677,2,FALSE)</f>
        <v>36.85</v>
      </c>
      <c r="D1337" s="35">
        <f>VLOOKUP(A1337,'Medical Examinations'!A1335:M3677,3,FALSE)</f>
        <v>8.8000000000000007</v>
      </c>
      <c r="E1337" s="35" t="str">
        <f>VLOOKUP(A1337,'Medical Examinations'!A1335:M3677,4,FALSE)</f>
        <v>No</v>
      </c>
      <c r="F1337" s="35" t="str">
        <f>VLOOKUP(A1337,'Medical Examinations'!A1335:M3677,5,FALSE)</f>
        <v>No</v>
      </c>
      <c r="G1337" s="35" t="str">
        <f>VLOOKUP(A1337,'Medical Examinations'!A1335:M3677,6,FALSE)</f>
        <v>No</v>
      </c>
      <c r="H1337" s="35">
        <f>VLOOKUP(A1337,'Medical Examinations'!$A$2:$M$2344,7,FALSE)</f>
        <v>2</v>
      </c>
      <c r="I1337" s="35" t="str">
        <f>VLOOKUP(A1337,'Medical Examinations'!A1335:M3677,8,FALSE)</f>
        <v>No</v>
      </c>
      <c r="J1337" s="35" t="str">
        <f>VLOOKUP(A1337,'Medical Examinations'!A1335:M3677,9,FALSE)</f>
        <v>OBESITY</v>
      </c>
      <c r="K1337" s="35" t="str">
        <f>VLOOKUP(A1337,'Medical Examinations'!A1335:M3677,10,FALSE)</f>
        <v>DIABETES</v>
      </c>
      <c r="L1337" s="47">
        <f>VLOOKUP(A1337,'Hospitalisation Details'!A336:M2678,12,FALSE)</f>
        <v>26910</v>
      </c>
      <c r="M1337" s="34">
        <f>VLOOKUP(A222,'Hospitalisation Details'!A220:M2562,6,FALSE)</f>
        <v>35315.96</v>
      </c>
      <c r="N1337" s="35" t="str">
        <f>VLOOKUP(A326,'Hospitalisation Details'!A324:M2666,7,FALSE)</f>
        <v>tier - 2</v>
      </c>
      <c r="O1337" s="35" t="str">
        <f>VLOOKUP(A338,'Hospitalisation Details'!A336:M2678,8,FALSE)</f>
        <v>tier - 2</v>
      </c>
      <c r="P1337" s="35" t="str">
        <f>VLOOKUP(A338,'Hospitalisation Details'!A336:M2678,9,FALSE)</f>
        <v>R1024</v>
      </c>
      <c r="Q1337" s="35">
        <f ca="1">VLOOKUP(A1337,'Hospitalisation Details'!A336:M2678,13,FALSE)</f>
        <v>51</v>
      </c>
      <c r="R1337" s="32"/>
    </row>
    <row r="1338" spans="1:18" ht="15.75" x14ac:dyDescent="0.25">
      <c r="A1338" s="42" t="s">
        <v>1026</v>
      </c>
      <c r="B1338" s="35" t="str">
        <f>VLOOKUP(A1338,'Customer Names'!A1335:D3670,3,FALSE)</f>
        <v>M√ºller</v>
      </c>
      <c r="C1338" s="35">
        <f>VLOOKUP(A1338,'Medical Examinations'!A1336:M3678,2,FALSE)</f>
        <v>35.86</v>
      </c>
      <c r="D1338" s="35">
        <f>VLOOKUP(A1338,'Medical Examinations'!A1336:M3678,3,FALSE)</f>
        <v>7.93</v>
      </c>
      <c r="E1338" s="35" t="str">
        <f>VLOOKUP(A1338,'Medical Examinations'!A1336:M3678,4,FALSE)</f>
        <v>No</v>
      </c>
      <c r="F1338" s="35" t="str">
        <f>VLOOKUP(A1338,'Medical Examinations'!A1336:M3678,5,FALSE)</f>
        <v>No</v>
      </c>
      <c r="G1338" s="35" t="str">
        <f>VLOOKUP(A1338,'Medical Examinations'!A1336:M3678,6,FALSE)</f>
        <v>No</v>
      </c>
      <c r="H1338" s="35">
        <f>VLOOKUP(A1338,'Medical Examinations'!$A$2:$M$2344,7,FALSE)</f>
        <v>2</v>
      </c>
      <c r="I1338" s="35" t="str">
        <f>VLOOKUP(A1338,'Medical Examinations'!A1336:M3678,8,FALSE)</f>
        <v>No</v>
      </c>
      <c r="J1338" s="35" t="str">
        <f>VLOOKUP(A1338,'Medical Examinations'!A1336:M3678,9,FALSE)</f>
        <v>OBESITY</v>
      </c>
      <c r="K1338" s="35" t="str">
        <f>VLOOKUP(A1338,'Medical Examinations'!A1336:M3678,10,FALSE)</f>
        <v>DIABETES</v>
      </c>
      <c r="L1338" s="47">
        <f>VLOOKUP(A1338,'Hospitalisation Details'!A337:M2679,12,FALSE)</f>
        <v>26906</v>
      </c>
      <c r="M1338" s="34">
        <f>VLOOKUP(A223,'Hospitalisation Details'!A221:M2563,6,FALSE)</f>
        <v>35302.089999999997</v>
      </c>
      <c r="N1338" s="35" t="str">
        <f>VLOOKUP(A327,'Hospitalisation Details'!A325:M2667,7,FALSE)</f>
        <v>tier - 1</v>
      </c>
      <c r="O1338" s="35" t="str">
        <f>VLOOKUP(A339,'Hospitalisation Details'!A337:M2679,8,FALSE)</f>
        <v>tier - 1</v>
      </c>
      <c r="P1338" s="35" t="str">
        <f>VLOOKUP(A339,'Hospitalisation Details'!A337:M2679,9,FALSE)</f>
        <v>R1011</v>
      </c>
      <c r="Q1338" s="35">
        <f ca="1">VLOOKUP(A1338,'Hospitalisation Details'!A337:M2679,13,FALSE)</f>
        <v>51</v>
      </c>
      <c r="R1338" s="32"/>
    </row>
    <row r="1339" spans="1:18" ht="15.75" x14ac:dyDescent="0.25">
      <c r="A1339" s="43" t="s">
        <v>1025</v>
      </c>
      <c r="B1339" s="35" t="str">
        <f>VLOOKUP(A1339,'Customer Names'!A1336:D3671,3,FALSE)</f>
        <v>Baker</v>
      </c>
      <c r="C1339" s="35">
        <f>VLOOKUP(A1339,'Medical Examinations'!A1337:M3679,2,FALSE)</f>
        <v>30.3</v>
      </c>
      <c r="D1339" s="35">
        <f>VLOOKUP(A1339,'Medical Examinations'!A1337:M3679,3,FALSE)</f>
        <v>9.4499999999999993</v>
      </c>
      <c r="E1339" s="35" t="str">
        <f>VLOOKUP(A1339,'Medical Examinations'!A1337:M3679,4,FALSE)</f>
        <v>No</v>
      </c>
      <c r="F1339" s="35" t="str">
        <f>VLOOKUP(A1339,'Medical Examinations'!A1337:M3679,5,FALSE)</f>
        <v>No</v>
      </c>
      <c r="G1339" s="35" t="str">
        <f>VLOOKUP(A1339,'Medical Examinations'!A1337:M3679,6,FALSE)</f>
        <v>No</v>
      </c>
      <c r="H1339" s="35">
        <f>VLOOKUP(A1339,'Medical Examinations'!$A$2:$M$2344,7,FALSE)</f>
        <v>2</v>
      </c>
      <c r="I1339" s="35" t="str">
        <f>VLOOKUP(A1339,'Medical Examinations'!A1337:M3679,8,FALSE)</f>
        <v>No</v>
      </c>
      <c r="J1339" s="35" t="str">
        <f>VLOOKUP(A1339,'Medical Examinations'!A1337:M3679,9,FALSE)</f>
        <v>OBESITY</v>
      </c>
      <c r="K1339" s="35" t="str">
        <f>VLOOKUP(A1339,'Medical Examinations'!A1337:M3679,10,FALSE)</f>
        <v>DIABETES</v>
      </c>
      <c r="L1339" s="47">
        <f>VLOOKUP(A1339,'Hospitalisation Details'!A338:M2680,12,FALSE)</f>
        <v>27014</v>
      </c>
      <c r="M1339" s="34">
        <f>VLOOKUP(A224,'Hospitalisation Details'!A222:M2564,6,FALSE)</f>
        <v>35160.129999999997</v>
      </c>
      <c r="N1339" s="35" t="str">
        <f>VLOOKUP(A328,'Hospitalisation Details'!A326:M2668,7,FALSE)</f>
        <v>tier - 1</v>
      </c>
      <c r="O1339" s="35" t="str">
        <f>VLOOKUP(A340,'Hospitalisation Details'!A338:M2680,8,FALSE)</f>
        <v>tier - 1</v>
      </c>
      <c r="P1339" s="35" t="str">
        <f>VLOOKUP(A340,'Hospitalisation Details'!A338:M2680,9,FALSE)</f>
        <v>R1011</v>
      </c>
      <c r="Q1339" s="35">
        <f ca="1">VLOOKUP(A1339,'Hospitalisation Details'!A338:M2680,13,FALSE)</f>
        <v>51</v>
      </c>
      <c r="R1339" s="32"/>
    </row>
    <row r="1340" spans="1:18" ht="15.75" x14ac:dyDescent="0.25">
      <c r="A1340" s="42" t="s">
        <v>1024</v>
      </c>
      <c r="B1340" s="35" t="str">
        <f>VLOOKUP(A1340,'Customer Names'!A1337:D3672,3,FALSE)</f>
        <v>Sidebottom</v>
      </c>
      <c r="C1340" s="35">
        <f>VLOOKUP(A1340,'Medical Examinations'!A1338:M3680,2,FALSE)</f>
        <v>32.015000000000001</v>
      </c>
      <c r="D1340" s="35">
        <f>VLOOKUP(A1340,'Medical Examinations'!A1338:M3680,3,FALSE)</f>
        <v>7.67</v>
      </c>
      <c r="E1340" s="35" t="str">
        <f>VLOOKUP(A1340,'Medical Examinations'!A1338:M3680,4,FALSE)</f>
        <v>No</v>
      </c>
      <c r="F1340" s="35" t="str">
        <f>VLOOKUP(A1340,'Medical Examinations'!A1338:M3680,5,FALSE)</f>
        <v>No</v>
      </c>
      <c r="G1340" s="35" t="str">
        <f>VLOOKUP(A1340,'Medical Examinations'!A1338:M3680,6,FALSE)</f>
        <v>No</v>
      </c>
      <c r="H1340" s="35">
        <f>VLOOKUP(A1340,'Medical Examinations'!$A$2:$M$2344,7,FALSE)</f>
        <v>0</v>
      </c>
      <c r="I1340" s="35" t="str">
        <f>VLOOKUP(A1340,'Medical Examinations'!A1338:M3680,8,FALSE)</f>
        <v>No</v>
      </c>
      <c r="J1340" s="35" t="str">
        <f>VLOOKUP(A1340,'Medical Examinations'!A1338:M3680,9,FALSE)</f>
        <v>OBESITY</v>
      </c>
      <c r="K1340" s="35" t="str">
        <f>VLOOKUP(A1340,'Medical Examinations'!A1338:M3680,10,FALSE)</f>
        <v>DIABETES</v>
      </c>
      <c r="L1340" s="47">
        <f>VLOOKUP(A1340,'Hospitalisation Details'!A339:M2681,12,FALSE)</f>
        <v>28734</v>
      </c>
      <c r="M1340" s="34">
        <f>VLOOKUP(A225,'Hospitalisation Details'!A223:M2565,6,FALSE)</f>
        <v>35147.53</v>
      </c>
      <c r="N1340" s="35" t="str">
        <f>VLOOKUP(A329,'Hospitalisation Details'!A327:M2669,7,FALSE)</f>
        <v>tier - 1</v>
      </c>
      <c r="O1340" s="35" t="str">
        <f>VLOOKUP(A341,'Hospitalisation Details'!A339:M2681,8,FALSE)</f>
        <v>tier - 2</v>
      </c>
      <c r="P1340" s="35" t="str">
        <f>VLOOKUP(A341,'Hospitalisation Details'!A339:M2681,9,FALSE)</f>
        <v>R1012</v>
      </c>
      <c r="Q1340" s="35">
        <f ca="1">VLOOKUP(A1340,'Hospitalisation Details'!A339:M2681,13,FALSE)</f>
        <v>46</v>
      </c>
      <c r="R1340" s="32"/>
    </row>
    <row r="1341" spans="1:18" ht="15.75" x14ac:dyDescent="0.25">
      <c r="A1341" s="43" t="s">
        <v>1023</v>
      </c>
      <c r="B1341" s="35" t="str">
        <f>VLOOKUP(A1341,'Customer Names'!A1338:D3673,3,FALSE)</f>
        <v>Johnson</v>
      </c>
      <c r="C1341" s="35">
        <f>VLOOKUP(A1341,'Medical Examinations'!A1339:M3681,2,FALSE)</f>
        <v>25.06</v>
      </c>
      <c r="D1341" s="35">
        <f>VLOOKUP(A1341,'Medical Examinations'!A1339:M3681,3,FALSE)</f>
        <v>10.53</v>
      </c>
      <c r="E1341" s="35" t="str">
        <f>VLOOKUP(A1341,'Medical Examinations'!A1339:M3681,4,FALSE)</f>
        <v>No</v>
      </c>
      <c r="F1341" s="35" t="str">
        <f>VLOOKUP(A1341,'Medical Examinations'!A1339:M3681,5,FALSE)</f>
        <v>No</v>
      </c>
      <c r="G1341" s="35" t="str">
        <f>VLOOKUP(A1341,'Medical Examinations'!A1339:M3681,6,FALSE)</f>
        <v>No</v>
      </c>
      <c r="H1341" s="35">
        <f>VLOOKUP(A1341,'Medical Examinations'!$A$2:$M$2344,7,FALSE)</f>
        <v>2</v>
      </c>
      <c r="I1341" s="35" t="str">
        <f>VLOOKUP(A1341,'Medical Examinations'!A1339:M3681,8,FALSE)</f>
        <v>No</v>
      </c>
      <c r="J1341" s="35" t="str">
        <f>VLOOKUP(A1341,'Medical Examinations'!A1339:M3681,9,FALSE)</f>
        <v>OVERWEIGHT</v>
      </c>
      <c r="K1341" s="35" t="str">
        <f>VLOOKUP(A1341,'Medical Examinations'!A1339:M3681,10,FALSE)</f>
        <v>DIABETES</v>
      </c>
      <c r="L1341" s="47">
        <f>VLOOKUP(A1341,'Hospitalisation Details'!A340:M2682,12,FALSE)</f>
        <v>26948</v>
      </c>
      <c r="M1341" s="34">
        <f>VLOOKUP(A226,'Hospitalisation Details'!A224:M2566,6,FALSE)</f>
        <v>35069.370000000003</v>
      </c>
      <c r="N1341" s="35" t="str">
        <f>VLOOKUP(A330,'Hospitalisation Details'!A328:M2670,7,FALSE)</f>
        <v>tier - 1</v>
      </c>
      <c r="O1341" s="35" t="str">
        <f>VLOOKUP(A342,'Hospitalisation Details'!A340:M2682,8,FALSE)</f>
        <v>tier - 3</v>
      </c>
      <c r="P1341" s="35" t="str">
        <f>VLOOKUP(A342,'Hospitalisation Details'!A340:M2682,9,FALSE)</f>
        <v>R1012</v>
      </c>
      <c r="Q1341" s="35">
        <f ca="1">VLOOKUP(A1341,'Hospitalisation Details'!A340:M2682,13,FALSE)</f>
        <v>51</v>
      </c>
      <c r="R1341" s="32"/>
    </row>
    <row r="1342" spans="1:18" ht="15.75" x14ac:dyDescent="0.25">
      <c r="A1342" s="42" t="s">
        <v>1022</v>
      </c>
      <c r="B1342" s="35" t="str">
        <f>VLOOKUP(A1342,'Customer Names'!A1339:D3674,3,FALSE)</f>
        <v>Morris</v>
      </c>
      <c r="C1342" s="35">
        <f>VLOOKUP(A1342,'Medical Examinations'!A1340:M3682,2,FALSE)</f>
        <v>18.829999999999998</v>
      </c>
      <c r="D1342" s="35">
        <f>VLOOKUP(A1342,'Medical Examinations'!A1340:M3682,3,FALSE)</f>
        <v>10.08</v>
      </c>
      <c r="E1342" s="35" t="str">
        <f>VLOOKUP(A1342,'Medical Examinations'!A1340:M3682,4,FALSE)</f>
        <v>yes</v>
      </c>
      <c r="F1342" s="35" t="str">
        <f>VLOOKUP(A1342,'Medical Examinations'!A1340:M3682,5,FALSE)</f>
        <v>No</v>
      </c>
      <c r="G1342" s="35" t="str">
        <f>VLOOKUP(A1342,'Medical Examinations'!A1340:M3682,6,FALSE)</f>
        <v>No</v>
      </c>
      <c r="H1342" s="35">
        <f>VLOOKUP(A1342,'Medical Examinations'!$A$2:$M$2344,7,FALSE)</f>
        <v>0</v>
      </c>
      <c r="I1342" s="35" t="str">
        <f>VLOOKUP(A1342,'Medical Examinations'!A1340:M3682,8,FALSE)</f>
        <v>No</v>
      </c>
      <c r="J1342" s="35" t="str">
        <f>VLOOKUP(A1342,'Medical Examinations'!A1340:M3682,9,FALSE)</f>
        <v>NORMAL WEIGHT</v>
      </c>
      <c r="K1342" s="35" t="str">
        <f>VLOOKUP(A1342,'Medical Examinations'!A1340:M3682,10,FALSE)</f>
        <v>DIABETES</v>
      </c>
      <c r="L1342" s="47">
        <f>VLOOKUP(A1342,'Hospitalisation Details'!A341:M2683,12,FALSE)</f>
        <v>24633</v>
      </c>
      <c r="M1342" s="34">
        <f>VLOOKUP(A227,'Hospitalisation Details'!A225:M2567,6,FALSE)</f>
        <v>35050.620000000003</v>
      </c>
      <c r="N1342" s="35" t="str">
        <f>VLOOKUP(A331,'Hospitalisation Details'!A329:M2671,7,FALSE)</f>
        <v>tier - 1</v>
      </c>
      <c r="O1342" s="35" t="str">
        <f>VLOOKUP(A343,'Hospitalisation Details'!A341:M2683,8,FALSE)</f>
        <v>tier - 3</v>
      </c>
      <c r="P1342" s="35" t="str">
        <f>VLOOKUP(A343,'Hospitalisation Details'!A341:M2683,9,FALSE)</f>
        <v>R1024</v>
      </c>
      <c r="Q1342" s="35">
        <f ca="1">VLOOKUP(A1342,'Hospitalisation Details'!A341:M2683,13,FALSE)</f>
        <v>57</v>
      </c>
      <c r="R1342" s="32"/>
    </row>
    <row r="1343" spans="1:18" ht="15.75" x14ac:dyDescent="0.25">
      <c r="A1343" s="43" t="s">
        <v>1021</v>
      </c>
      <c r="B1343" s="35" t="str">
        <f>VLOOKUP(A1343,'Customer Names'!A1340:D3675,3,FALSE)</f>
        <v>Chaisson</v>
      </c>
      <c r="C1343" s="35">
        <f>VLOOKUP(A1343,'Medical Examinations'!A1341:M3683,2,FALSE)</f>
        <v>47.52</v>
      </c>
      <c r="D1343" s="35">
        <f>VLOOKUP(A1343,'Medical Examinations'!A1341:M3683,3,FALSE)</f>
        <v>11.39</v>
      </c>
      <c r="E1343" s="35" t="str">
        <f>VLOOKUP(A1343,'Medical Examinations'!A1341:M3683,4,FALSE)</f>
        <v>yes</v>
      </c>
      <c r="F1343" s="35" t="str">
        <f>VLOOKUP(A1343,'Medical Examinations'!A1341:M3683,5,FALSE)</f>
        <v>No</v>
      </c>
      <c r="G1343" s="35" t="str">
        <f>VLOOKUP(A1343,'Medical Examinations'!A1341:M3683,6,FALSE)</f>
        <v>No</v>
      </c>
      <c r="H1343" s="35">
        <f>VLOOKUP(A1343,'Medical Examinations'!$A$2:$M$2344,7,FALSE)</f>
        <v>1</v>
      </c>
      <c r="I1343" s="35" t="str">
        <f>VLOOKUP(A1343,'Medical Examinations'!A1341:M3683,8,FALSE)</f>
        <v>No</v>
      </c>
      <c r="J1343" s="35" t="str">
        <f>VLOOKUP(A1343,'Medical Examinations'!A1341:M3683,9,FALSE)</f>
        <v>OBESITY</v>
      </c>
      <c r="K1343" s="35" t="str">
        <f>VLOOKUP(A1343,'Medical Examinations'!A1341:M3683,10,FALSE)</f>
        <v>DIABETES</v>
      </c>
      <c r="L1343" s="47">
        <f>VLOOKUP(A1343,'Hospitalisation Details'!A342:M2684,12,FALSE)</f>
        <v>27749</v>
      </c>
      <c r="M1343" s="34">
        <f>VLOOKUP(A228,'Hospitalisation Details'!A226:M2568,6,FALSE)</f>
        <v>35000.730000000003</v>
      </c>
      <c r="N1343" s="35" t="str">
        <f>VLOOKUP(A332,'Hospitalisation Details'!A330:M2672,7,FALSE)</f>
        <v>tier - 1</v>
      </c>
      <c r="O1343" s="35" t="str">
        <f>VLOOKUP(A344,'Hospitalisation Details'!A342:M2684,8,FALSE)</f>
        <v>tier - 2</v>
      </c>
      <c r="P1343" s="35" t="str">
        <f>VLOOKUP(A344,'Hospitalisation Details'!A342:M2684,9,FALSE)</f>
        <v>R1011</v>
      </c>
      <c r="Q1343" s="35">
        <f ca="1">VLOOKUP(A1343,'Hospitalisation Details'!A342:M2684,13,FALSE)</f>
        <v>49</v>
      </c>
      <c r="R1343" s="32"/>
    </row>
    <row r="1344" spans="1:18" ht="15.75" x14ac:dyDescent="0.25">
      <c r="A1344" s="42" t="s">
        <v>1020</v>
      </c>
      <c r="B1344" s="35" t="str">
        <f>VLOOKUP(A1344,'Customer Names'!A1341:D3676,3,FALSE)</f>
        <v>Pigott</v>
      </c>
      <c r="C1344" s="35">
        <f>VLOOKUP(A1344,'Medical Examinations'!A1342:M3684,2,FALSE)</f>
        <v>37.82</v>
      </c>
      <c r="D1344" s="35">
        <f>VLOOKUP(A1344,'Medical Examinations'!A1342:M3684,3,FALSE)</f>
        <v>6.36</v>
      </c>
      <c r="E1344" s="35" t="str">
        <f>VLOOKUP(A1344,'Medical Examinations'!A1342:M3684,4,FALSE)</f>
        <v>No</v>
      </c>
      <c r="F1344" s="35" t="str">
        <f>VLOOKUP(A1344,'Medical Examinations'!A1342:M3684,5,FALSE)</f>
        <v>No</v>
      </c>
      <c r="G1344" s="35" t="str">
        <f>VLOOKUP(A1344,'Medical Examinations'!A1342:M3684,6,FALSE)</f>
        <v>No</v>
      </c>
      <c r="H1344" s="35">
        <f>VLOOKUP(A1344,'Medical Examinations'!$A$2:$M$2344,7,FALSE)</f>
        <v>0</v>
      </c>
      <c r="I1344" s="35" t="str">
        <f>VLOOKUP(A1344,'Medical Examinations'!A1342:M3684,8,FALSE)</f>
        <v>No</v>
      </c>
      <c r="J1344" s="35" t="str">
        <f>VLOOKUP(A1344,'Medical Examinations'!A1342:M3684,9,FALSE)</f>
        <v>OBESITY</v>
      </c>
      <c r="K1344" s="35" t="str">
        <f>VLOOKUP(A1344,'Medical Examinations'!A1342:M3684,10,FALSE)</f>
        <v>PREDIABETES</v>
      </c>
      <c r="L1344" s="47">
        <f>VLOOKUP(A1344,'Hospitalisation Details'!A343:M2685,12,FALSE)</f>
        <v>34619</v>
      </c>
      <c r="M1344" s="34">
        <f>VLOOKUP(A229,'Hospitalisation Details'!A227:M2569,6,FALSE)</f>
        <v>34979.86</v>
      </c>
      <c r="N1344" s="35" t="str">
        <f>VLOOKUP(A333,'Hospitalisation Details'!A331:M2673,7,FALSE)</f>
        <v>tier - 1</v>
      </c>
      <c r="O1344" s="35" t="str">
        <f>VLOOKUP(A345,'Hospitalisation Details'!A343:M2685,8,FALSE)</f>
        <v>tier - 3</v>
      </c>
      <c r="P1344" s="35" t="str">
        <f>VLOOKUP(A345,'Hospitalisation Details'!A343:M2685,9,FALSE)</f>
        <v>R1012</v>
      </c>
      <c r="Q1344" s="35">
        <f ca="1">VLOOKUP(A1344,'Hospitalisation Details'!A343:M2685,13,FALSE)</f>
        <v>30</v>
      </c>
      <c r="R1344" s="32"/>
    </row>
    <row r="1345" spans="1:18" ht="15.75" x14ac:dyDescent="0.25">
      <c r="A1345" s="43" t="s">
        <v>1019</v>
      </c>
      <c r="B1345" s="35" t="str">
        <f>VLOOKUP(A1345,'Customer Names'!A1342:D3677,3,FALSE)</f>
        <v>Cochrane</v>
      </c>
      <c r="C1345" s="35">
        <f>VLOOKUP(A1345,'Medical Examinations'!A1343:M3685,2,FALSE)</f>
        <v>44.16</v>
      </c>
      <c r="D1345" s="35">
        <f>VLOOKUP(A1345,'Medical Examinations'!A1343:M3685,3,FALSE)</f>
        <v>5.31</v>
      </c>
      <c r="E1345" s="35" t="str">
        <f>VLOOKUP(A1345,'Medical Examinations'!A1343:M3685,4,FALSE)</f>
        <v>yes</v>
      </c>
      <c r="F1345" s="35" t="str">
        <f>VLOOKUP(A1345,'Medical Examinations'!A1343:M3685,5,FALSE)</f>
        <v>No</v>
      </c>
      <c r="G1345" s="35" t="str">
        <f>VLOOKUP(A1345,'Medical Examinations'!A1343:M3685,6,FALSE)</f>
        <v>No</v>
      </c>
      <c r="H1345" s="35">
        <f>VLOOKUP(A1345,'Medical Examinations'!$A$2:$M$2344,7,FALSE)</f>
        <v>0</v>
      </c>
      <c r="I1345" s="35" t="str">
        <f>VLOOKUP(A1345,'Medical Examinations'!A1343:M3685,8,FALSE)</f>
        <v>No</v>
      </c>
      <c r="J1345" s="35" t="str">
        <f>VLOOKUP(A1345,'Medical Examinations'!A1343:M3685,9,FALSE)</f>
        <v>OBESITY</v>
      </c>
      <c r="K1345" s="35" t="str">
        <f>VLOOKUP(A1345,'Medical Examinations'!A1343:M3685,10,FALSE)</f>
        <v>NORMAL</v>
      </c>
      <c r="L1345" s="47">
        <f>VLOOKUP(A1345,'Hospitalisation Details'!A344:M2686,12,FALSE)</f>
        <v>37131</v>
      </c>
      <c r="M1345" s="34">
        <f>VLOOKUP(A230,'Hospitalisation Details'!A228:M2570,6,FALSE)</f>
        <v>34976.42</v>
      </c>
      <c r="N1345" s="35" t="str">
        <f>VLOOKUP(A334,'Hospitalisation Details'!A332:M2674,7,FALSE)</f>
        <v>tier - 1</v>
      </c>
      <c r="O1345" s="35" t="str">
        <f>VLOOKUP(A346,'Hospitalisation Details'!A344:M2686,8,FALSE)</f>
        <v>tier - 1</v>
      </c>
      <c r="P1345" s="35" t="str">
        <f>VLOOKUP(A346,'Hospitalisation Details'!A344:M2686,9,FALSE)</f>
        <v>R1011</v>
      </c>
      <c r="Q1345" s="35">
        <f ca="1">VLOOKUP(A1345,'Hospitalisation Details'!A344:M2686,13,FALSE)</f>
        <v>23</v>
      </c>
      <c r="R1345" s="32"/>
    </row>
    <row r="1346" spans="1:18" ht="15.75" x14ac:dyDescent="0.25">
      <c r="A1346" s="42" t="s">
        <v>1018</v>
      </c>
      <c r="B1346" s="35" t="str">
        <f>VLOOKUP(A1346,'Customer Names'!A1343:D3678,3,FALSE)</f>
        <v>Armitage</v>
      </c>
      <c r="C1346" s="35">
        <f>VLOOKUP(A1346,'Medical Examinations'!A1344:M3686,2,FALSE)</f>
        <v>37.049999999999997</v>
      </c>
      <c r="D1346" s="35">
        <f>VLOOKUP(A1346,'Medical Examinations'!A1344:M3686,3,FALSE)</f>
        <v>4.74</v>
      </c>
      <c r="E1346" s="35" t="str">
        <f>VLOOKUP(A1346,'Medical Examinations'!A1344:M3686,4,FALSE)</f>
        <v>No</v>
      </c>
      <c r="F1346" s="35" t="str">
        <f>VLOOKUP(A1346,'Medical Examinations'!A1344:M3686,5,FALSE)</f>
        <v>No</v>
      </c>
      <c r="G1346" s="35" t="str">
        <f>VLOOKUP(A1346,'Medical Examinations'!A1344:M3686,6,FALSE)</f>
        <v>Yes</v>
      </c>
      <c r="H1346" s="35">
        <f>VLOOKUP(A1346,'Medical Examinations'!$A$2:$M$2344,7,FALSE)</f>
        <v>1</v>
      </c>
      <c r="I1346" s="35" t="str">
        <f>VLOOKUP(A1346,'Medical Examinations'!A1344:M3686,8,FALSE)</f>
        <v>No</v>
      </c>
      <c r="J1346" s="35" t="str">
        <f>VLOOKUP(A1346,'Medical Examinations'!A1344:M3686,9,FALSE)</f>
        <v>OBESITY</v>
      </c>
      <c r="K1346" s="35" t="str">
        <f>VLOOKUP(A1346,'Medical Examinations'!A1344:M3686,10,FALSE)</f>
        <v>NORMAL</v>
      </c>
      <c r="L1346" s="47">
        <f>VLOOKUP(A1346,'Hospitalisation Details'!A345:M2687,12,FALSE)</f>
        <v>34280</v>
      </c>
      <c r="M1346" s="34">
        <f>VLOOKUP(A231,'Hospitalisation Details'!A229:M2571,6,FALSE)</f>
        <v>34975.68</v>
      </c>
      <c r="N1346" s="35" t="str">
        <f>VLOOKUP(A335,'Hospitalisation Details'!A333:M2675,7,FALSE)</f>
        <v>tier - 1</v>
      </c>
      <c r="O1346" s="35" t="str">
        <f>VLOOKUP(A347,'Hospitalisation Details'!A345:M2687,8,FALSE)</f>
        <v>tier - 3</v>
      </c>
      <c r="P1346" s="35" t="str">
        <f>VLOOKUP(A347,'Hospitalisation Details'!A345:M2687,9,FALSE)</f>
        <v>R1011</v>
      </c>
      <c r="Q1346" s="35">
        <f ca="1">VLOOKUP(A1346,'Hospitalisation Details'!A345:M2687,13,FALSE)</f>
        <v>31</v>
      </c>
      <c r="R1346" s="32"/>
    </row>
    <row r="1347" spans="1:18" ht="15.75" x14ac:dyDescent="0.25">
      <c r="A1347" s="43" t="s">
        <v>1017</v>
      </c>
      <c r="B1347" s="35" t="str">
        <f>VLOOKUP(A1347,'Customer Names'!A1344:D3679,3,FALSE)</f>
        <v>Shen</v>
      </c>
      <c r="C1347" s="35">
        <f>VLOOKUP(A1347,'Medical Examinations'!A1345:M3687,2,FALSE)</f>
        <v>18.66</v>
      </c>
      <c r="D1347" s="35">
        <f>VLOOKUP(A1347,'Medical Examinations'!A1345:M3687,3,FALSE)</f>
        <v>11.35</v>
      </c>
      <c r="E1347" s="35" t="str">
        <f>VLOOKUP(A1347,'Medical Examinations'!A1345:M3687,4,FALSE)</f>
        <v>No</v>
      </c>
      <c r="F1347" s="35" t="str">
        <f>VLOOKUP(A1347,'Medical Examinations'!A1345:M3687,5,FALSE)</f>
        <v>No</v>
      </c>
      <c r="G1347" s="35" t="str">
        <f>VLOOKUP(A1347,'Medical Examinations'!A1345:M3687,6,FALSE)</f>
        <v>No</v>
      </c>
      <c r="H1347" s="35">
        <f>VLOOKUP(A1347,'Medical Examinations'!$A$2:$M$2344,7,FALSE)</f>
        <v>0</v>
      </c>
      <c r="I1347" s="35" t="str">
        <f>VLOOKUP(A1347,'Medical Examinations'!A1345:M3687,8,FALSE)</f>
        <v>No</v>
      </c>
      <c r="J1347" s="35" t="str">
        <f>VLOOKUP(A1347,'Medical Examinations'!A1345:M3687,9,FALSE)</f>
        <v>NORMAL WEIGHT</v>
      </c>
      <c r="K1347" s="35" t="str">
        <f>VLOOKUP(A1347,'Medical Examinations'!A1345:M3687,10,FALSE)</f>
        <v>DIABETES</v>
      </c>
      <c r="L1347" s="47">
        <f>VLOOKUP(A1347,'Hospitalisation Details'!A346:M2688,12,FALSE)</f>
        <v>24036</v>
      </c>
      <c r="M1347" s="34">
        <f>VLOOKUP(A232,'Hospitalisation Details'!A230:M2572,6,FALSE)</f>
        <v>34940.61</v>
      </c>
      <c r="N1347" s="35" t="str">
        <f>VLOOKUP(A336,'Hospitalisation Details'!A334:M2676,7,FALSE)</f>
        <v>tier - 1</v>
      </c>
      <c r="O1347" s="35" t="str">
        <f>VLOOKUP(A348,'Hospitalisation Details'!A346:M2688,8,FALSE)</f>
        <v>tier - 3</v>
      </c>
      <c r="P1347" s="35" t="str">
        <f>VLOOKUP(A348,'Hospitalisation Details'!A346:M2688,9,FALSE)</f>
        <v>R1011</v>
      </c>
      <c r="Q1347" s="35">
        <f ca="1">VLOOKUP(A1347,'Hospitalisation Details'!A346:M2688,13,FALSE)</f>
        <v>59</v>
      </c>
      <c r="R1347" s="32"/>
    </row>
    <row r="1348" spans="1:18" ht="15.75" x14ac:dyDescent="0.25">
      <c r="A1348" s="42" t="s">
        <v>1016</v>
      </c>
      <c r="B1348" s="35" t="str">
        <f>VLOOKUP(A1348,'Customer Names'!A1345:D3680,3,FALSE)</f>
        <v>O'Kelly</v>
      </c>
      <c r="C1348" s="35">
        <f>VLOOKUP(A1348,'Medical Examinations'!A1346:M3688,2,FALSE)</f>
        <v>36.200000000000003</v>
      </c>
      <c r="D1348" s="35">
        <f>VLOOKUP(A1348,'Medical Examinations'!A1346:M3688,3,FALSE)</f>
        <v>6.81</v>
      </c>
      <c r="E1348" s="35" t="str">
        <f>VLOOKUP(A1348,'Medical Examinations'!A1346:M3688,4,FALSE)</f>
        <v>yes</v>
      </c>
      <c r="F1348" s="35" t="str">
        <f>VLOOKUP(A1348,'Medical Examinations'!A1346:M3688,5,FALSE)</f>
        <v>No</v>
      </c>
      <c r="G1348" s="35" t="str">
        <f>VLOOKUP(A1348,'Medical Examinations'!A1346:M3688,6,FALSE)</f>
        <v>No</v>
      </c>
      <c r="H1348" s="35">
        <f>VLOOKUP(A1348,'Medical Examinations'!$A$2:$M$2344,7,FALSE)</f>
        <v>1</v>
      </c>
      <c r="I1348" s="35" t="str">
        <f>VLOOKUP(A1348,'Medical Examinations'!A1346:M3688,8,FALSE)</f>
        <v>No</v>
      </c>
      <c r="J1348" s="35" t="str">
        <f>VLOOKUP(A1348,'Medical Examinations'!A1346:M3688,9,FALSE)</f>
        <v>OBESITY</v>
      </c>
      <c r="K1348" s="35" t="str">
        <f>VLOOKUP(A1348,'Medical Examinations'!A1346:M3688,10,FALSE)</f>
        <v>DIABETES</v>
      </c>
      <c r="L1348" s="47">
        <f>VLOOKUP(A1348,'Hospitalisation Details'!A347:M2689,12,FALSE)</f>
        <v>27743</v>
      </c>
      <c r="M1348" s="34">
        <f>VLOOKUP(A233,'Hospitalisation Details'!A231:M2573,6,FALSE)</f>
        <v>34838.870000000003</v>
      </c>
      <c r="N1348" s="35" t="str">
        <f>VLOOKUP(A337,'Hospitalisation Details'!A335:M2677,7,FALSE)</f>
        <v>tier - 1</v>
      </c>
      <c r="O1348" s="35" t="str">
        <f>VLOOKUP(A349,'Hospitalisation Details'!A347:M2689,8,FALSE)</f>
        <v>tier - 3</v>
      </c>
      <c r="P1348" s="35" t="str">
        <f>VLOOKUP(A349,'Hospitalisation Details'!A347:M2689,9,FALSE)</f>
        <v>R1011</v>
      </c>
      <c r="Q1348" s="35">
        <f ca="1">VLOOKUP(A1348,'Hospitalisation Details'!A347:M2689,13,FALSE)</f>
        <v>49</v>
      </c>
      <c r="R1348" s="32"/>
    </row>
    <row r="1349" spans="1:18" ht="15.75" x14ac:dyDescent="0.25">
      <c r="A1349" s="43" t="s">
        <v>1015</v>
      </c>
      <c r="B1349" s="35" t="str">
        <f>VLOOKUP(A1349,'Customer Names'!A1346:D3681,3,FALSE)</f>
        <v>Huff</v>
      </c>
      <c r="C1349" s="35">
        <f>VLOOKUP(A1349,'Medical Examinations'!A1347:M3689,2,FALSE)</f>
        <v>18.87</v>
      </c>
      <c r="D1349" s="35">
        <f>VLOOKUP(A1349,'Medical Examinations'!A1347:M3689,3,FALSE)</f>
        <v>8.06</v>
      </c>
      <c r="E1349" s="35" t="str">
        <f>VLOOKUP(A1349,'Medical Examinations'!A1347:M3689,4,FALSE)</f>
        <v>No</v>
      </c>
      <c r="F1349" s="35" t="str">
        <f>VLOOKUP(A1349,'Medical Examinations'!A1347:M3689,5,FALSE)</f>
        <v>No</v>
      </c>
      <c r="G1349" s="35" t="str">
        <f>VLOOKUP(A1349,'Medical Examinations'!A1347:M3689,6,FALSE)</f>
        <v>No</v>
      </c>
      <c r="H1349" s="35">
        <f>VLOOKUP(A1349,'Medical Examinations'!$A$2:$M$2344,7,FALSE)</f>
        <v>0</v>
      </c>
      <c r="I1349" s="35" t="str">
        <f>VLOOKUP(A1349,'Medical Examinations'!A1347:M3689,8,FALSE)</f>
        <v>No</v>
      </c>
      <c r="J1349" s="35" t="str">
        <f>VLOOKUP(A1349,'Medical Examinations'!A1347:M3689,9,FALSE)</f>
        <v>NORMAL WEIGHT</v>
      </c>
      <c r="K1349" s="35" t="str">
        <f>VLOOKUP(A1349,'Medical Examinations'!A1347:M3689,10,FALSE)</f>
        <v>DIABETES</v>
      </c>
      <c r="L1349" s="47">
        <f>VLOOKUP(A1349,'Hospitalisation Details'!A348:M2690,12,FALSE)</f>
        <v>23965</v>
      </c>
      <c r="M1349" s="34">
        <f>VLOOKUP(A234,'Hospitalisation Details'!A232:M2574,6,FALSE)</f>
        <v>34828.65</v>
      </c>
      <c r="N1349" s="35" t="str">
        <f>VLOOKUP(A338,'Hospitalisation Details'!A336:M2678,7,FALSE)</f>
        <v>tier - 1</v>
      </c>
      <c r="O1349" s="35" t="str">
        <f>VLOOKUP(A350,'Hospitalisation Details'!A348:M2690,8,FALSE)</f>
        <v>tier - 1</v>
      </c>
      <c r="P1349" s="35" t="str">
        <f>VLOOKUP(A350,'Hospitalisation Details'!A348:M2690,9,FALSE)</f>
        <v>R1012</v>
      </c>
      <c r="Q1349" s="35">
        <f ca="1">VLOOKUP(A1349,'Hospitalisation Details'!A348:M2690,13,FALSE)</f>
        <v>59</v>
      </c>
      <c r="R1349" s="32"/>
    </row>
    <row r="1350" spans="1:18" ht="15.75" x14ac:dyDescent="0.25">
      <c r="A1350" s="42" t="s">
        <v>1014</v>
      </c>
      <c r="B1350" s="35" t="str">
        <f>VLOOKUP(A1350,'Customer Names'!A1347:D3682,3,FALSE)</f>
        <v>Dye</v>
      </c>
      <c r="C1350" s="35">
        <f>VLOOKUP(A1350,'Medical Examinations'!A1348:M3690,2,FALSE)</f>
        <v>32.299999999999997</v>
      </c>
      <c r="D1350" s="35">
        <f>VLOOKUP(A1350,'Medical Examinations'!A1348:M3690,3,FALSE)</f>
        <v>6.74</v>
      </c>
      <c r="E1350" s="35" t="str">
        <f>VLOOKUP(A1350,'Medical Examinations'!A1348:M3690,4,FALSE)</f>
        <v>yes</v>
      </c>
      <c r="F1350" s="35" t="str">
        <f>VLOOKUP(A1350,'Medical Examinations'!A1348:M3690,5,FALSE)</f>
        <v>No</v>
      </c>
      <c r="G1350" s="35" t="str">
        <f>VLOOKUP(A1350,'Medical Examinations'!A1348:M3690,6,FALSE)</f>
        <v>No</v>
      </c>
      <c r="H1350" s="35">
        <f>VLOOKUP(A1350,'Medical Examinations'!$A$2:$M$2344,7,FALSE)</f>
        <v>1</v>
      </c>
      <c r="I1350" s="35" t="str">
        <f>VLOOKUP(A1350,'Medical Examinations'!A1348:M3690,8,FALSE)</f>
        <v>No</v>
      </c>
      <c r="J1350" s="35" t="str">
        <f>VLOOKUP(A1350,'Medical Examinations'!A1348:M3690,9,FALSE)</f>
        <v>OBESITY</v>
      </c>
      <c r="K1350" s="35" t="str">
        <f>VLOOKUP(A1350,'Medical Examinations'!A1348:M3690,10,FALSE)</f>
        <v>DIABETES</v>
      </c>
      <c r="L1350" s="47">
        <f>VLOOKUP(A1350,'Hospitalisation Details'!A349:M2691,12,FALSE)</f>
        <v>27573</v>
      </c>
      <c r="M1350" s="34">
        <f>VLOOKUP(A235,'Hospitalisation Details'!A233:M2575,6,FALSE)</f>
        <v>34806.47</v>
      </c>
      <c r="N1350" s="35" t="str">
        <f>VLOOKUP(A339,'Hospitalisation Details'!A337:M2679,7,FALSE)</f>
        <v>tier - 1</v>
      </c>
      <c r="O1350" s="35" t="str">
        <f>VLOOKUP(A351,'Hospitalisation Details'!A349:M2691,8,FALSE)</f>
        <v>tier - 1</v>
      </c>
      <c r="P1350" s="35" t="str">
        <f>VLOOKUP(A351,'Hospitalisation Details'!A349:M2691,9,FALSE)</f>
        <v>R1012</v>
      </c>
      <c r="Q1350" s="35">
        <f ca="1">VLOOKUP(A1350,'Hospitalisation Details'!A349:M2691,13,FALSE)</f>
        <v>49</v>
      </c>
      <c r="R1350" s="32"/>
    </row>
    <row r="1351" spans="1:18" ht="15.75" x14ac:dyDescent="0.25">
      <c r="A1351" s="43" t="s">
        <v>1013</v>
      </c>
      <c r="B1351" s="35" t="str">
        <f>VLOOKUP(A1351,'Customer Names'!A1348:D3683,3,FALSE)</f>
        <v>Willard</v>
      </c>
      <c r="C1351" s="35">
        <f>VLOOKUP(A1351,'Medical Examinations'!A1349:M3691,2,FALSE)</f>
        <v>22.64</v>
      </c>
      <c r="D1351" s="35">
        <f>VLOOKUP(A1351,'Medical Examinations'!A1349:M3691,3,FALSE)</f>
        <v>6.54</v>
      </c>
      <c r="E1351" s="35" t="str">
        <f>VLOOKUP(A1351,'Medical Examinations'!A1349:M3691,4,FALSE)</f>
        <v>yes</v>
      </c>
      <c r="F1351" s="35" t="str">
        <f>VLOOKUP(A1351,'Medical Examinations'!A1349:M3691,5,FALSE)</f>
        <v>No</v>
      </c>
      <c r="G1351" s="35" t="str">
        <f>VLOOKUP(A1351,'Medical Examinations'!A1349:M3691,6,FALSE)</f>
        <v>No</v>
      </c>
      <c r="H1351" s="35">
        <f>VLOOKUP(A1351,'Medical Examinations'!$A$2:$M$2344,7,FALSE)</f>
        <v>2</v>
      </c>
      <c r="I1351" s="35" t="str">
        <f>VLOOKUP(A1351,'Medical Examinations'!A1349:M3691,8,FALSE)</f>
        <v>No</v>
      </c>
      <c r="J1351" s="35" t="str">
        <f>VLOOKUP(A1351,'Medical Examinations'!A1349:M3691,9,FALSE)</f>
        <v>NORMAL WEIGHT</v>
      </c>
      <c r="K1351" s="35" t="str">
        <f>VLOOKUP(A1351,'Medical Examinations'!A1349:M3691,10,FALSE)</f>
        <v>DIABETES</v>
      </c>
      <c r="L1351" s="47">
        <f>VLOOKUP(A1351,'Hospitalisation Details'!A350:M2692,12,FALSE)</f>
        <v>25914</v>
      </c>
      <c r="M1351" s="34">
        <f>VLOOKUP(A236,'Hospitalisation Details'!A234:M2576,6,FALSE)</f>
        <v>34779.620000000003</v>
      </c>
      <c r="N1351" s="35" t="str">
        <f>VLOOKUP(A340,'Hospitalisation Details'!A338:M2680,7,FALSE)</f>
        <v>tier - 1</v>
      </c>
      <c r="O1351" s="35" t="str">
        <f>VLOOKUP(A352,'Hospitalisation Details'!A350:M2692,8,FALSE)</f>
        <v>tier - 2</v>
      </c>
      <c r="P1351" s="35" t="str">
        <f>VLOOKUP(A352,'Hospitalisation Details'!A350:M2692,9,FALSE)</f>
        <v>R1012</v>
      </c>
      <c r="Q1351" s="35">
        <f ca="1">VLOOKUP(A1351,'Hospitalisation Details'!A350:M2692,13,FALSE)</f>
        <v>54</v>
      </c>
      <c r="R1351" s="32"/>
    </row>
    <row r="1352" spans="1:18" ht="15.75" x14ac:dyDescent="0.25">
      <c r="A1352" s="42" t="s">
        <v>1012</v>
      </c>
      <c r="B1352" s="35" t="str">
        <f>VLOOKUP(A1352,'Customer Names'!A1349:D3684,3,FALSE)</f>
        <v>D'Addario</v>
      </c>
      <c r="C1352" s="35">
        <f>VLOOKUP(A1352,'Medical Examinations'!A1350:M3692,2,FALSE)</f>
        <v>28.69</v>
      </c>
      <c r="D1352" s="35">
        <f>VLOOKUP(A1352,'Medical Examinations'!A1350:M3692,3,FALSE)</f>
        <v>5.4</v>
      </c>
      <c r="E1352" s="35" t="str">
        <f>VLOOKUP(A1352,'Medical Examinations'!A1350:M3692,4,FALSE)</f>
        <v>No</v>
      </c>
      <c r="F1352" s="35" t="str">
        <f>VLOOKUP(A1352,'Medical Examinations'!A1350:M3692,5,FALSE)</f>
        <v>No</v>
      </c>
      <c r="G1352" s="35" t="str">
        <f>VLOOKUP(A1352,'Medical Examinations'!A1350:M3692,6,FALSE)</f>
        <v>No</v>
      </c>
      <c r="H1352" s="35">
        <f>VLOOKUP(A1352,'Medical Examinations'!$A$2:$M$2344,7,FALSE)</f>
        <v>0</v>
      </c>
      <c r="I1352" s="35" t="str">
        <f>VLOOKUP(A1352,'Medical Examinations'!A1350:M3692,8,FALSE)</f>
        <v>No</v>
      </c>
      <c r="J1352" s="35" t="str">
        <f>VLOOKUP(A1352,'Medical Examinations'!A1350:M3692,9,FALSE)</f>
        <v>OVERWEIGHT</v>
      </c>
      <c r="K1352" s="35" t="str">
        <f>VLOOKUP(A1352,'Medical Examinations'!A1350:M3692,10,FALSE)</f>
        <v>NORMAL</v>
      </c>
      <c r="L1352" s="47">
        <f>VLOOKUP(A1352,'Hospitalisation Details'!A351:M2693,12,FALSE)</f>
        <v>30312</v>
      </c>
      <c r="M1352" s="34">
        <f>VLOOKUP(A237,'Hospitalisation Details'!A235:M2577,6,FALSE)</f>
        <v>34672.15</v>
      </c>
      <c r="N1352" s="35" t="str">
        <f>VLOOKUP(A341,'Hospitalisation Details'!A339:M2681,7,FALSE)</f>
        <v>tier - 1</v>
      </c>
      <c r="O1352" s="35" t="str">
        <f>VLOOKUP(A353,'Hospitalisation Details'!A351:M2693,8,FALSE)</f>
        <v>tier - 3</v>
      </c>
      <c r="P1352" s="35" t="str">
        <f>VLOOKUP(A353,'Hospitalisation Details'!A351:M2693,9,FALSE)</f>
        <v>R1011</v>
      </c>
      <c r="Q1352" s="35">
        <f ca="1">VLOOKUP(A1352,'Hospitalisation Details'!A351:M2693,13,FALSE)</f>
        <v>42</v>
      </c>
      <c r="R1352" s="32"/>
    </row>
    <row r="1353" spans="1:18" ht="15.75" x14ac:dyDescent="0.25">
      <c r="A1353" s="43" t="s">
        <v>1011</v>
      </c>
      <c r="B1353" s="35" t="str">
        <f>VLOOKUP(A1353,'Customer Names'!A1350:D3685,3,FALSE)</f>
        <v>Buchanan</v>
      </c>
      <c r="C1353" s="35">
        <f>VLOOKUP(A1353,'Medical Examinations'!A1351:M3693,2,FALSE)</f>
        <v>28.16</v>
      </c>
      <c r="D1353" s="35">
        <f>VLOOKUP(A1353,'Medical Examinations'!A1351:M3693,3,FALSE)</f>
        <v>5.58</v>
      </c>
      <c r="E1353" s="35" t="str">
        <f>VLOOKUP(A1353,'Medical Examinations'!A1351:M3693,4,FALSE)</f>
        <v>yes</v>
      </c>
      <c r="F1353" s="35" t="str">
        <f>VLOOKUP(A1353,'Medical Examinations'!A1351:M3693,5,FALSE)</f>
        <v>No</v>
      </c>
      <c r="G1353" s="35" t="str">
        <f>VLOOKUP(A1353,'Medical Examinations'!A1351:M3693,6,FALSE)</f>
        <v>No</v>
      </c>
      <c r="H1353" s="35">
        <f>VLOOKUP(A1353,'Medical Examinations'!$A$2:$M$2344,7,FALSE)</f>
        <v>0</v>
      </c>
      <c r="I1353" s="35" t="str">
        <f>VLOOKUP(A1353,'Medical Examinations'!A1351:M3693,8,FALSE)</f>
        <v>No</v>
      </c>
      <c r="J1353" s="35" t="str">
        <f>VLOOKUP(A1353,'Medical Examinations'!A1351:M3693,9,FALSE)</f>
        <v>OVERWEIGHT</v>
      </c>
      <c r="K1353" s="35" t="str">
        <f>VLOOKUP(A1353,'Medical Examinations'!A1351:M3693,10,FALSE)</f>
        <v>NORMAL</v>
      </c>
      <c r="L1353" s="47">
        <f>VLOOKUP(A1353,'Hospitalisation Details'!A352:M2694,12,FALSE)</f>
        <v>31379</v>
      </c>
      <c r="M1353" s="34">
        <f>VLOOKUP(A238,'Hospitalisation Details'!A236:M2578,6,FALSE)</f>
        <v>34617.839999999997</v>
      </c>
      <c r="N1353" s="35" t="str">
        <f>VLOOKUP(A342,'Hospitalisation Details'!A340:M2682,7,FALSE)</f>
        <v>tier - 1</v>
      </c>
      <c r="O1353" s="35" t="str">
        <f>VLOOKUP(A354,'Hospitalisation Details'!A352:M2694,8,FALSE)</f>
        <v>tier - 3</v>
      </c>
      <c r="P1353" s="35" t="str">
        <f>VLOOKUP(A354,'Hospitalisation Details'!A352:M2694,9,FALSE)</f>
        <v>R1011</v>
      </c>
      <c r="Q1353" s="35">
        <f ca="1">VLOOKUP(A1353,'Hospitalisation Details'!A352:M2694,13,FALSE)</f>
        <v>39</v>
      </c>
      <c r="R1353" s="32"/>
    </row>
    <row r="1354" spans="1:18" ht="15.75" x14ac:dyDescent="0.25">
      <c r="A1354" s="42" t="s">
        <v>1010</v>
      </c>
      <c r="B1354" s="35" t="str">
        <f>VLOOKUP(A1354,'Customer Names'!A1351:D3686,3,FALSE)</f>
        <v>Clark</v>
      </c>
      <c r="C1354" s="35">
        <f>VLOOKUP(A1354,'Medical Examinations'!A1352:M3694,2,FALSE)</f>
        <v>45.54</v>
      </c>
      <c r="D1354" s="35">
        <f>VLOOKUP(A1354,'Medical Examinations'!A1352:M3694,3,FALSE)</f>
        <v>5.84</v>
      </c>
      <c r="E1354" s="35" t="str">
        <f>VLOOKUP(A1354,'Medical Examinations'!A1352:M3694,4,FALSE)</f>
        <v>No</v>
      </c>
      <c r="F1354" s="35" t="str">
        <f>VLOOKUP(A1354,'Medical Examinations'!A1352:M3694,5,FALSE)</f>
        <v>No</v>
      </c>
      <c r="G1354" s="35" t="str">
        <f>VLOOKUP(A1354,'Medical Examinations'!A1352:M3694,6,FALSE)</f>
        <v>Yes</v>
      </c>
      <c r="H1354" s="35">
        <f>VLOOKUP(A1354,'Medical Examinations'!$A$2:$M$2344,7,FALSE)</f>
        <v>1</v>
      </c>
      <c r="I1354" s="35" t="str">
        <f>VLOOKUP(A1354,'Medical Examinations'!A1352:M3694,8,FALSE)</f>
        <v>No</v>
      </c>
      <c r="J1354" s="35" t="str">
        <f>VLOOKUP(A1354,'Medical Examinations'!A1352:M3694,9,FALSE)</f>
        <v>OBESITY</v>
      </c>
      <c r="K1354" s="35" t="str">
        <f>VLOOKUP(A1354,'Medical Examinations'!A1352:M3694,10,FALSE)</f>
        <v>PREDIABETES</v>
      </c>
      <c r="L1354" s="47">
        <f>VLOOKUP(A1354,'Hospitalisation Details'!A353:M2695,12,FALSE)</f>
        <v>37967</v>
      </c>
      <c r="M1354" s="34">
        <f>VLOOKUP(A239,'Hospitalisation Details'!A237:M2579,6,FALSE)</f>
        <v>34543.39</v>
      </c>
      <c r="N1354" s="35" t="str">
        <f>VLOOKUP(A343,'Hospitalisation Details'!A341:M2683,7,FALSE)</f>
        <v>tier - 1</v>
      </c>
      <c r="O1354" s="35" t="str">
        <f>VLOOKUP(A355,'Hospitalisation Details'!A353:M2695,8,FALSE)</f>
        <v>tier - 2</v>
      </c>
      <c r="P1354" s="35" t="str">
        <f>VLOOKUP(A355,'Hospitalisation Details'!A353:M2695,9,FALSE)</f>
        <v>R1012</v>
      </c>
      <c r="Q1354" s="35">
        <f ca="1">VLOOKUP(A1354,'Hospitalisation Details'!A353:M2695,13,FALSE)</f>
        <v>21</v>
      </c>
      <c r="R1354" s="32"/>
    </row>
    <row r="1355" spans="1:18" ht="15.75" x14ac:dyDescent="0.25">
      <c r="A1355" s="43" t="s">
        <v>1009</v>
      </c>
      <c r="B1355" s="35" t="str">
        <f>VLOOKUP(A1355,'Customer Names'!A1352:D3687,3,FALSE)</f>
        <v>Waterson</v>
      </c>
      <c r="C1355" s="35">
        <f>VLOOKUP(A1355,'Medical Examinations'!A1353:M3695,2,FALSE)</f>
        <v>28.7</v>
      </c>
      <c r="D1355" s="35">
        <f>VLOOKUP(A1355,'Medical Examinations'!A1353:M3695,3,FALSE)</f>
        <v>4.2</v>
      </c>
      <c r="E1355" s="35" t="str">
        <f>VLOOKUP(A1355,'Medical Examinations'!A1353:M3695,4,FALSE)</f>
        <v>No</v>
      </c>
      <c r="F1355" s="35" t="str">
        <f>VLOOKUP(A1355,'Medical Examinations'!A1353:M3695,5,FALSE)</f>
        <v>No</v>
      </c>
      <c r="G1355" s="35" t="str">
        <f>VLOOKUP(A1355,'Medical Examinations'!A1353:M3695,6,FALSE)</f>
        <v>No</v>
      </c>
      <c r="H1355" s="35">
        <f>VLOOKUP(A1355,'Medical Examinations'!$A$2:$M$2344,7,FALSE)</f>
        <v>0</v>
      </c>
      <c r="I1355" s="35" t="str">
        <f>VLOOKUP(A1355,'Medical Examinations'!A1353:M3695,8,FALSE)</f>
        <v>No</v>
      </c>
      <c r="J1355" s="35" t="str">
        <f>VLOOKUP(A1355,'Medical Examinations'!A1353:M3695,9,FALSE)</f>
        <v>OVERWEIGHT</v>
      </c>
      <c r="K1355" s="35" t="str">
        <f>VLOOKUP(A1355,'Medical Examinations'!A1353:M3695,10,FALSE)</f>
        <v>NORMAL</v>
      </c>
      <c r="L1355" s="47">
        <f>VLOOKUP(A1355,'Hospitalisation Details'!A354:M2696,12,FALSE)</f>
        <v>28435</v>
      </c>
      <c r="M1355" s="34">
        <f>VLOOKUP(A240,'Hospitalisation Details'!A238:M2580,6,FALSE)</f>
        <v>34472.839999999997</v>
      </c>
      <c r="N1355" s="35" t="str">
        <f>VLOOKUP(A344,'Hospitalisation Details'!A342:M2684,7,FALSE)</f>
        <v>tier - 1</v>
      </c>
      <c r="O1355" s="35" t="str">
        <f>VLOOKUP(A356,'Hospitalisation Details'!A354:M2696,8,FALSE)</f>
        <v>tier - 1</v>
      </c>
      <c r="P1355" s="35" t="str">
        <f>VLOOKUP(A356,'Hospitalisation Details'!A354:M2696,9,FALSE)</f>
        <v>R1012</v>
      </c>
      <c r="Q1355" s="35">
        <f ca="1">VLOOKUP(A1355,'Hospitalisation Details'!A354:M2696,13,FALSE)</f>
        <v>47</v>
      </c>
      <c r="R1355" s="32"/>
    </row>
    <row r="1356" spans="1:18" ht="15.75" x14ac:dyDescent="0.25">
      <c r="A1356" s="42" t="s">
        <v>1008</v>
      </c>
      <c r="B1356" s="35" t="str">
        <f>VLOOKUP(A1356,'Customer Names'!A1353:D3688,3,FALSE)</f>
        <v>Piras</v>
      </c>
      <c r="C1356" s="35">
        <f>VLOOKUP(A1356,'Medical Examinations'!A1354:M3696,2,FALSE)</f>
        <v>27.74</v>
      </c>
      <c r="D1356" s="35">
        <f>VLOOKUP(A1356,'Medical Examinations'!A1354:M3696,3,FALSE)</f>
        <v>6.06</v>
      </c>
      <c r="E1356" s="35" t="str">
        <f>VLOOKUP(A1356,'Medical Examinations'!A1354:M3696,4,FALSE)</f>
        <v>yes</v>
      </c>
      <c r="F1356" s="35" t="str">
        <f>VLOOKUP(A1356,'Medical Examinations'!A1354:M3696,5,FALSE)</f>
        <v>No</v>
      </c>
      <c r="G1356" s="35" t="str">
        <f>VLOOKUP(A1356,'Medical Examinations'!A1354:M3696,6,FALSE)</f>
        <v>No</v>
      </c>
      <c r="H1356" s="35">
        <f>VLOOKUP(A1356,'Medical Examinations'!$A$2:$M$2344,7,FALSE)</f>
        <v>0</v>
      </c>
      <c r="I1356" s="35" t="str">
        <f>VLOOKUP(A1356,'Medical Examinations'!A1354:M3696,8,FALSE)</f>
        <v>No</v>
      </c>
      <c r="J1356" s="35" t="str">
        <f>VLOOKUP(A1356,'Medical Examinations'!A1354:M3696,9,FALSE)</f>
        <v>OVERWEIGHT</v>
      </c>
      <c r="K1356" s="35" t="str">
        <f>VLOOKUP(A1356,'Medical Examinations'!A1354:M3696,10,FALSE)</f>
        <v>PREDIABETES</v>
      </c>
      <c r="L1356" s="47">
        <f>VLOOKUP(A1356,'Hospitalisation Details'!A355:M2697,12,FALSE)</f>
        <v>28114</v>
      </c>
      <c r="M1356" s="34">
        <f>VLOOKUP(A241,'Hospitalisation Details'!A239:M2581,6,FALSE)</f>
        <v>34456.269999999997</v>
      </c>
      <c r="N1356" s="35" t="str">
        <f>VLOOKUP(A345,'Hospitalisation Details'!A343:M2685,7,FALSE)</f>
        <v>tier - 1</v>
      </c>
      <c r="O1356" s="35" t="str">
        <f>VLOOKUP(A357,'Hospitalisation Details'!A355:M2697,8,FALSE)</f>
        <v>tier - 2</v>
      </c>
      <c r="P1356" s="35" t="str">
        <f>VLOOKUP(A357,'Hospitalisation Details'!A355:M2697,9,FALSE)</f>
        <v>R1012</v>
      </c>
      <c r="Q1356" s="35">
        <f ca="1">VLOOKUP(A1356,'Hospitalisation Details'!A355:M2697,13,FALSE)</f>
        <v>48</v>
      </c>
      <c r="R1356" s="32"/>
    </row>
    <row r="1357" spans="1:18" ht="15.75" x14ac:dyDescent="0.25">
      <c r="A1357" s="43" t="s">
        <v>1007</v>
      </c>
      <c r="B1357" s="35" t="str">
        <f>VLOOKUP(A1357,'Customer Names'!A1354:D3689,3,FALSE)</f>
        <v>Olson</v>
      </c>
      <c r="C1357" s="35">
        <f>VLOOKUP(A1357,'Medical Examinations'!A1355:M3697,2,FALSE)</f>
        <v>36.954999999999998</v>
      </c>
      <c r="D1357" s="35">
        <f>VLOOKUP(A1357,'Medical Examinations'!A1355:M3697,3,FALSE)</f>
        <v>7.57</v>
      </c>
      <c r="E1357" s="35" t="str">
        <f>VLOOKUP(A1357,'Medical Examinations'!A1355:M3697,4,FALSE)</f>
        <v>No</v>
      </c>
      <c r="F1357" s="35" t="str">
        <f>VLOOKUP(A1357,'Medical Examinations'!A1355:M3697,5,FALSE)</f>
        <v>No</v>
      </c>
      <c r="G1357" s="35" t="str">
        <f>VLOOKUP(A1357,'Medical Examinations'!A1355:M3697,6,FALSE)</f>
        <v>No</v>
      </c>
      <c r="H1357" s="35">
        <f>VLOOKUP(A1357,'Medical Examinations'!$A$2:$M$2344,7,FALSE)</f>
        <v>0</v>
      </c>
      <c r="I1357" s="35" t="str">
        <f>VLOOKUP(A1357,'Medical Examinations'!A1355:M3697,8,FALSE)</f>
        <v>No</v>
      </c>
      <c r="J1357" s="35" t="str">
        <f>VLOOKUP(A1357,'Medical Examinations'!A1355:M3697,9,FALSE)</f>
        <v>OBESITY</v>
      </c>
      <c r="K1357" s="35" t="str">
        <f>VLOOKUP(A1357,'Medical Examinations'!A1355:M3697,10,FALSE)</f>
        <v>DIABETES</v>
      </c>
      <c r="L1357" s="47">
        <f>VLOOKUP(A1357,'Hospitalisation Details'!A356:M2698,12,FALSE)</f>
        <v>28688</v>
      </c>
      <c r="M1357" s="34">
        <f>VLOOKUP(A242,'Hospitalisation Details'!A240:M2582,6,FALSE)</f>
        <v>34439.86</v>
      </c>
      <c r="N1357" s="35" t="str">
        <f>VLOOKUP(A346,'Hospitalisation Details'!A344:M2686,7,FALSE)</f>
        <v>tier - 1</v>
      </c>
      <c r="O1357" s="35" t="str">
        <f>VLOOKUP(A358,'Hospitalisation Details'!A356:M2698,8,FALSE)</f>
        <v>tier - 2</v>
      </c>
      <c r="P1357" s="35" t="str">
        <f>VLOOKUP(A358,'Hospitalisation Details'!A356:M2698,9,FALSE)</f>
        <v>R1011</v>
      </c>
      <c r="Q1357" s="35">
        <f ca="1">VLOOKUP(A1357,'Hospitalisation Details'!A356:M2698,13,FALSE)</f>
        <v>46</v>
      </c>
      <c r="R1357" s="32"/>
    </row>
    <row r="1358" spans="1:18" ht="15.75" x14ac:dyDescent="0.25">
      <c r="A1358" s="42" t="s">
        <v>1006</v>
      </c>
      <c r="B1358" s="35" t="str">
        <f>VLOOKUP(A1358,'Customer Names'!A1355:D3690,3,FALSE)</f>
        <v>Manfredi</v>
      </c>
      <c r="C1358" s="35">
        <f>VLOOKUP(A1358,'Medical Examinations'!A1356:M3698,2,FALSE)</f>
        <v>30.69</v>
      </c>
      <c r="D1358" s="35">
        <f>VLOOKUP(A1358,'Medical Examinations'!A1356:M3698,3,FALSE)</f>
        <v>6.15</v>
      </c>
      <c r="E1358" s="35" t="str">
        <f>VLOOKUP(A1358,'Medical Examinations'!A1356:M3698,4,FALSE)</f>
        <v>No</v>
      </c>
      <c r="F1358" s="35" t="str">
        <f>VLOOKUP(A1358,'Medical Examinations'!A1356:M3698,5,FALSE)</f>
        <v>No</v>
      </c>
      <c r="G1358" s="35" t="str">
        <f>VLOOKUP(A1358,'Medical Examinations'!A1356:M3698,6,FALSE)</f>
        <v>No</v>
      </c>
      <c r="H1358" s="35">
        <f>VLOOKUP(A1358,'Medical Examinations'!$A$2:$M$2344,7,FALSE)</f>
        <v>0</v>
      </c>
      <c r="I1358" s="35" t="str">
        <f>VLOOKUP(A1358,'Medical Examinations'!A1356:M3698,8,FALSE)</f>
        <v>No</v>
      </c>
      <c r="J1358" s="35" t="str">
        <f>VLOOKUP(A1358,'Medical Examinations'!A1356:M3698,9,FALSE)</f>
        <v>OBESITY</v>
      </c>
      <c r="K1358" s="35" t="str">
        <f>VLOOKUP(A1358,'Medical Examinations'!A1356:M3698,10,FALSE)</f>
        <v>PREDIABETES</v>
      </c>
      <c r="L1358" s="47">
        <f>VLOOKUP(A1358,'Hospitalisation Details'!A357:M2699,12,FALSE)</f>
        <v>32815</v>
      </c>
      <c r="M1358" s="34">
        <f>VLOOKUP(A243,'Hospitalisation Details'!A241:M2583,6,FALSE)</f>
        <v>34402.22</v>
      </c>
      <c r="N1358" s="35" t="str">
        <f>VLOOKUP(A347,'Hospitalisation Details'!A345:M2687,7,FALSE)</f>
        <v>tier - 1</v>
      </c>
      <c r="O1358" s="35" t="str">
        <f>VLOOKUP(A359,'Hospitalisation Details'!A357:M2699,8,FALSE)</f>
        <v>tier - 1</v>
      </c>
      <c r="P1358" s="35" t="str">
        <f>VLOOKUP(A359,'Hospitalisation Details'!A357:M2699,9,FALSE)</f>
        <v>R1013</v>
      </c>
      <c r="Q1358" s="35">
        <f ca="1">VLOOKUP(A1358,'Hospitalisation Details'!A357:M2699,13,FALSE)</f>
        <v>35</v>
      </c>
      <c r="R1358" s="32"/>
    </row>
    <row r="1359" spans="1:18" ht="15.75" x14ac:dyDescent="0.25">
      <c r="A1359" s="43" t="s">
        <v>1005</v>
      </c>
      <c r="B1359" s="35" t="str">
        <f>VLOOKUP(A1359,'Customer Names'!A1356:D3691,3,FALSE)</f>
        <v>Landberg</v>
      </c>
      <c r="C1359" s="35">
        <f>VLOOKUP(A1359,'Medical Examinations'!A1357:M3699,2,FALSE)</f>
        <v>24.984999999999999</v>
      </c>
      <c r="D1359" s="35">
        <f>VLOOKUP(A1359,'Medical Examinations'!A1357:M3699,3,FALSE)</f>
        <v>4.5599999999999996</v>
      </c>
      <c r="E1359" s="35" t="str">
        <f>VLOOKUP(A1359,'Medical Examinations'!A1357:M3699,4,FALSE)</f>
        <v>No</v>
      </c>
      <c r="F1359" s="35" t="str">
        <f>VLOOKUP(A1359,'Medical Examinations'!A1357:M3699,5,FALSE)</f>
        <v>No</v>
      </c>
      <c r="G1359" s="35" t="str">
        <f>VLOOKUP(A1359,'Medical Examinations'!A1357:M3699,6,FALSE)</f>
        <v>No</v>
      </c>
      <c r="H1359" s="35">
        <f>VLOOKUP(A1359,'Medical Examinations'!$A$2:$M$2344,7,FALSE)</f>
        <v>0</v>
      </c>
      <c r="I1359" s="35" t="str">
        <f>VLOOKUP(A1359,'Medical Examinations'!A1357:M3699,8,FALSE)</f>
        <v>No</v>
      </c>
      <c r="J1359" s="35" t="str">
        <f>VLOOKUP(A1359,'Medical Examinations'!A1357:M3699,9,FALSE)</f>
        <v>NORMAL WEIGHT</v>
      </c>
      <c r="K1359" s="35" t="str">
        <f>VLOOKUP(A1359,'Medical Examinations'!A1357:M3699,10,FALSE)</f>
        <v>NORMAL</v>
      </c>
      <c r="L1359" s="47">
        <f>VLOOKUP(A1359,'Hospitalisation Details'!A358:M2700,12,FALSE)</f>
        <v>29533</v>
      </c>
      <c r="M1359" s="34">
        <f>VLOOKUP(A244,'Hospitalisation Details'!A242:M2584,6,FALSE)</f>
        <v>34307.22</v>
      </c>
      <c r="N1359" s="35" t="str">
        <f>VLOOKUP(A348,'Hospitalisation Details'!A346:M2688,7,FALSE)</f>
        <v>tier - 1</v>
      </c>
      <c r="O1359" s="35" t="str">
        <f>VLOOKUP(A360,'Hospitalisation Details'!A358:M2700,8,FALSE)</f>
        <v>tier - 3</v>
      </c>
      <c r="P1359" s="35" t="str">
        <f>VLOOKUP(A360,'Hospitalisation Details'!A358:M2700,9,FALSE)</f>
        <v>R1011</v>
      </c>
      <c r="Q1359" s="35">
        <f ca="1">VLOOKUP(A1359,'Hospitalisation Details'!A358:M2700,13,FALSE)</f>
        <v>44</v>
      </c>
      <c r="R1359" s="32"/>
    </row>
    <row r="1360" spans="1:18" ht="15.75" x14ac:dyDescent="0.25">
      <c r="A1360" s="42" t="s">
        <v>1004</v>
      </c>
      <c r="B1360" s="35" t="str">
        <f>VLOOKUP(A1360,'Customer Names'!A1357:D3692,3,FALSE)</f>
        <v>Flynn</v>
      </c>
      <c r="C1360" s="35">
        <f>VLOOKUP(A1360,'Medical Examinations'!A1358:M3700,2,FALSE)</f>
        <v>39.42</v>
      </c>
      <c r="D1360" s="35">
        <f>VLOOKUP(A1360,'Medical Examinations'!A1358:M3700,3,FALSE)</f>
        <v>4.72</v>
      </c>
      <c r="E1360" s="35" t="str">
        <f>VLOOKUP(A1360,'Medical Examinations'!A1358:M3700,4,FALSE)</f>
        <v>yes</v>
      </c>
      <c r="F1360" s="35" t="str">
        <f>VLOOKUP(A1360,'Medical Examinations'!A1358:M3700,5,FALSE)</f>
        <v>No</v>
      </c>
      <c r="G1360" s="35" t="str">
        <f>VLOOKUP(A1360,'Medical Examinations'!A1358:M3700,6,FALSE)</f>
        <v>No</v>
      </c>
      <c r="H1360" s="35">
        <f>VLOOKUP(A1360,'Medical Examinations'!$A$2:$M$2344,7,FALSE)</f>
        <v>1</v>
      </c>
      <c r="I1360" s="35" t="str">
        <f>VLOOKUP(A1360,'Medical Examinations'!A1358:M3700,8,FALSE)</f>
        <v>No</v>
      </c>
      <c r="J1360" s="35" t="str">
        <f>VLOOKUP(A1360,'Medical Examinations'!A1358:M3700,9,FALSE)</f>
        <v>OBESITY</v>
      </c>
      <c r="K1360" s="35" t="str">
        <f>VLOOKUP(A1360,'Medical Examinations'!A1358:M3700,10,FALSE)</f>
        <v>NORMAL</v>
      </c>
      <c r="L1360" s="47">
        <f>VLOOKUP(A1360,'Hospitalisation Details'!A359:M2701,12,FALSE)</f>
        <v>34960</v>
      </c>
      <c r="M1360" s="34">
        <f>VLOOKUP(A245,'Hospitalisation Details'!A243:M2585,6,FALSE)</f>
        <v>34293.120000000003</v>
      </c>
      <c r="N1360" s="35" t="str">
        <f>VLOOKUP(A349,'Hospitalisation Details'!A347:M2689,7,FALSE)</f>
        <v>tier - 1</v>
      </c>
      <c r="O1360" s="35" t="str">
        <f>VLOOKUP(A361,'Hospitalisation Details'!A359:M2701,8,FALSE)</f>
        <v>tier - 2</v>
      </c>
      <c r="P1360" s="35" t="str">
        <f>VLOOKUP(A361,'Hospitalisation Details'!A359:M2701,9,FALSE)</f>
        <v>R1019</v>
      </c>
      <c r="Q1360" s="35">
        <f ca="1">VLOOKUP(A1360,'Hospitalisation Details'!A359:M2701,13,FALSE)</f>
        <v>29</v>
      </c>
      <c r="R1360" s="32"/>
    </row>
    <row r="1361" spans="1:18" ht="15.75" x14ac:dyDescent="0.25">
      <c r="A1361" s="43" t="s">
        <v>1003</v>
      </c>
      <c r="B1361" s="35" t="str">
        <f>VLOOKUP(A1361,'Customer Names'!A1358:D3693,3,FALSE)</f>
        <v>Bishop</v>
      </c>
      <c r="C1361" s="35">
        <f>VLOOKUP(A1361,'Medical Examinations'!A1359:M3701,2,FALSE)</f>
        <v>16.8</v>
      </c>
      <c r="D1361" s="35">
        <f>VLOOKUP(A1361,'Medical Examinations'!A1359:M3701,3,FALSE)</f>
        <v>7.98</v>
      </c>
      <c r="E1361" s="35" t="str">
        <f>VLOOKUP(A1361,'Medical Examinations'!A1359:M3701,4,FALSE)</f>
        <v>No</v>
      </c>
      <c r="F1361" s="35" t="str">
        <f>VLOOKUP(A1361,'Medical Examinations'!A1359:M3701,5,FALSE)</f>
        <v>No</v>
      </c>
      <c r="G1361" s="35" t="str">
        <f>VLOOKUP(A1361,'Medical Examinations'!A1359:M3701,6,FALSE)</f>
        <v>No</v>
      </c>
      <c r="H1361" s="35">
        <f>VLOOKUP(A1361,'Medical Examinations'!$A$2:$M$2344,7,FALSE)</f>
        <v>0</v>
      </c>
      <c r="I1361" s="35" t="str">
        <f>VLOOKUP(A1361,'Medical Examinations'!A1359:M3701,8,FALSE)</f>
        <v>No</v>
      </c>
      <c r="J1361" s="35" t="str">
        <f>VLOOKUP(A1361,'Medical Examinations'!A1359:M3701,9,FALSE)</f>
        <v>UNDERWEIGHT</v>
      </c>
      <c r="K1361" s="35" t="str">
        <f>VLOOKUP(A1361,'Medical Examinations'!A1359:M3701,10,FALSE)</f>
        <v>DIABETES</v>
      </c>
      <c r="L1361" s="47">
        <f>VLOOKUP(A1361,'Hospitalisation Details'!A360:M2702,12,FALSE)</f>
        <v>22880</v>
      </c>
      <c r="M1361" s="34">
        <f>VLOOKUP(A246,'Hospitalisation Details'!A244:M2586,6,FALSE)</f>
        <v>34289.43</v>
      </c>
      <c r="N1361" s="35" t="str">
        <f>VLOOKUP(A350,'Hospitalisation Details'!A348:M2690,7,FALSE)</f>
        <v>tier - 1</v>
      </c>
      <c r="O1361" s="35" t="str">
        <f>VLOOKUP(A362,'Hospitalisation Details'!A360:M2702,8,FALSE)</f>
        <v>tier - 2</v>
      </c>
      <c r="P1361" s="35" t="str">
        <f>VLOOKUP(A362,'Hospitalisation Details'!A360:M2702,9,FALSE)</f>
        <v>R1011</v>
      </c>
      <c r="Q1361" s="35">
        <f ca="1">VLOOKUP(A1361,'Hospitalisation Details'!A360:M2702,13,FALSE)</f>
        <v>62</v>
      </c>
      <c r="R1361" s="32"/>
    </row>
    <row r="1362" spans="1:18" ht="15.75" x14ac:dyDescent="0.25">
      <c r="A1362" s="42" t="s">
        <v>1002</v>
      </c>
      <c r="B1362" s="35" t="str">
        <f>VLOOKUP(A1362,'Customer Names'!A1359:D3694,3,FALSE)</f>
        <v>Devitt</v>
      </c>
      <c r="C1362" s="35">
        <f>VLOOKUP(A1362,'Medical Examinations'!A1360:M3702,2,FALSE)</f>
        <v>23.274999999999999</v>
      </c>
      <c r="D1362" s="35">
        <f>VLOOKUP(A1362,'Medical Examinations'!A1360:M3702,3,FALSE)</f>
        <v>6.26</v>
      </c>
      <c r="E1362" s="35" t="str">
        <f>VLOOKUP(A1362,'Medical Examinations'!A1360:M3702,4,FALSE)</f>
        <v>yes</v>
      </c>
      <c r="F1362" s="35" t="str">
        <f>VLOOKUP(A1362,'Medical Examinations'!A1360:M3702,5,FALSE)</f>
        <v>No</v>
      </c>
      <c r="G1362" s="35" t="str">
        <f>VLOOKUP(A1362,'Medical Examinations'!A1360:M3702,6,FALSE)</f>
        <v>Yes</v>
      </c>
      <c r="H1362" s="35">
        <f>VLOOKUP(A1362,'Medical Examinations'!$A$2:$M$2344,7,FALSE)</f>
        <v>1</v>
      </c>
      <c r="I1362" s="35" t="str">
        <f>VLOOKUP(A1362,'Medical Examinations'!A1360:M3702,8,FALSE)</f>
        <v>No</v>
      </c>
      <c r="J1362" s="35" t="str">
        <f>VLOOKUP(A1362,'Medical Examinations'!A1360:M3702,9,FALSE)</f>
        <v>NORMAL WEIGHT</v>
      </c>
      <c r="K1362" s="35" t="str">
        <f>VLOOKUP(A1362,'Medical Examinations'!A1360:M3702,10,FALSE)</f>
        <v>PREDIABETES</v>
      </c>
      <c r="L1362" s="47">
        <f>VLOOKUP(A1362,'Hospitalisation Details'!A361:M2703,12,FALSE)</f>
        <v>30548</v>
      </c>
      <c r="M1362" s="34">
        <f>VLOOKUP(A247,'Hospitalisation Details'!A245:M2587,6,FALSE)</f>
        <v>34254.050000000003</v>
      </c>
      <c r="N1362" s="35" t="str">
        <f>VLOOKUP(A351,'Hospitalisation Details'!A349:M2691,7,FALSE)</f>
        <v>tier - 1</v>
      </c>
      <c r="O1362" s="35" t="str">
        <f>VLOOKUP(A363,'Hospitalisation Details'!A361:M2703,8,FALSE)</f>
        <v>tier - 1</v>
      </c>
      <c r="P1362" s="35" t="str">
        <f>VLOOKUP(A363,'Hospitalisation Details'!A361:M2703,9,FALSE)</f>
        <v>R1011</v>
      </c>
      <c r="Q1362" s="35">
        <f ca="1">VLOOKUP(A1362,'Hospitalisation Details'!A361:M2703,13,FALSE)</f>
        <v>41</v>
      </c>
      <c r="R1362" s="32"/>
    </row>
    <row r="1363" spans="1:18" ht="15.75" x14ac:dyDescent="0.25">
      <c r="A1363" s="43" t="s">
        <v>1001</v>
      </c>
      <c r="B1363" s="35" t="str">
        <f>VLOOKUP(A1363,'Customer Names'!A1360:D3695,3,FALSE)</f>
        <v>Lynch</v>
      </c>
      <c r="C1363" s="35">
        <f>VLOOKUP(A1363,'Medical Examinations'!A1361:M3703,2,FALSE)</f>
        <v>22.8</v>
      </c>
      <c r="D1363" s="35">
        <f>VLOOKUP(A1363,'Medical Examinations'!A1361:M3703,3,FALSE)</f>
        <v>4.29</v>
      </c>
      <c r="E1363" s="35" t="str">
        <f>VLOOKUP(A1363,'Medical Examinations'!A1361:M3703,4,FALSE)</f>
        <v>yes</v>
      </c>
      <c r="F1363" s="35" t="str">
        <f>VLOOKUP(A1363,'Medical Examinations'!A1361:M3703,5,FALSE)</f>
        <v>No</v>
      </c>
      <c r="G1363" s="35" t="str">
        <f>VLOOKUP(A1363,'Medical Examinations'!A1361:M3703,6,FALSE)</f>
        <v>Yes</v>
      </c>
      <c r="H1363" s="35">
        <f>VLOOKUP(A1363,'Medical Examinations'!$A$2:$M$2344,7,FALSE)</f>
        <v>1</v>
      </c>
      <c r="I1363" s="35" t="str">
        <f>VLOOKUP(A1363,'Medical Examinations'!A1361:M3703,8,FALSE)</f>
        <v>No</v>
      </c>
      <c r="J1363" s="35" t="str">
        <f>VLOOKUP(A1363,'Medical Examinations'!A1361:M3703,9,FALSE)</f>
        <v>NORMAL WEIGHT</v>
      </c>
      <c r="K1363" s="35" t="str">
        <f>VLOOKUP(A1363,'Medical Examinations'!A1361:M3703,10,FALSE)</f>
        <v>NORMAL</v>
      </c>
      <c r="L1363" s="47">
        <f>VLOOKUP(A1363,'Hospitalisation Details'!A362:M2704,12,FALSE)</f>
        <v>30556</v>
      </c>
      <c r="M1363" s="34">
        <f>VLOOKUP(A248,'Hospitalisation Details'!A246:M2588,6,FALSE)</f>
        <v>34218.019999999997</v>
      </c>
      <c r="N1363" s="35" t="str">
        <f>VLOOKUP(A352,'Hospitalisation Details'!A350:M2692,7,FALSE)</f>
        <v>tier - 1</v>
      </c>
      <c r="O1363" s="35" t="str">
        <f>VLOOKUP(A364,'Hospitalisation Details'!A362:M2704,8,FALSE)</f>
        <v>tier - 3</v>
      </c>
      <c r="P1363" s="35" t="str">
        <f>VLOOKUP(A364,'Hospitalisation Details'!A362:M2704,9,FALSE)</f>
        <v>R1011</v>
      </c>
      <c r="Q1363" s="35">
        <f ca="1">VLOOKUP(A1363,'Hospitalisation Details'!A362:M2704,13,FALSE)</f>
        <v>41</v>
      </c>
      <c r="R1363" s="32"/>
    </row>
    <row r="1364" spans="1:18" ht="15.75" x14ac:dyDescent="0.25">
      <c r="A1364" s="42" t="s">
        <v>1000</v>
      </c>
      <c r="B1364" s="35" t="str">
        <f>VLOOKUP(A1364,'Customer Names'!A1361:D3696,3,FALSE)</f>
        <v>Tramontano</v>
      </c>
      <c r="C1364" s="35">
        <f>VLOOKUP(A1364,'Medical Examinations'!A1362:M3704,2,FALSE)</f>
        <v>24.3</v>
      </c>
      <c r="D1364" s="35">
        <f>VLOOKUP(A1364,'Medical Examinations'!A1362:M3704,3,FALSE)</f>
        <v>5.43</v>
      </c>
      <c r="E1364" s="35" t="str">
        <f>VLOOKUP(A1364,'Medical Examinations'!A1362:M3704,4,FALSE)</f>
        <v>No</v>
      </c>
      <c r="F1364" s="35" t="str">
        <f>VLOOKUP(A1364,'Medical Examinations'!A1362:M3704,5,FALSE)</f>
        <v>No</v>
      </c>
      <c r="G1364" s="35" t="str">
        <f>VLOOKUP(A1364,'Medical Examinations'!A1362:M3704,6,FALSE)</f>
        <v>No</v>
      </c>
      <c r="H1364" s="35">
        <f>VLOOKUP(A1364,'Medical Examinations'!$A$2:$M$2344,7,FALSE)</f>
        <v>2</v>
      </c>
      <c r="I1364" s="35" t="str">
        <f>VLOOKUP(A1364,'Medical Examinations'!A1362:M3704,8,FALSE)</f>
        <v>No</v>
      </c>
      <c r="J1364" s="35" t="str">
        <f>VLOOKUP(A1364,'Medical Examinations'!A1362:M3704,9,FALSE)</f>
        <v>NORMAL WEIGHT</v>
      </c>
      <c r="K1364" s="35" t="str">
        <f>VLOOKUP(A1364,'Medical Examinations'!A1362:M3704,10,FALSE)</f>
        <v>NORMAL</v>
      </c>
      <c r="L1364" s="47">
        <f>VLOOKUP(A1364,'Hospitalisation Details'!A363:M2705,12,FALSE)</f>
        <v>26626</v>
      </c>
      <c r="M1364" s="34">
        <f>VLOOKUP(A249,'Hospitalisation Details'!A247:M2589,6,FALSE)</f>
        <v>34210.33</v>
      </c>
      <c r="N1364" s="35" t="str">
        <f>VLOOKUP(A353,'Hospitalisation Details'!A351:M2693,7,FALSE)</f>
        <v>tier - 1</v>
      </c>
      <c r="O1364" s="35" t="str">
        <f>VLOOKUP(A365,'Hospitalisation Details'!A363:M2705,8,FALSE)</f>
        <v>tier - 3</v>
      </c>
      <c r="P1364" s="35" t="str">
        <f>VLOOKUP(A365,'Hospitalisation Details'!A363:M2705,9,FALSE)</f>
        <v>R1011</v>
      </c>
      <c r="Q1364" s="35">
        <f ca="1">VLOOKUP(A1364,'Hospitalisation Details'!A363:M2705,13,FALSE)</f>
        <v>52</v>
      </c>
      <c r="R1364" s="32"/>
    </row>
    <row r="1365" spans="1:18" ht="15.75" x14ac:dyDescent="0.25">
      <c r="A1365" s="43" t="s">
        <v>999</v>
      </c>
      <c r="B1365" s="35" t="str">
        <f>VLOOKUP(A1365,'Customer Names'!A1362:D3697,3,FALSE)</f>
        <v>Davidson</v>
      </c>
      <c r="C1365" s="35">
        <f>VLOOKUP(A1365,'Medical Examinations'!A1363:M3705,2,FALSE)</f>
        <v>25.13</v>
      </c>
      <c r="D1365" s="35">
        <f>VLOOKUP(A1365,'Medical Examinations'!A1363:M3705,3,FALSE)</f>
        <v>8</v>
      </c>
      <c r="E1365" s="35" t="str">
        <f>VLOOKUP(A1365,'Medical Examinations'!A1363:M3705,4,FALSE)</f>
        <v>yes</v>
      </c>
      <c r="F1365" s="35" t="str">
        <f>VLOOKUP(A1365,'Medical Examinations'!A1363:M3705,5,FALSE)</f>
        <v>No</v>
      </c>
      <c r="G1365" s="35" t="str">
        <f>VLOOKUP(A1365,'Medical Examinations'!A1363:M3705,6,FALSE)</f>
        <v>No</v>
      </c>
      <c r="H1365" s="35">
        <f>VLOOKUP(A1365,'Medical Examinations'!$A$2:$M$2344,7,FALSE)</f>
        <v>1</v>
      </c>
      <c r="I1365" s="35" t="str">
        <f>VLOOKUP(A1365,'Medical Examinations'!A1363:M3705,8,FALSE)</f>
        <v>No</v>
      </c>
      <c r="J1365" s="35" t="str">
        <f>VLOOKUP(A1365,'Medical Examinations'!A1363:M3705,9,FALSE)</f>
        <v>OVERWEIGHT</v>
      </c>
      <c r="K1365" s="35" t="str">
        <f>VLOOKUP(A1365,'Medical Examinations'!A1363:M3705,10,FALSE)</f>
        <v>DIABETES</v>
      </c>
      <c r="L1365" s="47">
        <f>VLOOKUP(A1365,'Hospitalisation Details'!A364:M2706,12,FALSE)</f>
        <v>27616</v>
      </c>
      <c r="M1365" s="34">
        <f>VLOOKUP(A250,'Hospitalisation Details'!A248:M2590,6,FALSE)</f>
        <v>34205.07</v>
      </c>
      <c r="N1365" s="35" t="str">
        <f>VLOOKUP(A354,'Hospitalisation Details'!A352:M2694,7,FALSE)</f>
        <v>tier - 1</v>
      </c>
      <c r="O1365" s="35" t="str">
        <f>VLOOKUP(A366,'Hospitalisation Details'!A364:M2706,8,FALSE)</f>
        <v>tier - 2</v>
      </c>
      <c r="P1365" s="35" t="str">
        <f>VLOOKUP(A366,'Hospitalisation Details'!A364:M2706,9,FALSE)</f>
        <v>R1011</v>
      </c>
      <c r="Q1365" s="35">
        <f ca="1">VLOOKUP(A1365,'Hospitalisation Details'!A364:M2706,13,FALSE)</f>
        <v>49</v>
      </c>
      <c r="R1365" s="32"/>
    </row>
    <row r="1366" spans="1:18" ht="15.75" x14ac:dyDescent="0.25">
      <c r="A1366" s="42" t="s">
        <v>998</v>
      </c>
      <c r="B1366" s="35" t="str">
        <f>VLOOKUP(A1366,'Customer Names'!A1363:D3698,3,FALSE)</f>
        <v>Burke</v>
      </c>
      <c r="C1366" s="35">
        <f>VLOOKUP(A1366,'Medical Examinations'!A1364:M3706,2,FALSE)</f>
        <v>22.72</v>
      </c>
      <c r="D1366" s="35">
        <f>VLOOKUP(A1366,'Medical Examinations'!A1364:M3706,3,FALSE)</f>
        <v>9.9600000000000009</v>
      </c>
      <c r="E1366" s="35" t="str">
        <f>VLOOKUP(A1366,'Medical Examinations'!A1364:M3706,4,FALSE)</f>
        <v>yes</v>
      </c>
      <c r="F1366" s="35" t="str">
        <f>VLOOKUP(A1366,'Medical Examinations'!A1364:M3706,5,FALSE)</f>
        <v>No</v>
      </c>
      <c r="G1366" s="35" t="str">
        <f>VLOOKUP(A1366,'Medical Examinations'!A1364:M3706,6,FALSE)</f>
        <v>No</v>
      </c>
      <c r="H1366" s="35">
        <f>VLOOKUP(A1366,'Medical Examinations'!$A$2:$M$2344,7,FALSE)</f>
        <v>2</v>
      </c>
      <c r="I1366" s="35" t="str">
        <f>VLOOKUP(A1366,'Medical Examinations'!A1364:M3706,8,FALSE)</f>
        <v>No</v>
      </c>
      <c r="J1366" s="35" t="str">
        <f>VLOOKUP(A1366,'Medical Examinations'!A1364:M3706,9,FALSE)</f>
        <v>NORMAL WEIGHT</v>
      </c>
      <c r="K1366" s="35" t="str">
        <f>VLOOKUP(A1366,'Medical Examinations'!A1364:M3706,10,FALSE)</f>
        <v>DIABETES</v>
      </c>
      <c r="L1366" s="47">
        <f>VLOOKUP(A1366,'Hospitalisation Details'!A365:M2707,12,FALSE)</f>
        <v>25738</v>
      </c>
      <c r="M1366" s="34">
        <f>VLOOKUP(A251,'Hospitalisation Details'!A249:M2591,6,FALSE)</f>
        <v>34166.269999999997</v>
      </c>
      <c r="N1366" s="35" t="str">
        <f>VLOOKUP(A355,'Hospitalisation Details'!A353:M2695,7,FALSE)</f>
        <v>tier - 1</v>
      </c>
      <c r="O1366" s="35" t="str">
        <f>VLOOKUP(A367,'Hospitalisation Details'!A365:M2707,8,FALSE)</f>
        <v>tier - 1</v>
      </c>
      <c r="P1366" s="35" t="str">
        <f>VLOOKUP(A367,'Hospitalisation Details'!A365:M2707,9,FALSE)</f>
        <v>R1011</v>
      </c>
      <c r="Q1366" s="35">
        <f ca="1">VLOOKUP(A1366,'Hospitalisation Details'!A365:M2707,13,FALSE)</f>
        <v>54</v>
      </c>
      <c r="R1366" s="32"/>
    </row>
    <row r="1367" spans="1:18" ht="15.75" x14ac:dyDescent="0.25">
      <c r="A1367" s="43" t="s">
        <v>997</v>
      </c>
      <c r="B1367" s="35" t="str">
        <f>VLOOKUP(A1367,'Customer Names'!A1364:D3699,3,FALSE)</f>
        <v>McGraw</v>
      </c>
      <c r="C1367" s="35">
        <f>VLOOKUP(A1367,'Medical Examinations'!A1365:M3707,2,FALSE)</f>
        <v>32.6</v>
      </c>
      <c r="D1367" s="35">
        <f>VLOOKUP(A1367,'Medical Examinations'!A1365:M3707,3,FALSE)</f>
        <v>6.8</v>
      </c>
      <c r="E1367" s="35" t="str">
        <f>VLOOKUP(A1367,'Medical Examinations'!A1365:M3707,4,FALSE)</f>
        <v>yes</v>
      </c>
      <c r="F1367" s="35" t="str">
        <f>VLOOKUP(A1367,'Medical Examinations'!A1365:M3707,5,FALSE)</f>
        <v>No</v>
      </c>
      <c r="G1367" s="35" t="str">
        <f>VLOOKUP(A1367,'Medical Examinations'!A1365:M3707,6,FALSE)</f>
        <v>No</v>
      </c>
      <c r="H1367" s="35">
        <f>VLOOKUP(A1367,'Medical Examinations'!$A$2:$M$2344,7,FALSE)</f>
        <v>0</v>
      </c>
      <c r="I1367" s="35" t="str">
        <f>VLOOKUP(A1367,'Medical Examinations'!A1365:M3707,8,FALSE)</f>
        <v>No</v>
      </c>
      <c r="J1367" s="35" t="str">
        <f>VLOOKUP(A1367,'Medical Examinations'!A1365:M3707,9,FALSE)</f>
        <v>OBESITY</v>
      </c>
      <c r="K1367" s="35" t="str">
        <f>VLOOKUP(A1367,'Medical Examinations'!A1365:M3707,10,FALSE)</f>
        <v>DIABETES</v>
      </c>
      <c r="L1367" s="47">
        <f>VLOOKUP(A1367,'Hospitalisation Details'!A366:M2708,12,FALSE)</f>
        <v>29948</v>
      </c>
      <c r="M1367" s="34">
        <f>VLOOKUP(A252,'Hospitalisation Details'!A250:M2592,6,FALSE)</f>
        <v>34084.68</v>
      </c>
      <c r="N1367" s="35" t="str">
        <f>VLOOKUP(A356,'Hospitalisation Details'!A354:M2696,7,FALSE)</f>
        <v>tier - 1</v>
      </c>
      <c r="O1367" s="35" t="str">
        <f>VLOOKUP(A368,'Hospitalisation Details'!A366:M2708,8,FALSE)</f>
        <v>tier - 1</v>
      </c>
      <c r="P1367" s="35" t="str">
        <f>VLOOKUP(A368,'Hospitalisation Details'!A366:M2708,9,FALSE)</f>
        <v>R1013</v>
      </c>
      <c r="Q1367" s="35">
        <f ca="1">VLOOKUP(A1367,'Hospitalisation Details'!A366:M2708,13,FALSE)</f>
        <v>43</v>
      </c>
      <c r="R1367" s="32"/>
    </row>
    <row r="1368" spans="1:18" ht="15.75" x14ac:dyDescent="0.25">
      <c r="A1368" s="42" t="s">
        <v>996</v>
      </c>
      <c r="B1368" s="35" t="str">
        <f>VLOOKUP(A1368,'Customer Names'!A1365:D3700,3,FALSE)</f>
        <v>Fellure</v>
      </c>
      <c r="C1368" s="35">
        <f>VLOOKUP(A1368,'Medical Examinations'!A1366:M3708,2,FALSE)</f>
        <v>17.28</v>
      </c>
      <c r="D1368" s="35">
        <f>VLOOKUP(A1368,'Medical Examinations'!A1366:M3708,3,FALSE)</f>
        <v>6.22</v>
      </c>
      <c r="E1368" s="35" t="str">
        <f>VLOOKUP(A1368,'Medical Examinations'!A1366:M3708,4,FALSE)</f>
        <v>yes</v>
      </c>
      <c r="F1368" s="35" t="str">
        <f>VLOOKUP(A1368,'Medical Examinations'!A1366:M3708,5,FALSE)</f>
        <v>No</v>
      </c>
      <c r="G1368" s="35" t="str">
        <f>VLOOKUP(A1368,'Medical Examinations'!A1366:M3708,6,FALSE)</f>
        <v>No</v>
      </c>
      <c r="H1368" s="35">
        <f>VLOOKUP(A1368,'Medical Examinations'!$A$2:$M$2344,7,FALSE)</f>
        <v>2</v>
      </c>
      <c r="I1368" s="35" t="str">
        <f>VLOOKUP(A1368,'Medical Examinations'!A1366:M3708,8,FALSE)</f>
        <v>No</v>
      </c>
      <c r="J1368" s="35" t="str">
        <f>VLOOKUP(A1368,'Medical Examinations'!A1366:M3708,9,FALSE)</f>
        <v>UNDERWEIGHT</v>
      </c>
      <c r="K1368" s="35" t="str">
        <f>VLOOKUP(A1368,'Medical Examinations'!A1366:M3708,10,FALSE)</f>
        <v>PREDIABETES</v>
      </c>
      <c r="L1368" s="47">
        <f>VLOOKUP(A1368,'Hospitalisation Details'!A367:M2709,12,FALSE)</f>
        <v>24297</v>
      </c>
      <c r="M1368" s="34">
        <f>VLOOKUP(A253,'Hospitalisation Details'!A251:M2593,6,FALSE)</f>
        <v>34053.360000000001</v>
      </c>
      <c r="N1368" s="35" t="str">
        <f>VLOOKUP(A357,'Hospitalisation Details'!A355:M2697,7,FALSE)</f>
        <v>tier - 1</v>
      </c>
      <c r="O1368" s="35" t="str">
        <f>VLOOKUP(A369,'Hospitalisation Details'!A367:M2709,8,FALSE)</f>
        <v>tier - 3</v>
      </c>
      <c r="P1368" s="35" t="str">
        <f>VLOOKUP(A369,'Hospitalisation Details'!A367:M2709,9,FALSE)</f>
        <v>R1013</v>
      </c>
      <c r="Q1368" s="35">
        <f ca="1">VLOOKUP(A1368,'Hospitalisation Details'!A367:M2709,13,FALSE)</f>
        <v>58</v>
      </c>
      <c r="R1368" s="32"/>
    </row>
    <row r="1369" spans="1:18" ht="15.75" x14ac:dyDescent="0.25">
      <c r="A1369" s="43" t="s">
        <v>995</v>
      </c>
      <c r="B1369" s="35" t="str">
        <f>VLOOKUP(A1369,'Customer Names'!A1366:D3701,3,FALSE)</f>
        <v>Sanford</v>
      </c>
      <c r="C1369" s="35">
        <f>VLOOKUP(A1369,'Medical Examinations'!A1367:M3709,2,FALSE)</f>
        <v>27.92</v>
      </c>
      <c r="D1369" s="35">
        <f>VLOOKUP(A1369,'Medical Examinations'!A1367:M3709,3,FALSE)</f>
        <v>5.79</v>
      </c>
      <c r="E1369" s="35" t="str">
        <f>VLOOKUP(A1369,'Medical Examinations'!A1367:M3709,4,FALSE)</f>
        <v>No</v>
      </c>
      <c r="F1369" s="35" t="str">
        <f>VLOOKUP(A1369,'Medical Examinations'!A1367:M3709,5,FALSE)</f>
        <v>No</v>
      </c>
      <c r="G1369" s="35" t="str">
        <f>VLOOKUP(A1369,'Medical Examinations'!A1367:M3709,6,FALSE)</f>
        <v>No</v>
      </c>
      <c r="H1369" s="35">
        <f>VLOOKUP(A1369,'Medical Examinations'!$A$2:$M$2344,7,FALSE)</f>
        <v>1</v>
      </c>
      <c r="I1369" s="35" t="str">
        <f>VLOOKUP(A1369,'Medical Examinations'!A1367:M3709,8,FALSE)</f>
        <v>No</v>
      </c>
      <c r="J1369" s="35" t="str">
        <f>VLOOKUP(A1369,'Medical Examinations'!A1367:M3709,9,FALSE)</f>
        <v>OVERWEIGHT</v>
      </c>
      <c r="K1369" s="35" t="str">
        <f>VLOOKUP(A1369,'Medical Examinations'!A1367:M3709,10,FALSE)</f>
        <v>PREDIABETES</v>
      </c>
      <c r="L1369" s="47">
        <f>VLOOKUP(A1369,'Hospitalisation Details'!A368:M2710,12,FALSE)</f>
        <v>32079</v>
      </c>
      <c r="M1369" s="34">
        <f>VLOOKUP(A254,'Hospitalisation Details'!A252:M2594,6,FALSE)</f>
        <v>33975.47</v>
      </c>
      <c r="N1369" s="35" t="str">
        <f>VLOOKUP(A358,'Hospitalisation Details'!A356:M2698,7,FALSE)</f>
        <v>tier - 1</v>
      </c>
      <c r="O1369" s="35" t="str">
        <f>VLOOKUP(A370,'Hospitalisation Details'!A368:M2710,8,FALSE)</f>
        <v>tier - 2</v>
      </c>
      <c r="P1369" s="35" t="str">
        <f>VLOOKUP(A370,'Hospitalisation Details'!A368:M2710,9,FALSE)</f>
        <v>R1011</v>
      </c>
      <c r="Q1369" s="35">
        <f ca="1">VLOOKUP(A1369,'Hospitalisation Details'!A368:M2710,13,FALSE)</f>
        <v>37</v>
      </c>
      <c r="R1369" s="32"/>
    </row>
    <row r="1370" spans="1:18" ht="15.75" x14ac:dyDescent="0.25">
      <c r="A1370" s="42" t="s">
        <v>994</v>
      </c>
      <c r="B1370" s="35" t="str">
        <f>VLOOKUP(A1370,'Customer Names'!A1367:D3702,3,FALSE)</f>
        <v>Wrenn</v>
      </c>
      <c r="C1370" s="35">
        <f>VLOOKUP(A1370,'Medical Examinations'!A1368:M3710,2,FALSE)</f>
        <v>38.284999999999997</v>
      </c>
      <c r="D1370" s="35">
        <f>VLOOKUP(A1370,'Medical Examinations'!A1368:M3710,3,FALSE)</f>
        <v>5.41</v>
      </c>
      <c r="E1370" s="35" t="str">
        <f>VLOOKUP(A1370,'Medical Examinations'!A1368:M3710,4,FALSE)</f>
        <v>No</v>
      </c>
      <c r="F1370" s="35" t="str">
        <f>VLOOKUP(A1370,'Medical Examinations'!A1368:M3710,5,FALSE)</f>
        <v>No</v>
      </c>
      <c r="G1370" s="35" t="str">
        <f>VLOOKUP(A1370,'Medical Examinations'!A1368:M3710,6,FALSE)</f>
        <v>No</v>
      </c>
      <c r="H1370" s="35">
        <f>VLOOKUP(A1370,'Medical Examinations'!$A$2:$M$2344,7,FALSE)</f>
        <v>0</v>
      </c>
      <c r="I1370" s="35" t="str">
        <f>VLOOKUP(A1370,'Medical Examinations'!A1368:M3710,8,FALSE)</f>
        <v>No</v>
      </c>
      <c r="J1370" s="35" t="str">
        <f>VLOOKUP(A1370,'Medical Examinations'!A1368:M3710,9,FALSE)</f>
        <v>OBESITY</v>
      </c>
      <c r="K1370" s="35" t="str">
        <f>VLOOKUP(A1370,'Medical Examinations'!A1368:M3710,10,FALSE)</f>
        <v>NORMAL</v>
      </c>
      <c r="L1370" s="47">
        <f>VLOOKUP(A1370,'Hospitalisation Details'!A369:M2711,12,FALSE)</f>
        <v>28326</v>
      </c>
      <c r="M1370" s="34">
        <f>VLOOKUP(A255,'Hospitalisation Details'!A253:M2595,6,FALSE)</f>
        <v>33907.550000000003</v>
      </c>
      <c r="N1370" s="35" t="str">
        <f>VLOOKUP(A359,'Hospitalisation Details'!A357:M2699,7,FALSE)</f>
        <v>tier - 1</v>
      </c>
      <c r="O1370" s="35" t="str">
        <f>VLOOKUP(A371,'Hospitalisation Details'!A369:M2711,8,FALSE)</f>
        <v>tier - 1</v>
      </c>
      <c r="P1370" s="35" t="str">
        <f>VLOOKUP(A371,'Hospitalisation Details'!A369:M2711,9,FALSE)</f>
        <v>R1011</v>
      </c>
      <c r="Q1370" s="35">
        <f ca="1">VLOOKUP(A1370,'Hospitalisation Details'!A369:M2711,13,FALSE)</f>
        <v>47</v>
      </c>
      <c r="R1370" s="32"/>
    </row>
    <row r="1371" spans="1:18" ht="15.75" x14ac:dyDescent="0.25">
      <c r="A1371" s="43" t="s">
        <v>993</v>
      </c>
      <c r="B1371" s="35" t="str">
        <f>VLOOKUP(A1371,'Customer Names'!A1368:D3703,3,FALSE)</f>
        <v>Lindsey</v>
      </c>
      <c r="C1371" s="35">
        <f>VLOOKUP(A1371,'Medical Examinations'!A1369:M3711,2,FALSE)</f>
        <v>16.48</v>
      </c>
      <c r="D1371" s="35">
        <f>VLOOKUP(A1371,'Medical Examinations'!A1369:M3711,3,FALSE)</f>
        <v>11.05</v>
      </c>
      <c r="E1371" s="35" t="str">
        <f>VLOOKUP(A1371,'Medical Examinations'!A1369:M3711,4,FALSE)</f>
        <v>No</v>
      </c>
      <c r="F1371" s="35" t="str">
        <f>VLOOKUP(A1371,'Medical Examinations'!A1369:M3711,5,FALSE)</f>
        <v>No</v>
      </c>
      <c r="G1371" s="35" t="str">
        <f>VLOOKUP(A1371,'Medical Examinations'!A1369:M3711,6,FALSE)</f>
        <v>No</v>
      </c>
      <c r="H1371" s="35">
        <f>VLOOKUP(A1371,'Medical Examinations'!$A$2:$M$2344,7,FALSE)</f>
        <v>0</v>
      </c>
      <c r="I1371" s="35" t="str">
        <f>VLOOKUP(A1371,'Medical Examinations'!A1369:M3711,8,FALSE)</f>
        <v>No</v>
      </c>
      <c r="J1371" s="35" t="str">
        <f>VLOOKUP(A1371,'Medical Examinations'!A1369:M3711,9,FALSE)</f>
        <v>UNDERWEIGHT</v>
      </c>
      <c r="K1371" s="35" t="str">
        <f>VLOOKUP(A1371,'Medical Examinations'!A1369:M3711,10,FALSE)</f>
        <v>DIABETES</v>
      </c>
      <c r="L1371" s="47">
        <f>VLOOKUP(A1371,'Hospitalisation Details'!A370:M2712,12,FALSE)</f>
        <v>22929</v>
      </c>
      <c r="M1371" s="34">
        <f>VLOOKUP(A256,'Hospitalisation Details'!A254:M2596,6,FALSE)</f>
        <v>33900.65</v>
      </c>
      <c r="N1371" s="35" t="str">
        <f>VLOOKUP(A360,'Hospitalisation Details'!A358:M2700,7,FALSE)</f>
        <v>tier - 1</v>
      </c>
      <c r="O1371" s="35" t="str">
        <f>VLOOKUP(A372,'Hospitalisation Details'!A370:M2712,8,FALSE)</f>
        <v>tier - 3</v>
      </c>
      <c r="P1371" s="35" t="str">
        <f>VLOOKUP(A372,'Hospitalisation Details'!A370:M2712,9,FALSE)</f>
        <v>R1011</v>
      </c>
      <c r="Q1371" s="35">
        <f ca="1">VLOOKUP(A1371,'Hospitalisation Details'!A370:M2712,13,FALSE)</f>
        <v>62</v>
      </c>
      <c r="R1371" s="32"/>
    </row>
    <row r="1372" spans="1:18" ht="15.75" x14ac:dyDescent="0.25">
      <c r="A1372" s="42" t="s">
        <v>992</v>
      </c>
      <c r="B1372" s="35" t="str">
        <f>VLOOKUP(A1372,'Customer Names'!A1369:D3704,3,FALSE)</f>
        <v>Krueger</v>
      </c>
      <c r="C1372" s="35">
        <f>VLOOKUP(A1372,'Medical Examinations'!A1370:M3712,2,FALSE)</f>
        <v>38.57</v>
      </c>
      <c r="D1372" s="35">
        <f>VLOOKUP(A1372,'Medical Examinations'!A1370:M3712,3,FALSE)</f>
        <v>6.27</v>
      </c>
      <c r="E1372" s="35" t="str">
        <f>VLOOKUP(A1372,'Medical Examinations'!A1370:M3712,4,FALSE)</f>
        <v>No</v>
      </c>
      <c r="F1372" s="35" t="str">
        <f>VLOOKUP(A1372,'Medical Examinations'!A1370:M3712,5,FALSE)</f>
        <v>No</v>
      </c>
      <c r="G1372" s="35" t="str">
        <f>VLOOKUP(A1372,'Medical Examinations'!A1370:M3712,6,FALSE)</f>
        <v>No</v>
      </c>
      <c r="H1372" s="35">
        <f>VLOOKUP(A1372,'Medical Examinations'!$A$2:$M$2344,7,FALSE)</f>
        <v>0</v>
      </c>
      <c r="I1372" s="35" t="str">
        <f>VLOOKUP(A1372,'Medical Examinations'!A1370:M3712,8,FALSE)</f>
        <v>No</v>
      </c>
      <c r="J1372" s="35" t="str">
        <f>VLOOKUP(A1372,'Medical Examinations'!A1370:M3712,9,FALSE)</f>
        <v>OBESITY</v>
      </c>
      <c r="K1372" s="35" t="str">
        <f>VLOOKUP(A1372,'Medical Examinations'!A1370:M3712,10,FALSE)</f>
        <v>PREDIABETES</v>
      </c>
      <c r="L1372" s="47">
        <f>VLOOKUP(A1372,'Hospitalisation Details'!A371:M2713,12,FALSE)</f>
        <v>34655</v>
      </c>
      <c r="M1372" s="34">
        <f>VLOOKUP(A257,'Hospitalisation Details'!A255:M2597,6,FALSE)</f>
        <v>33829.39</v>
      </c>
      <c r="N1372" s="35" t="str">
        <f>VLOOKUP(A361,'Hospitalisation Details'!A359:M2701,7,FALSE)</f>
        <v>tier - 1</v>
      </c>
      <c r="O1372" s="35" t="str">
        <f>VLOOKUP(A373,'Hospitalisation Details'!A371:M2713,8,FALSE)</f>
        <v>tier - 3</v>
      </c>
      <c r="P1372" s="35" t="str">
        <f>VLOOKUP(A373,'Hospitalisation Details'!A371:M2713,9,FALSE)</f>
        <v>R1011</v>
      </c>
      <c r="Q1372" s="35">
        <f ca="1">VLOOKUP(A1372,'Hospitalisation Details'!A371:M2713,13,FALSE)</f>
        <v>30</v>
      </c>
      <c r="R1372" s="32"/>
    </row>
    <row r="1373" spans="1:18" ht="15.75" x14ac:dyDescent="0.25">
      <c r="A1373" s="43" t="s">
        <v>991</v>
      </c>
      <c r="B1373" s="35" t="str">
        <f>VLOOKUP(A1373,'Customer Names'!A1370:D3705,3,FALSE)</f>
        <v>Babler</v>
      </c>
      <c r="C1373" s="35">
        <f>VLOOKUP(A1373,'Medical Examinations'!A1371:M3713,2,FALSE)</f>
        <v>43.85</v>
      </c>
      <c r="D1373" s="35">
        <f>VLOOKUP(A1373,'Medical Examinations'!A1371:M3713,3,FALSE)</f>
        <v>4.7699999999999996</v>
      </c>
      <c r="E1373" s="35" t="str">
        <f>VLOOKUP(A1373,'Medical Examinations'!A1371:M3713,4,FALSE)</f>
        <v>yes</v>
      </c>
      <c r="F1373" s="35" t="str">
        <f>VLOOKUP(A1373,'Medical Examinations'!A1371:M3713,5,FALSE)</f>
        <v>No</v>
      </c>
      <c r="G1373" s="35" t="str">
        <f>VLOOKUP(A1373,'Medical Examinations'!A1371:M3713,6,FALSE)</f>
        <v>No</v>
      </c>
      <c r="H1373" s="35">
        <f>VLOOKUP(A1373,'Medical Examinations'!$A$2:$M$2344,7,FALSE)</f>
        <v>0</v>
      </c>
      <c r="I1373" s="35" t="str">
        <f>VLOOKUP(A1373,'Medical Examinations'!A1371:M3713,8,FALSE)</f>
        <v>No</v>
      </c>
      <c r="J1373" s="35" t="str">
        <f>VLOOKUP(A1373,'Medical Examinations'!A1371:M3713,9,FALSE)</f>
        <v>OBESITY</v>
      </c>
      <c r="K1373" s="35" t="str">
        <f>VLOOKUP(A1373,'Medical Examinations'!A1371:M3713,10,FALSE)</f>
        <v>NORMAL</v>
      </c>
      <c r="L1373" s="47">
        <f>VLOOKUP(A1373,'Hospitalisation Details'!A372:M2714,12,FALSE)</f>
        <v>37169</v>
      </c>
      <c r="M1373" s="34">
        <f>VLOOKUP(A258,'Hospitalisation Details'!A256:M2598,6,FALSE)</f>
        <v>33753.32</v>
      </c>
      <c r="N1373" s="35" t="str">
        <f>VLOOKUP(A362,'Hospitalisation Details'!A360:M2702,7,FALSE)</f>
        <v>tier - 1</v>
      </c>
      <c r="O1373" s="35" t="str">
        <f>VLOOKUP(A374,'Hospitalisation Details'!A372:M2714,8,FALSE)</f>
        <v>tier - 1</v>
      </c>
      <c r="P1373" s="35" t="str">
        <f>VLOOKUP(A374,'Hospitalisation Details'!A372:M2714,9,FALSE)</f>
        <v>R1011</v>
      </c>
      <c r="Q1373" s="35">
        <f ca="1">VLOOKUP(A1373,'Hospitalisation Details'!A372:M2714,13,FALSE)</f>
        <v>23</v>
      </c>
      <c r="R1373" s="32"/>
    </row>
    <row r="1374" spans="1:18" ht="15.75" x14ac:dyDescent="0.25">
      <c r="A1374" s="42" t="s">
        <v>990</v>
      </c>
      <c r="B1374" s="35" t="str">
        <f>VLOOKUP(A1374,'Customer Names'!A1371:D3706,3,FALSE)</f>
        <v>Brezenski</v>
      </c>
      <c r="C1374" s="35">
        <f>VLOOKUP(A1374,'Medical Examinations'!A1372:M3714,2,FALSE)</f>
        <v>30.11</v>
      </c>
      <c r="D1374" s="35">
        <f>VLOOKUP(A1374,'Medical Examinations'!A1372:M3714,3,FALSE)</f>
        <v>4.08</v>
      </c>
      <c r="E1374" s="35" t="str">
        <f>VLOOKUP(A1374,'Medical Examinations'!A1372:M3714,4,FALSE)</f>
        <v>No</v>
      </c>
      <c r="F1374" s="35" t="str">
        <f>VLOOKUP(A1374,'Medical Examinations'!A1372:M3714,5,FALSE)</f>
        <v>No</v>
      </c>
      <c r="G1374" s="35" t="str">
        <f>VLOOKUP(A1374,'Medical Examinations'!A1372:M3714,6,FALSE)</f>
        <v>No</v>
      </c>
      <c r="H1374" s="35">
        <f>VLOOKUP(A1374,'Medical Examinations'!$A$2:$M$2344,7,FALSE)</f>
        <v>0</v>
      </c>
      <c r="I1374" s="35" t="str">
        <f>VLOOKUP(A1374,'Medical Examinations'!A1372:M3714,8,FALSE)</f>
        <v>No</v>
      </c>
      <c r="J1374" s="35" t="str">
        <f>VLOOKUP(A1374,'Medical Examinations'!A1372:M3714,9,FALSE)</f>
        <v>OBESITY</v>
      </c>
      <c r="K1374" s="35" t="str">
        <f>VLOOKUP(A1374,'Medical Examinations'!A1372:M3714,10,FALSE)</f>
        <v>NORMAL</v>
      </c>
      <c r="L1374" s="47">
        <f>VLOOKUP(A1374,'Hospitalisation Details'!A373:M2715,12,FALSE)</f>
        <v>32793</v>
      </c>
      <c r="M1374" s="34">
        <f>VLOOKUP(A259,'Hospitalisation Details'!A257:M2599,6,FALSE)</f>
        <v>33750.29</v>
      </c>
      <c r="N1374" s="35" t="str">
        <f>VLOOKUP(A363,'Hospitalisation Details'!A361:M2703,7,FALSE)</f>
        <v>tier - 1</v>
      </c>
      <c r="O1374" s="35" t="str">
        <f>VLOOKUP(A375,'Hospitalisation Details'!A373:M2715,8,FALSE)</f>
        <v>tier - 2</v>
      </c>
      <c r="P1374" s="35" t="str">
        <f>VLOOKUP(A375,'Hospitalisation Details'!A373:M2715,9,FALSE)</f>
        <v>R1011</v>
      </c>
      <c r="Q1374" s="35">
        <f ca="1">VLOOKUP(A1374,'Hospitalisation Details'!A373:M2715,13,FALSE)</f>
        <v>35</v>
      </c>
      <c r="R1374" s="32"/>
    </row>
    <row r="1375" spans="1:18" ht="15.75" x14ac:dyDescent="0.25">
      <c r="A1375" s="43" t="s">
        <v>989</v>
      </c>
      <c r="B1375" s="35" t="str">
        <f>VLOOKUP(A1375,'Customer Names'!A1372:D3707,3,FALSE)</f>
        <v>Marschner</v>
      </c>
      <c r="C1375" s="35">
        <f>VLOOKUP(A1375,'Medical Examinations'!A1373:M3715,2,FALSE)</f>
        <v>31.59</v>
      </c>
      <c r="D1375" s="35">
        <f>VLOOKUP(A1375,'Medical Examinations'!A1373:M3715,3,FALSE)</f>
        <v>6.01</v>
      </c>
      <c r="E1375" s="35" t="str">
        <f>VLOOKUP(A1375,'Medical Examinations'!A1373:M3715,4,FALSE)</f>
        <v>No</v>
      </c>
      <c r="F1375" s="35" t="str">
        <f>VLOOKUP(A1375,'Medical Examinations'!A1373:M3715,5,FALSE)</f>
        <v>No</v>
      </c>
      <c r="G1375" s="35" t="str">
        <f>VLOOKUP(A1375,'Medical Examinations'!A1373:M3715,6,FALSE)</f>
        <v>No</v>
      </c>
      <c r="H1375" s="35">
        <f>VLOOKUP(A1375,'Medical Examinations'!$A$2:$M$2344,7,FALSE)</f>
        <v>0</v>
      </c>
      <c r="I1375" s="35" t="str">
        <f>VLOOKUP(A1375,'Medical Examinations'!A1373:M3715,8,FALSE)</f>
        <v>No</v>
      </c>
      <c r="J1375" s="35" t="str">
        <f>VLOOKUP(A1375,'Medical Examinations'!A1373:M3715,9,FALSE)</f>
        <v>OBESITY</v>
      </c>
      <c r="K1375" s="35" t="str">
        <f>VLOOKUP(A1375,'Medical Examinations'!A1373:M3715,10,FALSE)</f>
        <v>PREDIABETES</v>
      </c>
      <c r="L1375" s="47">
        <f>VLOOKUP(A1375,'Hospitalisation Details'!A374:M2716,12,FALSE)</f>
        <v>33593</v>
      </c>
      <c r="M1375" s="34">
        <f>VLOOKUP(A260,'Hospitalisation Details'!A258:M2600,6,FALSE)</f>
        <v>33732.69</v>
      </c>
      <c r="N1375" s="35" t="str">
        <f>VLOOKUP(A364,'Hospitalisation Details'!A362:M2704,7,FALSE)</f>
        <v>tier - 1</v>
      </c>
      <c r="O1375" s="35" t="str">
        <f>VLOOKUP(A376,'Hospitalisation Details'!A374:M2716,8,FALSE)</f>
        <v>tier - 3</v>
      </c>
      <c r="P1375" s="35" t="str">
        <f>VLOOKUP(A376,'Hospitalisation Details'!A374:M2716,9,FALSE)</f>
        <v>R1013</v>
      </c>
      <c r="Q1375" s="35">
        <f ca="1">VLOOKUP(A1375,'Hospitalisation Details'!A374:M2716,13,FALSE)</f>
        <v>33</v>
      </c>
      <c r="R1375" s="32"/>
    </row>
    <row r="1376" spans="1:18" ht="15.75" x14ac:dyDescent="0.25">
      <c r="A1376" s="42" t="s">
        <v>988</v>
      </c>
      <c r="B1376" s="35" t="str">
        <f>VLOOKUP(A1376,'Customer Names'!A1373:D3708,3,FALSE)</f>
        <v>King</v>
      </c>
      <c r="C1376" s="35">
        <f>VLOOKUP(A1376,'Medical Examinations'!A1374:M3716,2,FALSE)</f>
        <v>40.15</v>
      </c>
      <c r="D1376" s="35">
        <f>VLOOKUP(A1376,'Medical Examinations'!A1374:M3716,3,FALSE)</f>
        <v>11.84</v>
      </c>
      <c r="E1376" s="35" t="str">
        <f>VLOOKUP(A1376,'Medical Examinations'!A1374:M3716,4,FALSE)</f>
        <v>No</v>
      </c>
      <c r="F1376" s="35" t="str">
        <f>VLOOKUP(A1376,'Medical Examinations'!A1374:M3716,5,FALSE)</f>
        <v>No</v>
      </c>
      <c r="G1376" s="35" t="str">
        <f>VLOOKUP(A1376,'Medical Examinations'!A1374:M3716,6,FALSE)</f>
        <v>No</v>
      </c>
      <c r="H1376" s="35">
        <f>VLOOKUP(A1376,'Medical Examinations'!$A$2:$M$2344,7,FALSE)</f>
        <v>0</v>
      </c>
      <c r="I1376" s="35" t="str">
        <f>VLOOKUP(A1376,'Medical Examinations'!A1374:M3716,8,FALSE)</f>
        <v>No</v>
      </c>
      <c r="J1376" s="35" t="str">
        <f>VLOOKUP(A1376,'Medical Examinations'!A1374:M3716,9,FALSE)</f>
        <v>OBESITY</v>
      </c>
      <c r="K1376" s="35" t="str">
        <f>VLOOKUP(A1376,'Medical Examinations'!A1374:M3716,10,FALSE)</f>
        <v>DIABETES</v>
      </c>
      <c r="L1376" s="47">
        <f>VLOOKUP(A1376,'Hospitalisation Details'!A375:M2717,12,FALSE)</f>
        <v>27342</v>
      </c>
      <c r="M1376" s="34">
        <f>VLOOKUP(A261,'Hospitalisation Details'!A259:M2601,6,FALSE)</f>
        <v>33707.550000000003</v>
      </c>
      <c r="N1376" s="35" t="str">
        <f>VLOOKUP(A365,'Hospitalisation Details'!A363:M2705,7,FALSE)</f>
        <v>tier - 1</v>
      </c>
      <c r="O1376" s="35" t="str">
        <f>VLOOKUP(A377,'Hospitalisation Details'!A375:M2717,8,FALSE)</f>
        <v>tier - 1</v>
      </c>
      <c r="P1376" s="35" t="str">
        <f>VLOOKUP(A377,'Hospitalisation Details'!A375:M2717,9,FALSE)</f>
        <v>R1011</v>
      </c>
      <c r="Q1376" s="35">
        <f ca="1">VLOOKUP(A1376,'Hospitalisation Details'!A375:M2717,13,FALSE)</f>
        <v>50</v>
      </c>
      <c r="R1376" s="32"/>
    </row>
    <row r="1377" spans="1:18" ht="15.75" x14ac:dyDescent="0.25">
      <c r="A1377" s="43" t="s">
        <v>987</v>
      </c>
      <c r="B1377" s="35" t="str">
        <f>VLOOKUP(A1377,'Customer Names'!A1374:D3709,3,FALSE)</f>
        <v>Montez</v>
      </c>
      <c r="C1377" s="35">
        <f>VLOOKUP(A1377,'Medical Examinations'!A1375:M3717,2,FALSE)</f>
        <v>40.700000000000003</v>
      </c>
      <c r="D1377" s="35">
        <f>VLOOKUP(A1377,'Medical Examinations'!A1375:M3717,3,FALSE)</f>
        <v>6.27</v>
      </c>
      <c r="E1377" s="35" t="str">
        <f>VLOOKUP(A1377,'Medical Examinations'!A1375:M3717,4,FALSE)</f>
        <v>yes</v>
      </c>
      <c r="F1377" s="35" t="str">
        <f>VLOOKUP(A1377,'Medical Examinations'!A1375:M3717,5,FALSE)</f>
        <v>No</v>
      </c>
      <c r="G1377" s="35" t="str">
        <f>VLOOKUP(A1377,'Medical Examinations'!A1375:M3717,6,FALSE)</f>
        <v>Yes</v>
      </c>
      <c r="H1377" s="35">
        <f>VLOOKUP(A1377,'Medical Examinations'!$A$2:$M$2344,7,FALSE)</f>
        <v>1</v>
      </c>
      <c r="I1377" s="35" t="str">
        <f>VLOOKUP(A1377,'Medical Examinations'!A1375:M3717,8,FALSE)</f>
        <v>No</v>
      </c>
      <c r="J1377" s="35" t="str">
        <f>VLOOKUP(A1377,'Medical Examinations'!A1375:M3717,9,FALSE)</f>
        <v>OBESITY</v>
      </c>
      <c r="K1377" s="35" t="str">
        <f>VLOOKUP(A1377,'Medical Examinations'!A1375:M3717,10,FALSE)</f>
        <v>PREDIABETES</v>
      </c>
      <c r="L1377" s="47">
        <f>VLOOKUP(A1377,'Hospitalisation Details'!A376:M2718,12,FALSE)</f>
        <v>35766</v>
      </c>
      <c r="M1377" s="34">
        <f>VLOOKUP(A262,'Hospitalisation Details'!A260:M2602,6,FALSE)</f>
        <v>33611.71</v>
      </c>
      <c r="N1377" s="35" t="str">
        <f>VLOOKUP(A366,'Hospitalisation Details'!A364:M2706,7,FALSE)</f>
        <v>tier - 1</v>
      </c>
      <c r="O1377" s="35" t="str">
        <f>VLOOKUP(A378,'Hospitalisation Details'!A376:M2718,8,FALSE)</f>
        <v>tier - 1</v>
      </c>
      <c r="P1377" s="35" t="str">
        <f>VLOOKUP(A378,'Hospitalisation Details'!A376:M2718,9,FALSE)</f>
        <v>R1011</v>
      </c>
      <c r="Q1377" s="35">
        <f ca="1">VLOOKUP(A1377,'Hospitalisation Details'!A376:M2718,13,FALSE)</f>
        <v>27</v>
      </c>
      <c r="R1377" s="32"/>
    </row>
    <row r="1378" spans="1:18" ht="15.75" x14ac:dyDescent="0.25">
      <c r="A1378" s="42" t="s">
        <v>986</v>
      </c>
      <c r="B1378" s="35" t="str">
        <f>VLOOKUP(A1378,'Customer Names'!A1375:D3710,3,FALSE)</f>
        <v>Campbell</v>
      </c>
      <c r="C1378" s="35">
        <f>VLOOKUP(A1378,'Medical Examinations'!A1376:M3718,2,FALSE)</f>
        <v>40.76</v>
      </c>
      <c r="D1378" s="35">
        <f>VLOOKUP(A1378,'Medical Examinations'!A1376:M3718,3,FALSE)</f>
        <v>5.28</v>
      </c>
      <c r="E1378" s="35" t="str">
        <f>VLOOKUP(A1378,'Medical Examinations'!A1376:M3718,4,FALSE)</f>
        <v>No</v>
      </c>
      <c r="F1378" s="35" t="str">
        <f>VLOOKUP(A1378,'Medical Examinations'!A1376:M3718,5,FALSE)</f>
        <v>No</v>
      </c>
      <c r="G1378" s="35" t="str">
        <f>VLOOKUP(A1378,'Medical Examinations'!A1376:M3718,6,FALSE)</f>
        <v>No</v>
      </c>
      <c r="H1378" s="35">
        <f>VLOOKUP(A1378,'Medical Examinations'!$A$2:$M$2344,7,FALSE)</f>
        <v>0</v>
      </c>
      <c r="I1378" s="35" t="str">
        <f>VLOOKUP(A1378,'Medical Examinations'!A1376:M3718,8,FALSE)</f>
        <v>No</v>
      </c>
      <c r="J1378" s="35" t="str">
        <f>VLOOKUP(A1378,'Medical Examinations'!A1376:M3718,9,FALSE)</f>
        <v>OBESITY</v>
      </c>
      <c r="K1378" s="35" t="str">
        <f>VLOOKUP(A1378,'Medical Examinations'!A1376:M3718,10,FALSE)</f>
        <v>NORMAL</v>
      </c>
      <c r="L1378" s="47">
        <f>VLOOKUP(A1378,'Hospitalisation Details'!A377:M2719,12,FALSE)</f>
        <v>36519</v>
      </c>
      <c r="M1378" s="34">
        <f>VLOOKUP(A263,'Hospitalisation Details'!A261:M2603,6,FALSE)</f>
        <v>33527.1</v>
      </c>
      <c r="N1378" s="35" t="str">
        <f>VLOOKUP(A367,'Hospitalisation Details'!A365:M2707,7,FALSE)</f>
        <v>tier - 1</v>
      </c>
      <c r="O1378" s="35" t="str">
        <f>VLOOKUP(A379,'Hospitalisation Details'!A377:M2719,8,FALSE)</f>
        <v>tier - 3</v>
      </c>
      <c r="P1378" s="35" t="str">
        <f>VLOOKUP(A379,'Hospitalisation Details'!A377:M2719,9,FALSE)</f>
        <v>R1015</v>
      </c>
      <c r="Q1378" s="35">
        <f ca="1">VLOOKUP(A1378,'Hospitalisation Details'!A377:M2719,13,FALSE)</f>
        <v>25</v>
      </c>
      <c r="R1378" s="32"/>
    </row>
    <row r="1379" spans="1:18" ht="15.75" x14ac:dyDescent="0.25">
      <c r="A1379" s="43" t="s">
        <v>985</v>
      </c>
      <c r="B1379" s="35" t="str">
        <f>VLOOKUP(A1379,'Customer Names'!A1376:D3711,3,FALSE)</f>
        <v>Hurt</v>
      </c>
      <c r="C1379" s="35">
        <f>VLOOKUP(A1379,'Medical Examinations'!A1377:M3719,2,FALSE)</f>
        <v>29.7</v>
      </c>
      <c r="D1379" s="35">
        <f>VLOOKUP(A1379,'Medical Examinations'!A1377:M3719,3,FALSE)</f>
        <v>7.03</v>
      </c>
      <c r="E1379" s="35" t="str">
        <f>VLOOKUP(A1379,'Medical Examinations'!A1377:M3719,4,FALSE)</f>
        <v>No</v>
      </c>
      <c r="F1379" s="35" t="str">
        <f>VLOOKUP(A1379,'Medical Examinations'!A1377:M3719,5,FALSE)</f>
        <v>No</v>
      </c>
      <c r="G1379" s="35" t="str">
        <f>VLOOKUP(A1379,'Medical Examinations'!A1377:M3719,6,FALSE)</f>
        <v>No</v>
      </c>
      <c r="H1379" s="35">
        <f>VLOOKUP(A1379,'Medical Examinations'!$A$2:$M$2344,7,FALSE)</f>
        <v>0</v>
      </c>
      <c r="I1379" s="35" t="str">
        <f>VLOOKUP(A1379,'Medical Examinations'!A1377:M3719,8,FALSE)</f>
        <v>No</v>
      </c>
      <c r="J1379" s="35" t="str">
        <f>VLOOKUP(A1379,'Medical Examinations'!A1377:M3719,9,FALSE)</f>
        <v>OVERWEIGHT</v>
      </c>
      <c r="K1379" s="35" t="str">
        <f>VLOOKUP(A1379,'Medical Examinations'!A1377:M3719,10,FALSE)</f>
        <v>DIABETES</v>
      </c>
      <c r="L1379" s="47">
        <f>VLOOKUP(A1379,'Hospitalisation Details'!A378:M2720,12,FALSE)</f>
        <v>27369</v>
      </c>
      <c r="M1379" s="34">
        <f>VLOOKUP(A264,'Hospitalisation Details'!A262:M2604,6,FALSE)</f>
        <v>33475.82</v>
      </c>
      <c r="N1379" s="35" t="str">
        <f>VLOOKUP(A368,'Hospitalisation Details'!A366:M2708,7,FALSE)</f>
        <v>tier - 1</v>
      </c>
      <c r="O1379" s="35" t="str">
        <f>VLOOKUP(A380,'Hospitalisation Details'!A378:M2720,8,FALSE)</f>
        <v>tier - 2</v>
      </c>
      <c r="P1379" s="35" t="str">
        <f>VLOOKUP(A380,'Hospitalisation Details'!A378:M2720,9,FALSE)</f>
        <v>R1013</v>
      </c>
      <c r="Q1379" s="35">
        <f ca="1">VLOOKUP(A1379,'Hospitalisation Details'!A378:M2720,13,FALSE)</f>
        <v>50</v>
      </c>
      <c r="R1379" s="32"/>
    </row>
    <row r="1380" spans="1:18" ht="15.75" x14ac:dyDescent="0.25">
      <c r="A1380" s="42" t="s">
        <v>984</v>
      </c>
      <c r="B1380" s="35" t="str">
        <f>VLOOKUP(A1380,'Customer Names'!A1377:D3712,3,FALSE)</f>
        <v>Garey</v>
      </c>
      <c r="C1380" s="35">
        <f>VLOOKUP(A1380,'Medical Examinations'!A1378:M3720,2,FALSE)</f>
        <v>40.58</v>
      </c>
      <c r="D1380" s="35">
        <f>VLOOKUP(A1380,'Medical Examinations'!A1378:M3720,3,FALSE)</f>
        <v>5.32</v>
      </c>
      <c r="E1380" s="35" t="str">
        <f>VLOOKUP(A1380,'Medical Examinations'!A1378:M3720,4,FALSE)</f>
        <v>yes</v>
      </c>
      <c r="F1380" s="35" t="str">
        <f>VLOOKUP(A1380,'Medical Examinations'!A1378:M3720,5,FALSE)</f>
        <v>No</v>
      </c>
      <c r="G1380" s="35" t="str">
        <f>VLOOKUP(A1380,'Medical Examinations'!A1378:M3720,6,FALSE)</f>
        <v>Yes</v>
      </c>
      <c r="H1380" s="35">
        <f>VLOOKUP(A1380,'Medical Examinations'!$A$2:$M$2344,7,FALSE)</f>
        <v>1</v>
      </c>
      <c r="I1380" s="35" t="str">
        <f>VLOOKUP(A1380,'Medical Examinations'!A1378:M3720,8,FALSE)</f>
        <v>No</v>
      </c>
      <c r="J1380" s="35" t="str">
        <f>VLOOKUP(A1380,'Medical Examinations'!A1378:M3720,9,FALSE)</f>
        <v>OBESITY</v>
      </c>
      <c r="K1380" s="35" t="str">
        <f>VLOOKUP(A1380,'Medical Examinations'!A1378:M3720,10,FALSE)</f>
        <v>NORMAL</v>
      </c>
      <c r="L1380" s="47">
        <f>VLOOKUP(A1380,'Hospitalisation Details'!A379:M2721,12,FALSE)</f>
        <v>35785</v>
      </c>
      <c r="M1380" s="34">
        <f>VLOOKUP(A265,'Hospitalisation Details'!A263:M2605,6,FALSE)</f>
        <v>33471.97</v>
      </c>
      <c r="N1380" s="35" t="str">
        <f>VLOOKUP(A369,'Hospitalisation Details'!A367:M2709,7,FALSE)</f>
        <v>tier - 1</v>
      </c>
      <c r="O1380" s="35" t="str">
        <f>VLOOKUP(A381,'Hospitalisation Details'!A379:M2721,8,FALSE)</f>
        <v>tier - 2</v>
      </c>
      <c r="P1380" s="35" t="str">
        <f>VLOOKUP(A381,'Hospitalisation Details'!A379:M2721,9,FALSE)</f>
        <v>R1013</v>
      </c>
      <c r="Q1380" s="35">
        <f ca="1">VLOOKUP(A1380,'Hospitalisation Details'!A379:M2721,13,FALSE)</f>
        <v>27</v>
      </c>
      <c r="R1380" s="32"/>
    </row>
    <row r="1381" spans="1:18" ht="15.75" x14ac:dyDescent="0.25">
      <c r="A1381" s="43" t="s">
        <v>983</v>
      </c>
      <c r="B1381" s="35" t="str">
        <f>VLOOKUP(A1381,'Customer Names'!A1378:D3713,3,FALSE)</f>
        <v>Reddy</v>
      </c>
      <c r="C1381" s="35">
        <f>VLOOKUP(A1381,'Medical Examinations'!A1379:M3721,2,FALSE)</f>
        <v>33.06</v>
      </c>
      <c r="D1381" s="35">
        <f>VLOOKUP(A1381,'Medical Examinations'!A1379:M3721,3,FALSE)</f>
        <v>9.59</v>
      </c>
      <c r="E1381" s="35" t="str">
        <f>VLOOKUP(A1381,'Medical Examinations'!A1379:M3721,4,FALSE)</f>
        <v>yes</v>
      </c>
      <c r="F1381" s="35" t="str">
        <f>VLOOKUP(A1381,'Medical Examinations'!A1379:M3721,5,FALSE)</f>
        <v>No</v>
      </c>
      <c r="G1381" s="35" t="str">
        <f>VLOOKUP(A1381,'Medical Examinations'!A1379:M3721,6,FALSE)</f>
        <v>No</v>
      </c>
      <c r="H1381" s="35">
        <f>VLOOKUP(A1381,'Medical Examinations'!$A$2:$M$2344,7,FALSE)</f>
        <v>0</v>
      </c>
      <c r="I1381" s="35" t="str">
        <f>VLOOKUP(A1381,'Medical Examinations'!A1379:M3721,8,FALSE)</f>
        <v>No</v>
      </c>
      <c r="J1381" s="35" t="str">
        <f>VLOOKUP(A1381,'Medical Examinations'!A1379:M3721,9,FALSE)</f>
        <v>OBESITY</v>
      </c>
      <c r="K1381" s="35" t="str">
        <f>VLOOKUP(A1381,'Medical Examinations'!A1379:M3721,10,FALSE)</f>
        <v>DIABETES</v>
      </c>
      <c r="L1381" s="47">
        <f>VLOOKUP(A1381,'Hospitalisation Details'!A380:M2722,12,FALSE)</f>
        <v>29767</v>
      </c>
      <c r="M1381" s="34">
        <f>VLOOKUP(A266,'Hospitalisation Details'!A264:M2606,6,FALSE)</f>
        <v>33450.99</v>
      </c>
      <c r="N1381" s="35" t="str">
        <f>VLOOKUP(A370,'Hospitalisation Details'!A368:M2710,7,FALSE)</f>
        <v>tier - 1</v>
      </c>
      <c r="O1381" s="35" t="str">
        <f>VLOOKUP(A382,'Hospitalisation Details'!A380:M2722,8,FALSE)</f>
        <v>tier - 1</v>
      </c>
      <c r="P1381" s="35" t="str">
        <f>VLOOKUP(A382,'Hospitalisation Details'!A380:M2722,9,FALSE)</f>
        <v>R1011</v>
      </c>
      <c r="Q1381" s="35">
        <f ca="1">VLOOKUP(A1381,'Hospitalisation Details'!A380:M2722,13,FALSE)</f>
        <v>43</v>
      </c>
      <c r="R1381" s="32"/>
    </row>
    <row r="1382" spans="1:18" ht="15.75" x14ac:dyDescent="0.25">
      <c r="A1382" s="42" t="s">
        <v>982</v>
      </c>
      <c r="B1382" s="35" t="str">
        <f>VLOOKUP(A1382,'Customer Names'!A1379:D3714,3,FALSE)</f>
        <v>Mueller</v>
      </c>
      <c r="C1382" s="35">
        <f>VLOOKUP(A1382,'Medical Examinations'!A1380:M3722,2,FALSE)</f>
        <v>26.62</v>
      </c>
      <c r="D1382" s="35">
        <f>VLOOKUP(A1382,'Medical Examinations'!A1380:M3722,3,FALSE)</f>
        <v>6.15</v>
      </c>
      <c r="E1382" s="35" t="str">
        <f>VLOOKUP(A1382,'Medical Examinations'!A1380:M3722,4,FALSE)</f>
        <v>yes</v>
      </c>
      <c r="F1382" s="35" t="str">
        <f>VLOOKUP(A1382,'Medical Examinations'!A1380:M3722,5,FALSE)</f>
        <v>No</v>
      </c>
      <c r="G1382" s="35" t="str">
        <f>VLOOKUP(A1382,'Medical Examinations'!A1380:M3722,6,FALSE)</f>
        <v>No</v>
      </c>
      <c r="H1382" s="35">
        <f>VLOOKUP(A1382,'Medical Examinations'!$A$2:$M$2344,7,FALSE)</f>
        <v>0</v>
      </c>
      <c r="I1382" s="35" t="str">
        <f>VLOOKUP(A1382,'Medical Examinations'!A1380:M3722,8,FALSE)</f>
        <v>No</v>
      </c>
      <c r="J1382" s="35" t="str">
        <f>VLOOKUP(A1382,'Medical Examinations'!A1380:M3722,9,FALSE)</f>
        <v>OVERWEIGHT</v>
      </c>
      <c r="K1382" s="35" t="str">
        <f>VLOOKUP(A1382,'Medical Examinations'!A1380:M3722,10,FALSE)</f>
        <v>PREDIABETES</v>
      </c>
      <c r="L1382" s="47">
        <f>VLOOKUP(A1382,'Hospitalisation Details'!A381:M2723,12,FALSE)</f>
        <v>28106</v>
      </c>
      <c r="M1382" s="34">
        <f>VLOOKUP(A267,'Hospitalisation Details'!A265:M2607,6,FALSE)</f>
        <v>33344.449999999997</v>
      </c>
      <c r="N1382" s="35" t="str">
        <f>VLOOKUP(A371,'Hospitalisation Details'!A369:M2711,7,FALSE)</f>
        <v>tier - 1</v>
      </c>
      <c r="O1382" s="35" t="str">
        <f>VLOOKUP(A383,'Hospitalisation Details'!A381:M2723,8,FALSE)</f>
        <v>tier - 1</v>
      </c>
      <c r="P1382" s="35" t="str">
        <f>VLOOKUP(A383,'Hospitalisation Details'!A381:M2723,9,FALSE)</f>
        <v>R1017</v>
      </c>
      <c r="Q1382" s="35">
        <f ca="1">VLOOKUP(A1382,'Hospitalisation Details'!A381:M2723,13,FALSE)</f>
        <v>48</v>
      </c>
      <c r="R1382" s="32"/>
    </row>
    <row r="1383" spans="1:18" ht="15.75" x14ac:dyDescent="0.25">
      <c r="A1383" s="43" t="s">
        <v>981</v>
      </c>
      <c r="B1383" s="35" t="str">
        <f>VLOOKUP(A1383,'Customer Names'!A1380:D3715,3,FALSE)</f>
        <v>Julia</v>
      </c>
      <c r="C1383" s="35">
        <f>VLOOKUP(A1383,'Medical Examinations'!A1381:M3723,2,FALSE)</f>
        <v>37.1</v>
      </c>
      <c r="D1383" s="35">
        <f>VLOOKUP(A1383,'Medical Examinations'!A1381:M3723,3,FALSE)</f>
        <v>11.08</v>
      </c>
      <c r="E1383" s="35" t="str">
        <f>VLOOKUP(A1383,'Medical Examinations'!A1381:M3723,4,FALSE)</f>
        <v>No</v>
      </c>
      <c r="F1383" s="35" t="str">
        <f>VLOOKUP(A1383,'Medical Examinations'!A1381:M3723,5,FALSE)</f>
        <v>No</v>
      </c>
      <c r="G1383" s="35" t="str">
        <f>VLOOKUP(A1383,'Medical Examinations'!A1381:M3723,6,FALSE)</f>
        <v>No</v>
      </c>
      <c r="H1383" s="35">
        <f>VLOOKUP(A1383,'Medical Examinations'!$A$2:$M$2344,7,FALSE)</f>
        <v>0</v>
      </c>
      <c r="I1383" s="35" t="str">
        <f>VLOOKUP(A1383,'Medical Examinations'!A1381:M3723,8,FALSE)</f>
        <v>No</v>
      </c>
      <c r="J1383" s="35" t="str">
        <f>VLOOKUP(A1383,'Medical Examinations'!A1381:M3723,9,FALSE)</f>
        <v>OBESITY</v>
      </c>
      <c r="K1383" s="35" t="str">
        <f>VLOOKUP(A1383,'Medical Examinations'!A1381:M3723,10,FALSE)</f>
        <v>DIABETES</v>
      </c>
      <c r="L1383" s="47">
        <f>VLOOKUP(A1383,'Hospitalisation Details'!A382:M2724,12,FALSE)</f>
        <v>28737</v>
      </c>
      <c r="M1383" s="34">
        <f>VLOOKUP(A268,'Hospitalisation Details'!A266:M2608,6,FALSE)</f>
        <v>33307.550000000003</v>
      </c>
      <c r="N1383" s="35" t="str">
        <f>VLOOKUP(A372,'Hospitalisation Details'!A370:M2712,7,FALSE)</f>
        <v>tier - 2</v>
      </c>
      <c r="O1383" s="35" t="str">
        <f>VLOOKUP(A384,'Hospitalisation Details'!A382:M2724,8,FALSE)</f>
        <v>tier - 2</v>
      </c>
      <c r="P1383" s="35" t="str">
        <f>VLOOKUP(A384,'Hospitalisation Details'!A382:M2724,9,FALSE)</f>
        <v>R1013</v>
      </c>
      <c r="Q1383" s="35">
        <f ca="1">VLOOKUP(A1383,'Hospitalisation Details'!A382:M2724,13,FALSE)</f>
        <v>46</v>
      </c>
      <c r="R1383" s="32"/>
    </row>
    <row r="1384" spans="1:18" ht="15.75" x14ac:dyDescent="0.25">
      <c r="A1384" s="42" t="s">
        <v>980</v>
      </c>
      <c r="B1384" s="35" t="str">
        <f>VLOOKUP(A1384,'Customer Names'!A1381:D3716,3,FALSE)</f>
        <v>Uribe</v>
      </c>
      <c r="C1384" s="35">
        <f>VLOOKUP(A1384,'Medical Examinations'!A1382:M3724,2,FALSE)</f>
        <v>18.28</v>
      </c>
      <c r="D1384" s="35">
        <f>VLOOKUP(A1384,'Medical Examinations'!A1382:M3724,3,FALSE)</f>
        <v>7.95</v>
      </c>
      <c r="E1384" s="35" t="str">
        <f>VLOOKUP(A1384,'Medical Examinations'!A1382:M3724,4,FALSE)</f>
        <v>No</v>
      </c>
      <c r="F1384" s="35" t="str">
        <f>VLOOKUP(A1384,'Medical Examinations'!A1382:M3724,5,FALSE)</f>
        <v>No</v>
      </c>
      <c r="G1384" s="35" t="str">
        <f>VLOOKUP(A1384,'Medical Examinations'!A1382:M3724,6,FALSE)</f>
        <v>No</v>
      </c>
      <c r="H1384" s="35">
        <f>VLOOKUP(A1384,'Medical Examinations'!$A$2:$M$2344,7,FALSE)</f>
        <v>0</v>
      </c>
      <c r="I1384" s="35" t="str">
        <f>VLOOKUP(A1384,'Medical Examinations'!A1382:M3724,8,FALSE)</f>
        <v>No</v>
      </c>
      <c r="J1384" s="35" t="str">
        <f>VLOOKUP(A1384,'Medical Examinations'!A1382:M3724,9,FALSE)</f>
        <v>UNDERWEIGHT</v>
      </c>
      <c r="K1384" s="35" t="str">
        <f>VLOOKUP(A1384,'Medical Examinations'!A1382:M3724,10,FALSE)</f>
        <v>DIABETES</v>
      </c>
      <c r="L1384" s="47">
        <f>VLOOKUP(A1384,'Hospitalisation Details'!A383:M2725,12,FALSE)</f>
        <v>23941</v>
      </c>
      <c r="M1384" s="34">
        <f>VLOOKUP(A269,'Hospitalisation Details'!A267:M2609,6,FALSE)</f>
        <v>33292.83</v>
      </c>
      <c r="N1384" s="35" t="str">
        <f>VLOOKUP(A373,'Hospitalisation Details'!A371:M2713,7,FALSE)</f>
        <v>tier - 2</v>
      </c>
      <c r="O1384" s="35" t="str">
        <f>VLOOKUP(A385,'Hospitalisation Details'!A383:M2725,8,FALSE)</f>
        <v>tier - 3</v>
      </c>
      <c r="P1384" s="35" t="str">
        <f>VLOOKUP(A385,'Hospitalisation Details'!A383:M2725,9,FALSE)</f>
        <v>R1011</v>
      </c>
      <c r="Q1384" s="35">
        <f ca="1">VLOOKUP(A1384,'Hospitalisation Details'!A383:M2725,13,FALSE)</f>
        <v>59</v>
      </c>
      <c r="R1384" s="32"/>
    </row>
    <row r="1385" spans="1:18" ht="15.75" x14ac:dyDescent="0.25">
      <c r="A1385" s="43" t="s">
        <v>979</v>
      </c>
      <c r="B1385" s="35" t="str">
        <f>VLOOKUP(A1385,'Customer Names'!A1382:D3717,3,FALSE)</f>
        <v>Hand</v>
      </c>
      <c r="C1385" s="35">
        <f>VLOOKUP(A1385,'Medical Examinations'!A1383:M3725,2,FALSE)</f>
        <v>35.814999999999998</v>
      </c>
      <c r="D1385" s="35">
        <f>VLOOKUP(A1385,'Medical Examinations'!A1383:M3725,3,FALSE)</f>
        <v>6.23</v>
      </c>
      <c r="E1385" s="35" t="str">
        <f>VLOOKUP(A1385,'Medical Examinations'!A1383:M3725,4,FALSE)</f>
        <v>No</v>
      </c>
      <c r="F1385" s="35" t="str">
        <f>VLOOKUP(A1385,'Medical Examinations'!A1383:M3725,5,FALSE)</f>
        <v>No</v>
      </c>
      <c r="G1385" s="35" t="str">
        <f>VLOOKUP(A1385,'Medical Examinations'!A1383:M3725,6,FALSE)</f>
        <v>No</v>
      </c>
      <c r="H1385" s="35">
        <f>VLOOKUP(A1385,'Medical Examinations'!$A$2:$M$2344,7,FALSE)</f>
        <v>0</v>
      </c>
      <c r="I1385" s="35" t="str">
        <f>VLOOKUP(A1385,'Medical Examinations'!A1383:M3725,8,FALSE)</f>
        <v>No</v>
      </c>
      <c r="J1385" s="35" t="str">
        <f>VLOOKUP(A1385,'Medical Examinations'!A1383:M3725,9,FALSE)</f>
        <v>OBESITY</v>
      </c>
      <c r="K1385" s="35" t="str">
        <f>VLOOKUP(A1385,'Medical Examinations'!A1383:M3725,10,FALSE)</f>
        <v>PREDIABETES</v>
      </c>
      <c r="L1385" s="47">
        <f>VLOOKUP(A1385,'Hospitalisation Details'!A384:M2726,12,FALSE)</f>
        <v>28366</v>
      </c>
      <c r="M1385" s="34">
        <f>VLOOKUP(A270,'Hospitalisation Details'!A268:M2610,6,FALSE)</f>
        <v>33121</v>
      </c>
      <c r="N1385" s="35" t="str">
        <f>VLOOKUP(A374,'Hospitalisation Details'!A372:M2714,7,FALSE)</f>
        <v>tier - 2</v>
      </c>
      <c r="O1385" s="35" t="str">
        <f>VLOOKUP(A386,'Hospitalisation Details'!A384:M2726,8,FALSE)</f>
        <v>tier - 2</v>
      </c>
      <c r="P1385" s="35" t="str">
        <f>VLOOKUP(A386,'Hospitalisation Details'!A384:M2726,9,FALSE)</f>
        <v>R1011</v>
      </c>
      <c r="Q1385" s="35">
        <f ca="1">VLOOKUP(A1385,'Hospitalisation Details'!A384:M2726,13,FALSE)</f>
        <v>47</v>
      </c>
      <c r="R1385" s="32"/>
    </row>
    <row r="1386" spans="1:18" ht="15.75" x14ac:dyDescent="0.25">
      <c r="A1386" s="42" t="s">
        <v>978</v>
      </c>
      <c r="B1386" s="35" t="str">
        <f>VLOOKUP(A1386,'Customer Names'!A1383:D3718,3,FALSE)</f>
        <v>Petersen</v>
      </c>
      <c r="C1386" s="35">
        <f>VLOOKUP(A1386,'Medical Examinations'!A1384:M3726,2,FALSE)</f>
        <v>30.69</v>
      </c>
      <c r="D1386" s="35">
        <f>VLOOKUP(A1386,'Medical Examinations'!A1384:M3726,3,FALSE)</f>
        <v>6.5</v>
      </c>
      <c r="E1386" s="35" t="str">
        <f>VLOOKUP(A1386,'Medical Examinations'!A1384:M3726,4,FALSE)</f>
        <v>No</v>
      </c>
      <c r="F1386" s="35" t="str">
        <f>VLOOKUP(A1386,'Medical Examinations'!A1384:M3726,5,FALSE)</f>
        <v>No</v>
      </c>
      <c r="G1386" s="35" t="str">
        <f>VLOOKUP(A1386,'Medical Examinations'!A1384:M3726,6,FALSE)</f>
        <v>No</v>
      </c>
      <c r="H1386" s="35">
        <f>VLOOKUP(A1386,'Medical Examinations'!$A$2:$M$2344,7,FALSE)</f>
        <v>0</v>
      </c>
      <c r="I1386" s="35" t="str">
        <f>VLOOKUP(A1386,'Medical Examinations'!A1384:M3726,8,FALSE)</f>
        <v>No</v>
      </c>
      <c r="J1386" s="35" t="str">
        <f>VLOOKUP(A1386,'Medical Examinations'!A1384:M3726,9,FALSE)</f>
        <v>OBESITY</v>
      </c>
      <c r="K1386" s="35" t="str">
        <f>VLOOKUP(A1386,'Medical Examinations'!A1384:M3726,10,FALSE)</f>
        <v>DIABETES</v>
      </c>
      <c r="L1386" s="47">
        <f>VLOOKUP(A1386,'Hospitalisation Details'!A385:M2727,12,FALSE)</f>
        <v>28828</v>
      </c>
      <c r="M1386" s="34">
        <f>VLOOKUP(A271,'Hospitalisation Details'!A269:M2611,6,FALSE)</f>
        <v>33090.660000000003</v>
      </c>
      <c r="N1386" s="35" t="str">
        <f>VLOOKUP(A375,'Hospitalisation Details'!A373:M2715,7,FALSE)</f>
        <v>tier - 2</v>
      </c>
      <c r="O1386" s="35" t="str">
        <f>VLOOKUP(A387,'Hospitalisation Details'!A385:M2727,8,FALSE)</f>
        <v>tier - 2</v>
      </c>
      <c r="P1386" s="35" t="str">
        <f>VLOOKUP(A387,'Hospitalisation Details'!A385:M2727,9,FALSE)</f>
        <v>R1013</v>
      </c>
      <c r="Q1386" s="35">
        <f ca="1">VLOOKUP(A1386,'Hospitalisation Details'!A385:M2727,13,FALSE)</f>
        <v>46</v>
      </c>
      <c r="R1386" s="32"/>
    </row>
    <row r="1387" spans="1:18" ht="15.75" x14ac:dyDescent="0.25">
      <c r="A1387" s="43" t="s">
        <v>977</v>
      </c>
      <c r="B1387" s="35" t="str">
        <f>VLOOKUP(A1387,'Customer Names'!A1384:D3719,3,FALSE)</f>
        <v>Mac-Thiong</v>
      </c>
      <c r="C1387" s="35">
        <f>VLOOKUP(A1387,'Medical Examinations'!A1385:M3727,2,FALSE)</f>
        <v>26.125</v>
      </c>
      <c r="D1387" s="35">
        <f>VLOOKUP(A1387,'Medical Examinations'!A1385:M3727,3,FALSE)</f>
        <v>5.22</v>
      </c>
      <c r="E1387" s="35" t="str">
        <f>VLOOKUP(A1387,'Medical Examinations'!A1385:M3727,4,FALSE)</f>
        <v>No</v>
      </c>
      <c r="F1387" s="35" t="str">
        <f>VLOOKUP(A1387,'Medical Examinations'!A1385:M3727,5,FALSE)</f>
        <v>No</v>
      </c>
      <c r="G1387" s="35" t="str">
        <f>VLOOKUP(A1387,'Medical Examinations'!A1385:M3727,6,FALSE)</f>
        <v>No</v>
      </c>
      <c r="H1387" s="35">
        <f>VLOOKUP(A1387,'Medical Examinations'!$A$2:$M$2344,7,FALSE)</f>
        <v>0</v>
      </c>
      <c r="I1387" s="35" t="str">
        <f>VLOOKUP(A1387,'Medical Examinations'!A1385:M3727,8,FALSE)</f>
        <v>No</v>
      </c>
      <c r="J1387" s="35" t="str">
        <f>VLOOKUP(A1387,'Medical Examinations'!A1385:M3727,9,FALSE)</f>
        <v>OVERWEIGHT</v>
      </c>
      <c r="K1387" s="35" t="str">
        <f>VLOOKUP(A1387,'Medical Examinations'!A1385:M3727,10,FALSE)</f>
        <v>NORMAL</v>
      </c>
      <c r="L1387" s="47">
        <f>VLOOKUP(A1387,'Hospitalisation Details'!A386:M2728,12,FALSE)</f>
        <v>29474</v>
      </c>
      <c r="M1387" s="34">
        <f>VLOOKUP(A272,'Hospitalisation Details'!A270:M2612,6,FALSE)</f>
        <v>33074.94</v>
      </c>
      <c r="N1387" s="35" t="str">
        <f>VLOOKUP(A376,'Hospitalisation Details'!A374:M2716,7,FALSE)</f>
        <v>tier - 2</v>
      </c>
      <c r="O1387" s="35" t="str">
        <f>VLOOKUP(A388,'Hospitalisation Details'!A386:M2728,8,FALSE)</f>
        <v>tier - 2</v>
      </c>
      <c r="P1387" s="35" t="str">
        <f>VLOOKUP(A388,'Hospitalisation Details'!A386:M2728,9,FALSE)</f>
        <v>R1013</v>
      </c>
      <c r="Q1387" s="35">
        <f ca="1">VLOOKUP(A1387,'Hospitalisation Details'!A386:M2728,13,FALSE)</f>
        <v>44</v>
      </c>
      <c r="R1387" s="32"/>
    </row>
    <row r="1388" spans="1:18" ht="15.75" x14ac:dyDescent="0.25">
      <c r="A1388" s="42" t="s">
        <v>976</v>
      </c>
      <c r="B1388" s="35" t="str">
        <f>VLOOKUP(A1388,'Customer Names'!A1385:D3720,3,FALSE)</f>
        <v>Walker</v>
      </c>
      <c r="C1388" s="35">
        <f>VLOOKUP(A1388,'Medical Examinations'!A1386:M3728,2,FALSE)</f>
        <v>34.58</v>
      </c>
      <c r="D1388" s="35">
        <f>VLOOKUP(A1388,'Medical Examinations'!A1386:M3728,3,FALSE)</f>
        <v>6.3</v>
      </c>
      <c r="E1388" s="35" t="str">
        <f>VLOOKUP(A1388,'Medical Examinations'!A1386:M3728,4,FALSE)</f>
        <v>No</v>
      </c>
      <c r="F1388" s="35" t="str">
        <f>VLOOKUP(A1388,'Medical Examinations'!A1386:M3728,5,FALSE)</f>
        <v>No</v>
      </c>
      <c r="G1388" s="35" t="str">
        <f>VLOOKUP(A1388,'Medical Examinations'!A1386:M3728,6,FALSE)</f>
        <v>Yes</v>
      </c>
      <c r="H1388" s="35">
        <f>VLOOKUP(A1388,'Medical Examinations'!$A$2:$M$2344,7,FALSE)</f>
        <v>1</v>
      </c>
      <c r="I1388" s="35" t="str">
        <f>VLOOKUP(A1388,'Medical Examinations'!A1386:M3728,8,FALSE)</f>
        <v>No</v>
      </c>
      <c r="J1388" s="35" t="str">
        <f>VLOOKUP(A1388,'Medical Examinations'!A1386:M3728,9,FALSE)</f>
        <v>OBESITY</v>
      </c>
      <c r="K1388" s="35" t="str">
        <f>VLOOKUP(A1388,'Medical Examinations'!A1386:M3728,10,FALSE)</f>
        <v>PREDIABETES</v>
      </c>
      <c r="L1388" s="47">
        <f>VLOOKUP(A1388,'Hospitalisation Details'!A387:M2729,12,FALSE)</f>
        <v>29008</v>
      </c>
      <c r="M1388" s="34">
        <f>VLOOKUP(A273,'Hospitalisation Details'!A271:M2613,6,FALSE)</f>
        <v>33057.230000000003</v>
      </c>
      <c r="N1388" s="35" t="str">
        <f>VLOOKUP(A377,'Hospitalisation Details'!A375:M2717,7,FALSE)</f>
        <v>tier - 2</v>
      </c>
      <c r="O1388" s="35" t="str">
        <f>VLOOKUP(A389,'Hospitalisation Details'!A387:M2729,8,FALSE)</f>
        <v>tier - 3</v>
      </c>
      <c r="P1388" s="35" t="str">
        <f>VLOOKUP(A389,'Hospitalisation Details'!A387:M2729,9,FALSE)</f>
        <v>R1011</v>
      </c>
      <c r="Q1388" s="35">
        <f ca="1">VLOOKUP(A1388,'Hospitalisation Details'!A387:M2729,13,FALSE)</f>
        <v>45</v>
      </c>
      <c r="R1388" s="32"/>
    </row>
    <row r="1389" spans="1:18" ht="15.75" x14ac:dyDescent="0.25">
      <c r="A1389" s="43" t="s">
        <v>975</v>
      </c>
      <c r="B1389" s="35" t="str">
        <f>VLOOKUP(A1389,'Customer Names'!A1386:D3721,3,FALSE)</f>
        <v>Steidl</v>
      </c>
      <c r="C1389" s="35">
        <f>VLOOKUP(A1389,'Medical Examinations'!A1387:M3729,2,FALSE)</f>
        <v>27.4</v>
      </c>
      <c r="D1389" s="35">
        <f>VLOOKUP(A1389,'Medical Examinations'!A1387:M3729,3,FALSE)</f>
        <v>8.84</v>
      </c>
      <c r="E1389" s="35" t="str">
        <f>VLOOKUP(A1389,'Medical Examinations'!A1387:M3729,4,FALSE)</f>
        <v>No</v>
      </c>
      <c r="F1389" s="35" t="str">
        <f>VLOOKUP(A1389,'Medical Examinations'!A1387:M3729,5,FALSE)</f>
        <v>No</v>
      </c>
      <c r="G1389" s="35" t="str">
        <f>VLOOKUP(A1389,'Medical Examinations'!A1387:M3729,6,FALSE)</f>
        <v>No</v>
      </c>
      <c r="H1389" s="35">
        <f>VLOOKUP(A1389,'Medical Examinations'!$A$2:$M$2344,7,FALSE)</f>
        <v>0</v>
      </c>
      <c r="I1389" s="35" t="str">
        <f>VLOOKUP(A1389,'Medical Examinations'!A1387:M3729,8,FALSE)</f>
        <v>No</v>
      </c>
      <c r="J1389" s="35" t="str">
        <f>VLOOKUP(A1389,'Medical Examinations'!A1387:M3729,9,FALSE)</f>
        <v>OVERWEIGHT</v>
      </c>
      <c r="K1389" s="35" t="str">
        <f>VLOOKUP(A1389,'Medical Examinations'!A1387:M3729,10,FALSE)</f>
        <v>DIABETES</v>
      </c>
      <c r="L1389" s="47">
        <f>VLOOKUP(A1389,'Hospitalisation Details'!A388:M2730,12,FALSE)</f>
        <v>28853</v>
      </c>
      <c r="M1389" s="34">
        <f>VLOOKUP(A274,'Hospitalisation Details'!A272:M2614,6,FALSE)</f>
        <v>33025.32</v>
      </c>
      <c r="N1389" s="35" t="str">
        <f>VLOOKUP(A378,'Hospitalisation Details'!A376:M2718,7,FALSE)</f>
        <v>tier - 2</v>
      </c>
      <c r="O1389" s="35" t="str">
        <f>VLOOKUP(A390,'Hospitalisation Details'!A388:M2730,8,FALSE)</f>
        <v>tier - 2</v>
      </c>
      <c r="P1389" s="35" t="str">
        <f>VLOOKUP(A390,'Hospitalisation Details'!A388:M2730,9,FALSE)</f>
        <v>R1011</v>
      </c>
      <c r="Q1389" s="35">
        <f ca="1">VLOOKUP(A1389,'Hospitalisation Details'!A388:M2730,13,FALSE)</f>
        <v>46</v>
      </c>
      <c r="R1389" s="32"/>
    </row>
    <row r="1390" spans="1:18" ht="15.75" x14ac:dyDescent="0.25">
      <c r="A1390" s="42" t="s">
        <v>974</v>
      </c>
      <c r="B1390" s="35" t="str">
        <f>VLOOKUP(A1390,'Customer Names'!A1387:D3722,3,FALSE)</f>
        <v>Rose</v>
      </c>
      <c r="C1390" s="35">
        <f>VLOOKUP(A1390,'Medical Examinations'!A1388:M3730,2,FALSE)</f>
        <v>27.53</v>
      </c>
      <c r="D1390" s="35">
        <f>VLOOKUP(A1390,'Medical Examinations'!A1388:M3730,3,FALSE)</f>
        <v>4.1100000000000003</v>
      </c>
      <c r="E1390" s="35" t="str">
        <f>VLOOKUP(A1390,'Medical Examinations'!A1388:M3730,4,FALSE)</f>
        <v>No</v>
      </c>
      <c r="F1390" s="35" t="str">
        <f>VLOOKUP(A1390,'Medical Examinations'!A1388:M3730,5,FALSE)</f>
        <v>No</v>
      </c>
      <c r="G1390" s="35" t="str">
        <f>VLOOKUP(A1390,'Medical Examinations'!A1388:M3730,6,FALSE)</f>
        <v>No</v>
      </c>
      <c r="H1390" s="35">
        <f>VLOOKUP(A1390,'Medical Examinations'!$A$2:$M$2344,7,FALSE)</f>
        <v>1</v>
      </c>
      <c r="I1390" s="35" t="str">
        <f>VLOOKUP(A1390,'Medical Examinations'!A1388:M3730,8,FALSE)</f>
        <v>No</v>
      </c>
      <c r="J1390" s="35" t="str">
        <f>VLOOKUP(A1390,'Medical Examinations'!A1388:M3730,9,FALSE)</f>
        <v>OVERWEIGHT</v>
      </c>
      <c r="K1390" s="35" t="str">
        <f>VLOOKUP(A1390,'Medical Examinations'!A1388:M3730,10,FALSE)</f>
        <v>NORMAL</v>
      </c>
      <c r="L1390" s="47">
        <f>VLOOKUP(A1390,'Hospitalisation Details'!A389:M2731,12,FALSE)</f>
        <v>31970</v>
      </c>
      <c r="M1390" s="34">
        <f>VLOOKUP(A275,'Hospitalisation Details'!A273:M2615,6,FALSE)</f>
        <v>33017.46</v>
      </c>
      <c r="N1390" s="35" t="str">
        <f>VLOOKUP(A379,'Hospitalisation Details'!A377:M2719,7,FALSE)</f>
        <v>tier - 2</v>
      </c>
      <c r="O1390" s="35" t="str">
        <f>VLOOKUP(A391,'Hospitalisation Details'!A389:M2731,8,FALSE)</f>
        <v>tier - 1</v>
      </c>
      <c r="P1390" s="35" t="str">
        <f>VLOOKUP(A391,'Hospitalisation Details'!A389:M2731,9,FALSE)</f>
        <v>R1013</v>
      </c>
      <c r="Q1390" s="35">
        <f ca="1">VLOOKUP(A1390,'Hospitalisation Details'!A389:M2731,13,FALSE)</f>
        <v>37</v>
      </c>
      <c r="R1390" s="32"/>
    </row>
    <row r="1391" spans="1:18" ht="15.75" x14ac:dyDescent="0.25">
      <c r="A1391" s="43" t="s">
        <v>973</v>
      </c>
      <c r="B1391" s="35" t="str">
        <f>VLOOKUP(A1391,'Customer Names'!A1388:D3723,3,FALSE)</f>
        <v>Alderfer</v>
      </c>
      <c r="C1391" s="35">
        <f>VLOOKUP(A1391,'Medical Examinations'!A1389:M3731,2,FALSE)</f>
        <v>33</v>
      </c>
      <c r="D1391" s="35">
        <f>VLOOKUP(A1391,'Medical Examinations'!A1389:M3731,3,FALSE)</f>
        <v>4.57</v>
      </c>
      <c r="E1391" s="35" t="str">
        <f>VLOOKUP(A1391,'Medical Examinations'!A1389:M3731,4,FALSE)</f>
        <v>No</v>
      </c>
      <c r="F1391" s="35" t="str">
        <f>VLOOKUP(A1391,'Medical Examinations'!A1389:M3731,5,FALSE)</f>
        <v>No</v>
      </c>
      <c r="G1391" s="35" t="str">
        <f>VLOOKUP(A1391,'Medical Examinations'!A1389:M3731,6,FALSE)</f>
        <v>No</v>
      </c>
      <c r="H1391" s="35">
        <f>VLOOKUP(A1391,'Medical Examinations'!$A$2:$M$2344,7,FALSE)</f>
        <v>0</v>
      </c>
      <c r="I1391" s="35" t="str">
        <f>VLOOKUP(A1391,'Medical Examinations'!A1389:M3731,8,FALSE)</f>
        <v>No</v>
      </c>
      <c r="J1391" s="35" t="str">
        <f>VLOOKUP(A1391,'Medical Examinations'!A1389:M3731,9,FALSE)</f>
        <v>OBESITY</v>
      </c>
      <c r="K1391" s="35" t="str">
        <f>VLOOKUP(A1391,'Medical Examinations'!A1389:M3731,10,FALSE)</f>
        <v>NORMAL</v>
      </c>
      <c r="L1391" s="47">
        <f>VLOOKUP(A1391,'Hospitalisation Details'!A390:M2732,12,FALSE)</f>
        <v>30303</v>
      </c>
      <c r="M1391" s="34">
        <f>VLOOKUP(A276,'Hospitalisation Details'!A274:M2616,6,FALSE)</f>
        <v>32947.629999999997</v>
      </c>
      <c r="N1391" s="35" t="str">
        <f>VLOOKUP(A380,'Hospitalisation Details'!A378:M2720,7,FALSE)</f>
        <v>tier - 2</v>
      </c>
      <c r="O1391" s="35" t="str">
        <f>VLOOKUP(A392,'Hospitalisation Details'!A390:M2732,8,FALSE)</f>
        <v>tier - 2</v>
      </c>
      <c r="P1391" s="35" t="str">
        <f>VLOOKUP(A392,'Hospitalisation Details'!A390:M2732,9,FALSE)</f>
        <v>R1011</v>
      </c>
      <c r="Q1391" s="35">
        <f ca="1">VLOOKUP(A1391,'Hospitalisation Details'!A390:M2732,13,FALSE)</f>
        <v>42</v>
      </c>
      <c r="R1391" s="32"/>
    </row>
    <row r="1392" spans="1:18" ht="15.75" x14ac:dyDescent="0.25">
      <c r="A1392" s="42" t="s">
        <v>972</v>
      </c>
      <c r="B1392" s="35" t="str">
        <f>VLOOKUP(A1392,'Customer Names'!A1389:D3724,3,FALSE)</f>
        <v>Ryland</v>
      </c>
      <c r="C1392" s="35">
        <f>VLOOKUP(A1392,'Medical Examinations'!A1390:M3732,2,FALSE)</f>
        <v>25.78</v>
      </c>
      <c r="D1392" s="35">
        <f>VLOOKUP(A1392,'Medical Examinations'!A1390:M3732,3,FALSE)</f>
        <v>11.06</v>
      </c>
      <c r="E1392" s="35" t="str">
        <f>VLOOKUP(A1392,'Medical Examinations'!A1390:M3732,4,FALSE)</f>
        <v>yes</v>
      </c>
      <c r="F1392" s="35" t="str">
        <f>VLOOKUP(A1392,'Medical Examinations'!A1390:M3732,5,FALSE)</f>
        <v>No</v>
      </c>
      <c r="G1392" s="35" t="str">
        <f>VLOOKUP(A1392,'Medical Examinations'!A1390:M3732,6,FALSE)</f>
        <v>No</v>
      </c>
      <c r="H1392" s="35">
        <f>VLOOKUP(A1392,'Medical Examinations'!$A$2:$M$2344,7,FALSE)</f>
        <v>0</v>
      </c>
      <c r="I1392" s="35" t="str">
        <f>VLOOKUP(A1392,'Medical Examinations'!A1390:M3732,8,FALSE)</f>
        <v>No</v>
      </c>
      <c r="J1392" s="35" t="str">
        <f>VLOOKUP(A1392,'Medical Examinations'!A1390:M3732,9,FALSE)</f>
        <v>OVERWEIGHT</v>
      </c>
      <c r="K1392" s="35" t="str">
        <f>VLOOKUP(A1392,'Medical Examinations'!A1390:M3732,10,FALSE)</f>
        <v>DIABETES</v>
      </c>
      <c r="L1392" s="47">
        <f>VLOOKUP(A1392,'Hospitalisation Details'!A391:M2733,12,FALSE)</f>
        <v>29939</v>
      </c>
      <c r="M1392" s="34">
        <f>VLOOKUP(A277,'Hospitalisation Details'!A275:M2617,6,FALSE)</f>
        <v>32906.69</v>
      </c>
      <c r="N1392" s="35" t="str">
        <f>VLOOKUP(A381,'Hospitalisation Details'!A379:M2721,7,FALSE)</f>
        <v>tier - 2</v>
      </c>
      <c r="O1392" s="35" t="str">
        <f>VLOOKUP(A393,'Hospitalisation Details'!A391:M2733,8,FALSE)</f>
        <v>tier - 1</v>
      </c>
      <c r="P1392" s="35" t="str">
        <f>VLOOKUP(A393,'Hospitalisation Details'!A391:M2733,9,FALSE)</f>
        <v>R1011</v>
      </c>
      <c r="Q1392" s="35">
        <f ca="1">VLOOKUP(A1392,'Hospitalisation Details'!A391:M2733,13,FALSE)</f>
        <v>43</v>
      </c>
      <c r="R1392" s="32"/>
    </row>
    <row r="1393" spans="1:18" ht="15.75" x14ac:dyDescent="0.25">
      <c r="A1393" s="43" t="s">
        <v>971</v>
      </c>
      <c r="B1393" s="35" t="str">
        <f>VLOOKUP(A1393,'Customer Names'!A1390:D3725,3,FALSE)</f>
        <v>Bethea</v>
      </c>
      <c r="C1393" s="35">
        <f>VLOOKUP(A1393,'Medical Examinations'!A1391:M3733,2,FALSE)</f>
        <v>22.66</v>
      </c>
      <c r="D1393" s="35">
        <f>VLOOKUP(A1393,'Medical Examinations'!A1391:M3733,3,FALSE)</f>
        <v>10.68</v>
      </c>
      <c r="E1393" s="35" t="str">
        <f>VLOOKUP(A1393,'Medical Examinations'!A1391:M3733,4,FALSE)</f>
        <v>No</v>
      </c>
      <c r="F1393" s="35" t="str">
        <f>VLOOKUP(A1393,'Medical Examinations'!A1391:M3733,5,FALSE)</f>
        <v>No</v>
      </c>
      <c r="G1393" s="35" t="str">
        <f>VLOOKUP(A1393,'Medical Examinations'!A1391:M3733,6,FALSE)</f>
        <v>No</v>
      </c>
      <c r="H1393" s="35">
        <f>VLOOKUP(A1393,'Medical Examinations'!$A$2:$M$2344,7,FALSE)</f>
        <v>0</v>
      </c>
      <c r="I1393" s="35" t="str">
        <f>VLOOKUP(A1393,'Medical Examinations'!A1391:M3733,8,FALSE)</f>
        <v>No</v>
      </c>
      <c r="J1393" s="35" t="str">
        <f>VLOOKUP(A1393,'Medical Examinations'!A1391:M3733,9,FALSE)</f>
        <v>NORMAL WEIGHT</v>
      </c>
      <c r="K1393" s="35" t="str">
        <f>VLOOKUP(A1393,'Medical Examinations'!A1391:M3733,10,FALSE)</f>
        <v>DIABETES</v>
      </c>
      <c r="L1393" s="47">
        <f>VLOOKUP(A1393,'Hospitalisation Details'!A392:M2734,12,FALSE)</f>
        <v>26217</v>
      </c>
      <c r="M1393" s="34">
        <f>VLOOKUP(A278,'Hospitalisation Details'!A276:M2618,6,FALSE)</f>
        <v>32827.51</v>
      </c>
      <c r="N1393" s="35" t="str">
        <f>VLOOKUP(A382,'Hospitalisation Details'!A380:M2722,7,FALSE)</f>
        <v>tier - 2</v>
      </c>
      <c r="O1393" s="35" t="str">
        <f>VLOOKUP(A394,'Hospitalisation Details'!A392:M2734,8,FALSE)</f>
        <v>tier - 2</v>
      </c>
      <c r="P1393" s="35" t="str">
        <f>VLOOKUP(A394,'Hospitalisation Details'!A392:M2734,9,FALSE)</f>
        <v>R1011</v>
      </c>
      <c r="Q1393" s="35">
        <f ca="1">VLOOKUP(A1393,'Hospitalisation Details'!A392:M2734,13,FALSE)</f>
        <v>53</v>
      </c>
      <c r="R1393" s="32"/>
    </row>
    <row r="1394" spans="1:18" ht="15.75" x14ac:dyDescent="0.25">
      <c r="A1394" s="42" t="s">
        <v>970</v>
      </c>
      <c r="B1394" s="35" t="str">
        <f>VLOOKUP(A1394,'Customer Names'!A1391:D3726,3,FALSE)</f>
        <v>Kelly</v>
      </c>
      <c r="C1394" s="35">
        <f>VLOOKUP(A1394,'Medical Examinations'!A1392:M3734,2,FALSE)</f>
        <v>38.81</v>
      </c>
      <c r="D1394" s="35">
        <f>VLOOKUP(A1394,'Medical Examinations'!A1392:M3734,3,FALSE)</f>
        <v>6.14</v>
      </c>
      <c r="E1394" s="35" t="str">
        <f>VLOOKUP(A1394,'Medical Examinations'!A1392:M3734,4,FALSE)</f>
        <v>yes</v>
      </c>
      <c r="F1394" s="35" t="str">
        <f>VLOOKUP(A1394,'Medical Examinations'!A1392:M3734,5,FALSE)</f>
        <v>No</v>
      </c>
      <c r="G1394" s="35" t="str">
        <f>VLOOKUP(A1394,'Medical Examinations'!A1392:M3734,6,FALSE)</f>
        <v>No</v>
      </c>
      <c r="H1394" s="35">
        <f>VLOOKUP(A1394,'Medical Examinations'!$A$2:$M$2344,7,FALSE)</f>
        <v>1</v>
      </c>
      <c r="I1394" s="35" t="str">
        <f>VLOOKUP(A1394,'Medical Examinations'!A1392:M3734,8,FALSE)</f>
        <v>No</v>
      </c>
      <c r="J1394" s="35" t="str">
        <f>VLOOKUP(A1394,'Medical Examinations'!A1392:M3734,9,FALSE)</f>
        <v>OBESITY</v>
      </c>
      <c r="K1394" s="35" t="str">
        <f>VLOOKUP(A1394,'Medical Examinations'!A1392:M3734,10,FALSE)</f>
        <v>PREDIABETES</v>
      </c>
      <c r="L1394" s="47">
        <f>VLOOKUP(A1394,'Hospitalisation Details'!A393:M2735,12,FALSE)</f>
        <v>34955</v>
      </c>
      <c r="M1394" s="34">
        <f>VLOOKUP(A279,'Hospitalisation Details'!A277:M2619,6,FALSE)</f>
        <v>32787.46</v>
      </c>
      <c r="N1394" s="35" t="str">
        <f>VLOOKUP(A383,'Hospitalisation Details'!A381:M2723,7,FALSE)</f>
        <v>tier - 2</v>
      </c>
      <c r="O1394" s="35" t="str">
        <f>VLOOKUP(A395,'Hospitalisation Details'!A393:M2735,8,FALSE)</f>
        <v>tier - 3</v>
      </c>
      <c r="P1394" s="35" t="str">
        <f>VLOOKUP(A395,'Hospitalisation Details'!A393:M2735,9,FALSE)</f>
        <v>R1012</v>
      </c>
      <c r="Q1394" s="35">
        <f ca="1">VLOOKUP(A1394,'Hospitalisation Details'!A393:M2735,13,FALSE)</f>
        <v>29</v>
      </c>
      <c r="R1394" s="32"/>
    </row>
    <row r="1395" spans="1:18" ht="15.75" x14ac:dyDescent="0.25">
      <c r="A1395" s="43" t="s">
        <v>969</v>
      </c>
      <c r="B1395" s="35" t="str">
        <f>VLOOKUP(A1395,'Customer Names'!A1392:D3727,3,FALSE)</f>
        <v>Blois</v>
      </c>
      <c r="C1395" s="35">
        <f>VLOOKUP(A1395,'Medical Examinations'!A1393:M3735,2,FALSE)</f>
        <v>38.51</v>
      </c>
      <c r="D1395" s="35">
        <f>VLOOKUP(A1395,'Medical Examinations'!A1393:M3735,3,FALSE)</f>
        <v>5.45</v>
      </c>
      <c r="E1395" s="35" t="str">
        <f>VLOOKUP(A1395,'Medical Examinations'!A1393:M3735,4,FALSE)</f>
        <v>yes</v>
      </c>
      <c r="F1395" s="35" t="str">
        <f>VLOOKUP(A1395,'Medical Examinations'!A1393:M3735,5,FALSE)</f>
        <v>No</v>
      </c>
      <c r="G1395" s="35" t="str">
        <f>VLOOKUP(A1395,'Medical Examinations'!A1393:M3735,6,FALSE)</f>
        <v>No</v>
      </c>
      <c r="H1395" s="35">
        <f>VLOOKUP(A1395,'Medical Examinations'!$A$2:$M$2344,7,FALSE)</f>
        <v>0</v>
      </c>
      <c r="I1395" s="35" t="str">
        <f>VLOOKUP(A1395,'Medical Examinations'!A1393:M3735,8,FALSE)</f>
        <v>No</v>
      </c>
      <c r="J1395" s="35" t="str">
        <f>VLOOKUP(A1395,'Medical Examinations'!A1393:M3735,9,FALSE)</f>
        <v>OBESITY</v>
      </c>
      <c r="K1395" s="35" t="str">
        <f>VLOOKUP(A1395,'Medical Examinations'!A1393:M3735,10,FALSE)</f>
        <v>NORMAL</v>
      </c>
      <c r="L1395" s="47">
        <f>VLOOKUP(A1395,'Hospitalisation Details'!A394:M2736,12,FALSE)</f>
        <v>35393</v>
      </c>
      <c r="M1395" s="34">
        <f>VLOOKUP(A280,'Hospitalisation Details'!A278:M2620,6,FALSE)</f>
        <v>32765.33</v>
      </c>
      <c r="N1395" s="35" t="str">
        <f>VLOOKUP(A384,'Hospitalisation Details'!A382:M2724,7,FALSE)</f>
        <v>tier - 2</v>
      </c>
      <c r="O1395" s="35" t="str">
        <f>VLOOKUP(A396,'Hospitalisation Details'!A394:M2736,8,FALSE)</f>
        <v>tier - 2</v>
      </c>
      <c r="P1395" s="35" t="str">
        <f>VLOOKUP(A396,'Hospitalisation Details'!A394:M2736,9,FALSE)</f>
        <v>R1024</v>
      </c>
      <c r="Q1395" s="35">
        <f ca="1">VLOOKUP(A1395,'Hospitalisation Details'!A394:M2736,13,FALSE)</f>
        <v>28</v>
      </c>
      <c r="R1395" s="32"/>
    </row>
    <row r="1396" spans="1:18" ht="15.75" x14ac:dyDescent="0.25">
      <c r="A1396" s="42" t="s">
        <v>968</v>
      </c>
      <c r="B1396" s="35" t="str">
        <f>VLOOKUP(A1396,'Customer Names'!A1393:D3728,3,FALSE)</f>
        <v>Dayton</v>
      </c>
      <c r="C1396" s="35">
        <f>VLOOKUP(A1396,'Medical Examinations'!A1394:M3736,2,FALSE)</f>
        <v>22.98</v>
      </c>
      <c r="D1396" s="35">
        <f>VLOOKUP(A1396,'Medical Examinations'!A1394:M3736,3,FALSE)</f>
        <v>6.14</v>
      </c>
      <c r="E1396" s="35" t="str">
        <f>VLOOKUP(A1396,'Medical Examinations'!A1394:M3736,4,FALSE)</f>
        <v>yes</v>
      </c>
      <c r="F1396" s="35" t="str">
        <f>VLOOKUP(A1396,'Medical Examinations'!A1394:M3736,5,FALSE)</f>
        <v>No</v>
      </c>
      <c r="G1396" s="35" t="str">
        <f>VLOOKUP(A1396,'Medical Examinations'!A1394:M3736,6,FALSE)</f>
        <v>No</v>
      </c>
      <c r="H1396" s="35">
        <f>VLOOKUP(A1396,'Medical Examinations'!$A$2:$M$2344,7,FALSE)</f>
        <v>0</v>
      </c>
      <c r="I1396" s="35" t="str">
        <f>VLOOKUP(A1396,'Medical Examinations'!A1394:M3736,8,FALSE)</f>
        <v>No</v>
      </c>
      <c r="J1396" s="35" t="str">
        <f>VLOOKUP(A1396,'Medical Examinations'!A1394:M3736,9,FALSE)</f>
        <v>NORMAL WEIGHT</v>
      </c>
      <c r="K1396" s="35" t="str">
        <f>VLOOKUP(A1396,'Medical Examinations'!A1394:M3736,10,FALSE)</f>
        <v>PREDIABETES</v>
      </c>
      <c r="L1396" s="47">
        <f>VLOOKUP(A1396,'Hospitalisation Details'!A395:M2737,12,FALSE)</f>
        <v>28042</v>
      </c>
      <c r="M1396" s="34">
        <f>VLOOKUP(A281,'Hospitalisation Details'!A279:M2621,6,FALSE)</f>
        <v>32760.48</v>
      </c>
      <c r="N1396" s="35" t="str">
        <f>VLOOKUP(A385,'Hospitalisation Details'!A383:M2725,7,FALSE)</f>
        <v>tier - 2</v>
      </c>
      <c r="O1396" s="35" t="str">
        <f>VLOOKUP(A397,'Hospitalisation Details'!A395:M2737,8,FALSE)</f>
        <v>tier - 3</v>
      </c>
      <c r="P1396" s="35" t="str">
        <f>VLOOKUP(A397,'Hospitalisation Details'!A395:M2737,9,FALSE)</f>
        <v>R1011</v>
      </c>
      <c r="Q1396" s="35">
        <f ca="1">VLOOKUP(A1396,'Hospitalisation Details'!A395:M2737,13,FALSE)</f>
        <v>48</v>
      </c>
      <c r="R1396" s="32"/>
    </row>
    <row r="1397" spans="1:18" ht="15.75" x14ac:dyDescent="0.25">
      <c r="A1397" s="43" t="s">
        <v>967</v>
      </c>
      <c r="B1397" s="35" t="str">
        <f>VLOOKUP(A1397,'Customer Names'!A1394:D3729,3,FALSE)</f>
        <v>Cloud</v>
      </c>
      <c r="C1397" s="35">
        <f>VLOOKUP(A1397,'Medical Examinations'!A1395:M3737,2,FALSE)</f>
        <v>15.65</v>
      </c>
      <c r="D1397" s="35">
        <f>VLOOKUP(A1397,'Medical Examinations'!A1395:M3737,3,FALSE)</f>
        <v>7.85</v>
      </c>
      <c r="E1397" s="35" t="str">
        <f>VLOOKUP(A1397,'Medical Examinations'!A1395:M3737,4,FALSE)</f>
        <v>No</v>
      </c>
      <c r="F1397" s="35" t="str">
        <f>VLOOKUP(A1397,'Medical Examinations'!A1395:M3737,5,FALSE)</f>
        <v>No</v>
      </c>
      <c r="G1397" s="35" t="str">
        <f>VLOOKUP(A1397,'Medical Examinations'!A1395:M3737,6,FALSE)</f>
        <v>No</v>
      </c>
      <c r="H1397" s="35">
        <f>VLOOKUP(A1397,'Medical Examinations'!$A$2:$M$2344,7,FALSE)</f>
        <v>0</v>
      </c>
      <c r="I1397" s="35" t="str">
        <f>VLOOKUP(A1397,'Medical Examinations'!A1395:M3737,8,FALSE)</f>
        <v>No</v>
      </c>
      <c r="J1397" s="35" t="str">
        <f>VLOOKUP(A1397,'Medical Examinations'!A1395:M3737,9,FALSE)</f>
        <v>UNDERWEIGHT</v>
      </c>
      <c r="K1397" s="35" t="str">
        <f>VLOOKUP(A1397,'Medical Examinations'!A1395:M3737,10,FALSE)</f>
        <v>DIABETES</v>
      </c>
      <c r="L1397" s="47">
        <f>VLOOKUP(A1397,'Hospitalisation Details'!A396:M2738,12,FALSE)</f>
        <v>24103</v>
      </c>
      <c r="M1397" s="34">
        <f>VLOOKUP(A282,'Hospitalisation Details'!A280:M2622,6,FALSE)</f>
        <v>32734.19</v>
      </c>
      <c r="N1397" s="35" t="str">
        <f>VLOOKUP(A386,'Hospitalisation Details'!A384:M2726,7,FALSE)</f>
        <v>tier - 2</v>
      </c>
      <c r="O1397" s="35" t="str">
        <f>VLOOKUP(A398,'Hospitalisation Details'!A396:M2738,8,FALSE)</f>
        <v>tier - 1</v>
      </c>
      <c r="P1397" s="35" t="str">
        <f>VLOOKUP(A398,'Hospitalisation Details'!A396:M2738,9,FALSE)</f>
        <v>R1011</v>
      </c>
      <c r="Q1397" s="35">
        <f ca="1">VLOOKUP(A1397,'Hospitalisation Details'!A396:M2738,13,FALSE)</f>
        <v>59</v>
      </c>
      <c r="R1397" s="32"/>
    </row>
    <row r="1398" spans="1:18" ht="15.75" x14ac:dyDescent="0.25">
      <c r="A1398" s="42" t="s">
        <v>966</v>
      </c>
      <c r="B1398" s="35" t="str">
        <f>VLOOKUP(A1398,'Customer Names'!A1395:D3730,3,FALSE)</f>
        <v>Betournay</v>
      </c>
      <c r="C1398" s="35">
        <f>VLOOKUP(A1398,'Medical Examinations'!A1396:M3738,2,FALSE)</f>
        <v>39.97</v>
      </c>
      <c r="D1398" s="35">
        <f>VLOOKUP(A1398,'Medical Examinations'!A1396:M3738,3,FALSE)</f>
        <v>4.09</v>
      </c>
      <c r="E1398" s="35" t="str">
        <f>VLOOKUP(A1398,'Medical Examinations'!A1396:M3738,4,FALSE)</f>
        <v>No</v>
      </c>
      <c r="F1398" s="35" t="str">
        <f>VLOOKUP(A1398,'Medical Examinations'!A1396:M3738,5,FALSE)</f>
        <v>No</v>
      </c>
      <c r="G1398" s="35" t="str">
        <f>VLOOKUP(A1398,'Medical Examinations'!A1396:M3738,6,FALSE)</f>
        <v>No</v>
      </c>
      <c r="H1398" s="35">
        <f>VLOOKUP(A1398,'Medical Examinations'!$A$2:$M$2344,7,FALSE)</f>
        <v>1</v>
      </c>
      <c r="I1398" s="35" t="str">
        <f>VLOOKUP(A1398,'Medical Examinations'!A1396:M3738,8,FALSE)</f>
        <v>No</v>
      </c>
      <c r="J1398" s="35" t="str">
        <f>VLOOKUP(A1398,'Medical Examinations'!A1396:M3738,9,FALSE)</f>
        <v>OBESITY</v>
      </c>
      <c r="K1398" s="35" t="str">
        <f>VLOOKUP(A1398,'Medical Examinations'!A1396:M3738,10,FALSE)</f>
        <v>NORMAL</v>
      </c>
      <c r="L1398" s="47">
        <f>VLOOKUP(A1398,'Hospitalisation Details'!A397:M2739,12,FALSE)</f>
        <v>36068</v>
      </c>
      <c r="M1398" s="34">
        <f>VLOOKUP(A283,'Hospitalisation Details'!A281:M2623,6,FALSE)</f>
        <v>32716.2</v>
      </c>
      <c r="N1398" s="35" t="str">
        <f>VLOOKUP(A387,'Hospitalisation Details'!A385:M2727,7,FALSE)</f>
        <v>tier - 2</v>
      </c>
      <c r="O1398" s="35" t="str">
        <f>VLOOKUP(A399,'Hospitalisation Details'!A397:M2739,8,FALSE)</f>
        <v>tier - 3</v>
      </c>
      <c r="P1398" s="35" t="str">
        <f>VLOOKUP(A399,'Hospitalisation Details'!A397:M2739,9,FALSE)</f>
        <v>R1011</v>
      </c>
      <c r="Q1398" s="35">
        <f ca="1">VLOOKUP(A1398,'Hospitalisation Details'!A397:M2739,13,FALSE)</f>
        <v>26</v>
      </c>
      <c r="R1398" s="32"/>
    </row>
    <row r="1399" spans="1:18" ht="15.75" x14ac:dyDescent="0.25">
      <c r="A1399" s="43" t="s">
        <v>965</v>
      </c>
      <c r="B1399" s="35" t="str">
        <f>VLOOKUP(A1399,'Customer Names'!A1396:D3731,3,FALSE)</f>
        <v>Temple</v>
      </c>
      <c r="C1399" s="35">
        <f>VLOOKUP(A1399,'Medical Examinations'!A1397:M3739,2,FALSE)</f>
        <v>37.22</v>
      </c>
      <c r="D1399" s="35">
        <f>VLOOKUP(A1399,'Medical Examinations'!A1397:M3739,3,FALSE)</f>
        <v>4.62</v>
      </c>
      <c r="E1399" s="35" t="str">
        <f>VLOOKUP(A1399,'Medical Examinations'!A1397:M3739,4,FALSE)</f>
        <v>No</v>
      </c>
      <c r="F1399" s="35" t="str">
        <f>VLOOKUP(A1399,'Medical Examinations'!A1397:M3739,5,FALSE)</f>
        <v>No</v>
      </c>
      <c r="G1399" s="35" t="str">
        <f>VLOOKUP(A1399,'Medical Examinations'!A1397:M3739,6,FALSE)</f>
        <v>Yes</v>
      </c>
      <c r="H1399" s="35">
        <f>VLOOKUP(A1399,'Medical Examinations'!$A$2:$M$2344,7,FALSE)</f>
        <v>1</v>
      </c>
      <c r="I1399" s="35" t="str">
        <f>VLOOKUP(A1399,'Medical Examinations'!A1397:M3739,8,FALSE)</f>
        <v>No</v>
      </c>
      <c r="J1399" s="35" t="str">
        <f>VLOOKUP(A1399,'Medical Examinations'!A1397:M3739,9,FALSE)</f>
        <v>OBESITY</v>
      </c>
      <c r="K1399" s="35" t="str">
        <f>VLOOKUP(A1399,'Medical Examinations'!A1397:M3739,10,FALSE)</f>
        <v>NORMAL</v>
      </c>
      <c r="L1399" s="47">
        <f>VLOOKUP(A1399,'Hospitalisation Details'!A398:M2740,12,FALSE)</f>
        <v>34191</v>
      </c>
      <c r="M1399" s="34">
        <f>VLOOKUP(A284,'Hospitalisation Details'!A282:M2624,6,FALSE)</f>
        <v>32686.080000000002</v>
      </c>
      <c r="N1399" s="35" t="str">
        <f>VLOOKUP(A388,'Hospitalisation Details'!A386:M2728,7,FALSE)</f>
        <v>tier - 2</v>
      </c>
      <c r="O1399" s="35" t="str">
        <f>VLOOKUP(A400,'Hospitalisation Details'!A398:M2740,8,FALSE)</f>
        <v>tier - 1</v>
      </c>
      <c r="P1399" s="35" t="str">
        <f>VLOOKUP(A400,'Hospitalisation Details'!A398:M2740,9,FALSE)</f>
        <v>R1013</v>
      </c>
      <c r="Q1399" s="35">
        <f ca="1">VLOOKUP(A1399,'Hospitalisation Details'!A398:M2740,13,FALSE)</f>
        <v>31</v>
      </c>
      <c r="R1399" s="32"/>
    </row>
    <row r="1400" spans="1:18" ht="15.75" x14ac:dyDescent="0.25">
      <c r="A1400" s="42" t="s">
        <v>964</v>
      </c>
      <c r="B1400" s="35" t="str">
        <f>VLOOKUP(A1400,'Customer Names'!A1397:D3732,3,FALSE)</f>
        <v>Rollie</v>
      </c>
      <c r="C1400" s="35">
        <f>VLOOKUP(A1400,'Medical Examinations'!A1398:M3740,2,FALSE)</f>
        <v>41.325000000000003</v>
      </c>
      <c r="D1400" s="35">
        <f>VLOOKUP(A1400,'Medical Examinations'!A1398:M3740,3,FALSE)</f>
        <v>5.77</v>
      </c>
      <c r="E1400" s="35" t="str">
        <f>VLOOKUP(A1400,'Medical Examinations'!A1398:M3740,4,FALSE)</f>
        <v>No</v>
      </c>
      <c r="F1400" s="35" t="str">
        <f>VLOOKUP(A1400,'Medical Examinations'!A1398:M3740,5,FALSE)</f>
        <v>No</v>
      </c>
      <c r="G1400" s="35" t="str">
        <f>VLOOKUP(A1400,'Medical Examinations'!A1398:M3740,6,FALSE)</f>
        <v>No</v>
      </c>
      <c r="H1400" s="35">
        <f>VLOOKUP(A1400,'Medical Examinations'!$A$2:$M$2344,7,FALSE)</f>
        <v>0</v>
      </c>
      <c r="I1400" s="35" t="str">
        <f>VLOOKUP(A1400,'Medical Examinations'!A1398:M3740,8,FALSE)</f>
        <v>No</v>
      </c>
      <c r="J1400" s="35" t="str">
        <f>VLOOKUP(A1400,'Medical Examinations'!A1398:M3740,9,FALSE)</f>
        <v>OBESITY</v>
      </c>
      <c r="K1400" s="35" t="str">
        <f>VLOOKUP(A1400,'Medical Examinations'!A1398:M3740,10,FALSE)</f>
        <v>PREDIABETES</v>
      </c>
      <c r="L1400" s="47">
        <f>VLOOKUP(A1400,'Hospitalisation Details'!A399:M2741,12,FALSE)</f>
        <v>29510</v>
      </c>
      <c r="M1400" s="34">
        <f>VLOOKUP(A285,'Hospitalisation Details'!A283:M2625,6,FALSE)</f>
        <v>32672.11</v>
      </c>
      <c r="N1400" s="35" t="str">
        <f>VLOOKUP(A389,'Hospitalisation Details'!A387:M2729,7,FALSE)</f>
        <v>tier - 2</v>
      </c>
      <c r="O1400" s="35" t="str">
        <f>VLOOKUP(A401,'Hospitalisation Details'!A399:M2741,8,FALSE)</f>
        <v>tier - 3</v>
      </c>
      <c r="P1400" s="35" t="str">
        <f>VLOOKUP(A401,'Hospitalisation Details'!A399:M2741,9,FALSE)</f>
        <v>R1012</v>
      </c>
      <c r="Q1400" s="35">
        <f ca="1">VLOOKUP(A1400,'Hospitalisation Details'!A399:M2741,13,FALSE)</f>
        <v>44</v>
      </c>
      <c r="R1400" s="32"/>
    </row>
    <row r="1401" spans="1:18" ht="15.75" x14ac:dyDescent="0.25">
      <c r="A1401" s="43" t="s">
        <v>963</v>
      </c>
      <c r="B1401" s="35" t="str">
        <f>VLOOKUP(A1401,'Customer Names'!A1398:D3733,3,FALSE)</f>
        <v>Roybal</v>
      </c>
      <c r="C1401" s="35">
        <f>VLOOKUP(A1401,'Medical Examinations'!A1399:M3741,2,FALSE)</f>
        <v>40.31</v>
      </c>
      <c r="D1401" s="35">
        <f>VLOOKUP(A1401,'Medical Examinations'!A1399:M3741,3,FALSE)</f>
        <v>5.84</v>
      </c>
      <c r="E1401" s="35" t="str">
        <f>VLOOKUP(A1401,'Medical Examinations'!A1399:M3741,4,FALSE)</f>
        <v>No</v>
      </c>
      <c r="F1401" s="35" t="str">
        <f>VLOOKUP(A1401,'Medical Examinations'!A1399:M3741,5,FALSE)</f>
        <v>No</v>
      </c>
      <c r="G1401" s="35" t="str">
        <f>VLOOKUP(A1401,'Medical Examinations'!A1399:M3741,6,FALSE)</f>
        <v>No</v>
      </c>
      <c r="H1401" s="35">
        <f>VLOOKUP(A1401,'Medical Examinations'!$A$2:$M$2344,7,FALSE)</f>
        <v>0</v>
      </c>
      <c r="I1401" s="35" t="str">
        <f>VLOOKUP(A1401,'Medical Examinations'!A1399:M3741,8,FALSE)</f>
        <v>No</v>
      </c>
      <c r="J1401" s="35" t="str">
        <f>VLOOKUP(A1401,'Medical Examinations'!A1399:M3741,9,FALSE)</f>
        <v>OBESITY</v>
      </c>
      <c r="K1401" s="35" t="str">
        <f>VLOOKUP(A1401,'Medical Examinations'!A1399:M3741,10,FALSE)</f>
        <v>PREDIABETES</v>
      </c>
      <c r="L1401" s="47">
        <f>VLOOKUP(A1401,'Hospitalisation Details'!A400:M2742,12,FALSE)</f>
        <v>36326</v>
      </c>
      <c r="M1401" s="34">
        <f>VLOOKUP(A286,'Hospitalisation Details'!A284:M2626,6,FALSE)</f>
        <v>32548.34</v>
      </c>
      <c r="N1401" s="35" t="str">
        <f>VLOOKUP(A390,'Hospitalisation Details'!A388:M2730,7,FALSE)</f>
        <v>tier - 2</v>
      </c>
      <c r="O1401" s="35" t="str">
        <f>VLOOKUP(A402,'Hospitalisation Details'!A400:M2742,8,FALSE)</f>
        <v>tier - 3</v>
      </c>
      <c r="P1401" s="35" t="str">
        <f>VLOOKUP(A402,'Hospitalisation Details'!A400:M2742,9,FALSE)</f>
        <v>R1011</v>
      </c>
      <c r="Q1401" s="35">
        <f ca="1">VLOOKUP(A1401,'Hospitalisation Details'!A400:M2742,13,FALSE)</f>
        <v>25</v>
      </c>
      <c r="R1401" s="32"/>
    </row>
    <row r="1402" spans="1:18" ht="15.75" x14ac:dyDescent="0.25">
      <c r="A1402" s="42" t="s">
        <v>962</v>
      </c>
      <c r="B1402" s="35" t="str">
        <f>VLOOKUP(A1402,'Customer Names'!A1399:D3734,3,FALSE)</f>
        <v>Turgeon</v>
      </c>
      <c r="C1402" s="35">
        <f>VLOOKUP(A1402,'Medical Examinations'!A1400:M3742,2,FALSE)</f>
        <v>29.48</v>
      </c>
      <c r="D1402" s="35">
        <f>VLOOKUP(A1402,'Medical Examinations'!A1400:M3742,3,FALSE)</f>
        <v>4.91</v>
      </c>
      <c r="E1402" s="35" t="str">
        <f>VLOOKUP(A1402,'Medical Examinations'!A1400:M3742,4,FALSE)</f>
        <v>No</v>
      </c>
      <c r="F1402" s="35" t="str">
        <f>VLOOKUP(A1402,'Medical Examinations'!A1400:M3742,5,FALSE)</f>
        <v>No</v>
      </c>
      <c r="G1402" s="35" t="str">
        <f>VLOOKUP(A1402,'Medical Examinations'!A1400:M3742,6,FALSE)</f>
        <v>No</v>
      </c>
      <c r="H1402" s="35">
        <f>VLOOKUP(A1402,'Medical Examinations'!$A$2:$M$2344,7,FALSE)</f>
        <v>0</v>
      </c>
      <c r="I1402" s="35" t="str">
        <f>VLOOKUP(A1402,'Medical Examinations'!A1400:M3742,8,FALSE)</f>
        <v>No</v>
      </c>
      <c r="J1402" s="35" t="str">
        <f>VLOOKUP(A1402,'Medical Examinations'!A1400:M3742,9,FALSE)</f>
        <v>OVERWEIGHT</v>
      </c>
      <c r="K1402" s="35" t="str">
        <f>VLOOKUP(A1402,'Medical Examinations'!A1400:M3742,10,FALSE)</f>
        <v>NORMAL</v>
      </c>
      <c r="L1402" s="47">
        <f>VLOOKUP(A1402,'Hospitalisation Details'!A401:M2743,12,FALSE)</f>
        <v>29426</v>
      </c>
      <c r="M1402" s="34">
        <f>VLOOKUP(A287,'Hospitalisation Details'!A285:M2627,6,FALSE)</f>
        <v>32485.46</v>
      </c>
      <c r="N1402" s="35" t="str">
        <f>VLOOKUP(A391,'Hospitalisation Details'!A389:M2731,7,FALSE)</f>
        <v>tier - 2</v>
      </c>
      <c r="O1402" s="35" t="str">
        <f>VLOOKUP(A403,'Hospitalisation Details'!A401:M2743,8,FALSE)</f>
        <v>tier - 2</v>
      </c>
      <c r="P1402" s="35" t="str">
        <f>VLOOKUP(A403,'Hospitalisation Details'!A401:M2743,9,FALSE)</f>
        <v>R1012</v>
      </c>
      <c r="Q1402" s="35">
        <f ca="1">VLOOKUP(A1402,'Hospitalisation Details'!A401:M2743,13,FALSE)</f>
        <v>44</v>
      </c>
      <c r="R1402" s="32"/>
    </row>
    <row r="1403" spans="1:18" ht="15.75" x14ac:dyDescent="0.25">
      <c r="A1403" s="43" t="s">
        <v>961</v>
      </c>
      <c r="B1403" s="35" t="str">
        <f>VLOOKUP(A1403,'Customer Names'!A1400:D3735,3,FALSE)</f>
        <v>Deingenis</v>
      </c>
      <c r="C1403" s="35">
        <f>VLOOKUP(A1403,'Medical Examinations'!A1401:M3743,2,FALSE)</f>
        <v>33.155000000000001</v>
      </c>
      <c r="D1403" s="35">
        <f>VLOOKUP(A1403,'Medical Examinations'!A1401:M3743,3,FALSE)</f>
        <v>5.07</v>
      </c>
      <c r="E1403" s="35" t="str">
        <f>VLOOKUP(A1403,'Medical Examinations'!A1401:M3743,4,FALSE)</f>
        <v>No</v>
      </c>
      <c r="F1403" s="35" t="str">
        <f>VLOOKUP(A1403,'Medical Examinations'!A1401:M3743,5,FALSE)</f>
        <v>No</v>
      </c>
      <c r="G1403" s="35" t="str">
        <f>VLOOKUP(A1403,'Medical Examinations'!A1401:M3743,6,FALSE)</f>
        <v>No</v>
      </c>
      <c r="H1403" s="35">
        <f>VLOOKUP(A1403,'Medical Examinations'!$A$2:$M$2344,7,FALSE)</f>
        <v>0</v>
      </c>
      <c r="I1403" s="35" t="str">
        <f>VLOOKUP(A1403,'Medical Examinations'!A1401:M3743,8,FALSE)</f>
        <v>No</v>
      </c>
      <c r="J1403" s="35" t="str">
        <f>VLOOKUP(A1403,'Medical Examinations'!A1401:M3743,9,FALSE)</f>
        <v>OBESITY</v>
      </c>
      <c r="K1403" s="35" t="str">
        <f>VLOOKUP(A1403,'Medical Examinations'!A1401:M3743,10,FALSE)</f>
        <v>NORMAL</v>
      </c>
      <c r="L1403" s="47">
        <f>VLOOKUP(A1403,'Hospitalisation Details'!A402:M2744,12,FALSE)</f>
        <v>29392</v>
      </c>
      <c r="M1403" s="34">
        <f>VLOOKUP(A288,'Hospitalisation Details'!A286:M2628,6,FALSE)</f>
        <v>32462.35</v>
      </c>
      <c r="N1403" s="35" t="str">
        <f>VLOOKUP(A392,'Hospitalisation Details'!A390:M2732,7,FALSE)</f>
        <v>tier - 2</v>
      </c>
      <c r="O1403" s="35" t="str">
        <f>VLOOKUP(A404,'Hospitalisation Details'!A402:M2744,8,FALSE)</f>
        <v>tier - 2</v>
      </c>
      <c r="P1403" s="35" t="str">
        <f>VLOOKUP(A404,'Hospitalisation Details'!A402:M2744,9,FALSE)</f>
        <v>R1013</v>
      </c>
      <c r="Q1403" s="35">
        <f ca="1">VLOOKUP(A1403,'Hospitalisation Details'!A402:M2744,13,FALSE)</f>
        <v>44</v>
      </c>
      <c r="R1403" s="32"/>
    </row>
    <row r="1404" spans="1:18" ht="15.75" x14ac:dyDescent="0.25">
      <c r="A1404" s="42" t="s">
        <v>960</v>
      </c>
      <c r="B1404" s="35" t="str">
        <f>VLOOKUP(A1404,'Customer Names'!A1401:D3736,3,FALSE)</f>
        <v>Hodge</v>
      </c>
      <c r="C1404" s="35">
        <f>VLOOKUP(A1404,'Medical Examinations'!A1402:M3744,2,FALSE)</f>
        <v>42.85</v>
      </c>
      <c r="D1404" s="35">
        <f>VLOOKUP(A1404,'Medical Examinations'!A1402:M3744,3,FALSE)</f>
        <v>5.81</v>
      </c>
      <c r="E1404" s="35" t="str">
        <f>VLOOKUP(A1404,'Medical Examinations'!A1402:M3744,4,FALSE)</f>
        <v>yes</v>
      </c>
      <c r="F1404" s="35" t="str">
        <f>VLOOKUP(A1404,'Medical Examinations'!A1402:M3744,5,FALSE)</f>
        <v>No</v>
      </c>
      <c r="G1404" s="35" t="str">
        <f>VLOOKUP(A1404,'Medical Examinations'!A1402:M3744,6,FALSE)</f>
        <v>No</v>
      </c>
      <c r="H1404" s="35">
        <f>VLOOKUP(A1404,'Medical Examinations'!$A$2:$M$2344,7,FALSE)</f>
        <v>0</v>
      </c>
      <c r="I1404" s="35" t="str">
        <f>VLOOKUP(A1404,'Medical Examinations'!A1402:M3744,8,FALSE)</f>
        <v>No</v>
      </c>
      <c r="J1404" s="35" t="str">
        <f>VLOOKUP(A1404,'Medical Examinations'!A1402:M3744,9,FALSE)</f>
        <v>OBESITY</v>
      </c>
      <c r="K1404" s="35" t="str">
        <f>VLOOKUP(A1404,'Medical Examinations'!A1402:M3744,10,FALSE)</f>
        <v>PREDIABETES</v>
      </c>
      <c r="L1404" s="47">
        <f>VLOOKUP(A1404,'Hospitalisation Details'!A403:M2745,12,FALSE)</f>
        <v>37238</v>
      </c>
      <c r="M1404" s="34">
        <f>VLOOKUP(A289,'Hospitalisation Details'!A287:M2629,6,FALSE)</f>
        <v>32430.22</v>
      </c>
      <c r="N1404" s="35" t="str">
        <f>VLOOKUP(A393,'Hospitalisation Details'!A391:M2733,7,FALSE)</f>
        <v>tier - 2</v>
      </c>
      <c r="O1404" s="35" t="str">
        <f>VLOOKUP(A405,'Hospitalisation Details'!A403:M2745,8,FALSE)</f>
        <v>tier - 3</v>
      </c>
      <c r="P1404" s="35" t="str">
        <f>VLOOKUP(A405,'Hospitalisation Details'!A403:M2745,9,FALSE)</f>
        <v>R1012</v>
      </c>
      <c r="Q1404" s="35">
        <f ca="1">VLOOKUP(A1404,'Hospitalisation Details'!A403:M2745,13,FALSE)</f>
        <v>23</v>
      </c>
      <c r="R1404" s="32"/>
    </row>
    <row r="1405" spans="1:18" ht="15.75" x14ac:dyDescent="0.25">
      <c r="A1405" s="43" t="s">
        <v>959</v>
      </c>
      <c r="B1405" s="35" t="str">
        <f>VLOOKUP(A1405,'Customer Names'!A1402:D3737,3,FALSE)</f>
        <v>Gibbs</v>
      </c>
      <c r="C1405" s="35">
        <f>VLOOKUP(A1405,'Medical Examinations'!A1403:M3745,2,FALSE)</f>
        <v>32.340000000000003</v>
      </c>
      <c r="D1405" s="35">
        <f>VLOOKUP(A1405,'Medical Examinations'!A1403:M3745,3,FALSE)</f>
        <v>11.2</v>
      </c>
      <c r="E1405" s="35" t="str">
        <f>VLOOKUP(A1405,'Medical Examinations'!A1403:M3745,4,FALSE)</f>
        <v>No</v>
      </c>
      <c r="F1405" s="35" t="str">
        <f>VLOOKUP(A1405,'Medical Examinations'!A1403:M3745,5,FALSE)</f>
        <v>No</v>
      </c>
      <c r="G1405" s="35" t="str">
        <f>VLOOKUP(A1405,'Medical Examinations'!A1403:M3745,6,FALSE)</f>
        <v>No</v>
      </c>
      <c r="H1405" s="35">
        <f>VLOOKUP(A1405,'Medical Examinations'!$A$2:$M$2344,7,FALSE)</f>
        <v>0</v>
      </c>
      <c r="I1405" s="35" t="str">
        <f>VLOOKUP(A1405,'Medical Examinations'!A1403:M3745,8,FALSE)</f>
        <v>No</v>
      </c>
      <c r="J1405" s="35" t="str">
        <f>VLOOKUP(A1405,'Medical Examinations'!A1403:M3745,9,FALSE)</f>
        <v>OBESITY</v>
      </c>
      <c r="K1405" s="35" t="str">
        <f>VLOOKUP(A1405,'Medical Examinations'!A1403:M3745,10,FALSE)</f>
        <v>DIABETES</v>
      </c>
      <c r="L1405" s="47">
        <f>VLOOKUP(A1405,'Hospitalisation Details'!A404:M2746,12,FALSE)</f>
        <v>28726</v>
      </c>
      <c r="M1405" s="34">
        <f>VLOOKUP(A290,'Hospitalisation Details'!A288:M2630,6,FALSE)</f>
        <v>32428.63</v>
      </c>
      <c r="N1405" s="35" t="str">
        <f>VLOOKUP(A394,'Hospitalisation Details'!A392:M2734,7,FALSE)</f>
        <v>tier - 2</v>
      </c>
      <c r="O1405" s="35" t="str">
        <f>VLOOKUP(A406,'Hospitalisation Details'!A404:M2746,8,FALSE)</f>
        <v>tier - 3</v>
      </c>
      <c r="P1405" s="35" t="str">
        <f>VLOOKUP(A406,'Hospitalisation Details'!A404:M2746,9,FALSE)</f>
        <v>R1024</v>
      </c>
      <c r="Q1405" s="35">
        <f ca="1">VLOOKUP(A1405,'Hospitalisation Details'!A404:M2746,13,FALSE)</f>
        <v>46</v>
      </c>
      <c r="R1405" s="32"/>
    </row>
    <row r="1406" spans="1:18" ht="15.75" x14ac:dyDescent="0.25">
      <c r="A1406" s="42" t="s">
        <v>958</v>
      </c>
      <c r="B1406" s="35" t="str">
        <f>VLOOKUP(A1406,'Customer Names'!A1403:D3738,3,FALSE)</f>
        <v>Trom</v>
      </c>
      <c r="C1406" s="35">
        <f>VLOOKUP(A1406,'Medical Examinations'!A1404:M3746,2,FALSE)</f>
        <v>27.5</v>
      </c>
      <c r="D1406" s="35">
        <f>VLOOKUP(A1406,'Medical Examinations'!A1404:M3746,3,FALSE)</f>
        <v>10.75</v>
      </c>
      <c r="E1406" s="35" t="str">
        <f>VLOOKUP(A1406,'Medical Examinations'!A1404:M3746,4,FALSE)</f>
        <v>No</v>
      </c>
      <c r="F1406" s="35" t="str">
        <f>VLOOKUP(A1406,'Medical Examinations'!A1404:M3746,5,FALSE)</f>
        <v>No</v>
      </c>
      <c r="G1406" s="35" t="str">
        <f>VLOOKUP(A1406,'Medical Examinations'!A1404:M3746,6,FALSE)</f>
        <v>No</v>
      </c>
      <c r="H1406" s="35">
        <f>VLOOKUP(A1406,'Medical Examinations'!$A$2:$M$2344,7,FALSE)</f>
        <v>0</v>
      </c>
      <c r="I1406" s="35" t="str">
        <f>VLOOKUP(A1406,'Medical Examinations'!A1404:M3746,8,FALSE)</f>
        <v>No</v>
      </c>
      <c r="J1406" s="35" t="str">
        <f>VLOOKUP(A1406,'Medical Examinations'!A1404:M3746,9,FALSE)</f>
        <v>OVERWEIGHT</v>
      </c>
      <c r="K1406" s="35" t="str">
        <f>VLOOKUP(A1406,'Medical Examinations'!A1404:M3746,10,FALSE)</f>
        <v>DIABETES</v>
      </c>
      <c r="L1406" s="47">
        <f>VLOOKUP(A1406,'Hospitalisation Details'!A405:M2747,12,FALSE)</f>
        <v>28823</v>
      </c>
      <c r="M1406" s="34">
        <f>VLOOKUP(A291,'Hospitalisation Details'!A289:M2631,6,FALSE)</f>
        <v>32288.49</v>
      </c>
      <c r="N1406" s="35" t="str">
        <f>VLOOKUP(A395,'Hospitalisation Details'!A393:M2735,7,FALSE)</f>
        <v>tier - 2</v>
      </c>
      <c r="O1406" s="35" t="str">
        <f>VLOOKUP(A407,'Hospitalisation Details'!A405:M2747,8,FALSE)</f>
        <v>tier - 1</v>
      </c>
      <c r="P1406" s="35" t="str">
        <f>VLOOKUP(A407,'Hospitalisation Details'!A405:M2747,9,FALSE)</f>
        <v>R1011</v>
      </c>
      <c r="Q1406" s="35">
        <f ca="1">VLOOKUP(A1406,'Hospitalisation Details'!A405:M2747,13,FALSE)</f>
        <v>46</v>
      </c>
      <c r="R1406" s="32"/>
    </row>
    <row r="1407" spans="1:18" ht="15.75" x14ac:dyDescent="0.25">
      <c r="A1407" s="43" t="s">
        <v>957</v>
      </c>
      <c r="B1407" s="35" t="str">
        <f>VLOOKUP(A1407,'Customer Names'!A1404:D3739,3,FALSE)</f>
        <v>Sizer</v>
      </c>
      <c r="C1407" s="35">
        <f>VLOOKUP(A1407,'Medical Examinations'!A1405:M3747,2,FALSE)</f>
        <v>25.8</v>
      </c>
      <c r="D1407" s="35">
        <f>VLOOKUP(A1407,'Medical Examinations'!A1405:M3747,3,FALSE)</f>
        <v>7.8</v>
      </c>
      <c r="E1407" s="35" t="str">
        <f>VLOOKUP(A1407,'Medical Examinations'!A1405:M3747,4,FALSE)</f>
        <v>No</v>
      </c>
      <c r="F1407" s="35" t="str">
        <f>VLOOKUP(A1407,'Medical Examinations'!A1405:M3747,5,FALSE)</f>
        <v>No</v>
      </c>
      <c r="G1407" s="35" t="str">
        <f>VLOOKUP(A1407,'Medical Examinations'!A1405:M3747,6,FALSE)</f>
        <v>No</v>
      </c>
      <c r="H1407" s="35">
        <f>VLOOKUP(A1407,'Medical Examinations'!$A$2:$M$2344,7,FALSE)</f>
        <v>0</v>
      </c>
      <c r="I1407" s="35" t="str">
        <f>VLOOKUP(A1407,'Medical Examinations'!A1405:M3747,8,FALSE)</f>
        <v>No</v>
      </c>
      <c r="J1407" s="35" t="str">
        <f>VLOOKUP(A1407,'Medical Examinations'!A1405:M3747,9,FALSE)</f>
        <v>OVERWEIGHT</v>
      </c>
      <c r="K1407" s="35" t="str">
        <f>VLOOKUP(A1407,'Medical Examinations'!A1405:M3747,10,FALSE)</f>
        <v>DIABETES</v>
      </c>
      <c r="L1407" s="47">
        <f>VLOOKUP(A1407,'Hospitalisation Details'!A406:M2748,12,FALSE)</f>
        <v>28800</v>
      </c>
      <c r="M1407" s="34">
        <f>VLOOKUP(A292,'Hospitalisation Details'!A290:M2632,6,FALSE)</f>
        <v>32259.96</v>
      </c>
      <c r="N1407" s="35" t="str">
        <f>VLOOKUP(A396,'Hospitalisation Details'!A394:M2736,7,FALSE)</f>
        <v>tier - 2</v>
      </c>
      <c r="O1407" s="35" t="str">
        <f>VLOOKUP(A408,'Hospitalisation Details'!A406:M2748,8,FALSE)</f>
        <v>tier - 3</v>
      </c>
      <c r="P1407" s="35" t="str">
        <f>VLOOKUP(A408,'Hospitalisation Details'!A406:M2748,9,FALSE)</f>
        <v>R1017</v>
      </c>
      <c r="Q1407" s="35">
        <f ca="1">VLOOKUP(A1407,'Hospitalisation Details'!A406:M2748,13,FALSE)</f>
        <v>46</v>
      </c>
      <c r="R1407" s="32"/>
    </row>
    <row r="1408" spans="1:18" ht="15.75" x14ac:dyDescent="0.25">
      <c r="A1408" s="42" t="s">
        <v>956</v>
      </c>
      <c r="B1408" s="35" t="str">
        <f>VLOOKUP(A1408,'Customer Names'!A1405:D3740,3,FALSE)</f>
        <v>Ellison</v>
      </c>
      <c r="C1408" s="35">
        <f>VLOOKUP(A1408,'Medical Examinations'!A1406:M3748,2,FALSE)</f>
        <v>25</v>
      </c>
      <c r="D1408" s="35">
        <f>VLOOKUP(A1408,'Medical Examinations'!A1406:M3748,3,FALSE)</f>
        <v>7.04</v>
      </c>
      <c r="E1408" s="35" t="str">
        <f>VLOOKUP(A1408,'Medical Examinations'!A1406:M3748,4,FALSE)</f>
        <v>No</v>
      </c>
      <c r="F1408" s="35" t="str">
        <f>VLOOKUP(A1408,'Medical Examinations'!A1406:M3748,5,FALSE)</f>
        <v>No</v>
      </c>
      <c r="G1408" s="35" t="str">
        <f>VLOOKUP(A1408,'Medical Examinations'!A1406:M3748,6,FALSE)</f>
        <v>No</v>
      </c>
      <c r="H1408" s="35">
        <f>VLOOKUP(A1408,'Medical Examinations'!$A$2:$M$2344,7,FALSE)</f>
        <v>0</v>
      </c>
      <c r="I1408" s="35" t="str">
        <f>VLOOKUP(A1408,'Medical Examinations'!A1406:M3748,8,FALSE)</f>
        <v>No</v>
      </c>
      <c r="J1408" s="35" t="str">
        <f>VLOOKUP(A1408,'Medical Examinations'!A1406:M3748,9,FALSE)</f>
        <v>OVERWEIGHT</v>
      </c>
      <c r="K1408" s="35" t="str">
        <f>VLOOKUP(A1408,'Medical Examinations'!A1406:M3748,10,FALSE)</f>
        <v>DIABETES</v>
      </c>
      <c r="L1408" s="47">
        <f>VLOOKUP(A1408,'Hospitalisation Details'!A407:M2749,12,FALSE)</f>
        <v>28822</v>
      </c>
      <c r="M1408" s="34">
        <f>VLOOKUP(A293,'Hospitalisation Details'!A291:M2633,6,FALSE)</f>
        <v>32222.81</v>
      </c>
      <c r="N1408" s="35" t="str">
        <f>VLOOKUP(A397,'Hospitalisation Details'!A395:M2737,7,FALSE)</f>
        <v>tier - 2</v>
      </c>
      <c r="O1408" s="35" t="str">
        <f>VLOOKUP(A409,'Hospitalisation Details'!A407:M2749,8,FALSE)</f>
        <v>tier - 2</v>
      </c>
      <c r="P1408" s="35" t="str">
        <f>VLOOKUP(A409,'Hospitalisation Details'!A407:M2749,9,FALSE)</f>
        <v>R1011</v>
      </c>
      <c r="Q1408" s="35">
        <f ca="1">VLOOKUP(A1408,'Hospitalisation Details'!A407:M2749,13,FALSE)</f>
        <v>46</v>
      </c>
      <c r="R1408" s="32"/>
    </row>
    <row r="1409" spans="1:18" ht="15.75" x14ac:dyDescent="0.25">
      <c r="A1409" s="43" t="s">
        <v>955</v>
      </c>
      <c r="B1409" s="35" t="str">
        <f>VLOOKUP(A1409,'Customer Names'!A1406:D3741,3,FALSE)</f>
        <v>Sulkowski</v>
      </c>
      <c r="C1409" s="35">
        <f>VLOOKUP(A1409,'Medical Examinations'!A1407:M3749,2,FALSE)</f>
        <v>41.2</v>
      </c>
      <c r="D1409" s="35">
        <f>VLOOKUP(A1409,'Medical Examinations'!A1407:M3749,3,FALSE)</f>
        <v>4.18</v>
      </c>
      <c r="E1409" s="35" t="str">
        <f>VLOOKUP(A1409,'Medical Examinations'!A1407:M3749,4,FALSE)</f>
        <v>yes</v>
      </c>
      <c r="F1409" s="35" t="str">
        <f>VLOOKUP(A1409,'Medical Examinations'!A1407:M3749,5,FALSE)</f>
        <v>No</v>
      </c>
      <c r="G1409" s="35" t="str">
        <f>VLOOKUP(A1409,'Medical Examinations'!A1407:M3749,6,FALSE)</f>
        <v>No</v>
      </c>
      <c r="H1409" s="35">
        <f>VLOOKUP(A1409,'Medical Examinations'!$A$2:$M$2344,7,FALSE)</f>
        <v>0</v>
      </c>
      <c r="I1409" s="35" t="str">
        <f>VLOOKUP(A1409,'Medical Examinations'!A1407:M3749,8,FALSE)</f>
        <v>No</v>
      </c>
      <c r="J1409" s="35" t="str">
        <f>VLOOKUP(A1409,'Medical Examinations'!A1407:M3749,9,FALSE)</f>
        <v>OBESITY</v>
      </c>
      <c r="K1409" s="35" t="str">
        <f>VLOOKUP(A1409,'Medical Examinations'!A1407:M3749,10,FALSE)</f>
        <v>NORMAL</v>
      </c>
      <c r="L1409" s="47">
        <f>VLOOKUP(A1409,'Hospitalisation Details'!A408:M2750,12,FALSE)</f>
        <v>35325</v>
      </c>
      <c r="M1409" s="34">
        <f>VLOOKUP(A294,'Hospitalisation Details'!A292:M2634,6,FALSE)</f>
        <v>32192.76</v>
      </c>
      <c r="N1409" s="35" t="str">
        <f>VLOOKUP(A398,'Hospitalisation Details'!A396:M2738,7,FALSE)</f>
        <v>tier - 2</v>
      </c>
      <c r="O1409" s="35" t="str">
        <f>VLOOKUP(A410,'Hospitalisation Details'!A408:M2750,8,FALSE)</f>
        <v>tier - 2</v>
      </c>
      <c r="P1409" s="35" t="str">
        <f>VLOOKUP(A410,'Hospitalisation Details'!A408:M2750,9,FALSE)</f>
        <v>R1017</v>
      </c>
      <c r="Q1409" s="35">
        <f ca="1">VLOOKUP(A1409,'Hospitalisation Details'!A408:M2750,13,FALSE)</f>
        <v>28</v>
      </c>
      <c r="R1409" s="32"/>
    </row>
    <row r="1410" spans="1:18" ht="15.75" x14ac:dyDescent="0.25">
      <c r="A1410" s="42" t="s">
        <v>954</v>
      </c>
      <c r="B1410" s="35" t="str">
        <f>VLOOKUP(A1410,'Customer Names'!A1407:D3742,3,FALSE)</f>
        <v>Maringo</v>
      </c>
      <c r="C1410" s="35">
        <f>VLOOKUP(A1410,'Medical Examinations'!A1408:M3750,2,FALSE)</f>
        <v>17.78</v>
      </c>
      <c r="D1410" s="35">
        <f>VLOOKUP(A1410,'Medical Examinations'!A1408:M3750,3,FALSE)</f>
        <v>8.19</v>
      </c>
      <c r="E1410" s="35" t="str">
        <f>VLOOKUP(A1410,'Medical Examinations'!A1408:M3750,4,FALSE)</f>
        <v>No</v>
      </c>
      <c r="F1410" s="35" t="str">
        <f>VLOOKUP(A1410,'Medical Examinations'!A1408:M3750,5,FALSE)</f>
        <v>No</v>
      </c>
      <c r="G1410" s="35" t="str">
        <f>VLOOKUP(A1410,'Medical Examinations'!A1408:M3750,6,FALSE)</f>
        <v>No</v>
      </c>
      <c r="H1410" s="35">
        <f>VLOOKUP(A1410,'Medical Examinations'!$A$2:$M$2344,7,FALSE)</f>
        <v>0</v>
      </c>
      <c r="I1410" s="35" t="str">
        <f>VLOOKUP(A1410,'Medical Examinations'!A1408:M3750,8,FALSE)</f>
        <v>No</v>
      </c>
      <c r="J1410" s="35" t="str">
        <f>VLOOKUP(A1410,'Medical Examinations'!A1408:M3750,9,FALSE)</f>
        <v>UNDERWEIGHT</v>
      </c>
      <c r="K1410" s="35" t="str">
        <f>VLOOKUP(A1410,'Medical Examinations'!A1408:M3750,10,FALSE)</f>
        <v>DIABETES</v>
      </c>
      <c r="L1410" s="47">
        <f>VLOOKUP(A1410,'Hospitalisation Details'!A409:M2751,12,FALSE)</f>
        <v>25022</v>
      </c>
      <c r="M1410" s="34">
        <f>VLOOKUP(A295,'Hospitalisation Details'!A293:M2635,6,FALSE)</f>
        <v>32108.66</v>
      </c>
      <c r="N1410" s="35" t="str">
        <f>VLOOKUP(A399,'Hospitalisation Details'!A397:M2739,7,FALSE)</f>
        <v>tier - 2</v>
      </c>
      <c r="O1410" s="35" t="str">
        <f>VLOOKUP(A411,'Hospitalisation Details'!A409:M2751,8,FALSE)</f>
        <v>tier - 1</v>
      </c>
      <c r="P1410" s="35" t="str">
        <f>VLOOKUP(A411,'Hospitalisation Details'!A409:M2751,9,FALSE)</f>
        <v>R1011</v>
      </c>
      <c r="Q1410" s="35">
        <f ca="1">VLOOKUP(A1410,'Hospitalisation Details'!A409:M2751,13,FALSE)</f>
        <v>56</v>
      </c>
      <c r="R1410" s="32"/>
    </row>
    <row r="1411" spans="1:18" ht="15.75" x14ac:dyDescent="0.25">
      <c r="A1411" s="43" t="s">
        <v>953</v>
      </c>
      <c r="B1411" s="35" t="str">
        <f>VLOOKUP(A1411,'Customer Names'!A1408:D3743,3,FALSE)</f>
        <v>Lattin</v>
      </c>
      <c r="C1411" s="35">
        <f>VLOOKUP(A1411,'Medical Examinations'!A1409:M3751,2,FALSE)</f>
        <v>40.119999999999997</v>
      </c>
      <c r="D1411" s="35">
        <f>VLOOKUP(A1411,'Medical Examinations'!A1409:M3751,3,FALSE)</f>
        <v>6.22</v>
      </c>
      <c r="E1411" s="35" t="str">
        <f>VLOOKUP(A1411,'Medical Examinations'!A1409:M3751,4,FALSE)</f>
        <v>yes</v>
      </c>
      <c r="F1411" s="35" t="str">
        <f>VLOOKUP(A1411,'Medical Examinations'!A1409:M3751,5,FALSE)</f>
        <v>No</v>
      </c>
      <c r="G1411" s="35" t="str">
        <f>VLOOKUP(A1411,'Medical Examinations'!A1409:M3751,6,FALSE)</f>
        <v>Yes</v>
      </c>
      <c r="H1411" s="35">
        <f>VLOOKUP(A1411,'Medical Examinations'!$A$2:$M$2344,7,FALSE)</f>
        <v>1</v>
      </c>
      <c r="I1411" s="35" t="str">
        <f>VLOOKUP(A1411,'Medical Examinations'!A1409:M3751,8,FALSE)</f>
        <v>No</v>
      </c>
      <c r="J1411" s="35" t="str">
        <f>VLOOKUP(A1411,'Medical Examinations'!A1409:M3751,9,FALSE)</f>
        <v>OBESITY</v>
      </c>
      <c r="K1411" s="35" t="str">
        <f>VLOOKUP(A1411,'Medical Examinations'!A1409:M3751,10,FALSE)</f>
        <v>PREDIABETES</v>
      </c>
      <c r="L1411" s="47">
        <f>VLOOKUP(A1411,'Hospitalisation Details'!A410:M2752,12,FALSE)</f>
        <v>35703</v>
      </c>
      <c r="M1411" s="34">
        <f>VLOOKUP(A296,'Hospitalisation Details'!A294:M2636,6,FALSE)</f>
        <v>32086.21</v>
      </c>
      <c r="N1411" s="35" t="str">
        <f>VLOOKUP(A400,'Hospitalisation Details'!A398:M2740,7,FALSE)</f>
        <v>tier - 2</v>
      </c>
      <c r="O1411" s="35" t="str">
        <f>VLOOKUP(A412,'Hospitalisation Details'!A410:M2752,8,FALSE)</f>
        <v>tier - 3</v>
      </c>
      <c r="P1411" s="35" t="str">
        <f>VLOOKUP(A412,'Hospitalisation Details'!A410:M2752,9,FALSE)</f>
        <v>R1011</v>
      </c>
      <c r="Q1411" s="35">
        <f ca="1">VLOOKUP(A1411,'Hospitalisation Details'!A410:M2752,13,FALSE)</f>
        <v>27</v>
      </c>
      <c r="R1411" s="32"/>
    </row>
    <row r="1412" spans="1:18" ht="15.75" x14ac:dyDescent="0.25">
      <c r="A1412" s="42" t="s">
        <v>952</v>
      </c>
      <c r="B1412" s="35" t="str">
        <f>VLOOKUP(A1412,'Customer Names'!A1409:D3744,3,FALSE)</f>
        <v>Deblander</v>
      </c>
      <c r="C1412" s="35">
        <f>VLOOKUP(A1412,'Medical Examinations'!A1410:M3752,2,FALSE)</f>
        <v>19.350000000000001</v>
      </c>
      <c r="D1412" s="35">
        <f>VLOOKUP(A1412,'Medical Examinations'!A1410:M3752,3,FALSE)</f>
        <v>8.2200000000000006</v>
      </c>
      <c r="E1412" s="35" t="str">
        <f>VLOOKUP(A1412,'Medical Examinations'!A1410:M3752,4,FALSE)</f>
        <v>yes</v>
      </c>
      <c r="F1412" s="35" t="str">
        <f>VLOOKUP(A1412,'Medical Examinations'!A1410:M3752,5,FALSE)</f>
        <v>No</v>
      </c>
      <c r="G1412" s="35" t="str">
        <f>VLOOKUP(A1412,'Medical Examinations'!A1410:M3752,6,FALSE)</f>
        <v>No</v>
      </c>
      <c r="H1412" s="35">
        <f>VLOOKUP(A1412,'Medical Examinations'!$A$2:$M$2344,7,FALSE)</f>
        <v>0</v>
      </c>
      <c r="I1412" s="35" t="str">
        <f>VLOOKUP(A1412,'Medical Examinations'!A1410:M3752,8,FALSE)</f>
        <v>No</v>
      </c>
      <c r="J1412" s="35" t="str">
        <f>VLOOKUP(A1412,'Medical Examinations'!A1410:M3752,9,FALSE)</f>
        <v>NORMAL WEIGHT</v>
      </c>
      <c r="K1412" s="35" t="str">
        <f>VLOOKUP(A1412,'Medical Examinations'!A1410:M3752,10,FALSE)</f>
        <v>DIABETES</v>
      </c>
      <c r="L1412" s="47">
        <f>VLOOKUP(A1412,'Hospitalisation Details'!A411:M2753,12,FALSE)</f>
        <v>24670</v>
      </c>
      <c r="M1412" s="34">
        <f>VLOOKUP(A297,'Hospitalisation Details'!A295:M2637,6,FALSE)</f>
        <v>31980.89</v>
      </c>
      <c r="N1412" s="35" t="str">
        <f>VLOOKUP(A401,'Hospitalisation Details'!A399:M2741,7,FALSE)</f>
        <v>tier - 2</v>
      </c>
      <c r="O1412" s="35" t="str">
        <f>VLOOKUP(A413,'Hospitalisation Details'!A411:M2753,8,FALSE)</f>
        <v>tier - 2</v>
      </c>
      <c r="P1412" s="35" t="str">
        <f>VLOOKUP(A413,'Hospitalisation Details'!A411:M2753,9,FALSE)</f>
        <v>R1013</v>
      </c>
      <c r="Q1412" s="35">
        <f ca="1">VLOOKUP(A1412,'Hospitalisation Details'!A411:M2753,13,FALSE)</f>
        <v>57</v>
      </c>
      <c r="R1412" s="32"/>
    </row>
    <row r="1413" spans="1:18" ht="15.75" x14ac:dyDescent="0.25">
      <c r="A1413" s="43" t="s">
        <v>951</v>
      </c>
      <c r="B1413" s="35" t="str">
        <f>VLOOKUP(A1413,'Customer Names'!A1410:D3745,3,FALSE)</f>
        <v>O'Neill</v>
      </c>
      <c r="C1413" s="35">
        <f>VLOOKUP(A1413,'Medical Examinations'!A1411:M3753,2,FALSE)</f>
        <v>36.69</v>
      </c>
      <c r="D1413" s="35">
        <f>VLOOKUP(A1413,'Medical Examinations'!A1411:M3753,3,FALSE)</f>
        <v>6.15</v>
      </c>
      <c r="E1413" s="35" t="str">
        <f>VLOOKUP(A1413,'Medical Examinations'!A1411:M3753,4,FALSE)</f>
        <v>No</v>
      </c>
      <c r="F1413" s="35" t="str">
        <f>VLOOKUP(A1413,'Medical Examinations'!A1411:M3753,5,FALSE)</f>
        <v>No</v>
      </c>
      <c r="G1413" s="35" t="str">
        <f>VLOOKUP(A1413,'Medical Examinations'!A1411:M3753,6,FALSE)</f>
        <v>No</v>
      </c>
      <c r="H1413" s="35">
        <f>VLOOKUP(A1413,'Medical Examinations'!$A$2:$M$2344,7,FALSE)</f>
        <v>0</v>
      </c>
      <c r="I1413" s="35" t="str">
        <f>VLOOKUP(A1413,'Medical Examinations'!A1411:M3753,8,FALSE)</f>
        <v>No</v>
      </c>
      <c r="J1413" s="35" t="str">
        <f>VLOOKUP(A1413,'Medical Examinations'!A1411:M3753,9,FALSE)</f>
        <v>OBESITY</v>
      </c>
      <c r="K1413" s="35" t="str">
        <f>VLOOKUP(A1413,'Medical Examinations'!A1411:M3753,10,FALSE)</f>
        <v>PREDIABETES</v>
      </c>
      <c r="L1413" s="47">
        <f>VLOOKUP(A1413,'Hospitalisation Details'!A412:M2754,12,FALSE)</f>
        <v>34560</v>
      </c>
      <c r="M1413" s="34">
        <f>VLOOKUP(A298,'Hospitalisation Details'!A296:M2638,6,FALSE)</f>
        <v>31897.1</v>
      </c>
      <c r="N1413" s="35" t="str">
        <f>VLOOKUP(A402,'Hospitalisation Details'!A400:M2742,7,FALSE)</f>
        <v>tier - 2</v>
      </c>
      <c r="O1413" s="35" t="str">
        <f>VLOOKUP(A414,'Hospitalisation Details'!A412:M2754,8,FALSE)</f>
        <v>tier - 2</v>
      </c>
      <c r="P1413" s="35" t="str">
        <f>VLOOKUP(A414,'Hospitalisation Details'!A412:M2754,9,FALSE)</f>
        <v>R1011</v>
      </c>
      <c r="Q1413" s="35">
        <f ca="1">VLOOKUP(A1413,'Hospitalisation Details'!A412:M2754,13,FALSE)</f>
        <v>30</v>
      </c>
      <c r="R1413" s="32"/>
    </row>
    <row r="1414" spans="1:18" ht="15.75" x14ac:dyDescent="0.25">
      <c r="A1414" s="42" t="s">
        <v>950</v>
      </c>
      <c r="B1414" s="35" t="str">
        <f>VLOOKUP(A1414,'Customer Names'!A1411:D3746,3,FALSE)</f>
        <v>Davis</v>
      </c>
      <c r="C1414" s="35">
        <f>VLOOKUP(A1414,'Medical Examinations'!A1412:M3754,2,FALSE)</f>
        <v>28.51</v>
      </c>
      <c r="D1414" s="35">
        <f>VLOOKUP(A1414,'Medical Examinations'!A1412:M3754,3,FALSE)</f>
        <v>5.65</v>
      </c>
      <c r="E1414" s="35" t="str">
        <f>VLOOKUP(A1414,'Medical Examinations'!A1412:M3754,4,FALSE)</f>
        <v>yes</v>
      </c>
      <c r="F1414" s="35" t="str">
        <f>VLOOKUP(A1414,'Medical Examinations'!A1412:M3754,5,FALSE)</f>
        <v>No</v>
      </c>
      <c r="G1414" s="35" t="str">
        <f>VLOOKUP(A1414,'Medical Examinations'!A1412:M3754,6,FALSE)</f>
        <v>No</v>
      </c>
      <c r="H1414" s="35">
        <f>VLOOKUP(A1414,'Medical Examinations'!$A$2:$M$2344,7,FALSE)</f>
        <v>1</v>
      </c>
      <c r="I1414" s="35" t="str">
        <f>VLOOKUP(A1414,'Medical Examinations'!A1412:M3754,8,FALSE)</f>
        <v>No</v>
      </c>
      <c r="J1414" s="35" t="str">
        <f>VLOOKUP(A1414,'Medical Examinations'!A1412:M3754,9,FALSE)</f>
        <v>OVERWEIGHT</v>
      </c>
      <c r="K1414" s="35" t="str">
        <f>VLOOKUP(A1414,'Medical Examinations'!A1412:M3754,10,FALSE)</f>
        <v>NORMAL</v>
      </c>
      <c r="L1414" s="47">
        <f>VLOOKUP(A1414,'Hospitalisation Details'!A413:M2755,12,FALSE)</f>
        <v>32492</v>
      </c>
      <c r="M1414" s="34">
        <f>VLOOKUP(A299,'Hospitalisation Details'!A297:M2639,6,FALSE)</f>
        <v>31743.919999999998</v>
      </c>
      <c r="N1414" s="35" t="str">
        <f>VLOOKUP(A403,'Hospitalisation Details'!A401:M2743,7,FALSE)</f>
        <v>tier - 2</v>
      </c>
      <c r="O1414" s="35" t="str">
        <f>VLOOKUP(A415,'Hospitalisation Details'!A413:M2755,8,FALSE)</f>
        <v>tier - 3</v>
      </c>
      <c r="P1414" s="35" t="str">
        <f>VLOOKUP(A415,'Hospitalisation Details'!A413:M2755,9,FALSE)</f>
        <v>R1012</v>
      </c>
      <c r="Q1414" s="35">
        <f ca="1">VLOOKUP(A1414,'Hospitalisation Details'!A413:M2755,13,FALSE)</f>
        <v>36</v>
      </c>
      <c r="R1414" s="32"/>
    </row>
    <row r="1415" spans="1:18" ht="15.75" x14ac:dyDescent="0.25">
      <c r="A1415" s="43" t="s">
        <v>949</v>
      </c>
      <c r="B1415" s="35" t="str">
        <f>VLOOKUP(A1415,'Customer Names'!A1412:D3747,3,FALSE)</f>
        <v>Stanek</v>
      </c>
      <c r="C1415" s="35">
        <f>VLOOKUP(A1415,'Medical Examinations'!A1413:M3755,2,FALSE)</f>
        <v>30.21</v>
      </c>
      <c r="D1415" s="35">
        <f>VLOOKUP(A1415,'Medical Examinations'!A1413:M3755,3,FALSE)</f>
        <v>5.5</v>
      </c>
      <c r="E1415" s="35" t="str">
        <f>VLOOKUP(A1415,'Medical Examinations'!A1413:M3755,4,FALSE)</f>
        <v>No</v>
      </c>
      <c r="F1415" s="35" t="str">
        <f>VLOOKUP(A1415,'Medical Examinations'!A1413:M3755,5,FALSE)</f>
        <v>No</v>
      </c>
      <c r="G1415" s="35" t="str">
        <f>VLOOKUP(A1415,'Medical Examinations'!A1413:M3755,6,FALSE)</f>
        <v>No</v>
      </c>
      <c r="H1415" s="35">
        <f>VLOOKUP(A1415,'Medical Examinations'!$A$2:$M$2344,7,FALSE)</f>
        <v>1</v>
      </c>
      <c r="I1415" s="35" t="str">
        <f>VLOOKUP(A1415,'Medical Examinations'!A1413:M3755,8,FALSE)</f>
        <v>No</v>
      </c>
      <c r="J1415" s="35" t="str">
        <f>VLOOKUP(A1415,'Medical Examinations'!A1413:M3755,9,FALSE)</f>
        <v>OBESITY</v>
      </c>
      <c r="K1415" s="35" t="str">
        <f>VLOOKUP(A1415,'Medical Examinations'!A1413:M3755,10,FALSE)</f>
        <v>NORMAL</v>
      </c>
      <c r="L1415" s="47">
        <f>VLOOKUP(A1415,'Hospitalisation Details'!A414:M2756,12,FALSE)</f>
        <v>30916</v>
      </c>
      <c r="M1415" s="34">
        <f>VLOOKUP(A300,'Hospitalisation Details'!A298:M2640,6,FALSE)</f>
        <v>31736.7</v>
      </c>
      <c r="N1415" s="35" t="str">
        <f>VLOOKUP(A404,'Hospitalisation Details'!A402:M2744,7,FALSE)</f>
        <v>tier - 2</v>
      </c>
      <c r="O1415" s="35" t="str">
        <f>VLOOKUP(A416,'Hospitalisation Details'!A414:M2756,8,FALSE)</f>
        <v>tier - 1</v>
      </c>
      <c r="P1415" s="35" t="str">
        <f>VLOOKUP(A416,'Hospitalisation Details'!A414:M2756,9,FALSE)</f>
        <v>R1024</v>
      </c>
      <c r="Q1415" s="35">
        <f ca="1">VLOOKUP(A1415,'Hospitalisation Details'!A414:M2756,13,FALSE)</f>
        <v>40</v>
      </c>
      <c r="R1415" s="32"/>
    </row>
    <row r="1416" spans="1:18" ht="15.75" x14ac:dyDescent="0.25">
      <c r="A1416" s="42" t="s">
        <v>948</v>
      </c>
      <c r="B1416" s="35" t="str">
        <f>VLOOKUP(A1416,'Customer Names'!A1413:D3748,3,FALSE)</f>
        <v>Harris</v>
      </c>
      <c r="C1416" s="35">
        <f>VLOOKUP(A1416,'Medical Examinations'!A1414:M3756,2,FALSE)</f>
        <v>24.33</v>
      </c>
      <c r="D1416" s="35">
        <f>VLOOKUP(A1416,'Medical Examinations'!A1414:M3756,3,FALSE)</f>
        <v>8</v>
      </c>
      <c r="E1416" s="35" t="str">
        <f>VLOOKUP(A1416,'Medical Examinations'!A1414:M3756,4,FALSE)</f>
        <v>No</v>
      </c>
      <c r="F1416" s="35" t="str">
        <f>VLOOKUP(A1416,'Medical Examinations'!A1414:M3756,5,FALSE)</f>
        <v>No</v>
      </c>
      <c r="G1416" s="35" t="str">
        <f>VLOOKUP(A1416,'Medical Examinations'!A1414:M3756,6,FALSE)</f>
        <v>No</v>
      </c>
      <c r="H1416" s="35">
        <f>VLOOKUP(A1416,'Medical Examinations'!$A$2:$M$2344,7,FALSE)</f>
        <v>0</v>
      </c>
      <c r="I1416" s="35" t="str">
        <f>VLOOKUP(A1416,'Medical Examinations'!A1414:M3756,8,FALSE)</f>
        <v>No</v>
      </c>
      <c r="J1416" s="35" t="str">
        <f>VLOOKUP(A1416,'Medical Examinations'!A1414:M3756,9,FALSE)</f>
        <v>NORMAL WEIGHT</v>
      </c>
      <c r="K1416" s="35" t="str">
        <f>VLOOKUP(A1416,'Medical Examinations'!A1414:M3756,10,FALSE)</f>
        <v>DIABETES</v>
      </c>
      <c r="L1416" s="47">
        <f>VLOOKUP(A1416,'Hospitalisation Details'!A415:M2757,12,FALSE)</f>
        <v>28838</v>
      </c>
      <c r="M1416" s="34">
        <f>VLOOKUP(A301,'Hospitalisation Details'!A299:M2641,6,FALSE)</f>
        <v>31620</v>
      </c>
      <c r="N1416" s="35" t="str">
        <f>VLOOKUP(A405,'Hospitalisation Details'!A403:M2745,7,FALSE)</f>
        <v>tier - 2</v>
      </c>
      <c r="O1416" s="35" t="str">
        <f>VLOOKUP(A417,'Hospitalisation Details'!A415:M2757,8,FALSE)</f>
        <v>tier - 1</v>
      </c>
      <c r="P1416" s="35" t="str">
        <f>VLOOKUP(A417,'Hospitalisation Details'!A415:M2757,9,FALSE)</f>
        <v>R1024</v>
      </c>
      <c r="Q1416" s="35">
        <f ca="1">VLOOKUP(A1416,'Hospitalisation Details'!A415:M2757,13,FALSE)</f>
        <v>46</v>
      </c>
      <c r="R1416" s="32"/>
    </row>
    <row r="1417" spans="1:18" ht="15.75" x14ac:dyDescent="0.25">
      <c r="A1417" s="43" t="s">
        <v>947</v>
      </c>
      <c r="B1417" s="35" t="str">
        <f>VLOOKUP(A1417,'Customer Names'!A1414:D3749,3,FALSE)</f>
        <v>Manning</v>
      </c>
      <c r="C1417" s="35">
        <f>VLOOKUP(A1417,'Medical Examinations'!A1415:M3757,2,FALSE)</f>
        <v>19.855</v>
      </c>
      <c r="D1417" s="35">
        <f>VLOOKUP(A1417,'Medical Examinations'!A1415:M3757,3,FALSE)</f>
        <v>5.71</v>
      </c>
      <c r="E1417" s="35" t="str">
        <f>VLOOKUP(A1417,'Medical Examinations'!A1415:M3757,4,FALSE)</f>
        <v>yes</v>
      </c>
      <c r="F1417" s="35" t="str">
        <f>VLOOKUP(A1417,'Medical Examinations'!A1415:M3757,5,FALSE)</f>
        <v>No</v>
      </c>
      <c r="G1417" s="35" t="str">
        <f>VLOOKUP(A1417,'Medical Examinations'!A1415:M3757,6,FALSE)</f>
        <v>No</v>
      </c>
      <c r="H1417" s="35">
        <f>VLOOKUP(A1417,'Medical Examinations'!$A$2:$M$2344,7,FALSE)</f>
        <v>0</v>
      </c>
      <c r="I1417" s="35" t="str">
        <f>VLOOKUP(A1417,'Medical Examinations'!A1415:M3757,8,FALSE)</f>
        <v>No</v>
      </c>
      <c r="J1417" s="35" t="str">
        <f>VLOOKUP(A1417,'Medical Examinations'!A1415:M3757,9,FALSE)</f>
        <v>NORMAL WEIGHT</v>
      </c>
      <c r="K1417" s="35" t="str">
        <f>VLOOKUP(A1417,'Medical Examinations'!A1415:M3757,10,FALSE)</f>
        <v>PREDIABETES</v>
      </c>
      <c r="L1417" s="47">
        <f>VLOOKUP(A1417,'Hospitalisation Details'!A416:M2758,12,FALSE)</f>
        <v>28043</v>
      </c>
      <c r="M1417" s="34">
        <f>VLOOKUP(A302,'Hospitalisation Details'!A300:M2642,6,FALSE)</f>
        <v>31591.82</v>
      </c>
      <c r="N1417" s="35" t="str">
        <f>VLOOKUP(A406,'Hospitalisation Details'!A404:M2746,7,FALSE)</f>
        <v>tier - 2</v>
      </c>
      <c r="O1417" s="35" t="str">
        <f>VLOOKUP(A418,'Hospitalisation Details'!A416:M2758,8,FALSE)</f>
        <v>tier - 2</v>
      </c>
      <c r="P1417" s="35" t="str">
        <f>VLOOKUP(A418,'Hospitalisation Details'!A416:M2758,9,FALSE)</f>
        <v>R1016</v>
      </c>
      <c r="Q1417" s="35">
        <f ca="1">VLOOKUP(A1417,'Hospitalisation Details'!A416:M2758,13,FALSE)</f>
        <v>48</v>
      </c>
      <c r="R1417" s="32"/>
    </row>
    <row r="1418" spans="1:18" ht="15.75" x14ac:dyDescent="0.25">
      <c r="A1418" s="42" t="s">
        <v>946</v>
      </c>
      <c r="B1418" s="35" t="str">
        <f>VLOOKUP(A1418,'Customer Names'!A1415:D3750,3,FALSE)</f>
        <v>Barrera Munoz</v>
      </c>
      <c r="C1418" s="35">
        <f>VLOOKUP(A1418,'Medical Examinations'!A1416:M3758,2,FALSE)</f>
        <v>25.364999999999998</v>
      </c>
      <c r="D1418" s="35">
        <f>VLOOKUP(A1418,'Medical Examinations'!A1416:M3758,3,FALSE)</f>
        <v>11.71</v>
      </c>
      <c r="E1418" s="35" t="str">
        <f>VLOOKUP(A1418,'Medical Examinations'!A1416:M3758,4,FALSE)</f>
        <v>No</v>
      </c>
      <c r="F1418" s="35" t="str">
        <f>VLOOKUP(A1418,'Medical Examinations'!A1416:M3758,5,FALSE)</f>
        <v>No</v>
      </c>
      <c r="G1418" s="35" t="str">
        <f>VLOOKUP(A1418,'Medical Examinations'!A1416:M3758,6,FALSE)</f>
        <v>No</v>
      </c>
      <c r="H1418" s="35">
        <f>VLOOKUP(A1418,'Medical Examinations'!$A$2:$M$2344,7,FALSE)</f>
        <v>0</v>
      </c>
      <c r="I1418" s="35" t="str">
        <f>VLOOKUP(A1418,'Medical Examinations'!A1416:M3758,8,FALSE)</f>
        <v>No</v>
      </c>
      <c r="J1418" s="35" t="str">
        <f>VLOOKUP(A1418,'Medical Examinations'!A1416:M3758,9,FALSE)</f>
        <v>OVERWEIGHT</v>
      </c>
      <c r="K1418" s="35" t="str">
        <f>VLOOKUP(A1418,'Medical Examinations'!A1416:M3758,10,FALSE)</f>
        <v>DIABETES</v>
      </c>
      <c r="L1418" s="47">
        <f>VLOOKUP(A1418,'Hospitalisation Details'!A417:M2759,12,FALSE)</f>
        <v>28781</v>
      </c>
      <c r="M1418" s="34">
        <f>VLOOKUP(A303,'Hospitalisation Details'!A301:M2643,6,FALSE)</f>
        <v>31368.81</v>
      </c>
      <c r="N1418" s="35" t="str">
        <f>VLOOKUP(A407,'Hospitalisation Details'!A405:M2747,7,FALSE)</f>
        <v>tier - 2</v>
      </c>
      <c r="O1418" s="35" t="str">
        <f>VLOOKUP(A419,'Hospitalisation Details'!A417:M2759,8,FALSE)</f>
        <v>tier - 3</v>
      </c>
      <c r="P1418" s="35" t="str">
        <f>VLOOKUP(A419,'Hospitalisation Details'!A417:M2759,9,FALSE)</f>
        <v>R1011</v>
      </c>
      <c r="Q1418" s="35">
        <f ca="1">VLOOKUP(A1418,'Hospitalisation Details'!A417:M2759,13,FALSE)</f>
        <v>46</v>
      </c>
      <c r="R1418" s="32"/>
    </row>
    <row r="1419" spans="1:18" ht="15.75" x14ac:dyDescent="0.25">
      <c r="A1419" s="43" t="s">
        <v>945</v>
      </c>
      <c r="B1419" s="35" t="str">
        <f>VLOOKUP(A1419,'Customer Names'!A1416:D3751,3,FALSE)</f>
        <v>Schauwaers</v>
      </c>
      <c r="C1419" s="35">
        <f>VLOOKUP(A1419,'Medical Examinations'!A1417:M3759,2,FALSE)</f>
        <v>29.6</v>
      </c>
      <c r="D1419" s="35">
        <f>VLOOKUP(A1419,'Medical Examinations'!A1417:M3759,3,FALSE)</f>
        <v>6.17</v>
      </c>
      <c r="E1419" s="35" t="str">
        <f>VLOOKUP(A1419,'Medical Examinations'!A1417:M3759,4,FALSE)</f>
        <v>yes</v>
      </c>
      <c r="F1419" s="35" t="str">
        <f>VLOOKUP(A1419,'Medical Examinations'!A1417:M3759,5,FALSE)</f>
        <v>No</v>
      </c>
      <c r="G1419" s="35" t="str">
        <f>VLOOKUP(A1419,'Medical Examinations'!A1417:M3759,6,FALSE)</f>
        <v>Yes</v>
      </c>
      <c r="H1419" s="35">
        <f>VLOOKUP(A1419,'Medical Examinations'!$A$2:$M$2344,7,FALSE)</f>
        <v>1</v>
      </c>
      <c r="I1419" s="35" t="str">
        <f>VLOOKUP(A1419,'Medical Examinations'!A1417:M3759,8,FALSE)</f>
        <v>No</v>
      </c>
      <c r="J1419" s="35" t="str">
        <f>VLOOKUP(A1419,'Medical Examinations'!A1417:M3759,9,FALSE)</f>
        <v>OVERWEIGHT</v>
      </c>
      <c r="K1419" s="35" t="str">
        <f>VLOOKUP(A1419,'Medical Examinations'!A1417:M3759,10,FALSE)</f>
        <v>PREDIABETES</v>
      </c>
      <c r="L1419" s="47">
        <f>VLOOKUP(A1419,'Hospitalisation Details'!A418:M2760,12,FALSE)</f>
        <v>30507</v>
      </c>
      <c r="M1419" s="34">
        <f>VLOOKUP(A304,'Hospitalisation Details'!A302:M2644,6,FALSE)</f>
        <v>31328.27</v>
      </c>
      <c r="N1419" s="35" t="str">
        <f>VLOOKUP(A408,'Hospitalisation Details'!A406:M2748,7,FALSE)</f>
        <v>tier - 2</v>
      </c>
      <c r="O1419" s="35" t="str">
        <f>VLOOKUP(A420,'Hospitalisation Details'!A418:M2760,8,FALSE)</f>
        <v>tier - 2</v>
      </c>
      <c r="P1419" s="35" t="str">
        <f>VLOOKUP(A420,'Hospitalisation Details'!A418:M2760,9,FALSE)</f>
        <v>R1011</v>
      </c>
      <c r="Q1419" s="35">
        <f ca="1">VLOOKUP(A1419,'Hospitalisation Details'!A418:M2760,13,FALSE)</f>
        <v>41</v>
      </c>
      <c r="R1419" s="32"/>
    </row>
    <row r="1420" spans="1:18" ht="15.75" x14ac:dyDescent="0.25">
      <c r="A1420" s="42" t="s">
        <v>944</v>
      </c>
      <c r="B1420" s="35" t="str">
        <f>VLOOKUP(A1420,'Customer Names'!A1417:D3752,3,FALSE)</f>
        <v>Hartman</v>
      </c>
      <c r="C1420" s="35">
        <f>VLOOKUP(A1420,'Medical Examinations'!A1418:M3760,2,FALSE)</f>
        <v>39.43</v>
      </c>
      <c r="D1420" s="35">
        <f>VLOOKUP(A1420,'Medical Examinations'!A1418:M3760,3,FALSE)</f>
        <v>6.1</v>
      </c>
      <c r="E1420" s="35" t="str">
        <f>VLOOKUP(A1420,'Medical Examinations'!A1418:M3760,4,FALSE)</f>
        <v>yes</v>
      </c>
      <c r="F1420" s="35" t="str">
        <f>VLOOKUP(A1420,'Medical Examinations'!A1418:M3760,5,FALSE)</f>
        <v>No</v>
      </c>
      <c r="G1420" s="35" t="str">
        <f>VLOOKUP(A1420,'Medical Examinations'!A1418:M3760,6,FALSE)</f>
        <v>Yes</v>
      </c>
      <c r="H1420" s="35">
        <f>VLOOKUP(A1420,'Medical Examinations'!$A$2:$M$2344,7,FALSE)</f>
        <v>1</v>
      </c>
      <c r="I1420" s="35" t="str">
        <f>VLOOKUP(A1420,'Medical Examinations'!A1418:M3760,8,FALSE)</f>
        <v>No</v>
      </c>
      <c r="J1420" s="35" t="str">
        <f>VLOOKUP(A1420,'Medical Examinations'!A1418:M3760,9,FALSE)</f>
        <v>OBESITY</v>
      </c>
      <c r="K1420" s="35" t="str">
        <f>VLOOKUP(A1420,'Medical Examinations'!A1418:M3760,10,FALSE)</f>
        <v>PREDIABETES</v>
      </c>
      <c r="L1420" s="47">
        <f>VLOOKUP(A1420,'Hospitalisation Details'!A419:M2761,12,FALSE)</f>
        <v>35731</v>
      </c>
      <c r="M1420" s="34">
        <f>VLOOKUP(A305,'Hospitalisation Details'!A303:M2645,6,FALSE)</f>
        <v>31322.53</v>
      </c>
      <c r="N1420" s="35" t="str">
        <f>VLOOKUP(A409,'Hospitalisation Details'!A407:M2749,7,FALSE)</f>
        <v>tier - 2</v>
      </c>
      <c r="O1420" s="35" t="str">
        <f>VLOOKUP(A421,'Hospitalisation Details'!A419:M2761,8,FALSE)</f>
        <v>tier - 3</v>
      </c>
      <c r="P1420" s="35" t="str">
        <f>VLOOKUP(A421,'Hospitalisation Details'!A419:M2761,9,FALSE)</f>
        <v>R1011</v>
      </c>
      <c r="Q1420" s="35">
        <f ca="1">VLOOKUP(A1420,'Hospitalisation Details'!A419:M2761,13,FALSE)</f>
        <v>27</v>
      </c>
      <c r="R1420" s="32"/>
    </row>
    <row r="1421" spans="1:18" ht="15.75" x14ac:dyDescent="0.25">
      <c r="A1421" s="43" t="s">
        <v>943</v>
      </c>
      <c r="B1421" s="35" t="str">
        <f>VLOOKUP(A1421,'Customer Names'!A1418:D3753,3,FALSE)</f>
        <v>Fire</v>
      </c>
      <c r="C1421" s="35">
        <f>VLOOKUP(A1421,'Medical Examinations'!A1419:M3761,2,FALSE)</f>
        <v>27.34</v>
      </c>
      <c r="D1421" s="35">
        <f>VLOOKUP(A1421,'Medical Examinations'!A1419:M3761,3,FALSE)</f>
        <v>5.19</v>
      </c>
      <c r="E1421" s="35" t="str">
        <f>VLOOKUP(A1421,'Medical Examinations'!A1419:M3761,4,FALSE)</f>
        <v>yes</v>
      </c>
      <c r="F1421" s="35" t="str">
        <f>VLOOKUP(A1421,'Medical Examinations'!A1419:M3761,5,FALSE)</f>
        <v>No</v>
      </c>
      <c r="G1421" s="35" t="str">
        <f>VLOOKUP(A1421,'Medical Examinations'!A1419:M3761,6,FALSE)</f>
        <v>No</v>
      </c>
      <c r="H1421" s="35">
        <f>VLOOKUP(A1421,'Medical Examinations'!$A$2:$M$2344,7,FALSE)</f>
        <v>1</v>
      </c>
      <c r="I1421" s="35" t="str">
        <f>VLOOKUP(A1421,'Medical Examinations'!A1419:M3761,8,FALSE)</f>
        <v>No</v>
      </c>
      <c r="J1421" s="35" t="str">
        <f>VLOOKUP(A1421,'Medical Examinations'!A1419:M3761,9,FALSE)</f>
        <v>OVERWEIGHT</v>
      </c>
      <c r="K1421" s="35" t="str">
        <f>VLOOKUP(A1421,'Medical Examinations'!A1419:M3761,10,FALSE)</f>
        <v>NORMAL</v>
      </c>
      <c r="L1421" s="47">
        <f>VLOOKUP(A1421,'Hospitalisation Details'!A420:M2762,12,FALSE)</f>
        <v>32492</v>
      </c>
      <c r="M1421" s="34">
        <f>VLOOKUP(A306,'Hospitalisation Details'!A304:M2646,6,FALSE)</f>
        <v>31234.560000000001</v>
      </c>
      <c r="N1421" s="35" t="str">
        <f>VLOOKUP(A410,'Hospitalisation Details'!A408:M2750,7,FALSE)</f>
        <v>tier - 2</v>
      </c>
      <c r="O1421" s="35" t="str">
        <f>VLOOKUP(A422,'Hospitalisation Details'!A420:M2762,8,FALSE)</f>
        <v>tier - 1</v>
      </c>
      <c r="P1421" s="35" t="str">
        <f>VLOOKUP(A422,'Hospitalisation Details'!A420:M2762,9,FALSE)</f>
        <v>R1024</v>
      </c>
      <c r="Q1421" s="35">
        <f ca="1">VLOOKUP(A1421,'Hospitalisation Details'!A420:M2762,13,FALSE)</f>
        <v>36</v>
      </c>
      <c r="R1421" s="32"/>
    </row>
    <row r="1422" spans="1:18" ht="15.75" x14ac:dyDescent="0.25">
      <c r="A1422" s="42" t="s">
        <v>942</v>
      </c>
      <c r="B1422" s="35" t="str">
        <f>VLOOKUP(A1422,'Customer Names'!A1419:D3754,3,FALSE)</f>
        <v>Waliaula</v>
      </c>
      <c r="C1422" s="35">
        <f>VLOOKUP(A1422,'Medical Examinations'!A1420:M3762,2,FALSE)</f>
        <v>39.01</v>
      </c>
      <c r="D1422" s="35">
        <f>VLOOKUP(A1422,'Medical Examinations'!A1420:M3762,3,FALSE)</f>
        <v>5.37</v>
      </c>
      <c r="E1422" s="35" t="str">
        <f>VLOOKUP(A1422,'Medical Examinations'!A1420:M3762,4,FALSE)</f>
        <v>yes</v>
      </c>
      <c r="F1422" s="35" t="str">
        <f>VLOOKUP(A1422,'Medical Examinations'!A1420:M3762,5,FALSE)</f>
        <v>No</v>
      </c>
      <c r="G1422" s="35" t="str">
        <f>VLOOKUP(A1422,'Medical Examinations'!A1420:M3762,6,FALSE)</f>
        <v>No</v>
      </c>
      <c r="H1422" s="35">
        <f>VLOOKUP(A1422,'Medical Examinations'!$A$2:$M$2344,7,FALSE)</f>
        <v>0</v>
      </c>
      <c r="I1422" s="35" t="str">
        <f>VLOOKUP(A1422,'Medical Examinations'!A1420:M3762,8,FALSE)</f>
        <v>No</v>
      </c>
      <c r="J1422" s="35" t="str">
        <f>VLOOKUP(A1422,'Medical Examinations'!A1420:M3762,9,FALSE)</f>
        <v>OBESITY</v>
      </c>
      <c r="K1422" s="35" t="str">
        <f>VLOOKUP(A1422,'Medical Examinations'!A1420:M3762,10,FALSE)</f>
        <v>NORMAL</v>
      </c>
      <c r="L1422" s="47">
        <f>VLOOKUP(A1422,'Hospitalisation Details'!A421:M2763,12,FALSE)</f>
        <v>35230</v>
      </c>
      <c r="M1422" s="34">
        <f>VLOOKUP(A307,'Hospitalisation Details'!A305:M2647,6,FALSE)</f>
        <v>31196.61</v>
      </c>
      <c r="N1422" s="35" t="str">
        <f>VLOOKUP(A411,'Hospitalisation Details'!A409:M2751,7,FALSE)</f>
        <v>tier - 2</v>
      </c>
      <c r="O1422" s="35" t="str">
        <f>VLOOKUP(A423,'Hospitalisation Details'!A421:M2763,8,FALSE)</f>
        <v>tier - 3</v>
      </c>
      <c r="P1422" s="35" t="str">
        <f>VLOOKUP(A423,'Hospitalisation Details'!A421:M2763,9,FALSE)</f>
        <v>R1013</v>
      </c>
      <c r="Q1422" s="35">
        <f ca="1">VLOOKUP(A1422,'Hospitalisation Details'!A421:M2763,13,FALSE)</f>
        <v>28</v>
      </c>
      <c r="R1422" s="32"/>
    </row>
    <row r="1423" spans="1:18" ht="15.75" x14ac:dyDescent="0.25">
      <c r="A1423" s="43" t="s">
        <v>941</v>
      </c>
      <c r="B1423" s="35" t="str">
        <f>VLOOKUP(A1423,'Customer Names'!A1420:D3755,3,FALSE)</f>
        <v>Blackshear</v>
      </c>
      <c r="C1423" s="35">
        <f>VLOOKUP(A1423,'Medical Examinations'!A1421:M3763,2,FALSE)</f>
        <v>18.989999999999998</v>
      </c>
      <c r="D1423" s="35">
        <f>VLOOKUP(A1423,'Medical Examinations'!A1421:M3763,3,FALSE)</f>
        <v>10.82</v>
      </c>
      <c r="E1423" s="35" t="str">
        <f>VLOOKUP(A1423,'Medical Examinations'!A1421:M3763,4,FALSE)</f>
        <v>yes</v>
      </c>
      <c r="F1423" s="35" t="str">
        <f>VLOOKUP(A1423,'Medical Examinations'!A1421:M3763,5,FALSE)</f>
        <v>No</v>
      </c>
      <c r="G1423" s="35" t="str">
        <f>VLOOKUP(A1423,'Medical Examinations'!A1421:M3763,6,FALSE)</f>
        <v>No</v>
      </c>
      <c r="H1423" s="35">
        <f>VLOOKUP(A1423,'Medical Examinations'!$A$2:$M$2344,7,FALSE)</f>
        <v>0</v>
      </c>
      <c r="I1423" s="35" t="str">
        <f>VLOOKUP(A1423,'Medical Examinations'!A1421:M3763,8,FALSE)</f>
        <v>No</v>
      </c>
      <c r="J1423" s="35" t="str">
        <f>VLOOKUP(A1423,'Medical Examinations'!A1421:M3763,9,FALSE)</f>
        <v>NORMAL WEIGHT</v>
      </c>
      <c r="K1423" s="35" t="str">
        <f>VLOOKUP(A1423,'Medical Examinations'!A1421:M3763,10,FALSE)</f>
        <v>DIABETES</v>
      </c>
      <c r="L1423" s="47">
        <f>VLOOKUP(A1423,'Hospitalisation Details'!A422:M2764,12,FALSE)</f>
        <v>24688</v>
      </c>
      <c r="M1423" s="34">
        <f>VLOOKUP(A308,'Hospitalisation Details'!A306:M2648,6,FALSE)</f>
        <v>30942.19</v>
      </c>
      <c r="N1423" s="35" t="str">
        <f>VLOOKUP(A412,'Hospitalisation Details'!A410:M2752,7,FALSE)</f>
        <v>tier - 2</v>
      </c>
      <c r="O1423" s="35" t="str">
        <f>VLOOKUP(A424,'Hospitalisation Details'!A422:M2764,8,FALSE)</f>
        <v>tier - 2</v>
      </c>
      <c r="P1423" s="35" t="str">
        <f>VLOOKUP(A424,'Hospitalisation Details'!A422:M2764,9,FALSE)</f>
        <v>R1011</v>
      </c>
      <c r="Q1423" s="35">
        <f ca="1">VLOOKUP(A1423,'Hospitalisation Details'!A422:M2764,13,FALSE)</f>
        <v>57</v>
      </c>
      <c r="R1423" s="32"/>
    </row>
    <row r="1424" spans="1:18" ht="15.75" x14ac:dyDescent="0.25">
      <c r="A1424" s="42" t="s">
        <v>940</v>
      </c>
      <c r="B1424" s="35" t="str">
        <f>VLOOKUP(A1424,'Customer Names'!A1421:D3756,3,FALSE)</f>
        <v>Nettik</v>
      </c>
      <c r="C1424" s="35">
        <f>VLOOKUP(A1424,'Medical Examinations'!A1422:M3764,2,FALSE)</f>
        <v>42.3</v>
      </c>
      <c r="D1424" s="35">
        <f>VLOOKUP(A1424,'Medical Examinations'!A1422:M3764,3,FALSE)</f>
        <v>6.06</v>
      </c>
      <c r="E1424" s="35" t="str">
        <f>VLOOKUP(A1424,'Medical Examinations'!A1422:M3764,4,FALSE)</f>
        <v>yes</v>
      </c>
      <c r="F1424" s="35" t="str">
        <f>VLOOKUP(A1424,'Medical Examinations'!A1422:M3764,5,FALSE)</f>
        <v>No</v>
      </c>
      <c r="G1424" s="35" t="str">
        <f>VLOOKUP(A1424,'Medical Examinations'!A1422:M3764,6,FALSE)</f>
        <v>No</v>
      </c>
      <c r="H1424" s="35">
        <f>VLOOKUP(A1424,'Medical Examinations'!$A$2:$M$2344,7,FALSE)</f>
        <v>0</v>
      </c>
      <c r="I1424" s="35" t="str">
        <f>VLOOKUP(A1424,'Medical Examinations'!A1422:M3764,8,FALSE)</f>
        <v>No</v>
      </c>
      <c r="J1424" s="35" t="str">
        <f>VLOOKUP(A1424,'Medical Examinations'!A1422:M3764,9,FALSE)</f>
        <v>OBESITY</v>
      </c>
      <c r="K1424" s="35" t="str">
        <f>VLOOKUP(A1424,'Medical Examinations'!A1422:M3764,10,FALSE)</f>
        <v>PREDIABETES</v>
      </c>
      <c r="L1424" s="47">
        <f>VLOOKUP(A1424,'Hospitalisation Details'!A423:M2765,12,FALSE)</f>
        <v>37043</v>
      </c>
      <c r="M1424" s="34">
        <f>VLOOKUP(A309,'Hospitalisation Details'!A307:M2649,6,FALSE)</f>
        <v>30763.01</v>
      </c>
      <c r="N1424" s="35" t="str">
        <f>VLOOKUP(A413,'Hospitalisation Details'!A411:M2753,7,FALSE)</f>
        <v>tier - 2</v>
      </c>
      <c r="O1424" s="35" t="str">
        <f>VLOOKUP(A425,'Hospitalisation Details'!A423:M2765,8,FALSE)</f>
        <v>tier - 2</v>
      </c>
      <c r="P1424" s="35" t="str">
        <f>VLOOKUP(A425,'Hospitalisation Details'!A423:M2765,9,FALSE)</f>
        <v>R1012</v>
      </c>
      <c r="Q1424" s="35">
        <f ca="1">VLOOKUP(A1424,'Hospitalisation Details'!A423:M2765,13,FALSE)</f>
        <v>23</v>
      </c>
      <c r="R1424" s="32"/>
    </row>
    <row r="1425" spans="1:18" ht="15.75" x14ac:dyDescent="0.25">
      <c r="A1425" s="43" t="s">
        <v>939</v>
      </c>
      <c r="B1425" s="35" t="str">
        <f>VLOOKUP(A1425,'Customer Names'!A1422:D3757,3,FALSE)</f>
        <v>Novales</v>
      </c>
      <c r="C1425" s="35">
        <f>VLOOKUP(A1425,'Medical Examinations'!A1423:M3765,2,FALSE)</f>
        <v>39.805</v>
      </c>
      <c r="D1425" s="35">
        <f>VLOOKUP(A1425,'Medical Examinations'!A1423:M3765,3,FALSE)</f>
        <v>5.91</v>
      </c>
      <c r="E1425" s="35" t="str">
        <f>VLOOKUP(A1425,'Medical Examinations'!A1423:M3765,4,FALSE)</f>
        <v>No</v>
      </c>
      <c r="F1425" s="35" t="str">
        <f>VLOOKUP(A1425,'Medical Examinations'!A1423:M3765,5,FALSE)</f>
        <v>No</v>
      </c>
      <c r="G1425" s="35" t="str">
        <f>VLOOKUP(A1425,'Medical Examinations'!A1423:M3765,6,FALSE)</f>
        <v>No</v>
      </c>
      <c r="H1425" s="35">
        <f>VLOOKUP(A1425,'Medical Examinations'!$A$2:$M$2344,7,FALSE)</f>
        <v>0</v>
      </c>
      <c r="I1425" s="35" t="str">
        <f>VLOOKUP(A1425,'Medical Examinations'!A1423:M3765,8,FALSE)</f>
        <v>No</v>
      </c>
      <c r="J1425" s="35" t="str">
        <f>VLOOKUP(A1425,'Medical Examinations'!A1423:M3765,9,FALSE)</f>
        <v>OBESITY</v>
      </c>
      <c r="K1425" s="35" t="str">
        <f>VLOOKUP(A1425,'Medical Examinations'!A1423:M3765,10,FALSE)</f>
        <v>PREDIABETES</v>
      </c>
      <c r="L1425" s="47">
        <f>VLOOKUP(A1425,'Hospitalisation Details'!A424:M2766,12,FALSE)</f>
        <v>28398</v>
      </c>
      <c r="M1425" s="34">
        <f>VLOOKUP(A310,'Hospitalisation Details'!A308:M2650,6,FALSE)</f>
        <v>30724.44</v>
      </c>
      <c r="N1425" s="35" t="str">
        <f>VLOOKUP(A414,'Hospitalisation Details'!A412:M2754,7,FALSE)</f>
        <v>tier - 2</v>
      </c>
      <c r="O1425" s="35" t="str">
        <f>VLOOKUP(A426,'Hospitalisation Details'!A424:M2766,8,FALSE)</f>
        <v>tier - 3</v>
      </c>
      <c r="P1425" s="35" t="str">
        <f>VLOOKUP(A426,'Hospitalisation Details'!A424:M2766,9,FALSE)</f>
        <v>R1011</v>
      </c>
      <c r="Q1425" s="35">
        <f ca="1">VLOOKUP(A1425,'Hospitalisation Details'!A424:M2766,13,FALSE)</f>
        <v>47</v>
      </c>
      <c r="R1425" s="32"/>
    </row>
    <row r="1426" spans="1:18" ht="15.75" x14ac:dyDescent="0.25">
      <c r="A1426" s="42" t="s">
        <v>938</v>
      </c>
      <c r="B1426" s="35" t="str">
        <f>VLOOKUP(A1426,'Customer Names'!A1423:D3758,3,FALSE)</f>
        <v>Rosauer</v>
      </c>
      <c r="C1426" s="35">
        <f>VLOOKUP(A1426,'Medical Examinations'!A1424:M3766,2,FALSE)</f>
        <v>33.700000000000003</v>
      </c>
      <c r="D1426" s="35">
        <f>VLOOKUP(A1426,'Medical Examinations'!A1424:M3766,3,FALSE)</f>
        <v>5.87</v>
      </c>
      <c r="E1426" s="35" t="str">
        <f>VLOOKUP(A1426,'Medical Examinations'!A1424:M3766,4,FALSE)</f>
        <v>No</v>
      </c>
      <c r="F1426" s="35" t="str">
        <f>VLOOKUP(A1426,'Medical Examinations'!A1424:M3766,5,FALSE)</f>
        <v>No</v>
      </c>
      <c r="G1426" s="35" t="str">
        <f>VLOOKUP(A1426,'Medical Examinations'!A1424:M3766,6,FALSE)</f>
        <v>No</v>
      </c>
      <c r="H1426" s="35">
        <f>VLOOKUP(A1426,'Medical Examinations'!$A$2:$M$2344,7,FALSE)</f>
        <v>0</v>
      </c>
      <c r="I1426" s="35" t="str">
        <f>VLOOKUP(A1426,'Medical Examinations'!A1424:M3766,8,FALSE)</f>
        <v>No</v>
      </c>
      <c r="J1426" s="35" t="str">
        <f>VLOOKUP(A1426,'Medical Examinations'!A1424:M3766,9,FALSE)</f>
        <v>OBESITY</v>
      </c>
      <c r="K1426" s="35" t="str">
        <f>VLOOKUP(A1426,'Medical Examinations'!A1424:M3766,10,FALSE)</f>
        <v>PREDIABETES</v>
      </c>
      <c r="L1426" s="47">
        <f>VLOOKUP(A1426,'Hospitalisation Details'!A425:M2767,12,FALSE)</f>
        <v>28393</v>
      </c>
      <c r="M1426" s="34">
        <f>VLOOKUP(A311,'Hospitalisation Details'!A309:M2651,6,FALSE)</f>
        <v>30697.71</v>
      </c>
      <c r="N1426" s="35" t="str">
        <f>VLOOKUP(A415,'Hospitalisation Details'!A413:M2755,7,FALSE)</f>
        <v>tier - 2</v>
      </c>
      <c r="O1426" s="35" t="str">
        <f>VLOOKUP(A427,'Hospitalisation Details'!A425:M2767,8,FALSE)</f>
        <v>tier - 2</v>
      </c>
      <c r="P1426" s="35" t="str">
        <f>VLOOKUP(A427,'Hospitalisation Details'!A425:M2767,9,FALSE)</f>
        <v>R1013</v>
      </c>
      <c r="Q1426" s="35">
        <f ca="1">VLOOKUP(A1426,'Hospitalisation Details'!A425:M2767,13,FALSE)</f>
        <v>47</v>
      </c>
      <c r="R1426" s="32"/>
    </row>
    <row r="1427" spans="1:18" ht="15.75" x14ac:dyDescent="0.25">
      <c r="A1427" s="43" t="s">
        <v>937</v>
      </c>
      <c r="B1427" s="35" t="str">
        <f>VLOOKUP(A1427,'Customer Names'!A1424:D3759,3,FALSE)</f>
        <v>Ryder</v>
      </c>
      <c r="C1427" s="35">
        <f>VLOOKUP(A1427,'Medical Examinations'!A1425:M3767,2,FALSE)</f>
        <v>36.195</v>
      </c>
      <c r="D1427" s="35">
        <f>VLOOKUP(A1427,'Medical Examinations'!A1425:M3767,3,FALSE)</f>
        <v>6.22</v>
      </c>
      <c r="E1427" s="35" t="str">
        <f>VLOOKUP(A1427,'Medical Examinations'!A1425:M3767,4,FALSE)</f>
        <v>No</v>
      </c>
      <c r="F1427" s="35" t="str">
        <f>VLOOKUP(A1427,'Medical Examinations'!A1425:M3767,5,FALSE)</f>
        <v>No</v>
      </c>
      <c r="G1427" s="35" t="str">
        <f>VLOOKUP(A1427,'Medical Examinations'!A1425:M3767,6,FALSE)</f>
        <v>No</v>
      </c>
      <c r="H1427" s="35">
        <f>VLOOKUP(A1427,'Medical Examinations'!$A$2:$M$2344,7,FALSE)</f>
        <v>0</v>
      </c>
      <c r="I1427" s="35" t="str">
        <f>VLOOKUP(A1427,'Medical Examinations'!A1425:M3767,8,FALSE)</f>
        <v>No</v>
      </c>
      <c r="J1427" s="35" t="str">
        <f>VLOOKUP(A1427,'Medical Examinations'!A1425:M3767,9,FALSE)</f>
        <v>OBESITY</v>
      </c>
      <c r="K1427" s="35" t="str">
        <f>VLOOKUP(A1427,'Medical Examinations'!A1425:M3767,10,FALSE)</f>
        <v>PREDIABETES</v>
      </c>
      <c r="L1427" s="47">
        <f>VLOOKUP(A1427,'Hospitalisation Details'!A426:M2768,12,FALSE)</f>
        <v>29409</v>
      </c>
      <c r="M1427" s="34">
        <f>VLOOKUP(A312,'Hospitalisation Details'!A310:M2652,6,FALSE)</f>
        <v>30625.65</v>
      </c>
      <c r="N1427" s="35" t="str">
        <f>VLOOKUP(A416,'Hospitalisation Details'!A414:M2756,7,FALSE)</f>
        <v>tier - 2</v>
      </c>
      <c r="O1427" s="35" t="str">
        <f>VLOOKUP(A428,'Hospitalisation Details'!A426:M2768,8,FALSE)</f>
        <v>tier - 2</v>
      </c>
      <c r="P1427" s="35" t="str">
        <f>VLOOKUP(A428,'Hospitalisation Details'!A426:M2768,9,FALSE)</f>
        <v>R1012</v>
      </c>
      <c r="Q1427" s="35">
        <f ca="1">VLOOKUP(A1427,'Hospitalisation Details'!A426:M2768,13,FALSE)</f>
        <v>44</v>
      </c>
      <c r="R1427" s="32"/>
    </row>
    <row r="1428" spans="1:18" ht="15.75" x14ac:dyDescent="0.25">
      <c r="A1428" s="42" t="s">
        <v>936</v>
      </c>
      <c r="B1428" s="35" t="str">
        <f>VLOOKUP(A1428,'Customer Names'!A1425:D3760,3,FALSE)</f>
        <v>Larsen</v>
      </c>
      <c r="C1428" s="35">
        <f>VLOOKUP(A1428,'Medical Examinations'!A1426:M3768,2,FALSE)</f>
        <v>32.6</v>
      </c>
      <c r="D1428" s="35">
        <f>VLOOKUP(A1428,'Medical Examinations'!A1426:M3768,3,FALSE)</f>
        <v>5.73</v>
      </c>
      <c r="E1428" s="35" t="str">
        <f>VLOOKUP(A1428,'Medical Examinations'!A1426:M3768,4,FALSE)</f>
        <v>No</v>
      </c>
      <c r="F1428" s="35" t="str">
        <f>VLOOKUP(A1428,'Medical Examinations'!A1426:M3768,5,FALSE)</f>
        <v>No</v>
      </c>
      <c r="G1428" s="35" t="str">
        <f>VLOOKUP(A1428,'Medical Examinations'!A1426:M3768,6,FALSE)</f>
        <v>Yes</v>
      </c>
      <c r="H1428" s="35">
        <f>VLOOKUP(A1428,'Medical Examinations'!$A$2:$M$2344,7,FALSE)</f>
        <v>1</v>
      </c>
      <c r="I1428" s="35" t="str">
        <f>VLOOKUP(A1428,'Medical Examinations'!A1426:M3768,8,FALSE)</f>
        <v>No</v>
      </c>
      <c r="J1428" s="35" t="str">
        <f>VLOOKUP(A1428,'Medical Examinations'!A1426:M3768,9,FALSE)</f>
        <v>OBESITY</v>
      </c>
      <c r="K1428" s="35" t="str">
        <f>VLOOKUP(A1428,'Medical Examinations'!A1426:M3768,10,FALSE)</f>
        <v>PREDIABETES</v>
      </c>
      <c r="L1428" s="47">
        <f>VLOOKUP(A1428,'Hospitalisation Details'!A427:M2769,12,FALSE)</f>
        <v>29099</v>
      </c>
      <c r="M1428" s="34">
        <f>VLOOKUP(A313,'Hospitalisation Details'!A311:M2653,6,FALSE)</f>
        <v>30530.5</v>
      </c>
      <c r="N1428" s="35" t="str">
        <f>VLOOKUP(A417,'Hospitalisation Details'!A415:M2757,7,FALSE)</f>
        <v>tier - 2</v>
      </c>
      <c r="O1428" s="35" t="str">
        <f>VLOOKUP(A429,'Hospitalisation Details'!A427:M2769,8,FALSE)</f>
        <v>tier - 3</v>
      </c>
      <c r="P1428" s="35" t="str">
        <f>VLOOKUP(A429,'Hospitalisation Details'!A427:M2769,9,FALSE)</f>
        <v>R1012</v>
      </c>
      <c r="Q1428" s="35">
        <f ca="1">VLOOKUP(A1428,'Hospitalisation Details'!A427:M2769,13,FALSE)</f>
        <v>45</v>
      </c>
      <c r="R1428" s="32"/>
    </row>
    <row r="1429" spans="1:18" ht="15.75" x14ac:dyDescent="0.25">
      <c r="A1429" s="43" t="s">
        <v>935</v>
      </c>
      <c r="B1429" s="35" t="str">
        <f>VLOOKUP(A1429,'Customer Names'!A1426:D3761,3,FALSE)</f>
        <v>Keate</v>
      </c>
      <c r="C1429" s="35">
        <f>VLOOKUP(A1429,'Medical Examinations'!A1427:M3769,2,FALSE)</f>
        <v>30.2</v>
      </c>
      <c r="D1429" s="35">
        <f>VLOOKUP(A1429,'Medical Examinations'!A1427:M3769,3,FALSE)</f>
        <v>5.7</v>
      </c>
      <c r="E1429" s="35" t="str">
        <f>VLOOKUP(A1429,'Medical Examinations'!A1427:M3769,4,FALSE)</f>
        <v>No</v>
      </c>
      <c r="F1429" s="35" t="str">
        <f>VLOOKUP(A1429,'Medical Examinations'!A1427:M3769,5,FALSE)</f>
        <v>No</v>
      </c>
      <c r="G1429" s="35" t="str">
        <f>VLOOKUP(A1429,'Medical Examinations'!A1427:M3769,6,FALSE)</f>
        <v>No</v>
      </c>
      <c r="H1429" s="35">
        <f>VLOOKUP(A1429,'Medical Examinations'!$A$2:$M$2344,7,FALSE)</f>
        <v>0</v>
      </c>
      <c r="I1429" s="35" t="str">
        <f>VLOOKUP(A1429,'Medical Examinations'!A1427:M3769,8,FALSE)</f>
        <v>No</v>
      </c>
      <c r="J1429" s="35" t="str">
        <f>VLOOKUP(A1429,'Medical Examinations'!A1427:M3769,9,FALSE)</f>
        <v>OBESITY</v>
      </c>
      <c r="K1429" s="35" t="str">
        <f>VLOOKUP(A1429,'Medical Examinations'!A1427:M3769,10,FALSE)</f>
        <v>PREDIABETES</v>
      </c>
      <c r="L1429" s="47">
        <f>VLOOKUP(A1429,'Hospitalisation Details'!A428:M2770,12,FALSE)</f>
        <v>28362</v>
      </c>
      <c r="M1429" s="34">
        <f>VLOOKUP(A314,'Hospitalisation Details'!A312:M2654,6,FALSE)</f>
        <v>30457.37</v>
      </c>
      <c r="N1429" s="35" t="str">
        <f>VLOOKUP(A418,'Hospitalisation Details'!A416:M2758,7,FALSE)</f>
        <v>tier - 2</v>
      </c>
      <c r="O1429" s="35" t="str">
        <f>VLOOKUP(A430,'Hospitalisation Details'!A428:M2770,8,FALSE)</f>
        <v>tier - 1</v>
      </c>
      <c r="P1429" s="35" t="str">
        <f>VLOOKUP(A430,'Hospitalisation Details'!A428:M2770,9,FALSE)</f>
        <v>R1011</v>
      </c>
      <c r="Q1429" s="35">
        <f ca="1">VLOOKUP(A1429,'Hospitalisation Details'!A428:M2770,13,FALSE)</f>
        <v>47</v>
      </c>
      <c r="R1429" s="32"/>
    </row>
    <row r="1430" spans="1:18" ht="15.75" x14ac:dyDescent="0.25">
      <c r="A1430" s="42" t="s">
        <v>934</v>
      </c>
      <c r="B1430" s="35" t="str">
        <f>VLOOKUP(A1430,'Customer Names'!A1427:D3762,3,FALSE)</f>
        <v>Williams</v>
      </c>
      <c r="C1430" s="35">
        <f>VLOOKUP(A1430,'Medical Examinations'!A1428:M3770,2,FALSE)</f>
        <v>27.645</v>
      </c>
      <c r="D1430" s="35">
        <f>VLOOKUP(A1430,'Medical Examinations'!A1428:M3770,3,FALSE)</f>
        <v>9.91</v>
      </c>
      <c r="E1430" s="35" t="str">
        <f>VLOOKUP(A1430,'Medical Examinations'!A1428:M3770,4,FALSE)</f>
        <v>No</v>
      </c>
      <c r="F1430" s="35" t="str">
        <f>VLOOKUP(A1430,'Medical Examinations'!A1428:M3770,5,FALSE)</f>
        <v>No</v>
      </c>
      <c r="G1430" s="35" t="str">
        <f>VLOOKUP(A1430,'Medical Examinations'!A1428:M3770,6,FALSE)</f>
        <v>No</v>
      </c>
      <c r="H1430" s="35">
        <f>VLOOKUP(A1430,'Medical Examinations'!$A$2:$M$2344,7,FALSE)</f>
        <v>0</v>
      </c>
      <c r="I1430" s="35" t="str">
        <f>VLOOKUP(A1430,'Medical Examinations'!A1428:M3770,8,FALSE)</f>
        <v>No</v>
      </c>
      <c r="J1430" s="35" t="str">
        <f>VLOOKUP(A1430,'Medical Examinations'!A1428:M3770,9,FALSE)</f>
        <v>OVERWEIGHT</v>
      </c>
      <c r="K1430" s="35" t="str">
        <f>VLOOKUP(A1430,'Medical Examinations'!A1428:M3770,10,FALSE)</f>
        <v>DIABETES</v>
      </c>
      <c r="L1430" s="47">
        <f>VLOOKUP(A1430,'Hospitalisation Details'!A429:M2771,12,FALSE)</f>
        <v>28826</v>
      </c>
      <c r="M1430" s="34">
        <f>VLOOKUP(A315,'Hospitalisation Details'!A313:M2655,6,FALSE)</f>
        <v>30422.03</v>
      </c>
      <c r="N1430" s="35" t="str">
        <f>VLOOKUP(A419,'Hospitalisation Details'!A417:M2759,7,FALSE)</f>
        <v>tier - 2</v>
      </c>
      <c r="O1430" s="35" t="str">
        <f>VLOOKUP(A431,'Hospitalisation Details'!A429:M2771,8,FALSE)</f>
        <v>tier - 1</v>
      </c>
      <c r="P1430" s="35" t="str">
        <f>VLOOKUP(A431,'Hospitalisation Details'!A429:M2771,9,FALSE)</f>
        <v>R1011</v>
      </c>
      <c r="Q1430" s="35">
        <f ca="1">VLOOKUP(A1430,'Hospitalisation Details'!A429:M2771,13,FALSE)</f>
        <v>46</v>
      </c>
      <c r="R1430" s="32"/>
    </row>
    <row r="1431" spans="1:18" ht="15.75" x14ac:dyDescent="0.25">
      <c r="A1431" s="43" t="s">
        <v>933</v>
      </c>
      <c r="B1431" s="35" t="str">
        <f>VLOOKUP(A1431,'Customer Names'!A1428:D3763,3,FALSE)</f>
        <v>Starosciak</v>
      </c>
      <c r="C1431" s="35">
        <f>VLOOKUP(A1431,'Medical Examinations'!A1429:M3771,2,FALSE)</f>
        <v>26.41</v>
      </c>
      <c r="D1431" s="35">
        <f>VLOOKUP(A1431,'Medical Examinations'!A1429:M3771,3,FALSE)</f>
        <v>11.4</v>
      </c>
      <c r="E1431" s="35" t="str">
        <f>VLOOKUP(A1431,'Medical Examinations'!A1429:M3771,4,FALSE)</f>
        <v>No</v>
      </c>
      <c r="F1431" s="35" t="str">
        <f>VLOOKUP(A1431,'Medical Examinations'!A1429:M3771,5,FALSE)</f>
        <v>No</v>
      </c>
      <c r="G1431" s="35" t="str">
        <f>VLOOKUP(A1431,'Medical Examinations'!A1429:M3771,6,FALSE)</f>
        <v>No</v>
      </c>
      <c r="H1431" s="35">
        <f>VLOOKUP(A1431,'Medical Examinations'!$A$2:$M$2344,7,FALSE)</f>
        <v>0</v>
      </c>
      <c r="I1431" s="35" t="str">
        <f>VLOOKUP(A1431,'Medical Examinations'!A1429:M3771,8,FALSE)</f>
        <v>No</v>
      </c>
      <c r="J1431" s="35" t="str">
        <f>VLOOKUP(A1431,'Medical Examinations'!A1429:M3771,9,FALSE)</f>
        <v>OVERWEIGHT</v>
      </c>
      <c r="K1431" s="35" t="str">
        <f>VLOOKUP(A1431,'Medical Examinations'!A1429:M3771,10,FALSE)</f>
        <v>DIABETES</v>
      </c>
      <c r="L1431" s="47">
        <f>VLOOKUP(A1431,'Hospitalisation Details'!A430:M2772,12,FALSE)</f>
        <v>28806</v>
      </c>
      <c r="M1431" s="34">
        <f>VLOOKUP(A316,'Hospitalisation Details'!A314:M2656,6,FALSE)</f>
        <v>30409.53</v>
      </c>
      <c r="N1431" s="35" t="str">
        <f>VLOOKUP(A420,'Hospitalisation Details'!A418:M2760,7,FALSE)</f>
        <v>tier - 2</v>
      </c>
      <c r="O1431" s="35" t="str">
        <f>VLOOKUP(A432,'Hospitalisation Details'!A430:M2772,8,FALSE)</f>
        <v>tier - 1</v>
      </c>
      <c r="P1431" s="35" t="str">
        <f>VLOOKUP(A432,'Hospitalisation Details'!A430:M2772,9,FALSE)</f>
        <v>R1013</v>
      </c>
      <c r="Q1431" s="35">
        <f ca="1">VLOOKUP(A1431,'Hospitalisation Details'!A430:M2772,13,FALSE)</f>
        <v>46</v>
      </c>
      <c r="R1431" s="32"/>
    </row>
    <row r="1432" spans="1:18" ht="15.75" x14ac:dyDescent="0.25">
      <c r="A1432" s="42" t="s">
        <v>932</v>
      </c>
      <c r="B1432" s="35" t="str">
        <f>VLOOKUP(A1432,'Customer Names'!A1429:D3764,3,FALSE)</f>
        <v>Smith</v>
      </c>
      <c r="C1432" s="35">
        <f>VLOOKUP(A1432,'Medical Examinations'!A1430:M3772,2,FALSE)</f>
        <v>34.1</v>
      </c>
      <c r="D1432" s="35">
        <f>VLOOKUP(A1432,'Medical Examinations'!A1430:M3772,3,FALSE)</f>
        <v>6.29</v>
      </c>
      <c r="E1432" s="35" t="str">
        <f>VLOOKUP(A1432,'Medical Examinations'!A1430:M3772,4,FALSE)</f>
        <v>yes</v>
      </c>
      <c r="F1432" s="35" t="str">
        <f>VLOOKUP(A1432,'Medical Examinations'!A1430:M3772,5,FALSE)</f>
        <v>No</v>
      </c>
      <c r="G1432" s="35" t="str">
        <f>VLOOKUP(A1432,'Medical Examinations'!A1430:M3772,6,FALSE)</f>
        <v>Yes</v>
      </c>
      <c r="H1432" s="35">
        <f>VLOOKUP(A1432,'Medical Examinations'!$A$2:$M$2344,7,FALSE)</f>
        <v>1</v>
      </c>
      <c r="I1432" s="35" t="str">
        <f>VLOOKUP(A1432,'Medical Examinations'!A1430:M3772,8,FALSE)</f>
        <v>No</v>
      </c>
      <c r="J1432" s="35" t="str">
        <f>VLOOKUP(A1432,'Medical Examinations'!A1430:M3772,9,FALSE)</f>
        <v>OBESITY</v>
      </c>
      <c r="K1432" s="35" t="str">
        <f>VLOOKUP(A1432,'Medical Examinations'!A1430:M3772,10,FALSE)</f>
        <v>PREDIABETES</v>
      </c>
      <c r="L1432" s="47">
        <f>VLOOKUP(A1432,'Hospitalisation Details'!A431:M2773,12,FALSE)</f>
        <v>30578</v>
      </c>
      <c r="M1432" s="34">
        <f>VLOOKUP(A317,'Hospitalisation Details'!A315:M2657,6,FALSE)</f>
        <v>30366.93</v>
      </c>
      <c r="N1432" s="35" t="str">
        <f>VLOOKUP(A421,'Hospitalisation Details'!A419:M2761,7,FALSE)</f>
        <v>tier - 2</v>
      </c>
      <c r="O1432" s="35" t="str">
        <f>VLOOKUP(A433,'Hospitalisation Details'!A431:M2773,8,FALSE)</f>
        <v>tier - 1</v>
      </c>
      <c r="P1432" s="35" t="str">
        <f>VLOOKUP(A433,'Hospitalisation Details'!A431:M2773,9,FALSE)</f>
        <v>R1013</v>
      </c>
      <c r="Q1432" s="35">
        <f ca="1">VLOOKUP(A1432,'Hospitalisation Details'!A431:M2773,13,FALSE)</f>
        <v>41</v>
      </c>
      <c r="R1432" s="32"/>
    </row>
    <row r="1433" spans="1:18" ht="15.75" x14ac:dyDescent="0.25">
      <c r="A1433" s="43" t="s">
        <v>931</v>
      </c>
      <c r="B1433" s="35" t="str">
        <f>VLOOKUP(A1433,'Customer Names'!A1430:D3765,3,FALSE)</f>
        <v>Henderson</v>
      </c>
      <c r="C1433" s="35">
        <f>VLOOKUP(A1433,'Medical Examinations'!A1431:M3773,2,FALSE)</f>
        <v>17.3</v>
      </c>
      <c r="D1433" s="35">
        <f>VLOOKUP(A1433,'Medical Examinations'!A1431:M3773,3,FALSE)</f>
        <v>9.2799999999999994</v>
      </c>
      <c r="E1433" s="35" t="str">
        <f>VLOOKUP(A1433,'Medical Examinations'!A1431:M3773,4,FALSE)</f>
        <v>No</v>
      </c>
      <c r="F1433" s="35" t="str">
        <f>VLOOKUP(A1433,'Medical Examinations'!A1431:M3773,5,FALSE)</f>
        <v>No</v>
      </c>
      <c r="G1433" s="35" t="str">
        <f>VLOOKUP(A1433,'Medical Examinations'!A1431:M3773,6,FALSE)</f>
        <v>No</v>
      </c>
      <c r="H1433" s="35">
        <f>VLOOKUP(A1433,'Medical Examinations'!$A$2:$M$2344,7,FALSE)</f>
        <v>0</v>
      </c>
      <c r="I1433" s="35" t="str">
        <f>VLOOKUP(A1433,'Medical Examinations'!A1431:M3773,8,FALSE)</f>
        <v>No</v>
      </c>
      <c r="J1433" s="35" t="str">
        <f>VLOOKUP(A1433,'Medical Examinations'!A1431:M3773,9,FALSE)</f>
        <v>UNDERWEIGHT</v>
      </c>
      <c r="K1433" s="35" t="str">
        <f>VLOOKUP(A1433,'Medical Examinations'!A1431:M3773,10,FALSE)</f>
        <v>DIABETES</v>
      </c>
      <c r="L1433" s="47">
        <f>VLOOKUP(A1433,'Hospitalisation Details'!A432:M2774,12,FALSE)</f>
        <v>24081</v>
      </c>
      <c r="M1433" s="34">
        <f>VLOOKUP(A318,'Hospitalisation Details'!A316:M2658,6,FALSE)</f>
        <v>30328.27</v>
      </c>
      <c r="N1433" s="35" t="str">
        <f>VLOOKUP(A422,'Hospitalisation Details'!A420:M2762,7,FALSE)</f>
        <v>tier - 2</v>
      </c>
      <c r="O1433" s="35" t="str">
        <f>VLOOKUP(A434,'Hospitalisation Details'!A432:M2774,8,FALSE)</f>
        <v>tier - 2</v>
      </c>
      <c r="P1433" s="35" t="str">
        <f>VLOOKUP(A434,'Hospitalisation Details'!A432:M2774,9,FALSE)</f>
        <v>R1024</v>
      </c>
      <c r="Q1433" s="35">
        <f ca="1">VLOOKUP(A1433,'Hospitalisation Details'!A432:M2774,13,FALSE)</f>
        <v>59</v>
      </c>
      <c r="R1433" s="32"/>
    </row>
    <row r="1434" spans="1:18" ht="15.75" x14ac:dyDescent="0.25">
      <c r="A1434" s="42" t="s">
        <v>930</v>
      </c>
      <c r="B1434" s="35" t="str">
        <f>VLOOKUP(A1434,'Customer Names'!A1431:D3766,3,FALSE)</f>
        <v>Winkelman</v>
      </c>
      <c r="C1434" s="35">
        <f>VLOOKUP(A1434,'Medical Examinations'!A1432:M3774,2,FALSE)</f>
        <v>35.020000000000003</v>
      </c>
      <c r="D1434" s="35">
        <f>VLOOKUP(A1434,'Medical Examinations'!A1432:M3774,3,FALSE)</f>
        <v>4.78</v>
      </c>
      <c r="E1434" s="35" t="str">
        <f>VLOOKUP(A1434,'Medical Examinations'!A1432:M3774,4,FALSE)</f>
        <v>No</v>
      </c>
      <c r="F1434" s="35" t="str">
        <f>VLOOKUP(A1434,'Medical Examinations'!A1432:M3774,5,FALSE)</f>
        <v>No</v>
      </c>
      <c r="G1434" s="35" t="str">
        <f>VLOOKUP(A1434,'Medical Examinations'!A1432:M3774,6,FALSE)</f>
        <v>Yes</v>
      </c>
      <c r="H1434" s="35">
        <f>VLOOKUP(A1434,'Medical Examinations'!$A$2:$M$2344,7,FALSE)</f>
        <v>1</v>
      </c>
      <c r="I1434" s="35" t="str">
        <f>VLOOKUP(A1434,'Medical Examinations'!A1432:M3774,8,FALSE)</f>
        <v>No</v>
      </c>
      <c r="J1434" s="35" t="str">
        <f>VLOOKUP(A1434,'Medical Examinations'!A1432:M3774,9,FALSE)</f>
        <v>OBESITY</v>
      </c>
      <c r="K1434" s="35" t="str">
        <f>VLOOKUP(A1434,'Medical Examinations'!A1432:M3774,10,FALSE)</f>
        <v>NORMAL</v>
      </c>
      <c r="L1434" s="47">
        <f>VLOOKUP(A1434,'Hospitalisation Details'!A433:M2775,12,FALSE)</f>
        <v>34172</v>
      </c>
      <c r="M1434" s="34">
        <f>VLOOKUP(A319,'Hospitalisation Details'!A317:M2659,6,FALSE)</f>
        <v>30284.639999999999</v>
      </c>
      <c r="N1434" s="35" t="str">
        <f>VLOOKUP(A423,'Hospitalisation Details'!A421:M2763,7,FALSE)</f>
        <v>tier - 2</v>
      </c>
      <c r="O1434" s="35" t="str">
        <f>VLOOKUP(A435,'Hospitalisation Details'!A433:M2775,8,FALSE)</f>
        <v>tier - 2</v>
      </c>
      <c r="P1434" s="35" t="str">
        <f>VLOOKUP(A435,'Hospitalisation Details'!A433:M2775,9,FALSE)</f>
        <v>R1012</v>
      </c>
      <c r="Q1434" s="35">
        <f ca="1">VLOOKUP(A1434,'Hospitalisation Details'!A433:M2775,13,FALSE)</f>
        <v>31</v>
      </c>
      <c r="R1434" s="32"/>
    </row>
    <row r="1435" spans="1:18" ht="15.75" x14ac:dyDescent="0.25">
      <c r="A1435" s="43" t="s">
        <v>929</v>
      </c>
      <c r="B1435" s="35" t="str">
        <f>VLOOKUP(A1435,'Customer Names'!A1432:D3767,3,FALSE)</f>
        <v>Monette</v>
      </c>
      <c r="C1435" s="35">
        <f>VLOOKUP(A1435,'Medical Examinations'!A1433:M3775,2,FALSE)</f>
        <v>37.1</v>
      </c>
      <c r="D1435" s="35">
        <f>VLOOKUP(A1435,'Medical Examinations'!A1433:M3775,3,FALSE)</f>
        <v>8.8699999999999992</v>
      </c>
      <c r="E1435" s="35" t="str">
        <f>VLOOKUP(A1435,'Medical Examinations'!A1433:M3775,4,FALSE)</f>
        <v>yes</v>
      </c>
      <c r="F1435" s="35" t="str">
        <f>VLOOKUP(A1435,'Medical Examinations'!A1433:M3775,5,FALSE)</f>
        <v>No</v>
      </c>
      <c r="G1435" s="35" t="str">
        <f>VLOOKUP(A1435,'Medical Examinations'!A1433:M3775,6,FALSE)</f>
        <v>No</v>
      </c>
      <c r="H1435" s="35">
        <f>VLOOKUP(A1435,'Medical Examinations'!$A$2:$M$2344,7,FALSE)</f>
        <v>0</v>
      </c>
      <c r="I1435" s="35" t="str">
        <f>VLOOKUP(A1435,'Medical Examinations'!A1433:M3775,8,FALSE)</f>
        <v>No</v>
      </c>
      <c r="J1435" s="35" t="str">
        <f>VLOOKUP(A1435,'Medical Examinations'!A1433:M3775,9,FALSE)</f>
        <v>OBESITY</v>
      </c>
      <c r="K1435" s="35" t="str">
        <f>VLOOKUP(A1435,'Medical Examinations'!A1433:M3775,10,FALSE)</f>
        <v>DIABETES</v>
      </c>
      <c r="L1435" s="47">
        <f>VLOOKUP(A1435,'Hospitalisation Details'!A434:M2776,12,FALSE)</f>
        <v>29914</v>
      </c>
      <c r="M1435" s="34">
        <f>VLOOKUP(A320,'Hospitalisation Details'!A318:M2660,6,FALSE)</f>
        <v>30260</v>
      </c>
      <c r="N1435" s="35" t="str">
        <f>VLOOKUP(A424,'Hospitalisation Details'!A422:M2764,7,FALSE)</f>
        <v>tier - 2</v>
      </c>
      <c r="O1435" s="35" t="str">
        <f>VLOOKUP(A436,'Hospitalisation Details'!A434:M2776,8,FALSE)</f>
        <v>tier - 2</v>
      </c>
      <c r="P1435" s="35" t="str">
        <f>VLOOKUP(A436,'Hospitalisation Details'!A434:M2776,9,FALSE)</f>
        <v>R1012</v>
      </c>
      <c r="Q1435" s="35">
        <f ca="1">VLOOKUP(A1435,'Hospitalisation Details'!A434:M2776,13,FALSE)</f>
        <v>43</v>
      </c>
      <c r="R1435" s="32"/>
    </row>
    <row r="1436" spans="1:18" ht="15.75" x14ac:dyDescent="0.25">
      <c r="A1436" s="42" t="s">
        <v>928</v>
      </c>
      <c r="B1436" s="35" t="str">
        <f>VLOOKUP(A1436,'Customer Names'!A1433:D3768,3,FALSE)</f>
        <v>Kramer</v>
      </c>
      <c r="C1436" s="35">
        <f>VLOOKUP(A1436,'Medical Examinations'!A1434:M3776,2,FALSE)</f>
        <v>16.79</v>
      </c>
      <c r="D1436" s="35">
        <f>VLOOKUP(A1436,'Medical Examinations'!A1434:M3776,3,FALSE)</f>
        <v>11.4</v>
      </c>
      <c r="E1436" s="35" t="str">
        <f>VLOOKUP(A1436,'Medical Examinations'!A1434:M3776,4,FALSE)</f>
        <v>No</v>
      </c>
      <c r="F1436" s="35" t="str">
        <f>VLOOKUP(A1436,'Medical Examinations'!A1434:M3776,5,FALSE)</f>
        <v>No</v>
      </c>
      <c r="G1436" s="35" t="str">
        <f>VLOOKUP(A1436,'Medical Examinations'!A1434:M3776,6,FALSE)</f>
        <v>No</v>
      </c>
      <c r="H1436" s="35">
        <f>VLOOKUP(A1436,'Medical Examinations'!$A$2:$M$2344,7,FALSE)</f>
        <v>0</v>
      </c>
      <c r="I1436" s="35" t="str">
        <f>VLOOKUP(A1436,'Medical Examinations'!A1434:M3776,8,FALSE)</f>
        <v>No</v>
      </c>
      <c r="J1436" s="35" t="str">
        <f>VLOOKUP(A1436,'Medical Examinations'!A1434:M3776,9,FALSE)</f>
        <v>UNDERWEIGHT</v>
      </c>
      <c r="K1436" s="35" t="str">
        <f>VLOOKUP(A1436,'Medical Examinations'!A1434:M3776,10,FALSE)</f>
        <v>DIABETES</v>
      </c>
      <c r="L1436" s="47">
        <f>VLOOKUP(A1436,'Hospitalisation Details'!A435:M2777,12,FALSE)</f>
        <v>24085</v>
      </c>
      <c r="M1436" s="34">
        <f>VLOOKUP(A321,'Hospitalisation Details'!A319:M2661,6,FALSE)</f>
        <v>30184.94</v>
      </c>
      <c r="N1436" s="35" t="str">
        <f>VLOOKUP(A425,'Hospitalisation Details'!A423:M2765,7,FALSE)</f>
        <v>tier - 2</v>
      </c>
      <c r="O1436" s="35" t="str">
        <f>VLOOKUP(A437,'Hospitalisation Details'!A435:M2777,8,FALSE)</f>
        <v>tier - 3</v>
      </c>
      <c r="P1436" s="35" t="str">
        <f>VLOOKUP(A437,'Hospitalisation Details'!A435:M2777,9,FALSE)</f>
        <v>R1012</v>
      </c>
      <c r="Q1436" s="35">
        <f ca="1">VLOOKUP(A1436,'Hospitalisation Details'!A435:M2777,13,FALSE)</f>
        <v>59</v>
      </c>
      <c r="R1436" s="32"/>
    </row>
    <row r="1437" spans="1:18" ht="15.75" x14ac:dyDescent="0.25">
      <c r="A1437" s="43" t="s">
        <v>927</v>
      </c>
      <c r="B1437" s="35" t="str">
        <f>VLOOKUP(A1437,'Customer Names'!A1434:D3769,3,FALSE)</f>
        <v>Goldstein</v>
      </c>
      <c r="C1437" s="35">
        <f>VLOOKUP(A1437,'Medical Examinations'!A1435:M3777,2,FALSE)</f>
        <v>31.635000000000002</v>
      </c>
      <c r="D1437" s="35">
        <f>VLOOKUP(A1437,'Medical Examinations'!A1435:M3777,3,FALSE)</f>
        <v>9.1300000000000008</v>
      </c>
      <c r="E1437" s="35" t="str">
        <f>VLOOKUP(A1437,'Medical Examinations'!A1435:M3777,4,FALSE)</f>
        <v>yes</v>
      </c>
      <c r="F1437" s="35" t="str">
        <f>VLOOKUP(A1437,'Medical Examinations'!A1435:M3777,5,FALSE)</f>
        <v>No</v>
      </c>
      <c r="G1437" s="35" t="str">
        <f>VLOOKUP(A1437,'Medical Examinations'!A1435:M3777,6,FALSE)</f>
        <v>No</v>
      </c>
      <c r="H1437" s="35">
        <f>VLOOKUP(A1437,'Medical Examinations'!$A$2:$M$2344,7,FALSE)</f>
        <v>0</v>
      </c>
      <c r="I1437" s="35" t="str">
        <f>VLOOKUP(A1437,'Medical Examinations'!A1435:M3777,8,FALSE)</f>
        <v>No</v>
      </c>
      <c r="J1437" s="35" t="str">
        <f>VLOOKUP(A1437,'Medical Examinations'!A1435:M3777,9,FALSE)</f>
        <v>OBESITY</v>
      </c>
      <c r="K1437" s="35" t="str">
        <f>VLOOKUP(A1437,'Medical Examinations'!A1435:M3777,10,FALSE)</f>
        <v>DIABETES</v>
      </c>
      <c r="L1437" s="47">
        <f>VLOOKUP(A1437,'Hospitalisation Details'!A436:M2778,12,FALSE)</f>
        <v>29783</v>
      </c>
      <c r="M1437" s="34">
        <f>VLOOKUP(A322,'Hospitalisation Details'!A320:M2662,6,FALSE)</f>
        <v>30166.62</v>
      </c>
      <c r="N1437" s="35" t="str">
        <f>VLOOKUP(A426,'Hospitalisation Details'!A424:M2766,7,FALSE)</f>
        <v>tier - 2</v>
      </c>
      <c r="O1437" s="35" t="str">
        <f>VLOOKUP(A438,'Hospitalisation Details'!A436:M2778,8,FALSE)</f>
        <v>tier - 3</v>
      </c>
      <c r="P1437" s="35" t="str">
        <f>VLOOKUP(A438,'Hospitalisation Details'!A436:M2778,9,FALSE)</f>
        <v>R1012</v>
      </c>
      <c r="Q1437" s="35">
        <f ca="1">VLOOKUP(A1437,'Hospitalisation Details'!A436:M2778,13,FALSE)</f>
        <v>43</v>
      </c>
      <c r="R1437" s="32"/>
    </row>
    <row r="1438" spans="1:18" ht="15.75" x14ac:dyDescent="0.25">
      <c r="A1438" s="42" t="s">
        <v>926</v>
      </c>
      <c r="B1438" s="35" t="str">
        <f>VLOOKUP(A1438,'Customer Names'!A1435:D3770,3,FALSE)</f>
        <v>Gonzalez</v>
      </c>
      <c r="C1438" s="35">
        <f>VLOOKUP(A1438,'Medical Examinations'!A1436:M3778,2,FALSE)</f>
        <v>24.19</v>
      </c>
      <c r="D1438" s="35">
        <f>VLOOKUP(A1438,'Medical Examinations'!A1436:M3778,3,FALSE)</f>
        <v>6.22</v>
      </c>
      <c r="E1438" s="35" t="str">
        <f>VLOOKUP(A1438,'Medical Examinations'!A1436:M3778,4,FALSE)</f>
        <v>yes</v>
      </c>
      <c r="F1438" s="35" t="str">
        <f>VLOOKUP(A1438,'Medical Examinations'!A1436:M3778,5,FALSE)</f>
        <v>No</v>
      </c>
      <c r="G1438" s="35" t="str">
        <f>VLOOKUP(A1438,'Medical Examinations'!A1436:M3778,6,FALSE)</f>
        <v>Yes</v>
      </c>
      <c r="H1438" s="35">
        <f>VLOOKUP(A1438,'Medical Examinations'!$A$2:$M$2344,7,FALSE)</f>
        <v>1</v>
      </c>
      <c r="I1438" s="35" t="str">
        <f>VLOOKUP(A1438,'Medical Examinations'!A1436:M3778,8,FALSE)</f>
        <v>No</v>
      </c>
      <c r="J1438" s="35" t="str">
        <f>VLOOKUP(A1438,'Medical Examinations'!A1436:M3778,9,FALSE)</f>
        <v>NORMAL WEIGHT</v>
      </c>
      <c r="K1438" s="35" t="str">
        <f>VLOOKUP(A1438,'Medical Examinations'!A1436:M3778,10,FALSE)</f>
        <v>PREDIABETES</v>
      </c>
      <c r="L1438" s="47">
        <f>VLOOKUP(A1438,'Hospitalisation Details'!A437:M2779,12,FALSE)</f>
        <v>30488</v>
      </c>
      <c r="M1438" s="34">
        <f>VLOOKUP(A323,'Hospitalisation Details'!A321:M2663,6,FALSE)</f>
        <v>30134.75</v>
      </c>
      <c r="N1438" s="35" t="str">
        <f>VLOOKUP(A427,'Hospitalisation Details'!A425:M2767,7,FALSE)</f>
        <v>tier - 2</v>
      </c>
      <c r="O1438" s="35" t="str">
        <f>VLOOKUP(A439,'Hospitalisation Details'!A437:M2779,8,FALSE)</f>
        <v>tier - 2</v>
      </c>
      <c r="P1438" s="35" t="str">
        <f>VLOOKUP(A439,'Hospitalisation Details'!A437:M2779,9,FALSE)</f>
        <v>R1011</v>
      </c>
      <c r="Q1438" s="35">
        <f ca="1">VLOOKUP(A1438,'Hospitalisation Details'!A437:M2779,13,FALSE)</f>
        <v>41</v>
      </c>
      <c r="R1438" s="32"/>
    </row>
    <row r="1439" spans="1:18" ht="15.75" x14ac:dyDescent="0.25">
      <c r="A1439" s="43" t="s">
        <v>925</v>
      </c>
      <c r="B1439" s="35" t="str">
        <f>VLOOKUP(A1439,'Customer Names'!A1436:D3771,3,FALSE)</f>
        <v>Barrett</v>
      </c>
      <c r="C1439" s="35">
        <f>VLOOKUP(A1439,'Medical Examinations'!A1437:M3779,2,FALSE)</f>
        <v>35.29</v>
      </c>
      <c r="D1439" s="35">
        <f>VLOOKUP(A1439,'Medical Examinations'!A1437:M3779,3,FALSE)</f>
        <v>5.9</v>
      </c>
      <c r="E1439" s="35" t="str">
        <f>VLOOKUP(A1439,'Medical Examinations'!A1437:M3779,4,FALSE)</f>
        <v>No</v>
      </c>
      <c r="F1439" s="35" t="str">
        <f>VLOOKUP(A1439,'Medical Examinations'!A1437:M3779,5,FALSE)</f>
        <v>No</v>
      </c>
      <c r="G1439" s="35" t="str">
        <f>VLOOKUP(A1439,'Medical Examinations'!A1437:M3779,6,FALSE)</f>
        <v>Yes</v>
      </c>
      <c r="H1439" s="35">
        <f>VLOOKUP(A1439,'Medical Examinations'!$A$2:$M$2344,7,FALSE)</f>
        <v>1</v>
      </c>
      <c r="I1439" s="35" t="str">
        <f>VLOOKUP(A1439,'Medical Examinations'!A1437:M3779,8,FALSE)</f>
        <v>No</v>
      </c>
      <c r="J1439" s="35" t="str">
        <f>VLOOKUP(A1439,'Medical Examinations'!A1437:M3779,9,FALSE)</f>
        <v>OBESITY</v>
      </c>
      <c r="K1439" s="35" t="str">
        <f>VLOOKUP(A1439,'Medical Examinations'!A1437:M3779,10,FALSE)</f>
        <v>PREDIABETES</v>
      </c>
      <c r="L1439" s="47">
        <f>VLOOKUP(A1439,'Hospitalisation Details'!A438:M2780,12,FALSE)</f>
        <v>34247</v>
      </c>
      <c r="M1439" s="34">
        <f>VLOOKUP(A324,'Hospitalisation Details'!A322:M2664,6,FALSE)</f>
        <v>30095.97</v>
      </c>
      <c r="N1439" s="35" t="str">
        <f>VLOOKUP(A428,'Hospitalisation Details'!A426:M2768,7,FALSE)</f>
        <v>tier - 2</v>
      </c>
      <c r="O1439" s="35" t="str">
        <f>VLOOKUP(A440,'Hospitalisation Details'!A438:M2780,8,FALSE)</f>
        <v>tier - 2</v>
      </c>
      <c r="P1439" s="35" t="str">
        <f>VLOOKUP(A440,'Hospitalisation Details'!A438:M2780,9,FALSE)</f>
        <v>R1013</v>
      </c>
      <c r="Q1439" s="35">
        <f ca="1">VLOOKUP(A1439,'Hospitalisation Details'!A438:M2780,13,FALSE)</f>
        <v>31</v>
      </c>
      <c r="R1439" s="32"/>
    </row>
    <row r="1440" spans="1:18" ht="15.75" x14ac:dyDescent="0.25">
      <c r="A1440" s="42" t="s">
        <v>924</v>
      </c>
      <c r="B1440" s="35" t="str">
        <f>VLOOKUP(A1440,'Customer Names'!A1437:D3772,3,FALSE)</f>
        <v>Irwin</v>
      </c>
      <c r="C1440" s="35">
        <f>VLOOKUP(A1440,'Medical Examinations'!A1438:M3780,2,FALSE)</f>
        <v>35.299999999999997</v>
      </c>
      <c r="D1440" s="35">
        <f>VLOOKUP(A1440,'Medical Examinations'!A1438:M3780,3,FALSE)</f>
        <v>4.45</v>
      </c>
      <c r="E1440" s="35" t="str">
        <f>VLOOKUP(A1440,'Medical Examinations'!A1438:M3780,4,FALSE)</f>
        <v>No</v>
      </c>
      <c r="F1440" s="35" t="str">
        <f>VLOOKUP(A1440,'Medical Examinations'!A1438:M3780,5,FALSE)</f>
        <v>No</v>
      </c>
      <c r="G1440" s="35" t="str">
        <f>VLOOKUP(A1440,'Medical Examinations'!A1438:M3780,6,FALSE)</f>
        <v>No</v>
      </c>
      <c r="H1440" s="35">
        <f>VLOOKUP(A1440,'Medical Examinations'!$A$2:$M$2344,7,FALSE)</f>
        <v>0</v>
      </c>
      <c r="I1440" s="35" t="str">
        <f>VLOOKUP(A1440,'Medical Examinations'!A1438:M3780,8,FALSE)</f>
        <v>No</v>
      </c>
      <c r="J1440" s="35" t="str">
        <f>VLOOKUP(A1440,'Medical Examinations'!A1438:M3780,9,FALSE)</f>
        <v>OBESITY</v>
      </c>
      <c r="K1440" s="35" t="str">
        <f>VLOOKUP(A1440,'Medical Examinations'!A1438:M3780,10,FALSE)</f>
        <v>NORMAL</v>
      </c>
      <c r="L1440" s="47">
        <f>VLOOKUP(A1440,'Hospitalisation Details'!A439:M2781,12,FALSE)</f>
        <v>28460</v>
      </c>
      <c r="M1440" s="34">
        <f>VLOOKUP(A325,'Hospitalisation Details'!A323:M2665,6,FALSE)</f>
        <v>30063.58</v>
      </c>
      <c r="N1440" s="35" t="str">
        <f>VLOOKUP(A429,'Hospitalisation Details'!A427:M2769,7,FALSE)</f>
        <v>tier - 2</v>
      </c>
      <c r="O1440" s="35" t="str">
        <f>VLOOKUP(A441,'Hospitalisation Details'!A439:M2781,8,FALSE)</f>
        <v>tier - 3</v>
      </c>
      <c r="P1440" s="35" t="str">
        <f>VLOOKUP(A441,'Hospitalisation Details'!A439:M2781,9,FALSE)</f>
        <v>R1024</v>
      </c>
      <c r="Q1440" s="35">
        <f ca="1">VLOOKUP(A1440,'Hospitalisation Details'!A439:M2781,13,FALSE)</f>
        <v>47</v>
      </c>
      <c r="R1440" s="32"/>
    </row>
    <row r="1441" spans="1:18" ht="15.75" x14ac:dyDescent="0.25">
      <c r="A1441" s="43" t="s">
        <v>923</v>
      </c>
      <c r="B1441" s="35" t="str">
        <f>VLOOKUP(A1441,'Customer Names'!A1438:D3773,3,FALSE)</f>
        <v>Glenn</v>
      </c>
      <c r="C1441" s="35">
        <f>VLOOKUP(A1441,'Medical Examinations'!A1439:M3781,2,FALSE)</f>
        <v>35.64</v>
      </c>
      <c r="D1441" s="35">
        <f>VLOOKUP(A1441,'Medical Examinations'!A1439:M3781,3,FALSE)</f>
        <v>6.17</v>
      </c>
      <c r="E1441" s="35" t="str">
        <f>VLOOKUP(A1441,'Medical Examinations'!A1439:M3781,4,FALSE)</f>
        <v>No</v>
      </c>
      <c r="F1441" s="35" t="str">
        <f>VLOOKUP(A1441,'Medical Examinations'!A1439:M3781,5,FALSE)</f>
        <v>No</v>
      </c>
      <c r="G1441" s="35" t="str">
        <f>VLOOKUP(A1441,'Medical Examinations'!A1439:M3781,6,FALSE)</f>
        <v>Yes</v>
      </c>
      <c r="H1441" s="35">
        <f>VLOOKUP(A1441,'Medical Examinations'!$A$2:$M$2344,7,FALSE)</f>
        <v>1</v>
      </c>
      <c r="I1441" s="35" t="str">
        <f>VLOOKUP(A1441,'Medical Examinations'!A1439:M3781,8,FALSE)</f>
        <v>No</v>
      </c>
      <c r="J1441" s="35" t="str">
        <f>VLOOKUP(A1441,'Medical Examinations'!A1439:M3781,9,FALSE)</f>
        <v>OBESITY</v>
      </c>
      <c r="K1441" s="35" t="str">
        <f>VLOOKUP(A1441,'Medical Examinations'!A1439:M3781,10,FALSE)</f>
        <v>PREDIABETES</v>
      </c>
      <c r="L1441" s="47">
        <f>VLOOKUP(A1441,'Hospitalisation Details'!A440:M2782,12,FALSE)</f>
        <v>29032</v>
      </c>
      <c r="M1441" s="34">
        <f>VLOOKUP(A326,'Hospitalisation Details'!A324:M2666,6,FALSE)</f>
        <v>30026.87</v>
      </c>
      <c r="N1441" s="35" t="str">
        <f>VLOOKUP(A430,'Hospitalisation Details'!A428:M2770,7,FALSE)</f>
        <v>tier - 2</v>
      </c>
      <c r="O1441" s="35" t="str">
        <f>VLOOKUP(A442,'Hospitalisation Details'!A440:M2782,8,FALSE)</f>
        <v>tier - 2</v>
      </c>
      <c r="P1441" s="35" t="str">
        <f>VLOOKUP(A442,'Hospitalisation Details'!A440:M2782,9,FALSE)</f>
        <v>R1011</v>
      </c>
      <c r="Q1441" s="35">
        <f ca="1">VLOOKUP(A1441,'Hospitalisation Details'!A440:M2782,13,FALSE)</f>
        <v>45</v>
      </c>
      <c r="R1441" s="32"/>
    </row>
    <row r="1442" spans="1:18" ht="15.75" x14ac:dyDescent="0.25">
      <c r="A1442" s="42" t="s">
        <v>922</v>
      </c>
      <c r="B1442" s="35" t="str">
        <f>VLOOKUP(A1442,'Customer Names'!A1439:D3774,3,FALSE)</f>
        <v>O'Meara</v>
      </c>
      <c r="C1442" s="35">
        <f>VLOOKUP(A1442,'Medical Examinations'!A1440:M3782,2,FALSE)</f>
        <v>33.1</v>
      </c>
      <c r="D1442" s="35">
        <f>VLOOKUP(A1442,'Medical Examinations'!A1440:M3782,3,FALSE)</f>
        <v>4.93</v>
      </c>
      <c r="E1442" s="35" t="str">
        <f>VLOOKUP(A1442,'Medical Examinations'!A1440:M3782,4,FALSE)</f>
        <v>No</v>
      </c>
      <c r="F1442" s="35" t="str">
        <f>VLOOKUP(A1442,'Medical Examinations'!A1440:M3782,5,FALSE)</f>
        <v>No</v>
      </c>
      <c r="G1442" s="35" t="str">
        <f>VLOOKUP(A1442,'Medical Examinations'!A1440:M3782,6,FALSE)</f>
        <v>No</v>
      </c>
      <c r="H1442" s="35">
        <f>VLOOKUP(A1442,'Medical Examinations'!$A$2:$M$2344,7,FALSE)</f>
        <v>0</v>
      </c>
      <c r="I1442" s="35" t="str">
        <f>VLOOKUP(A1442,'Medical Examinations'!A1440:M3782,8,FALSE)</f>
        <v>No</v>
      </c>
      <c r="J1442" s="35" t="str">
        <f>VLOOKUP(A1442,'Medical Examinations'!A1440:M3782,9,FALSE)</f>
        <v>OBESITY</v>
      </c>
      <c r="K1442" s="35" t="str">
        <f>VLOOKUP(A1442,'Medical Examinations'!A1440:M3782,10,FALSE)</f>
        <v>NORMAL</v>
      </c>
      <c r="L1442" s="47">
        <f>VLOOKUP(A1442,'Hospitalisation Details'!A441:M2783,12,FALSE)</f>
        <v>28477</v>
      </c>
      <c r="M1442" s="34">
        <f>VLOOKUP(A327,'Hospitalisation Details'!A325:M2667,6,FALSE)</f>
        <v>29969.67</v>
      </c>
      <c r="N1442" s="35" t="str">
        <f>VLOOKUP(A431,'Hospitalisation Details'!A429:M2771,7,FALSE)</f>
        <v>tier - 2</v>
      </c>
      <c r="O1442" s="35" t="str">
        <f>VLOOKUP(A443,'Hospitalisation Details'!A441:M2783,8,FALSE)</f>
        <v>tier - 3</v>
      </c>
      <c r="P1442" s="35" t="str">
        <f>VLOOKUP(A443,'Hospitalisation Details'!A441:M2783,9,FALSE)</f>
        <v>R1024</v>
      </c>
      <c r="Q1442" s="35">
        <f ca="1">VLOOKUP(A1442,'Hospitalisation Details'!A441:M2783,13,FALSE)</f>
        <v>47</v>
      </c>
      <c r="R1442" s="32"/>
    </row>
    <row r="1443" spans="1:18" ht="15.75" x14ac:dyDescent="0.25">
      <c r="A1443" s="43" t="s">
        <v>921</v>
      </c>
      <c r="B1443" s="35" t="str">
        <f>VLOOKUP(A1443,'Customer Names'!A1440:D3775,3,FALSE)</f>
        <v>Budrow</v>
      </c>
      <c r="C1443" s="35">
        <f>VLOOKUP(A1443,'Medical Examinations'!A1441:M3783,2,FALSE)</f>
        <v>26.41</v>
      </c>
      <c r="D1443" s="35">
        <f>VLOOKUP(A1443,'Medical Examinations'!A1441:M3783,3,FALSE)</f>
        <v>7.32</v>
      </c>
      <c r="E1443" s="35" t="str">
        <f>VLOOKUP(A1443,'Medical Examinations'!A1441:M3783,4,FALSE)</f>
        <v>yes</v>
      </c>
      <c r="F1443" s="35" t="str">
        <f>VLOOKUP(A1443,'Medical Examinations'!A1441:M3783,5,FALSE)</f>
        <v>No</v>
      </c>
      <c r="G1443" s="35" t="str">
        <f>VLOOKUP(A1443,'Medical Examinations'!A1441:M3783,6,FALSE)</f>
        <v>No</v>
      </c>
      <c r="H1443" s="35">
        <f>VLOOKUP(A1443,'Medical Examinations'!$A$2:$M$2344,7,FALSE)</f>
        <v>1</v>
      </c>
      <c r="I1443" s="35" t="str">
        <f>VLOOKUP(A1443,'Medical Examinations'!A1441:M3783,8,FALSE)</f>
        <v>No</v>
      </c>
      <c r="J1443" s="35" t="str">
        <f>VLOOKUP(A1443,'Medical Examinations'!A1441:M3783,9,FALSE)</f>
        <v>OVERWEIGHT</v>
      </c>
      <c r="K1443" s="35" t="str">
        <f>VLOOKUP(A1443,'Medical Examinations'!A1441:M3783,10,FALSE)</f>
        <v>DIABETES</v>
      </c>
      <c r="L1443" s="47">
        <f>VLOOKUP(A1443,'Hospitalisation Details'!A442:M2784,12,FALSE)</f>
        <v>31578</v>
      </c>
      <c r="M1443" s="34">
        <f>VLOOKUP(A328,'Hospitalisation Details'!A326:M2668,6,FALSE)</f>
        <v>29933.75</v>
      </c>
      <c r="N1443" s="35" t="str">
        <f>VLOOKUP(A432,'Hospitalisation Details'!A430:M2772,7,FALSE)</f>
        <v>tier - 2</v>
      </c>
      <c r="O1443" s="35" t="str">
        <f>VLOOKUP(A444,'Hospitalisation Details'!A442:M2784,8,FALSE)</f>
        <v>tier - 3</v>
      </c>
      <c r="P1443" s="35" t="str">
        <f>VLOOKUP(A444,'Hospitalisation Details'!A442:M2784,9,FALSE)</f>
        <v>R1013</v>
      </c>
      <c r="Q1443" s="35">
        <f ca="1">VLOOKUP(A1443,'Hospitalisation Details'!A442:M2784,13,FALSE)</f>
        <v>38</v>
      </c>
      <c r="R1443" s="32"/>
    </row>
    <row r="1444" spans="1:18" ht="15.75" x14ac:dyDescent="0.25">
      <c r="A1444" s="42" t="s">
        <v>920</v>
      </c>
      <c r="B1444" s="35" t="str">
        <f>VLOOKUP(A1444,'Customer Names'!A1441:D3776,3,FALSE)</f>
        <v>Anderson</v>
      </c>
      <c r="C1444" s="35">
        <f>VLOOKUP(A1444,'Medical Examinations'!A1442:M3784,2,FALSE)</f>
        <v>29.9</v>
      </c>
      <c r="D1444" s="35">
        <f>VLOOKUP(A1444,'Medical Examinations'!A1442:M3784,3,FALSE)</f>
        <v>5.27</v>
      </c>
      <c r="E1444" s="35" t="str">
        <f>VLOOKUP(A1444,'Medical Examinations'!A1442:M3784,4,FALSE)</f>
        <v>No</v>
      </c>
      <c r="F1444" s="35" t="str">
        <f>VLOOKUP(A1444,'Medical Examinations'!A1442:M3784,5,FALSE)</f>
        <v>No</v>
      </c>
      <c r="G1444" s="35" t="str">
        <f>VLOOKUP(A1444,'Medical Examinations'!A1442:M3784,6,FALSE)</f>
        <v>Yes</v>
      </c>
      <c r="H1444" s="35">
        <f>VLOOKUP(A1444,'Medical Examinations'!$A$2:$M$2344,7,FALSE)</f>
        <v>1</v>
      </c>
      <c r="I1444" s="35" t="str">
        <f>VLOOKUP(A1444,'Medical Examinations'!A1442:M3784,8,FALSE)</f>
        <v>No</v>
      </c>
      <c r="J1444" s="35" t="str">
        <f>VLOOKUP(A1444,'Medical Examinations'!A1442:M3784,9,FALSE)</f>
        <v>OVERWEIGHT</v>
      </c>
      <c r="K1444" s="35" t="str">
        <f>VLOOKUP(A1444,'Medical Examinations'!A1442:M3784,10,FALSE)</f>
        <v>NORMAL</v>
      </c>
      <c r="L1444" s="47">
        <f>VLOOKUP(A1444,'Hospitalisation Details'!A443:M2785,12,FALSE)</f>
        <v>29117</v>
      </c>
      <c r="M1444" s="34">
        <f>VLOOKUP(A329,'Hospitalisation Details'!A327:M2669,6,FALSE)</f>
        <v>29929.56</v>
      </c>
      <c r="N1444" s="35" t="str">
        <f>VLOOKUP(A433,'Hospitalisation Details'!A431:M2773,7,FALSE)</f>
        <v>tier - 2</v>
      </c>
      <c r="O1444" s="35" t="str">
        <f>VLOOKUP(A445,'Hospitalisation Details'!A443:M2785,8,FALSE)</f>
        <v>tier - 3</v>
      </c>
      <c r="P1444" s="35" t="str">
        <f>VLOOKUP(A445,'Hospitalisation Details'!A443:M2785,9,FALSE)</f>
        <v>R1018</v>
      </c>
      <c r="Q1444" s="35">
        <f ca="1">VLOOKUP(A1444,'Hospitalisation Details'!A443:M2785,13,FALSE)</f>
        <v>45</v>
      </c>
      <c r="R1444" s="32"/>
    </row>
    <row r="1445" spans="1:18" ht="15.75" x14ac:dyDescent="0.25">
      <c r="A1445" s="43" t="s">
        <v>919</v>
      </c>
      <c r="B1445" s="35" t="str">
        <f>VLOOKUP(A1445,'Customer Names'!A1442:D3777,3,FALSE)</f>
        <v>Douglas</v>
      </c>
      <c r="C1445" s="35">
        <f>VLOOKUP(A1445,'Medical Examinations'!A1443:M3785,2,FALSE)</f>
        <v>25.24</v>
      </c>
      <c r="D1445" s="35">
        <f>VLOOKUP(A1445,'Medical Examinations'!A1443:M3785,3,FALSE)</f>
        <v>5.82</v>
      </c>
      <c r="E1445" s="35" t="str">
        <f>VLOOKUP(A1445,'Medical Examinations'!A1443:M3785,4,FALSE)</f>
        <v>No</v>
      </c>
      <c r="F1445" s="35" t="str">
        <f>VLOOKUP(A1445,'Medical Examinations'!A1443:M3785,5,FALSE)</f>
        <v>No</v>
      </c>
      <c r="G1445" s="35" t="str">
        <f>VLOOKUP(A1445,'Medical Examinations'!A1443:M3785,6,FALSE)</f>
        <v>No</v>
      </c>
      <c r="H1445" s="35">
        <f>VLOOKUP(A1445,'Medical Examinations'!$A$2:$M$2344,7,FALSE)</f>
        <v>1</v>
      </c>
      <c r="I1445" s="35" t="str">
        <f>VLOOKUP(A1445,'Medical Examinations'!A1443:M3785,8,FALSE)</f>
        <v>No</v>
      </c>
      <c r="J1445" s="35" t="str">
        <f>VLOOKUP(A1445,'Medical Examinations'!A1443:M3785,9,FALSE)</f>
        <v>OVERWEIGHT</v>
      </c>
      <c r="K1445" s="35" t="str">
        <f>VLOOKUP(A1445,'Medical Examinations'!A1443:M3785,10,FALSE)</f>
        <v>PREDIABETES</v>
      </c>
      <c r="L1445" s="47">
        <f>VLOOKUP(A1445,'Hospitalisation Details'!A444:M2786,12,FALSE)</f>
        <v>30888</v>
      </c>
      <c r="M1445" s="34">
        <f>VLOOKUP(A330,'Hospitalisation Details'!A328:M2670,6,FALSE)</f>
        <v>29899.25</v>
      </c>
      <c r="N1445" s="35" t="str">
        <f>VLOOKUP(A434,'Hospitalisation Details'!A432:M2774,7,FALSE)</f>
        <v>tier - 2</v>
      </c>
      <c r="O1445" s="35" t="str">
        <f>VLOOKUP(A446,'Hospitalisation Details'!A444:M2786,8,FALSE)</f>
        <v>tier - 2</v>
      </c>
      <c r="P1445" s="35" t="str">
        <f>VLOOKUP(A446,'Hospitalisation Details'!A444:M2786,9,FALSE)</f>
        <v>R1011</v>
      </c>
      <c r="Q1445" s="35">
        <f ca="1">VLOOKUP(A1445,'Hospitalisation Details'!A444:M2786,13,FALSE)</f>
        <v>40</v>
      </c>
      <c r="R1445" s="32"/>
    </row>
    <row r="1446" spans="1:18" ht="15.75" x14ac:dyDescent="0.25">
      <c r="A1446" s="42" t="s">
        <v>918</v>
      </c>
      <c r="B1446" s="35" t="str">
        <f>VLOOKUP(A1446,'Customer Names'!A1443:D3778,3,FALSE)</f>
        <v>Tecklenburg</v>
      </c>
      <c r="C1446" s="35">
        <f>VLOOKUP(A1446,'Medical Examinations'!A1444:M3786,2,FALSE)</f>
        <v>25.08</v>
      </c>
      <c r="D1446" s="35">
        <f>VLOOKUP(A1446,'Medical Examinations'!A1444:M3786,3,FALSE)</f>
        <v>5.8</v>
      </c>
      <c r="E1446" s="35" t="str">
        <f>VLOOKUP(A1446,'Medical Examinations'!A1444:M3786,4,FALSE)</f>
        <v>No</v>
      </c>
      <c r="F1446" s="35" t="str">
        <f>VLOOKUP(A1446,'Medical Examinations'!A1444:M3786,5,FALSE)</f>
        <v>No</v>
      </c>
      <c r="G1446" s="35" t="str">
        <f>VLOOKUP(A1446,'Medical Examinations'!A1444:M3786,6,FALSE)</f>
        <v>Yes</v>
      </c>
      <c r="H1446" s="35">
        <f>VLOOKUP(A1446,'Medical Examinations'!$A$2:$M$2344,7,FALSE)</f>
        <v>1</v>
      </c>
      <c r="I1446" s="35" t="str">
        <f>VLOOKUP(A1446,'Medical Examinations'!A1444:M3786,8,FALSE)</f>
        <v>No</v>
      </c>
      <c r="J1446" s="35" t="str">
        <f>VLOOKUP(A1446,'Medical Examinations'!A1444:M3786,9,FALSE)</f>
        <v>OVERWEIGHT</v>
      </c>
      <c r="K1446" s="35" t="str">
        <f>VLOOKUP(A1446,'Medical Examinations'!A1444:M3786,10,FALSE)</f>
        <v>PREDIABETES</v>
      </c>
      <c r="L1446" s="47">
        <f>VLOOKUP(A1446,'Hospitalisation Details'!A445:M2787,12,FALSE)</f>
        <v>29025</v>
      </c>
      <c r="M1446" s="34">
        <f>VLOOKUP(A331,'Hospitalisation Details'!A329:M2671,6,FALSE)</f>
        <v>29852.48</v>
      </c>
      <c r="N1446" s="35" t="str">
        <f>VLOOKUP(A435,'Hospitalisation Details'!A433:M2775,7,FALSE)</f>
        <v>tier - 2</v>
      </c>
      <c r="O1446" s="35" t="str">
        <f>VLOOKUP(A447,'Hospitalisation Details'!A445:M2787,8,FALSE)</f>
        <v>tier - 2</v>
      </c>
      <c r="P1446" s="35" t="str">
        <f>VLOOKUP(A447,'Hospitalisation Details'!A445:M2787,9,FALSE)</f>
        <v>R1013</v>
      </c>
      <c r="Q1446" s="35">
        <f ca="1">VLOOKUP(A1446,'Hospitalisation Details'!A445:M2787,13,FALSE)</f>
        <v>45</v>
      </c>
      <c r="R1446" s="32"/>
    </row>
    <row r="1447" spans="1:18" ht="15.75" x14ac:dyDescent="0.25">
      <c r="A1447" s="43" t="s">
        <v>917</v>
      </c>
      <c r="B1447" s="35" t="str">
        <f>VLOOKUP(A1447,'Customer Names'!A1444:D3779,3,FALSE)</f>
        <v>Baker</v>
      </c>
      <c r="C1447" s="35">
        <f>VLOOKUP(A1447,'Medical Examinations'!A1445:M3787,2,FALSE)</f>
        <v>29.164999999999999</v>
      </c>
      <c r="D1447" s="35">
        <f>VLOOKUP(A1447,'Medical Examinations'!A1445:M3787,3,FALSE)</f>
        <v>4.87</v>
      </c>
      <c r="E1447" s="35" t="str">
        <f>VLOOKUP(A1447,'Medical Examinations'!A1445:M3787,4,FALSE)</f>
        <v>No</v>
      </c>
      <c r="F1447" s="35" t="str">
        <f>VLOOKUP(A1447,'Medical Examinations'!A1445:M3787,5,FALSE)</f>
        <v>yes</v>
      </c>
      <c r="G1447" s="35" t="str">
        <f>VLOOKUP(A1447,'Medical Examinations'!A1445:M3787,6,FALSE)</f>
        <v>No</v>
      </c>
      <c r="H1447" s="35">
        <f>VLOOKUP(A1447,'Medical Examinations'!$A$2:$M$2344,7,FALSE)</f>
        <v>1</v>
      </c>
      <c r="I1447" s="35" t="str">
        <f>VLOOKUP(A1447,'Medical Examinations'!A1445:M3787,8,FALSE)</f>
        <v>No</v>
      </c>
      <c r="J1447" s="35" t="str">
        <f>VLOOKUP(A1447,'Medical Examinations'!A1445:M3787,9,FALSE)</f>
        <v>OVERWEIGHT</v>
      </c>
      <c r="K1447" s="35" t="str">
        <f>VLOOKUP(A1447,'Medical Examinations'!A1445:M3787,10,FALSE)</f>
        <v>NORMAL</v>
      </c>
      <c r="L1447" s="47">
        <f>VLOOKUP(A1447,'Hospitalisation Details'!A446:M2788,12,FALSE)</f>
        <v>38306</v>
      </c>
      <c r="M1447" s="34">
        <f>VLOOKUP(A332,'Hospitalisation Details'!A330:M2672,6,FALSE)</f>
        <v>29818.76</v>
      </c>
      <c r="N1447" s="35" t="str">
        <f>VLOOKUP(A436,'Hospitalisation Details'!A434:M2776,7,FALSE)</f>
        <v>tier - 2</v>
      </c>
      <c r="O1447" s="35" t="str">
        <f>VLOOKUP(A448,'Hospitalisation Details'!A446:M2788,8,FALSE)</f>
        <v>tier - 2</v>
      </c>
      <c r="P1447" s="35" t="str">
        <f>VLOOKUP(A448,'Hospitalisation Details'!A446:M2788,9,FALSE)</f>
        <v>R1024</v>
      </c>
      <c r="Q1447" s="35">
        <f ca="1">VLOOKUP(A1447,'Hospitalisation Details'!A446:M2788,13,FALSE)</f>
        <v>20</v>
      </c>
      <c r="R1447" s="32"/>
    </row>
    <row r="1448" spans="1:18" ht="15.75" x14ac:dyDescent="0.25">
      <c r="A1448" s="42" t="s">
        <v>916</v>
      </c>
      <c r="B1448" s="35" t="str">
        <f>VLOOKUP(A1448,'Customer Names'!A1445:D3780,3,FALSE)</f>
        <v>Schenck</v>
      </c>
      <c r="C1448" s="35">
        <f>VLOOKUP(A1448,'Medical Examinations'!A1446:M3788,2,FALSE)</f>
        <v>15.05</v>
      </c>
      <c r="D1448" s="35">
        <f>VLOOKUP(A1448,'Medical Examinations'!A1446:M3788,3,FALSE)</f>
        <v>8.1199999999999992</v>
      </c>
      <c r="E1448" s="35" t="str">
        <f>VLOOKUP(A1448,'Medical Examinations'!A1446:M3788,4,FALSE)</f>
        <v>No</v>
      </c>
      <c r="F1448" s="35" t="str">
        <f>VLOOKUP(A1448,'Medical Examinations'!A1446:M3788,5,FALSE)</f>
        <v>No</v>
      </c>
      <c r="G1448" s="35" t="str">
        <f>VLOOKUP(A1448,'Medical Examinations'!A1446:M3788,6,FALSE)</f>
        <v>No</v>
      </c>
      <c r="H1448" s="35">
        <f>VLOOKUP(A1448,'Medical Examinations'!$A$2:$M$2344,7,FALSE)</f>
        <v>0</v>
      </c>
      <c r="I1448" s="35" t="str">
        <f>VLOOKUP(A1448,'Medical Examinations'!A1446:M3788,8,FALSE)</f>
        <v>No</v>
      </c>
      <c r="J1448" s="35" t="str">
        <f>VLOOKUP(A1448,'Medical Examinations'!A1446:M3788,9,FALSE)</f>
        <v>UNDERWEIGHT</v>
      </c>
      <c r="K1448" s="35" t="str">
        <f>VLOOKUP(A1448,'Medical Examinations'!A1446:M3788,10,FALSE)</f>
        <v>DIABETES</v>
      </c>
      <c r="L1448" s="47">
        <f>VLOOKUP(A1448,'Hospitalisation Details'!A447:M2789,12,FALSE)</f>
        <v>23934</v>
      </c>
      <c r="M1448" s="34">
        <f>VLOOKUP(A333,'Hospitalisation Details'!A331:M2673,6,FALSE)</f>
        <v>29816.639999999999</v>
      </c>
      <c r="N1448" s="35" t="str">
        <f>VLOOKUP(A437,'Hospitalisation Details'!A435:M2777,7,FALSE)</f>
        <v>tier - 2</v>
      </c>
      <c r="O1448" s="35" t="str">
        <f>VLOOKUP(A449,'Hospitalisation Details'!A447:M2789,8,FALSE)</f>
        <v>tier - 1</v>
      </c>
      <c r="P1448" s="35" t="str">
        <f>VLOOKUP(A449,'Hospitalisation Details'!A447:M2789,9,FALSE)</f>
        <v>R1012</v>
      </c>
      <c r="Q1448" s="35">
        <f ca="1">VLOOKUP(A1448,'Hospitalisation Details'!A447:M2789,13,FALSE)</f>
        <v>59</v>
      </c>
      <c r="R1448" s="32"/>
    </row>
    <row r="1449" spans="1:18" ht="15.75" x14ac:dyDescent="0.25">
      <c r="A1449" s="43" t="s">
        <v>915</v>
      </c>
      <c r="B1449" s="35" t="str">
        <f>VLOOKUP(A1449,'Customer Names'!A1446:D3781,3,FALSE)</f>
        <v>Johnson</v>
      </c>
      <c r="C1449" s="35">
        <f>VLOOKUP(A1449,'Medical Examinations'!A1447:M3789,2,FALSE)</f>
        <v>19.95</v>
      </c>
      <c r="D1449" s="35">
        <f>VLOOKUP(A1449,'Medical Examinations'!A1447:M3789,3,FALSE)</f>
        <v>4.3600000000000003</v>
      </c>
      <c r="E1449" s="35" t="str">
        <f>VLOOKUP(A1449,'Medical Examinations'!A1447:M3789,4,FALSE)</f>
        <v>No</v>
      </c>
      <c r="F1449" s="35" t="str">
        <f>VLOOKUP(A1449,'Medical Examinations'!A1447:M3789,5,FALSE)</f>
        <v>No</v>
      </c>
      <c r="G1449" s="35" t="str">
        <f>VLOOKUP(A1449,'Medical Examinations'!A1447:M3789,6,FALSE)</f>
        <v>No</v>
      </c>
      <c r="H1449" s="35">
        <f>VLOOKUP(A1449,'Medical Examinations'!$A$2:$M$2344,7,FALSE)</f>
        <v>2</v>
      </c>
      <c r="I1449" s="35" t="str">
        <f>VLOOKUP(A1449,'Medical Examinations'!A1447:M3789,8,FALSE)</f>
        <v>No</v>
      </c>
      <c r="J1449" s="35" t="str">
        <f>VLOOKUP(A1449,'Medical Examinations'!A1447:M3789,9,FALSE)</f>
        <v>NORMAL WEIGHT</v>
      </c>
      <c r="K1449" s="35" t="str">
        <f>VLOOKUP(A1449,'Medical Examinations'!A1447:M3789,10,FALSE)</f>
        <v>NORMAL</v>
      </c>
      <c r="L1449" s="47">
        <f>VLOOKUP(A1449,'Hospitalisation Details'!A448:M2790,12,FALSE)</f>
        <v>26522</v>
      </c>
      <c r="M1449" s="34">
        <f>VLOOKUP(A334,'Hospitalisation Details'!A332:M2674,6,FALSE)</f>
        <v>29760.6</v>
      </c>
      <c r="N1449" s="35" t="str">
        <f>VLOOKUP(A438,'Hospitalisation Details'!A436:M2778,7,FALSE)</f>
        <v>tier - 2</v>
      </c>
      <c r="O1449" s="35" t="str">
        <f>VLOOKUP(A450,'Hospitalisation Details'!A448:M2790,8,FALSE)</f>
        <v>tier - 2</v>
      </c>
      <c r="P1449" s="35" t="str">
        <f>VLOOKUP(A450,'Hospitalisation Details'!A448:M2790,9,FALSE)</f>
        <v>R1011</v>
      </c>
      <c r="Q1449" s="35">
        <f ca="1">VLOOKUP(A1449,'Hospitalisation Details'!A448:M2790,13,FALSE)</f>
        <v>52</v>
      </c>
      <c r="R1449" s="32"/>
    </row>
    <row r="1450" spans="1:18" ht="15.75" x14ac:dyDescent="0.25">
      <c r="A1450" s="42" t="s">
        <v>914</v>
      </c>
      <c r="B1450" s="35" t="str">
        <f>VLOOKUP(A1450,'Customer Names'!A1447:D3782,3,FALSE)</f>
        <v>Blendell</v>
      </c>
      <c r="C1450" s="35">
        <f>VLOOKUP(A1450,'Medical Examinations'!A1448:M3790,2,FALSE)</f>
        <v>16.66</v>
      </c>
      <c r="D1450" s="35">
        <f>VLOOKUP(A1450,'Medical Examinations'!A1448:M3790,3,FALSE)</f>
        <v>9.16</v>
      </c>
      <c r="E1450" s="35" t="str">
        <f>VLOOKUP(A1450,'Medical Examinations'!A1448:M3790,4,FALSE)</f>
        <v>No</v>
      </c>
      <c r="F1450" s="35" t="str">
        <f>VLOOKUP(A1450,'Medical Examinations'!A1448:M3790,5,FALSE)</f>
        <v>No</v>
      </c>
      <c r="G1450" s="35" t="str">
        <f>VLOOKUP(A1450,'Medical Examinations'!A1448:M3790,6,FALSE)</f>
        <v>No</v>
      </c>
      <c r="H1450" s="35">
        <f>VLOOKUP(A1450,'Medical Examinations'!$A$2:$M$2344,7,FALSE)</f>
        <v>0</v>
      </c>
      <c r="I1450" s="35" t="str">
        <f>VLOOKUP(A1450,'Medical Examinations'!A1448:M3790,8,FALSE)</f>
        <v>No</v>
      </c>
      <c r="J1450" s="35" t="str">
        <f>VLOOKUP(A1450,'Medical Examinations'!A1448:M3790,9,FALSE)</f>
        <v>UNDERWEIGHT</v>
      </c>
      <c r="K1450" s="35" t="str">
        <f>VLOOKUP(A1450,'Medical Examinations'!A1448:M3790,10,FALSE)</f>
        <v>DIABETES</v>
      </c>
      <c r="L1450" s="47">
        <f>VLOOKUP(A1450,'Hospitalisation Details'!A449:M2791,12,FALSE)</f>
        <v>23918</v>
      </c>
      <c r="M1450" s="34">
        <f>VLOOKUP(A335,'Hospitalisation Details'!A333:M2675,6,FALSE)</f>
        <v>29757.69</v>
      </c>
      <c r="N1450" s="35" t="str">
        <f>VLOOKUP(A439,'Hospitalisation Details'!A437:M2779,7,FALSE)</f>
        <v>tier - 2</v>
      </c>
      <c r="O1450" s="35" t="str">
        <f>VLOOKUP(A451,'Hospitalisation Details'!A449:M2791,8,FALSE)</f>
        <v>tier - 1</v>
      </c>
      <c r="P1450" s="35" t="str">
        <f>VLOOKUP(A451,'Hospitalisation Details'!A449:M2791,9,FALSE)</f>
        <v>R1019</v>
      </c>
      <c r="Q1450" s="35">
        <f ca="1">VLOOKUP(A1450,'Hospitalisation Details'!A449:M2791,13,FALSE)</f>
        <v>59</v>
      </c>
      <c r="R1450" s="32"/>
    </row>
    <row r="1451" spans="1:18" ht="15.75" x14ac:dyDescent="0.25">
      <c r="A1451" s="43" t="s">
        <v>913</v>
      </c>
      <c r="B1451" s="35" t="str">
        <f>VLOOKUP(A1451,'Customer Names'!A1448:D3783,3,FALSE)</f>
        <v>Parodi</v>
      </c>
      <c r="C1451" s="35">
        <f>VLOOKUP(A1451,'Medical Examinations'!A1449:M3791,2,FALSE)</f>
        <v>16.62</v>
      </c>
      <c r="D1451" s="35">
        <f>VLOOKUP(A1451,'Medical Examinations'!A1449:M3791,3,FALSE)</f>
        <v>9.14</v>
      </c>
      <c r="E1451" s="35" t="str">
        <f>VLOOKUP(A1451,'Medical Examinations'!A1449:M3791,4,FALSE)</f>
        <v>No</v>
      </c>
      <c r="F1451" s="35" t="str">
        <f>VLOOKUP(A1451,'Medical Examinations'!A1449:M3791,5,FALSE)</f>
        <v>No</v>
      </c>
      <c r="G1451" s="35" t="str">
        <f>VLOOKUP(A1451,'Medical Examinations'!A1449:M3791,6,FALSE)</f>
        <v>No</v>
      </c>
      <c r="H1451" s="35">
        <f>VLOOKUP(A1451,'Medical Examinations'!$A$2:$M$2344,7,FALSE)</f>
        <v>0</v>
      </c>
      <c r="I1451" s="35" t="str">
        <f>VLOOKUP(A1451,'Medical Examinations'!A1449:M3791,8,FALSE)</f>
        <v>No</v>
      </c>
      <c r="J1451" s="35" t="str">
        <f>VLOOKUP(A1451,'Medical Examinations'!A1449:M3791,9,FALSE)</f>
        <v>UNDERWEIGHT</v>
      </c>
      <c r="K1451" s="35" t="str">
        <f>VLOOKUP(A1451,'Medical Examinations'!A1449:M3791,10,FALSE)</f>
        <v>DIABETES</v>
      </c>
      <c r="L1451" s="47">
        <f>VLOOKUP(A1451,'Hospitalisation Details'!A450:M2792,12,FALSE)</f>
        <v>23899</v>
      </c>
      <c r="M1451" s="34">
        <f>VLOOKUP(A336,'Hospitalisation Details'!A334:M2676,6,FALSE)</f>
        <v>29622.69</v>
      </c>
      <c r="N1451" s="35" t="str">
        <f>VLOOKUP(A440,'Hospitalisation Details'!A438:M2780,7,FALSE)</f>
        <v>tier - 2</v>
      </c>
      <c r="O1451" s="35" t="str">
        <f>VLOOKUP(A452,'Hospitalisation Details'!A450:M2792,8,FALSE)</f>
        <v>tier - 3</v>
      </c>
      <c r="P1451" s="35" t="str">
        <f>VLOOKUP(A452,'Hospitalisation Details'!A450:M2792,9,FALSE)</f>
        <v>R1014</v>
      </c>
      <c r="Q1451" s="35">
        <f ca="1">VLOOKUP(A1451,'Hospitalisation Details'!A450:M2792,13,FALSE)</f>
        <v>59</v>
      </c>
      <c r="R1451" s="32"/>
    </row>
    <row r="1452" spans="1:18" ht="15.75" x14ac:dyDescent="0.25">
      <c r="A1452" s="42" t="s">
        <v>912</v>
      </c>
      <c r="B1452" s="35" t="str">
        <f>VLOOKUP(A1452,'Customer Names'!A1449:D3784,3,FALSE)</f>
        <v>Morgan</v>
      </c>
      <c r="C1452" s="35">
        <f>VLOOKUP(A1452,'Medical Examinations'!A1450:M3792,2,FALSE)</f>
        <v>15.36</v>
      </c>
      <c r="D1452" s="35">
        <f>VLOOKUP(A1452,'Medical Examinations'!A1450:M3792,3,FALSE)</f>
        <v>5.49</v>
      </c>
      <c r="E1452" s="35" t="str">
        <f>VLOOKUP(A1452,'Medical Examinations'!A1450:M3792,4,FALSE)</f>
        <v>yes</v>
      </c>
      <c r="F1452" s="35" t="str">
        <f>VLOOKUP(A1452,'Medical Examinations'!A1450:M3792,5,FALSE)</f>
        <v>No</v>
      </c>
      <c r="G1452" s="35" t="str">
        <f>VLOOKUP(A1452,'Medical Examinations'!A1450:M3792,6,FALSE)</f>
        <v>No</v>
      </c>
      <c r="H1452" s="35">
        <f>VLOOKUP(A1452,'Medical Examinations'!$A$2:$M$2344,7,FALSE)</f>
        <v>2</v>
      </c>
      <c r="I1452" s="35" t="str">
        <f>VLOOKUP(A1452,'Medical Examinations'!A1450:M3792,8,FALSE)</f>
        <v>No</v>
      </c>
      <c r="J1452" s="35" t="str">
        <f>VLOOKUP(A1452,'Medical Examinations'!A1450:M3792,9,FALSE)</f>
        <v>UNDERWEIGHT</v>
      </c>
      <c r="K1452" s="35" t="str">
        <f>VLOOKUP(A1452,'Medical Examinations'!A1450:M3792,10,FALSE)</f>
        <v>NORMAL</v>
      </c>
      <c r="L1452" s="47">
        <f>VLOOKUP(A1452,'Hospitalisation Details'!A451:M2793,12,FALSE)</f>
        <v>24467</v>
      </c>
      <c r="M1452" s="34">
        <f>VLOOKUP(A337,'Hospitalisation Details'!A335:M2677,6,FALSE)</f>
        <v>29583.8</v>
      </c>
      <c r="N1452" s="35" t="str">
        <f>VLOOKUP(A441,'Hospitalisation Details'!A439:M2781,7,FALSE)</f>
        <v>tier - 2</v>
      </c>
      <c r="O1452" s="35" t="str">
        <f>VLOOKUP(A453,'Hospitalisation Details'!A451:M2793,8,FALSE)</f>
        <v>tier - 2</v>
      </c>
      <c r="P1452" s="35" t="str">
        <f>VLOOKUP(A453,'Hospitalisation Details'!A451:M2793,9,FALSE)</f>
        <v>R1024</v>
      </c>
      <c r="Q1452" s="35">
        <f ca="1">VLOOKUP(A1452,'Hospitalisation Details'!A451:M2793,13,FALSE)</f>
        <v>58</v>
      </c>
      <c r="R1452" s="32"/>
    </row>
    <row r="1453" spans="1:18" ht="15.75" x14ac:dyDescent="0.25">
      <c r="A1453" s="43" t="s">
        <v>911</v>
      </c>
      <c r="B1453" s="35" t="str">
        <f>VLOOKUP(A1453,'Customer Names'!A1450:D3785,3,FALSE)</f>
        <v>Linden</v>
      </c>
      <c r="C1453" s="35">
        <f>VLOOKUP(A1453,'Medical Examinations'!A1451:M3793,2,FALSE)</f>
        <v>27.74</v>
      </c>
      <c r="D1453" s="35">
        <f>VLOOKUP(A1453,'Medical Examinations'!A1451:M3793,3,FALSE)</f>
        <v>5.96</v>
      </c>
      <c r="E1453" s="35" t="str">
        <f>VLOOKUP(A1453,'Medical Examinations'!A1451:M3793,4,FALSE)</f>
        <v>yes</v>
      </c>
      <c r="F1453" s="35" t="str">
        <f>VLOOKUP(A1453,'Medical Examinations'!A1451:M3793,5,FALSE)</f>
        <v>No</v>
      </c>
      <c r="G1453" s="35" t="str">
        <f>VLOOKUP(A1453,'Medical Examinations'!A1451:M3793,6,FALSE)</f>
        <v>No</v>
      </c>
      <c r="H1453" s="35">
        <f>VLOOKUP(A1453,'Medical Examinations'!$A$2:$M$2344,7,FALSE)</f>
        <v>0</v>
      </c>
      <c r="I1453" s="35" t="str">
        <f>VLOOKUP(A1453,'Medical Examinations'!A1451:M3793,8,FALSE)</f>
        <v>No</v>
      </c>
      <c r="J1453" s="35" t="str">
        <f>VLOOKUP(A1453,'Medical Examinations'!A1451:M3793,9,FALSE)</f>
        <v>OVERWEIGHT</v>
      </c>
      <c r="K1453" s="35" t="str">
        <f>VLOOKUP(A1453,'Medical Examinations'!A1451:M3793,10,FALSE)</f>
        <v>PREDIABETES</v>
      </c>
      <c r="L1453" s="47">
        <f>VLOOKUP(A1453,'Hospitalisation Details'!A452:M2794,12,FALSE)</f>
        <v>31353</v>
      </c>
      <c r="M1453" s="34">
        <f>VLOOKUP(A338,'Hospitalisation Details'!A336:M2678,6,FALSE)</f>
        <v>29523.17</v>
      </c>
      <c r="N1453" s="35" t="str">
        <f>VLOOKUP(A442,'Hospitalisation Details'!A440:M2782,7,FALSE)</f>
        <v>tier - 2</v>
      </c>
      <c r="O1453" s="35" t="str">
        <f>VLOOKUP(A454,'Hospitalisation Details'!A452:M2794,8,FALSE)</f>
        <v>tier - 3</v>
      </c>
      <c r="P1453" s="35" t="str">
        <f>VLOOKUP(A454,'Hospitalisation Details'!A452:M2794,9,FALSE)</f>
        <v>R1024</v>
      </c>
      <c r="Q1453" s="35">
        <f ca="1">VLOOKUP(A1453,'Hospitalisation Details'!A452:M2794,13,FALSE)</f>
        <v>39</v>
      </c>
      <c r="R1453" s="32"/>
    </row>
    <row r="1454" spans="1:18" ht="15.75" x14ac:dyDescent="0.25">
      <c r="A1454" s="42" t="s">
        <v>910</v>
      </c>
      <c r="B1454" s="35" t="str">
        <f>VLOOKUP(A1454,'Customer Names'!A1451:D3786,3,FALSE)</f>
        <v>Horning</v>
      </c>
      <c r="C1454" s="35">
        <f>VLOOKUP(A1454,'Medical Examinations'!A1452:M3794,2,FALSE)</f>
        <v>22.44</v>
      </c>
      <c r="D1454" s="35">
        <f>VLOOKUP(A1454,'Medical Examinations'!A1452:M3794,3,FALSE)</f>
        <v>4.62</v>
      </c>
      <c r="E1454" s="35" t="str">
        <f>VLOOKUP(A1454,'Medical Examinations'!A1452:M3794,4,FALSE)</f>
        <v>yes</v>
      </c>
      <c r="F1454" s="35" t="str">
        <f>VLOOKUP(A1454,'Medical Examinations'!A1452:M3794,5,FALSE)</f>
        <v>No</v>
      </c>
      <c r="G1454" s="35" t="str">
        <f>VLOOKUP(A1454,'Medical Examinations'!A1452:M3794,6,FALSE)</f>
        <v>No</v>
      </c>
      <c r="H1454" s="35">
        <f>VLOOKUP(A1454,'Medical Examinations'!$A$2:$M$2344,7,FALSE)</f>
        <v>0</v>
      </c>
      <c r="I1454" s="35" t="str">
        <f>VLOOKUP(A1454,'Medical Examinations'!A1452:M3794,8,FALSE)</f>
        <v>No</v>
      </c>
      <c r="J1454" s="35" t="str">
        <f>VLOOKUP(A1454,'Medical Examinations'!A1452:M3794,9,FALSE)</f>
        <v>NORMAL WEIGHT</v>
      </c>
      <c r="K1454" s="35" t="str">
        <f>VLOOKUP(A1454,'Medical Examinations'!A1452:M3794,10,FALSE)</f>
        <v>NORMAL</v>
      </c>
      <c r="L1454" s="47">
        <f>VLOOKUP(A1454,'Hospitalisation Details'!A453:M2795,12,FALSE)</f>
        <v>28112</v>
      </c>
      <c r="M1454" s="34">
        <f>VLOOKUP(A339,'Hospitalisation Details'!A337:M2679,6,FALSE)</f>
        <v>29443.59</v>
      </c>
      <c r="N1454" s="35" t="str">
        <f>VLOOKUP(A443,'Hospitalisation Details'!A441:M2783,7,FALSE)</f>
        <v>tier - 2</v>
      </c>
      <c r="O1454" s="35" t="str">
        <f>VLOOKUP(A455,'Hospitalisation Details'!A453:M2795,8,FALSE)</f>
        <v>tier - 3</v>
      </c>
      <c r="P1454" s="35" t="str">
        <f>VLOOKUP(A455,'Hospitalisation Details'!A453:M2795,9,FALSE)</f>
        <v>R1013</v>
      </c>
      <c r="Q1454" s="35">
        <f ca="1">VLOOKUP(A1454,'Hospitalisation Details'!A453:M2795,13,FALSE)</f>
        <v>48</v>
      </c>
      <c r="R1454" s="32"/>
    </row>
    <row r="1455" spans="1:18" ht="15.75" x14ac:dyDescent="0.25">
      <c r="A1455" s="43" t="s">
        <v>909</v>
      </c>
      <c r="B1455" s="35" t="str">
        <f>VLOOKUP(A1455,'Customer Names'!A1452:D3787,3,FALSE)</f>
        <v>Goode</v>
      </c>
      <c r="C1455" s="35">
        <f>VLOOKUP(A1455,'Medical Examinations'!A1453:M3795,2,FALSE)</f>
        <v>37.049999999999997</v>
      </c>
      <c r="D1455" s="35">
        <f>VLOOKUP(A1455,'Medical Examinations'!A1453:M3795,3,FALSE)</f>
        <v>9.9600000000000009</v>
      </c>
      <c r="E1455" s="35" t="str">
        <f>VLOOKUP(A1455,'Medical Examinations'!A1453:M3795,4,FALSE)</f>
        <v>yes</v>
      </c>
      <c r="F1455" s="35" t="str">
        <f>VLOOKUP(A1455,'Medical Examinations'!A1453:M3795,5,FALSE)</f>
        <v>No</v>
      </c>
      <c r="G1455" s="35" t="str">
        <f>VLOOKUP(A1455,'Medical Examinations'!A1453:M3795,6,FALSE)</f>
        <v>No</v>
      </c>
      <c r="H1455" s="35">
        <f>VLOOKUP(A1455,'Medical Examinations'!$A$2:$M$2344,7,FALSE)</f>
        <v>0</v>
      </c>
      <c r="I1455" s="35" t="str">
        <f>VLOOKUP(A1455,'Medical Examinations'!A1453:M3795,8,FALSE)</f>
        <v>No</v>
      </c>
      <c r="J1455" s="35" t="str">
        <f>VLOOKUP(A1455,'Medical Examinations'!A1453:M3795,9,FALSE)</f>
        <v>OBESITY</v>
      </c>
      <c r="K1455" s="35" t="str">
        <f>VLOOKUP(A1455,'Medical Examinations'!A1453:M3795,10,FALSE)</f>
        <v>DIABETES</v>
      </c>
      <c r="L1455" s="47">
        <f>VLOOKUP(A1455,'Hospitalisation Details'!A454:M2796,12,FALSE)</f>
        <v>29802</v>
      </c>
      <c r="M1455" s="34">
        <f>VLOOKUP(A340,'Hospitalisation Details'!A338:M2680,6,FALSE)</f>
        <v>29352.560000000001</v>
      </c>
      <c r="N1455" s="35" t="str">
        <f>VLOOKUP(A444,'Hospitalisation Details'!A442:M2784,7,FALSE)</f>
        <v>tier - 2</v>
      </c>
      <c r="O1455" s="35" t="str">
        <f>VLOOKUP(A456,'Hospitalisation Details'!A454:M2796,8,FALSE)</f>
        <v>tier - 1</v>
      </c>
      <c r="P1455" s="35" t="str">
        <f>VLOOKUP(A456,'Hospitalisation Details'!A454:M2796,9,FALSE)</f>
        <v>R1013</v>
      </c>
      <c r="Q1455" s="35">
        <f ca="1">VLOOKUP(A1455,'Hospitalisation Details'!A454:M2796,13,FALSE)</f>
        <v>43</v>
      </c>
      <c r="R1455" s="32"/>
    </row>
    <row r="1456" spans="1:18" ht="15.75" x14ac:dyDescent="0.25">
      <c r="A1456" s="42" t="s">
        <v>908</v>
      </c>
      <c r="B1456" s="35" t="str">
        <f>VLOOKUP(A1456,'Customer Names'!A1453:D3788,3,FALSE)</f>
        <v>Doden</v>
      </c>
      <c r="C1456" s="35">
        <f>VLOOKUP(A1456,'Medical Examinations'!A1454:M3796,2,FALSE)</f>
        <v>22.95</v>
      </c>
      <c r="D1456" s="35">
        <f>VLOOKUP(A1456,'Medical Examinations'!A1454:M3796,3,FALSE)</f>
        <v>10.53</v>
      </c>
      <c r="E1456" s="35" t="str">
        <f>VLOOKUP(A1456,'Medical Examinations'!A1454:M3796,4,FALSE)</f>
        <v>No</v>
      </c>
      <c r="F1456" s="35" t="str">
        <f>VLOOKUP(A1456,'Medical Examinations'!A1454:M3796,5,FALSE)</f>
        <v>No</v>
      </c>
      <c r="G1456" s="35" t="str">
        <f>VLOOKUP(A1456,'Medical Examinations'!A1454:M3796,6,FALSE)</f>
        <v>No</v>
      </c>
      <c r="H1456" s="35">
        <f>VLOOKUP(A1456,'Medical Examinations'!$A$2:$M$2344,7,FALSE)</f>
        <v>2</v>
      </c>
      <c r="I1456" s="35" t="str">
        <f>VLOOKUP(A1456,'Medical Examinations'!A1454:M3796,8,FALSE)</f>
        <v>No</v>
      </c>
      <c r="J1456" s="35" t="str">
        <f>VLOOKUP(A1456,'Medical Examinations'!A1454:M3796,9,FALSE)</f>
        <v>NORMAL WEIGHT</v>
      </c>
      <c r="K1456" s="35" t="str">
        <f>VLOOKUP(A1456,'Medical Examinations'!A1454:M3796,10,FALSE)</f>
        <v>DIABETES</v>
      </c>
      <c r="L1456" s="47">
        <f>VLOOKUP(A1456,'Hospitalisation Details'!A455:M2797,12,FALSE)</f>
        <v>26962</v>
      </c>
      <c r="M1456" s="34">
        <f>VLOOKUP(A341,'Hospitalisation Details'!A339:M2681,6,FALSE)</f>
        <v>29330.98</v>
      </c>
      <c r="N1456" s="35" t="str">
        <f>VLOOKUP(A445,'Hospitalisation Details'!A443:M2785,7,FALSE)</f>
        <v>tier - 2</v>
      </c>
      <c r="O1456" s="35" t="str">
        <f>VLOOKUP(A457,'Hospitalisation Details'!A455:M2797,8,FALSE)</f>
        <v>tier - 2</v>
      </c>
      <c r="P1456" s="35" t="str">
        <f>VLOOKUP(A457,'Hospitalisation Details'!A455:M2797,9,FALSE)</f>
        <v>R1011</v>
      </c>
      <c r="Q1456" s="35">
        <f ca="1">VLOOKUP(A1456,'Hospitalisation Details'!A455:M2797,13,FALSE)</f>
        <v>51</v>
      </c>
      <c r="R1456" s="32"/>
    </row>
    <row r="1457" spans="1:18" ht="15.75" x14ac:dyDescent="0.25">
      <c r="A1457" s="43" t="s">
        <v>907</v>
      </c>
      <c r="B1457" s="35" t="str">
        <f>VLOOKUP(A1457,'Customer Names'!A1454:D3789,3,FALSE)</f>
        <v>Groff</v>
      </c>
      <c r="C1457" s="35">
        <f>VLOOKUP(A1457,'Medical Examinations'!A1455:M3797,2,FALSE)</f>
        <v>34.200000000000003</v>
      </c>
      <c r="D1457" s="35">
        <f>VLOOKUP(A1457,'Medical Examinations'!A1455:M3797,3,FALSE)</f>
        <v>6.69</v>
      </c>
      <c r="E1457" s="35" t="str">
        <f>VLOOKUP(A1457,'Medical Examinations'!A1455:M3797,4,FALSE)</f>
        <v>yes</v>
      </c>
      <c r="F1457" s="35" t="str">
        <f>VLOOKUP(A1457,'Medical Examinations'!A1455:M3797,5,FALSE)</f>
        <v>No</v>
      </c>
      <c r="G1457" s="35" t="str">
        <f>VLOOKUP(A1457,'Medical Examinations'!A1455:M3797,6,FALSE)</f>
        <v>No</v>
      </c>
      <c r="H1457" s="35">
        <f>VLOOKUP(A1457,'Medical Examinations'!$A$2:$M$2344,7,FALSE)</f>
        <v>0</v>
      </c>
      <c r="I1457" s="35" t="str">
        <f>VLOOKUP(A1457,'Medical Examinations'!A1455:M3797,8,FALSE)</f>
        <v>No</v>
      </c>
      <c r="J1457" s="35" t="str">
        <f>VLOOKUP(A1457,'Medical Examinations'!A1455:M3797,9,FALSE)</f>
        <v>OBESITY</v>
      </c>
      <c r="K1457" s="35" t="str">
        <f>VLOOKUP(A1457,'Medical Examinations'!A1455:M3797,10,FALSE)</f>
        <v>DIABETES</v>
      </c>
      <c r="L1457" s="47">
        <f>VLOOKUP(A1457,'Hospitalisation Details'!A456:M2798,12,FALSE)</f>
        <v>29750</v>
      </c>
      <c r="M1457" s="34">
        <f>VLOOKUP(A342,'Hospitalisation Details'!A340:M2682,6,FALSE)</f>
        <v>29227.599999999999</v>
      </c>
      <c r="N1457" s="35" t="str">
        <f>VLOOKUP(A446,'Hospitalisation Details'!A444:M2786,7,FALSE)</f>
        <v>tier - 2</v>
      </c>
      <c r="O1457" s="35" t="str">
        <f>VLOOKUP(A458,'Hospitalisation Details'!A456:M2798,8,FALSE)</f>
        <v>tier - 1</v>
      </c>
      <c r="P1457" s="35" t="str">
        <f>VLOOKUP(A458,'Hospitalisation Details'!A456:M2798,9,FALSE)</f>
        <v>R1011</v>
      </c>
      <c r="Q1457" s="35">
        <f ca="1">VLOOKUP(A1457,'Hospitalisation Details'!A456:M2798,13,FALSE)</f>
        <v>43</v>
      </c>
      <c r="R1457" s="32"/>
    </row>
    <row r="1458" spans="1:18" ht="15.75" x14ac:dyDescent="0.25">
      <c r="A1458" s="42" t="s">
        <v>906</v>
      </c>
      <c r="B1458" s="35" t="str">
        <f>VLOOKUP(A1458,'Customer Names'!A1455:D3790,3,FALSE)</f>
        <v>Kuehler</v>
      </c>
      <c r="C1458" s="35">
        <f>VLOOKUP(A1458,'Medical Examinations'!A1456:M3798,2,FALSE)</f>
        <v>30.59</v>
      </c>
      <c r="D1458" s="35">
        <f>VLOOKUP(A1458,'Medical Examinations'!A1456:M3798,3,FALSE)</f>
        <v>9.5500000000000007</v>
      </c>
      <c r="E1458" s="35" t="str">
        <f>VLOOKUP(A1458,'Medical Examinations'!A1456:M3798,4,FALSE)</f>
        <v>yes</v>
      </c>
      <c r="F1458" s="35" t="str">
        <f>VLOOKUP(A1458,'Medical Examinations'!A1456:M3798,5,FALSE)</f>
        <v>No</v>
      </c>
      <c r="G1458" s="35" t="str">
        <f>VLOOKUP(A1458,'Medical Examinations'!A1456:M3798,6,FALSE)</f>
        <v>No</v>
      </c>
      <c r="H1458" s="35">
        <f>VLOOKUP(A1458,'Medical Examinations'!$A$2:$M$2344,7,FALSE)</f>
        <v>0</v>
      </c>
      <c r="I1458" s="35" t="str">
        <f>VLOOKUP(A1458,'Medical Examinations'!A1456:M3798,8,FALSE)</f>
        <v>No</v>
      </c>
      <c r="J1458" s="35" t="str">
        <f>VLOOKUP(A1458,'Medical Examinations'!A1456:M3798,9,FALSE)</f>
        <v>OBESITY</v>
      </c>
      <c r="K1458" s="35" t="str">
        <f>VLOOKUP(A1458,'Medical Examinations'!A1456:M3798,10,FALSE)</f>
        <v>DIABETES</v>
      </c>
      <c r="L1458" s="47">
        <f>VLOOKUP(A1458,'Hospitalisation Details'!A457:M2799,12,FALSE)</f>
        <v>29812</v>
      </c>
      <c r="M1458" s="34">
        <f>VLOOKUP(A343,'Hospitalisation Details'!A341:M2683,6,FALSE)</f>
        <v>29186.48</v>
      </c>
      <c r="N1458" s="35" t="str">
        <f>VLOOKUP(A447,'Hospitalisation Details'!A445:M2787,7,FALSE)</f>
        <v>tier - 2</v>
      </c>
      <c r="O1458" s="35" t="str">
        <f>VLOOKUP(A459,'Hospitalisation Details'!A457:M2799,8,FALSE)</f>
        <v>tier - 1</v>
      </c>
      <c r="P1458" s="35" t="str">
        <f>VLOOKUP(A459,'Hospitalisation Details'!A457:M2799,9,FALSE)</f>
        <v>R1012</v>
      </c>
      <c r="Q1458" s="35">
        <f ca="1">VLOOKUP(A1458,'Hospitalisation Details'!A457:M2799,13,FALSE)</f>
        <v>43</v>
      </c>
      <c r="R1458" s="32"/>
    </row>
    <row r="1459" spans="1:18" ht="15.75" x14ac:dyDescent="0.25">
      <c r="A1459" s="43" t="s">
        <v>905</v>
      </c>
      <c r="B1459" s="35" t="str">
        <f>VLOOKUP(A1459,'Customer Names'!A1456:D3791,3,FALSE)</f>
        <v>Daniels</v>
      </c>
      <c r="C1459" s="35">
        <f>VLOOKUP(A1459,'Medical Examinations'!A1457:M3799,2,FALSE)</f>
        <v>25.51</v>
      </c>
      <c r="D1459" s="35">
        <f>VLOOKUP(A1459,'Medical Examinations'!A1457:M3799,3,FALSE)</f>
        <v>6.05</v>
      </c>
      <c r="E1459" s="35" t="str">
        <f>VLOOKUP(A1459,'Medical Examinations'!A1457:M3799,4,FALSE)</f>
        <v>No</v>
      </c>
      <c r="F1459" s="35" t="str">
        <f>VLOOKUP(A1459,'Medical Examinations'!A1457:M3799,5,FALSE)</f>
        <v>No</v>
      </c>
      <c r="G1459" s="35" t="str">
        <f>VLOOKUP(A1459,'Medical Examinations'!A1457:M3799,6,FALSE)</f>
        <v>No</v>
      </c>
      <c r="H1459" s="35">
        <f>VLOOKUP(A1459,'Medical Examinations'!$A$2:$M$2344,7,FALSE)</f>
        <v>0</v>
      </c>
      <c r="I1459" s="35" t="str">
        <f>VLOOKUP(A1459,'Medical Examinations'!A1457:M3799,8,FALSE)</f>
        <v>No</v>
      </c>
      <c r="J1459" s="35" t="str">
        <f>VLOOKUP(A1459,'Medical Examinations'!A1457:M3799,9,FALSE)</f>
        <v>OVERWEIGHT</v>
      </c>
      <c r="K1459" s="35" t="str">
        <f>VLOOKUP(A1459,'Medical Examinations'!A1457:M3799,10,FALSE)</f>
        <v>PREDIABETES</v>
      </c>
      <c r="L1459" s="47">
        <f>VLOOKUP(A1459,'Hospitalisation Details'!A458:M2800,12,FALSE)</f>
        <v>30156</v>
      </c>
      <c r="M1459" s="34">
        <f>VLOOKUP(A344,'Hospitalisation Details'!A342:M2684,6,FALSE)</f>
        <v>29160.39</v>
      </c>
      <c r="N1459" s="35" t="str">
        <f>VLOOKUP(A448,'Hospitalisation Details'!A446:M2788,7,FALSE)</f>
        <v>tier - 2</v>
      </c>
      <c r="O1459" s="35" t="str">
        <f>VLOOKUP(A460,'Hospitalisation Details'!A458:M2800,8,FALSE)</f>
        <v>tier - 3</v>
      </c>
      <c r="P1459" s="35" t="str">
        <f>VLOOKUP(A460,'Hospitalisation Details'!A458:M2800,9,FALSE)</f>
        <v>R1013</v>
      </c>
      <c r="Q1459" s="35">
        <f ca="1">VLOOKUP(A1459,'Hospitalisation Details'!A458:M2800,13,FALSE)</f>
        <v>42</v>
      </c>
      <c r="R1459" s="32"/>
    </row>
    <row r="1460" spans="1:18" ht="15.75" x14ac:dyDescent="0.25">
      <c r="A1460" s="42" t="s">
        <v>904</v>
      </c>
      <c r="B1460" s="35" t="str">
        <f>VLOOKUP(A1460,'Customer Names'!A1457:D3792,3,FALSE)</f>
        <v>Gibby</v>
      </c>
      <c r="C1460" s="35">
        <f>VLOOKUP(A1460,'Medical Examinations'!A1458:M3800,2,FALSE)</f>
        <v>29.04</v>
      </c>
      <c r="D1460" s="35">
        <f>VLOOKUP(A1460,'Medical Examinations'!A1458:M3800,3,FALSE)</f>
        <v>10.56</v>
      </c>
      <c r="E1460" s="35" t="str">
        <f>VLOOKUP(A1460,'Medical Examinations'!A1458:M3800,4,FALSE)</f>
        <v>yes</v>
      </c>
      <c r="F1460" s="35" t="str">
        <f>VLOOKUP(A1460,'Medical Examinations'!A1458:M3800,5,FALSE)</f>
        <v>No</v>
      </c>
      <c r="G1460" s="35" t="str">
        <f>VLOOKUP(A1460,'Medical Examinations'!A1458:M3800,6,FALSE)</f>
        <v>No</v>
      </c>
      <c r="H1460" s="35">
        <f>VLOOKUP(A1460,'Medical Examinations'!$A$2:$M$2344,7,FALSE)</f>
        <v>1</v>
      </c>
      <c r="I1460" s="35" t="str">
        <f>VLOOKUP(A1460,'Medical Examinations'!A1458:M3800,8,FALSE)</f>
        <v>No</v>
      </c>
      <c r="J1460" s="35" t="str">
        <f>VLOOKUP(A1460,'Medical Examinations'!A1458:M3800,9,FALSE)</f>
        <v>OVERWEIGHT</v>
      </c>
      <c r="K1460" s="35" t="str">
        <f>VLOOKUP(A1460,'Medical Examinations'!A1458:M3800,10,FALSE)</f>
        <v>DIABETES</v>
      </c>
      <c r="L1460" s="47">
        <f>VLOOKUP(A1460,'Hospitalisation Details'!A459:M2801,12,FALSE)</f>
        <v>31657</v>
      </c>
      <c r="M1460" s="34">
        <f>VLOOKUP(A345,'Hospitalisation Details'!A343:M2685,6,FALSE)</f>
        <v>29141.360000000001</v>
      </c>
      <c r="N1460" s="35" t="str">
        <f>VLOOKUP(A449,'Hospitalisation Details'!A447:M2789,7,FALSE)</f>
        <v>tier - 2</v>
      </c>
      <c r="O1460" s="35" t="str">
        <f>VLOOKUP(A461,'Hospitalisation Details'!A459:M2801,8,FALSE)</f>
        <v>tier - 1</v>
      </c>
      <c r="P1460" s="35" t="str">
        <f>VLOOKUP(A461,'Hospitalisation Details'!A459:M2801,9,FALSE)</f>
        <v>R1011</v>
      </c>
      <c r="Q1460" s="35">
        <f ca="1">VLOOKUP(A1460,'Hospitalisation Details'!A459:M2801,13,FALSE)</f>
        <v>38</v>
      </c>
      <c r="R1460" s="32"/>
    </row>
    <row r="1461" spans="1:18" ht="15.75" x14ac:dyDescent="0.25">
      <c r="A1461" s="43" t="s">
        <v>903</v>
      </c>
      <c r="B1461" s="35" t="str">
        <f>VLOOKUP(A1461,'Customer Names'!A1458:D3793,3,FALSE)</f>
        <v>Busa</v>
      </c>
      <c r="C1461" s="35">
        <f>VLOOKUP(A1461,'Medical Examinations'!A1459:M3801,2,FALSE)</f>
        <v>22.135000000000002</v>
      </c>
      <c r="D1461" s="35">
        <f>VLOOKUP(A1461,'Medical Examinations'!A1459:M3801,3,FALSE)</f>
        <v>10.81</v>
      </c>
      <c r="E1461" s="35" t="str">
        <f>VLOOKUP(A1461,'Medical Examinations'!A1459:M3801,4,FALSE)</f>
        <v>yes</v>
      </c>
      <c r="F1461" s="35" t="str">
        <f>VLOOKUP(A1461,'Medical Examinations'!A1459:M3801,5,FALSE)</f>
        <v>No</v>
      </c>
      <c r="G1461" s="35" t="str">
        <f>VLOOKUP(A1461,'Medical Examinations'!A1459:M3801,6,FALSE)</f>
        <v>No</v>
      </c>
      <c r="H1461" s="35">
        <f>VLOOKUP(A1461,'Medical Examinations'!$A$2:$M$2344,7,FALSE)</f>
        <v>1</v>
      </c>
      <c r="I1461" s="35" t="str">
        <f>VLOOKUP(A1461,'Medical Examinations'!A1459:M3801,8,FALSE)</f>
        <v>No</v>
      </c>
      <c r="J1461" s="35" t="str">
        <f>VLOOKUP(A1461,'Medical Examinations'!A1459:M3801,9,FALSE)</f>
        <v>NORMAL WEIGHT</v>
      </c>
      <c r="K1461" s="35" t="str">
        <f>VLOOKUP(A1461,'Medical Examinations'!A1459:M3801,10,FALSE)</f>
        <v>DIABETES</v>
      </c>
      <c r="L1461" s="47">
        <f>VLOOKUP(A1461,'Hospitalisation Details'!A460:M2802,12,FALSE)</f>
        <v>31606</v>
      </c>
      <c r="M1461" s="34">
        <f>VLOOKUP(A346,'Hospitalisation Details'!A344:M2686,6,FALSE)</f>
        <v>29114.77</v>
      </c>
      <c r="N1461" s="35" t="str">
        <f>VLOOKUP(A450,'Hospitalisation Details'!A448:M2790,7,FALSE)</f>
        <v>tier - 3</v>
      </c>
      <c r="O1461" s="35" t="str">
        <f>VLOOKUP(A462,'Hospitalisation Details'!A460:M2802,8,FALSE)</f>
        <v>tier - 1</v>
      </c>
      <c r="P1461" s="35" t="str">
        <f>VLOOKUP(A462,'Hospitalisation Details'!A460:M2802,9,FALSE)</f>
        <v>R1012</v>
      </c>
      <c r="Q1461" s="35">
        <f ca="1">VLOOKUP(A1461,'Hospitalisation Details'!A460:M2802,13,FALSE)</f>
        <v>38</v>
      </c>
      <c r="R1461" s="32"/>
    </row>
    <row r="1462" spans="1:18" ht="15.75" x14ac:dyDescent="0.25">
      <c r="A1462" s="42" t="s">
        <v>902</v>
      </c>
      <c r="B1462" s="35" t="str">
        <f>VLOOKUP(A1462,'Customer Names'!A1459:D3794,3,FALSE)</f>
        <v>Moyo</v>
      </c>
      <c r="C1462" s="35">
        <f>VLOOKUP(A1462,'Medical Examinations'!A1460:M3802,2,FALSE)</f>
        <v>21.375</v>
      </c>
      <c r="D1462" s="35">
        <f>VLOOKUP(A1462,'Medical Examinations'!A1460:M3802,3,FALSE)</f>
        <v>4.32</v>
      </c>
      <c r="E1462" s="35" t="str">
        <f>VLOOKUP(A1462,'Medical Examinations'!A1460:M3802,4,FALSE)</f>
        <v>No</v>
      </c>
      <c r="F1462" s="35" t="str">
        <f>VLOOKUP(A1462,'Medical Examinations'!A1460:M3802,5,FALSE)</f>
        <v>No</v>
      </c>
      <c r="G1462" s="35" t="str">
        <f>VLOOKUP(A1462,'Medical Examinations'!A1460:M3802,6,FALSE)</f>
        <v>No</v>
      </c>
      <c r="H1462" s="35">
        <f>VLOOKUP(A1462,'Medical Examinations'!$A$2:$M$2344,7,FALSE)</f>
        <v>0</v>
      </c>
      <c r="I1462" s="35" t="str">
        <f>VLOOKUP(A1462,'Medical Examinations'!A1460:M3802,8,FALSE)</f>
        <v>No</v>
      </c>
      <c r="J1462" s="35" t="str">
        <f>VLOOKUP(A1462,'Medical Examinations'!A1460:M3802,9,FALSE)</f>
        <v>NORMAL WEIGHT</v>
      </c>
      <c r="K1462" s="35" t="str">
        <f>VLOOKUP(A1462,'Medical Examinations'!A1460:M3802,10,FALSE)</f>
        <v>NORMAL</v>
      </c>
      <c r="L1462" s="47">
        <f>VLOOKUP(A1462,'Hospitalisation Details'!A461:M2803,12,FALSE)</f>
        <v>28383</v>
      </c>
      <c r="M1462" s="34">
        <f>VLOOKUP(A347,'Hospitalisation Details'!A345:M2687,6,FALSE)</f>
        <v>29114.21</v>
      </c>
      <c r="N1462" s="35" t="str">
        <f>VLOOKUP(A451,'Hospitalisation Details'!A449:M2791,7,FALSE)</f>
        <v>tier - 3</v>
      </c>
      <c r="O1462" s="35" t="str">
        <f>VLOOKUP(A463,'Hospitalisation Details'!A461:M2803,8,FALSE)</f>
        <v>tier - 1</v>
      </c>
      <c r="P1462" s="35" t="str">
        <f>VLOOKUP(A463,'Hospitalisation Details'!A461:M2803,9,FALSE)</f>
        <v>R1011</v>
      </c>
      <c r="Q1462" s="35">
        <f ca="1">VLOOKUP(A1462,'Hospitalisation Details'!A461:M2803,13,FALSE)</f>
        <v>47</v>
      </c>
      <c r="R1462" s="32"/>
    </row>
    <row r="1463" spans="1:18" ht="15.75" x14ac:dyDescent="0.25">
      <c r="A1463" s="43" t="s">
        <v>901</v>
      </c>
      <c r="B1463" s="35" t="str">
        <f>VLOOKUP(A1463,'Customer Names'!A1460:D3795,3,FALSE)</f>
        <v>Horn</v>
      </c>
      <c r="C1463" s="35">
        <f>VLOOKUP(A1463,'Medical Examinations'!A1461:M3803,2,FALSE)</f>
        <v>29.19</v>
      </c>
      <c r="D1463" s="35">
        <f>VLOOKUP(A1463,'Medical Examinations'!A1461:M3803,3,FALSE)</f>
        <v>4.37</v>
      </c>
      <c r="E1463" s="35" t="str">
        <f>VLOOKUP(A1463,'Medical Examinations'!A1461:M3803,4,FALSE)</f>
        <v>No</v>
      </c>
      <c r="F1463" s="35" t="str">
        <f>VLOOKUP(A1463,'Medical Examinations'!A1461:M3803,5,FALSE)</f>
        <v>No</v>
      </c>
      <c r="G1463" s="35" t="str">
        <f>VLOOKUP(A1463,'Medical Examinations'!A1461:M3803,6,FALSE)</f>
        <v>No</v>
      </c>
      <c r="H1463" s="35">
        <f>VLOOKUP(A1463,'Medical Examinations'!$A$2:$M$2344,7,FALSE)</f>
        <v>0</v>
      </c>
      <c r="I1463" s="35" t="str">
        <f>VLOOKUP(A1463,'Medical Examinations'!A1461:M3803,8,FALSE)</f>
        <v>No</v>
      </c>
      <c r="J1463" s="35" t="str">
        <f>VLOOKUP(A1463,'Medical Examinations'!A1461:M3803,9,FALSE)</f>
        <v>OVERWEIGHT</v>
      </c>
      <c r="K1463" s="35" t="str">
        <f>VLOOKUP(A1463,'Medical Examinations'!A1461:M3803,10,FALSE)</f>
        <v>NORMAL</v>
      </c>
      <c r="L1463" s="47">
        <f>VLOOKUP(A1463,'Hospitalisation Details'!A462:M2804,12,FALSE)</f>
        <v>33417</v>
      </c>
      <c r="M1463" s="34">
        <f>VLOOKUP(A348,'Hospitalisation Details'!A346:M2688,6,FALSE)</f>
        <v>29007.82</v>
      </c>
      <c r="N1463" s="35" t="str">
        <f>VLOOKUP(A452,'Hospitalisation Details'!A450:M2792,7,FALSE)</f>
        <v>tier - 3</v>
      </c>
      <c r="O1463" s="35" t="str">
        <f>VLOOKUP(A464,'Hospitalisation Details'!A462:M2804,8,FALSE)</f>
        <v>tier - 2</v>
      </c>
      <c r="P1463" s="35" t="str">
        <f>VLOOKUP(A464,'Hospitalisation Details'!A462:M2804,9,FALSE)</f>
        <v>R1012</v>
      </c>
      <c r="Q1463" s="35">
        <f ca="1">VLOOKUP(A1463,'Hospitalisation Details'!A462:M2804,13,FALSE)</f>
        <v>33</v>
      </c>
      <c r="R1463" s="32"/>
    </row>
    <row r="1464" spans="1:18" ht="15.75" x14ac:dyDescent="0.25">
      <c r="A1464" s="42" t="s">
        <v>900</v>
      </c>
      <c r="B1464" s="35" t="str">
        <f>VLOOKUP(A1464,'Customer Names'!A1461:D3796,3,FALSE)</f>
        <v>Bien</v>
      </c>
      <c r="C1464" s="35">
        <f>VLOOKUP(A1464,'Medical Examinations'!A1462:M3804,2,FALSE)</f>
        <v>31.92</v>
      </c>
      <c r="D1464" s="35">
        <f>VLOOKUP(A1464,'Medical Examinations'!A1462:M3804,3,FALSE)</f>
        <v>4.8099999999999996</v>
      </c>
      <c r="E1464" s="35" t="str">
        <f>VLOOKUP(A1464,'Medical Examinations'!A1462:M3804,4,FALSE)</f>
        <v>yes</v>
      </c>
      <c r="F1464" s="35" t="str">
        <f>VLOOKUP(A1464,'Medical Examinations'!A1462:M3804,5,FALSE)</f>
        <v>No</v>
      </c>
      <c r="G1464" s="35" t="str">
        <f>VLOOKUP(A1464,'Medical Examinations'!A1462:M3804,6,FALSE)</f>
        <v>Yes</v>
      </c>
      <c r="H1464" s="35">
        <f>VLOOKUP(A1464,'Medical Examinations'!$A$2:$M$2344,7,FALSE)</f>
        <v>1</v>
      </c>
      <c r="I1464" s="35" t="str">
        <f>VLOOKUP(A1464,'Medical Examinations'!A1462:M3804,8,FALSE)</f>
        <v>No</v>
      </c>
      <c r="J1464" s="35" t="str">
        <f>VLOOKUP(A1464,'Medical Examinations'!A1462:M3804,9,FALSE)</f>
        <v>OBESITY</v>
      </c>
      <c r="K1464" s="35" t="str">
        <f>VLOOKUP(A1464,'Medical Examinations'!A1462:M3804,10,FALSE)</f>
        <v>NORMAL</v>
      </c>
      <c r="L1464" s="47">
        <f>VLOOKUP(A1464,'Hospitalisation Details'!A463:M2805,12,FALSE)</f>
        <v>30641</v>
      </c>
      <c r="M1464" s="34">
        <f>VLOOKUP(A349,'Hospitalisation Details'!A347:M2689,6,FALSE)</f>
        <v>28998.68</v>
      </c>
      <c r="N1464" s="35" t="str">
        <f>VLOOKUP(A453,'Hospitalisation Details'!A451:M2793,7,FALSE)</f>
        <v>tier - 3</v>
      </c>
      <c r="O1464" s="35" t="str">
        <f>VLOOKUP(A465,'Hospitalisation Details'!A463:M2805,8,FALSE)</f>
        <v>tier - 1</v>
      </c>
      <c r="P1464" s="35" t="str">
        <f>VLOOKUP(A465,'Hospitalisation Details'!A463:M2805,9,FALSE)</f>
        <v>R1024</v>
      </c>
      <c r="Q1464" s="35">
        <f ca="1">VLOOKUP(A1464,'Hospitalisation Details'!A463:M2805,13,FALSE)</f>
        <v>41</v>
      </c>
      <c r="R1464" s="32"/>
    </row>
    <row r="1465" spans="1:18" ht="15.75" x14ac:dyDescent="0.25">
      <c r="A1465" s="43" t="s">
        <v>899</v>
      </c>
      <c r="B1465" s="35" t="str">
        <f>VLOOKUP(A1465,'Customer Names'!A1462:D3797,3,FALSE)</f>
        <v>O'Connor</v>
      </c>
      <c r="C1465" s="35">
        <f>VLOOKUP(A1465,'Medical Examinations'!A1463:M3805,2,FALSE)</f>
        <v>26.315000000000001</v>
      </c>
      <c r="D1465" s="35">
        <f>VLOOKUP(A1465,'Medical Examinations'!A1463:M3805,3,FALSE)</f>
        <v>4.5599999999999996</v>
      </c>
      <c r="E1465" s="35" t="str">
        <f>VLOOKUP(A1465,'Medical Examinations'!A1463:M3805,4,FALSE)</f>
        <v>yes</v>
      </c>
      <c r="F1465" s="35" t="str">
        <f>VLOOKUP(A1465,'Medical Examinations'!A1463:M3805,5,FALSE)</f>
        <v>No</v>
      </c>
      <c r="G1465" s="35" t="str">
        <f>VLOOKUP(A1465,'Medical Examinations'!A1463:M3805,6,FALSE)</f>
        <v>Yes</v>
      </c>
      <c r="H1465" s="35">
        <f>VLOOKUP(A1465,'Medical Examinations'!$A$2:$M$2344,7,FALSE)</f>
        <v>1</v>
      </c>
      <c r="I1465" s="35" t="str">
        <f>VLOOKUP(A1465,'Medical Examinations'!A1463:M3805,8,FALSE)</f>
        <v>No</v>
      </c>
      <c r="J1465" s="35" t="str">
        <f>VLOOKUP(A1465,'Medical Examinations'!A1463:M3805,9,FALSE)</f>
        <v>OVERWEIGHT</v>
      </c>
      <c r="K1465" s="35" t="str">
        <f>VLOOKUP(A1465,'Medical Examinations'!A1463:M3805,10,FALSE)</f>
        <v>NORMAL</v>
      </c>
      <c r="L1465" s="47">
        <f>VLOOKUP(A1465,'Hospitalisation Details'!A464:M2806,12,FALSE)</f>
        <v>30539</v>
      </c>
      <c r="M1465" s="34">
        <f>VLOOKUP(A350,'Hospitalisation Details'!A348:M2690,6,FALSE)</f>
        <v>28950.47</v>
      </c>
      <c r="N1465" s="35" t="str">
        <f>VLOOKUP(A454,'Hospitalisation Details'!A452:M2794,7,FALSE)</f>
        <v>tier - 2</v>
      </c>
      <c r="O1465" s="35" t="str">
        <f>VLOOKUP(A466,'Hospitalisation Details'!A464:M2806,8,FALSE)</f>
        <v>tier - 1</v>
      </c>
      <c r="P1465" s="35" t="str">
        <f>VLOOKUP(A466,'Hospitalisation Details'!A464:M2806,9,FALSE)</f>
        <v>R1012</v>
      </c>
      <c r="Q1465" s="35">
        <f ca="1">VLOOKUP(A1465,'Hospitalisation Details'!A464:M2806,13,FALSE)</f>
        <v>41</v>
      </c>
      <c r="R1465" s="32"/>
    </row>
    <row r="1466" spans="1:18" ht="15.75" x14ac:dyDescent="0.25">
      <c r="A1466" s="42" t="s">
        <v>898</v>
      </c>
      <c r="B1466" s="35" t="str">
        <f>VLOOKUP(A1466,'Customer Names'!A1463:D3798,3,FALSE)</f>
        <v>Ash</v>
      </c>
      <c r="C1466" s="35">
        <f>VLOOKUP(A1466,'Medical Examinations'!A1464:M3806,2,FALSE)</f>
        <v>35.299999999999997</v>
      </c>
      <c r="D1466" s="35">
        <f>VLOOKUP(A1466,'Medical Examinations'!A1464:M3806,3,FALSE)</f>
        <v>4.3899999999999997</v>
      </c>
      <c r="E1466" s="35" t="str">
        <f>VLOOKUP(A1466,'Medical Examinations'!A1464:M3806,4,FALSE)</f>
        <v>No</v>
      </c>
      <c r="F1466" s="35" t="str">
        <f>VLOOKUP(A1466,'Medical Examinations'!A1464:M3806,5,FALSE)</f>
        <v>No</v>
      </c>
      <c r="G1466" s="35" t="str">
        <f>VLOOKUP(A1466,'Medical Examinations'!A1464:M3806,6,FALSE)</f>
        <v>No</v>
      </c>
      <c r="H1466" s="35">
        <f>VLOOKUP(A1466,'Medical Examinations'!$A$2:$M$2344,7,FALSE)</f>
        <v>0</v>
      </c>
      <c r="I1466" s="35" t="str">
        <f>VLOOKUP(A1466,'Medical Examinations'!A1464:M3806,8,FALSE)</f>
        <v>No</v>
      </c>
      <c r="J1466" s="35" t="str">
        <f>VLOOKUP(A1466,'Medical Examinations'!A1464:M3806,9,FALSE)</f>
        <v>OBESITY</v>
      </c>
      <c r="K1466" s="35" t="str">
        <f>VLOOKUP(A1466,'Medical Examinations'!A1464:M3806,10,FALSE)</f>
        <v>NORMAL</v>
      </c>
      <c r="L1466" s="47">
        <f>VLOOKUP(A1466,'Hospitalisation Details'!A465:M2807,12,FALSE)</f>
        <v>30208</v>
      </c>
      <c r="M1466" s="34">
        <f>VLOOKUP(A351,'Hospitalisation Details'!A349:M2691,6,FALSE)</f>
        <v>28923.14</v>
      </c>
      <c r="N1466" s="35" t="str">
        <f>VLOOKUP(A455,'Hospitalisation Details'!A453:M2795,7,FALSE)</f>
        <v>tier - 2</v>
      </c>
      <c r="O1466" s="35" t="str">
        <f>VLOOKUP(A467,'Hospitalisation Details'!A465:M2807,8,FALSE)</f>
        <v>tier - 2</v>
      </c>
      <c r="P1466" s="35" t="str">
        <f>VLOOKUP(A467,'Hospitalisation Details'!A465:M2807,9,FALSE)</f>
        <v>R1012</v>
      </c>
      <c r="Q1466" s="35">
        <f ca="1">VLOOKUP(A1466,'Hospitalisation Details'!A465:M2807,13,FALSE)</f>
        <v>42</v>
      </c>
      <c r="R1466" s="32"/>
    </row>
    <row r="1467" spans="1:18" ht="15.75" x14ac:dyDescent="0.25">
      <c r="A1467" s="43" t="s">
        <v>897</v>
      </c>
      <c r="B1467" s="35" t="str">
        <f>VLOOKUP(A1467,'Customer Names'!A1464:D3799,3,FALSE)</f>
        <v>Do Prado</v>
      </c>
      <c r="C1467" s="35">
        <f>VLOOKUP(A1467,'Medical Examinations'!A1465:M3807,2,FALSE)</f>
        <v>18.91</v>
      </c>
      <c r="D1467" s="35">
        <f>VLOOKUP(A1467,'Medical Examinations'!A1465:M3807,3,FALSE)</f>
        <v>11.44</v>
      </c>
      <c r="E1467" s="35" t="str">
        <f>VLOOKUP(A1467,'Medical Examinations'!A1465:M3807,4,FALSE)</f>
        <v>No</v>
      </c>
      <c r="F1467" s="35" t="str">
        <f>VLOOKUP(A1467,'Medical Examinations'!A1465:M3807,5,FALSE)</f>
        <v>No</v>
      </c>
      <c r="G1467" s="35" t="str">
        <f>VLOOKUP(A1467,'Medical Examinations'!A1465:M3807,6,FALSE)</f>
        <v>No</v>
      </c>
      <c r="H1467" s="35">
        <f>VLOOKUP(A1467,'Medical Examinations'!$A$2:$M$2344,7,FALSE)</f>
        <v>0</v>
      </c>
      <c r="I1467" s="35" t="str">
        <f>VLOOKUP(A1467,'Medical Examinations'!A1465:M3807,8,FALSE)</f>
        <v>No</v>
      </c>
      <c r="J1467" s="35" t="str">
        <f>VLOOKUP(A1467,'Medical Examinations'!A1465:M3807,9,FALSE)</f>
        <v>NORMAL WEIGHT</v>
      </c>
      <c r="K1467" s="35" t="str">
        <f>VLOOKUP(A1467,'Medical Examinations'!A1465:M3807,10,FALSE)</f>
        <v>DIABETES</v>
      </c>
      <c r="L1467" s="47">
        <f>VLOOKUP(A1467,'Hospitalisation Details'!A466:M2808,12,FALSE)</f>
        <v>25076</v>
      </c>
      <c r="M1467" s="34">
        <f>VLOOKUP(A352,'Hospitalisation Details'!A350:M2692,6,FALSE)</f>
        <v>28868.66</v>
      </c>
      <c r="N1467" s="35" t="str">
        <f>VLOOKUP(A456,'Hospitalisation Details'!A454:M2796,7,FALSE)</f>
        <v>tier - 3</v>
      </c>
      <c r="O1467" s="35" t="str">
        <f>VLOOKUP(A468,'Hospitalisation Details'!A466:M2808,8,FALSE)</f>
        <v>tier - 3</v>
      </c>
      <c r="P1467" s="35" t="str">
        <f>VLOOKUP(A468,'Hospitalisation Details'!A466:M2808,9,FALSE)</f>
        <v>R1024</v>
      </c>
      <c r="Q1467" s="35">
        <f ca="1">VLOOKUP(A1467,'Hospitalisation Details'!A466:M2808,13,FALSE)</f>
        <v>56</v>
      </c>
      <c r="R1467" s="32"/>
    </row>
    <row r="1468" spans="1:18" ht="15.75" x14ac:dyDescent="0.25">
      <c r="A1468" s="42" t="s">
        <v>896</v>
      </c>
      <c r="B1468" s="35" t="str">
        <f>VLOOKUP(A1468,'Customer Names'!A1465:D3800,3,FALSE)</f>
        <v>Phillips</v>
      </c>
      <c r="C1468" s="35">
        <f>VLOOKUP(A1468,'Medical Examinations'!A1466:M3808,2,FALSE)</f>
        <v>22.41</v>
      </c>
      <c r="D1468" s="35">
        <f>VLOOKUP(A1468,'Medical Examinations'!A1466:M3808,3,FALSE)</f>
        <v>11.37</v>
      </c>
      <c r="E1468" s="35" t="str">
        <f>VLOOKUP(A1468,'Medical Examinations'!A1466:M3808,4,FALSE)</f>
        <v>yes</v>
      </c>
      <c r="F1468" s="35" t="str">
        <f>VLOOKUP(A1468,'Medical Examinations'!A1466:M3808,5,FALSE)</f>
        <v>No</v>
      </c>
      <c r="G1468" s="35" t="str">
        <f>VLOOKUP(A1468,'Medical Examinations'!A1466:M3808,6,FALSE)</f>
        <v>No</v>
      </c>
      <c r="H1468" s="35">
        <f>VLOOKUP(A1468,'Medical Examinations'!$A$2:$M$2344,7,FALSE)</f>
        <v>1</v>
      </c>
      <c r="I1468" s="35" t="str">
        <f>VLOOKUP(A1468,'Medical Examinations'!A1466:M3808,8,FALSE)</f>
        <v>No</v>
      </c>
      <c r="J1468" s="35" t="str">
        <f>VLOOKUP(A1468,'Medical Examinations'!A1466:M3808,9,FALSE)</f>
        <v>NORMAL WEIGHT</v>
      </c>
      <c r="K1468" s="35" t="str">
        <f>VLOOKUP(A1468,'Medical Examinations'!A1466:M3808,10,FALSE)</f>
        <v>DIABETES</v>
      </c>
      <c r="L1468" s="47">
        <f>VLOOKUP(A1468,'Hospitalisation Details'!A467:M2809,12,FALSE)</f>
        <v>27594</v>
      </c>
      <c r="M1468" s="34">
        <f>VLOOKUP(A353,'Hospitalisation Details'!A351:M2693,6,FALSE)</f>
        <v>28716.14</v>
      </c>
      <c r="N1468" s="35" t="str">
        <f>VLOOKUP(A457,'Hospitalisation Details'!A455:M2797,7,FALSE)</f>
        <v>tier - 2</v>
      </c>
      <c r="O1468" s="35" t="str">
        <f>VLOOKUP(A469,'Hospitalisation Details'!A467:M2809,8,FALSE)</f>
        <v>tier - 3</v>
      </c>
      <c r="P1468" s="35" t="str">
        <f>VLOOKUP(A469,'Hospitalisation Details'!A467:M2809,9,FALSE)</f>
        <v>R1012</v>
      </c>
      <c r="Q1468" s="35">
        <f ca="1">VLOOKUP(A1468,'Hospitalisation Details'!A467:M2809,13,FALSE)</f>
        <v>49</v>
      </c>
      <c r="R1468" s="32"/>
    </row>
    <row r="1469" spans="1:18" ht="15.75" x14ac:dyDescent="0.25">
      <c r="A1469" s="43" t="s">
        <v>895</v>
      </c>
      <c r="B1469" s="35" t="str">
        <f>VLOOKUP(A1469,'Customer Names'!A1466:D3801,3,FALSE)</f>
        <v>Kelly</v>
      </c>
      <c r="C1469" s="35">
        <f>VLOOKUP(A1469,'Medical Examinations'!A1467:M3809,2,FALSE)</f>
        <v>22.704999999999998</v>
      </c>
      <c r="D1469" s="35">
        <f>VLOOKUP(A1469,'Medical Examinations'!A1467:M3809,3,FALSE)</f>
        <v>6.14</v>
      </c>
      <c r="E1469" s="35" t="str">
        <f>VLOOKUP(A1469,'Medical Examinations'!A1467:M3809,4,FALSE)</f>
        <v>No</v>
      </c>
      <c r="F1469" s="35" t="str">
        <f>VLOOKUP(A1469,'Medical Examinations'!A1467:M3809,5,FALSE)</f>
        <v>No</v>
      </c>
      <c r="G1469" s="35" t="str">
        <f>VLOOKUP(A1469,'Medical Examinations'!A1467:M3809,6,FALSE)</f>
        <v>No</v>
      </c>
      <c r="H1469" s="35">
        <f>VLOOKUP(A1469,'Medical Examinations'!$A$2:$M$2344,7,FALSE)</f>
        <v>0</v>
      </c>
      <c r="I1469" s="35" t="str">
        <f>VLOOKUP(A1469,'Medical Examinations'!A1467:M3809,8,FALSE)</f>
        <v>No</v>
      </c>
      <c r="J1469" s="35" t="str">
        <f>VLOOKUP(A1469,'Medical Examinations'!A1467:M3809,9,FALSE)</f>
        <v>NORMAL WEIGHT</v>
      </c>
      <c r="K1469" s="35" t="str">
        <f>VLOOKUP(A1469,'Medical Examinations'!A1467:M3809,10,FALSE)</f>
        <v>PREDIABETES</v>
      </c>
      <c r="L1469" s="47">
        <f>VLOOKUP(A1469,'Hospitalisation Details'!A468:M2810,12,FALSE)</f>
        <v>30179</v>
      </c>
      <c r="M1469" s="34">
        <f>VLOOKUP(A354,'Hospitalisation Details'!A352:M2694,6,FALSE)</f>
        <v>28542.86</v>
      </c>
      <c r="N1469" s="35" t="str">
        <f>VLOOKUP(A458,'Hospitalisation Details'!A456:M2798,7,FALSE)</f>
        <v>tier - 3</v>
      </c>
      <c r="O1469" s="35" t="str">
        <f>VLOOKUP(A470,'Hospitalisation Details'!A468:M2810,8,FALSE)</f>
        <v>tier - 2</v>
      </c>
      <c r="P1469" s="35" t="str">
        <f>VLOOKUP(A470,'Hospitalisation Details'!A468:M2810,9,FALSE)</f>
        <v>R1012</v>
      </c>
      <c r="Q1469" s="35">
        <f ca="1">VLOOKUP(A1469,'Hospitalisation Details'!A468:M2810,13,FALSE)</f>
        <v>42</v>
      </c>
      <c r="R1469" s="32"/>
    </row>
    <row r="1470" spans="1:18" ht="15.75" x14ac:dyDescent="0.25">
      <c r="A1470" s="42" t="s">
        <v>894</v>
      </c>
      <c r="B1470" s="35" t="str">
        <f>VLOOKUP(A1470,'Customer Names'!A1467:D3802,3,FALSE)</f>
        <v>Dever</v>
      </c>
      <c r="C1470" s="35">
        <f>VLOOKUP(A1470,'Medical Examinations'!A1468:M3810,2,FALSE)</f>
        <v>37.18</v>
      </c>
      <c r="D1470" s="35">
        <f>VLOOKUP(A1470,'Medical Examinations'!A1468:M3810,3,FALSE)</f>
        <v>4.8899999999999997</v>
      </c>
      <c r="E1470" s="35" t="str">
        <f>VLOOKUP(A1470,'Medical Examinations'!A1468:M3810,4,FALSE)</f>
        <v>No</v>
      </c>
      <c r="F1470" s="35" t="str">
        <f>VLOOKUP(A1470,'Medical Examinations'!A1468:M3810,5,FALSE)</f>
        <v>No</v>
      </c>
      <c r="G1470" s="35" t="str">
        <f>VLOOKUP(A1470,'Medical Examinations'!A1468:M3810,6,FALSE)</f>
        <v>No</v>
      </c>
      <c r="H1470" s="35">
        <f>VLOOKUP(A1470,'Medical Examinations'!$A$2:$M$2344,7,FALSE)</f>
        <v>0</v>
      </c>
      <c r="I1470" s="35" t="str">
        <f>VLOOKUP(A1470,'Medical Examinations'!A1468:M3810,8,FALSE)</f>
        <v>No</v>
      </c>
      <c r="J1470" s="35" t="str">
        <f>VLOOKUP(A1470,'Medical Examinations'!A1468:M3810,9,FALSE)</f>
        <v>OBESITY</v>
      </c>
      <c r="K1470" s="35" t="str">
        <f>VLOOKUP(A1470,'Medical Examinations'!A1468:M3810,10,FALSE)</f>
        <v>NORMAL</v>
      </c>
      <c r="L1470" s="47">
        <f>VLOOKUP(A1470,'Hospitalisation Details'!A469:M2811,12,FALSE)</f>
        <v>29494</v>
      </c>
      <c r="M1470" s="34">
        <f>VLOOKUP(A355,'Hospitalisation Details'!A353:M2695,6,FALSE)</f>
        <v>28476.73</v>
      </c>
      <c r="N1470" s="35" t="str">
        <f>VLOOKUP(A459,'Hospitalisation Details'!A457:M2799,7,FALSE)</f>
        <v>tier - 3</v>
      </c>
      <c r="O1470" s="35" t="str">
        <f>VLOOKUP(A471,'Hospitalisation Details'!A469:M2811,8,FALSE)</f>
        <v>tier - 1</v>
      </c>
      <c r="P1470" s="35" t="str">
        <f>VLOOKUP(A471,'Hospitalisation Details'!A469:M2811,9,FALSE)</f>
        <v>R1012</v>
      </c>
      <c r="Q1470" s="35">
        <f ca="1">VLOOKUP(A1470,'Hospitalisation Details'!A469:M2811,13,FALSE)</f>
        <v>44</v>
      </c>
      <c r="R1470" s="32"/>
    </row>
    <row r="1471" spans="1:18" ht="15.75" x14ac:dyDescent="0.25">
      <c r="A1471" s="43" t="s">
        <v>893</v>
      </c>
      <c r="B1471" s="35" t="str">
        <f>VLOOKUP(A1471,'Customer Names'!A1468:D3803,3,FALSE)</f>
        <v>Horvath</v>
      </c>
      <c r="C1471" s="35">
        <f>VLOOKUP(A1471,'Medical Examinations'!A1469:M3811,2,FALSE)</f>
        <v>35.97</v>
      </c>
      <c r="D1471" s="35">
        <f>VLOOKUP(A1471,'Medical Examinations'!A1469:M3811,3,FALSE)</f>
        <v>4.5999999999999996</v>
      </c>
      <c r="E1471" s="35" t="str">
        <f>VLOOKUP(A1471,'Medical Examinations'!A1469:M3811,4,FALSE)</f>
        <v>No</v>
      </c>
      <c r="F1471" s="35" t="str">
        <f>VLOOKUP(A1471,'Medical Examinations'!A1469:M3811,5,FALSE)</f>
        <v>No</v>
      </c>
      <c r="G1471" s="35" t="str">
        <f>VLOOKUP(A1471,'Medical Examinations'!A1469:M3811,6,FALSE)</f>
        <v>No</v>
      </c>
      <c r="H1471" s="35">
        <f>VLOOKUP(A1471,'Medical Examinations'!$A$2:$M$2344,7,FALSE)</f>
        <v>0</v>
      </c>
      <c r="I1471" s="35" t="str">
        <f>VLOOKUP(A1471,'Medical Examinations'!A1469:M3811,8,FALSE)</f>
        <v>No</v>
      </c>
      <c r="J1471" s="35" t="str">
        <f>VLOOKUP(A1471,'Medical Examinations'!A1469:M3811,9,FALSE)</f>
        <v>OBESITY</v>
      </c>
      <c r="K1471" s="35" t="str">
        <f>VLOOKUP(A1471,'Medical Examinations'!A1469:M3811,10,FALSE)</f>
        <v>NORMAL</v>
      </c>
      <c r="L1471" s="47">
        <f>VLOOKUP(A1471,'Hospitalisation Details'!A470:M2812,12,FALSE)</f>
        <v>29501</v>
      </c>
      <c r="M1471" s="34">
        <f>VLOOKUP(A356,'Hospitalisation Details'!A354:M2696,6,FALSE)</f>
        <v>28468.92</v>
      </c>
      <c r="N1471" s="35" t="str">
        <f>VLOOKUP(A460,'Hospitalisation Details'!A458:M2800,7,FALSE)</f>
        <v>tier - 3</v>
      </c>
      <c r="O1471" s="35" t="str">
        <f>VLOOKUP(A472,'Hospitalisation Details'!A470:M2812,8,FALSE)</f>
        <v>tier - 1</v>
      </c>
      <c r="P1471" s="35" t="str">
        <f>VLOOKUP(A472,'Hospitalisation Details'!A470:M2812,9,FALSE)</f>
        <v>R1024</v>
      </c>
      <c r="Q1471" s="35">
        <f ca="1">VLOOKUP(A1471,'Hospitalisation Details'!A470:M2812,13,FALSE)</f>
        <v>44</v>
      </c>
      <c r="R1471" s="32"/>
    </row>
    <row r="1472" spans="1:18" ht="15.75" x14ac:dyDescent="0.25">
      <c r="A1472" s="42" t="s">
        <v>892</v>
      </c>
      <c r="B1472" s="35" t="str">
        <f>VLOOKUP(A1472,'Customer Names'!A1469:D3804,3,FALSE)</f>
        <v>Danner</v>
      </c>
      <c r="C1472" s="35">
        <f>VLOOKUP(A1472,'Medical Examinations'!A1470:M3812,2,FALSE)</f>
        <v>35.799999999999997</v>
      </c>
      <c r="D1472" s="35">
        <f>VLOOKUP(A1472,'Medical Examinations'!A1470:M3812,3,FALSE)</f>
        <v>4.42</v>
      </c>
      <c r="E1472" s="35" t="str">
        <f>VLOOKUP(A1472,'Medical Examinations'!A1470:M3812,4,FALSE)</f>
        <v>No</v>
      </c>
      <c r="F1472" s="35" t="str">
        <f>VLOOKUP(A1472,'Medical Examinations'!A1470:M3812,5,FALSE)</f>
        <v>No</v>
      </c>
      <c r="G1472" s="35" t="str">
        <f>VLOOKUP(A1472,'Medical Examinations'!A1470:M3812,6,FALSE)</f>
        <v>No</v>
      </c>
      <c r="H1472" s="35">
        <f>VLOOKUP(A1472,'Medical Examinations'!$A$2:$M$2344,7,FALSE)</f>
        <v>0</v>
      </c>
      <c r="I1472" s="35" t="str">
        <f>VLOOKUP(A1472,'Medical Examinations'!A1470:M3812,8,FALSE)</f>
        <v>No</v>
      </c>
      <c r="J1472" s="35" t="str">
        <f>VLOOKUP(A1472,'Medical Examinations'!A1470:M3812,9,FALSE)</f>
        <v>OBESITY</v>
      </c>
      <c r="K1472" s="35" t="str">
        <f>VLOOKUP(A1472,'Medical Examinations'!A1470:M3812,10,FALSE)</f>
        <v>NORMAL</v>
      </c>
      <c r="L1472" s="47">
        <f>VLOOKUP(A1472,'Hospitalisation Details'!A471:M2813,12,FALSE)</f>
        <v>29394</v>
      </c>
      <c r="M1472" s="34">
        <f>VLOOKUP(A357,'Hospitalisation Details'!A355:M2697,6,FALSE)</f>
        <v>28340.19</v>
      </c>
      <c r="N1472" s="35" t="str">
        <f>VLOOKUP(A461,'Hospitalisation Details'!A459:M2801,7,FALSE)</f>
        <v>tier - 2</v>
      </c>
      <c r="O1472" s="35" t="str">
        <f>VLOOKUP(A473,'Hospitalisation Details'!A471:M2813,8,FALSE)</f>
        <v>tier - 3</v>
      </c>
      <c r="P1472" s="35" t="str">
        <f>VLOOKUP(A473,'Hospitalisation Details'!A471:M2813,9,FALSE)</f>
        <v>R1019</v>
      </c>
      <c r="Q1472" s="35">
        <f ca="1">VLOOKUP(A1472,'Hospitalisation Details'!A471:M2813,13,FALSE)</f>
        <v>44</v>
      </c>
      <c r="R1472" s="32"/>
    </row>
    <row r="1473" spans="1:18" ht="15.75" x14ac:dyDescent="0.25">
      <c r="A1473" s="43" t="s">
        <v>891</v>
      </c>
      <c r="B1473" s="35" t="str">
        <f>VLOOKUP(A1473,'Customer Names'!A1470:D3805,3,FALSE)</f>
        <v>Weiss</v>
      </c>
      <c r="C1473" s="35">
        <f>VLOOKUP(A1473,'Medical Examinations'!A1471:M3813,2,FALSE)</f>
        <v>28.31</v>
      </c>
      <c r="D1473" s="35">
        <f>VLOOKUP(A1473,'Medical Examinations'!A1471:M3813,3,FALSE)</f>
        <v>7.48</v>
      </c>
      <c r="E1473" s="35" t="str">
        <f>VLOOKUP(A1473,'Medical Examinations'!A1471:M3813,4,FALSE)</f>
        <v>yes</v>
      </c>
      <c r="F1473" s="35" t="str">
        <f>VLOOKUP(A1473,'Medical Examinations'!A1471:M3813,5,FALSE)</f>
        <v>No</v>
      </c>
      <c r="G1473" s="35" t="str">
        <f>VLOOKUP(A1473,'Medical Examinations'!A1471:M3813,6,FALSE)</f>
        <v>No</v>
      </c>
      <c r="H1473" s="35">
        <f>VLOOKUP(A1473,'Medical Examinations'!$A$2:$M$2344,7,FALSE)</f>
        <v>0</v>
      </c>
      <c r="I1473" s="35" t="str">
        <f>VLOOKUP(A1473,'Medical Examinations'!A1471:M3813,8,FALSE)</f>
        <v>No</v>
      </c>
      <c r="J1473" s="35" t="str">
        <f>VLOOKUP(A1473,'Medical Examinations'!A1471:M3813,9,FALSE)</f>
        <v>OVERWEIGHT</v>
      </c>
      <c r="K1473" s="35" t="str">
        <f>VLOOKUP(A1473,'Medical Examinations'!A1471:M3813,10,FALSE)</f>
        <v>DIABETES</v>
      </c>
      <c r="L1473" s="47">
        <f>VLOOKUP(A1473,'Hospitalisation Details'!A472:M2814,12,FALSE)</f>
        <v>29784</v>
      </c>
      <c r="M1473" s="34">
        <f>VLOOKUP(A358,'Hospitalisation Details'!A356:M2698,6,FALSE)</f>
        <v>28302.33</v>
      </c>
      <c r="N1473" s="35" t="str">
        <f>VLOOKUP(A462,'Hospitalisation Details'!A460:M2802,7,FALSE)</f>
        <v>tier - 3</v>
      </c>
      <c r="O1473" s="35" t="str">
        <f>VLOOKUP(A474,'Hospitalisation Details'!A472:M2814,8,FALSE)</f>
        <v>tier - 2</v>
      </c>
      <c r="P1473" s="35" t="str">
        <f>VLOOKUP(A474,'Hospitalisation Details'!A472:M2814,9,FALSE)</f>
        <v>R1011</v>
      </c>
      <c r="Q1473" s="35">
        <f ca="1">VLOOKUP(A1473,'Hospitalisation Details'!A472:M2814,13,FALSE)</f>
        <v>43</v>
      </c>
      <c r="R1473" s="32"/>
    </row>
    <row r="1474" spans="1:18" ht="15.75" x14ac:dyDescent="0.25">
      <c r="A1474" s="42" t="s">
        <v>890</v>
      </c>
      <c r="B1474" s="35" t="str">
        <f>VLOOKUP(A1474,'Customer Names'!A1471:D3806,3,FALSE)</f>
        <v>D'Andrea</v>
      </c>
      <c r="C1474" s="35">
        <f>VLOOKUP(A1474,'Medical Examinations'!A1472:M3814,2,FALSE)</f>
        <v>38.06</v>
      </c>
      <c r="D1474" s="35">
        <f>VLOOKUP(A1474,'Medical Examinations'!A1472:M3814,3,FALSE)</f>
        <v>10.74</v>
      </c>
      <c r="E1474" s="35" t="str">
        <f>VLOOKUP(A1474,'Medical Examinations'!A1472:M3814,4,FALSE)</f>
        <v>No</v>
      </c>
      <c r="F1474" s="35" t="str">
        <f>VLOOKUP(A1474,'Medical Examinations'!A1472:M3814,5,FALSE)</f>
        <v>No</v>
      </c>
      <c r="G1474" s="35" t="str">
        <f>VLOOKUP(A1474,'Medical Examinations'!A1472:M3814,6,FALSE)</f>
        <v>No</v>
      </c>
      <c r="H1474" s="35">
        <f>VLOOKUP(A1474,'Medical Examinations'!$A$2:$M$2344,7,FALSE)</f>
        <v>0</v>
      </c>
      <c r="I1474" s="35" t="str">
        <f>VLOOKUP(A1474,'Medical Examinations'!A1472:M3814,8,FALSE)</f>
        <v>No</v>
      </c>
      <c r="J1474" s="35" t="str">
        <f>VLOOKUP(A1474,'Medical Examinations'!A1472:M3814,9,FALSE)</f>
        <v>OBESITY</v>
      </c>
      <c r="K1474" s="35" t="str">
        <f>VLOOKUP(A1474,'Medical Examinations'!A1472:M3814,10,FALSE)</f>
        <v>DIABETES</v>
      </c>
      <c r="L1474" s="47">
        <f>VLOOKUP(A1474,'Hospitalisation Details'!A473:M2815,12,FALSE)</f>
        <v>28739</v>
      </c>
      <c r="M1474" s="34">
        <f>VLOOKUP(A359,'Hospitalisation Details'!A357:M2699,6,FALSE)</f>
        <v>28287.9</v>
      </c>
      <c r="N1474" s="35" t="str">
        <f>VLOOKUP(A463,'Hospitalisation Details'!A461:M2803,7,FALSE)</f>
        <v>tier - 3</v>
      </c>
      <c r="O1474" s="35" t="str">
        <f>VLOOKUP(A475,'Hospitalisation Details'!A473:M2815,8,FALSE)</f>
        <v>tier - 2</v>
      </c>
      <c r="P1474" s="35" t="str">
        <f>VLOOKUP(A475,'Hospitalisation Details'!A473:M2815,9,FALSE)</f>
        <v>R1013</v>
      </c>
      <c r="Q1474" s="35">
        <f ca="1">VLOOKUP(A1474,'Hospitalisation Details'!A473:M2815,13,FALSE)</f>
        <v>46</v>
      </c>
      <c r="R1474" s="32"/>
    </row>
    <row r="1475" spans="1:18" ht="15.75" x14ac:dyDescent="0.25">
      <c r="A1475" s="43" t="s">
        <v>889</v>
      </c>
      <c r="B1475" s="35" t="str">
        <f>VLOOKUP(A1475,'Customer Names'!A1472:D3807,3,FALSE)</f>
        <v>Olesky</v>
      </c>
      <c r="C1475" s="35">
        <f>VLOOKUP(A1475,'Medical Examinations'!A1473:M3815,2,FALSE)</f>
        <v>28</v>
      </c>
      <c r="D1475" s="35">
        <f>VLOOKUP(A1475,'Medical Examinations'!A1473:M3815,3,FALSE)</f>
        <v>5.19</v>
      </c>
      <c r="E1475" s="35" t="str">
        <f>VLOOKUP(A1475,'Medical Examinations'!A1473:M3815,4,FALSE)</f>
        <v>No</v>
      </c>
      <c r="F1475" s="35" t="str">
        <f>VLOOKUP(A1475,'Medical Examinations'!A1473:M3815,5,FALSE)</f>
        <v>No</v>
      </c>
      <c r="G1475" s="35" t="str">
        <f>VLOOKUP(A1475,'Medical Examinations'!A1473:M3815,6,FALSE)</f>
        <v>No</v>
      </c>
      <c r="H1475" s="35">
        <f>VLOOKUP(A1475,'Medical Examinations'!$A$2:$M$2344,7,FALSE)</f>
        <v>1</v>
      </c>
      <c r="I1475" s="35" t="str">
        <f>VLOOKUP(A1475,'Medical Examinations'!A1473:M3815,8,FALSE)</f>
        <v>No</v>
      </c>
      <c r="J1475" s="35" t="str">
        <f>VLOOKUP(A1475,'Medical Examinations'!A1473:M3815,9,FALSE)</f>
        <v>OVERWEIGHT</v>
      </c>
      <c r="K1475" s="35" t="str">
        <f>VLOOKUP(A1475,'Medical Examinations'!A1473:M3815,10,FALSE)</f>
        <v>NORMAL</v>
      </c>
      <c r="L1475" s="47">
        <f>VLOOKUP(A1475,'Hospitalisation Details'!A474:M2816,12,FALSE)</f>
        <v>30862</v>
      </c>
      <c r="M1475" s="34">
        <f>VLOOKUP(A360,'Hospitalisation Details'!A358:M2700,6,FALSE)</f>
        <v>28245.34</v>
      </c>
      <c r="N1475" s="35" t="str">
        <f>VLOOKUP(A464,'Hospitalisation Details'!A462:M2804,7,FALSE)</f>
        <v>tier - 3</v>
      </c>
      <c r="O1475" s="35" t="str">
        <f>VLOOKUP(A476,'Hospitalisation Details'!A474:M2816,8,FALSE)</f>
        <v>tier - 1</v>
      </c>
      <c r="P1475" s="35" t="str">
        <f>VLOOKUP(A476,'Hospitalisation Details'!A474:M2816,9,FALSE)</f>
        <v>R1013</v>
      </c>
      <c r="Q1475" s="35">
        <f ca="1">VLOOKUP(A1475,'Hospitalisation Details'!A474:M2816,13,FALSE)</f>
        <v>40</v>
      </c>
      <c r="R1475" s="32"/>
    </row>
    <row r="1476" spans="1:18" ht="15.75" x14ac:dyDescent="0.25">
      <c r="A1476" s="42" t="s">
        <v>888</v>
      </c>
      <c r="B1476" s="35" t="str">
        <f>VLOOKUP(A1476,'Customer Names'!A1473:D3808,3,FALSE)</f>
        <v>Whitcraft</v>
      </c>
      <c r="C1476" s="35">
        <f>VLOOKUP(A1476,'Medical Examinations'!A1474:M3816,2,FALSE)</f>
        <v>34.32</v>
      </c>
      <c r="D1476" s="35">
        <f>VLOOKUP(A1476,'Medical Examinations'!A1474:M3816,3,FALSE)</f>
        <v>9.17</v>
      </c>
      <c r="E1476" s="35" t="str">
        <f>VLOOKUP(A1476,'Medical Examinations'!A1474:M3816,4,FALSE)</f>
        <v>No</v>
      </c>
      <c r="F1476" s="35" t="str">
        <f>VLOOKUP(A1476,'Medical Examinations'!A1474:M3816,5,FALSE)</f>
        <v>No</v>
      </c>
      <c r="G1476" s="35" t="str">
        <f>VLOOKUP(A1476,'Medical Examinations'!A1474:M3816,6,FALSE)</f>
        <v>No</v>
      </c>
      <c r="H1476" s="35">
        <f>VLOOKUP(A1476,'Medical Examinations'!$A$2:$M$2344,7,FALSE)</f>
        <v>0</v>
      </c>
      <c r="I1476" s="35" t="str">
        <f>VLOOKUP(A1476,'Medical Examinations'!A1474:M3816,8,FALSE)</f>
        <v>No</v>
      </c>
      <c r="J1476" s="35" t="str">
        <f>VLOOKUP(A1476,'Medical Examinations'!A1474:M3816,9,FALSE)</f>
        <v>OBESITY</v>
      </c>
      <c r="K1476" s="35" t="str">
        <f>VLOOKUP(A1476,'Medical Examinations'!A1474:M3816,10,FALSE)</f>
        <v>DIABETES</v>
      </c>
      <c r="L1476" s="47">
        <f>VLOOKUP(A1476,'Hospitalisation Details'!A475:M2817,12,FALSE)</f>
        <v>28701</v>
      </c>
      <c r="M1476" s="34">
        <f>VLOOKUP(A361,'Hospitalisation Details'!A359:M2701,6,FALSE)</f>
        <v>28101.33</v>
      </c>
      <c r="N1476" s="35" t="str">
        <f>VLOOKUP(A465,'Hospitalisation Details'!A463:M2805,7,FALSE)</f>
        <v>tier - 3</v>
      </c>
      <c r="O1476" s="35" t="str">
        <f>VLOOKUP(A477,'Hospitalisation Details'!A475:M2817,8,FALSE)</f>
        <v>tier - 3</v>
      </c>
      <c r="P1476" s="35" t="str">
        <f>VLOOKUP(A477,'Hospitalisation Details'!A475:M2817,9,FALSE)</f>
        <v>R1012</v>
      </c>
      <c r="Q1476" s="35">
        <f ca="1">VLOOKUP(A1476,'Hospitalisation Details'!A475:M2817,13,FALSE)</f>
        <v>46</v>
      </c>
      <c r="R1476" s="32"/>
    </row>
    <row r="1477" spans="1:18" ht="15.75" x14ac:dyDescent="0.25">
      <c r="A1477" s="43" t="s">
        <v>887</v>
      </c>
      <c r="B1477" s="35" t="str">
        <f>VLOOKUP(A1477,'Customer Names'!A1474:D3809,3,FALSE)</f>
        <v>Salazar</v>
      </c>
      <c r="C1477" s="35">
        <f>VLOOKUP(A1477,'Medical Examinations'!A1475:M3817,2,FALSE)</f>
        <v>22.3</v>
      </c>
      <c r="D1477" s="35">
        <f>VLOOKUP(A1477,'Medical Examinations'!A1475:M3817,3,FALSE)</f>
        <v>4.95</v>
      </c>
      <c r="E1477" s="35" t="str">
        <f>VLOOKUP(A1477,'Medical Examinations'!A1475:M3817,4,FALSE)</f>
        <v>yes</v>
      </c>
      <c r="F1477" s="35" t="str">
        <f>VLOOKUP(A1477,'Medical Examinations'!A1475:M3817,5,FALSE)</f>
        <v>No</v>
      </c>
      <c r="G1477" s="35" t="str">
        <f>VLOOKUP(A1477,'Medical Examinations'!A1475:M3817,6,FALSE)</f>
        <v>No</v>
      </c>
      <c r="H1477" s="35">
        <f>VLOOKUP(A1477,'Medical Examinations'!$A$2:$M$2344,7,FALSE)</f>
        <v>0</v>
      </c>
      <c r="I1477" s="35" t="str">
        <f>VLOOKUP(A1477,'Medical Examinations'!A1475:M3817,8,FALSE)</f>
        <v>No</v>
      </c>
      <c r="J1477" s="35" t="str">
        <f>VLOOKUP(A1477,'Medical Examinations'!A1475:M3817,9,FALSE)</f>
        <v>NORMAL WEIGHT</v>
      </c>
      <c r="K1477" s="35" t="str">
        <f>VLOOKUP(A1477,'Medical Examinations'!A1475:M3817,10,FALSE)</f>
        <v>NORMAL</v>
      </c>
      <c r="L1477" s="47">
        <f>VLOOKUP(A1477,'Hospitalisation Details'!A476:M2818,12,FALSE)</f>
        <v>27935</v>
      </c>
      <c r="M1477" s="34">
        <f>VLOOKUP(A362,'Hospitalisation Details'!A360:M2702,6,FALSE)</f>
        <v>28006.94</v>
      </c>
      <c r="N1477" s="35" t="str">
        <f>VLOOKUP(A466,'Hospitalisation Details'!A464:M2806,7,FALSE)</f>
        <v>tier - 3</v>
      </c>
      <c r="O1477" s="35" t="str">
        <f>VLOOKUP(A478,'Hospitalisation Details'!A476:M2818,8,FALSE)</f>
        <v>tier - 2</v>
      </c>
      <c r="P1477" s="35" t="str">
        <f>VLOOKUP(A478,'Hospitalisation Details'!A476:M2818,9,FALSE)</f>
        <v>R1011</v>
      </c>
      <c r="Q1477" s="35">
        <f ca="1">VLOOKUP(A1477,'Hospitalisation Details'!A476:M2818,13,FALSE)</f>
        <v>48</v>
      </c>
      <c r="R1477" s="32"/>
    </row>
    <row r="1478" spans="1:18" ht="15.75" x14ac:dyDescent="0.25">
      <c r="A1478" s="42" t="s">
        <v>886</v>
      </c>
      <c r="B1478" s="35" t="str">
        <f>VLOOKUP(A1478,'Customer Names'!A1475:D3810,3,FALSE)</f>
        <v>Todd</v>
      </c>
      <c r="C1478" s="35">
        <f>VLOOKUP(A1478,'Medical Examinations'!A1476:M3818,2,FALSE)</f>
        <v>27.835000000000001</v>
      </c>
      <c r="D1478" s="35">
        <f>VLOOKUP(A1478,'Medical Examinations'!A1476:M3818,3,FALSE)</f>
        <v>6.03</v>
      </c>
      <c r="E1478" s="35" t="str">
        <f>VLOOKUP(A1478,'Medical Examinations'!A1476:M3818,4,FALSE)</f>
        <v>No</v>
      </c>
      <c r="F1478" s="35" t="str">
        <f>VLOOKUP(A1478,'Medical Examinations'!A1476:M3818,5,FALSE)</f>
        <v>No</v>
      </c>
      <c r="G1478" s="35" t="str">
        <f>VLOOKUP(A1478,'Medical Examinations'!A1476:M3818,6,FALSE)</f>
        <v>No</v>
      </c>
      <c r="H1478" s="35">
        <f>VLOOKUP(A1478,'Medical Examinations'!$A$2:$M$2344,7,FALSE)</f>
        <v>1</v>
      </c>
      <c r="I1478" s="35" t="str">
        <f>VLOOKUP(A1478,'Medical Examinations'!A1476:M3818,8,FALSE)</f>
        <v>No</v>
      </c>
      <c r="J1478" s="35" t="str">
        <f>VLOOKUP(A1478,'Medical Examinations'!A1476:M3818,9,FALSE)</f>
        <v>OVERWEIGHT</v>
      </c>
      <c r="K1478" s="35" t="str">
        <f>VLOOKUP(A1478,'Medical Examinations'!A1476:M3818,10,FALSE)</f>
        <v>PREDIABETES</v>
      </c>
      <c r="L1478" s="47">
        <f>VLOOKUP(A1478,'Hospitalisation Details'!A477:M2819,12,FALSE)</f>
        <v>31007</v>
      </c>
      <c r="M1478" s="34">
        <f>VLOOKUP(A363,'Hospitalisation Details'!A361:M2703,6,FALSE)</f>
        <v>27980.77</v>
      </c>
      <c r="N1478" s="35" t="str">
        <f>VLOOKUP(A467,'Hospitalisation Details'!A465:M2807,7,FALSE)</f>
        <v>tier - 2</v>
      </c>
      <c r="O1478" s="35" t="str">
        <f>VLOOKUP(A479,'Hospitalisation Details'!A477:M2819,8,FALSE)</f>
        <v>tier - 3</v>
      </c>
      <c r="P1478" s="35" t="str">
        <f>VLOOKUP(A479,'Hospitalisation Details'!A477:M2819,9,FALSE)</f>
        <v>R1012</v>
      </c>
      <c r="Q1478" s="35">
        <f ca="1">VLOOKUP(A1478,'Hospitalisation Details'!A477:M2819,13,FALSE)</f>
        <v>40</v>
      </c>
      <c r="R1478" s="32"/>
    </row>
    <row r="1479" spans="1:18" ht="15.75" x14ac:dyDescent="0.25">
      <c r="A1479" s="43" t="s">
        <v>885</v>
      </c>
      <c r="B1479" s="35" t="str">
        <f>VLOOKUP(A1479,'Customer Names'!A1476:D3811,3,FALSE)</f>
        <v>Pond</v>
      </c>
      <c r="C1479" s="35">
        <f>VLOOKUP(A1479,'Medical Examinations'!A1477:M3819,2,FALSE)</f>
        <v>39.229999999999997</v>
      </c>
      <c r="D1479" s="35">
        <f>VLOOKUP(A1479,'Medical Examinations'!A1477:M3819,3,FALSE)</f>
        <v>5.36</v>
      </c>
      <c r="E1479" s="35" t="str">
        <f>VLOOKUP(A1479,'Medical Examinations'!A1477:M3819,4,FALSE)</f>
        <v>No</v>
      </c>
      <c r="F1479" s="35" t="str">
        <f>VLOOKUP(A1479,'Medical Examinations'!A1477:M3819,5,FALSE)</f>
        <v>No</v>
      </c>
      <c r="G1479" s="35" t="str">
        <f>VLOOKUP(A1479,'Medical Examinations'!A1477:M3819,6,FALSE)</f>
        <v>No</v>
      </c>
      <c r="H1479" s="35">
        <f>VLOOKUP(A1479,'Medical Examinations'!$A$2:$M$2344,7,FALSE)</f>
        <v>0</v>
      </c>
      <c r="I1479" s="35" t="str">
        <f>VLOOKUP(A1479,'Medical Examinations'!A1477:M3819,8,FALSE)</f>
        <v>No</v>
      </c>
      <c r="J1479" s="35" t="str">
        <f>VLOOKUP(A1479,'Medical Examinations'!A1477:M3819,9,FALSE)</f>
        <v>OBESITY</v>
      </c>
      <c r="K1479" s="35" t="str">
        <f>VLOOKUP(A1479,'Medical Examinations'!A1477:M3819,10,FALSE)</f>
        <v>NORMAL</v>
      </c>
      <c r="L1479" s="47">
        <f>VLOOKUP(A1479,'Hospitalisation Details'!A478:M2820,12,FALSE)</f>
        <v>36380</v>
      </c>
      <c r="M1479" s="34">
        <f>VLOOKUP(A364,'Hospitalisation Details'!A362:M2704,6,FALSE)</f>
        <v>27941.29</v>
      </c>
      <c r="N1479" s="35" t="str">
        <f>VLOOKUP(A468,'Hospitalisation Details'!A466:M2808,7,FALSE)</f>
        <v>tier - 3</v>
      </c>
      <c r="O1479" s="35" t="str">
        <f>VLOOKUP(A480,'Hospitalisation Details'!A478:M2820,8,FALSE)</f>
        <v>tier - 1</v>
      </c>
      <c r="P1479" s="35" t="str">
        <f>VLOOKUP(A480,'Hospitalisation Details'!A478:M2820,9,FALSE)</f>
        <v>R1024</v>
      </c>
      <c r="Q1479" s="35">
        <f ca="1">VLOOKUP(A1479,'Hospitalisation Details'!A478:M2820,13,FALSE)</f>
        <v>25</v>
      </c>
      <c r="R1479" s="32"/>
    </row>
    <row r="1480" spans="1:18" ht="15.75" x14ac:dyDescent="0.25">
      <c r="A1480" s="42" t="s">
        <v>884</v>
      </c>
      <c r="B1480" s="35" t="str">
        <f>VLOOKUP(A1480,'Customer Names'!A1477:D3812,3,FALSE)</f>
        <v>Egan</v>
      </c>
      <c r="C1480" s="35">
        <f>VLOOKUP(A1480,'Medical Examinations'!A1478:M3820,2,FALSE)</f>
        <v>19.95</v>
      </c>
      <c r="D1480" s="35">
        <f>VLOOKUP(A1480,'Medical Examinations'!A1478:M3820,3,FALSE)</f>
        <v>6.11</v>
      </c>
      <c r="E1480" s="35" t="str">
        <f>VLOOKUP(A1480,'Medical Examinations'!A1478:M3820,4,FALSE)</f>
        <v>No</v>
      </c>
      <c r="F1480" s="35" t="str">
        <f>VLOOKUP(A1480,'Medical Examinations'!A1478:M3820,5,FALSE)</f>
        <v>No</v>
      </c>
      <c r="G1480" s="35" t="str">
        <f>VLOOKUP(A1480,'Medical Examinations'!A1478:M3820,6,FALSE)</f>
        <v>No</v>
      </c>
      <c r="H1480" s="35">
        <f>VLOOKUP(A1480,'Medical Examinations'!$A$2:$M$2344,7,FALSE)</f>
        <v>1</v>
      </c>
      <c r="I1480" s="35" t="str">
        <f>VLOOKUP(A1480,'Medical Examinations'!A1478:M3820,8,FALSE)</f>
        <v>No</v>
      </c>
      <c r="J1480" s="35" t="str">
        <f>VLOOKUP(A1480,'Medical Examinations'!A1478:M3820,9,FALSE)</f>
        <v>NORMAL WEIGHT</v>
      </c>
      <c r="K1480" s="35" t="str">
        <f>VLOOKUP(A1480,'Medical Examinations'!A1478:M3820,10,FALSE)</f>
        <v>PREDIABETES</v>
      </c>
      <c r="L1480" s="47">
        <f>VLOOKUP(A1480,'Hospitalisation Details'!A479:M2821,12,FALSE)</f>
        <v>30870</v>
      </c>
      <c r="M1480" s="34">
        <f>VLOOKUP(A365,'Hospitalisation Details'!A363:M2705,6,FALSE)</f>
        <v>27931.11</v>
      </c>
      <c r="N1480" s="35" t="str">
        <f>VLOOKUP(A469,'Hospitalisation Details'!A467:M2809,7,FALSE)</f>
        <v>tier - 2</v>
      </c>
      <c r="O1480" s="35" t="str">
        <f>VLOOKUP(A481,'Hospitalisation Details'!A479:M2821,8,FALSE)</f>
        <v>tier - 3</v>
      </c>
      <c r="P1480" s="35" t="str">
        <f>VLOOKUP(A481,'Hospitalisation Details'!A479:M2821,9,FALSE)</f>
        <v>R1013</v>
      </c>
      <c r="Q1480" s="35">
        <f ca="1">VLOOKUP(A1480,'Hospitalisation Details'!A479:M2821,13,FALSE)</f>
        <v>40</v>
      </c>
      <c r="R1480" s="32"/>
    </row>
    <row r="1481" spans="1:18" ht="15.75" x14ac:dyDescent="0.25">
      <c r="A1481" s="43" t="s">
        <v>883</v>
      </c>
      <c r="B1481" s="35" t="str">
        <f>VLOOKUP(A1481,'Customer Names'!A1478:D3813,3,FALSE)</f>
        <v>Bersani</v>
      </c>
      <c r="C1481" s="35">
        <f>VLOOKUP(A1481,'Medical Examinations'!A1479:M3821,2,FALSE)</f>
        <v>34.64</v>
      </c>
      <c r="D1481" s="35">
        <f>VLOOKUP(A1481,'Medical Examinations'!A1479:M3821,3,FALSE)</f>
        <v>4.88</v>
      </c>
      <c r="E1481" s="35" t="str">
        <f>VLOOKUP(A1481,'Medical Examinations'!A1479:M3821,4,FALSE)</f>
        <v>No</v>
      </c>
      <c r="F1481" s="35" t="str">
        <f>VLOOKUP(A1481,'Medical Examinations'!A1479:M3821,5,FALSE)</f>
        <v>No</v>
      </c>
      <c r="G1481" s="35" t="str">
        <f>VLOOKUP(A1481,'Medical Examinations'!A1479:M3821,6,FALSE)</f>
        <v>Yes</v>
      </c>
      <c r="H1481" s="35">
        <f>VLOOKUP(A1481,'Medical Examinations'!$A$2:$M$2344,7,FALSE)</f>
        <v>1</v>
      </c>
      <c r="I1481" s="35" t="str">
        <f>VLOOKUP(A1481,'Medical Examinations'!A1479:M3821,8,FALSE)</f>
        <v>No</v>
      </c>
      <c r="J1481" s="35" t="str">
        <f>VLOOKUP(A1481,'Medical Examinations'!A1479:M3821,9,FALSE)</f>
        <v>OBESITY</v>
      </c>
      <c r="K1481" s="35" t="str">
        <f>VLOOKUP(A1481,'Medical Examinations'!A1479:M3821,10,FALSE)</f>
        <v>NORMAL</v>
      </c>
      <c r="L1481" s="47">
        <f>VLOOKUP(A1481,'Hospitalisation Details'!A480:M2822,12,FALSE)</f>
        <v>34182</v>
      </c>
      <c r="M1481" s="34">
        <f>VLOOKUP(A366,'Hospitalisation Details'!A364:M2706,6,FALSE)</f>
        <v>27925.86</v>
      </c>
      <c r="N1481" s="35" t="str">
        <f>VLOOKUP(A470,'Hospitalisation Details'!A468:M2810,7,FALSE)</f>
        <v>tier - 2</v>
      </c>
      <c r="O1481" s="35" t="str">
        <f>VLOOKUP(A482,'Hospitalisation Details'!A480:M2822,8,FALSE)</f>
        <v>tier - 3</v>
      </c>
      <c r="P1481" s="35" t="str">
        <f>VLOOKUP(A482,'Hospitalisation Details'!A480:M2822,9,FALSE)</f>
        <v>R1017</v>
      </c>
      <c r="Q1481" s="35">
        <f ca="1">VLOOKUP(A1481,'Hospitalisation Details'!A480:M2822,13,FALSE)</f>
        <v>31</v>
      </c>
      <c r="R1481" s="32"/>
    </row>
    <row r="1482" spans="1:18" ht="15.75" x14ac:dyDescent="0.25">
      <c r="A1482" s="42" t="s">
        <v>882</v>
      </c>
      <c r="B1482" s="35" t="str">
        <f>VLOOKUP(A1482,'Customer Names'!A1479:D3814,3,FALSE)</f>
        <v>Creech</v>
      </c>
      <c r="C1482" s="35">
        <f>VLOOKUP(A1482,'Medical Examinations'!A1480:M3822,2,FALSE)</f>
        <v>18.75</v>
      </c>
      <c r="D1482" s="35">
        <f>VLOOKUP(A1482,'Medical Examinations'!A1480:M3822,3,FALSE)</f>
        <v>6.72</v>
      </c>
      <c r="E1482" s="35" t="str">
        <f>VLOOKUP(A1482,'Medical Examinations'!A1480:M3822,4,FALSE)</f>
        <v>No</v>
      </c>
      <c r="F1482" s="35" t="str">
        <f>VLOOKUP(A1482,'Medical Examinations'!A1480:M3822,5,FALSE)</f>
        <v>No</v>
      </c>
      <c r="G1482" s="35" t="str">
        <f>VLOOKUP(A1482,'Medical Examinations'!A1480:M3822,6,FALSE)</f>
        <v>No</v>
      </c>
      <c r="H1482" s="35">
        <f>VLOOKUP(A1482,'Medical Examinations'!$A$2:$M$2344,7,FALSE)</f>
        <v>0</v>
      </c>
      <c r="I1482" s="35" t="str">
        <f>VLOOKUP(A1482,'Medical Examinations'!A1480:M3822,8,FALSE)</f>
        <v>No</v>
      </c>
      <c r="J1482" s="35" t="str">
        <f>VLOOKUP(A1482,'Medical Examinations'!A1480:M3822,9,FALSE)</f>
        <v>NORMAL WEIGHT</v>
      </c>
      <c r="K1482" s="35" t="str">
        <f>VLOOKUP(A1482,'Medical Examinations'!A1480:M3822,10,FALSE)</f>
        <v>DIABETES</v>
      </c>
      <c r="L1482" s="47">
        <f>VLOOKUP(A1482,'Hospitalisation Details'!A481:M2823,12,FALSE)</f>
        <v>25018</v>
      </c>
      <c r="M1482" s="34">
        <f>VLOOKUP(A367,'Hospitalisation Details'!A365:M2707,6,FALSE)</f>
        <v>27849.94</v>
      </c>
      <c r="N1482" s="35" t="str">
        <f>VLOOKUP(A471,'Hospitalisation Details'!A469:M2811,7,FALSE)</f>
        <v>tier - 2</v>
      </c>
      <c r="O1482" s="35" t="str">
        <f>VLOOKUP(A483,'Hospitalisation Details'!A481:M2823,8,FALSE)</f>
        <v>tier - 1</v>
      </c>
      <c r="P1482" s="35" t="str">
        <f>VLOOKUP(A483,'Hospitalisation Details'!A481:M2823,9,FALSE)</f>
        <v>R1012</v>
      </c>
      <c r="Q1482" s="35">
        <f ca="1">VLOOKUP(A1482,'Hospitalisation Details'!A481:M2823,13,FALSE)</f>
        <v>56</v>
      </c>
      <c r="R1482" s="32"/>
    </row>
    <row r="1483" spans="1:18" ht="15.75" x14ac:dyDescent="0.25">
      <c r="A1483" s="43" t="s">
        <v>881</v>
      </c>
      <c r="B1483" s="35" t="str">
        <f>VLOOKUP(A1483,'Customer Names'!A1480:D3815,3,FALSE)</f>
        <v>Sudres</v>
      </c>
      <c r="C1483" s="35">
        <f>VLOOKUP(A1483,'Medical Examinations'!A1481:M3823,2,FALSE)</f>
        <v>26.48</v>
      </c>
      <c r="D1483" s="35">
        <f>VLOOKUP(A1483,'Medical Examinations'!A1481:M3823,3,FALSE)</f>
        <v>4.2</v>
      </c>
      <c r="E1483" s="35" t="str">
        <f>VLOOKUP(A1483,'Medical Examinations'!A1481:M3823,4,FALSE)</f>
        <v>No</v>
      </c>
      <c r="F1483" s="35" t="str">
        <f>VLOOKUP(A1483,'Medical Examinations'!A1481:M3823,5,FALSE)</f>
        <v>No</v>
      </c>
      <c r="G1483" s="35" t="str">
        <f>VLOOKUP(A1483,'Medical Examinations'!A1481:M3823,6,FALSE)</f>
        <v>No</v>
      </c>
      <c r="H1483" s="35">
        <f>VLOOKUP(A1483,'Medical Examinations'!$A$2:$M$2344,7,FALSE)</f>
        <v>1</v>
      </c>
      <c r="I1483" s="35" t="str">
        <f>VLOOKUP(A1483,'Medical Examinations'!A1481:M3823,8,FALSE)</f>
        <v>No</v>
      </c>
      <c r="J1483" s="35" t="str">
        <f>VLOOKUP(A1483,'Medical Examinations'!A1481:M3823,9,FALSE)</f>
        <v>OVERWEIGHT</v>
      </c>
      <c r="K1483" s="35" t="str">
        <f>VLOOKUP(A1483,'Medical Examinations'!A1481:M3823,10,FALSE)</f>
        <v>NORMAL</v>
      </c>
      <c r="L1483" s="47">
        <f>VLOOKUP(A1483,'Hospitalisation Details'!A482:M2824,12,FALSE)</f>
        <v>32000</v>
      </c>
      <c r="M1483" s="34">
        <f>VLOOKUP(A368,'Hospitalisation Details'!A366:M2708,6,FALSE)</f>
        <v>27808.73</v>
      </c>
      <c r="N1483" s="35" t="str">
        <f>VLOOKUP(A472,'Hospitalisation Details'!A470:M2812,7,FALSE)</f>
        <v>tier - 3</v>
      </c>
      <c r="O1483" s="35" t="str">
        <f>VLOOKUP(A484,'Hospitalisation Details'!A482:M2824,8,FALSE)</f>
        <v>tier - 2</v>
      </c>
      <c r="P1483" s="35" t="str">
        <f>VLOOKUP(A484,'Hospitalisation Details'!A482:M2824,9,FALSE)</f>
        <v>R1019</v>
      </c>
      <c r="Q1483" s="35">
        <f ca="1">VLOOKUP(A1483,'Hospitalisation Details'!A482:M2824,13,FALSE)</f>
        <v>37</v>
      </c>
      <c r="R1483" s="32"/>
    </row>
    <row r="1484" spans="1:18" ht="15.75" x14ac:dyDescent="0.25">
      <c r="A1484" s="42" t="s">
        <v>880</v>
      </c>
      <c r="B1484" s="35" t="str">
        <f>VLOOKUP(A1484,'Customer Names'!A1481:D3816,3,FALSE)</f>
        <v>Couture</v>
      </c>
      <c r="C1484" s="35">
        <f>VLOOKUP(A1484,'Medical Examinations'!A1482:M3824,2,FALSE)</f>
        <v>34.83</v>
      </c>
      <c r="D1484" s="35">
        <f>VLOOKUP(A1484,'Medical Examinations'!A1482:M3824,3,FALSE)</f>
        <v>5.79</v>
      </c>
      <c r="E1484" s="35" t="str">
        <f>VLOOKUP(A1484,'Medical Examinations'!A1482:M3824,4,FALSE)</f>
        <v>No</v>
      </c>
      <c r="F1484" s="35" t="str">
        <f>VLOOKUP(A1484,'Medical Examinations'!A1482:M3824,5,FALSE)</f>
        <v>No</v>
      </c>
      <c r="G1484" s="35" t="str">
        <f>VLOOKUP(A1484,'Medical Examinations'!A1482:M3824,6,FALSE)</f>
        <v>No</v>
      </c>
      <c r="H1484" s="35">
        <f>VLOOKUP(A1484,'Medical Examinations'!$A$2:$M$2344,7,FALSE)</f>
        <v>1</v>
      </c>
      <c r="I1484" s="35" t="str">
        <f>VLOOKUP(A1484,'Medical Examinations'!A1482:M3824,8,FALSE)</f>
        <v>No</v>
      </c>
      <c r="J1484" s="35" t="str">
        <f>VLOOKUP(A1484,'Medical Examinations'!A1482:M3824,9,FALSE)</f>
        <v>OBESITY</v>
      </c>
      <c r="K1484" s="35" t="str">
        <f>VLOOKUP(A1484,'Medical Examinations'!A1482:M3824,10,FALSE)</f>
        <v>PREDIABETES</v>
      </c>
      <c r="L1484" s="47">
        <f>VLOOKUP(A1484,'Hospitalisation Details'!A483:M2825,12,FALSE)</f>
        <v>33773</v>
      </c>
      <c r="M1484" s="34">
        <f>VLOOKUP(A369,'Hospitalisation Details'!A367:M2709,6,FALSE)</f>
        <v>27724.29</v>
      </c>
      <c r="N1484" s="35" t="str">
        <f>VLOOKUP(A473,'Hospitalisation Details'!A471:M2813,7,FALSE)</f>
        <v>tier - 3</v>
      </c>
      <c r="O1484" s="35" t="str">
        <f>VLOOKUP(A485,'Hospitalisation Details'!A483:M2825,8,FALSE)</f>
        <v>tier - 3</v>
      </c>
      <c r="P1484" s="35" t="str">
        <f>VLOOKUP(A485,'Hospitalisation Details'!A483:M2825,9,FALSE)</f>
        <v>R1011</v>
      </c>
      <c r="Q1484" s="35">
        <f ca="1">VLOOKUP(A1484,'Hospitalisation Details'!A483:M2825,13,FALSE)</f>
        <v>32</v>
      </c>
      <c r="R1484" s="32"/>
    </row>
    <row r="1485" spans="1:18" ht="15.75" x14ac:dyDescent="0.25">
      <c r="A1485" s="43" t="s">
        <v>879</v>
      </c>
      <c r="B1485" s="35" t="str">
        <f>VLOOKUP(A1485,'Customer Names'!A1482:D3817,3,FALSE)</f>
        <v>Willard</v>
      </c>
      <c r="C1485" s="35">
        <f>VLOOKUP(A1485,'Medical Examinations'!A1483:M3825,2,FALSE)</f>
        <v>25.46</v>
      </c>
      <c r="D1485" s="35">
        <f>VLOOKUP(A1485,'Medical Examinations'!A1483:M3825,3,FALSE)</f>
        <v>4.29</v>
      </c>
      <c r="E1485" s="35" t="str">
        <f>VLOOKUP(A1485,'Medical Examinations'!A1483:M3825,4,FALSE)</f>
        <v>No</v>
      </c>
      <c r="F1485" s="35" t="str">
        <f>VLOOKUP(A1485,'Medical Examinations'!A1483:M3825,5,FALSE)</f>
        <v>No</v>
      </c>
      <c r="G1485" s="35" t="str">
        <f>VLOOKUP(A1485,'Medical Examinations'!A1483:M3825,6,FALSE)</f>
        <v>No</v>
      </c>
      <c r="H1485" s="35">
        <f>VLOOKUP(A1485,'Medical Examinations'!$A$2:$M$2344,7,FALSE)</f>
        <v>0</v>
      </c>
      <c r="I1485" s="35" t="str">
        <f>VLOOKUP(A1485,'Medical Examinations'!A1483:M3825,8,FALSE)</f>
        <v>No</v>
      </c>
      <c r="J1485" s="35" t="str">
        <f>VLOOKUP(A1485,'Medical Examinations'!A1483:M3825,9,FALSE)</f>
        <v>OVERWEIGHT</v>
      </c>
      <c r="K1485" s="35" t="str">
        <f>VLOOKUP(A1485,'Medical Examinations'!A1483:M3825,10,FALSE)</f>
        <v>NORMAL</v>
      </c>
      <c r="L1485" s="47">
        <f>VLOOKUP(A1485,'Hospitalisation Details'!A484:M2826,12,FALSE)</f>
        <v>30230</v>
      </c>
      <c r="M1485" s="34">
        <f>VLOOKUP(A370,'Hospitalisation Details'!A368:M2710,6,FALSE)</f>
        <v>27696.11</v>
      </c>
      <c r="N1485" s="35" t="str">
        <f>VLOOKUP(A474,'Hospitalisation Details'!A472:M2814,7,FALSE)</f>
        <v>tier - 3</v>
      </c>
      <c r="O1485" s="35" t="str">
        <f>VLOOKUP(A486,'Hospitalisation Details'!A484:M2826,8,FALSE)</f>
        <v>tier - 2</v>
      </c>
      <c r="P1485" s="35" t="str">
        <f>VLOOKUP(A486,'Hospitalisation Details'!A484:M2826,9,FALSE)</f>
        <v>R1012</v>
      </c>
      <c r="Q1485" s="35">
        <f ca="1">VLOOKUP(A1485,'Hospitalisation Details'!A484:M2826,13,FALSE)</f>
        <v>42</v>
      </c>
      <c r="R1485" s="32"/>
    </row>
    <row r="1486" spans="1:18" ht="15.75" x14ac:dyDescent="0.25">
      <c r="A1486" s="42" t="s">
        <v>878</v>
      </c>
      <c r="B1486" s="35" t="str">
        <f>VLOOKUP(A1486,'Customer Names'!A1483:D3818,3,FALSE)</f>
        <v>Patronick</v>
      </c>
      <c r="C1486" s="35">
        <f>VLOOKUP(A1486,'Medical Examinations'!A1484:M3826,2,FALSE)</f>
        <v>23.31</v>
      </c>
      <c r="D1486" s="35">
        <f>VLOOKUP(A1486,'Medical Examinations'!A1484:M3826,3,FALSE)</f>
        <v>8.27</v>
      </c>
      <c r="E1486" s="35" t="str">
        <f>VLOOKUP(A1486,'Medical Examinations'!A1484:M3826,4,FALSE)</f>
        <v>No</v>
      </c>
      <c r="F1486" s="35" t="str">
        <f>VLOOKUP(A1486,'Medical Examinations'!A1484:M3826,5,FALSE)</f>
        <v>No</v>
      </c>
      <c r="G1486" s="35" t="str">
        <f>VLOOKUP(A1486,'Medical Examinations'!A1484:M3826,6,FALSE)</f>
        <v>No</v>
      </c>
      <c r="H1486" s="35">
        <f>VLOOKUP(A1486,'Medical Examinations'!$A$2:$M$2344,7,FALSE)</f>
        <v>0</v>
      </c>
      <c r="I1486" s="35" t="str">
        <f>VLOOKUP(A1486,'Medical Examinations'!A1484:M3826,8,FALSE)</f>
        <v>No</v>
      </c>
      <c r="J1486" s="35" t="str">
        <f>VLOOKUP(A1486,'Medical Examinations'!A1484:M3826,9,FALSE)</f>
        <v>NORMAL WEIGHT</v>
      </c>
      <c r="K1486" s="35" t="str">
        <f>VLOOKUP(A1486,'Medical Examinations'!A1484:M3826,10,FALSE)</f>
        <v>DIABETES</v>
      </c>
      <c r="L1486" s="47">
        <f>VLOOKUP(A1486,'Hospitalisation Details'!A485:M2827,12,FALSE)</f>
        <v>28665</v>
      </c>
      <c r="M1486" s="34">
        <f>VLOOKUP(A371,'Hospitalisation Details'!A369:M2711,6,FALSE)</f>
        <v>27625.17</v>
      </c>
      <c r="N1486" s="35" t="str">
        <f>VLOOKUP(A475,'Hospitalisation Details'!A473:M2815,7,FALSE)</f>
        <v>tier - 3</v>
      </c>
      <c r="O1486" s="35" t="str">
        <f>VLOOKUP(A487,'Hospitalisation Details'!A485:M2827,8,FALSE)</f>
        <v>tier - 2</v>
      </c>
      <c r="P1486" s="35" t="str">
        <f>VLOOKUP(A487,'Hospitalisation Details'!A485:M2827,9,FALSE)</f>
        <v>R1013</v>
      </c>
      <c r="Q1486" s="35">
        <f ca="1">VLOOKUP(A1486,'Hospitalisation Details'!A485:M2827,13,FALSE)</f>
        <v>46</v>
      </c>
      <c r="R1486" s="32"/>
    </row>
    <row r="1487" spans="1:18" ht="15.75" x14ac:dyDescent="0.25">
      <c r="A1487" s="43" t="s">
        <v>877</v>
      </c>
      <c r="B1487" s="35" t="str">
        <f>VLOOKUP(A1487,'Customer Names'!A1484:D3819,3,FALSE)</f>
        <v>Depasquale</v>
      </c>
      <c r="C1487" s="35">
        <f>VLOOKUP(A1487,'Medical Examinations'!A1485:M3827,2,FALSE)</f>
        <v>29</v>
      </c>
      <c r="D1487" s="35">
        <f>VLOOKUP(A1487,'Medical Examinations'!A1485:M3827,3,FALSE)</f>
        <v>4.5599999999999996</v>
      </c>
      <c r="E1487" s="35" t="str">
        <f>VLOOKUP(A1487,'Medical Examinations'!A1485:M3827,4,FALSE)</f>
        <v>No</v>
      </c>
      <c r="F1487" s="35" t="str">
        <f>VLOOKUP(A1487,'Medical Examinations'!A1485:M3827,5,FALSE)</f>
        <v>No</v>
      </c>
      <c r="G1487" s="35" t="str">
        <f>VLOOKUP(A1487,'Medical Examinations'!A1485:M3827,6,FALSE)</f>
        <v>No</v>
      </c>
      <c r="H1487" s="35">
        <f>VLOOKUP(A1487,'Medical Examinations'!$A$2:$M$2344,7,FALSE)</f>
        <v>0</v>
      </c>
      <c r="I1487" s="35" t="str">
        <f>VLOOKUP(A1487,'Medical Examinations'!A1485:M3827,8,FALSE)</f>
        <v>No</v>
      </c>
      <c r="J1487" s="35" t="str">
        <f>VLOOKUP(A1487,'Medical Examinations'!A1485:M3827,9,FALSE)</f>
        <v>OVERWEIGHT</v>
      </c>
      <c r="K1487" s="35" t="str">
        <f>VLOOKUP(A1487,'Medical Examinations'!A1485:M3827,10,FALSE)</f>
        <v>NORMAL</v>
      </c>
      <c r="L1487" s="47">
        <f>VLOOKUP(A1487,'Hospitalisation Details'!A486:M2828,12,FALSE)</f>
        <v>29400</v>
      </c>
      <c r="M1487" s="34">
        <f>VLOOKUP(A372,'Hospitalisation Details'!A370:M2712,6,FALSE)</f>
        <v>27619.360000000001</v>
      </c>
      <c r="N1487" s="35" t="str">
        <f>VLOOKUP(A476,'Hospitalisation Details'!A474:M2816,7,FALSE)</f>
        <v>tier - 3</v>
      </c>
      <c r="O1487" s="35" t="str">
        <f>VLOOKUP(A488,'Hospitalisation Details'!A486:M2828,8,FALSE)</f>
        <v>tier - 1</v>
      </c>
      <c r="P1487" s="35" t="str">
        <f>VLOOKUP(A488,'Hospitalisation Details'!A486:M2828,9,FALSE)</f>
        <v>R1012</v>
      </c>
      <c r="Q1487" s="35">
        <f ca="1">VLOOKUP(A1487,'Hospitalisation Details'!A486:M2828,13,FALSE)</f>
        <v>44</v>
      </c>
      <c r="R1487" s="32"/>
    </row>
    <row r="1488" spans="1:18" ht="15.75" x14ac:dyDescent="0.25">
      <c r="A1488" s="42" t="s">
        <v>876</v>
      </c>
      <c r="B1488" s="35" t="str">
        <f>VLOOKUP(A1488,'Customer Names'!A1485:D3820,3,FALSE)</f>
        <v>Lavergne</v>
      </c>
      <c r="C1488" s="35">
        <f>VLOOKUP(A1488,'Medical Examinations'!A1486:M3828,2,FALSE)</f>
        <v>32.869999999999997</v>
      </c>
      <c r="D1488" s="35">
        <f>VLOOKUP(A1488,'Medical Examinations'!A1486:M3828,3,FALSE)</f>
        <v>5.33</v>
      </c>
      <c r="E1488" s="35" t="str">
        <f>VLOOKUP(A1488,'Medical Examinations'!A1486:M3828,4,FALSE)</f>
        <v>No</v>
      </c>
      <c r="F1488" s="35" t="str">
        <f>VLOOKUP(A1488,'Medical Examinations'!A1486:M3828,5,FALSE)</f>
        <v>No</v>
      </c>
      <c r="G1488" s="35" t="str">
        <f>VLOOKUP(A1488,'Medical Examinations'!A1486:M3828,6,FALSE)</f>
        <v>No</v>
      </c>
      <c r="H1488" s="35">
        <f>VLOOKUP(A1488,'Medical Examinations'!$A$2:$M$2344,7,FALSE)</f>
        <v>0</v>
      </c>
      <c r="I1488" s="35" t="str">
        <f>VLOOKUP(A1488,'Medical Examinations'!A1486:M3828,8,FALSE)</f>
        <v>No</v>
      </c>
      <c r="J1488" s="35" t="str">
        <f>VLOOKUP(A1488,'Medical Examinations'!A1486:M3828,9,FALSE)</f>
        <v>OBESITY</v>
      </c>
      <c r="K1488" s="35" t="str">
        <f>VLOOKUP(A1488,'Medical Examinations'!A1486:M3828,10,FALSE)</f>
        <v>NORMAL</v>
      </c>
      <c r="L1488" s="47">
        <f>VLOOKUP(A1488,'Hospitalisation Details'!A487:M2829,12,FALSE)</f>
        <v>29423</v>
      </c>
      <c r="M1488" s="34">
        <f>VLOOKUP(A373,'Hospitalisation Details'!A371:M2713,6,FALSE)</f>
        <v>27614.71</v>
      </c>
      <c r="N1488" s="35" t="str">
        <f>VLOOKUP(A477,'Hospitalisation Details'!A475:M2817,7,FALSE)</f>
        <v>tier - 3</v>
      </c>
      <c r="O1488" s="35" t="str">
        <f>VLOOKUP(A489,'Hospitalisation Details'!A487:M2829,8,FALSE)</f>
        <v>tier - 2</v>
      </c>
      <c r="P1488" s="35" t="str">
        <f>VLOOKUP(A489,'Hospitalisation Details'!A487:M2829,9,FALSE)</f>
        <v>R1011</v>
      </c>
      <c r="Q1488" s="35">
        <f ca="1">VLOOKUP(A1488,'Hospitalisation Details'!A487:M2829,13,FALSE)</f>
        <v>44</v>
      </c>
      <c r="R1488" s="32"/>
    </row>
    <row r="1489" spans="1:18" ht="15.75" x14ac:dyDescent="0.25">
      <c r="A1489" s="43" t="s">
        <v>875</v>
      </c>
      <c r="B1489" s="35" t="str">
        <f>VLOOKUP(A1489,'Customer Names'!A1486:D3821,3,FALSE)</f>
        <v>Kawakami</v>
      </c>
      <c r="C1489" s="35">
        <f>VLOOKUP(A1489,'Medical Examinations'!A1487:M3829,2,FALSE)</f>
        <v>26.18</v>
      </c>
      <c r="D1489" s="35">
        <f>VLOOKUP(A1489,'Medical Examinations'!A1487:M3829,3,FALSE)</f>
        <v>5.63</v>
      </c>
      <c r="E1489" s="35" t="str">
        <f>VLOOKUP(A1489,'Medical Examinations'!A1487:M3829,4,FALSE)</f>
        <v>No</v>
      </c>
      <c r="F1489" s="35" t="str">
        <f>VLOOKUP(A1489,'Medical Examinations'!A1487:M3829,5,FALSE)</f>
        <v>No</v>
      </c>
      <c r="G1489" s="35" t="str">
        <f>VLOOKUP(A1489,'Medical Examinations'!A1487:M3829,6,FALSE)</f>
        <v>No</v>
      </c>
      <c r="H1489" s="35">
        <f>VLOOKUP(A1489,'Medical Examinations'!$A$2:$M$2344,7,FALSE)</f>
        <v>0</v>
      </c>
      <c r="I1489" s="35" t="str">
        <f>VLOOKUP(A1489,'Medical Examinations'!A1487:M3829,8,FALSE)</f>
        <v>No</v>
      </c>
      <c r="J1489" s="35" t="str">
        <f>VLOOKUP(A1489,'Medical Examinations'!A1487:M3829,9,FALSE)</f>
        <v>OVERWEIGHT</v>
      </c>
      <c r="K1489" s="35" t="str">
        <f>VLOOKUP(A1489,'Medical Examinations'!A1487:M3829,10,FALSE)</f>
        <v>NORMAL</v>
      </c>
      <c r="L1489" s="47">
        <f>VLOOKUP(A1489,'Hospitalisation Details'!A488:M2830,12,FALSE)</f>
        <v>29516</v>
      </c>
      <c r="M1489" s="34">
        <f>VLOOKUP(A374,'Hospitalisation Details'!A372:M2714,6,FALSE)</f>
        <v>27598.93</v>
      </c>
      <c r="N1489" s="35" t="str">
        <f>VLOOKUP(A478,'Hospitalisation Details'!A476:M2818,7,FALSE)</f>
        <v>tier - 3</v>
      </c>
      <c r="O1489" s="35" t="str">
        <f>VLOOKUP(A490,'Hospitalisation Details'!A488:M2830,8,FALSE)</f>
        <v>tier - 2</v>
      </c>
      <c r="P1489" s="35" t="str">
        <f>VLOOKUP(A490,'Hospitalisation Details'!A488:M2830,9,FALSE)</f>
        <v>R1026</v>
      </c>
      <c r="Q1489" s="35">
        <f ca="1">VLOOKUP(A1489,'Hospitalisation Details'!A488:M2830,13,FALSE)</f>
        <v>44</v>
      </c>
      <c r="R1489" s="32"/>
    </row>
    <row r="1490" spans="1:18" ht="15.75" x14ac:dyDescent="0.25">
      <c r="A1490" s="42" t="s">
        <v>874</v>
      </c>
      <c r="B1490" s="35" t="str">
        <f>VLOOKUP(A1490,'Customer Names'!A1487:D3822,3,FALSE)</f>
        <v>Gonsalves</v>
      </c>
      <c r="C1490" s="35">
        <f>VLOOKUP(A1490,'Medical Examinations'!A1488:M3830,2,FALSE)</f>
        <v>25.3</v>
      </c>
      <c r="D1490" s="35">
        <f>VLOOKUP(A1490,'Medical Examinations'!A1488:M3830,3,FALSE)</f>
        <v>5.12</v>
      </c>
      <c r="E1490" s="35" t="str">
        <f>VLOOKUP(A1490,'Medical Examinations'!A1488:M3830,4,FALSE)</f>
        <v>No</v>
      </c>
      <c r="F1490" s="35" t="str">
        <f>VLOOKUP(A1490,'Medical Examinations'!A1488:M3830,5,FALSE)</f>
        <v>No</v>
      </c>
      <c r="G1490" s="35" t="str">
        <f>VLOOKUP(A1490,'Medical Examinations'!A1488:M3830,6,FALSE)</f>
        <v>No</v>
      </c>
      <c r="H1490" s="35">
        <f>VLOOKUP(A1490,'Medical Examinations'!$A$2:$M$2344,7,FALSE)</f>
        <v>0</v>
      </c>
      <c r="I1490" s="35" t="str">
        <f>VLOOKUP(A1490,'Medical Examinations'!A1488:M3830,8,FALSE)</f>
        <v>No</v>
      </c>
      <c r="J1490" s="35" t="str">
        <f>VLOOKUP(A1490,'Medical Examinations'!A1488:M3830,9,FALSE)</f>
        <v>OVERWEIGHT</v>
      </c>
      <c r="K1490" s="35" t="str">
        <f>VLOOKUP(A1490,'Medical Examinations'!A1488:M3830,10,FALSE)</f>
        <v>NORMAL</v>
      </c>
      <c r="L1490" s="47">
        <f>VLOOKUP(A1490,'Hospitalisation Details'!A489:M2831,12,FALSE)</f>
        <v>29428</v>
      </c>
      <c r="M1490" s="34">
        <f>VLOOKUP(A375,'Hospitalisation Details'!A373:M2715,6,FALSE)</f>
        <v>27534.53</v>
      </c>
      <c r="N1490" s="35" t="str">
        <f>VLOOKUP(A479,'Hospitalisation Details'!A477:M2819,7,FALSE)</f>
        <v>tier - 2</v>
      </c>
      <c r="O1490" s="35" t="str">
        <f>VLOOKUP(A491,'Hospitalisation Details'!A489:M2831,8,FALSE)</f>
        <v>tier - 1</v>
      </c>
      <c r="P1490" s="35" t="str">
        <f>VLOOKUP(A491,'Hospitalisation Details'!A489:M2831,9,FALSE)</f>
        <v>R1024</v>
      </c>
      <c r="Q1490" s="35">
        <f ca="1">VLOOKUP(A1490,'Hospitalisation Details'!A489:M2831,13,FALSE)</f>
        <v>44</v>
      </c>
      <c r="R1490" s="32"/>
    </row>
    <row r="1491" spans="1:18" ht="15.75" x14ac:dyDescent="0.25">
      <c r="A1491" s="43" t="s">
        <v>873</v>
      </c>
      <c r="B1491" s="35" t="str">
        <f>VLOOKUP(A1491,'Customer Names'!A1488:D3823,3,FALSE)</f>
        <v>Peck</v>
      </c>
      <c r="C1491" s="35">
        <f>VLOOKUP(A1491,'Medical Examinations'!A1489:M3831,2,FALSE)</f>
        <v>36.94</v>
      </c>
      <c r="D1491" s="35">
        <f>VLOOKUP(A1491,'Medical Examinations'!A1489:M3831,3,FALSE)</f>
        <v>5.15</v>
      </c>
      <c r="E1491" s="35" t="str">
        <f>VLOOKUP(A1491,'Medical Examinations'!A1489:M3831,4,FALSE)</f>
        <v>yes</v>
      </c>
      <c r="F1491" s="35" t="str">
        <f>VLOOKUP(A1491,'Medical Examinations'!A1489:M3831,5,FALSE)</f>
        <v>No</v>
      </c>
      <c r="G1491" s="35" t="str">
        <f>VLOOKUP(A1491,'Medical Examinations'!A1489:M3831,6,FALSE)</f>
        <v>No</v>
      </c>
      <c r="H1491" s="35">
        <f>VLOOKUP(A1491,'Medical Examinations'!$A$2:$M$2344,7,FALSE)</f>
        <v>1</v>
      </c>
      <c r="I1491" s="35" t="str">
        <f>VLOOKUP(A1491,'Medical Examinations'!A1489:M3831,8,FALSE)</f>
        <v>No</v>
      </c>
      <c r="J1491" s="35" t="str">
        <f>VLOOKUP(A1491,'Medical Examinations'!A1489:M3831,9,FALSE)</f>
        <v>OBESITY</v>
      </c>
      <c r="K1491" s="35" t="str">
        <f>VLOOKUP(A1491,'Medical Examinations'!A1489:M3831,10,FALSE)</f>
        <v>NORMAL</v>
      </c>
      <c r="L1491" s="47">
        <f>VLOOKUP(A1491,'Hospitalisation Details'!A490:M2832,12,FALSE)</f>
        <v>35001</v>
      </c>
      <c r="M1491" s="34">
        <f>VLOOKUP(A376,'Hospitalisation Details'!A374:M2716,6,FALSE)</f>
        <v>27533.91</v>
      </c>
      <c r="N1491" s="35" t="str">
        <f>VLOOKUP(A480,'Hospitalisation Details'!A478:M2820,7,FALSE)</f>
        <v>tier - 2</v>
      </c>
      <c r="O1491" s="35" t="str">
        <f>VLOOKUP(A492,'Hospitalisation Details'!A490:M2832,8,FALSE)</f>
        <v>tier - 3</v>
      </c>
      <c r="P1491" s="35" t="str">
        <f>VLOOKUP(A492,'Hospitalisation Details'!A490:M2832,9,FALSE)</f>
        <v>R1016</v>
      </c>
      <c r="Q1491" s="35">
        <f ca="1">VLOOKUP(A1491,'Hospitalisation Details'!A490:M2832,13,FALSE)</f>
        <v>29</v>
      </c>
      <c r="R1491" s="32"/>
    </row>
    <row r="1492" spans="1:18" ht="15.75" x14ac:dyDescent="0.25">
      <c r="A1492" s="42" t="s">
        <v>872</v>
      </c>
      <c r="B1492" s="35" t="str">
        <f>VLOOKUP(A1492,'Customer Names'!A1489:D3824,3,FALSE)</f>
        <v>Aure</v>
      </c>
      <c r="C1492" s="35">
        <f>VLOOKUP(A1492,'Medical Examinations'!A1490:M3832,2,FALSE)</f>
        <v>22.86</v>
      </c>
      <c r="D1492" s="35">
        <f>VLOOKUP(A1492,'Medical Examinations'!A1490:M3832,3,FALSE)</f>
        <v>7.5</v>
      </c>
      <c r="E1492" s="35" t="str">
        <f>VLOOKUP(A1492,'Medical Examinations'!A1490:M3832,4,FALSE)</f>
        <v>No</v>
      </c>
      <c r="F1492" s="35" t="str">
        <f>VLOOKUP(A1492,'Medical Examinations'!A1490:M3832,5,FALSE)</f>
        <v>No</v>
      </c>
      <c r="G1492" s="35" t="str">
        <f>VLOOKUP(A1492,'Medical Examinations'!A1490:M3832,6,FALSE)</f>
        <v>No</v>
      </c>
      <c r="H1492" s="35">
        <f>VLOOKUP(A1492,'Medical Examinations'!$A$2:$M$2344,7,FALSE)</f>
        <v>0</v>
      </c>
      <c r="I1492" s="35" t="str">
        <f>VLOOKUP(A1492,'Medical Examinations'!A1490:M3832,8,FALSE)</f>
        <v>No</v>
      </c>
      <c r="J1492" s="35" t="str">
        <f>VLOOKUP(A1492,'Medical Examinations'!A1490:M3832,9,FALSE)</f>
        <v>NORMAL WEIGHT</v>
      </c>
      <c r="K1492" s="35" t="str">
        <f>VLOOKUP(A1492,'Medical Examinations'!A1490:M3832,10,FALSE)</f>
        <v>DIABETES</v>
      </c>
      <c r="L1492" s="47">
        <f>VLOOKUP(A1492,'Hospitalisation Details'!A491:M2833,12,FALSE)</f>
        <v>28643</v>
      </c>
      <c r="M1492" s="34">
        <f>VLOOKUP(A377,'Hospitalisation Details'!A375:M2717,6,FALSE)</f>
        <v>27495.59</v>
      </c>
      <c r="N1492" s="35" t="str">
        <f>VLOOKUP(A481,'Hospitalisation Details'!A479:M2821,7,FALSE)</f>
        <v>tier - 2</v>
      </c>
      <c r="O1492" s="35" t="str">
        <f>VLOOKUP(A493,'Hospitalisation Details'!A491:M2833,8,FALSE)</f>
        <v>tier - 3</v>
      </c>
      <c r="P1492" s="35" t="str">
        <f>VLOOKUP(A493,'Hospitalisation Details'!A491:M2833,9,FALSE)</f>
        <v>R1012</v>
      </c>
      <c r="Q1492" s="35">
        <f ca="1">VLOOKUP(A1492,'Hospitalisation Details'!A491:M2833,13,FALSE)</f>
        <v>46</v>
      </c>
      <c r="R1492" s="32"/>
    </row>
    <row r="1493" spans="1:18" ht="15.75" x14ac:dyDescent="0.25">
      <c r="A1493" s="43" t="s">
        <v>871</v>
      </c>
      <c r="B1493" s="35" t="str">
        <f>VLOOKUP(A1493,'Customer Names'!A1490:D3825,3,FALSE)</f>
        <v>Mattingly</v>
      </c>
      <c r="C1493" s="35">
        <f>VLOOKUP(A1493,'Medical Examinations'!A1491:M3833,2,FALSE)</f>
        <v>18.760000000000002</v>
      </c>
      <c r="D1493" s="35">
        <f>VLOOKUP(A1493,'Medical Examinations'!A1491:M3833,3,FALSE)</f>
        <v>4.88</v>
      </c>
      <c r="E1493" s="35" t="str">
        <f>VLOOKUP(A1493,'Medical Examinations'!A1491:M3833,4,FALSE)</f>
        <v>yes</v>
      </c>
      <c r="F1493" s="35" t="str">
        <f>VLOOKUP(A1493,'Medical Examinations'!A1491:M3833,5,FALSE)</f>
        <v>No</v>
      </c>
      <c r="G1493" s="35" t="str">
        <f>VLOOKUP(A1493,'Medical Examinations'!A1491:M3833,6,FALSE)</f>
        <v>Yes</v>
      </c>
      <c r="H1493" s="35">
        <f>VLOOKUP(A1493,'Medical Examinations'!$A$2:$M$2344,7,FALSE)</f>
        <v>1</v>
      </c>
      <c r="I1493" s="35" t="str">
        <f>VLOOKUP(A1493,'Medical Examinations'!A1491:M3833,8,FALSE)</f>
        <v>No</v>
      </c>
      <c r="J1493" s="35" t="str">
        <f>VLOOKUP(A1493,'Medical Examinations'!A1491:M3833,9,FALSE)</f>
        <v>NORMAL WEIGHT</v>
      </c>
      <c r="K1493" s="35" t="str">
        <f>VLOOKUP(A1493,'Medical Examinations'!A1491:M3833,10,FALSE)</f>
        <v>NORMAL</v>
      </c>
      <c r="L1493" s="47">
        <f>VLOOKUP(A1493,'Hospitalisation Details'!A492:M2834,12,FALSE)</f>
        <v>25390</v>
      </c>
      <c r="M1493" s="34">
        <f>VLOOKUP(A378,'Hospitalisation Details'!A376:M2718,6,FALSE)</f>
        <v>27432.73</v>
      </c>
      <c r="N1493" s="35" t="str">
        <f>VLOOKUP(A482,'Hospitalisation Details'!A480:M2822,7,FALSE)</f>
        <v>tier - 2</v>
      </c>
      <c r="O1493" s="35" t="str">
        <f>VLOOKUP(A494,'Hospitalisation Details'!A492:M2834,8,FALSE)</f>
        <v>tier - 3</v>
      </c>
      <c r="P1493" s="35" t="str">
        <f>VLOOKUP(A494,'Hospitalisation Details'!A492:M2834,9,FALSE)</f>
        <v>R1012</v>
      </c>
      <c r="Q1493" s="35">
        <f ca="1">VLOOKUP(A1493,'Hospitalisation Details'!A492:M2834,13,FALSE)</f>
        <v>55</v>
      </c>
      <c r="R1493" s="32"/>
    </row>
    <row r="1494" spans="1:18" ht="15.75" x14ac:dyDescent="0.25">
      <c r="A1494" s="42" t="s">
        <v>870</v>
      </c>
      <c r="B1494" s="35" t="str">
        <f>VLOOKUP(A1494,'Customer Names'!A1491:D3826,3,FALSE)</f>
        <v>Stelpflug</v>
      </c>
      <c r="C1494" s="35">
        <f>VLOOKUP(A1494,'Medical Examinations'!A1492:M3834,2,FALSE)</f>
        <v>24.36</v>
      </c>
      <c r="D1494" s="35">
        <f>VLOOKUP(A1494,'Medical Examinations'!A1492:M3834,3,FALSE)</f>
        <v>5.57</v>
      </c>
      <c r="E1494" s="35" t="str">
        <f>VLOOKUP(A1494,'Medical Examinations'!A1492:M3834,4,FALSE)</f>
        <v>No</v>
      </c>
      <c r="F1494" s="35" t="str">
        <f>VLOOKUP(A1494,'Medical Examinations'!A1492:M3834,5,FALSE)</f>
        <v>No</v>
      </c>
      <c r="G1494" s="35" t="str">
        <f>VLOOKUP(A1494,'Medical Examinations'!A1492:M3834,6,FALSE)</f>
        <v>No</v>
      </c>
      <c r="H1494" s="35">
        <f>VLOOKUP(A1494,'Medical Examinations'!$A$2:$M$2344,7,FALSE)</f>
        <v>0</v>
      </c>
      <c r="I1494" s="35" t="str">
        <f>VLOOKUP(A1494,'Medical Examinations'!A1492:M3834,8,FALSE)</f>
        <v>No</v>
      </c>
      <c r="J1494" s="35" t="str">
        <f>VLOOKUP(A1494,'Medical Examinations'!A1492:M3834,9,FALSE)</f>
        <v>NORMAL WEIGHT</v>
      </c>
      <c r="K1494" s="35" t="str">
        <f>VLOOKUP(A1494,'Medical Examinations'!A1492:M3834,10,FALSE)</f>
        <v>NORMAL</v>
      </c>
      <c r="L1494" s="47">
        <f>VLOOKUP(A1494,'Hospitalisation Details'!A493:M2835,12,FALSE)</f>
        <v>30195</v>
      </c>
      <c r="M1494" s="34">
        <f>VLOOKUP(A379,'Hospitalisation Details'!A377:M2719,6,FALSE)</f>
        <v>27375.9</v>
      </c>
      <c r="N1494" s="35" t="str">
        <f>VLOOKUP(A483,'Hospitalisation Details'!A481:M2823,7,FALSE)</f>
        <v>tier - 3</v>
      </c>
      <c r="O1494" s="35" t="str">
        <f>VLOOKUP(A495,'Hospitalisation Details'!A493:M2835,8,FALSE)</f>
        <v>tier - 1</v>
      </c>
      <c r="P1494" s="35" t="str">
        <f>VLOOKUP(A495,'Hospitalisation Details'!A493:M2835,9,FALSE)</f>
        <v>R1011</v>
      </c>
      <c r="Q1494" s="35">
        <f ca="1">VLOOKUP(A1494,'Hospitalisation Details'!A493:M2835,13,FALSE)</f>
        <v>42</v>
      </c>
      <c r="R1494" s="32"/>
    </row>
    <row r="1495" spans="1:18" ht="15.75" x14ac:dyDescent="0.25">
      <c r="A1495" s="43" t="s">
        <v>869</v>
      </c>
      <c r="B1495" s="35" t="str">
        <f>VLOOKUP(A1495,'Customer Names'!A1492:D3827,3,FALSE)</f>
        <v>Sanchez Antognini</v>
      </c>
      <c r="C1495" s="35">
        <f>VLOOKUP(A1495,'Medical Examinations'!A1493:M3835,2,FALSE)</f>
        <v>32.299999999999997</v>
      </c>
      <c r="D1495" s="35">
        <f>VLOOKUP(A1495,'Medical Examinations'!A1493:M3835,3,FALSE)</f>
        <v>5.31</v>
      </c>
      <c r="E1495" s="35" t="str">
        <f>VLOOKUP(A1495,'Medical Examinations'!A1493:M3835,4,FALSE)</f>
        <v>No</v>
      </c>
      <c r="F1495" s="35" t="str">
        <f>VLOOKUP(A1495,'Medical Examinations'!A1493:M3835,5,FALSE)</f>
        <v>No</v>
      </c>
      <c r="G1495" s="35" t="str">
        <f>VLOOKUP(A1495,'Medical Examinations'!A1493:M3835,6,FALSE)</f>
        <v>No</v>
      </c>
      <c r="H1495" s="35">
        <f>VLOOKUP(A1495,'Medical Examinations'!$A$2:$M$2344,7,FALSE)</f>
        <v>0</v>
      </c>
      <c r="I1495" s="35" t="str">
        <f>VLOOKUP(A1495,'Medical Examinations'!A1493:M3835,8,FALSE)</f>
        <v>No</v>
      </c>
      <c r="J1495" s="35" t="str">
        <f>VLOOKUP(A1495,'Medical Examinations'!A1493:M3835,9,FALSE)</f>
        <v>OBESITY</v>
      </c>
      <c r="K1495" s="35" t="str">
        <f>VLOOKUP(A1495,'Medical Examinations'!A1493:M3835,10,FALSE)</f>
        <v>NORMAL</v>
      </c>
      <c r="L1495" s="47">
        <f>VLOOKUP(A1495,'Hospitalisation Details'!A494:M2836,12,FALSE)</f>
        <v>30242</v>
      </c>
      <c r="M1495" s="34">
        <f>VLOOKUP(A380,'Hospitalisation Details'!A378:M2720,6,FALSE)</f>
        <v>27346.04</v>
      </c>
      <c r="N1495" s="35" t="str">
        <f>VLOOKUP(A484,'Hospitalisation Details'!A482:M2824,7,FALSE)</f>
        <v>tier - 3</v>
      </c>
      <c r="O1495" s="35" t="str">
        <f>VLOOKUP(A496,'Hospitalisation Details'!A494:M2836,8,FALSE)</f>
        <v>tier - 3</v>
      </c>
      <c r="P1495" s="35" t="str">
        <f>VLOOKUP(A496,'Hospitalisation Details'!A494:M2836,9,FALSE)</f>
        <v>R1011</v>
      </c>
      <c r="Q1495" s="35">
        <f ca="1">VLOOKUP(A1495,'Hospitalisation Details'!A494:M2836,13,FALSE)</f>
        <v>42</v>
      </c>
      <c r="R1495" s="32"/>
    </row>
    <row r="1496" spans="1:18" ht="15.75" x14ac:dyDescent="0.25">
      <c r="A1496" s="42" t="s">
        <v>868</v>
      </c>
      <c r="B1496" s="35" t="str">
        <f>VLOOKUP(A1496,'Customer Names'!A1493:D3828,3,FALSE)</f>
        <v>Condon</v>
      </c>
      <c r="C1496" s="35">
        <f>VLOOKUP(A1496,'Medical Examinations'!A1494:M3836,2,FALSE)</f>
        <v>22.704999999999998</v>
      </c>
      <c r="D1496" s="35">
        <f>VLOOKUP(A1496,'Medical Examinations'!A1494:M3836,3,FALSE)</f>
        <v>4.57</v>
      </c>
      <c r="E1496" s="35" t="str">
        <f>VLOOKUP(A1496,'Medical Examinations'!A1494:M3836,4,FALSE)</f>
        <v>yes</v>
      </c>
      <c r="F1496" s="35" t="str">
        <f>VLOOKUP(A1496,'Medical Examinations'!A1494:M3836,5,FALSE)</f>
        <v>No</v>
      </c>
      <c r="G1496" s="35" t="str">
        <f>VLOOKUP(A1496,'Medical Examinations'!A1494:M3836,6,FALSE)</f>
        <v>No</v>
      </c>
      <c r="H1496" s="35">
        <f>VLOOKUP(A1496,'Medical Examinations'!$A$2:$M$2344,7,FALSE)</f>
        <v>0</v>
      </c>
      <c r="I1496" s="35" t="str">
        <f>VLOOKUP(A1496,'Medical Examinations'!A1494:M3836,8,FALSE)</f>
        <v>No</v>
      </c>
      <c r="J1496" s="35" t="str">
        <f>VLOOKUP(A1496,'Medical Examinations'!A1494:M3836,9,FALSE)</f>
        <v>NORMAL WEIGHT</v>
      </c>
      <c r="K1496" s="35" t="str">
        <f>VLOOKUP(A1496,'Medical Examinations'!A1494:M3836,10,FALSE)</f>
        <v>NORMAL</v>
      </c>
      <c r="L1496" s="47">
        <f>VLOOKUP(A1496,'Hospitalisation Details'!A495:M2837,12,FALSE)</f>
        <v>31391</v>
      </c>
      <c r="M1496" s="34">
        <f>VLOOKUP(A381,'Hospitalisation Details'!A379:M2721,6,FALSE)</f>
        <v>27322.73</v>
      </c>
      <c r="N1496" s="35" t="str">
        <f>VLOOKUP(A485,'Hospitalisation Details'!A483:M2825,7,FALSE)</f>
        <v>tier - 2</v>
      </c>
      <c r="O1496" s="35" t="str">
        <f>VLOOKUP(A497,'Hospitalisation Details'!A495:M2837,8,FALSE)</f>
        <v>tier - 1</v>
      </c>
      <c r="P1496" s="35" t="str">
        <f>VLOOKUP(A497,'Hospitalisation Details'!A495:M2837,9,FALSE)</f>
        <v>R1016</v>
      </c>
      <c r="Q1496" s="35">
        <f ca="1">VLOOKUP(A1496,'Hospitalisation Details'!A495:M2837,13,FALSE)</f>
        <v>39</v>
      </c>
      <c r="R1496" s="32"/>
    </row>
    <row r="1497" spans="1:18" ht="15.75" x14ac:dyDescent="0.25">
      <c r="A1497" s="43" t="s">
        <v>867</v>
      </c>
      <c r="B1497" s="35" t="str">
        <f>VLOOKUP(A1497,'Customer Names'!A1494:D3829,3,FALSE)</f>
        <v>Magato</v>
      </c>
      <c r="C1497" s="35">
        <f>VLOOKUP(A1497,'Medical Examinations'!A1495:M3837,2,FALSE)</f>
        <v>21.79</v>
      </c>
      <c r="D1497" s="35">
        <f>VLOOKUP(A1497,'Medical Examinations'!A1495:M3837,3,FALSE)</f>
        <v>8.6999999999999993</v>
      </c>
      <c r="E1497" s="35" t="str">
        <f>VLOOKUP(A1497,'Medical Examinations'!A1495:M3837,4,FALSE)</f>
        <v>yes</v>
      </c>
      <c r="F1497" s="35" t="str">
        <f>VLOOKUP(A1497,'Medical Examinations'!A1495:M3837,5,FALSE)</f>
        <v>No</v>
      </c>
      <c r="G1497" s="35" t="str">
        <f>VLOOKUP(A1497,'Medical Examinations'!A1495:M3837,6,FALSE)</f>
        <v>No</v>
      </c>
      <c r="H1497" s="35">
        <f>VLOOKUP(A1497,'Medical Examinations'!$A$2:$M$2344,7,FALSE)</f>
        <v>1</v>
      </c>
      <c r="I1497" s="35" t="str">
        <f>VLOOKUP(A1497,'Medical Examinations'!A1495:M3837,8,FALSE)</f>
        <v>No</v>
      </c>
      <c r="J1497" s="35" t="str">
        <f>VLOOKUP(A1497,'Medical Examinations'!A1495:M3837,9,FALSE)</f>
        <v>NORMAL WEIGHT</v>
      </c>
      <c r="K1497" s="35" t="str">
        <f>VLOOKUP(A1497,'Medical Examinations'!A1495:M3837,10,FALSE)</f>
        <v>DIABETES</v>
      </c>
      <c r="L1497" s="47">
        <f>VLOOKUP(A1497,'Hospitalisation Details'!A496:M2838,12,FALSE)</f>
        <v>27548</v>
      </c>
      <c r="M1497" s="34">
        <f>VLOOKUP(A382,'Hospitalisation Details'!A380:M2722,6,FALSE)</f>
        <v>27236.959999999999</v>
      </c>
      <c r="N1497" s="35" t="str">
        <f>VLOOKUP(A486,'Hospitalisation Details'!A484:M2826,7,FALSE)</f>
        <v>tier - 3</v>
      </c>
      <c r="O1497" s="35" t="str">
        <f>VLOOKUP(A498,'Hospitalisation Details'!A496:M2838,8,FALSE)</f>
        <v>tier - 1</v>
      </c>
      <c r="P1497" s="35" t="str">
        <f>VLOOKUP(A498,'Hospitalisation Details'!A496:M2838,9,FALSE)</f>
        <v>R1012</v>
      </c>
      <c r="Q1497" s="35">
        <f ca="1">VLOOKUP(A1497,'Hospitalisation Details'!A496:M2838,13,FALSE)</f>
        <v>49</v>
      </c>
      <c r="R1497" s="32"/>
    </row>
    <row r="1498" spans="1:18" ht="15.75" x14ac:dyDescent="0.25">
      <c r="A1498" s="42" t="s">
        <v>866</v>
      </c>
      <c r="B1498" s="35" t="str">
        <f>VLOOKUP(A1498,'Customer Names'!A1495:D3830,3,FALSE)</f>
        <v>Dombrowski</v>
      </c>
      <c r="C1498" s="35">
        <f>VLOOKUP(A1498,'Medical Examinations'!A1496:M3838,2,FALSE)</f>
        <v>24.52</v>
      </c>
      <c r="D1498" s="35">
        <f>VLOOKUP(A1498,'Medical Examinations'!A1496:M3838,3,FALSE)</f>
        <v>4.76</v>
      </c>
      <c r="E1498" s="35" t="str">
        <f>VLOOKUP(A1498,'Medical Examinations'!A1496:M3838,4,FALSE)</f>
        <v>No</v>
      </c>
      <c r="F1498" s="35" t="str">
        <f>VLOOKUP(A1498,'Medical Examinations'!A1496:M3838,5,FALSE)</f>
        <v>No</v>
      </c>
      <c r="G1498" s="35" t="str">
        <f>VLOOKUP(A1498,'Medical Examinations'!A1496:M3838,6,FALSE)</f>
        <v>No</v>
      </c>
      <c r="H1498" s="35">
        <f>VLOOKUP(A1498,'Medical Examinations'!$A$2:$M$2344,7,FALSE)</f>
        <v>0</v>
      </c>
      <c r="I1498" s="35" t="str">
        <f>VLOOKUP(A1498,'Medical Examinations'!A1496:M3838,8,FALSE)</f>
        <v>No</v>
      </c>
      <c r="J1498" s="35" t="str">
        <f>VLOOKUP(A1498,'Medical Examinations'!A1496:M3838,9,FALSE)</f>
        <v>NORMAL WEIGHT</v>
      </c>
      <c r="K1498" s="35" t="str">
        <f>VLOOKUP(A1498,'Medical Examinations'!A1496:M3838,10,FALSE)</f>
        <v>NORMAL</v>
      </c>
      <c r="L1498" s="47">
        <f>VLOOKUP(A1498,'Hospitalisation Details'!A497:M2839,12,FALSE)</f>
        <v>29451</v>
      </c>
      <c r="M1498" s="34">
        <f>VLOOKUP(A383,'Hospitalisation Details'!A381:M2723,6,FALSE)</f>
        <v>27218.44</v>
      </c>
      <c r="N1498" s="35" t="str">
        <f>VLOOKUP(A487,'Hospitalisation Details'!A485:M2827,7,FALSE)</f>
        <v>tier - 2</v>
      </c>
      <c r="O1498" s="35" t="str">
        <f>VLOOKUP(A499,'Hospitalisation Details'!A497:M2839,8,FALSE)</f>
        <v>tier - 3</v>
      </c>
      <c r="P1498" s="35" t="str">
        <f>VLOOKUP(A499,'Hospitalisation Details'!A497:M2839,9,FALSE)</f>
        <v>R1026</v>
      </c>
      <c r="Q1498" s="35">
        <f ca="1">VLOOKUP(A1498,'Hospitalisation Details'!A497:M2839,13,FALSE)</f>
        <v>44</v>
      </c>
      <c r="R1498" s="32"/>
    </row>
    <row r="1499" spans="1:18" ht="15.75" x14ac:dyDescent="0.25">
      <c r="A1499" s="43" t="s">
        <v>865</v>
      </c>
      <c r="B1499" s="35" t="str">
        <f>VLOOKUP(A1499,'Customer Names'!A1496:D3831,3,FALSE)</f>
        <v>Ohara</v>
      </c>
      <c r="C1499" s="35">
        <f>VLOOKUP(A1499,'Medical Examinations'!A1497:M3839,2,FALSE)</f>
        <v>39.520000000000003</v>
      </c>
      <c r="D1499" s="35">
        <f>VLOOKUP(A1499,'Medical Examinations'!A1497:M3839,3,FALSE)</f>
        <v>11.81</v>
      </c>
      <c r="E1499" s="35" t="str">
        <f>VLOOKUP(A1499,'Medical Examinations'!A1497:M3839,4,FALSE)</f>
        <v>No</v>
      </c>
      <c r="F1499" s="35" t="str">
        <f>VLOOKUP(A1499,'Medical Examinations'!A1497:M3839,5,FALSE)</f>
        <v>No</v>
      </c>
      <c r="G1499" s="35" t="str">
        <f>VLOOKUP(A1499,'Medical Examinations'!A1497:M3839,6,FALSE)</f>
        <v>No</v>
      </c>
      <c r="H1499" s="35">
        <f>VLOOKUP(A1499,'Medical Examinations'!$A$2:$M$2344,7,FALSE)</f>
        <v>0</v>
      </c>
      <c r="I1499" s="35" t="str">
        <f>VLOOKUP(A1499,'Medical Examinations'!A1497:M3839,8,FALSE)</f>
        <v>No</v>
      </c>
      <c r="J1499" s="35" t="str">
        <f>VLOOKUP(A1499,'Medical Examinations'!A1497:M3839,9,FALSE)</f>
        <v>OBESITY</v>
      </c>
      <c r="K1499" s="35" t="str">
        <f>VLOOKUP(A1499,'Medical Examinations'!A1497:M3839,10,FALSE)</f>
        <v>DIABETES</v>
      </c>
      <c r="L1499" s="47">
        <f>VLOOKUP(A1499,'Hospitalisation Details'!A498:M2840,12,FALSE)</f>
        <v>28839</v>
      </c>
      <c r="M1499" s="34">
        <f>VLOOKUP(A384,'Hospitalisation Details'!A382:M2724,6,FALSE)</f>
        <v>27117.99</v>
      </c>
      <c r="N1499" s="35" t="str">
        <f>VLOOKUP(A488,'Hospitalisation Details'!A486:M2828,7,FALSE)</f>
        <v>tier - 2</v>
      </c>
      <c r="O1499" s="35" t="str">
        <f>VLOOKUP(A500,'Hospitalisation Details'!A498:M2840,8,FALSE)</f>
        <v>tier - 2</v>
      </c>
      <c r="P1499" s="35" t="str">
        <f>VLOOKUP(A500,'Hospitalisation Details'!A498:M2840,9,FALSE)</f>
        <v>R1024</v>
      </c>
      <c r="Q1499" s="35">
        <f ca="1">VLOOKUP(A1499,'Hospitalisation Details'!A498:M2840,13,FALSE)</f>
        <v>46</v>
      </c>
      <c r="R1499" s="32"/>
    </row>
    <row r="1500" spans="1:18" ht="15.75" x14ac:dyDescent="0.25">
      <c r="A1500" s="42" t="s">
        <v>864</v>
      </c>
      <c r="B1500" s="35" t="str">
        <f>VLOOKUP(A1500,'Customer Names'!A1497:D3832,3,FALSE)</f>
        <v>Cifuentes Fetiva</v>
      </c>
      <c r="C1500" s="35">
        <f>VLOOKUP(A1500,'Medical Examinations'!A1498:M3840,2,FALSE)</f>
        <v>24.49</v>
      </c>
      <c r="D1500" s="35">
        <f>VLOOKUP(A1500,'Medical Examinations'!A1498:M3840,3,FALSE)</f>
        <v>4.67</v>
      </c>
      <c r="E1500" s="35" t="str">
        <f>VLOOKUP(A1500,'Medical Examinations'!A1498:M3840,4,FALSE)</f>
        <v>No</v>
      </c>
      <c r="F1500" s="35" t="str">
        <f>VLOOKUP(A1500,'Medical Examinations'!A1498:M3840,5,FALSE)</f>
        <v>No</v>
      </c>
      <c r="G1500" s="35" t="str">
        <f>VLOOKUP(A1500,'Medical Examinations'!A1498:M3840,6,FALSE)</f>
        <v>No</v>
      </c>
      <c r="H1500" s="35">
        <f>VLOOKUP(A1500,'Medical Examinations'!$A$2:$M$2344,7,FALSE)</f>
        <v>0</v>
      </c>
      <c r="I1500" s="35" t="str">
        <f>VLOOKUP(A1500,'Medical Examinations'!A1498:M3840,8,FALSE)</f>
        <v>No</v>
      </c>
      <c r="J1500" s="35" t="str">
        <f>VLOOKUP(A1500,'Medical Examinations'!A1498:M3840,9,FALSE)</f>
        <v>NORMAL WEIGHT</v>
      </c>
      <c r="K1500" s="35" t="str">
        <f>VLOOKUP(A1500,'Medical Examinations'!A1498:M3840,10,FALSE)</f>
        <v>NORMAL</v>
      </c>
      <c r="L1500" s="47">
        <f>VLOOKUP(A1500,'Hospitalisation Details'!A499:M2841,12,FALSE)</f>
        <v>29499</v>
      </c>
      <c r="M1500" s="34">
        <f>VLOOKUP(A385,'Hospitalisation Details'!A383:M2725,6,FALSE)</f>
        <v>27092.38</v>
      </c>
      <c r="N1500" s="35" t="str">
        <f>VLOOKUP(A489,'Hospitalisation Details'!A487:M2829,7,FALSE)</f>
        <v>tier - 3</v>
      </c>
      <c r="O1500" s="35" t="str">
        <f>VLOOKUP(A501,'Hospitalisation Details'!A499:M2841,8,FALSE)</f>
        <v>tier - 3</v>
      </c>
      <c r="P1500" s="35" t="str">
        <f>VLOOKUP(A501,'Hospitalisation Details'!A499:M2841,9,FALSE)</f>
        <v>R1011</v>
      </c>
      <c r="Q1500" s="35">
        <f ca="1">VLOOKUP(A1500,'Hospitalisation Details'!A499:M2841,13,FALSE)</f>
        <v>44</v>
      </c>
      <c r="R1500" s="32"/>
    </row>
    <row r="1501" spans="1:18" ht="15.75" x14ac:dyDescent="0.25">
      <c r="A1501" s="43" t="s">
        <v>863</v>
      </c>
      <c r="B1501" s="35" t="str">
        <f>VLOOKUP(A1501,'Customer Names'!A1498:D3833,3,FALSE)</f>
        <v>Keno</v>
      </c>
      <c r="C1501" s="35">
        <f>VLOOKUP(A1501,'Medical Examinations'!A1499:M3841,2,FALSE)</f>
        <v>26.315000000000001</v>
      </c>
      <c r="D1501" s="35">
        <f>VLOOKUP(A1501,'Medical Examinations'!A1499:M3841,3,FALSE)</f>
        <v>6.02</v>
      </c>
      <c r="E1501" s="35" t="str">
        <f>VLOOKUP(A1501,'Medical Examinations'!A1499:M3841,4,FALSE)</f>
        <v>No</v>
      </c>
      <c r="F1501" s="35" t="str">
        <f>VLOOKUP(A1501,'Medical Examinations'!A1499:M3841,5,FALSE)</f>
        <v>No</v>
      </c>
      <c r="G1501" s="35" t="str">
        <f>VLOOKUP(A1501,'Medical Examinations'!A1499:M3841,6,FALSE)</f>
        <v>No</v>
      </c>
      <c r="H1501" s="35">
        <f>VLOOKUP(A1501,'Medical Examinations'!$A$2:$M$2344,7,FALSE)</f>
        <v>0</v>
      </c>
      <c r="I1501" s="35" t="str">
        <f>VLOOKUP(A1501,'Medical Examinations'!A1499:M3841,8,FALSE)</f>
        <v>No</v>
      </c>
      <c r="J1501" s="35" t="str">
        <f>VLOOKUP(A1501,'Medical Examinations'!A1499:M3841,9,FALSE)</f>
        <v>OVERWEIGHT</v>
      </c>
      <c r="K1501" s="35" t="str">
        <f>VLOOKUP(A1501,'Medical Examinations'!A1499:M3841,10,FALSE)</f>
        <v>PREDIABETES</v>
      </c>
      <c r="L1501" s="47">
        <f>VLOOKUP(A1501,'Hospitalisation Details'!A500:M2842,12,FALSE)</f>
        <v>29463</v>
      </c>
      <c r="M1501" s="34">
        <f>VLOOKUP(A386,'Hospitalisation Details'!A384:M2726,6,FALSE)</f>
        <v>27080.639999999999</v>
      </c>
      <c r="N1501" s="35" t="str">
        <f>VLOOKUP(A490,'Hospitalisation Details'!A488:M2830,7,FALSE)</f>
        <v>tier - 3</v>
      </c>
      <c r="O1501" s="35" t="str">
        <f>VLOOKUP(A502,'Hospitalisation Details'!A500:M2842,8,FALSE)</f>
        <v>tier - 1</v>
      </c>
      <c r="P1501" s="35" t="str">
        <f>VLOOKUP(A502,'Hospitalisation Details'!A500:M2842,9,FALSE)</f>
        <v>R1024</v>
      </c>
      <c r="Q1501" s="35">
        <f ca="1">VLOOKUP(A1501,'Hospitalisation Details'!A500:M2842,13,FALSE)</f>
        <v>44</v>
      </c>
      <c r="R1501" s="32"/>
    </row>
    <row r="1502" spans="1:18" ht="15.75" x14ac:dyDescent="0.25">
      <c r="A1502" s="42" t="s">
        <v>862</v>
      </c>
      <c r="B1502" s="35" t="str">
        <f>VLOOKUP(A1502,'Customer Names'!A1499:D3834,3,FALSE)</f>
        <v>Bruce</v>
      </c>
      <c r="C1502" s="35">
        <f>VLOOKUP(A1502,'Medical Examinations'!A1500:M3842,2,FALSE)</f>
        <v>22.58</v>
      </c>
      <c r="D1502" s="35">
        <f>VLOOKUP(A1502,'Medical Examinations'!A1500:M3842,3,FALSE)</f>
        <v>7.46</v>
      </c>
      <c r="E1502" s="35" t="str">
        <f>VLOOKUP(A1502,'Medical Examinations'!A1500:M3842,4,FALSE)</f>
        <v>No</v>
      </c>
      <c r="F1502" s="35" t="str">
        <f>VLOOKUP(A1502,'Medical Examinations'!A1500:M3842,5,FALSE)</f>
        <v>No</v>
      </c>
      <c r="G1502" s="35" t="str">
        <f>VLOOKUP(A1502,'Medical Examinations'!A1500:M3842,6,FALSE)</f>
        <v>No</v>
      </c>
      <c r="H1502" s="35">
        <f>VLOOKUP(A1502,'Medical Examinations'!$A$2:$M$2344,7,FALSE)</f>
        <v>0</v>
      </c>
      <c r="I1502" s="35" t="str">
        <f>VLOOKUP(A1502,'Medical Examinations'!A1500:M3842,8,FALSE)</f>
        <v>No</v>
      </c>
      <c r="J1502" s="35" t="str">
        <f>VLOOKUP(A1502,'Medical Examinations'!A1500:M3842,9,FALSE)</f>
        <v>NORMAL WEIGHT</v>
      </c>
      <c r="K1502" s="35" t="str">
        <f>VLOOKUP(A1502,'Medical Examinations'!A1500:M3842,10,FALSE)</f>
        <v>DIABETES</v>
      </c>
      <c r="L1502" s="47">
        <f>VLOOKUP(A1502,'Hospitalisation Details'!A501:M2843,12,FALSE)</f>
        <v>28823</v>
      </c>
      <c r="M1502" s="34">
        <f>VLOOKUP(A387,'Hospitalisation Details'!A385:M2727,6,FALSE)</f>
        <v>27037.91</v>
      </c>
      <c r="N1502" s="35" t="str">
        <f>VLOOKUP(A491,'Hospitalisation Details'!A489:M2831,7,FALSE)</f>
        <v>tier - 3</v>
      </c>
      <c r="O1502" s="35" t="str">
        <f>VLOOKUP(A503,'Hospitalisation Details'!A501:M2843,8,FALSE)</f>
        <v>tier - 3</v>
      </c>
      <c r="P1502" s="35" t="str">
        <f>VLOOKUP(A503,'Hospitalisation Details'!A501:M2843,9,FALSE)</f>
        <v>R1013</v>
      </c>
      <c r="Q1502" s="35">
        <f ca="1">VLOOKUP(A1502,'Hospitalisation Details'!A501:M2843,13,FALSE)</f>
        <v>46</v>
      </c>
      <c r="R1502" s="32"/>
    </row>
    <row r="1503" spans="1:18" ht="15.75" x14ac:dyDescent="0.25">
      <c r="A1503" s="43" t="s">
        <v>861</v>
      </c>
      <c r="B1503" s="35" t="str">
        <f>VLOOKUP(A1503,'Customer Names'!A1500:D3835,3,FALSE)</f>
        <v>Lorch</v>
      </c>
      <c r="C1503" s="35">
        <f>VLOOKUP(A1503,'Medical Examinations'!A1501:M3843,2,FALSE)</f>
        <v>19.475000000000001</v>
      </c>
      <c r="D1503" s="35">
        <f>VLOOKUP(A1503,'Medical Examinations'!A1501:M3843,3,FALSE)</f>
        <v>4.74</v>
      </c>
      <c r="E1503" s="35" t="str">
        <f>VLOOKUP(A1503,'Medical Examinations'!A1501:M3843,4,FALSE)</f>
        <v>No</v>
      </c>
      <c r="F1503" s="35" t="str">
        <f>VLOOKUP(A1503,'Medical Examinations'!A1501:M3843,5,FALSE)</f>
        <v>No</v>
      </c>
      <c r="G1503" s="35" t="str">
        <f>VLOOKUP(A1503,'Medical Examinations'!A1501:M3843,6,FALSE)</f>
        <v>No</v>
      </c>
      <c r="H1503" s="35">
        <f>VLOOKUP(A1503,'Medical Examinations'!$A$2:$M$2344,7,FALSE)</f>
        <v>1</v>
      </c>
      <c r="I1503" s="35" t="str">
        <f>VLOOKUP(A1503,'Medical Examinations'!A1501:M3843,8,FALSE)</f>
        <v>No</v>
      </c>
      <c r="J1503" s="35" t="str">
        <f>VLOOKUP(A1503,'Medical Examinations'!A1501:M3843,9,FALSE)</f>
        <v>NORMAL WEIGHT</v>
      </c>
      <c r="K1503" s="35" t="str">
        <f>VLOOKUP(A1503,'Medical Examinations'!A1501:M3843,10,FALSE)</f>
        <v>NORMAL</v>
      </c>
      <c r="L1503" s="47">
        <f>VLOOKUP(A1503,'Hospitalisation Details'!A502:M2844,12,FALSE)</f>
        <v>30930</v>
      </c>
      <c r="M1503" s="34">
        <f>VLOOKUP(A388,'Hospitalisation Details'!A386:M2728,6,FALSE)</f>
        <v>27000.98</v>
      </c>
      <c r="N1503" s="35" t="str">
        <f>VLOOKUP(A492,'Hospitalisation Details'!A490:M2832,7,FALSE)</f>
        <v>tier - 3</v>
      </c>
      <c r="O1503" s="35" t="str">
        <f>VLOOKUP(A504,'Hospitalisation Details'!A502:M2844,8,FALSE)</f>
        <v>tier - 2</v>
      </c>
      <c r="P1503" s="35" t="str">
        <f>VLOOKUP(A504,'Hospitalisation Details'!A502:M2844,9,FALSE)</f>
        <v>R1013</v>
      </c>
      <c r="Q1503" s="35">
        <f ca="1">VLOOKUP(A1503,'Hospitalisation Details'!A502:M2844,13,FALSE)</f>
        <v>40</v>
      </c>
      <c r="R1503" s="32"/>
    </row>
    <row r="1504" spans="1:18" ht="15.75" x14ac:dyDescent="0.25">
      <c r="A1504" s="42" t="s">
        <v>860</v>
      </c>
      <c r="B1504" s="35" t="str">
        <f>VLOOKUP(A1504,'Customer Names'!A1501:D3836,3,FALSE)</f>
        <v>Sullivan</v>
      </c>
      <c r="C1504" s="35">
        <f>VLOOKUP(A1504,'Medical Examinations'!A1502:M3844,2,FALSE)</f>
        <v>26.33</v>
      </c>
      <c r="D1504" s="35">
        <f>VLOOKUP(A1504,'Medical Examinations'!A1502:M3844,3,FALSE)</f>
        <v>4.79</v>
      </c>
      <c r="E1504" s="35" t="str">
        <f>VLOOKUP(A1504,'Medical Examinations'!A1502:M3844,4,FALSE)</f>
        <v>No</v>
      </c>
      <c r="F1504" s="35" t="str">
        <f>VLOOKUP(A1504,'Medical Examinations'!A1502:M3844,5,FALSE)</f>
        <v>No</v>
      </c>
      <c r="G1504" s="35" t="str">
        <f>VLOOKUP(A1504,'Medical Examinations'!A1502:M3844,6,FALSE)</f>
        <v>No</v>
      </c>
      <c r="H1504" s="35">
        <f>VLOOKUP(A1504,'Medical Examinations'!$A$2:$M$2344,7,FALSE)</f>
        <v>0</v>
      </c>
      <c r="I1504" s="35" t="str">
        <f>VLOOKUP(A1504,'Medical Examinations'!A1502:M3844,8,FALSE)</f>
        <v>No</v>
      </c>
      <c r="J1504" s="35" t="str">
        <f>VLOOKUP(A1504,'Medical Examinations'!A1502:M3844,9,FALSE)</f>
        <v>OVERWEIGHT</v>
      </c>
      <c r="K1504" s="35" t="str">
        <f>VLOOKUP(A1504,'Medical Examinations'!A1502:M3844,10,FALSE)</f>
        <v>NORMAL</v>
      </c>
      <c r="L1504" s="47">
        <f>VLOOKUP(A1504,'Hospitalisation Details'!A503:M2845,12,FALSE)</f>
        <v>32863</v>
      </c>
      <c r="M1504" s="34">
        <f>VLOOKUP(A389,'Hospitalisation Details'!A387:M2729,6,FALSE)</f>
        <v>26936.98</v>
      </c>
      <c r="N1504" s="35" t="str">
        <f>VLOOKUP(A493,'Hospitalisation Details'!A491:M2833,7,FALSE)</f>
        <v>tier - 2</v>
      </c>
      <c r="O1504" s="35" t="str">
        <f>VLOOKUP(A505,'Hospitalisation Details'!A503:M2845,8,FALSE)</f>
        <v>tier - 2</v>
      </c>
      <c r="P1504" s="35" t="str">
        <f>VLOOKUP(A505,'Hospitalisation Details'!A503:M2845,9,FALSE)</f>
        <v>R1012</v>
      </c>
      <c r="Q1504" s="35">
        <f ca="1">VLOOKUP(A1504,'Hospitalisation Details'!A503:M2845,13,FALSE)</f>
        <v>35</v>
      </c>
      <c r="R1504" s="32"/>
    </row>
    <row r="1505" spans="1:18" ht="15.75" x14ac:dyDescent="0.25">
      <c r="A1505" s="43" t="s">
        <v>859</v>
      </c>
      <c r="B1505" s="35" t="str">
        <f>VLOOKUP(A1505,'Customer Names'!A1502:D3837,3,FALSE)</f>
        <v>Cave</v>
      </c>
      <c r="C1505" s="35">
        <f>VLOOKUP(A1505,'Medical Examinations'!A1503:M3845,2,FALSE)</f>
        <v>17.29</v>
      </c>
      <c r="D1505" s="35">
        <f>VLOOKUP(A1505,'Medical Examinations'!A1503:M3845,3,FALSE)</f>
        <v>5.35</v>
      </c>
      <c r="E1505" s="35" t="str">
        <f>VLOOKUP(A1505,'Medical Examinations'!A1503:M3845,4,FALSE)</f>
        <v>yes</v>
      </c>
      <c r="F1505" s="35" t="str">
        <f>VLOOKUP(A1505,'Medical Examinations'!A1503:M3845,5,FALSE)</f>
        <v>No</v>
      </c>
      <c r="G1505" s="35" t="str">
        <f>VLOOKUP(A1505,'Medical Examinations'!A1503:M3845,6,FALSE)</f>
        <v>No</v>
      </c>
      <c r="H1505" s="35">
        <f>VLOOKUP(A1505,'Medical Examinations'!$A$2:$M$2344,7,FALSE)</f>
        <v>0</v>
      </c>
      <c r="I1505" s="35" t="str">
        <f>VLOOKUP(A1505,'Medical Examinations'!A1503:M3845,8,FALSE)</f>
        <v>No</v>
      </c>
      <c r="J1505" s="35" t="str">
        <f>VLOOKUP(A1505,'Medical Examinations'!A1503:M3845,9,FALSE)</f>
        <v>UNDERWEIGHT</v>
      </c>
      <c r="K1505" s="35" t="str">
        <f>VLOOKUP(A1505,'Medical Examinations'!A1503:M3845,10,FALSE)</f>
        <v>NORMAL</v>
      </c>
      <c r="L1505" s="47">
        <f>VLOOKUP(A1505,'Hospitalisation Details'!A504:M2846,12,FALSE)</f>
        <v>31300</v>
      </c>
      <c r="M1505" s="34">
        <f>VLOOKUP(A390,'Hospitalisation Details'!A388:M2730,6,FALSE)</f>
        <v>26927.69</v>
      </c>
      <c r="N1505" s="35" t="str">
        <f>VLOOKUP(A494,'Hospitalisation Details'!A492:M2834,7,FALSE)</f>
        <v>tier - 2</v>
      </c>
      <c r="O1505" s="35" t="str">
        <f>VLOOKUP(A506,'Hospitalisation Details'!A504:M2846,8,FALSE)</f>
        <v>tier - 1</v>
      </c>
      <c r="P1505" s="35" t="str">
        <f>VLOOKUP(A506,'Hospitalisation Details'!A504:M2846,9,FALSE)</f>
        <v>R1024</v>
      </c>
      <c r="Q1505" s="35">
        <f ca="1">VLOOKUP(A1505,'Hospitalisation Details'!A504:M2846,13,FALSE)</f>
        <v>39</v>
      </c>
      <c r="R1505" s="32"/>
    </row>
    <row r="1506" spans="1:18" ht="15.75" x14ac:dyDescent="0.25">
      <c r="A1506" s="42" t="s">
        <v>858</v>
      </c>
      <c r="B1506" s="35" t="str">
        <f>VLOOKUP(A1506,'Customer Names'!A1503:D3838,3,FALSE)</f>
        <v>Gudenkauf</v>
      </c>
      <c r="C1506" s="35">
        <f>VLOOKUP(A1506,'Medical Examinations'!A1504:M3846,2,FALSE)</f>
        <v>42.88</v>
      </c>
      <c r="D1506" s="35">
        <f>VLOOKUP(A1506,'Medical Examinations'!A1504:M3846,3,FALSE)</f>
        <v>4.87</v>
      </c>
      <c r="E1506" s="35" t="str">
        <f>VLOOKUP(A1506,'Medical Examinations'!A1504:M3846,4,FALSE)</f>
        <v>No</v>
      </c>
      <c r="F1506" s="35" t="str">
        <f>VLOOKUP(A1506,'Medical Examinations'!A1504:M3846,5,FALSE)</f>
        <v>yes</v>
      </c>
      <c r="G1506" s="35" t="str">
        <f>VLOOKUP(A1506,'Medical Examinations'!A1504:M3846,6,FALSE)</f>
        <v>No</v>
      </c>
      <c r="H1506" s="35">
        <f>VLOOKUP(A1506,'Medical Examinations'!$A$2:$M$2344,7,FALSE)</f>
        <v>1</v>
      </c>
      <c r="I1506" s="35" t="str">
        <f>VLOOKUP(A1506,'Medical Examinations'!A1504:M3846,8,FALSE)</f>
        <v>No</v>
      </c>
      <c r="J1506" s="35" t="str">
        <f>VLOOKUP(A1506,'Medical Examinations'!A1504:M3846,9,FALSE)</f>
        <v>OBESITY</v>
      </c>
      <c r="K1506" s="35" t="str">
        <f>VLOOKUP(A1506,'Medical Examinations'!A1504:M3846,10,FALSE)</f>
        <v>NORMAL</v>
      </c>
      <c r="L1506" s="47">
        <f>VLOOKUP(A1506,'Hospitalisation Details'!A505:M2847,12,FALSE)</f>
        <v>38345</v>
      </c>
      <c r="M1506" s="34">
        <f>VLOOKUP(A391,'Hospitalisation Details'!A389:M2731,6,FALSE)</f>
        <v>26926.51</v>
      </c>
      <c r="N1506" s="35" t="str">
        <f>VLOOKUP(A495,'Hospitalisation Details'!A493:M2835,7,FALSE)</f>
        <v>tier - 2</v>
      </c>
      <c r="O1506" s="35" t="str">
        <f>VLOOKUP(A507,'Hospitalisation Details'!A505:M2847,8,FALSE)</f>
        <v>tier - 3</v>
      </c>
      <c r="P1506" s="35" t="str">
        <f>VLOOKUP(A507,'Hospitalisation Details'!A505:M2847,9,FALSE)</f>
        <v>R1012</v>
      </c>
      <c r="Q1506" s="35">
        <f ca="1">VLOOKUP(A1506,'Hospitalisation Details'!A505:M2847,13,FALSE)</f>
        <v>20</v>
      </c>
      <c r="R1506" s="32"/>
    </row>
    <row r="1507" spans="1:18" ht="15.75" x14ac:dyDescent="0.25">
      <c r="A1507" s="43" t="s">
        <v>857</v>
      </c>
      <c r="B1507" s="35" t="str">
        <f>VLOOKUP(A1507,'Customer Names'!A1504:D3839,3,FALSE)</f>
        <v>Thomas</v>
      </c>
      <c r="C1507" s="35">
        <f>VLOOKUP(A1507,'Medical Examinations'!A1505:M3847,2,FALSE)</f>
        <v>32.200000000000003</v>
      </c>
      <c r="D1507" s="35">
        <f>VLOOKUP(A1507,'Medical Examinations'!A1505:M3847,3,FALSE)</f>
        <v>10.09</v>
      </c>
      <c r="E1507" s="35" t="str">
        <f>VLOOKUP(A1507,'Medical Examinations'!A1505:M3847,4,FALSE)</f>
        <v>yes</v>
      </c>
      <c r="F1507" s="35" t="str">
        <f>VLOOKUP(A1507,'Medical Examinations'!A1505:M3847,5,FALSE)</f>
        <v>No</v>
      </c>
      <c r="G1507" s="35" t="str">
        <f>VLOOKUP(A1507,'Medical Examinations'!A1505:M3847,6,FALSE)</f>
        <v>No</v>
      </c>
      <c r="H1507" s="35">
        <f>VLOOKUP(A1507,'Medical Examinations'!$A$2:$M$2344,7,FALSE)</f>
        <v>0</v>
      </c>
      <c r="I1507" s="35" t="str">
        <f>VLOOKUP(A1507,'Medical Examinations'!A1505:M3847,8,FALSE)</f>
        <v>No</v>
      </c>
      <c r="J1507" s="35" t="str">
        <f>VLOOKUP(A1507,'Medical Examinations'!A1505:M3847,9,FALSE)</f>
        <v>OBESITY</v>
      </c>
      <c r="K1507" s="35" t="str">
        <f>VLOOKUP(A1507,'Medical Examinations'!A1505:M3847,10,FALSE)</f>
        <v>DIABETES</v>
      </c>
      <c r="L1507" s="47">
        <f>VLOOKUP(A1507,'Hospitalisation Details'!A506:M2848,12,FALSE)</f>
        <v>29760</v>
      </c>
      <c r="M1507" s="34">
        <f>VLOOKUP(A392,'Hospitalisation Details'!A390:M2732,6,FALSE)</f>
        <v>26912.560000000001</v>
      </c>
      <c r="N1507" s="35" t="str">
        <f>VLOOKUP(A496,'Hospitalisation Details'!A494:M2836,7,FALSE)</f>
        <v>tier - 3</v>
      </c>
      <c r="O1507" s="35" t="str">
        <f>VLOOKUP(A508,'Hospitalisation Details'!A506:M2848,8,FALSE)</f>
        <v>tier - 1</v>
      </c>
      <c r="P1507" s="35" t="str">
        <f>VLOOKUP(A508,'Hospitalisation Details'!A506:M2848,9,FALSE)</f>
        <v>R1013</v>
      </c>
      <c r="Q1507" s="35">
        <f ca="1">VLOOKUP(A1507,'Hospitalisation Details'!A506:M2848,13,FALSE)</f>
        <v>43</v>
      </c>
      <c r="R1507" s="32"/>
    </row>
    <row r="1508" spans="1:18" ht="15.75" x14ac:dyDescent="0.25">
      <c r="A1508" s="42" t="s">
        <v>856</v>
      </c>
      <c r="B1508" s="35" t="str">
        <f>VLOOKUP(A1508,'Customer Names'!A1505:D3840,3,FALSE)</f>
        <v>Holley</v>
      </c>
      <c r="C1508" s="35">
        <f>VLOOKUP(A1508,'Medical Examinations'!A1506:M3848,2,FALSE)</f>
        <v>18.75</v>
      </c>
      <c r="D1508" s="35">
        <f>VLOOKUP(A1508,'Medical Examinations'!A1506:M3848,3,FALSE)</f>
        <v>5.47</v>
      </c>
      <c r="E1508" s="35" t="str">
        <f>VLOOKUP(A1508,'Medical Examinations'!A1506:M3848,4,FALSE)</f>
        <v>yes</v>
      </c>
      <c r="F1508" s="35" t="str">
        <f>VLOOKUP(A1508,'Medical Examinations'!A1506:M3848,5,FALSE)</f>
        <v>No</v>
      </c>
      <c r="G1508" s="35" t="str">
        <f>VLOOKUP(A1508,'Medical Examinations'!A1506:M3848,6,FALSE)</f>
        <v>Yes</v>
      </c>
      <c r="H1508" s="35">
        <f>VLOOKUP(A1508,'Medical Examinations'!$A$2:$M$2344,7,FALSE)</f>
        <v>1</v>
      </c>
      <c r="I1508" s="35" t="str">
        <f>VLOOKUP(A1508,'Medical Examinations'!A1506:M3848,8,FALSE)</f>
        <v>No</v>
      </c>
      <c r="J1508" s="35" t="str">
        <f>VLOOKUP(A1508,'Medical Examinations'!A1506:M3848,9,FALSE)</f>
        <v>NORMAL WEIGHT</v>
      </c>
      <c r="K1508" s="35" t="str">
        <f>VLOOKUP(A1508,'Medical Examinations'!A1506:M3848,10,FALSE)</f>
        <v>NORMAL</v>
      </c>
      <c r="L1508" s="47">
        <f>VLOOKUP(A1508,'Hospitalisation Details'!A507:M2849,12,FALSE)</f>
        <v>25499</v>
      </c>
      <c r="M1508" s="34">
        <f>VLOOKUP(A393,'Hospitalisation Details'!A391:M2733,6,FALSE)</f>
        <v>26607.89</v>
      </c>
      <c r="N1508" s="35" t="str">
        <f>VLOOKUP(A497,'Hospitalisation Details'!A495:M2837,7,FALSE)</f>
        <v>tier - 2</v>
      </c>
      <c r="O1508" s="35" t="str">
        <f>VLOOKUP(A509,'Hospitalisation Details'!A507:M2849,8,FALSE)</f>
        <v>tier - 2</v>
      </c>
      <c r="P1508" s="35" t="str">
        <f>VLOOKUP(A509,'Hospitalisation Details'!A507:M2849,9,FALSE)</f>
        <v>R1013</v>
      </c>
      <c r="Q1508" s="35">
        <f ca="1">VLOOKUP(A1508,'Hospitalisation Details'!A507:M2849,13,FALSE)</f>
        <v>55</v>
      </c>
      <c r="R1508" s="32"/>
    </row>
    <row r="1509" spans="1:18" ht="15.75" x14ac:dyDescent="0.25">
      <c r="A1509" s="43" t="s">
        <v>855</v>
      </c>
      <c r="B1509" s="35" t="str">
        <f>VLOOKUP(A1509,'Customer Names'!A1506:D3841,3,FALSE)</f>
        <v>Kemble</v>
      </c>
      <c r="C1509" s="35">
        <f>VLOOKUP(A1509,'Medical Examinations'!A1507:M3849,2,FALSE)</f>
        <v>22.36</v>
      </c>
      <c r="D1509" s="35">
        <f>VLOOKUP(A1509,'Medical Examinations'!A1507:M3849,3,FALSE)</f>
        <v>8.6</v>
      </c>
      <c r="E1509" s="35" t="str">
        <f>VLOOKUP(A1509,'Medical Examinations'!A1507:M3849,4,FALSE)</f>
        <v>No</v>
      </c>
      <c r="F1509" s="35" t="str">
        <f>VLOOKUP(A1509,'Medical Examinations'!A1507:M3849,5,FALSE)</f>
        <v>No</v>
      </c>
      <c r="G1509" s="35" t="str">
        <f>VLOOKUP(A1509,'Medical Examinations'!A1507:M3849,6,FALSE)</f>
        <v>No</v>
      </c>
      <c r="H1509" s="35">
        <f>VLOOKUP(A1509,'Medical Examinations'!$A$2:$M$2344,7,FALSE)</f>
        <v>0</v>
      </c>
      <c r="I1509" s="35" t="str">
        <f>VLOOKUP(A1509,'Medical Examinations'!A1507:M3849,8,FALSE)</f>
        <v>No</v>
      </c>
      <c r="J1509" s="35" t="str">
        <f>VLOOKUP(A1509,'Medical Examinations'!A1507:M3849,9,FALSE)</f>
        <v>NORMAL WEIGHT</v>
      </c>
      <c r="K1509" s="35" t="str">
        <f>VLOOKUP(A1509,'Medical Examinations'!A1507:M3849,10,FALSE)</f>
        <v>DIABETES</v>
      </c>
      <c r="L1509" s="47">
        <f>VLOOKUP(A1509,'Hospitalisation Details'!A508:M2850,12,FALSE)</f>
        <v>28707</v>
      </c>
      <c r="M1509" s="34">
        <f>VLOOKUP(A394,'Hospitalisation Details'!A392:M2734,6,FALSE)</f>
        <v>26479.4</v>
      </c>
      <c r="N1509" s="35" t="str">
        <f>VLOOKUP(A498,'Hospitalisation Details'!A496:M2838,7,FALSE)</f>
        <v>tier - 2</v>
      </c>
      <c r="O1509" s="35" t="str">
        <f>VLOOKUP(A510,'Hospitalisation Details'!A508:M2850,8,FALSE)</f>
        <v>tier - 1</v>
      </c>
      <c r="P1509" s="35" t="str">
        <f>VLOOKUP(A510,'Hospitalisation Details'!A508:M2850,9,FALSE)</f>
        <v>R1013</v>
      </c>
      <c r="Q1509" s="35">
        <f ca="1">VLOOKUP(A1509,'Hospitalisation Details'!A508:M2850,13,FALSE)</f>
        <v>46</v>
      </c>
      <c r="R1509" s="32"/>
    </row>
    <row r="1510" spans="1:18" ht="15.75" x14ac:dyDescent="0.25">
      <c r="A1510" s="42" t="s">
        <v>854</v>
      </c>
      <c r="B1510" s="35" t="str">
        <f>VLOOKUP(A1510,'Customer Names'!A1507:D3842,3,FALSE)</f>
        <v>Bentley</v>
      </c>
      <c r="C1510" s="35">
        <f>VLOOKUP(A1510,'Medical Examinations'!A1508:M3850,2,FALSE)</f>
        <v>23.94</v>
      </c>
      <c r="D1510" s="35">
        <f>VLOOKUP(A1510,'Medical Examinations'!A1508:M3850,3,FALSE)</f>
        <v>10.74</v>
      </c>
      <c r="E1510" s="35" t="str">
        <f>VLOOKUP(A1510,'Medical Examinations'!A1508:M3850,4,FALSE)</f>
        <v>yes</v>
      </c>
      <c r="F1510" s="35" t="str">
        <f>VLOOKUP(A1510,'Medical Examinations'!A1508:M3850,5,FALSE)</f>
        <v>No</v>
      </c>
      <c r="G1510" s="35" t="str">
        <f>VLOOKUP(A1510,'Medical Examinations'!A1508:M3850,6,FALSE)</f>
        <v>No</v>
      </c>
      <c r="H1510" s="35">
        <f>VLOOKUP(A1510,'Medical Examinations'!$A$2:$M$2344,7,FALSE)</f>
        <v>0</v>
      </c>
      <c r="I1510" s="35" t="str">
        <f>VLOOKUP(A1510,'Medical Examinations'!A1508:M3850,8,FALSE)</f>
        <v>No</v>
      </c>
      <c r="J1510" s="35" t="str">
        <f>VLOOKUP(A1510,'Medical Examinations'!A1508:M3850,9,FALSE)</f>
        <v>NORMAL WEIGHT</v>
      </c>
      <c r="K1510" s="35" t="str">
        <f>VLOOKUP(A1510,'Medical Examinations'!A1508:M3850,10,FALSE)</f>
        <v>DIABETES</v>
      </c>
      <c r="L1510" s="47">
        <f>VLOOKUP(A1510,'Hospitalisation Details'!A509:M2851,12,FALSE)</f>
        <v>29756</v>
      </c>
      <c r="M1510" s="34">
        <f>VLOOKUP(A395,'Hospitalisation Details'!A393:M2735,6,FALSE)</f>
        <v>26467.1</v>
      </c>
      <c r="N1510" s="35" t="str">
        <f>VLOOKUP(A499,'Hospitalisation Details'!A497:M2839,7,FALSE)</f>
        <v>tier - 1</v>
      </c>
      <c r="O1510" s="35" t="str">
        <f>VLOOKUP(A511,'Hospitalisation Details'!A509:M2851,8,FALSE)</f>
        <v>tier - 3</v>
      </c>
      <c r="P1510" s="35" t="str">
        <f>VLOOKUP(A511,'Hospitalisation Details'!A509:M2851,9,FALSE)</f>
        <v>R1019</v>
      </c>
      <c r="Q1510" s="35">
        <f ca="1">VLOOKUP(A1510,'Hospitalisation Details'!A509:M2851,13,FALSE)</f>
        <v>43</v>
      </c>
      <c r="R1510" s="32"/>
    </row>
    <row r="1511" spans="1:18" ht="15.75" x14ac:dyDescent="0.25">
      <c r="A1511" s="43" t="s">
        <v>853</v>
      </c>
      <c r="B1511" s="35" t="str">
        <f>VLOOKUP(A1511,'Customer Names'!A1508:D3843,3,FALSE)</f>
        <v>Jones</v>
      </c>
      <c r="C1511" s="35">
        <f>VLOOKUP(A1511,'Medical Examinations'!A1509:M3851,2,FALSE)</f>
        <v>30.1</v>
      </c>
      <c r="D1511" s="35">
        <f>VLOOKUP(A1511,'Medical Examinations'!A1509:M3851,3,FALSE)</f>
        <v>4.3899999999999997</v>
      </c>
      <c r="E1511" s="35" t="str">
        <f>VLOOKUP(A1511,'Medical Examinations'!A1509:M3851,4,FALSE)</f>
        <v>No</v>
      </c>
      <c r="F1511" s="35" t="str">
        <f>VLOOKUP(A1511,'Medical Examinations'!A1509:M3851,5,FALSE)</f>
        <v>No</v>
      </c>
      <c r="G1511" s="35" t="str">
        <f>VLOOKUP(A1511,'Medical Examinations'!A1509:M3851,6,FALSE)</f>
        <v>Yes</v>
      </c>
      <c r="H1511" s="35">
        <f>VLOOKUP(A1511,'Medical Examinations'!$A$2:$M$2344,7,FALSE)</f>
        <v>1</v>
      </c>
      <c r="I1511" s="35" t="str">
        <f>VLOOKUP(A1511,'Medical Examinations'!A1509:M3851,8,FALSE)</f>
        <v>No</v>
      </c>
      <c r="J1511" s="35" t="str">
        <f>VLOOKUP(A1511,'Medical Examinations'!A1509:M3851,9,FALSE)</f>
        <v>OBESITY</v>
      </c>
      <c r="K1511" s="35" t="str">
        <f>VLOOKUP(A1511,'Medical Examinations'!A1509:M3851,10,FALSE)</f>
        <v>NORMAL</v>
      </c>
      <c r="L1511" s="47">
        <f>VLOOKUP(A1511,'Hospitalisation Details'!A510:M2852,12,FALSE)</f>
        <v>29163</v>
      </c>
      <c r="M1511" s="34">
        <f>VLOOKUP(A396,'Hospitalisation Details'!A394:M2736,6,FALSE)</f>
        <v>26392.26</v>
      </c>
      <c r="N1511" s="35" t="str">
        <f>VLOOKUP(A500,'Hospitalisation Details'!A498:M2840,7,FALSE)</f>
        <v>tier - 1</v>
      </c>
      <c r="O1511" s="35" t="str">
        <f>VLOOKUP(A512,'Hospitalisation Details'!A510:M2852,8,FALSE)</f>
        <v>tier - 1</v>
      </c>
      <c r="P1511" s="35" t="str">
        <f>VLOOKUP(A512,'Hospitalisation Details'!A510:M2852,9,FALSE)</f>
        <v>R1013</v>
      </c>
      <c r="Q1511" s="35">
        <f ca="1">VLOOKUP(A1511,'Hospitalisation Details'!A510:M2852,13,FALSE)</f>
        <v>45</v>
      </c>
      <c r="R1511" s="32"/>
    </row>
    <row r="1512" spans="1:18" ht="15.75" x14ac:dyDescent="0.25">
      <c r="A1512" s="42" t="s">
        <v>852</v>
      </c>
      <c r="B1512" s="35" t="str">
        <f>VLOOKUP(A1512,'Customer Names'!A1509:D3844,3,FALSE)</f>
        <v>Tremblay</v>
      </c>
      <c r="C1512" s="35">
        <f>VLOOKUP(A1512,'Medical Examinations'!A1510:M3852,2,FALSE)</f>
        <v>21.93</v>
      </c>
      <c r="D1512" s="35">
        <f>VLOOKUP(A1512,'Medical Examinations'!A1510:M3852,3,FALSE)</f>
        <v>6.3</v>
      </c>
      <c r="E1512" s="35" t="str">
        <f>VLOOKUP(A1512,'Medical Examinations'!A1510:M3852,4,FALSE)</f>
        <v>No</v>
      </c>
      <c r="F1512" s="35" t="str">
        <f>VLOOKUP(A1512,'Medical Examinations'!A1510:M3852,5,FALSE)</f>
        <v>No</v>
      </c>
      <c r="G1512" s="35" t="str">
        <f>VLOOKUP(A1512,'Medical Examinations'!A1510:M3852,6,FALSE)</f>
        <v>No</v>
      </c>
      <c r="H1512" s="35">
        <f>VLOOKUP(A1512,'Medical Examinations'!$A$2:$M$2344,7,FALSE)</f>
        <v>0</v>
      </c>
      <c r="I1512" s="35" t="str">
        <f>VLOOKUP(A1512,'Medical Examinations'!A1510:M3852,8,FALSE)</f>
        <v>No</v>
      </c>
      <c r="J1512" s="35" t="str">
        <f>VLOOKUP(A1512,'Medical Examinations'!A1510:M3852,9,FALSE)</f>
        <v>NORMAL WEIGHT</v>
      </c>
      <c r="K1512" s="35" t="str">
        <f>VLOOKUP(A1512,'Medical Examinations'!A1510:M3852,10,FALSE)</f>
        <v>PREDIABETES</v>
      </c>
      <c r="L1512" s="47">
        <f>VLOOKUP(A1512,'Hospitalisation Details'!A511:M2853,12,FALSE)</f>
        <v>28291</v>
      </c>
      <c r="M1512" s="34">
        <f>VLOOKUP(A397,'Hospitalisation Details'!A395:M2737,6,FALSE)</f>
        <v>26316.59</v>
      </c>
      <c r="N1512" s="35" t="str">
        <f>VLOOKUP(A501,'Hospitalisation Details'!A499:M2841,7,FALSE)</f>
        <v>tier - 1</v>
      </c>
      <c r="O1512" s="35" t="str">
        <f>VLOOKUP(A513,'Hospitalisation Details'!A511:M2853,8,FALSE)</f>
        <v>tier - 3</v>
      </c>
      <c r="P1512" s="35" t="str">
        <f>VLOOKUP(A513,'Hospitalisation Details'!A511:M2853,9,FALSE)</f>
        <v>R1012</v>
      </c>
      <c r="Q1512" s="35">
        <f ca="1">VLOOKUP(A1512,'Hospitalisation Details'!A511:M2853,13,FALSE)</f>
        <v>47</v>
      </c>
      <c r="R1512" s="32"/>
    </row>
    <row r="1513" spans="1:18" ht="15.75" x14ac:dyDescent="0.25">
      <c r="A1513" s="43" t="s">
        <v>851</v>
      </c>
      <c r="B1513" s="35" t="str">
        <f>VLOOKUP(A1513,'Customer Names'!A1510:D3845,3,FALSE)</f>
        <v>Bellucci</v>
      </c>
      <c r="C1513" s="35">
        <f>VLOOKUP(A1513,'Medical Examinations'!A1511:M3853,2,FALSE)</f>
        <v>39.75</v>
      </c>
      <c r="D1513" s="35">
        <f>VLOOKUP(A1513,'Medical Examinations'!A1511:M3853,3,FALSE)</f>
        <v>5.41</v>
      </c>
      <c r="E1513" s="35" t="str">
        <f>VLOOKUP(A1513,'Medical Examinations'!A1511:M3853,4,FALSE)</f>
        <v>No</v>
      </c>
      <c r="F1513" s="35" t="str">
        <f>VLOOKUP(A1513,'Medical Examinations'!A1511:M3853,5,FALSE)</f>
        <v>yes</v>
      </c>
      <c r="G1513" s="35" t="str">
        <f>VLOOKUP(A1513,'Medical Examinations'!A1511:M3853,6,FALSE)</f>
        <v>No</v>
      </c>
      <c r="H1513" s="35">
        <f>VLOOKUP(A1513,'Medical Examinations'!$A$2:$M$2344,7,FALSE)</f>
        <v>1</v>
      </c>
      <c r="I1513" s="35" t="str">
        <f>VLOOKUP(A1513,'Medical Examinations'!A1511:M3853,8,FALSE)</f>
        <v>No</v>
      </c>
      <c r="J1513" s="35" t="str">
        <f>VLOOKUP(A1513,'Medical Examinations'!A1511:M3853,9,FALSE)</f>
        <v>OBESITY</v>
      </c>
      <c r="K1513" s="35" t="str">
        <f>VLOOKUP(A1513,'Medical Examinations'!A1511:M3853,10,FALSE)</f>
        <v>NORMAL</v>
      </c>
      <c r="L1513" s="47">
        <f>VLOOKUP(A1513,'Hospitalisation Details'!A512:M2854,12,FALSE)</f>
        <v>36860</v>
      </c>
      <c r="M1513" s="34">
        <f>VLOOKUP(A398,'Hospitalisation Details'!A396:M2738,6,FALSE)</f>
        <v>26236.58</v>
      </c>
      <c r="N1513" s="35" t="str">
        <f>VLOOKUP(A502,'Hospitalisation Details'!A500:M2842,7,FALSE)</f>
        <v>tier - 1</v>
      </c>
      <c r="O1513" s="35" t="str">
        <f>VLOOKUP(A514,'Hospitalisation Details'!A512:M2854,8,FALSE)</f>
        <v>tier - 3</v>
      </c>
      <c r="P1513" s="35" t="str">
        <f>VLOOKUP(A514,'Hospitalisation Details'!A512:M2854,9,FALSE)</f>
        <v>R1013</v>
      </c>
      <c r="Q1513" s="35">
        <f ca="1">VLOOKUP(A1513,'Hospitalisation Details'!A512:M2854,13,FALSE)</f>
        <v>24</v>
      </c>
      <c r="R1513" s="32"/>
    </row>
    <row r="1514" spans="1:18" ht="15.75" x14ac:dyDescent="0.25">
      <c r="A1514" s="42" t="s">
        <v>850</v>
      </c>
      <c r="B1514" s="35" t="str">
        <f>VLOOKUP(A1514,'Customer Names'!A1511:D3846,3,FALSE)</f>
        <v>Collins</v>
      </c>
      <c r="C1514" s="35">
        <f>VLOOKUP(A1514,'Medical Examinations'!A1512:M3854,2,FALSE)</f>
        <v>26.03</v>
      </c>
      <c r="D1514" s="35">
        <f>VLOOKUP(A1514,'Medical Examinations'!A1512:M3854,3,FALSE)</f>
        <v>4.47</v>
      </c>
      <c r="E1514" s="35" t="str">
        <f>VLOOKUP(A1514,'Medical Examinations'!A1512:M3854,4,FALSE)</f>
        <v>No</v>
      </c>
      <c r="F1514" s="35" t="str">
        <f>VLOOKUP(A1514,'Medical Examinations'!A1512:M3854,5,FALSE)</f>
        <v>No</v>
      </c>
      <c r="G1514" s="35" t="str">
        <f>VLOOKUP(A1514,'Medical Examinations'!A1512:M3854,6,FALSE)</f>
        <v>Yes</v>
      </c>
      <c r="H1514" s="35">
        <f>VLOOKUP(A1514,'Medical Examinations'!$A$2:$M$2344,7,FALSE)</f>
        <v>1</v>
      </c>
      <c r="I1514" s="35" t="str">
        <f>VLOOKUP(A1514,'Medical Examinations'!A1512:M3854,8,FALSE)</f>
        <v>No</v>
      </c>
      <c r="J1514" s="35" t="str">
        <f>VLOOKUP(A1514,'Medical Examinations'!A1512:M3854,9,FALSE)</f>
        <v>OVERWEIGHT</v>
      </c>
      <c r="K1514" s="35" t="str">
        <f>VLOOKUP(A1514,'Medical Examinations'!A1512:M3854,10,FALSE)</f>
        <v>NORMAL</v>
      </c>
      <c r="L1514" s="47">
        <f>VLOOKUP(A1514,'Hospitalisation Details'!A513:M2855,12,FALSE)</f>
        <v>29051</v>
      </c>
      <c r="M1514" s="34">
        <f>VLOOKUP(A399,'Hospitalisation Details'!A397:M2739,6,FALSE)</f>
        <v>26140.36</v>
      </c>
      <c r="N1514" s="35" t="str">
        <f>VLOOKUP(A503,'Hospitalisation Details'!A501:M2843,7,FALSE)</f>
        <v>tier - 1</v>
      </c>
      <c r="O1514" s="35" t="str">
        <f>VLOOKUP(A515,'Hospitalisation Details'!A513:M2855,8,FALSE)</f>
        <v>tier - 3</v>
      </c>
      <c r="P1514" s="35" t="str">
        <f>VLOOKUP(A515,'Hospitalisation Details'!A513:M2855,9,FALSE)</f>
        <v>R1013</v>
      </c>
      <c r="Q1514" s="35">
        <f ca="1">VLOOKUP(A1514,'Hospitalisation Details'!A513:M2855,13,FALSE)</f>
        <v>45</v>
      </c>
      <c r="R1514" s="32"/>
    </row>
    <row r="1515" spans="1:18" ht="15.75" x14ac:dyDescent="0.25">
      <c r="A1515" s="43" t="s">
        <v>849</v>
      </c>
      <c r="B1515" s="35" t="str">
        <f>VLOOKUP(A1515,'Customer Names'!A1512:D3847,3,FALSE)</f>
        <v>Gillman</v>
      </c>
      <c r="C1515" s="35">
        <f>VLOOKUP(A1515,'Medical Examinations'!A1513:M3855,2,FALSE)</f>
        <v>34.51</v>
      </c>
      <c r="D1515" s="35">
        <f>VLOOKUP(A1515,'Medical Examinations'!A1513:M3855,3,FALSE)</f>
        <v>6.26</v>
      </c>
      <c r="E1515" s="35" t="str">
        <f>VLOOKUP(A1515,'Medical Examinations'!A1513:M3855,4,FALSE)</f>
        <v>No</v>
      </c>
      <c r="F1515" s="35" t="str">
        <f>VLOOKUP(A1515,'Medical Examinations'!A1513:M3855,5,FALSE)</f>
        <v>No</v>
      </c>
      <c r="G1515" s="35" t="str">
        <f>VLOOKUP(A1515,'Medical Examinations'!A1513:M3855,6,FALSE)</f>
        <v>No</v>
      </c>
      <c r="H1515" s="35">
        <f>VLOOKUP(A1515,'Medical Examinations'!$A$2:$M$2344,7,FALSE)</f>
        <v>0</v>
      </c>
      <c r="I1515" s="35" t="str">
        <f>VLOOKUP(A1515,'Medical Examinations'!A1513:M3855,8,FALSE)</f>
        <v>No</v>
      </c>
      <c r="J1515" s="35" t="str">
        <f>VLOOKUP(A1515,'Medical Examinations'!A1513:M3855,9,FALSE)</f>
        <v>OBESITY</v>
      </c>
      <c r="K1515" s="35" t="str">
        <f>VLOOKUP(A1515,'Medical Examinations'!A1513:M3855,10,FALSE)</f>
        <v>PREDIABETES</v>
      </c>
      <c r="L1515" s="47">
        <f>VLOOKUP(A1515,'Hospitalisation Details'!A514:M2856,12,FALSE)</f>
        <v>34523</v>
      </c>
      <c r="M1515" s="34">
        <f>VLOOKUP(A400,'Hospitalisation Details'!A398:M2740,6,FALSE)</f>
        <v>26125.67</v>
      </c>
      <c r="N1515" s="35" t="str">
        <f>VLOOKUP(A504,'Hospitalisation Details'!A502:M2844,7,FALSE)</f>
        <v>tier - 1</v>
      </c>
      <c r="O1515" s="35" t="str">
        <f>VLOOKUP(A516,'Hospitalisation Details'!A514:M2856,8,FALSE)</f>
        <v>tier - 1</v>
      </c>
      <c r="P1515" s="35" t="str">
        <f>VLOOKUP(A516,'Hospitalisation Details'!A514:M2856,9,FALSE)</f>
        <v>R1012</v>
      </c>
      <c r="Q1515" s="35">
        <f ca="1">VLOOKUP(A1515,'Hospitalisation Details'!A514:M2856,13,FALSE)</f>
        <v>30</v>
      </c>
      <c r="R1515" s="32"/>
    </row>
    <row r="1516" spans="1:18" ht="15.75" x14ac:dyDescent="0.25">
      <c r="A1516" s="42" t="s">
        <v>848</v>
      </c>
      <c r="B1516" s="35" t="str">
        <f>VLOOKUP(A1516,'Customer Names'!A1513:D3848,3,FALSE)</f>
        <v>West</v>
      </c>
      <c r="C1516" s="35">
        <f>VLOOKUP(A1516,'Medical Examinations'!A1514:M3856,2,FALSE)</f>
        <v>19.32</v>
      </c>
      <c r="D1516" s="35">
        <f>VLOOKUP(A1516,'Medical Examinations'!A1514:M3856,3,FALSE)</f>
        <v>11.58</v>
      </c>
      <c r="E1516" s="35" t="str">
        <f>VLOOKUP(A1516,'Medical Examinations'!A1514:M3856,4,FALSE)</f>
        <v>yes</v>
      </c>
      <c r="F1516" s="35" t="str">
        <f>VLOOKUP(A1516,'Medical Examinations'!A1514:M3856,5,FALSE)</f>
        <v>No</v>
      </c>
      <c r="G1516" s="35" t="str">
        <f>VLOOKUP(A1516,'Medical Examinations'!A1514:M3856,6,FALSE)</f>
        <v>No</v>
      </c>
      <c r="H1516" s="35">
        <f>VLOOKUP(A1516,'Medical Examinations'!$A$2:$M$2344,7,FALSE)</f>
        <v>1</v>
      </c>
      <c r="I1516" s="35" t="str">
        <f>VLOOKUP(A1516,'Medical Examinations'!A1514:M3856,8,FALSE)</f>
        <v>No</v>
      </c>
      <c r="J1516" s="35" t="str">
        <f>VLOOKUP(A1516,'Medical Examinations'!A1514:M3856,9,FALSE)</f>
        <v>NORMAL WEIGHT</v>
      </c>
      <c r="K1516" s="35" t="str">
        <f>VLOOKUP(A1516,'Medical Examinations'!A1514:M3856,10,FALSE)</f>
        <v>DIABETES</v>
      </c>
      <c r="L1516" s="47">
        <f>VLOOKUP(A1516,'Hospitalisation Details'!A515:M2857,12,FALSE)</f>
        <v>27623</v>
      </c>
      <c r="M1516" s="34">
        <f>VLOOKUP(A401,'Hospitalisation Details'!A399:M2741,6,FALSE)</f>
        <v>26109.33</v>
      </c>
      <c r="N1516" s="35" t="str">
        <f>VLOOKUP(A505,'Hospitalisation Details'!A503:M2845,7,FALSE)</f>
        <v>tier - 1</v>
      </c>
      <c r="O1516" s="35" t="str">
        <f>VLOOKUP(A517,'Hospitalisation Details'!A515:M2857,8,FALSE)</f>
        <v>tier - 1</v>
      </c>
      <c r="P1516" s="35" t="str">
        <f>VLOOKUP(A517,'Hospitalisation Details'!A515:M2857,9,FALSE)</f>
        <v>R1012</v>
      </c>
      <c r="Q1516" s="35">
        <f ca="1">VLOOKUP(A1516,'Hospitalisation Details'!A515:M2857,13,FALSE)</f>
        <v>49</v>
      </c>
      <c r="R1516" s="32"/>
    </row>
    <row r="1517" spans="1:18" ht="15.75" x14ac:dyDescent="0.25">
      <c r="A1517" s="43" t="s">
        <v>847</v>
      </c>
      <c r="B1517" s="35" t="str">
        <f>VLOOKUP(A1517,'Customer Names'!A1514:D3849,3,FALSE)</f>
        <v>Chida</v>
      </c>
      <c r="C1517" s="35">
        <f>VLOOKUP(A1517,'Medical Examinations'!A1515:M3857,2,FALSE)</f>
        <v>28.5</v>
      </c>
      <c r="D1517" s="35">
        <f>VLOOKUP(A1517,'Medical Examinations'!A1515:M3857,3,FALSE)</f>
        <v>4.3600000000000003</v>
      </c>
      <c r="E1517" s="35" t="str">
        <f>VLOOKUP(A1517,'Medical Examinations'!A1515:M3857,4,FALSE)</f>
        <v>No</v>
      </c>
      <c r="F1517" s="35" t="str">
        <f>VLOOKUP(A1517,'Medical Examinations'!A1515:M3857,5,FALSE)</f>
        <v>No</v>
      </c>
      <c r="G1517" s="35" t="str">
        <f>VLOOKUP(A1517,'Medical Examinations'!A1515:M3857,6,FALSE)</f>
        <v>No</v>
      </c>
      <c r="H1517" s="35">
        <f>VLOOKUP(A1517,'Medical Examinations'!$A$2:$M$2344,7,FALSE)</f>
        <v>0</v>
      </c>
      <c r="I1517" s="35" t="str">
        <f>VLOOKUP(A1517,'Medical Examinations'!A1515:M3857,8,FALSE)</f>
        <v>No</v>
      </c>
      <c r="J1517" s="35" t="str">
        <f>VLOOKUP(A1517,'Medical Examinations'!A1515:M3857,9,FALSE)</f>
        <v>OVERWEIGHT</v>
      </c>
      <c r="K1517" s="35" t="str">
        <f>VLOOKUP(A1517,'Medical Examinations'!A1515:M3857,10,FALSE)</f>
        <v>NORMAL</v>
      </c>
      <c r="L1517" s="47">
        <f>VLOOKUP(A1517,'Hospitalisation Details'!A516:M2858,12,FALSE)</f>
        <v>33418</v>
      </c>
      <c r="M1517" s="34">
        <f>VLOOKUP(A402,'Hospitalisation Details'!A400:M2742,6,FALSE)</f>
        <v>26026.97</v>
      </c>
      <c r="N1517" s="35" t="str">
        <f>VLOOKUP(A506,'Hospitalisation Details'!A504:M2846,7,FALSE)</f>
        <v>tier - 1</v>
      </c>
      <c r="O1517" s="35" t="str">
        <f>VLOOKUP(A518,'Hospitalisation Details'!A516:M2858,8,FALSE)</f>
        <v>tier - 3</v>
      </c>
      <c r="P1517" s="35" t="str">
        <f>VLOOKUP(A518,'Hospitalisation Details'!A516:M2858,9,FALSE)</f>
        <v>R1013</v>
      </c>
      <c r="Q1517" s="35">
        <f ca="1">VLOOKUP(A1517,'Hospitalisation Details'!A516:M2858,13,FALSE)</f>
        <v>33</v>
      </c>
      <c r="R1517" s="32"/>
    </row>
    <row r="1518" spans="1:18" ht="15.75" x14ac:dyDescent="0.25">
      <c r="A1518" s="42" t="s">
        <v>846</v>
      </c>
      <c r="B1518" s="35" t="str">
        <f>VLOOKUP(A1518,'Customer Names'!A1515:D3850,3,FALSE)</f>
        <v>Reisenauer</v>
      </c>
      <c r="C1518" s="35">
        <f>VLOOKUP(A1518,'Medical Examinations'!A1516:M3858,2,FALSE)</f>
        <v>30.875</v>
      </c>
      <c r="D1518" s="35">
        <f>VLOOKUP(A1518,'Medical Examinations'!A1516:M3858,3,FALSE)</f>
        <v>4.1399999999999997</v>
      </c>
      <c r="E1518" s="35" t="str">
        <f>VLOOKUP(A1518,'Medical Examinations'!A1516:M3858,4,FALSE)</f>
        <v>yes</v>
      </c>
      <c r="F1518" s="35" t="str">
        <f>VLOOKUP(A1518,'Medical Examinations'!A1516:M3858,5,FALSE)</f>
        <v>No</v>
      </c>
      <c r="G1518" s="35" t="str">
        <f>VLOOKUP(A1518,'Medical Examinations'!A1516:M3858,6,FALSE)</f>
        <v>No</v>
      </c>
      <c r="H1518" s="35">
        <f>VLOOKUP(A1518,'Medical Examinations'!$A$2:$M$2344,7,FALSE)</f>
        <v>0</v>
      </c>
      <c r="I1518" s="35" t="str">
        <f>VLOOKUP(A1518,'Medical Examinations'!A1516:M3858,8,FALSE)</f>
        <v>No</v>
      </c>
      <c r="J1518" s="35" t="str">
        <f>VLOOKUP(A1518,'Medical Examinations'!A1516:M3858,9,FALSE)</f>
        <v>OBESITY</v>
      </c>
      <c r="K1518" s="35" t="str">
        <f>VLOOKUP(A1518,'Medical Examinations'!A1516:M3858,10,FALSE)</f>
        <v>NORMAL</v>
      </c>
      <c r="L1518" s="47">
        <f>VLOOKUP(A1518,'Hospitalisation Details'!A517:M2859,12,FALSE)</f>
        <v>31405</v>
      </c>
      <c r="M1518" s="34">
        <f>VLOOKUP(A403,'Hospitalisation Details'!A401:M2743,6,FALSE)</f>
        <v>26018.95</v>
      </c>
      <c r="N1518" s="35" t="str">
        <f>VLOOKUP(A507,'Hospitalisation Details'!A505:M2847,7,FALSE)</f>
        <v>tier - 1</v>
      </c>
      <c r="O1518" s="35" t="str">
        <f>VLOOKUP(A519,'Hospitalisation Details'!A517:M2859,8,FALSE)</f>
        <v>tier - 3</v>
      </c>
      <c r="P1518" s="35" t="str">
        <f>VLOOKUP(A519,'Hospitalisation Details'!A517:M2859,9,FALSE)</f>
        <v>R1011</v>
      </c>
      <c r="Q1518" s="35">
        <f ca="1">VLOOKUP(A1518,'Hospitalisation Details'!A517:M2859,13,FALSE)</f>
        <v>39</v>
      </c>
      <c r="R1518" s="32"/>
    </row>
    <row r="1519" spans="1:18" ht="15.75" x14ac:dyDescent="0.25">
      <c r="A1519" s="43" t="s">
        <v>845</v>
      </c>
      <c r="B1519" s="35" t="str">
        <f>VLOOKUP(A1519,'Customer Names'!A1516:D3851,3,FALSE)</f>
        <v>Rosenberg-Wohl</v>
      </c>
      <c r="C1519" s="35">
        <f>VLOOKUP(A1519,'Medical Examinations'!A1517:M3859,2,FALSE)</f>
        <v>24.02</v>
      </c>
      <c r="D1519" s="35">
        <f>VLOOKUP(A1519,'Medical Examinations'!A1517:M3859,3,FALSE)</f>
        <v>4.38</v>
      </c>
      <c r="E1519" s="35" t="str">
        <f>VLOOKUP(A1519,'Medical Examinations'!A1517:M3859,4,FALSE)</f>
        <v>No</v>
      </c>
      <c r="F1519" s="35" t="str">
        <f>VLOOKUP(A1519,'Medical Examinations'!A1517:M3859,5,FALSE)</f>
        <v>No</v>
      </c>
      <c r="G1519" s="35" t="str">
        <f>VLOOKUP(A1519,'Medical Examinations'!A1517:M3859,6,FALSE)</f>
        <v>No</v>
      </c>
      <c r="H1519" s="35">
        <f>VLOOKUP(A1519,'Medical Examinations'!$A$2:$M$2344,7,FALSE)</f>
        <v>0</v>
      </c>
      <c r="I1519" s="35" t="str">
        <f>VLOOKUP(A1519,'Medical Examinations'!A1517:M3859,8,FALSE)</f>
        <v>No</v>
      </c>
      <c r="J1519" s="35" t="str">
        <f>VLOOKUP(A1519,'Medical Examinations'!A1517:M3859,9,FALSE)</f>
        <v>NORMAL WEIGHT</v>
      </c>
      <c r="K1519" s="35" t="str">
        <f>VLOOKUP(A1519,'Medical Examinations'!A1517:M3859,10,FALSE)</f>
        <v>NORMAL</v>
      </c>
      <c r="L1519" s="47">
        <f>VLOOKUP(A1519,'Hospitalisation Details'!A518:M2860,12,FALSE)</f>
        <v>29548</v>
      </c>
      <c r="M1519" s="34">
        <f>VLOOKUP(A404,'Hospitalisation Details'!A402:M2744,6,FALSE)</f>
        <v>25992.82</v>
      </c>
      <c r="N1519" s="35" t="str">
        <f>VLOOKUP(A508,'Hospitalisation Details'!A506:M2848,7,FALSE)</f>
        <v>tier - 1</v>
      </c>
      <c r="O1519" s="35" t="str">
        <f>VLOOKUP(A520,'Hospitalisation Details'!A518:M2860,8,FALSE)</f>
        <v>tier - 1</v>
      </c>
      <c r="P1519" s="35" t="str">
        <f>VLOOKUP(A520,'Hospitalisation Details'!A518:M2860,9,FALSE)</f>
        <v>R1024</v>
      </c>
      <c r="Q1519" s="35">
        <f ca="1">VLOOKUP(A1519,'Hospitalisation Details'!A518:M2860,13,FALSE)</f>
        <v>44</v>
      </c>
      <c r="R1519" s="32"/>
    </row>
    <row r="1520" spans="1:18" ht="15.75" x14ac:dyDescent="0.25">
      <c r="A1520" s="42" t="s">
        <v>844</v>
      </c>
      <c r="B1520" s="35" t="str">
        <f>VLOOKUP(A1520,'Customer Names'!A1517:D3852,3,FALSE)</f>
        <v>Theriault</v>
      </c>
      <c r="C1520" s="35">
        <f>VLOOKUP(A1520,'Medical Examinations'!A1518:M3860,2,FALSE)</f>
        <v>36.08</v>
      </c>
      <c r="D1520" s="35">
        <f>VLOOKUP(A1520,'Medical Examinations'!A1518:M3860,3,FALSE)</f>
        <v>11.61</v>
      </c>
      <c r="E1520" s="35" t="str">
        <f>VLOOKUP(A1520,'Medical Examinations'!A1518:M3860,4,FALSE)</f>
        <v>yes</v>
      </c>
      <c r="F1520" s="35" t="str">
        <f>VLOOKUP(A1520,'Medical Examinations'!A1518:M3860,5,FALSE)</f>
        <v>No</v>
      </c>
      <c r="G1520" s="35" t="str">
        <f>VLOOKUP(A1520,'Medical Examinations'!A1518:M3860,6,FALSE)</f>
        <v>No</v>
      </c>
      <c r="H1520" s="35">
        <f>VLOOKUP(A1520,'Medical Examinations'!$A$2:$M$2344,7,FALSE)</f>
        <v>0</v>
      </c>
      <c r="I1520" s="35" t="str">
        <f>VLOOKUP(A1520,'Medical Examinations'!A1518:M3860,8,FALSE)</f>
        <v>No</v>
      </c>
      <c r="J1520" s="35" t="str">
        <f>VLOOKUP(A1520,'Medical Examinations'!A1518:M3860,9,FALSE)</f>
        <v>OBESITY</v>
      </c>
      <c r="K1520" s="35" t="str">
        <f>VLOOKUP(A1520,'Medical Examinations'!A1518:M3860,10,FALSE)</f>
        <v>DIABETES</v>
      </c>
      <c r="L1520" s="47">
        <f>VLOOKUP(A1520,'Hospitalisation Details'!A519:M2861,12,FALSE)</f>
        <v>29867</v>
      </c>
      <c r="M1520" s="34">
        <f>VLOOKUP(A405,'Hospitalisation Details'!A403:M2745,6,FALSE)</f>
        <v>25678.78</v>
      </c>
      <c r="N1520" s="35" t="str">
        <f>VLOOKUP(A509,'Hospitalisation Details'!A507:M2849,7,FALSE)</f>
        <v>tier - 1</v>
      </c>
      <c r="O1520" s="35" t="str">
        <f>VLOOKUP(A521,'Hospitalisation Details'!A519:M2861,8,FALSE)</f>
        <v>tier - 2</v>
      </c>
      <c r="P1520" s="35" t="str">
        <f>VLOOKUP(A521,'Hospitalisation Details'!A519:M2861,9,FALSE)</f>
        <v>R1013</v>
      </c>
      <c r="Q1520" s="35">
        <f ca="1">VLOOKUP(A1520,'Hospitalisation Details'!A519:M2861,13,FALSE)</f>
        <v>43</v>
      </c>
      <c r="R1520" s="32"/>
    </row>
    <row r="1521" spans="1:18" ht="15.75" x14ac:dyDescent="0.25">
      <c r="A1521" s="43" t="s">
        <v>843</v>
      </c>
      <c r="B1521" s="35" t="str">
        <f>VLOOKUP(A1521,'Customer Names'!A1518:D3853,3,FALSE)</f>
        <v>Manuel</v>
      </c>
      <c r="C1521" s="35">
        <f>VLOOKUP(A1521,'Medical Examinations'!A1519:M3861,2,FALSE)</f>
        <v>32.200000000000003</v>
      </c>
      <c r="D1521" s="35">
        <f>VLOOKUP(A1521,'Medical Examinations'!A1519:M3861,3,FALSE)</f>
        <v>10.59</v>
      </c>
      <c r="E1521" s="35" t="str">
        <f>VLOOKUP(A1521,'Medical Examinations'!A1519:M3861,4,FALSE)</f>
        <v>yes</v>
      </c>
      <c r="F1521" s="35" t="str">
        <f>VLOOKUP(A1521,'Medical Examinations'!A1519:M3861,5,FALSE)</f>
        <v>No</v>
      </c>
      <c r="G1521" s="35" t="str">
        <f>VLOOKUP(A1521,'Medical Examinations'!A1519:M3861,6,FALSE)</f>
        <v>No</v>
      </c>
      <c r="H1521" s="35">
        <f>VLOOKUP(A1521,'Medical Examinations'!$A$2:$M$2344,7,FALSE)</f>
        <v>0</v>
      </c>
      <c r="I1521" s="35" t="str">
        <f>VLOOKUP(A1521,'Medical Examinations'!A1519:M3861,8,FALSE)</f>
        <v>No</v>
      </c>
      <c r="J1521" s="35" t="str">
        <f>VLOOKUP(A1521,'Medical Examinations'!A1519:M3861,9,FALSE)</f>
        <v>OBESITY</v>
      </c>
      <c r="K1521" s="35" t="str">
        <f>VLOOKUP(A1521,'Medical Examinations'!A1519:M3861,10,FALSE)</f>
        <v>DIABETES</v>
      </c>
      <c r="L1521" s="47">
        <f>VLOOKUP(A1521,'Hospitalisation Details'!A520:M2862,12,FALSE)</f>
        <v>29832</v>
      </c>
      <c r="M1521" s="34">
        <f>VLOOKUP(A406,'Hospitalisation Details'!A404:M2746,6,FALSE)</f>
        <v>25656.58</v>
      </c>
      <c r="N1521" s="35" t="str">
        <f>VLOOKUP(A510,'Hospitalisation Details'!A508:M2850,7,FALSE)</f>
        <v>tier - 1</v>
      </c>
      <c r="O1521" s="35" t="str">
        <f>VLOOKUP(A522,'Hospitalisation Details'!A520:M2862,8,FALSE)</f>
        <v>tier - 3</v>
      </c>
      <c r="P1521" s="35" t="str">
        <f>VLOOKUP(A522,'Hospitalisation Details'!A520:M2862,9,FALSE)</f>
        <v>R1011</v>
      </c>
      <c r="Q1521" s="35">
        <f ca="1">VLOOKUP(A1521,'Hospitalisation Details'!A520:M2862,13,FALSE)</f>
        <v>43</v>
      </c>
      <c r="R1521" s="32"/>
    </row>
    <row r="1522" spans="1:18" ht="15.75" x14ac:dyDescent="0.25">
      <c r="A1522" s="42" t="s">
        <v>842</v>
      </c>
      <c r="B1522" s="35" t="str">
        <f>VLOOKUP(A1522,'Customer Names'!A1519:D3854,3,FALSE)</f>
        <v>Demko</v>
      </c>
      <c r="C1522" s="35">
        <f>VLOOKUP(A1522,'Medical Examinations'!A1520:M3862,2,FALSE)</f>
        <v>28.05</v>
      </c>
      <c r="D1522" s="35">
        <f>VLOOKUP(A1522,'Medical Examinations'!A1520:M3862,3,FALSE)</f>
        <v>11.85</v>
      </c>
      <c r="E1522" s="35" t="str">
        <f>VLOOKUP(A1522,'Medical Examinations'!A1520:M3862,4,FALSE)</f>
        <v>yes</v>
      </c>
      <c r="F1522" s="35" t="str">
        <f>VLOOKUP(A1522,'Medical Examinations'!A1520:M3862,5,FALSE)</f>
        <v>No</v>
      </c>
      <c r="G1522" s="35" t="str">
        <f>VLOOKUP(A1522,'Medical Examinations'!A1520:M3862,6,FALSE)</f>
        <v>No</v>
      </c>
      <c r="H1522" s="35">
        <f>VLOOKUP(A1522,'Medical Examinations'!$A$2:$M$2344,7,FALSE)</f>
        <v>0</v>
      </c>
      <c r="I1522" s="35" t="str">
        <f>VLOOKUP(A1522,'Medical Examinations'!A1520:M3862,8,FALSE)</f>
        <v>No</v>
      </c>
      <c r="J1522" s="35" t="str">
        <f>VLOOKUP(A1522,'Medical Examinations'!A1520:M3862,9,FALSE)</f>
        <v>OVERWEIGHT</v>
      </c>
      <c r="K1522" s="35" t="str">
        <f>VLOOKUP(A1522,'Medical Examinations'!A1520:M3862,10,FALSE)</f>
        <v>DIABETES</v>
      </c>
      <c r="L1522" s="47">
        <f>VLOOKUP(A1522,'Hospitalisation Details'!A521:M2863,12,FALSE)</f>
        <v>29850</v>
      </c>
      <c r="M1522" s="34">
        <f>VLOOKUP(A407,'Hospitalisation Details'!A405:M2747,6,FALSE)</f>
        <v>25648.98</v>
      </c>
      <c r="N1522" s="35" t="str">
        <f>VLOOKUP(A511,'Hospitalisation Details'!A509:M2851,7,FALSE)</f>
        <v>tier - 1</v>
      </c>
      <c r="O1522" s="35" t="str">
        <f>VLOOKUP(A523,'Hospitalisation Details'!A521:M2863,8,FALSE)</f>
        <v>tier - 3</v>
      </c>
      <c r="P1522" s="35" t="str">
        <f>VLOOKUP(A523,'Hospitalisation Details'!A521:M2863,9,FALSE)</f>
        <v>R1011</v>
      </c>
      <c r="Q1522" s="35">
        <f ca="1">VLOOKUP(A1522,'Hospitalisation Details'!A521:M2863,13,FALSE)</f>
        <v>43</v>
      </c>
      <c r="R1522" s="32"/>
    </row>
    <row r="1523" spans="1:18" ht="15.75" x14ac:dyDescent="0.25">
      <c r="A1523" s="43" t="s">
        <v>841</v>
      </c>
      <c r="B1523" s="35" t="str">
        <f>VLOOKUP(A1523,'Customer Names'!A1520:D3855,3,FALSE)</f>
        <v>Battaglia</v>
      </c>
      <c r="C1523" s="35">
        <f>VLOOKUP(A1523,'Medical Examinations'!A1521:M3863,2,FALSE)</f>
        <v>19</v>
      </c>
      <c r="D1523" s="35">
        <f>VLOOKUP(A1523,'Medical Examinations'!A1521:M3863,3,FALSE)</f>
        <v>5.46</v>
      </c>
      <c r="E1523" s="35" t="str">
        <f>VLOOKUP(A1523,'Medical Examinations'!A1521:M3863,4,FALSE)</f>
        <v>yes</v>
      </c>
      <c r="F1523" s="35" t="str">
        <f>VLOOKUP(A1523,'Medical Examinations'!A1521:M3863,5,FALSE)</f>
        <v>No</v>
      </c>
      <c r="G1523" s="35" t="str">
        <f>VLOOKUP(A1523,'Medical Examinations'!A1521:M3863,6,FALSE)</f>
        <v>No</v>
      </c>
      <c r="H1523" s="35">
        <f>VLOOKUP(A1523,'Medical Examinations'!$A$2:$M$2344,7,FALSE)</f>
        <v>1</v>
      </c>
      <c r="I1523" s="35" t="str">
        <f>VLOOKUP(A1523,'Medical Examinations'!A1521:M3863,8,FALSE)</f>
        <v>No</v>
      </c>
      <c r="J1523" s="35" t="str">
        <f>VLOOKUP(A1523,'Medical Examinations'!A1521:M3863,9,FALSE)</f>
        <v>NORMAL WEIGHT</v>
      </c>
      <c r="K1523" s="35" t="str">
        <f>VLOOKUP(A1523,'Medical Examinations'!A1521:M3863,10,FALSE)</f>
        <v>NORMAL</v>
      </c>
      <c r="L1523" s="47">
        <f>VLOOKUP(A1523,'Hospitalisation Details'!A522:M2864,12,FALSE)</f>
        <v>32426</v>
      </c>
      <c r="M1523" s="34">
        <f>VLOOKUP(A408,'Hospitalisation Details'!A406:M2748,6,FALSE)</f>
        <v>25517.11</v>
      </c>
      <c r="N1523" s="35" t="str">
        <f>VLOOKUP(A512,'Hospitalisation Details'!A510:M2852,7,FALSE)</f>
        <v>tier - 1</v>
      </c>
      <c r="O1523" s="35" t="str">
        <f>VLOOKUP(A524,'Hospitalisation Details'!A522:M2864,8,FALSE)</f>
        <v>tier - 3</v>
      </c>
      <c r="P1523" s="35" t="str">
        <f>VLOOKUP(A524,'Hospitalisation Details'!A522:M2864,9,FALSE)</f>
        <v>R1013</v>
      </c>
      <c r="Q1523" s="35">
        <f ca="1">VLOOKUP(A1523,'Hospitalisation Details'!A522:M2864,13,FALSE)</f>
        <v>36</v>
      </c>
      <c r="R1523" s="32"/>
    </row>
    <row r="1524" spans="1:18" ht="15.75" x14ac:dyDescent="0.25">
      <c r="A1524" s="42" t="s">
        <v>840</v>
      </c>
      <c r="B1524" s="35" t="str">
        <f>VLOOKUP(A1524,'Customer Names'!A1521:D3856,3,FALSE)</f>
        <v>Follo</v>
      </c>
      <c r="C1524" s="35">
        <f>VLOOKUP(A1524,'Medical Examinations'!A1522:M3864,2,FALSE)</f>
        <v>16.13</v>
      </c>
      <c r="D1524" s="35">
        <f>VLOOKUP(A1524,'Medical Examinations'!A1522:M3864,3,FALSE)</f>
        <v>4.54</v>
      </c>
      <c r="E1524" s="35" t="str">
        <f>VLOOKUP(A1524,'Medical Examinations'!A1522:M3864,4,FALSE)</f>
        <v>yes</v>
      </c>
      <c r="F1524" s="35" t="str">
        <f>VLOOKUP(A1524,'Medical Examinations'!A1522:M3864,5,FALSE)</f>
        <v>No</v>
      </c>
      <c r="G1524" s="35" t="str">
        <f>VLOOKUP(A1524,'Medical Examinations'!A1522:M3864,6,FALSE)</f>
        <v>No</v>
      </c>
      <c r="H1524" s="35">
        <f>VLOOKUP(A1524,'Medical Examinations'!$A$2:$M$2344,7,FALSE)</f>
        <v>2</v>
      </c>
      <c r="I1524" s="35" t="str">
        <f>VLOOKUP(A1524,'Medical Examinations'!A1522:M3864,8,FALSE)</f>
        <v>No</v>
      </c>
      <c r="J1524" s="35" t="str">
        <f>VLOOKUP(A1524,'Medical Examinations'!A1522:M3864,9,FALSE)</f>
        <v>UNDERWEIGHT</v>
      </c>
      <c r="K1524" s="35" t="str">
        <f>VLOOKUP(A1524,'Medical Examinations'!A1522:M3864,10,FALSE)</f>
        <v>NORMAL</v>
      </c>
      <c r="L1524" s="47">
        <f>VLOOKUP(A1524,'Hospitalisation Details'!A523:M2865,12,FALSE)</f>
        <v>24450</v>
      </c>
      <c r="M1524" s="34">
        <f>VLOOKUP(A409,'Hospitalisation Details'!A407:M2749,6,FALSE)</f>
        <v>25382.3</v>
      </c>
      <c r="N1524" s="35" t="str">
        <f>VLOOKUP(A513,'Hospitalisation Details'!A511:M2853,7,FALSE)</f>
        <v>tier - 1</v>
      </c>
      <c r="O1524" s="35" t="str">
        <f>VLOOKUP(A525,'Hospitalisation Details'!A523:M2865,8,FALSE)</f>
        <v>tier - 1</v>
      </c>
      <c r="P1524" s="35" t="str">
        <f>VLOOKUP(A525,'Hospitalisation Details'!A523:M2865,9,FALSE)</f>
        <v>R1013</v>
      </c>
      <c r="Q1524" s="35">
        <f ca="1">VLOOKUP(A1524,'Hospitalisation Details'!A523:M2865,13,FALSE)</f>
        <v>58</v>
      </c>
      <c r="R1524" s="32"/>
    </row>
    <row r="1525" spans="1:18" ht="15.75" x14ac:dyDescent="0.25">
      <c r="A1525" s="43" t="s">
        <v>839</v>
      </c>
      <c r="B1525" s="35" t="str">
        <f>VLOOKUP(A1525,'Customer Names'!A1522:D3857,3,FALSE)</f>
        <v>Barana</v>
      </c>
      <c r="C1525" s="35">
        <f>VLOOKUP(A1525,'Medical Examinations'!A1523:M3865,2,FALSE)</f>
        <v>18.77</v>
      </c>
      <c r="D1525" s="35">
        <f>VLOOKUP(A1525,'Medical Examinations'!A1523:M3865,3,FALSE)</f>
        <v>11.98</v>
      </c>
      <c r="E1525" s="35" t="str">
        <f>VLOOKUP(A1525,'Medical Examinations'!A1523:M3865,4,FALSE)</f>
        <v>yes</v>
      </c>
      <c r="F1525" s="35" t="str">
        <f>VLOOKUP(A1525,'Medical Examinations'!A1523:M3865,5,FALSE)</f>
        <v>No</v>
      </c>
      <c r="G1525" s="35" t="str">
        <f>VLOOKUP(A1525,'Medical Examinations'!A1523:M3865,6,FALSE)</f>
        <v>No</v>
      </c>
      <c r="H1525" s="35">
        <f>VLOOKUP(A1525,'Medical Examinations'!$A$2:$M$2344,7,FALSE)</f>
        <v>2</v>
      </c>
      <c r="I1525" s="35" t="str">
        <f>VLOOKUP(A1525,'Medical Examinations'!A1523:M3865,8,FALSE)</f>
        <v>No</v>
      </c>
      <c r="J1525" s="35" t="str">
        <f>VLOOKUP(A1525,'Medical Examinations'!A1523:M3865,9,FALSE)</f>
        <v>NORMAL WEIGHT</v>
      </c>
      <c r="K1525" s="35" t="str">
        <f>VLOOKUP(A1525,'Medical Examinations'!A1523:M3865,10,FALSE)</f>
        <v>DIABETES</v>
      </c>
      <c r="L1525" s="47">
        <f>VLOOKUP(A1525,'Hospitalisation Details'!A524:M2866,12,FALSE)</f>
        <v>25736</v>
      </c>
      <c r="M1525" s="34">
        <f>VLOOKUP(A410,'Hospitalisation Details'!A408:M2750,6,FALSE)</f>
        <v>25333.33</v>
      </c>
      <c r="N1525" s="35" t="str">
        <f>VLOOKUP(A514,'Hospitalisation Details'!A512:M2854,7,FALSE)</f>
        <v>tier - 1</v>
      </c>
      <c r="O1525" s="35" t="str">
        <f>VLOOKUP(A526,'Hospitalisation Details'!A524:M2866,8,FALSE)</f>
        <v>tier - 3</v>
      </c>
      <c r="P1525" s="35" t="str">
        <f>VLOOKUP(A526,'Hospitalisation Details'!A524:M2866,9,FALSE)</f>
        <v>R1011</v>
      </c>
      <c r="Q1525" s="35">
        <f ca="1">VLOOKUP(A1525,'Hospitalisation Details'!A524:M2866,13,FALSE)</f>
        <v>54</v>
      </c>
      <c r="R1525" s="32"/>
    </row>
    <row r="1526" spans="1:18" ht="15.75" x14ac:dyDescent="0.25">
      <c r="A1526" s="42" t="s">
        <v>838</v>
      </c>
      <c r="B1526" s="35" t="str">
        <f>VLOOKUP(A1526,'Customer Names'!A1523:D3858,3,FALSE)</f>
        <v>Lysaght</v>
      </c>
      <c r="C1526" s="35">
        <f>VLOOKUP(A1526,'Medical Examinations'!A1524:M3866,2,FALSE)</f>
        <v>28.88</v>
      </c>
      <c r="D1526" s="35">
        <f>VLOOKUP(A1526,'Medical Examinations'!A1524:M3866,3,FALSE)</f>
        <v>6.59</v>
      </c>
      <c r="E1526" s="35" t="str">
        <f>VLOOKUP(A1526,'Medical Examinations'!A1524:M3866,4,FALSE)</f>
        <v>yes</v>
      </c>
      <c r="F1526" s="35" t="str">
        <f>VLOOKUP(A1526,'Medical Examinations'!A1524:M3866,5,FALSE)</f>
        <v>No</v>
      </c>
      <c r="G1526" s="35" t="str">
        <f>VLOOKUP(A1526,'Medical Examinations'!A1524:M3866,6,FALSE)</f>
        <v>No</v>
      </c>
      <c r="H1526" s="35">
        <f>VLOOKUP(A1526,'Medical Examinations'!$A$2:$M$2344,7,FALSE)</f>
        <v>1</v>
      </c>
      <c r="I1526" s="35" t="str">
        <f>VLOOKUP(A1526,'Medical Examinations'!A1524:M3866,8,FALSE)</f>
        <v>No</v>
      </c>
      <c r="J1526" s="35" t="str">
        <f>VLOOKUP(A1526,'Medical Examinations'!A1524:M3866,9,FALSE)</f>
        <v>OVERWEIGHT</v>
      </c>
      <c r="K1526" s="35" t="str">
        <f>VLOOKUP(A1526,'Medical Examinations'!A1524:M3866,10,FALSE)</f>
        <v>DIABETES</v>
      </c>
      <c r="L1526" s="47">
        <f>VLOOKUP(A1526,'Hospitalisation Details'!A525:M2867,12,FALSE)</f>
        <v>31568</v>
      </c>
      <c r="M1526" s="34">
        <f>VLOOKUP(A411,'Hospitalisation Details'!A409:M2751,6,FALSE)</f>
        <v>25309.49</v>
      </c>
      <c r="N1526" s="35" t="str">
        <f>VLOOKUP(A515,'Hospitalisation Details'!A513:M2855,7,FALSE)</f>
        <v>tier - 1</v>
      </c>
      <c r="O1526" s="35" t="str">
        <f>VLOOKUP(A527,'Hospitalisation Details'!A525:M2867,8,FALSE)</f>
        <v>tier - 1</v>
      </c>
      <c r="P1526" s="35" t="str">
        <f>VLOOKUP(A527,'Hospitalisation Details'!A525:M2867,9,FALSE)</f>
        <v>R1026</v>
      </c>
      <c r="Q1526" s="35">
        <f ca="1">VLOOKUP(A1526,'Hospitalisation Details'!A525:M2867,13,FALSE)</f>
        <v>38</v>
      </c>
      <c r="R1526" s="32"/>
    </row>
    <row r="1527" spans="1:18" ht="15.75" x14ac:dyDescent="0.25">
      <c r="A1527" s="43" t="s">
        <v>837</v>
      </c>
      <c r="B1527" s="35" t="str">
        <f>VLOOKUP(A1527,'Customer Names'!A1524:D3859,3,FALSE)</f>
        <v>Chalmers</v>
      </c>
      <c r="C1527" s="35">
        <f>VLOOKUP(A1527,'Medical Examinations'!A1525:M3867,2,FALSE)</f>
        <v>27.55</v>
      </c>
      <c r="D1527" s="35">
        <f>VLOOKUP(A1527,'Medical Examinations'!A1525:M3867,3,FALSE)</f>
        <v>10.83</v>
      </c>
      <c r="E1527" s="35" t="str">
        <f>VLOOKUP(A1527,'Medical Examinations'!A1525:M3867,4,FALSE)</f>
        <v>yes</v>
      </c>
      <c r="F1527" s="35" t="str">
        <f>VLOOKUP(A1527,'Medical Examinations'!A1525:M3867,5,FALSE)</f>
        <v>No</v>
      </c>
      <c r="G1527" s="35" t="str">
        <f>VLOOKUP(A1527,'Medical Examinations'!A1525:M3867,6,FALSE)</f>
        <v>No</v>
      </c>
      <c r="H1527" s="35">
        <f>VLOOKUP(A1527,'Medical Examinations'!$A$2:$M$2344,7,FALSE)</f>
        <v>1</v>
      </c>
      <c r="I1527" s="35" t="str">
        <f>VLOOKUP(A1527,'Medical Examinations'!A1525:M3867,8,FALSE)</f>
        <v>No</v>
      </c>
      <c r="J1527" s="35" t="str">
        <f>VLOOKUP(A1527,'Medical Examinations'!A1525:M3867,9,FALSE)</f>
        <v>OVERWEIGHT</v>
      </c>
      <c r="K1527" s="35" t="str">
        <f>VLOOKUP(A1527,'Medical Examinations'!A1525:M3867,10,FALSE)</f>
        <v>DIABETES</v>
      </c>
      <c r="L1527" s="47">
        <f>VLOOKUP(A1527,'Hospitalisation Details'!A526:M2868,12,FALSE)</f>
        <v>31631</v>
      </c>
      <c r="M1527" s="34">
        <f>VLOOKUP(A412,'Hospitalisation Details'!A410:M2752,6,FALSE)</f>
        <v>25127.22</v>
      </c>
      <c r="N1527" s="35" t="str">
        <f>VLOOKUP(A516,'Hospitalisation Details'!A514:M2856,7,FALSE)</f>
        <v>tier - 1</v>
      </c>
      <c r="O1527" s="35" t="str">
        <f>VLOOKUP(A528,'Hospitalisation Details'!A526:M2868,8,FALSE)</f>
        <v>tier - 3</v>
      </c>
      <c r="P1527" s="35" t="str">
        <f>VLOOKUP(A528,'Hospitalisation Details'!A526:M2868,9,FALSE)</f>
        <v>R1012</v>
      </c>
      <c r="Q1527" s="35">
        <f ca="1">VLOOKUP(A1527,'Hospitalisation Details'!A526:M2868,13,FALSE)</f>
        <v>38</v>
      </c>
      <c r="R1527" s="32"/>
    </row>
    <row r="1528" spans="1:18" ht="15.75" x14ac:dyDescent="0.25">
      <c r="A1528" s="42" t="s">
        <v>836</v>
      </c>
      <c r="B1528" s="35" t="str">
        <f>VLOOKUP(A1528,'Customer Names'!A1525:D3860,3,FALSE)</f>
        <v>Phillippi</v>
      </c>
      <c r="C1528" s="35">
        <f>VLOOKUP(A1528,'Medical Examinations'!A1526:M3868,2,FALSE)</f>
        <v>15.6</v>
      </c>
      <c r="D1528" s="35">
        <f>VLOOKUP(A1528,'Medical Examinations'!A1526:M3868,3,FALSE)</f>
        <v>8.6</v>
      </c>
      <c r="E1528" s="35" t="str">
        <f>VLOOKUP(A1528,'Medical Examinations'!A1526:M3868,4,FALSE)</f>
        <v>No</v>
      </c>
      <c r="F1528" s="35" t="str">
        <f>VLOOKUP(A1528,'Medical Examinations'!A1526:M3868,5,FALSE)</f>
        <v>No</v>
      </c>
      <c r="G1528" s="35" t="str">
        <f>VLOOKUP(A1528,'Medical Examinations'!A1526:M3868,6,FALSE)</f>
        <v>No</v>
      </c>
      <c r="H1528" s="35">
        <f>VLOOKUP(A1528,'Medical Examinations'!$A$2:$M$2344,7,FALSE)</f>
        <v>0</v>
      </c>
      <c r="I1528" s="35" t="str">
        <f>VLOOKUP(A1528,'Medical Examinations'!A1526:M3868,8,FALSE)</f>
        <v>No</v>
      </c>
      <c r="J1528" s="35" t="str">
        <f>VLOOKUP(A1528,'Medical Examinations'!A1526:M3868,9,FALSE)</f>
        <v>UNDERWEIGHT</v>
      </c>
      <c r="K1528" s="35" t="str">
        <f>VLOOKUP(A1528,'Medical Examinations'!A1526:M3868,10,FALSE)</f>
        <v>DIABETES</v>
      </c>
      <c r="L1528" s="47">
        <f>VLOOKUP(A1528,'Hospitalisation Details'!A527:M2869,12,FALSE)</f>
        <v>25037</v>
      </c>
      <c r="M1528" s="34">
        <f>VLOOKUP(A413,'Hospitalisation Details'!A411:M2753,6,FALSE)</f>
        <v>25081.77</v>
      </c>
      <c r="N1528" s="35" t="str">
        <f>VLOOKUP(A517,'Hospitalisation Details'!A515:M2857,7,FALSE)</f>
        <v>tier - 1</v>
      </c>
      <c r="O1528" s="35" t="str">
        <f>VLOOKUP(A529,'Hospitalisation Details'!A527:M2869,8,FALSE)</f>
        <v>tier - 2</v>
      </c>
      <c r="P1528" s="35" t="str">
        <f>VLOOKUP(A529,'Hospitalisation Details'!A527:M2869,9,FALSE)</f>
        <v>R1024</v>
      </c>
      <c r="Q1528" s="35">
        <f ca="1">VLOOKUP(A1528,'Hospitalisation Details'!A527:M2869,13,FALSE)</f>
        <v>56</v>
      </c>
      <c r="R1528" s="32"/>
    </row>
    <row r="1529" spans="1:18" ht="15.75" x14ac:dyDescent="0.25">
      <c r="A1529" s="43" t="s">
        <v>835</v>
      </c>
      <c r="B1529" s="35" t="str">
        <f>VLOOKUP(A1529,'Customer Names'!A1526:D3861,3,FALSE)</f>
        <v>MacPherson</v>
      </c>
      <c r="C1529" s="35">
        <f>VLOOKUP(A1529,'Medical Examinations'!A1527:M3869,2,FALSE)</f>
        <v>21.99</v>
      </c>
      <c r="D1529" s="35">
        <f>VLOOKUP(A1529,'Medical Examinations'!A1527:M3869,3,FALSE)</f>
        <v>11.17</v>
      </c>
      <c r="E1529" s="35" t="str">
        <f>VLOOKUP(A1529,'Medical Examinations'!A1527:M3869,4,FALSE)</f>
        <v>No</v>
      </c>
      <c r="F1529" s="35" t="str">
        <f>VLOOKUP(A1529,'Medical Examinations'!A1527:M3869,5,FALSE)</f>
        <v>No</v>
      </c>
      <c r="G1529" s="35" t="str">
        <f>VLOOKUP(A1529,'Medical Examinations'!A1527:M3869,6,FALSE)</f>
        <v>No</v>
      </c>
      <c r="H1529" s="35">
        <f>VLOOKUP(A1529,'Medical Examinations'!$A$2:$M$2344,7,FALSE)</f>
        <v>0</v>
      </c>
      <c r="I1529" s="35" t="str">
        <f>VLOOKUP(A1529,'Medical Examinations'!A1527:M3869,8,FALSE)</f>
        <v>No</v>
      </c>
      <c r="J1529" s="35" t="str">
        <f>VLOOKUP(A1529,'Medical Examinations'!A1527:M3869,9,FALSE)</f>
        <v>NORMAL WEIGHT</v>
      </c>
      <c r="K1529" s="35" t="str">
        <f>VLOOKUP(A1529,'Medical Examinations'!A1527:M3869,10,FALSE)</f>
        <v>DIABETES</v>
      </c>
      <c r="L1529" s="47">
        <f>VLOOKUP(A1529,'Hospitalisation Details'!A528:M2870,12,FALSE)</f>
        <v>28784</v>
      </c>
      <c r="M1529" s="34">
        <f>VLOOKUP(A414,'Hospitalisation Details'!A412:M2754,6,FALSE)</f>
        <v>25075.97</v>
      </c>
      <c r="N1529" s="35" t="str">
        <f>VLOOKUP(A518,'Hospitalisation Details'!A516:M2858,7,FALSE)</f>
        <v>tier - 1</v>
      </c>
      <c r="O1529" s="35" t="str">
        <f>VLOOKUP(A530,'Hospitalisation Details'!A528:M2870,8,FALSE)</f>
        <v>tier - 1</v>
      </c>
      <c r="P1529" s="35" t="str">
        <f>VLOOKUP(A530,'Hospitalisation Details'!A528:M2870,9,FALSE)</f>
        <v>R1026</v>
      </c>
      <c r="Q1529" s="35">
        <f ca="1">VLOOKUP(A1529,'Hospitalisation Details'!A528:M2870,13,FALSE)</f>
        <v>46</v>
      </c>
      <c r="R1529" s="32"/>
    </row>
    <row r="1530" spans="1:18" ht="15.75" x14ac:dyDescent="0.25">
      <c r="A1530" s="42" t="s">
        <v>834</v>
      </c>
      <c r="B1530" s="35" t="str">
        <f>VLOOKUP(A1530,'Customer Names'!A1527:D3862,3,FALSE)</f>
        <v>Delfidio</v>
      </c>
      <c r="C1530" s="35">
        <f>VLOOKUP(A1530,'Medical Examinations'!A1528:M3870,2,FALSE)</f>
        <v>34.85</v>
      </c>
      <c r="D1530" s="35">
        <f>VLOOKUP(A1530,'Medical Examinations'!A1528:M3870,3,FALSE)</f>
        <v>5.75</v>
      </c>
      <c r="E1530" s="35" t="str">
        <f>VLOOKUP(A1530,'Medical Examinations'!A1528:M3870,4,FALSE)</f>
        <v>No</v>
      </c>
      <c r="F1530" s="35" t="str">
        <f>VLOOKUP(A1530,'Medical Examinations'!A1528:M3870,5,FALSE)</f>
        <v>No</v>
      </c>
      <c r="G1530" s="35" t="str">
        <f>VLOOKUP(A1530,'Medical Examinations'!A1528:M3870,6,FALSE)</f>
        <v>No</v>
      </c>
      <c r="H1530" s="35">
        <f>VLOOKUP(A1530,'Medical Examinations'!$A$2:$M$2344,7,FALSE)</f>
        <v>0</v>
      </c>
      <c r="I1530" s="35" t="str">
        <f>VLOOKUP(A1530,'Medical Examinations'!A1528:M3870,8,FALSE)</f>
        <v>No</v>
      </c>
      <c r="J1530" s="35" t="str">
        <f>VLOOKUP(A1530,'Medical Examinations'!A1528:M3870,9,FALSE)</f>
        <v>OBESITY</v>
      </c>
      <c r="K1530" s="35" t="str">
        <f>VLOOKUP(A1530,'Medical Examinations'!A1528:M3870,10,FALSE)</f>
        <v>PREDIABETES</v>
      </c>
      <c r="L1530" s="47">
        <f>VLOOKUP(A1530,'Hospitalisation Details'!A529:M2871,12,FALSE)</f>
        <v>34498</v>
      </c>
      <c r="M1530" s="34">
        <f>VLOOKUP(A415,'Hospitalisation Details'!A413:M2755,6,FALSE)</f>
        <v>24915.22</v>
      </c>
      <c r="N1530" s="35" t="str">
        <f>VLOOKUP(A519,'Hospitalisation Details'!A517:M2859,7,FALSE)</f>
        <v>tier - 1</v>
      </c>
      <c r="O1530" s="35" t="str">
        <f>VLOOKUP(A531,'Hospitalisation Details'!A529:M2871,8,FALSE)</f>
        <v>tier - 3</v>
      </c>
      <c r="P1530" s="35" t="str">
        <f>VLOOKUP(A531,'Hospitalisation Details'!A529:M2871,9,FALSE)</f>
        <v>R1012</v>
      </c>
      <c r="Q1530" s="35">
        <f ca="1">VLOOKUP(A1530,'Hospitalisation Details'!A529:M2871,13,FALSE)</f>
        <v>30</v>
      </c>
      <c r="R1530" s="32"/>
    </row>
    <row r="1531" spans="1:18" ht="15.75" x14ac:dyDescent="0.25">
      <c r="A1531" s="43" t="s">
        <v>833</v>
      </c>
      <c r="B1531" s="35" t="str">
        <f>VLOOKUP(A1531,'Customer Names'!A1528:D3863,3,FALSE)</f>
        <v>Cummings</v>
      </c>
      <c r="C1531" s="35">
        <f>VLOOKUP(A1531,'Medical Examinations'!A1529:M3871,2,FALSE)</f>
        <v>24.51</v>
      </c>
      <c r="D1531" s="35">
        <f>VLOOKUP(A1531,'Medical Examinations'!A1529:M3871,3,FALSE)</f>
        <v>4.83</v>
      </c>
      <c r="E1531" s="35" t="str">
        <f>VLOOKUP(A1531,'Medical Examinations'!A1529:M3871,4,FALSE)</f>
        <v>yes</v>
      </c>
      <c r="F1531" s="35" t="str">
        <f>VLOOKUP(A1531,'Medical Examinations'!A1529:M3871,5,FALSE)</f>
        <v>No</v>
      </c>
      <c r="G1531" s="35" t="str">
        <f>VLOOKUP(A1531,'Medical Examinations'!A1529:M3871,6,FALSE)</f>
        <v>Yes</v>
      </c>
      <c r="H1531" s="35">
        <f>VLOOKUP(A1531,'Medical Examinations'!$A$2:$M$2344,7,FALSE)</f>
        <v>1</v>
      </c>
      <c r="I1531" s="35" t="str">
        <f>VLOOKUP(A1531,'Medical Examinations'!A1529:M3871,8,FALSE)</f>
        <v>No</v>
      </c>
      <c r="J1531" s="35" t="str">
        <f>VLOOKUP(A1531,'Medical Examinations'!A1529:M3871,9,FALSE)</f>
        <v>NORMAL WEIGHT</v>
      </c>
      <c r="K1531" s="35" t="str">
        <f>VLOOKUP(A1531,'Medical Examinations'!A1529:M3871,10,FALSE)</f>
        <v>NORMAL</v>
      </c>
      <c r="L1531" s="47">
        <f>VLOOKUP(A1531,'Hospitalisation Details'!A530:M2872,12,FALSE)</f>
        <v>30479</v>
      </c>
      <c r="M1531" s="34">
        <f>VLOOKUP(A416,'Hospitalisation Details'!A414:M2756,6,FALSE)</f>
        <v>24915.05</v>
      </c>
      <c r="N1531" s="35" t="str">
        <f>VLOOKUP(A520,'Hospitalisation Details'!A518:M2860,7,FALSE)</f>
        <v>tier - 1</v>
      </c>
      <c r="O1531" s="35" t="str">
        <f>VLOOKUP(A532,'Hospitalisation Details'!A530:M2872,8,FALSE)</f>
        <v>tier - 1</v>
      </c>
      <c r="P1531" s="35" t="str">
        <f>VLOOKUP(A532,'Hospitalisation Details'!A530:M2872,9,FALSE)</f>
        <v>R1023</v>
      </c>
      <c r="Q1531" s="35">
        <f ca="1">VLOOKUP(A1531,'Hospitalisation Details'!A530:M2872,13,FALSE)</f>
        <v>41</v>
      </c>
      <c r="R1531" s="32"/>
    </row>
    <row r="1532" spans="1:18" ht="15.75" x14ac:dyDescent="0.25">
      <c r="A1532" s="42" t="s">
        <v>832</v>
      </c>
      <c r="B1532" s="35" t="str">
        <f>VLOOKUP(A1532,'Customer Names'!A1529:D3864,3,FALSE)</f>
        <v>Schroegel</v>
      </c>
      <c r="C1532" s="35">
        <f>VLOOKUP(A1532,'Medical Examinations'!A1530:M3872,2,FALSE)</f>
        <v>19.399999999999999</v>
      </c>
      <c r="D1532" s="35">
        <f>VLOOKUP(A1532,'Medical Examinations'!A1530:M3872,3,FALSE)</f>
        <v>11.93</v>
      </c>
      <c r="E1532" s="35" t="str">
        <f>VLOOKUP(A1532,'Medical Examinations'!A1530:M3872,4,FALSE)</f>
        <v>No</v>
      </c>
      <c r="F1532" s="35" t="str">
        <f>VLOOKUP(A1532,'Medical Examinations'!A1530:M3872,5,FALSE)</f>
        <v>No</v>
      </c>
      <c r="G1532" s="35" t="str">
        <f>VLOOKUP(A1532,'Medical Examinations'!A1530:M3872,6,FALSE)</f>
        <v>No</v>
      </c>
      <c r="H1532" s="35">
        <f>VLOOKUP(A1532,'Medical Examinations'!$A$2:$M$2344,7,FALSE)</f>
        <v>0</v>
      </c>
      <c r="I1532" s="35" t="str">
        <f>VLOOKUP(A1532,'Medical Examinations'!A1530:M3872,8,FALSE)</f>
        <v>No</v>
      </c>
      <c r="J1532" s="35" t="str">
        <f>VLOOKUP(A1532,'Medical Examinations'!A1530:M3872,9,FALSE)</f>
        <v>NORMAL WEIGHT</v>
      </c>
      <c r="K1532" s="35" t="str">
        <f>VLOOKUP(A1532,'Medical Examinations'!A1530:M3872,10,FALSE)</f>
        <v>DIABETES</v>
      </c>
      <c r="L1532" s="47">
        <f>VLOOKUP(A1532,'Hospitalisation Details'!A531:M2873,12,FALSE)</f>
        <v>26279</v>
      </c>
      <c r="M1532" s="34">
        <f>VLOOKUP(A417,'Hospitalisation Details'!A415:M2757,6,FALSE)</f>
        <v>24873.38</v>
      </c>
      <c r="N1532" s="35" t="str">
        <f>VLOOKUP(A521,'Hospitalisation Details'!A519:M2861,7,FALSE)</f>
        <v>tier - 1</v>
      </c>
      <c r="O1532" s="35" t="str">
        <f>VLOOKUP(A533,'Hospitalisation Details'!A531:M2873,8,FALSE)</f>
        <v>tier - 2</v>
      </c>
      <c r="P1532" s="35" t="str">
        <f>VLOOKUP(A533,'Hospitalisation Details'!A531:M2873,9,FALSE)</f>
        <v>R1013</v>
      </c>
      <c r="Q1532" s="35">
        <f ca="1">VLOOKUP(A1532,'Hospitalisation Details'!A531:M2873,13,FALSE)</f>
        <v>53</v>
      </c>
      <c r="R1532" s="32"/>
    </row>
    <row r="1533" spans="1:18" ht="15.75" x14ac:dyDescent="0.25">
      <c r="A1533" s="43" t="s">
        <v>831</v>
      </c>
      <c r="B1533" s="35" t="str">
        <f>VLOOKUP(A1533,'Customer Names'!A1530:D3865,3,FALSE)</f>
        <v>Williams</v>
      </c>
      <c r="C1533" s="35">
        <f>VLOOKUP(A1533,'Medical Examinations'!A1531:M3873,2,FALSE)</f>
        <v>15.1</v>
      </c>
      <c r="D1533" s="35">
        <f>VLOOKUP(A1533,'Medical Examinations'!A1531:M3873,3,FALSE)</f>
        <v>8.41</v>
      </c>
      <c r="E1533" s="35" t="str">
        <f>VLOOKUP(A1533,'Medical Examinations'!A1531:M3873,4,FALSE)</f>
        <v>No</v>
      </c>
      <c r="F1533" s="35" t="str">
        <f>VLOOKUP(A1533,'Medical Examinations'!A1531:M3873,5,FALSE)</f>
        <v>No</v>
      </c>
      <c r="G1533" s="35" t="str">
        <f>VLOOKUP(A1533,'Medical Examinations'!A1531:M3873,6,FALSE)</f>
        <v>No</v>
      </c>
      <c r="H1533" s="35">
        <f>VLOOKUP(A1533,'Medical Examinations'!$A$2:$M$2344,7,FALSE)</f>
        <v>0</v>
      </c>
      <c r="I1533" s="35" t="str">
        <f>VLOOKUP(A1533,'Medical Examinations'!A1531:M3873,8,FALSE)</f>
        <v>No</v>
      </c>
      <c r="J1533" s="35" t="str">
        <f>VLOOKUP(A1533,'Medical Examinations'!A1531:M3873,9,FALSE)</f>
        <v>UNDERWEIGHT</v>
      </c>
      <c r="K1533" s="35" t="str">
        <f>VLOOKUP(A1533,'Medical Examinations'!A1531:M3873,10,FALSE)</f>
        <v>DIABETES</v>
      </c>
      <c r="L1533" s="47">
        <f>VLOOKUP(A1533,'Hospitalisation Details'!A532:M2874,12,FALSE)</f>
        <v>25032</v>
      </c>
      <c r="M1533" s="34">
        <f>VLOOKUP(A418,'Hospitalisation Details'!A416:M2758,6,FALSE)</f>
        <v>24869.84</v>
      </c>
      <c r="N1533" s="35" t="str">
        <f>VLOOKUP(A522,'Hospitalisation Details'!A520:M2862,7,FALSE)</f>
        <v>tier - 1</v>
      </c>
      <c r="O1533" s="35" t="str">
        <f>VLOOKUP(A534,'Hospitalisation Details'!A532:M2874,8,FALSE)</f>
        <v>tier - 1</v>
      </c>
      <c r="P1533" s="35" t="str">
        <f>VLOOKUP(A534,'Hospitalisation Details'!A532:M2874,9,FALSE)</f>
        <v>R1012</v>
      </c>
      <c r="Q1533" s="35">
        <f ca="1">VLOOKUP(A1533,'Hospitalisation Details'!A532:M2874,13,FALSE)</f>
        <v>56</v>
      </c>
      <c r="R1533" s="32"/>
    </row>
    <row r="1534" spans="1:18" ht="15.75" x14ac:dyDescent="0.25">
      <c r="A1534" s="42" t="s">
        <v>830</v>
      </c>
      <c r="B1534" s="35" t="str">
        <f>VLOOKUP(A1534,'Customer Names'!A1531:D3866,3,FALSE)</f>
        <v>Casey</v>
      </c>
      <c r="C1534" s="35">
        <f>VLOOKUP(A1534,'Medical Examinations'!A1532:M3874,2,FALSE)</f>
        <v>23.37</v>
      </c>
      <c r="D1534" s="35">
        <f>VLOOKUP(A1534,'Medical Examinations'!A1532:M3874,3,FALSE)</f>
        <v>5.59</v>
      </c>
      <c r="E1534" s="35" t="str">
        <f>VLOOKUP(A1534,'Medical Examinations'!A1532:M3874,4,FALSE)</f>
        <v>yes</v>
      </c>
      <c r="F1534" s="35" t="str">
        <f>VLOOKUP(A1534,'Medical Examinations'!A1532:M3874,5,FALSE)</f>
        <v>No</v>
      </c>
      <c r="G1534" s="35" t="str">
        <f>VLOOKUP(A1534,'Medical Examinations'!A1532:M3874,6,FALSE)</f>
        <v>No</v>
      </c>
      <c r="H1534" s="35">
        <f>VLOOKUP(A1534,'Medical Examinations'!$A$2:$M$2344,7,FALSE)</f>
        <v>0</v>
      </c>
      <c r="I1534" s="35" t="str">
        <f>VLOOKUP(A1534,'Medical Examinations'!A1532:M3874,8,FALSE)</f>
        <v>No</v>
      </c>
      <c r="J1534" s="35" t="str">
        <f>VLOOKUP(A1534,'Medical Examinations'!A1532:M3874,9,FALSE)</f>
        <v>NORMAL WEIGHT</v>
      </c>
      <c r="K1534" s="35" t="str">
        <f>VLOOKUP(A1534,'Medical Examinations'!A1532:M3874,10,FALSE)</f>
        <v>NORMAL</v>
      </c>
      <c r="L1534" s="47">
        <f>VLOOKUP(A1534,'Hospitalisation Details'!A533:M2875,12,FALSE)</f>
        <v>31237</v>
      </c>
      <c r="M1534" s="34">
        <f>VLOOKUP(A419,'Hospitalisation Details'!A417:M2759,6,FALSE)</f>
        <v>24863.25</v>
      </c>
      <c r="N1534" s="35" t="str">
        <f>VLOOKUP(A523,'Hospitalisation Details'!A521:M2863,7,FALSE)</f>
        <v>tier - 1</v>
      </c>
      <c r="O1534" s="35" t="str">
        <f>VLOOKUP(A535,'Hospitalisation Details'!A533:M2875,8,FALSE)</f>
        <v>tier - 1</v>
      </c>
      <c r="P1534" s="35" t="str">
        <f>VLOOKUP(A535,'Hospitalisation Details'!A533:M2875,9,FALSE)</f>
        <v>R1013</v>
      </c>
      <c r="Q1534" s="35">
        <f ca="1">VLOOKUP(A1534,'Hospitalisation Details'!A533:M2875,13,FALSE)</f>
        <v>39</v>
      </c>
      <c r="R1534" s="32"/>
    </row>
    <row r="1535" spans="1:18" ht="15.75" x14ac:dyDescent="0.25">
      <c r="A1535" s="43" t="s">
        <v>829</v>
      </c>
      <c r="B1535" s="35" t="str">
        <f>VLOOKUP(A1535,'Customer Names'!A1532:D3867,3,FALSE)</f>
        <v>Randall</v>
      </c>
      <c r="C1535" s="35">
        <f>VLOOKUP(A1535,'Medical Examinations'!A1533:M3875,2,FALSE)</f>
        <v>42.4</v>
      </c>
      <c r="D1535" s="35">
        <f>VLOOKUP(A1535,'Medical Examinations'!A1533:M3875,3,FALSE)</f>
        <v>4.0599999999999996</v>
      </c>
      <c r="E1535" s="35" t="str">
        <f>VLOOKUP(A1535,'Medical Examinations'!A1533:M3875,4,FALSE)</f>
        <v>No</v>
      </c>
      <c r="F1535" s="35" t="str">
        <f>VLOOKUP(A1535,'Medical Examinations'!A1533:M3875,5,FALSE)</f>
        <v>No</v>
      </c>
      <c r="G1535" s="35" t="str">
        <f>VLOOKUP(A1535,'Medical Examinations'!A1533:M3875,6,FALSE)</f>
        <v>No</v>
      </c>
      <c r="H1535" s="35">
        <f>VLOOKUP(A1535,'Medical Examinations'!$A$2:$M$2344,7,FALSE)</f>
        <v>0</v>
      </c>
      <c r="I1535" s="35" t="str">
        <f>VLOOKUP(A1535,'Medical Examinations'!A1533:M3875,8,FALSE)</f>
        <v>No</v>
      </c>
      <c r="J1535" s="35" t="str">
        <f>VLOOKUP(A1535,'Medical Examinations'!A1533:M3875,9,FALSE)</f>
        <v>OBESITY</v>
      </c>
      <c r="K1535" s="35" t="str">
        <f>VLOOKUP(A1535,'Medical Examinations'!A1533:M3875,10,FALSE)</f>
        <v>NORMAL</v>
      </c>
      <c r="L1535" s="47">
        <f>VLOOKUP(A1535,'Hospitalisation Details'!A534:M2876,12,FALSE)</f>
        <v>32801</v>
      </c>
      <c r="M1535" s="34">
        <f>VLOOKUP(A420,'Hospitalisation Details'!A418:M2760,6,FALSE)</f>
        <v>24817.25</v>
      </c>
      <c r="N1535" s="35" t="str">
        <f>VLOOKUP(A524,'Hospitalisation Details'!A522:M2864,7,FALSE)</f>
        <v>tier - 1</v>
      </c>
      <c r="O1535" s="35" t="str">
        <f>VLOOKUP(A536,'Hospitalisation Details'!A534:M2876,8,FALSE)</f>
        <v>tier - 2</v>
      </c>
      <c r="P1535" s="35" t="str">
        <f>VLOOKUP(A536,'Hospitalisation Details'!A534:M2876,9,FALSE)</f>
        <v>R1012</v>
      </c>
      <c r="Q1535" s="35">
        <f ca="1">VLOOKUP(A1535,'Hospitalisation Details'!A534:M2876,13,FALSE)</f>
        <v>35</v>
      </c>
      <c r="R1535" s="32"/>
    </row>
    <row r="1536" spans="1:18" ht="15.75" x14ac:dyDescent="0.25">
      <c r="A1536" s="42" t="s">
        <v>828</v>
      </c>
      <c r="B1536" s="35" t="str">
        <f>VLOOKUP(A1536,'Customer Names'!A1533:D3868,3,FALSE)</f>
        <v>Doyon</v>
      </c>
      <c r="C1536" s="35">
        <f>VLOOKUP(A1536,'Medical Examinations'!A1534:M3876,2,FALSE)</f>
        <v>28.405000000000001</v>
      </c>
      <c r="D1536" s="35">
        <f>VLOOKUP(A1536,'Medical Examinations'!A1534:M3876,3,FALSE)</f>
        <v>7.02</v>
      </c>
      <c r="E1536" s="35" t="str">
        <f>VLOOKUP(A1536,'Medical Examinations'!A1534:M3876,4,FALSE)</f>
        <v>yes</v>
      </c>
      <c r="F1536" s="35" t="str">
        <f>VLOOKUP(A1536,'Medical Examinations'!A1534:M3876,5,FALSE)</f>
        <v>No</v>
      </c>
      <c r="G1536" s="35" t="str">
        <f>VLOOKUP(A1536,'Medical Examinations'!A1534:M3876,6,FALSE)</f>
        <v>No</v>
      </c>
      <c r="H1536" s="35">
        <f>VLOOKUP(A1536,'Medical Examinations'!$A$2:$M$2344,7,FALSE)</f>
        <v>0</v>
      </c>
      <c r="I1536" s="35" t="str">
        <f>VLOOKUP(A1536,'Medical Examinations'!A1534:M3876,8,FALSE)</f>
        <v>No</v>
      </c>
      <c r="J1536" s="35" t="str">
        <f>VLOOKUP(A1536,'Medical Examinations'!A1534:M3876,9,FALSE)</f>
        <v>OVERWEIGHT</v>
      </c>
      <c r="K1536" s="35" t="str">
        <f>VLOOKUP(A1536,'Medical Examinations'!A1534:M3876,10,FALSE)</f>
        <v>DIABETES</v>
      </c>
      <c r="L1536" s="47">
        <f>VLOOKUP(A1536,'Hospitalisation Details'!A535:M2877,12,FALSE)</f>
        <v>29846</v>
      </c>
      <c r="M1536" s="34">
        <f>VLOOKUP(A421,'Hospitalisation Details'!A419:M2761,6,FALSE)</f>
        <v>24795.040000000001</v>
      </c>
      <c r="N1536" s="35" t="str">
        <f>VLOOKUP(A525,'Hospitalisation Details'!A523:M2865,7,FALSE)</f>
        <v>tier - 1</v>
      </c>
      <c r="O1536" s="35" t="str">
        <f>VLOOKUP(A537,'Hospitalisation Details'!A535:M2877,8,FALSE)</f>
        <v>tier - 1</v>
      </c>
      <c r="P1536" s="35" t="str">
        <f>VLOOKUP(A537,'Hospitalisation Details'!A535:M2877,9,FALSE)</f>
        <v>R1023</v>
      </c>
      <c r="Q1536" s="35">
        <f ca="1">VLOOKUP(A1536,'Hospitalisation Details'!A535:M2877,13,FALSE)</f>
        <v>43</v>
      </c>
      <c r="R1536" s="32"/>
    </row>
    <row r="1537" spans="1:18" ht="15.75" x14ac:dyDescent="0.25">
      <c r="A1537" s="43" t="s">
        <v>827</v>
      </c>
      <c r="B1537" s="35" t="str">
        <f>VLOOKUP(A1537,'Customer Names'!A1534:D3869,3,FALSE)</f>
        <v>Sankey</v>
      </c>
      <c r="C1537" s="35">
        <f>VLOOKUP(A1537,'Medical Examinations'!A1535:M3877,2,FALSE)</f>
        <v>23.4</v>
      </c>
      <c r="D1537" s="35">
        <f>VLOOKUP(A1537,'Medical Examinations'!A1535:M3877,3,FALSE)</f>
        <v>4.47</v>
      </c>
      <c r="E1537" s="35" t="str">
        <f>VLOOKUP(A1537,'Medical Examinations'!A1535:M3877,4,FALSE)</f>
        <v>No</v>
      </c>
      <c r="F1537" s="35" t="str">
        <f>VLOOKUP(A1537,'Medical Examinations'!A1535:M3877,5,FALSE)</f>
        <v>No</v>
      </c>
      <c r="G1537" s="35" t="str">
        <f>VLOOKUP(A1537,'Medical Examinations'!A1535:M3877,6,FALSE)</f>
        <v>No</v>
      </c>
      <c r="H1537" s="35">
        <f>VLOOKUP(A1537,'Medical Examinations'!$A$2:$M$2344,7,FALSE)</f>
        <v>0</v>
      </c>
      <c r="I1537" s="35" t="str">
        <f>VLOOKUP(A1537,'Medical Examinations'!A1535:M3877,8,FALSE)</f>
        <v>No</v>
      </c>
      <c r="J1537" s="35" t="str">
        <f>VLOOKUP(A1537,'Medical Examinations'!A1535:M3877,9,FALSE)</f>
        <v>NORMAL WEIGHT</v>
      </c>
      <c r="K1537" s="35" t="str">
        <f>VLOOKUP(A1537,'Medical Examinations'!A1535:M3877,10,FALSE)</f>
        <v>NORMAL</v>
      </c>
      <c r="L1537" s="47">
        <f>VLOOKUP(A1537,'Hospitalisation Details'!A536:M2878,12,FALSE)</f>
        <v>30221</v>
      </c>
      <c r="M1537" s="34">
        <f>VLOOKUP(A422,'Hospitalisation Details'!A420:M2762,6,FALSE)</f>
        <v>24671.66</v>
      </c>
      <c r="N1537" s="35" t="str">
        <f>VLOOKUP(A526,'Hospitalisation Details'!A524:M2866,7,FALSE)</f>
        <v>tier - 1</v>
      </c>
      <c r="O1537" s="35" t="str">
        <f>VLOOKUP(A538,'Hospitalisation Details'!A536:M2878,8,FALSE)</f>
        <v>tier - 3</v>
      </c>
      <c r="P1537" s="35" t="str">
        <f>VLOOKUP(A538,'Hospitalisation Details'!A536:M2878,9,FALSE)</f>
        <v>R1012</v>
      </c>
      <c r="Q1537" s="35">
        <f ca="1">VLOOKUP(A1537,'Hospitalisation Details'!A536:M2878,13,FALSE)</f>
        <v>42</v>
      </c>
      <c r="R1537" s="32"/>
    </row>
    <row r="1538" spans="1:18" ht="15.75" x14ac:dyDescent="0.25">
      <c r="A1538" s="42" t="s">
        <v>826</v>
      </c>
      <c r="B1538" s="35" t="str">
        <f>VLOOKUP(A1538,'Customer Names'!A1535:D3870,3,FALSE)</f>
        <v>Stilgenbauer</v>
      </c>
      <c r="C1538" s="35">
        <f>VLOOKUP(A1538,'Medical Examinations'!A1536:M3878,2,FALSE)</f>
        <v>33.44</v>
      </c>
      <c r="D1538" s="35">
        <f>VLOOKUP(A1538,'Medical Examinations'!A1536:M3878,3,FALSE)</f>
        <v>4.54</v>
      </c>
      <c r="E1538" s="35" t="str">
        <f>VLOOKUP(A1538,'Medical Examinations'!A1536:M3878,4,FALSE)</f>
        <v>No</v>
      </c>
      <c r="F1538" s="35" t="str">
        <f>VLOOKUP(A1538,'Medical Examinations'!A1536:M3878,5,FALSE)</f>
        <v>No</v>
      </c>
      <c r="G1538" s="35" t="str">
        <f>VLOOKUP(A1538,'Medical Examinations'!A1536:M3878,6,FALSE)</f>
        <v>No</v>
      </c>
      <c r="H1538" s="35">
        <f>VLOOKUP(A1538,'Medical Examinations'!$A$2:$M$2344,7,FALSE)</f>
        <v>0</v>
      </c>
      <c r="I1538" s="35" t="str">
        <f>VLOOKUP(A1538,'Medical Examinations'!A1536:M3878,8,FALSE)</f>
        <v>No</v>
      </c>
      <c r="J1538" s="35" t="str">
        <f>VLOOKUP(A1538,'Medical Examinations'!A1536:M3878,9,FALSE)</f>
        <v>OBESITY</v>
      </c>
      <c r="K1538" s="35" t="str">
        <f>VLOOKUP(A1538,'Medical Examinations'!A1536:M3878,10,FALSE)</f>
        <v>NORMAL</v>
      </c>
      <c r="L1538" s="47">
        <f>VLOOKUP(A1538,'Hospitalisation Details'!A537:M2879,12,FALSE)</f>
        <v>32831</v>
      </c>
      <c r="M1538" s="34">
        <f>VLOOKUP(A423,'Hospitalisation Details'!A421:M2763,6,FALSE)</f>
        <v>24667.42</v>
      </c>
      <c r="N1538" s="35" t="str">
        <f>VLOOKUP(A527,'Hospitalisation Details'!A525:M2867,7,FALSE)</f>
        <v>tier - 1</v>
      </c>
      <c r="O1538" s="35" t="str">
        <f>VLOOKUP(A539,'Hospitalisation Details'!A537:M2879,8,FALSE)</f>
        <v>tier - 1</v>
      </c>
      <c r="P1538" s="35" t="str">
        <f>VLOOKUP(A539,'Hospitalisation Details'!A537:M2879,9,FALSE)</f>
        <v>R1019</v>
      </c>
      <c r="Q1538" s="35">
        <f ca="1">VLOOKUP(A1538,'Hospitalisation Details'!A537:M2879,13,FALSE)</f>
        <v>35</v>
      </c>
      <c r="R1538" s="32"/>
    </row>
    <row r="1539" spans="1:18" ht="15.75" x14ac:dyDescent="0.25">
      <c r="A1539" s="43" t="s">
        <v>825</v>
      </c>
      <c r="B1539" s="35" t="str">
        <f>VLOOKUP(A1539,'Customer Names'!A1536:D3871,3,FALSE)</f>
        <v>Jaskiewicz</v>
      </c>
      <c r="C1539" s="35">
        <f>VLOOKUP(A1539,'Medical Examinations'!A1537:M3879,2,FALSE)</f>
        <v>21.12</v>
      </c>
      <c r="D1539" s="35">
        <f>VLOOKUP(A1539,'Medical Examinations'!A1537:M3879,3,FALSE)</f>
        <v>4.99</v>
      </c>
      <c r="E1539" s="35" t="str">
        <f>VLOOKUP(A1539,'Medical Examinations'!A1537:M3879,4,FALSE)</f>
        <v>No</v>
      </c>
      <c r="F1539" s="35" t="str">
        <f>VLOOKUP(A1539,'Medical Examinations'!A1537:M3879,5,FALSE)</f>
        <v>No</v>
      </c>
      <c r="G1539" s="35" t="str">
        <f>VLOOKUP(A1539,'Medical Examinations'!A1537:M3879,6,FALSE)</f>
        <v>No</v>
      </c>
      <c r="H1539" s="35">
        <f>VLOOKUP(A1539,'Medical Examinations'!$A$2:$M$2344,7,FALSE)</f>
        <v>1</v>
      </c>
      <c r="I1539" s="35" t="str">
        <f>VLOOKUP(A1539,'Medical Examinations'!A1537:M3879,8,FALSE)</f>
        <v>No</v>
      </c>
      <c r="J1539" s="35" t="str">
        <f>VLOOKUP(A1539,'Medical Examinations'!A1537:M3879,9,FALSE)</f>
        <v>NORMAL WEIGHT</v>
      </c>
      <c r="K1539" s="35" t="str">
        <f>VLOOKUP(A1539,'Medical Examinations'!A1537:M3879,10,FALSE)</f>
        <v>NORMAL</v>
      </c>
      <c r="L1539" s="47">
        <f>VLOOKUP(A1539,'Hospitalisation Details'!A538:M2880,12,FALSE)</f>
        <v>30864</v>
      </c>
      <c r="M1539" s="34">
        <f>VLOOKUP(A424,'Hospitalisation Details'!A422:M2764,6,FALSE)</f>
        <v>24603.05</v>
      </c>
      <c r="N1539" s="35" t="str">
        <f>VLOOKUP(A528,'Hospitalisation Details'!A526:M2868,7,FALSE)</f>
        <v>tier - 1</v>
      </c>
      <c r="O1539" s="35" t="str">
        <f>VLOOKUP(A540,'Hospitalisation Details'!A538:M2880,8,FALSE)</f>
        <v>tier - 3</v>
      </c>
      <c r="P1539" s="35" t="str">
        <f>VLOOKUP(A540,'Hospitalisation Details'!A538:M2880,9,FALSE)</f>
        <v>R1011</v>
      </c>
      <c r="Q1539" s="35">
        <f ca="1">VLOOKUP(A1539,'Hospitalisation Details'!A538:M2880,13,FALSE)</f>
        <v>40</v>
      </c>
      <c r="R1539" s="32"/>
    </row>
    <row r="1540" spans="1:18" ht="15.75" x14ac:dyDescent="0.25">
      <c r="A1540" s="42" t="s">
        <v>824</v>
      </c>
      <c r="B1540" s="35" t="str">
        <f>VLOOKUP(A1540,'Customer Names'!A1537:D3872,3,FALSE)</f>
        <v>Deppen</v>
      </c>
      <c r="C1540" s="35">
        <f>VLOOKUP(A1540,'Medical Examinations'!A1538:M3880,2,FALSE)</f>
        <v>18.48</v>
      </c>
      <c r="D1540" s="35">
        <f>VLOOKUP(A1540,'Medical Examinations'!A1538:M3880,3,FALSE)</f>
        <v>10.84</v>
      </c>
      <c r="E1540" s="35" t="str">
        <f>VLOOKUP(A1540,'Medical Examinations'!A1538:M3880,4,FALSE)</f>
        <v>yes</v>
      </c>
      <c r="F1540" s="35" t="str">
        <f>VLOOKUP(A1540,'Medical Examinations'!A1538:M3880,5,FALSE)</f>
        <v>No</v>
      </c>
      <c r="G1540" s="35" t="str">
        <f>VLOOKUP(A1540,'Medical Examinations'!A1538:M3880,6,FALSE)</f>
        <v>No</v>
      </c>
      <c r="H1540" s="35">
        <f>VLOOKUP(A1540,'Medical Examinations'!$A$2:$M$2344,7,FALSE)</f>
        <v>2</v>
      </c>
      <c r="I1540" s="35" t="str">
        <f>VLOOKUP(A1540,'Medical Examinations'!A1538:M3880,8,FALSE)</f>
        <v>No</v>
      </c>
      <c r="J1540" s="35" t="str">
        <f>VLOOKUP(A1540,'Medical Examinations'!A1538:M3880,9,FALSE)</f>
        <v>UNDERWEIGHT</v>
      </c>
      <c r="K1540" s="35" t="str">
        <f>VLOOKUP(A1540,'Medical Examinations'!A1538:M3880,10,FALSE)</f>
        <v>DIABETES</v>
      </c>
      <c r="L1540" s="47">
        <f>VLOOKUP(A1540,'Hospitalisation Details'!A539:M2881,12,FALSE)</f>
        <v>25880</v>
      </c>
      <c r="M1540" s="34">
        <f>VLOOKUP(A425,'Hospitalisation Details'!A423:M2765,6,FALSE)</f>
        <v>24535.7</v>
      </c>
      <c r="N1540" s="35" t="str">
        <f>VLOOKUP(A529,'Hospitalisation Details'!A527:M2869,7,FALSE)</f>
        <v>tier - 1</v>
      </c>
      <c r="O1540" s="35" t="str">
        <f>VLOOKUP(A541,'Hospitalisation Details'!A539:M2881,8,FALSE)</f>
        <v>tier - 2</v>
      </c>
      <c r="P1540" s="35" t="str">
        <f>VLOOKUP(A541,'Hospitalisation Details'!A539:M2881,9,FALSE)</f>
        <v>R1012</v>
      </c>
      <c r="Q1540" s="35">
        <f ca="1">VLOOKUP(A1540,'Hospitalisation Details'!A539:M2881,13,FALSE)</f>
        <v>54</v>
      </c>
      <c r="R1540" s="32"/>
    </row>
    <row r="1541" spans="1:18" ht="15.75" x14ac:dyDescent="0.25">
      <c r="A1541" s="43" t="s">
        <v>823</v>
      </c>
      <c r="B1541" s="35" t="str">
        <f>VLOOKUP(A1541,'Customer Names'!A1538:D3873,3,FALSE)</f>
        <v>Hine</v>
      </c>
      <c r="C1541" s="35">
        <f>VLOOKUP(A1541,'Medical Examinations'!A1539:M3881,2,FALSE)</f>
        <v>16.815000000000001</v>
      </c>
      <c r="D1541" s="35">
        <f>VLOOKUP(A1541,'Medical Examinations'!A1539:M3881,3,FALSE)</f>
        <v>5.63</v>
      </c>
      <c r="E1541" s="35" t="str">
        <f>VLOOKUP(A1541,'Medical Examinations'!A1539:M3881,4,FALSE)</f>
        <v>No</v>
      </c>
      <c r="F1541" s="35" t="str">
        <f>VLOOKUP(A1541,'Medical Examinations'!A1539:M3881,5,FALSE)</f>
        <v>No</v>
      </c>
      <c r="G1541" s="35" t="str">
        <f>VLOOKUP(A1541,'Medical Examinations'!A1539:M3881,6,FALSE)</f>
        <v>No</v>
      </c>
      <c r="H1541" s="35">
        <f>VLOOKUP(A1541,'Medical Examinations'!$A$2:$M$2344,7,FALSE)</f>
        <v>1</v>
      </c>
      <c r="I1541" s="35" t="str">
        <f>VLOOKUP(A1541,'Medical Examinations'!A1539:M3881,8,FALSE)</f>
        <v>No</v>
      </c>
      <c r="J1541" s="35" t="str">
        <f>VLOOKUP(A1541,'Medical Examinations'!A1539:M3881,9,FALSE)</f>
        <v>UNDERWEIGHT</v>
      </c>
      <c r="K1541" s="35" t="str">
        <f>VLOOKUP(A1541,'Medical Examinations'!A1539:M3881,10,FALSE)</f>
        <v>NORMAL</v>
      </c>
      <c r="L1541" s="47">
        <f>VLOOKUP(A1541,'Hospitalisation Details'!A540:M2882,12,FALSE)</f>
        <v>31024</v>
      </c>
      <c r="M1541" s="34">
        <f>VLOOKUP(A426,'Hospitalisation Details'!A424:M2766,6,FALSE)</f>
        <v>24520.26</v>
      </c>
      <c r="N1541" s="35" t="str">
        <f>VLOOKUP(A530,'Hospitalisation Details'!A528:M2870,7,FALSE)</f>
        <v>tier - 1</v>
      </c>
      <c r="O1541" s="35" t="str">
        <f>VLOOKUP(A542,'Hospitalisation Details'!A540:M2882,8,FALSE)</f>
        <v>tier - 2</v>
      </c>
      <c r="P1541" s="35" t="str">
        <f>VLOOKUP(A542,'Hospitalisation Details'!A540:M2882,9,FALSE)</f>
        <v>R1013</v>
      </c>
      <c r="Q1541" s="35">
        <f ca="1">VLOOKUP(A1541,'Hospitalisation Details'!A540:M2882,13,FALSE)</f>
        <v>40</v>
      </c>
      <c r="R1541" s="32"/>
    </row>
    <row r="1542" spans="1:18" ht="15.75" x14ac:dyDescent="0.25">
      <c r="A1542" s="42" t="s">
        <v>822</v>
      </c>
      <c r="B1542" s="35" t="str">
        <f>VLOOKUP(A1542,'Customer Names'!A1539:D3874,3,FALSE)</f>
        <v>Mathews</v>
      </c>
      <c r="C1542" s="35">
        <f>VLOOKUP(A1542,'Medical Examinations'!A1540:M3882,2,FALSE)</f>
        <v>26.72</v>
      </c>
      <c r="D1542" s="35">
        <f>VLOOKUP(A1542,'Medical Examinations'!A1540:M3882,3,FALSE)</f>
        <v>4.1399999999999997</v>
      </c>
      <c r="E1542" s="35" t="str">
        <f>VLOOKUP(A1542,'Medical Examinations'!A1540:M3882,4,FALSE)</f>
        <v>No</v>
      </c>
      <c r="F1542" s="35" t="str">
        <f>VLOOKUP(A1542,'Medical Examinations'!A1540:M3882,5,FALSE)</f>
        <v>No</v>
      </c>
      <c r="G1542" s="35" t="str">
        <f>VLOOKUP(A1542,'Medical Examinations'!A1540:M3882,6,FALSE)</f>
        <v>No</v>
      </c>
      <c r="H1542" s="35">
        <f>VLOOKUP(A1542,'Medical Examinations'!$A$2:$M$2344,7,FALSE)</f>
        <v>0</v>
      </c>
      <c r="I1542" s="35" t="str">
        <f>VLOOKUP(A1542,'Medical Examinations'!A1540:M3882,8,FALSE)</f>
        <v>No</v>
      </c>
      <c r="J1542" s="35" t="str">
        <f>VLOOKUP(A1542,'Medical Examinations'!A1540:M3882,9,FALSE)</f>
        <v>OVERWEIGHT</v>
      </c>
      <c r="K1542" s="35" t="str">
        <f>VLOOKUP(A1542,'Medical Examinations'!A1540:M3882,10,FALSE)</f>
        <v>NORMAL</v>
      </c>
      <c r="L1542" s="47">
        <f>VLOOKUP(A1542,'Hospitalisation Details'!A541:M2883,12,FALSE)</f>
        <v>33030</v>
      </c>
      <c r="M1542" s="34">
        <f>VLOOKUP(A427,'Hospitalisation Details'!A425:M2767,6,FALSE)</f>
        <v>24513.09</v>
      </c>
      <c r="N1542" s="35" t="str">
        <f>VLOOKUP(A531,'Hospitalisation Details'!A529:M2871,7,FALSE)</f>
        <v>tier - 1</v>
      </c>
      <c r="O1542" s="35" t="str">
        <f>VLOOKUP(A543,'Hospitalisation Details'!A541:M2883,8,FALSE)</f>
        <v>tier - 3</v>
      </c>
      <c r="P1542" s="35" t="str">
        <f>VLOOKUP(A543,'Hospitalisation Details'!A541:M2883,9,FALSE)</f>
        <v>R1012</v>
      </c>
      <c r="Q1542" s="35">
        <f ca="1">VLOOKUP(A1542,'Hospitalisation Details'!A541:M2883,13,FALSE)</f>
        <v>34</v>
      </c>
      <c r="R1542" s="32"/>
    </row>
    <row r="1543" spans="1:18" ht="15.75" x14ac:dyDescent="0.25">
      <c r="A1543" s="43" t="s">
        <v>821</v>
      </c>
      <c r="B1543" s="35" t="str">
        <f>VLOOKUP(A1543,'Customer Names'!A1540:D3875,3,FALSE)</f>
        <v>Yabu</v>
      </c>
      <c r="C1543" s="35">
        <f>VLOOKUP(A1543,'Medical Examinations'!A1541:M3883,2,FALSE)</f>
        <v>41.42</v>
      </c>
      <c r="D1543" s="35">
        <f>VLOOKUP(A1543,'Medical Examinations'!A1541:M3883,3,FALSE)</f>
        <v>5.17</v>
      </c>
      <c r="E1543" s="35" t="str">
        <f>VLOOKUP(A1543,'Medical Examinations'!A1541:M3883,4,FALSE)</f>
        <v>No</v>
      </c>
      <c r="F1543" s="35" t="str">
        <f>VLOOKUP(A1543,'Medical Examinations'!A1541:M3883,5,FALSE)</f>
        <v>No</v>
      </c>
      <c r="G1543" s="35" t="str">
        <f>VLOOKUP(A1543,'Medical Examinations'!A1541:M3883,6,FALSE)</f>
        <v>Yes</v>
      </c>
      <c r="H1543" s="35">
        <f>VLOOKUP(A1543,'Medical Examinations'!$A$2:$M$2344,7,FALSE)</f>
        <v>1</v>
      </c>
      <c r="I1543" s="35" t="str">
        <f>VLOOKUP(A1543,'Medical Examinations'!A1541:M3883,8,FALSE)</f>
        <v>No</v>
      </c>
      <c r="J1543" s="35" t="str">
        <f>VLOOKUP(A1543,'Medical Examinations'!A1541:M3883,9,FALSE)</f>
        <v>OBESITY</v>
      </c>
      <c r="K1543" s="35" t="str">
        <f>VLOOKUP(A1543,'Medical Examinations'!A1541:M3883,10,FALSE)</f>
        <v>NORMAL</v>
      </c>
      <c r="L1543" s="47">
        <f>VLOOKUP(A1543,'Hospitalisation Details'!A542:M2884,12,FALSE)</f>
        <v>37868</v>
      </c>
      <c r="M1543" s="34">
        <f>VLOOKUP(A428,'Hospitalisation Details'!A426:M2768,6,FALSE)</f>
        <v>24476.48</v>
      </c>
      <c r="N1543" s="35" t="str">
        <f>VLOOKUP(A532,'Hospitalisation Details'!A530:M2872,7,FALSE)</f>
        <v>tier - 1</v>
      </c>
      <c r="O1543" s="35" t="str">
        <f>VLOOKUP(A544,'Hospitalisation Details'!A542:M2884,8,FALSE)</f>
        <v>tier - 3</v>
      </c>
      <c r="P1543" s="35" t="str">
        <f>VLOOKUP(A544,'Hospitalisation Details'!A542:M2884,9,FALSE)</f>
        <v>R1011</v>
      </c>
      <c r="Q1543" s="35">
        <f ca="1">VLOOKUP(A1543,'Hospitalisation Details'!A542:M2884,13,FALSE)</f>
        <v>21</v>
      </c>
      <c r="R1543" s="32"/>
    </row>
    <row r="1544" spans="1:18" ht="15.75" x14ac:dyDescent="0.25">
      <c r="A1544" s="42" t="s">
        <v>820</v>
      </c>
      <c r="B1544" s="35" t="str">
        <f>VLOOKUP(A1544,'Customer Names'!A1541:D3876,3,FALSE)</f>
        <v>Strang</v>
      </c>
      <c r="C1544" s="35">
        <f>VLOOKUP(A1544,'Medical Examinations'!A1542:M3884,2,FALSE)</f>
        <v>20.69</v>
      </c>
      <c r="D1544" s="35">
        <f>VLOOKUP(A1544,'Medical Examinations'!A1542:M3884,3,FALSE)</f>
        <v>6.93</v>
      </c>
      <c r="E1544" s="35" t="str">
        <f>VLOOKUP(A1544,'Medical Examinations'!A1542:M3884,4,FALSE)</f>
        <v>No</v>
      </c>
      <c r="F1544" s="35" t="str">
        <f>VLOOKUP(A1544,'Medical Examinations'!A1542:M3884,5,FALSE)</f>
        <v>No</v>
      </c>
      <c r="G1544" s="35" t="str">
        <f>VLOOKUP(A1544,'Medical Examinations'!A1542:M3884,6,FALSE)</f>
        <v>No</v>
      </c>
      <c r="H1544" s="35">
        <f>VLOOKUP(A1544,'Medical Examinations'!$A$2:$M$2344,7,FALSE)</f>
        <v>2</v>
      </c>
      <c r="I1544" s="35" t="str">
        <f>VLOOKUP(A1544,'Medical Examinations'!A1542:M3884,8,FALSE)</f>
        <v>No</v>
      </c>
      <c r="J1544" s="35" t="str">
        <f>VLOOKUP(A1544,'Medical Examinations'!A1542:M3884,9,FALSE)</f>
        <v>NORMAL WEIGHT</v>
      </c>
      <c r="K1544" s="35" t="str">
        <f>VLOOKUP(A1544,'Medical Examinations'!A1542:M3884,10,FALSE)</f>
        <v>DIABETES</v>
      </c>
      <c r="L1544" s="47">
        <f>VLOOKUP(A1544,'Hospitalisation Details'!A543:M2885,12,FALSE)</f>
        <v>26905</v>
      </c>
      <c r="M1544" s="34">
        <f>VLOOKUP(A429,'Hospitalisation Details'!A427:M2769,6,FALSE)</f>
        <v>24393.62</v>
      </c>
      <c r="N1544" s="35" t="str">
        <f>VLOOKUP(A533,'Hospitalisation Details'!A531:M2873,7,FALSE)</f>
        <v>tier - 1</v>
      </c>
      <c r="O1544" s="35" t="str">
        <f>VLOOKUP(A545,'Hospitalisation Details'!A543:M2885,8,FALSE)</f>
        <v>tier - 1</v>
      </c>
      <c r="P1544" s="35" t="str">
        <f>VLOOKUP(A545,'Hospitalisation Details'!A543:M2885,9,FALSE)</f>
        <v>R1013</v>
      </c>
      <c r="Q1544" s="35">
        <f ca="1">VLOOKUP(A1544,'Hospitalisation Details'!A543:M2885,13,FALSE)</f>
        <v>51</v>
      </c>
      <c r="R1544" s="32"/>
    </row>
    <row r="1545" spans="1:18" ht="15.75" x14ac:dyDescent="0.25">
      <c r="A1545" s="43" t="s">
        <v>819</v>
      </c>
      <c r="B1545" s="35" t="str">
        <f>VLOOKUP(A1545,'Customer Names'!A1542:D3877,3,FALSE)</f>
        <v>Frank</v>
      </c>
      <c r="C1545" s="35">
        <f>VLOOKUP(A1545,'Medical Examinations'!A1543:M3885,2,FALSE)</f>
        <v>41.23</v>
      </c>
      <c r="D1545" s="35">
        <f>VLOOKUP(A1545,'Medical Examinations'!A1543:M3885,3,FALSE)</f>
        <v>4.24</v>
      </c>
      <c r="E1545" s="35" t="str">
        <f>VLOOKUP(A1545,'Medical Examinations'!A1543:M3885,4,FALSE)</f>
        <v>No</v>
      </c>
      <c r="F1545" s="35" t="str">
        <f>VLOOKUP(A1545,'Medical Examinations'!A1543:M3885,5,FALSE)</f>
        <v>No</v>
      </c>
      <c r="G1545" s="35" t="str">
        <f>VLOOKUP(A1545,'Medical Examinations'!A1543:M3885,6,FALSE)</f>
        <v>No</v>
      </c>
      <c r="H1545" s="35">
        <f>VLOOKUP(A1545,'Medical Examinations'!$A$2:$M$2344,7,FALSE)</f>
        <v>0</v>
      </c>
      <c r="I1545" s="35" t="str">
        <f>VLOOKUP(A1545,'Medical Examinations'!A1543:M3885,8,FALSE)</f>
        <v>No</v>
      </c>
      <c r="J1545" s="35" t="str">
        <f>VLOOKUP(A1545,'Medical Examinations'!A1543:M3885,9,FALSE)</f>
        <v>OBESITY</v>
      </c>
      <c r="K1545" s="35" t="str">
        <f>VLOOKUP(A1545,'Medical Examinations'!A1543:M3885,10,FALSE)</f>
        <v>NORMAL</v>
      </c>
      <c r="L1545" s="47">
        <f>VLOOKUP(A1545,'Hospitalisation Details'!A544:M2886,12,FALSE)</f>
        <v>30191</v>
      </c>
      <c r="M1545" s="34">
        <f>VLOOKUP(A430,'Hospitalisation Details'!A428:M2770,6,FALSE)</f>
        <v>24387.74</v>
      </c>
      <c r="N1545" s="35" t="str">
        <f>VLOOKUP(A534,'Hospitalisation Details'!A532:M2874,7,FALSE)</f>
        <v>tier - 1</v>
      </c>
      <c r="O1545" s="35" t="str">
        <f>VLOOKUP(A546,'Hospitalisation Details'!A544:M2886,8,FALSE)</f>
        <v>tier - 3</v>
      </c>
      <c r="P1545" s="35" t="str">
        <f>VLOOKUP(A546,'Hospitalisation Details'!A544:M2886,9,FALSE)</f>
        <v>R1013</v>
      </c>
      <c r="Q1545" s="35">
        <f ca="1">VLOOKUP(A1545,'Hospitalisation Details'!A544:M2886,13,FALSE)</f>
        <v>42</v>
      </c>
      <c r="R1545" s="32"/>
    </row>
    <row r="1546" spans="1:18" ht="15.75" x14ac:dyDescent="0.25">
      <c r="A1546" s="42" t="s">
        <v>818</v>
      </c>
      <c r="B1546" s="35" t="str">
        <f>VLOOKUP(A1546,'Customer Names'!A1543:D3878,3,FALSE)</f>
        <v>Shanley</v>
      </c>
      <c r="C1546" s="35">
        <f>VLOOKUP(A1546,'Medical Examinations'!A1544:M3886,2,FALSE)</f>
        <v>29.9</v>
      </c>
      <c r="D1546" s="35">
        <f>VLOOKUP(A1546,'Medical Examinations'!A1544:M3886,3,FALSE)</f>
        <v>5.91</v>
      </c>
      <c r="E1546" s="35" t="str">
        <f>VLOOKUP(A1546,'Medical Examinations'!A1544:M3886,4,FALSE)</f>
        <v>No</v>
      </c>
      <c r="F1546" s="35" t="str">
        <f>VLOOKUP(A1546,'Medical Examinations'!A1544:M3886,5,FALSE)</f>
        <v>No</v>
      </c>
      <c r="G1546" s="35" t="str">
        <f>VLOOKUP(A1546,'Medical Examinations'!A1544:M3886,6,FALSE)</f>
        <v>No</v>
      </c>
      <c r="H1546" s="35">
        <f>VLOOKUP(A1546,'Medical Examinations'!$A$2:$M$2344,7,FALSE)</f>
        <v>0</v>
      </c>
      <c r="I1546" s="35" t="str">
        <f>VLOOKUP(A1546,'Medical Examinations'!A1544:M3886,8,FALSE)</f>
        <v>No</v>
      </c>
      <c r="J1546" s="35" t="str">
        <f>VLOOKUP(A1546,'Medical Examinations'!A1544:M3886,9,FALSE)</f>
        <v>OVERWEIGHT</v>
      </c>
      <c r="K1546" s="35" t="str">
        <f>VLOOKUP(A1546,'Medical Examinations'!A1544:M3886,10,FALSE)</f>
        <v>PREDIABETES</v>
      </c>
      <c r="L1546" s="47">
        <f>VLOOKUP(A1546,'Hospitalisation Details'!A545:M2887,12,FALSE)</f>
        <v>30262</v>
      </c>
      <c r="M1546" s="34">
        <f>VLOOKUP(A431,'Hospitalisation Details'!A429:M2771,6,FALSE)</f>
        <v>24294.02</v>
      </c>
      <c r="N1546" s="35" t="str">
        <f>VLOOKUP(A535,'Hospitalisation Details'!A533:M2875,7,FALSE)</f>
        <v>tier - 1</v>
      </c>
      <c r="O1546" s="35" t="str">
        <f>VLOOKUP(A547,'Hospitalisation Details'!A545:M2887,8,FALSE)</f>
        <v>tier - 1</v>
      </c>
      <c r="P1546" s="35" t="str">
        <f>VLOOKUP(A547,'Hospitalisation Details'!A545:M2887,9,FALSE)</f>
        <v>R1013</v>
      </c>
      <c r="Q1546" s="35">
        <f ca="1">VLOOKUP(A1546,'Hospitalisation Details'!A545:M2887,13,FALSE)</f>
        <v>42</v>
      </c>
      <c r="R1546" s="32"/>
    </row>
    <row r="1547" spans="1:18" ht="15.75" x14ac:dyDescent="0.25">
      <c r="A1547" s="43" t="s">
        <v>817</v>
      </c>
      <c r="B1547" s="35" t="str">
        <f>VLOOKUP(A1547,'Customer Names'!A1544:D3879,3,FALSE)</f>
        <v>Mancebo Garcia</v>
      </c>
      <c r="C1547" s="35">
        <f>VLOOKUP(A1547,'Medical Examinations'!A1545:M3887,2,FALSE)</f>
        <v>34.104999999999997</v>
      </c>
      <c r="D1547" s="35">
        <f>VLOOKUP(A1547,'Medical Examinations'!A1545:M3887,3,FALSE)</f>
        <v>5.93</v>
      </c>
      <c r="E1547" s="35" t="str">
        <f>VLOOKUP(A1547,'Medical Examinations'!A1545:M3887,4,FALSE)</f>
        <v>No</v>
      </c>
      <c r="F1547" s="35" t="str">
        <f>VLOOKUP(A1547,'Medical Examinations'!A1545:M3887,5,FALSE)</f>
        <v>No</v>
      </c>
      <c r="G1547" s="35" t="str">
        <f>VLOOKUP(A1547,'Medical Examinations'!A1545:M3887,6,FALSE)</f>
        <v>No</v>
      </c>
      <c r="H1547" s="35">
        <f>VLOOKUP(A1547,'Medical Examinations'!$A$2:$M$2344,7,FALSE)</f>
        <v>0</v>
      </c>
      <c r="I1547" s="35" t="str">
        <f>VLOOKUP(A1547,'Medical Examinations'!A1545:M3887,8,FALSE)</f>
        <v>No</v>
      </c>
      <c r="J1547" s="35" t="str">
        <f>VLOOKUP(A1547,'Medical Examinations'!A1545:M3887,9,FALSE)</f>
        <v>OBESITY</v>
      </c>
      <c r="K1547" s="35" t="str">
        <f>VLOOKUP(A1547,'Medical Examinations'!A1545:M3887,10,FALSE)</f>
        <v>PREDIABETES</v>
      </c>
      <c r="L1547" s="47">
        <f>VLOOKUP(A1547,'Hospitalisation Details'!A546:M2888,12,FALSE)</f>
        <v>30314</v>
      </c>
      <c r="M1547" s="34">
        <f>VLOOKUP(A432,'Hospitalisation Details'!A430:M2772,6,FALSE)</f>
        <v>24227.34</v>
      </c>
      <c r="N1547" s="35" t="str">
        <f>VLOOKUP(A536,'Hospitalisation Details'!A534:M2876,7,FALSE)</f>
        <v>tier - 1</v>
      </c>
      <c r="O1547" s="35" t="str">
        <f>VLOOKUP(A548,'Hospitalisation Details'!A546:M2888,8,FALSE)</f>
        <v>tier - 2</v>
      </c>
      <c r="P1547" s="35" t="str">
        <f>VLOOKUP(A548,'Hospitalisation Details'!A546:M2888,9,FALSE)</f>
        <v>R1026</v>
      </c>
      <c r="Q1547" s="35">
        <f ca="1">VLOOKUP(A1547,'Hospitalisation Details'!A546:M2888,13,FALSE)</f>
        <v>42</v>
      </c>
      <c r="R1547" s="32"/>
    </row>
    <row r="1548" spans="1:18" ht="15.75" x14ac:dyDescent="0.25">
      <c r="A1548" s="42" t="s">
        <v>816</v>
      </c>
      <c r="B1548" s="35" t="str">
        <f>VLOOKUP(A1548,'Customer Names'!A1545:D3880,3,FALSE)</f>
        <v>Keehan</v>
      </c>
      <c r="C1548" s="35">
        <f>VLOOKUP(A1548,'Medical Examinations'!A1546:M3888,2,FALSE)</f>
        <v>24.97</v>
      </c>
      <c r="D1548" s="35">
        <f>VLOOKUP(A1548,'Medical Examinations'!A1546:M3888,3,FALSE)</f>
        <v>5.66</v>
      </c>
      <c r="E1548" s="35" t="str">
        <f>VLOOKUP(A1548,'Medical Examinations'!A1546:M3888,4,FALSE)</f>
        <v>No</v>
      </c>
      <c r="F1548" s="35" t="str">
        <f>VLOOKUP(A1548,'Medical Examinations'!A1546:M3888,5,FALSE)</f>
        <v>No</v>
      </c>
      <c r="G1548" s="35" t="str">
        <f>VLOOKUP(A1548,'Medical Examinations'!A1546:M3888,6,FALSE)</f>
        <v>No</v>
      </c>
      <c r="H1548" s="35">
        <f>VLOOKUP(A1548,'Medical Examinations'!$A$2:$M$2344,7,FALSE)</f>
        <v>0</v>
      </c>
      <c r="I1548" s="35" t="str">
        <f>VLOOKUP(A1548,'Medical Examinations'!A1546:M3888,8,FALSE)</f>
        <v>No</v>
      </c>
      <c r="J1548" s="35" t="str">
        <f>VLOOKUP(A1548,'Medical Examinations'!A1546:M3888,9,FALSE)</f>
        <v>NORMAL WEIGHT</v>
      </c>
      <c r="K1548" s="35" t="str">
        <f>VLOOKUP(A1548,'Medical Examinations'!A1546:M3888,10,FALSE)</f>
        <v>NORMAL</v>
      </c>
      <c r="L1548" s="47">
        <f>VLOOKUP(A1548,'Hospitalisation Details'!A547:M2889,12,FALSE)</f>
        <v>30277</v>
      </c>
      <c r="M1548" s="34">
        <f>VLOOKUP(A433,'Hospitalisation Details'!A431:M2773,6,FALSE)</f>
        <v>24180.93</v>
      </c>
      <c r="N1548" s="35" t="str">
        <f>VLOOKUP(A537,'Hospitalisation Details'!A535:M2877,7,FALSE)</f>
        <v>tier - 1</v>
      </c>
      <c r="O1548" s="35" t="str">
        <f>VLOOKUP(A549,'Hospitalisation Details'!A547:M2889,8,FALSE)</f>
        <v>tier - 1</v>
      </c>
      <c r="P1548" s="35" t="str">
        <f>VLOOKUP(A549,'Hospitalisation Details'!A547:M2889,9,FALSE)</f>
        <v>R1012</v>
      </c>
      <c r="Q1548" s="35">
        <f ca="1">VLOOKUP(A1548,'Hospitalisation Details'!A547:M2889,13,FALSE)</f>
        <v>42</v>
      </c>
      <c r="R1548" s="32"/>
    </row>
    <row r="1549" spans="1:18" ht="15.75" x14ac:dyDescent="0.25">
      <c r="A1549" s="43" t="s">
        <v>815</v>
      </c>
      <c r="B1549" s="35" t="str">
        <f>VLOOKUP(A1549,'Customer Names'!A1546:D3881,3,FALSE)</f>
        <v>Mahaney</v>
      </c>
      <c r="C1549" s="35">
        <f>VLOOKUP(A1549,'Medical Examinations'!A1547:M3889,2,FALSE)</f>
        <v>34.799999999999997</v>
      </c>
      <c r="D1549" s="35">
        <f>VLOOKUP(A1549,'Medical Examinations'!A1547:M3889,3,FALSE)</f>
        <v>4.1900000000000004</v>
      </c>
      <c r="E1549" s="35" t="str">
        <f>VLOOKUP(A1549,'Medical Examinations'!A1547:M3889,4,FALSE)</f>
        <v>No</v>
      </c>
      <c r="F1549" s="35" t="str">
        <f>VLOOKUP(A1549,'Medical Examinations'!A1547:M3889,5,FALSE)</f>
        <v>No</v>
      </c>
      <c r="G1549" s="35" t="str">
        <f>VLOOKUP(A1549,'Medical Examinations'!A1547:M3889,6,FALSE)</f>
        <v>No</v>
      </c>
      <c r="H1549" s="35">
        <f>VLOOKUP(A1549,'Medical Examinations'!$A$2:$M$2344,7,FALSE)</f>
        <v>1</v>
      </c>
      <c r="I1549" s="35" t="str">
        <f>VLOOKUP(A1549,'Medical Examinations'!A1547:M3889,8,FALSE)</f>
        <v>No</v>
      </c>
      <c r="J1549" s="35" t="str">
        <f>VLOOKUP(A1549,'Medical Examinations'!A1547:M3889,9,FALSE)</f>
        <v>OBESITY</v>
      </c>
      <c r="K1549" s="35" t="str">
        <f>VLOOKUP(A1549,'Medical Examinations'!A1547:M3889,10,FALSE)</f>
        <v>NORMAL</v>
      </c>
      <c r="L1549" s="47">
        <f>VLOOKUP(A1549,'Hospitalisation Details'!A548:M2890,12,FALSE)</f>
        <v>30960</v>
      </c>
      <c r="M1549" s="34">
        <f>VLOOKUP(A434,'Hospitalisation Details'!A432:M2774,6,FALSE)</f>
        <v>24106.91</v>
      </c>
      <c r="N1549" s="35" t="str">
        <f>VLOOKUP(A538,'Hospitalisation Details'!A536:M2878,7,FALSE)</f>
        <v>tier - 1</v>
      </c>
      <c r="O1549" s="35" t="str">
        <f>VLOOKUP(A550,'Hospitalisation Details'!A548:M2890,8,FALSE)</f>
        <v>tier - 1</v>
      </c>
      <c r="P1549" s="35" t="str">
        <f>VLOOKUP(A550,'Hospitalisation Details'!A548:M2890,9,FALSE)</f>
        <v>R1012</v>
      </c>
      <c r="Q1549" s="35">
        <f ca="1">VLOOKUP(A1549,'Hospitalisation Details'!A548:M2890,13,FALSE)</f>
        <v>40</v>
      </c>
      <c r="R1549" s="32"/>
    </row>
    <row r="1550" spans="1:18" ht="15.75" x14ac:dyDescent="0.25">
      <c r="A1550" s="42" t="s">
        <v>814</v>
      </c>
      <c r="B1550" s="35" t="str">
        <f>VLOOKUP(A1550,'Customer Names'!A1547:D3882,3,FALSE)</f>
        <v>Nolan</v>
      </c>
      <c r="C1550" s="35">
        <f>VLOOKUP(A1550,'Medical Examinations'!A1548:M3890,2,FALSE)</f>
        <v>32.965000000000003</v>
      </c>
      <c r="D1550" s="35">
        <f>VLOOKUP(A1550,'Medical Examinations'!A1548:M3890,3,FALSE)</f>
        <v>9.2100000000000009</v>
      </c>
      <c r="E1550" s="35" t="str">
        <f>VLOOKUP(A1550,'Medical Examinations'!A1548:M3890,4,FALSE)</f>
        <v>yes</v>
      </c>
      <c r="F1550" s="35" t="str">
        <f>VLOOKUP(A1550,'Medical Examinations'!A1548:M3890,5,FALSE)</f>
        <v>No</v>
      </c>
      <c r="G1550" s="35" t="str">
        <f>VLOOKUP(A1550,'Medical Examinations'!A1548:M3890,6,FALSE)</f>
        <v>No</v>
      </c>
      <c r="H1550" s="35">
        <f>VLOOKUP(A1550,'Medical Examinations'!$A$2:$M$2344,7,FALSE)</f>
        <v>0</v>
      </c>
      <c r="I1550" s="35" t="str">
        <f>VLOOKUP(A1550,'Medical Examinations'!A1548:M3890,8,FALSE)</f>
        <v>No</v>
      </c>
      <c r="J1550" s="35" t="str">
        <f>VLOOKUP(A1550,'Medical Examinations'!A1548:M3890,9,FALSE)</f>
        <v>OBESITY</v>
      </c>
      <c r="K1550" s="35" t="str">
        <f>VLOOKUP(A1550,'Medical Examinations'!A1548:M3890,10,FALSE)</f>
        <v>DIABETES</v>
      </c>
      <c r="L1550" s="47">
        <f>VLOOKUP(A1550,'Hospitalisation Details'!A549:M2891,12,FALSE)</f>
        <v>29787</v>
      </c>
      <c r="M1550" s="34">
        <f>VLOOKUP(A435,'Hospitalisation Details'!A433:M2775,6,FALSE)</f>
        <v>24059.68</v>
      </c>
      <c r="N1550" s="35" t="str">
        <f>VLOOKUP(A539,'Hospitalisation Details'!A537:M2879,7,FALSE)</f>
        <v>tier - 1</v>
      </c>
      <c r="O1550" s="35" t="str">
        <f>VLOOKUP(A551,'Hospitalisation Details'!A549:M2891,8,FALSE)</f>
        <v>tier - 2</v>
      </c>
      <c r="P1550" s="35" t="str">
        <f>VLOOKUP(A551,'Hospitalisation Details'!A549:M2891,9,FALSE)</f>
        <v>R1012</v>
      </c>
      <c r="Q1550" s="35">
        <f ca="1">VLOOKUP(A1550,'Hospitalisation Details'!A549:M2891,13,FALSE)</f>
        <v>43</v>
      </c>
      <c r="R1550" s="32"/>
    </row>
    <row r="1551" spans="1:18" ht="15.75" x14ac:dyDescent="0.25">
      <c r="A1551" s="43" t="s">
        <v>813</v>
      </c>
      <c r="B1551" s="35" t="str">
        <f>VLOOKUP(A1551,'Customer Names'!A1548:D3883,3,FALSE)</f>
        <v>Sobrino</v>
      </c>
      <c r="C1551" s="35">
        <f>VLOOKUP(A1551,'Medical Examinations'!A1549:M3891,2,FALSE)</f>
        <v>27.265000000000001</v>
      </c>
      <c r="D1551" s="35">
        <f>VLOOKUP(A1551,'Medical Examinations'!A1549:M3891,3,FALSE)</f>
        <v>5.51</v>
      </c>
      <c r="E1551" s="35" t="str">
        <f>VLOOKUP(A1551,'Medical Examinations'!A1549:M3891,4,FALSE)</f>
        <v>No</v>
      </c>
      <c r="F1551" s="35" t="str">
        <f>VLOOKUP(A1551,'Medical Examinations'!A1549:M3891,5,FALSE)</f>
        <v>No</v>
      </c>
      <c r="G1551" s="35" t="str">
        <f>VLOOKUP(A1551,'Medical Examinations'!A1549:M3891,6,FALSE)</f>
        <v>No</v>
      </c>
      <c r="H1551" s="35">
        <f>VLOOKUP(A1551,'Medical Examinations'!$A$2:$M$2344,7,FALSE)</f>
        <v>1</v>
      </c>
      <c r="I1551" s="35" t="str">
        <f>VLOOKUP(A1551,'Medical Examinations'!A1549:M3891,8,FALSE)</f>
        <v>No</v>
      </c>
      <c r="J1551" s="35" t="str">
        <f>VLOOKUP(A1551,'Medical Examinations'!A1549:M3891,9,FALSE)</f>
        <v>OVERWEIGHT</v>
      </c>
      <c r="K1551" s="35" t="str">
        <f>VLOOKUP(A1551,'Medical Examinations'!A1549:M3891,10,FALSE)</f>
        <v>NORMAL</v>
      </c>
      <c r="L1551" s="47">
        <f>VLOOKUP(A1551,'Hospitalisation Details'!A550:M2892,12,FALSE)</f>
        <v>30945</v>
      </c>
      <c r="M1551" s="34">
        <f>VLOOKUP(A436,'Hospitalisation Details'!A434:M2776,6,FALSE)</f>
        <v>23967.38</v>
      </c>
      <c r="N1551" s="35" t="str">
        <f>VLOOKUP(A540,'Hospitalisation Details'!A538:M2880,7,FALSE)</f>
        <v>tier - 1</v>
      </c>
      <c r="O1551" s="35" t="str">
        <f>VLOOKUP(A552,'Hospitalisation Details'!A550:M2892,8,FALSE)</f>
        <v>tier - 3</v>
      </c>
      <c r="P1551" s="35" t="str">
        <f>VLOOKUP(A552,'Hospitalisation Details'!A550:M2892,9,FALSE)</f>
        <v>R1023</v>
      </c>
      <c r="Q1551" s="35">
        <f ca="1">VLOOKUP(A1551,'Hospitalisation Details'!A550:M2892,13,FALSE)</f>
        <v>40</v>
      </c>
      <c r="R1551" s="32"/>
    </row>
    <row r="1552" spans="1:18" ht="15.75" x14ac:dyDescent="0.25">
      <c r="A1552" s="42" t="s">
        <v>812</v>
      </c>
      <c r="B1552" s="35" t="str">
        <f>VLOOKUP(A1552,'Customer Names'!A1549:D3884,3,FALSE)</f>
        <v>Gennaro</v>
      </c>
      <c r="C1552" s="35">
        <f>VLOOKUP(A1552,'Medical Examinations'!A1550:M3892,2,FALSE)</f>
        <v>17.059999999999999</v>
      </c>
      <c r="D1552" s="35">
        <f>VLOOKUP(A1552,'Medical Examinations'!A1550:M3892,3,FALSE)</f>
        <v>8.5</v>
      </c>
      <c r="E1552" s="35" t="str">
        <f>VLOOKUP(A1552,'Medical Examinations'!A1550:M3892,4,FALSE)</f>
        <v>No</v>
      </c>
      <c r="F1552" s="35" t="str">
        <f>VLOOKUP(A1552,'Medical Examinations'!A1550:M3892,5,FALSE)</f>
        <v>No</v>
      </c>
      <c r="G1552" s="35" t="str">
        <f>VLOOKUP(A1552,'Medical Examinations'!A1550:M3892,6,FALSE)</f>
        <v>No</v>
      </c>
      <c r="H1552" s="35">
        <f>VLOOKUP(A1552,'Medical Examinations'!$A$2:$M$2344,7,FALSE)</f>
        <v>0</v>
      </c>
      <c r="I1552" s="35" t="str">
        <f>VLOOKUP(A1552,'Medical Examinations'!A1550:M3892,8,FALSE)</f>
        <v>No</v>
      </c>
      <c r="J1552" s="35" t="str">
        <f>VLOOKUP(A1552,'Medical Examinations'!A1550:M3892,9,FALSE)</f>
        <v>UNDERWEIGHT</v>
      </c>
      <c r="K1552" s="35" t="str">
        <f>VLOOKUP(A1552,'Medical Examinations'!A1550:M3892,10,FALSE)</f>
        <v>DIABETES</v>
      </c>
      <c r="L1552" s="47">
        <f>VLOOKUP(A1552,'Hospitalisation Details'!A551:M2893,12,FALSE)</f>
        <v>25183</v>
      </c>
      <c r="M1552" s="34">
        <f>VLOOKUP(A437,'Hospitalisation Details'!A435:M2777,6,FALSE)</f>
        <v>23887.66</v>
      </c>
      <c r="N1552" s="35" t="str">
        <f>VLOOKUP(A541,'Hospitalisation Details'!A539:M2881,7,FALSE)</f>
        <v>tier - 1</v>
      </c>
      <c r="O1552" s="35" t="str">
        <f>VLOOKUP(A553,'Hospitalisation Details'!A551:M2893,8,FALSE)</f>
        <v>tier - 2</v>
      </c>
      <c r="P1552" s="35" t="str">
        <f>VLOOKUP(A553,'Hospitalisation Details'!A551:M2893,9,FALSE)</f>
        <v>R1011</v>
      </c>
      <c r="Q1552" s="35">
        <f ca="1">VLOOKUP(A1552,'Hospitalisation Details'!A551:M2893,13,FALSE)</f>
        <v>56</v>
      </c>
      <c r="R1552" s="32"/>
    </row>
    <row r="1553" spans="1:18" ht="15.75" x14ac:dyDescent="0.25">
      <c r="A1553" s="43" t="s">
        <v>811</v>
      </c>
      <c r="B1553" s="35" t="str">
        <f>VLOOKUP(A1553,'Customer Names'!A1550:D3885,3,FALSE)</f>
        <v>Mayer</v>
      </c>
      <c r="C1553" s="35">
        <f>VLOOKUP(A1553,'Medical Examinations'!A1551:M3893,2,FALSE)</f>
        <v>36.29</v>
      </c>
      <c r="D1553" s="35">
        <f>VLOOKUP(A1553,'Medical Examinations'!A1551:M3893,3,FALSE)</f>
        <v>6.23</v>
      </c>
      <c r="E1553" s="35" t="str">
        <f>VLOOKUP(A1553,'Medical Examinations'!A1551:M3893,4,FALSE)</f>
        <v>No</v>
      </c>
      <c r="F1553" s="35" t="str">
        <f>VLOOKUP(A1553,'Medical Examinations'!A1551:M3893,5,FALSE)</f>
        <v>No</v>
      </c>
      <c r="G1553" s="35" t="str">
        <f>VLOOKUP(A1553,'Medical Examinations'!A1551:M3893,6,FALSE)</f>
        <v>No</v>
      </c>
      <c r="H1553" s="35">
        <f>VLOOKUP(A1553,'Medical Examinations'!$A$2:$M$2344,7,FALSE)</f>
        <v>0</v>
      </c>
      <c r="I1553" s="35" t="str">
        <f>VLOOKUP(A1553,'Medical Examinations'!A1551:M3893,8,FALSE)</f>
        <v>No</v>
      </c>
      <c r="J1553" s="35" t="str">
        <f>VLOOKUP(A1553,'Medical Examinations'!A1551:M3893,9,FALSE)</f>
        <v>OBESITY</v>
      </c>
      <c r="K1553" s="35" t="str">
        <f>VLOOKUP(A1553,'Medical Examinations'!A1551:M3893,10,FALSE)</f>
        <v>PREDIABETES</v>
      </c>
      <c r="L1553" s="47">
        <f>VLOOKUP(A1553,'Hospitalisation Details'!A552:M2894,12,FALSE)</f>
        <v>32726</v>
      </c>
      <c r="M1553" s="34">
        <f>VLOOKUP(A438,'Hospitalisation Details'!A436:M2778,6,FALSE)</f>
        <v>23807.24</v>
      </c>
      <c r="N1553" s="35" t="str">
        <f>VLOOKUP(A542,'Hospitalisation Details'!A540:M2882,7,FALSE)</f>
        <v>tier - 1</v>
      </c>
      <c r="O1553" s="35" t="str">
        <f>VLOOKUP(A554,'Hospitalisation Details'!A552:M2894,8,FALSE)</f>
        <v>tier - 2</v>
      </c>
      <c r="P1553" s="35" t="str">
        <f>VLOOKUP(A554,'Hospitalisation Details'!A552:M2894,9,FALSE)</f>
        <v>R1013</v>
      </c>
      <c r="Q1553" s="35">
        <f ca="1">VLOOKUP(A1553,'Hospitalisation Details'!A552:M2894,13,FALSE)</f>
        <v>35</v>
      </c>
      <c r="R1553" s="32"/>
    </row>
    <row r="1554" spans="1:18" ht="15.75" x14ac:dyDescent="0.25">
      <c r="A1554" s="42" t="s">
        <v>810</v>
      </c>
      <c r="B1554" s="35" t="str">
        <f>VLOOKUP(A1554,'Customer Names'!A1551:D3886,3,FALSE)</f>
        <v>Becker</v>
      </c>
      <c r="C1554" s="35">
        <f>VLOOKUP(A1554,'Medical Examinations'!A1552:M3894,2,FALSE)</f>
        <v>28.594999999999999</v>
      </c>
      <c r="D1554" s="35">
        <f>VLOOKUP(A1554,'Medical Examinations'!A1552:M3894,3,FALSE)</f>
        <v>8.5299999999999994</v>
      </c>
      <c r="E1554" s="35" t="str">
        <f>VLOOKUP(A1554,'Medical Examinations'!A1552:M3894,4,FALSE)</f>
        <v>yes</v>
      </c>
      <c r="F1554" s="35" t="str">
        <f>VLOOKUP(A1554,'Medical Examinations'!A1552:M3894,5,FALSE)</f>
        <v>No</v>
      </c>
      <c r="G1554" s="35" t="str">
        <f>VLOOKUP(A1554,'Medical Examinations'!A1552:M3894,6,FALSE)</f>
        <v>No</v>
      </c>
      <c r="H1554" s="35">
        <f>VLOOKUP(A1554,'Medical Examinations'!$A$2:$M$2344,7,FALSE)</f>
        <v>1</v>
      </c>
      <c r="I1554" s="35" t="str">
        <f>VLOOKUP(A1554,'Medical Examinations'!A1552:M3894,8,FALSE)</f>
        <v>No</v>
      </c>
      <c r="J1554" s="35" t="str">
        <f>VLOOKUP(A1554,'Medical Examinations'!A1552:M3894,9,FALSE)</f>
        <v>OVERWEIGHT</v>
      </c>
      <c r="K1554" s="35" t="str">
        <f>VLOOKUP(A1554,'Medical Examinations'!A1552:M3894,10,FALSE)</f>
        <v>DIABETES</v>
      </c>
      <c r="L1554" s="47">
        <f>VLOOKUP(A1554,'Hospitalisation Details'!A553:M2895,12,FALSE)</f>
        <v>31764</v>
      </c>
      <c r="M1554" s="34">
        <f>VLOOKUP(A439,'Hospitalisation Details'!A437:M2779,6,FALSE)</f>
        <v>23568.27</v>
      </c>
      <c r="N1554" s="35" t="str">
        <f>VLOOKUP(A543,'Hospitalisation Details'!A541:M2883,7,FALSE)</f>
        <v>tier - 1</v>
      </c>
      <c r="O1554" s="35" t="str">
        <f>VLOOKUP(A555,'Hospitalisation Details'!A553:M2895,8,FALSE)</f>
        <v>tier - 2</v>
      </c>
      <c r="P1554" s="35" t="str">
        <f>VLOOKUP(A555,'Hospitalisation Details'!A553:M2895,9,FALSE)</f>
        <v>R1017</v>
      </c>
      <c r="Q1554" s="35">
        <f ca="1">VLOOKUP(A1554,'Hospitalisation Details'!A553:M2895,13,FALSE)</f>
        <v>38</v>
      </c>
      <c r="R1554" s="32"/>
    </row>
    <row r="1555" spans="1:18" ht="15.75" x14ac:dyDescent="0.25">
      <c r="A1555" s="43" t="s">
        <v>809</v>
      </c>
      <c r="B1555" s="35" t="str">
        <f>VLOOKUP(A1555,'Customer Names'!A1552:D3887,3,FALSE)</f>
        <v>Moore</v>
      </c>
      <c r="C1555" s="35">
        <f>VLOOKUP(A1555,'Medical Examinations'!A1553:M3895,2,FALSE)</f>
        <v>17.8</v>
      </c>
      <c r="D1555" s="35">
        <f>VLOOKUP(A1555,'Medical Examinations'!A1553:M3895,3,FALSE)</f>
        <v>5.75</v>
      </c>
      <c r="E1555" s="35" t="str">
        <f>VLOOKUP(A1555,'Medical Examinations'!A1553:M3895,4,FALSE)</f>
        <v>yes</v>
      </c>
      <c r="F1555" s="35" t="str">
        <f>VLOOKUP(A1555,'Medical Examinations'!A1553:M3895,5,FALSE)</f>
        <v>No</v>
      </c>
      <c r="G1555" s="35" t="str">
        <f>VLOOKUP(A1555,'Medical Examinations'!A1553:M3895,6,FALSE)</f>
        <v>Yes</v>
      </c>
      <c r="H1555" s="35">
        <f>VLOOKUP(A1555,'Medical Examinations'!$A$2:$M$2344,7,FALSE)</f>
        <v>1</v>
      </c>
      <c r="I1555" s="35" t="str">
        <f>VLOOKUP(A1555,'Medical Examinations'!A1553:M3895,8,FALSE)</f>
        <v>No</v>
      </c>
      <c r="J1555" s="35" t="str">
        <f>VLOOKUP(A1555,'Medical Examinations'!A1553:M3895,9,FALSE)</f>
        <v>UNDERWEIGHT</v>
      </c>
      <c r="K1555" s="35" t="str">
        <f>VLOOKUP(A1555,'Medical Examinations'!A1553:M3895,10,FALSE)</f>
        <v>PREDIABETES</v>
      </c>
      <c r="L1555" s="47">
        <f>VLOOKUP(A1555,'Hospitalisation Details'!A554:M2896,12,FALSE)</f>
        <v>25540</v>
      </c>
      <c r="M1555" s="34">
        <f>VLOOKUP(A440,'Hospitalisation Details'!A438:M2780,6,FALSE)</f>
        <v>23563.02</v>
      </c>
      <c r="N1555" s="35" t="str">
        <f>VLOOKUP(A544,'Hospitalisation Details'!A542:M2884,7,FALSE)</f>
        <v>tier - 1</v>
      </c>
      <c r="O1555" s="35" t="str">
        <f>VLOOKUP(A556,'Hospitalisation Details'!A554:M2896,8,FALSE)</f>
        <v>tier - 3</v>
      </c>
      <c r="P1555" s="35" t="str">
        <f>VLOOKUP(A556,'Hospitalisation Details'!A554:M2896,9,FALSE)</f>
        <v>R1012</v>
      </c>
      <c r="Q1555" s="35">
        <f ca="1">VLOOKUP(A1555,'Hospitalisation Details'!A554:M2896,13,FALSE)</f>
        <v>55</v>
      </c>
      <c r="R1555" s="32"/>
    </row>
    <row r="1556" spans="1:18" ht="15.75" x14ac:dyDescent="0.25">
      <c r="A1556" s="42" t="s">
        <v>808</v>
      </c>
      <c r="B1556" s="35" t="str">
        <f>VLOOKUP(A1556,'Customer Names'!A1553:D3888,3,FALSE)</f>
        <v>Platt</v>
      </c>
      <c r="C1556" s="35">
        <f>VLOOKUP(A1556,'Medical Examinations'!A1554:M3896,2,FALSE)</f>
        <v>21.4</v>
      </c>
      <c r="D1556" s="35">
        <f>VLOOKUP(A1556,'Medical Examinations'!A1554:M3896,3,FALSE)</f>
        <v>5.6</v>
      </c>
      <c r="E1556" s="35" t="str">
        <f>VLOOKUP(A1556,'Medical Examinations'!A1554:M3896,4,FALSE)</f>
        <v>No</v>
      </c>
      <c r="F1556" s="35" t="str">
        <f>VLOOKUP(A1556,'Medical Examinations'!A1554:M3896,5,FALSE)</f>
        <v>No</v>
      </c>
      <c r="G1556" s="35" t="str">
        <f>VLOOKUP(A1556,'Medical Examinations'!A1554:M3896,6,FALSE)</f>
        <v>No</v>
      </c>
      <c r="H1556" s="35">
        <f>VLOOKUP(A1556,'Medical Examinations'!$A$2:$M$2344,7,FALSE)</f>
        <v>0</v>
      </c>
      <c r="I1556" s="35" t="str">
        <f>VLOOKUP(A1556,'Medical Examinations'!A1554:M3896,8,FALSE)</f>
        <v>No</v>
      </c>
      <c r="J1556" s="35" t="str">
        <f>VLOOKUP(A1556,'Medical Examinations'!A1554:M3896,9,FALSE)</f>
        <v>NORMAL WEIGHT</v>
      </c>
      <c r="K1556" s="35" t="str">
        <f>VLOOKUP(A1556,'Medical Examinations'!A1554:M3896,10,FALSE)</f>
        <v>NORMAL</v>
      </c>
      <c r="L1556" s="47">
        <f>VLOOKUP(A1556,'Hospitalisation Details'!A555:M2897,12,FALSE)</f>
        <v>30226</v>
      </c>
      <c r="M1556" s="34">
        <f>VLOOKUP(A441,'Hospitalisation Details'!A439:M2781,6,FALSE)</f>
        <v>23401.31</v>
      </c>
      <c r="N1556" s="35" t="str">
        <f>VLOOKUP(A545,'Hospitalisation Details'!A543:M2885,7,FALSE)</f>
        <v>tier - 1</v>
      </c>
      <c r="O1556" s="35" t="str">
        <f>VLOOKUP(A557,'Hospitalisation Details'!A555:M2897,8,FALSE)</f>
        <v>tier - 2</v>
      </c>
      <c r="P1556" s="35" t="str">
        <f>VLOOKUP(A557,'Hospitalisation Details'!A555:M2897,9,FALSE)</f>
        <v>R1024</v>
      </c>
      <c r="Q1556" s="35">
        <f ca="1">VLOOKUP(A1556,'Hospitalisation Details'!A555:M2897,13,FALSE)</f>
        <v>42</v>
      </c>
      <c r="R1556" s="32"/>
    </row>
    <row r="1557" spans="1:18" ht="15.75" x14ac:dyDescent="0.25">
      <c r="A1557" s="43" t="s">
        <v>807</v>
      </c>
      <c r="B1557" s="35" t="str">
        <f>VLOOKUP(A1557,'Customer Names'!A1554:D3889,3,FALSE)</f>
        <v>Brodeur</v>
      </c>
      <c r="C1557" s="35">
        <f>VLOOKUP(A1557,'Medical Examinations'!A1555:M3897,2,FALSE)</f>
        <v>23.01</v>
      </c>
      <c r="D1557" s="35">
        <f>VLOOKUP(A1557,'Medical Examinations'!A1555:M3897,3,FALSE)</f>
        <v>4.68</v>
      </c>
      <c r="E1557" s="35" t="str">
        <f>VLOOKUP(A1557,'Medical Examinations'!A1555:M3897,4,FALSE)</f>
        <v>No</v>
      </c>
      <c r="F1557" s="35" t="str">
        <f>VLOOKUP(A1557,'Medical Examinations'!A1555:M3897,5,FALSE)</f>
        <v>No</v>
      </c>
      <c r="G1557" s="35" t="str">
        <f>VLOOKUP(A1557,'Medical Examinations'!A1555:M3897,6,FALSE)</f>
        <v>No</v>
      </c>
      <c r="H1557" s="35">
        <f>VLOOKUP(A1557,'Medical Examinations'!$A$2:$M$2344,7,FALSE)</f>
        <v>0</v>
      </c>
      <c r="I1557" s="35" t="str">
        <f>VLOOKUP(A1557,'Medical Examinations'!A1555:M3897,8,FALSE)</f>
        <v>No</v>
      </c>
      <c r="J1557" s="35" t="str">
        <f>VLOOKUP(A1557,'Medical Examinations'!A1555:M3897,9,FALSE)</f>
        <v>NORMAL WEIGHT</v>
      </c>
      <c r="K1557" s="35" t="str">
        <f>VLOOKUP(A1557,'Medical Examinations'!A1555:M3897,10,FALSE)</f>
        <v>NORMAL</v>
      </c>
      <c r="L1557" s="47">
        <f>VLOOKUP(A1557,'Hospitalisation Details'!A556:M2898,12,FALSE)</f>
        <v>30175</v>
      </c>
      <c r="M1557" s="34">
        <f>VLOOKUP(A442,'Hospitalisation Details'!A440:M2782,6,FALSE)</f>
        <v>23306.55</v>
      </c>
      <c r="N1557" s="35" t="str">
        <f>VLOOKUP(A546,'Hospitalisation Details'!A544:M2886,7,FALSE)</f>
        <v>tier - 1</v>
      </c>
      <c r="O1557" s="35" t="str">
        <f>VLOOKUP(A558,'Hospitalisation Details'!A556:M2898,8,FALSE)</f>
        <v>tier - 2</v>
      </c>
      <c r="P1557" s="35" t="str">
        <f>VLOOKUP(A558,'Hospitalisation Details'!A556:M2898,9,FALSE)</f>
        <v>R1012</v>
      </c>
      <c r="Q1557" s="35">
        <f ca="1">VLOOKUP(A1557,'Hospitalisation Details'!A556:M2898,13,FALSE)</f>
        <v>42</v>
      </c>
      <c r="R1557" s="32"/>
    </row>
    <row r="1558" spans="1:18" ht="15.75" x14ac:dyDescent="0.25">
      <c r="A1558" s="42" t="s">
        <v>806</v>
      </c>
      <c r="B1558" s="35" t="str">
        <f>VLOOKUP(A1558,'Customer Names'!A1555:D3890,3,FALSE)</f>
        <v>Knight Pech</v>
      </c>
      <c r="C1558" s="35">
        <f>VLOOKUP(A1558,'Medical Examinations'!A1556:M3898,2,FALSE)</f>
        <v>19.86</v>
      </c>
      <c r="D1558" s="35">
        <f>VLOOKUP(A1558,'Medical Examinations'!A1556:M3898,3,FALSE)</f>
        <v>5.62</v>
      </c>
      <c r="E1558" s="35" t="str">
        <f>VLOOKUP(A1558,'Medical Examinations'!A1556:M3898,4,FALSE)</f>
        <v>yes</v>
      </c>
      <c r="F1558" s="35" t="str">
        <f>VLOOKUP(A1558,'Medical Examinations'!A1556:M3898,5,FALSE)</f>
        <v>No</v>
      </c>
      <c r="G1558" s="35" t="str">
        <f>VLOOKUP(A1558,'Medical Examinations'!A1556:M3898,6,FALSE)</f>
        <v>No</v>
      </c>
      <c r="H1558" s="35">
        <f>VLOOKUP(A1558,'Medical Examinations'!$A$2:$M$2344,7,FALSE)</f>
        <v>0</v>
      </c>
      <c r="I1558" s="35" t="str">
        <f>VLOOKUP(A1558,'Medical Examinations'!A1556:M3898,8,FALSE)</f>
        <v>No</v>
      </c>
      <c r="J1558" s="35" t="str">
        <f>VLOOKUP(A1558,'Medical Examinations'!A1556:M3898,9,FALSE)</f>
        <v>NORMAL WEIGHT</v>
      </c>
      <c r="K1558" s="35" t="str">
        <f>VLOOKUP(A1558,'Medical Examinations'!A1556:M3898,10,FALSE)</f>
        <v>NORMAL</v>
      </c>
      <c r="L1558" s="47">
        <f>VLOOKUP(A1558,'Hospitalisation Details'!A557:M2899,12,FALSE)</f>
        <v>28056</v>
      </c>
      <c r="M1558" s="34">
        <f>VLOOKUP(A443,'Hospitalisation Details'!A441:M2783,6,FALSE)</f>
        <v>23288.93</v>
      </c>
      <c r="N1558" s="35" t="str">
        <f>VLOOKUP(A547,'Hospitalisation Details'!A545:M2887,7,FALSE)</f>
        <v>tier - 1</v>
      </c>
      <c r="O1558" s="35" t="str">
        <f>VLOOKUP(A559,'Hospitalisation Details'!A557:M2899,8,FALSE)</f>
        <v>tier - 2</v>
      </c>
      <c r="P1558" s="35" t="str">
        <f>VLOOKUP(A559,'Hospitalisation Details'!A557:M2899,9,FALSE)</f>
        <v>R1012</v>
      </c>
      <c r="Q1558" s="35">
        <f ca="1">VLOOKUP(A1558,'Hospitalisation Details'!A557:M2899,13,FALSE)</f>
        <v>48</v>
      </c>
      <c r="R1558" s="32"/>
    </row>
    <row r="1559" spans="1:18" ht="15.75" x14ac:dyDescent="0.25">
      <c r="A1559" s="43" t="s">
        <v>805</v>
      </c>
      <c r="B1559" s="35" t="str">
        <f>VLOOKUP(A1559,'Customer Names'!A1556:D3891,3,FALSE)</f>
        <v>Richter</v>
      </c>
      <c r="C1559" s="35">
        <f>VLOOKUP(A1559,'Medical Examinations'!A1557:M3899,2,FALSE)</f>
        <v>33.58</v>
      </c>
      <c r="D1559" s="35">
        <f>VLOOKUP(A1559,'Medical Examinations'!A1557:M3899,3,FALSE)</f>
        <v>5.08</v>
      </c>
      <c r="E1559" s="35" t="str">
        <f>VLOOKUP(A1559,'Medical Examinations'!A1557:M3899,4,FALSE)</f>
        <v>No</v>
      </c>
      <c r="F1559" s="35" t="str">
        <f>VLOOKUP(A1559,'Medical Examinations'!A1557:M3899,5,FALSE)</f>
        <v>No</v>
      </c>
      <c r="G1559" s="35" t="str">
        <f>VLOOKUP(A1559,'Medical Examinations'!A1557:M3899,6,FALSE)</f>
        <v>No</v>
      </c>
      <c r="H1559" s="35">
        <f>VLOOKUP(A1559,'Medical Examinations'!$A$2:$M$2344,7,FALSE)</f>
        <v>0</v>
      </c>
      <c r="I1559" s="35" t="str">
        <f>VLOOKUP(A1559,'Medical Examinations'!A1557:M3899,8,FALSE)</f>
        <v>No</v>
      </c>
      <c r="J1559" s="35" t="str">
        <f>VLOOKUP(A1559,'Medical Examinations'!A1557:M3899,9,FALSE)</f>
        <v>OBESITY</v>
      </c>
      <c r="K1559" s="35" t="str">
        <f>VLOOKUP(A1559,'Medical Examinations'!A1557:M3899,10,FALSE)</f>
        <v>NORMAL</v>
      </c>
      <c r="L1559" s="47">
        <f>VLOOKUP(A1559,'Hospitalisation Details'!A558:M2900,12,FALSE)</f>
        <v>34522</v>
      </c>
      <c r="M1559" s="34">
        <f>VLOOKUP(A444,'Hospitalisation Details'!A442:M2784,6,FALSE)</f>
        <v>23244.79</v>
      </c>
      <c r="N1559" s="35" t="str">
        <f>VLOOKUP(A548,'Hospitalisation Details'!A546:M2888,7,FALSE)</f>
        <v>tier - 1</v>
      </c>
      <c r="O1559" s="35" t="str">
        <f>VLOOKUP(A560,'Hospitalisation Details'!A558:M2900,8,FALSE)</f>
        <v>tier - 2</v>
      </c>
      <c r="P1559" s="35" t="str">
        <f>VLOOKUP(A560,'Hospitalisation Details'!A558:M2900,9,FALSE)</f>
        <v>R1012</v>
      </c>
      <c r="Q1559" s="35">
        <f ca="1">VLOOKUP(A1559,'Hospitalisation Details'!A558:M2900,13,FALSE)</f>
        <v>30</v>
      </c>
      <c r="R1559" s="32"/>
    </row>
    <row r="1560" spans="1:18" ht="15.75" x14ac:dyDescent="0.25">
      <c r="A1560" s="42" t="s">
        <v>804</v>
      </c>
      <c r="B1560" s="35" t="str">
        <f>VLOOKUP(A1560,'Customer Names'!A1557:D3892,3,FALSE)</f>
        <v>Jubinski</v>
      </c>
      <c r="C1560" s="35">
        <f>VLOOKUP(A1560,'Medical Examinations'!A1558:M3900,2,FALSE)</f>
        <v>29.81</v>
      </c>
      <c r="D1560" s="35">
        <f>VLOOKUP(A1560,'Medical Examinations'!A1558:M3900,3,FALSE)</f>
        <v>5.28</v>
      </c>
      <c r="E1560" s="35" t="str">
        <f>VLOOKUP(A1560,'Medical Examinations'!A1558:M3900,4,FALSE)</f>
        <v>No</v>
      </c>
      <c r="F1560" s="35" t="str">
        <f>VLOOKUP(A1560,'Medical Examinations'!A1558:M3900,5,FALSE)</f>
        <v>No</v>
      </c>
      <c r="G1560" s="35" t="str">
        <f>VLOOKUP(A1560,'Medical Examinations'!A1558:M3900,6,FALSE)</f>
        <v>No</v>
      </c>
      <c r="H1560" s="35">
        <f>VLOOKUP(A1560,'Medical Examinations'!$A$2:$M$2344,7,FALSE)</f>
        <v>0</v>
      </c>
      <c r="I1560" s="35" t="str">
        <f>VLOOKUP(A1560,'Medical Examinations'!A1558:M3900,8,FALSE)</f>
        <v>No</v>
      </c>
      <c r="J1560" s="35" t="str">
        <f>VLOOKUP(A1560,'Medical Examinations'!A1558:M3900,9,FALSE)</f>
        <v>OVERWEIGHT</v>
      </c>
      <c r="K1560" s="35" t="str">
        <f>VLOOKUP(A1560,'Medical Examinations'!A1558:M3900,10,FALSE)</f>
        <v>NORMAL</v>
      </c>
      <c r="L1560" s="47">
        <f>VLOOKUP(A1560,'Hospitalisation Details'!A559:M2901,12,FALSE)</f>
        <v>30191</v>
      </c>
      <c r="M1560" s="34">
        <f>VLOOKUP(A445,'Hospitalisation Details'!A443:M2785,6,FALSE)</f>
        <v>23241.47</v>
      </c>
      <c r="N1560" s="35" t="str">
        <f>VLOOKUP(A549,'Hospitalisation Details'!A547:M2889,7,FALSE)</f>
        <v>tier - 1</v>
      </c>
      <c r="O1560" s="35" t="str">
        <f>VLOOKUP(A561,'Hospitalisation Details'!A559:M2901,8,FALSE)</f>
        <v>tier - 3</v>
      </c>
      <c r="P1560" s="35" t="str">
        <f>VLOOKUP(A561,'Hospitalisation Details'!A559:M2901,9,FALSE)</f>
        <v>R1012</v>
      </c>
      <c r="Q1560" s="35">
        <f ca="1">VLOOKUP(A1560,'Hospitalisation Details'!A559:M2901,13,FALSE)</f>
        <v>42</v>
      </c>
      <c r="R1560" s="32"/>
    </row>
    <row r="1561" spans="1:18" ht="15.75" x14ac:dyDescent="0.25">
      <c r="A1561" s="43" t="s">
        <v>803</v>
      </c>
      <c r="B1561" s="35" t="str">
        <f>VLOOKUP(A1561,'Customer Names'!A1558:D3893,3,FALSE)</f>
        <v>Wall</v>
      </c>
      <c r="C1561" s="35">
        <f>VLOOKUP(A1561,'Medical Examinations'!A1559:M3901,2,FALSE)</f>
        <v>27.4</v>
      </c>
      <c r="D1561" s="35">
        <f>VLOOKUP(A1561,'Medical Examinations'!A1559:M3901,3,FALSE)</f>
        <v>4.6100000000000003</v>
      </c>
      <c r="E1561" s="35" t="str">
        <f>VLOOKUP(A1561,'Medical Examinations'!A1559:M3901,4,FALSE)</f>
        <v>No</v>
      </c>
      <c r="F1561" s="35" t="str">
        <f>VLOOKUP(A1561,'Medical Examinations'!A1559:M3901,5,FALSE)</f>
        <v>No</v>
      </c>
      <c r="G1561" s="35" t="str">
        <f>VLOOKUP(A1561,'Medical Examinations'!A1559:M3901,6,FALSE)</f>
        <v>No</v>
      </c>
      <c r="H1561" s="35">
        <f>VLOOKUP(A1561,'Medical Examinations'!$A$2:$M$2344,7,FALSE)</f>
        <v>0</v>
      </c>
      <c r="I1561" s="35" t="str">
        <f>VLOOKUP(A1561,'Medical Examinations'!A1559:M3901,8,FALSE)</f>
        <v>No</v>
      </c>
      <c r="J1561" s="35" t="str">
        <f>VLOOKUP(A1561,'Medical Examinations'!A1559:M3901,9,FALSE)</f>
        <v>OVERWEIGHT</v>
      </c>
      <c r="K1561" s="35" t="str">
        <f>VLOOKUP(A1561,'Medical Examinations'!A1559:M3901,10,FALSE)</f>
        <v>NORMAL</v>
      </c>
      <c r="L1561" s="47">
        <f>VLOOKUP(A1561,'Hospitalisation Details'!A560:M2902,12,FALSE)</f>
        <v>30233</v>
      </c>
      <c r="M1561" s="34">
        <f>VLOOKUP(A446,'Hospitalisation Details'!A444:M2786,6,FALSE)</f>
        <v>23082.959999999999</v>
      </c>
      <c r="N1561" s="35" t="str">
        <f>VLOOKUP(A550,'Hospitalisation Details'!A548:M2890,7,FALSE)</f>
        <v>tier - 1</v>
      </c>
      <c r="O1561" s="35" t="str">
        <f>VLOOKUP(A562,'Hospitalisation Details'!A560:M2902,8,FALSE)</f>
        <v>tier - 1</v>
      </c>
      <c r="P1561" s="35" t="str">
        <f>VLOOKUP(A562,'Hospitalisation Details'!A560:M2902,9,FALSE)</f>
        <v>R1012</v>
      </c>
      <c r="Q1561" s="35">
        <f ca="1">VLOOKUP(A1561,'Hospitalisation Details'!A560:M2902,13,FALSE)</f>
        <v>42</v>
      </c>
      <c r="R1561" s="32"/>
    </row>
    <row r="1562" spans="1:18" ht="15.75" x14ac:dyDescent="0.25">
      <c r="A1562" s="42" t="s">
        <v>802</v>
      </c>
      <c r="B1562" s="35" t="str">
        <f>VLOOKUP(A1562,'Customer Names'!A1559:D3894,3,FALSE)</f>
        <v>McKay</v>
      </c>
      <c r="C1562" s="35">
        <f>VLOOKUP(A1562,'Medical Examinations'!A1560:M3902,2,FALSE)</f>
        <v>17.98</v>
      </c>
      <c r="D1562" s="35">
        <f>VLOOKUP(A1562,'Medical Examinations'!A1560:M3902,3,FALSE)</f>
        <v>6.57</v>
      </c>
      <c r="E1562" s="35" t="str">
        <f>VLOOKUP(A1562,'Medical Examinations'!A1560:M3902,4,FALSE)</f>
        <v>yes</v>
      </c>
      <c r="F1562" s="35" t="str">
        <f>VLOOKUP(A1562,'Medical Examinations'!A1560:M3902,5,FALSE)</f>
        <v>No</v>
      </c>
      <c r="G1562" s="35" t="str">
        <f>VLOOKUP(A1562,'Medical Examinations'!A1560:M3902,6,FALSE)</f>
        <v>No</v>
      </c>
      <c r="H1562" s="35">
        <f>VLOOKUP(A1562,'Medical Examinations'!$A$2:$M$2344,7,FALSE)</f>
        <v>2</v>
      </c>
      <c r="I1562" s="35" t="str">
        <f>VLOOKUP(A1562,'Medical Examinations'!A1560:M3902,8,FALSE)</f>
        <v>No</v>
      </c>
      <c r="J1562" s="35" t="str">
        <f>VLOOKUP(A1562,'Medical Examinations'!A1560:M3902,9,FALSE)</f>
        <v>UNDERWEIGHT</v>
      </c>
      <c r="K1562" s="35" t="str">
        <f>VLOOKUP(A1562,'Medical Examinations'!A1560:M3902,10,FALSE)</f>
        <v>DIABETES</v>
      </c>
      <c r="L1562" s="47">
        <f>VLOOKUP(A1562,'Hospitalisation Details'!A561:M2903,12,FALSE)</f>
        <v>25903</v>
      </c>
      <c r="M1562" s="34">
        <f>VLOOKUP(A447,'Hospitalisation Details'!A445:M2787,6,FALSE)</f>
        <v>23065.42</v>
      </c>
      <c r="N1562" s="35" t="str">
        <f>VLOOKUP(A551,'Hospitalisation Details'!A549:M2891,7,FALSE)</f>
        <v>tier - 1</v>
      </c>
      <c r="O1562" s="35" t="str">
        <f>VLOOKUP(A563,'Hospitalisation Details'!A561:M2903,8,FALSE)</f>
        <v>tier - 3</v>
      </c>
      <c r="P1562" s="35" t="str">
        <f>VLOOKUP(A563,'Hospitalisation Details'!A561:M2903,9,FALSE)</f>
        <v>R1013</v>
      </c>
      <c r="Q1562" s="35">
        <f ca="1">VLOOKUP(A1562,'Hospitalisation Details'!A561:M2903,13,FALSE)</f>
        <v>54</v>
      </c>
      <c r="R1562" s="32"/>
    </row>
    <row r="1563" spans="1:18" ht="15.75" x14ac:dyDescent="0.25">
      <c r="A1563" s="43" t="s">
        <v>801</v>
      </c>
      <c r="B1563" s="35" t="str">
        <f>VLOOKUP(A1563,'Customer Names'!A1560:D3895,3,FALSE)</f>
        <v>Oh</v>
      </c>
      <c r="C1563" s="35">
        <f>VLOOKUP(A1563,'Medical Examinations'!A1561:M3903,2,FALSE)</f>
        <v>37.9</v>
      </c>
      <c r="D1563" s="35">
        <f>VLOOKUP(A1563,'Medical Examinations'!A1561:M3903,3,FALSE)</f>
        <v>5.83</v>
      </c>
      <c r="E1563" s="35" t="str">
        <f>VLOOKUP(A1563,'Medical Examinations'!A1561:M3903,4,FALSE)</f>
        <v>No</v>
      </c>
      <c r="F1563" s="35" t="str">
        <f>VLOOKUP(A1563,'Medical Examinations'!A1561:M3903,5,FALSE)</f>
        <v>No</v>
      </c>
      <c r="G1563" s="35" t="str">
        <f>VLOOKUP(A1563,'Medical Examinations'!A1561:M3903,6,FALSE)</f>
        <v>No</v>
      </c>
      <c r="H1563" s="35">
        <f>VLOOKUP(A1563,'Medical Examinations'!$A$2:$M$2344,7,FALSE)</f>
        <v>0</v>
      </c>
      <c r="I1563" s="35" t="str">
        <f>VLOOKUP(A1563,'Medical Examinations'!A1561:M3903,8,FALSE)</f>
        <v>No</v>
      </c>
      <c r="J1563" s="35" t="str">
        <f>VLOOKUP(A1563,'Medical Examinations'!A1561:M3903,9,FALSE)</f>
        <v>OBESITY</v>
      </c>
      <c r="K1563" s="35" t="str">
        <f>VLOOKUP(A1563,'Medical Examinations'!A1561:M3903,10,FALSE)</f>
        <v>PREDIABETES</v>
      </c>
      <c r="L1563" s="47">
        <f>VLOOKUP(A1563,'Hospitalisation Details'!A562:M2904,12,FALSE)</f>
        <v>29380</v>
      </c>
      <c r="M1563" s="34">
        <f>VLOOKUP(A448,'Hospitalisation Details'!A446:M2788,6,FALSE)</f>
        <v>23045.57</v>
      </c>
      <c r="N1563" s="35" t="str">
        <f>VLOOKUP(A552,'Hospitalisation Details'!A550:M2892,7,FALSE)</f>
        <v>tier - 1</v>
      </c>
      <c r="O1563" s="35" t="str">
        <f>VLOOKUP(A564,'Hospitalisation Details'!A562:M2904,8,FALSE)</f>
        <v>tier - 3</v>
      </c>
      <c r="P1563" s="35" t="str">
        <f>VLOOKUP(A564,'Hospitalisation Details'!A562:M2904,9,FALSE)</f>
        <v>R1013</v>
      </c>
      <c r="Q1563" s="35">
        <f ca="1">VLOOKUP(A1563,'Hospitalisation Details'!A562:M2904,13,FALSE)</f>
        <v>44</v>
      </c>
      <c r="R1563" s="32"/>
    </row>
    <row r="1564" spans="1:18" ht="15.75" x14ac:dyDescent="0.25">
      <c r="A1564" s="42" t="s">
        <v>800</v>
      </c>
      <c r="B1564" s="35" t="str">
        <f>VLOOKUP(A1564,'Customer Names'!A1561:D3896,3,FALSE)</f>
        <v>Kessell</v>
      </c>
      <c r="C1564" s="35">
        <f>VLOOKUP(A1564,'Medical Examinations'!A1562:M3904,2,FALSE)</f>
        <v>25.27</v>
      </c>
      <c r="D1564" s="35">
        <f>VLOOKUP(A1564,'Medical Examinations'!A1562:M3904,3,FALSE)</f>
        <v>6.98</v>
      </c>
      <c r="E1564" s="35" t="str">
        <f>VLOOKUP(A1564,'Medical Examinations'!A1562:M3904,4,FALSE)</f>
        <v>yes</v>
      </c>
      <c r="F1564" s="35" t="str">
        <f>VLOOKUP(A1564,'Medical Examinations'!A1562:M3904,5,FALSE)</f>
        <v>No</v>
      </c>
      <c r="G1564" s="35" t="str">
        <f>VLOOKUP(A1564,'Medical Examinations'!A1562:M3904,6,FALSE)</f>
        <v>No</v>
      </c>
      <c r="H1564" s="35">
        <f>VLOOKUP(A1564,'Medical Examinations'!$A$2:$M$2344,7,FALSE)</f>
        <v>0</v>
      </c>
      <c r="I1564" s="35" t="str">
        <f>VLOOKUP(A1564,'Medical Examinations'!A1562:M3904,8,FALSE)</f>
        <v>No</v>
      </c>
      <c r="J1564" s="35" t="str">
        <f>VLOOKUP(A1564,'Medical Examinations'!A1562:M3904,9,FALSE)</f>
        <v>OVERWEIGHT</v>
      </c>
      <c r="K1564" s="35" t="str">
        <f>VLOOKUP(A1564,'Medical Examinations'!A1562:M3904,10,FALSE)</f>
        <v>DIABETES</v>
      </c>
      <c r="L1564" s="47">
        <f>VLOOKUP(A1564,'Hospitalisation Details'!A563:M2905,12,FALSE)</f>
        <v>29794</v>
      </c>
      <c r="M1564" s="34">
        <f>VLOOKUP(A449,'Hospitalisation Details'!A447:M2789,6,FALSE)</f>
        <v>22493.66</v>
      </c>
      <c r="N1564" s="35" t="str">
        <f>VLOOKUP(A553,'Hospitalisation Details'!A551:M2893,7,FALSE)</f>
        <v>tier - 1</v>
      </c>
      <c r="O1564" s="35" t="str">
        <f>VLOOKUP(A565,'Hospitalisation Details'!A563:M2905,8,FALSE)</f>
        <v>tier - 3</v>
      </c>
      <c r="P1564" s="35" t="str">
        <f>VLOOKUP(A565,'Hospitalisation Details'!A563:M2905,9,FALSE)</f>
        <v>R1012</v>
      </c>
      <c r="Q1564" s="35">
        <f ca="1">VLOOKUP(A1564,'Hospitalisation Details'!A563:M2905,13,FALSE)</f>
        <v>43</v>
      </c>
      <c r="R1564" s="32"/>
    </row>
    <row r="1565" spans="1:18" ht="15.75" x14ac:dyDescent="0.25">
      <c r="A1565" s="43" t="s">
        <v>799</v>
      </c>
      <c r="B1565" s="35" t="str">
        <f>VLOOKUP(A1565,'Customer Names'!A1562:D3897,3,FALSE)</f>
        <v>Hidalgo Zambrano</v>
      </c>
      <c r="C1565" s="35">
        <f>VLOOKUP(A1565,'Medical Examinations'!A1563:M3905,2,FALSE)</f>
        <v>29.26</v>
      </c>
      <c r="D1565" s="35">
        <f>VLOOKUP(A1565,'Medical Examinations'!A1563:M3905,3,FALSE)</f>
        <v>4.03</v>
      </c>
      <c r="E1565" s="35" t="str">
        <f>VLOOKUP(A1565,'Medical Examinations'!A1563:M3905,4,FALSE)</f>
        <v>No</v>
      </c>
      <c r="F1565" s="35" t="str">
        <f>VLOOKUP(A1565,'Medical Examinations'!A1563:M3905,5,FALSE)</f>
        <v>No</v>
      </c>
      <c r="G1565" s="35" t="str">
        <f>VLOOKUP(A1565,'Medical Examinations'!A1563:M3905,6,FALSE)</f>
        <v>No</v>
      </c>
      <c r="H1565" s="35">
        <f>VLOOKUP(A1565,'Medical Examinations'!$A$2:$M$2344,7,FALSE)</f>
        <v>1</v>
      </c>
      <c r="I1565" s="35" t="str">
        <f>VLOOKUP(A1565,'Medical Examinations'!A1563:M3905,8,FALSE)</f>
        <v>No</v>
      </c>
      <c r="J1565" s="35" t="str">
        <f>VLOOKUP(A1565,'Medical Examinations'!A1563:M3905,9,FALSE)</f>
        <v>OVERWEIGHT</v>
      </c>
      <c r="K1565" s="35" t="str">
        <f>VLOOKUP(A1565,'Medical Examinations'!A1563:M3905,10,FALSE)</f>
        <v>NORMAL</v>
      </c>
      <c r="L1565" s="47">
        <f>VLOOKUP(A1565,'Hospitalisation Details'!A564:M2906,12,FALSE)</f>
        <v>30987</v>
      </c>
      <c r="M1565" s="34">
        <f>VLOOKUP(A450,'Hospitalisation Details'!A448:M2790,6,FALSE)</f>
        <v>22478.6</v>
      </c>
      <c r="N1565" s="35" t="str">
        <f>VLOOKUP(A554,'Hospitalisation Details'!A552:M2894,7,FALSE)</f>
        <v>tier - 1</v>
      </c>
      <c r="O1565" s="35" t="str">
        <f>VLOOKUP(A566,'Hospitalisation Details'!A564:M2906,8,FALSE)</f>
        <v>tier - 1</v>
      </c>
      <c r="P1565" s="35" t="str">
        <f>VLOOKUP(A566,'Hospitalisation Details'!A564:M2906,9,FALSE)</f>
        <v>R1012</v>
      </c>
      <c r="Q1565" s="35">
        <f ca="1">VLOOKUP(A1565,'Hospitalisation Details'!A564:M2906,13,FALSE)</f>
        <v>40</v>
      </c>
      <c r="R1565" s="32"/>
    </row>
    <row r="1566" spans="1:18" ht="15.75" x14ac:dyDescent="0.25">
      <c r="A1566" s="42" t="s">
        <v>798</v>
      </c>
      <c r="B1566" s="35" t="str">
        <f>VLOOKUP(A1566,'Customer Names'!A1563:D3898,3,FALSE)</f>
        <v>Caprario</v>
      </c>
      <c r="C1566" s="35">
        <f>VLOOKUP(A1566,'Medical Examinations'!A1564:M3906,2,FALSE)</f>
        <v>27.835000000000001</v>
      </c>
      <c r="D1566" s="35">
        <f>VLOOKUP(A1566,'Medical Examinations'!A1564:M3906,3,FALSE)</f>
        <v>4.5599999999999996</v>
      </c>
      <c r="E1566" s="35" t="str">
        <f>VLOOKUP(A1566,'Medical Examinations'!A1564:M3906,4,FALSE)</f>
        <v>No</v>
      </c>
      <c r="F1566" s="35" t="str">
        <f>VLOOKUP(A1566,'Medical Examinations'!A1564:M3906,5,FALSE)</f>
        <v>No</v>
      </c>
      <c r="G1566" s="35" t="str">
        <f>VLOOKUP(A1566,'Medical Examinations'!A1564:M3906,6,FALSE)</f>
        <v>No</v>
      </c>
      <c r="H1566" s="35">
        <f>VLOOKUP(A1566,'Medical Examinations'!$A$2:$M$2344,7,FALSE)</f>
        <v>1</v>
      </c>
      <c r="I1566" s="35" t="str">
        <f>VLOOKUP(A1566,'Medical Examinations'!A1564:M3906,8,FALSE)</f>
        <v>No</v>
      </c>
      <c r="J1566" s="35" t="str">
        <f>VLOOKUP(A1566,'Medical Examinations'!A1564:M3906,9,FALSE)</f>
        <v>OVERWEIGHT</v>
      </c>
      <c r="K1566" s="35" t="str">
        <f>VLOOKUP(A1566,'Medical Examinations'!A1564:M3906,10,FALSE)</f>
        <v>NORMAL</v>
      </c>
      <c r="L1566" s="47">
        <f>VLOOKUP(A1566,'Hospitalisation Details'!A565:M2907,12,FALSE)</f>
        <v>30920</v>
      </c>
      <c r="M1566" s="34">
        <f>VLOOKUP(A451,'Hospitalisation Details'!A449:M2791,6,FALSE)</f>
        <v>22462.04</v>
      </c>
      <c r="N1566" s="35" t="str">
        <f>VLOOKUP(A555,'Hospitalisation Details'!A553:M2895,7,FALSE)</f>
        <v>tier - 1</v>
      </c>
      <c r="O1566" s="35" t="str">
        <f>VLOOKUP(A567,'Hospitalisation Details'!A565:M2907,8,FALSE)</f>
        <v>tier - 2</v>
      </c>
      <c r="P1566" s="35" t="str">
        <f>VLOOKUP(A567,'Hospitalisation Details'!A565:M2907,9,FALSE)</f>
        <v>R1012</v>
      </c>
      <c r="Q1566" s="35">
        <f ca="1">VLOOKUP(A1566,'Hospitalisation Details'!A565:M2907,13,FALSE)</f>
        <v>40</v>
      </c>
      <c r="R1566" s="32"/>
    </row>
    <row r="1567" spans="1:18" ht="15.75" x14ac:dyDescent="0.25">
      <c r="A1567" s="43" t="s">
        <v>797</v>
      </c>
      <c r="B1567" s="35" t="str">
        <f>VLOOKUP(A1567,'Customer Names'!A1564:D3899,3,FALSE)</f>
        <v>Ryan</v>
      </c>
      <c r="C1567" s="35">
        <f>VLOOKUP(A1567,'Medical Examinations'!A1565:M3907,2,FALSE)</f>
        <v>46.53</v>
      </c>
      <c r="D1567" s="35">
        <f>VLOOKUP(A1567,'Medical Examinations'!A1565:M3907,3,FALSE)</f>
        <v>5.38</v>
      </c>
      <c r="E1567" s="35" t="str">
        <f>VLOOKUP(A1567,'Medical Examinations'!A1565:M3907,4,FALSE)</f>
        <v>yes</v>
      </c>
      <c r="F1567" s="35" t="str">
        <f>VLOOKUP(A1567,'Medical Examinations'!A1565:M3907,5,FALSE)</f>
        <v>No</v>
      </c>
      <c r="G1567" s="35" t="str">
        <f>VLOOKUP(A1567,'Medical Examinations'!A1565:M3907,6,FALSE)</f>
        <v>No</v>
      </c>
      <c r="H1567" s="35">
        <f>VLOOKUP(A1567,'Medical Examinations'!$A$2:$M$2344,7,FALSE)</f>
        <v>0</v>
      </c>
      <c r="I1567" s="35" t="str">
        <f>VLOOKUP(A1567,'Medical Examinations'!A1565:M3907,8,FALSE)</f>
        <v>No</v>
      </c>
      <c r="J1567" s="35" t="str">
        <f>VLOOKUP(A1567,'Medical Examinations'!A1565:M3907,9,FALSE)</f>
        <v>OBESITY</v>
      </c>
      <c r="K1567" s="35" t="str">
        <f>VLOOKUP(A1567,'Medical Examinations'!A1565:M3907,10,FALSE)</f>
        <v>NORMAL</v>
      </c>
      <c r="L1567" s="47">
        <f>VLOOKUP(A1567,'Hospitalisation Details'!A566:M2908,12,FALSE)</f>
        <v>31250</v>
      </c>
      <c r="M1567" s="34">
        <f>VLOOKUP(A452,'Hospitalisation Details'!A450:M2792,6,FALSE)</f>
        <v>22412.65</v>
      </c>
      <c r="N1567" s="35" t="str">
        <f>VLOOKUP(A556,'Hospitalisation Details'!A554:M2896,7,FALSE)</f>
        <v>tier - 1</v>
      </c>
      <c r="O1567" s="35" t="str">
        <f>VLOOKUP(A568,'Hospitalisation Details'!A566:M2908,8,FALSE)</f>
        <v>tier - 1</v>
      </c>
      <c r="P1567" s="35" t="str">
        <f>VLOOKUP(A568,'Hospitalisation Details'!A566:M2908,9,FALSE)</f>
        <v>R1026</v>
      </c>
      <c r="Q1567" s="35">
        <f ca="1">VLOOKUP(A1567,'Hospitalisation Details'!A566:M2908,13,FALSE)</f>
        <v>39</v>
      </c>
      <c r="R1567" s="32"/>
    </row>
    <row r="1568" spans="1:18" ht="15.75" x14ac:dyDescent="0.25">
      <c r="A1568" s="42" t="s">
        <v>796</v>
      </c>
      <c r="B1568" s="35" t="str">
        <f>VLOOKUP(A1568,'Customer Names'!A1565:D3900,3,FALSE)</f>
        <v>Hoffman</v>
      </c>
      <c r="C1568" s="35">
        <f>VLOOKUP(A1568,'Medical Examinations'!A1566:M3908,2,FALSE)</f>
        <v>20.58</v>
      </c>
      <c r="D1568" s="35">
        <f>VLOOKUP(A1568,'Medical Examinations'!A1566:M3908,3,FALSE)</f>
        <v>11.04</v>
      </c>
      <c r="E1568" s="35" t="str">
        <f>VLOOKUP(A1568,'Medical Examinations'!A1566:M3908,4,FALSE)</f>
        <v>yes</v>
      </c>
      <c r="F1568" s="35" t="str">
        <f>VLOOKUP(A1568,'Medical Examinations'!A1566:M3908,5,FALSE)</f>
        <v>No</v>
      </c>
      <c r="G1568" s="35" t="str">
        <f>VLOOKUP(A1568,'Medical Examinations'!A1566:M3908,6,FALSE)</f>
        <v>No</v>
      </c>
      <c r="H1568" s="35">
        <f>VLOOKUP(A1568,'Medical Examinations'!$A$2:$M$2344,7,FALSE)</f>
        <v>1</v>
      </c>
      <c r="I1568" s="35" t="str">
        <f>VLOOKUP(A1568,'Medical Examinations'!A1566:M3908,8,FALSE)</f>
        <v>No</v>
      </c>
      <c r="J1568" s="35" t="str">
        <f>VLOOKUP(A1568,'Medical Examinations'!A1566:M3908,9,FALSE)</f>
        <v>NORMAL WEIGHT</v>
      </c>
      <c r="K1568" s="35" t="str">
        <f>VLOOKUP(A1568,'Medical Examinations'!A1566:M3908,10,FALSE)</f>
        <v>DIABETES</v>
      </c>
      <c r="L1568" s="47">
        <f>VLOOKUP(A1568,'Hospitalisation Details'!A567:M2909,12,FALSE)</f>
        <v>27611</v>
      </c>
      <c r="M1568" s="34">
        <f>VLOOKUP(A453,'Hospitalisation Details'!A451:M2793,6,FALSE)</f>
        <v>22395.74</v>
      </c>
      <c r="N1568" s="35" t="str">
        <f>VLOOKUP(A557,'Hospitalisation Details'!A555:M2897,7,FALSE)</f>
        <v>tier - 1</v>
      </c>
      <c r="O1568" s="35" t="str">
        <f>VLOOKUP(A569,'Hospitalisation Details'!A567:M2909,8,FALSE)</f>
        <v>tier - 2</v>
      </c>
      <c r="P1568" s="35" t="str">
        <f>VLOOKUP(A569,'Hospitalisation Details'!A567:M2909,9,FALSE)</f>
        <v>R1023</v>
      </c>
      <c r="Q1568" s="35">
        <f ca="1">VLOOKUP(A1568,'Hospitalisation Details'!A567:M2909,13,FALSE)</f>
        <v>49</v>
      </c>
      <c r="R1568" s="32"/>
    </row>
    <row r="1569" spans="1:18" ht="15.75" x14ac:dyDescent="0.25">
      <c r="A1569" s="43" t="s">
        <v>795</v>
      </c>
      <c r="B1569" s="35" t="str">
        <f>VLOOKUP(A1569,'Customer Names'!A1566:D3901,3,FALSE)</f>
        <v>Wong</v>
      </c>
      <c r="C1569" s="35">
        <f>VLOOKUP(A1569,'Medical Examinations'!A1567:M3909,2,FALSE)</f>
        <v>19.53</v>
      </c>
      <c r="D1569" s="35">
        <f>VLOOKUP(A1569,'Medical Examinations'!A1567:M3909,3,FALSE)</f>
        <v>6.09</v>
      </c>
      <c r="E1569" s="35" t="str">
        <f>VLOOKUP(A1569,'Medical Examinations'!A1567:M3909,4,FALSE)</f>
        <v>yes</v>
      </c>
      <c r="F1569" s="35" t="str">
        <f>VLOOKUP(A1569,'Medical Examinations'!A1567:M3909,5,FALSE)</f>
        <v>No</v>
      </c>
      <c r="G1569" s="35" t="str">
        <f>VLOOKUP(A1569,'Medical Examinations'!A1567:M3909,6,FALSE)</f>
        <v>No</v>
      </c>
      <c r="H1569" s="35">
        <f>VLOOKUP(A1569,'Medical Examinations'!$A$2:$M$2344,7,FALSE)</f>
        <v>0</v>
      </c>
      <c r="I1569" s="35" t="str">
        <f>VLOOKUP(A1569,'Medical Examinations'!A1567:M3909,8,FALSE)</f>
        <v>No</v>
      </c>
      <c r="J1569" s="35" t="str">
        <f>VLOOKUP(A1569,'Medical Examinations'!A1567:M3909,9,FALSE)</f>
        <v>NORMAL WEIGHT</v>
      </c>
      <c r="K1569" s="35" t="str">
        <f>VLOOKUP(A1569,'Medical Examinations'!A1567:M3909,10,FALSE)</f>
        <v>PREDIABETES</v>
      </c>
      <c r="L1569" s="47">
        <f>VLOOKUP(A1569,'Hospitalisation Details'!A568:M2910,12,FALSE)</f>
        <v>28124</v>
      </c>
      <c r="M1569" s="34">
        <f>VLOOKUP(A454,'Hospitalisation Details'!A452:M2794,6,FALSE)</f>
        <v>22331.57</v>
      </c>
      <c r="N1569" s="35" t="str">
        <f>VLOOKUP(A558,'Hospitalisation Details'!A556:M2898,7,FALSE)</f>
        <v>tier - 1</v>
      </c>
      <c r="O1569" s="35" t="str">
        <f>VLOOKUP(A570,'Hospitalisation Details'!A568:M2910,8,FALSE)</f>
        <v>tier - 2</v>
      </c>
      <c r="P1569" s="35" t="str">
        <f>VLOOKUP(A570,'Hospitalisation Details'!A568:M2910,9,FALSE)</f>
        <v>R1011</v>
      </c>
      <c r="Q1569" s="35">
        <f ca="1">VLOOKUP(A1569,'Hospitalisation Details'!A568:M2910,13,FALSE)</f>
        <v>48</v>
      </c>
      <c r="R1569" s="32"/>
    </row>
    <row r="1570" spans="1:18" ht="15.75" x14ac:dyDescent="0.25">
      <c r="A1570" s="42" t="s">
        <v>794</v>
      </c>
      <c r="B1570" s="35" t="str">
        <f>VLOOKUP(A1570,'Customer Names'!A1567:D3902,3,FALSE)</f>
        <v>Lea</v>
      </c>
      <c r="C1570" s="35">
        <f>VLOOKUP(A1570,'Medical Examinations'!A1568:M3910,2,FALSE)</f>
        <v>27.7</v>
      </c>
      <c r="D1570" s="35">
        <f>VLOOKUP(A1570,'Medical Examinations'!A1568:M3910,3,FALSE)</f>
        <v>4.71</v>
      </c>
      <c r="E1570" s="35" t="str">
        <f>VLOOKUP(A1570,'Medical Examinations'!A1568:M3910,4,FALSE)</f>
        <v>No</v>
      </c>
      <c r="F1570" s="35" t="str">
        <f>VLOOKUP(A1570,'Medical Examinations'!A1568:M3910,5,FALSE)</f>
        <v>No</v>
      </c>
      <c r="G1570" s="35" t="str">
        <f>VLOOKUP(A1570,'Medical Examinations'!A1568:M3910,6,FALSE)</f>
        <v>No</v>
      </c>
      <c r="H1570" s="35">
        <f>VLOOKUP(A1570,'Medical Examinations'!$A$2:$M$2344,7,FALSE)</f>
        <v>1</v>
      </c>
      <c r="I1570" s="35" t="str">
        <f>VLOOKUP(A1570,'Medical Examinations'!A1568:M3910,8,FALSE)</f>
        <v>No</v>
      </c>
      <c r="J1570" s="35" t="str">
        <f>VLOOKUP(A1570,'Medical Examinations'!A1568:M3910,9,FALSE)</f>
        <v>OVERWEIGHT</v>
      </c>
      <c r="K1570" s="35" t="str">
        <f>VLOOKUP(A1570,'Medical Examinations'!A1568:M3910,10,FALSE)</f>
        <v>NORMAL</v>
      </c>
      <c r="L1570" s="47">
        <f>VLOOKUP(A1570,'Hospitalisation Details'!A569:M2911,12,FALSE)</f>
        <v>32024</v>
      </c>
      <c r="M1570" s="34">
        <f>VLOOKUP(A455,'Hospitalisation Details'!A453:M2795,6,FALSE)</f>
        <v>22218.11</v>
      </c>
      <c r="N1570" s="35" t="str">
        <f>VLOOKUP(A559,'Hospitalisation Details'!A557:M2899,7,FALSE)</f>
        <v>tier - 1</v>
      </c>
      <c r="O1570" s="35" t="str">
        <f>VLOOKUP(A571,'Hospitalisation Details'!A569:M2911,8,FALSE)</f>
        <v>tier - 1</v>
      </c>
      <c r="P1570" s="35" t="str">
        <f>VLOOKUP(A571,'Hospitalisation Details'!A569:M2911,9,FALSE)</f>
        <v>R1012</v>
      </c>
      <c r="Q1570" s="35">
        <f ca="1">VLOOKUP(A1570,'Hospitalisation Details'!A569:M2911,13,FALSE)</f>
        <v>37</v>
      </c>
      <c r="R1570" s="32"/>
    </row>
    <row r="1571" spans="1:18" ht="15.75" x14ac:dyDescent="0.25">
      <c r="A1571" s="43" t="s">
        <v>793</v>
      </c>
      <c r="B1571" s="35" t="str">
        <f>VLOOKUP(A1571,'Customer Names'!A1568:D3903,3,FALSE)</f>
        <v>Patterson</v>
      </c>
      <c r="C1571" s="35">
        <f>VLOOKUP(A1571,'Medical Examinations'!A1569:M3911,2,FALSE)</f>
        <v>18.920000000000002</v>
      </c>
      <c r="D1571" s="35">
        <f>VLOOKUP(A1571,'Medical Examinations'!A1569:M3911,3,FALSE)</f>
        <v>8.18</v>
      </c>
      <c r="E1571" s="35" t="str">
        <f>VLOOKUP(A1571,'Medical Examinations'!A1569:M3911,4,FALSE)</f>
        <v>No</v>
      </c>
      <c r="F1571" s="35" t="str">
        <f>VLOOKUP(A1571,'Medical Examinations'!A1569:M3911,5,FALSE)</f>
        <v>No</v>
      </c>
      <c r="G1571" s="35" t="str">
        <f>VLOOKUP(A1571,'Medical Examinations'!A1569:M3911,6,FALSE)</f>
        <v>No</v>
      </c>
      <c r="H1571" s="35">
        <f>VLOOKUP(A1571,'Medical Examinations'!$A$2:$M$2344,7,FALSE)</f>
        <v>0</v>
      </c>
      <c r="I1571" s="35" t="str">
        <f>VLOOKUP(A1571,'Medical Examinations'!A1569:M3911,8,FALSE)</f>
        <v>No</v>
      </c>
      <c r="J1571" s="35" t="str">
        <f>VLOOKUP(A1571,'Medical Examinations'!A1569:M3911,9,FALSE)</f>
        <v>NORMAL WEIGHT</v>
      </c>
      <c r="K1571" s="35" t="str">
        <f>VLOOKUP(A1571,'Medical Examinations'!A1569:M3911,10,FALSE)</f>
        <v>DIABETES</v>
      </c>
      <c r="L1571" s="47">
        <f>VLOOKUP(A1571,'Hospitalisation Details'!A570:M2912,12,FALSE)</f>
        <v>26167</v>
      </c>
      <c r="M1571" s="34">
        <f>VLOOKUP(A456,'Hospitalisation Details'!A454:M2796,6,FALSE)</f>
        <v>22192.44</v>
      </c>
      <c r="N1571" s="35" t="str">
        <f>VLOOKUP(A560,'Hospitalisation Details'!A558:M2900,7,FALSE)</f>
        <v>tier - 1</v>
      </c>
      <c r="O1571" s="35" t="str">
        <f>VLOOKUP(A572,'Hospitalisation Details'!A570:M2912,8,FALSE)</f>
        <v>tier - 1</v>
      </c>
      <c r="P1571" s="35" t="str">
        <f>VLOOKUP(A572,'Hospitalisation Details'!A570:M2912,9,FALSE)</f>
        <v>R1012</v>
      </c>
      <c r="Q1571" s="35">
        <f ca="1">VLOOKUP(A1571,'Hospitalisation Details'!A570:M2912,13,FALSE)</f>
        <v>53</v>
      </c>
      <c r="R1571" s="32"/>
    </row>
    <row r="1572" spans="1:18" ht="15.75" x14ac:dyDescent="0.25">
      <c r="A1572" s="42" t="s">
        <v>792</v>
      </c>
      <c r="B1572" s="35" t="str">
        <f>VLOOKUP(A1572,'Customer Names'!A1569:D3904,3,FALSE)</f>
        <v>Quigley</v>
      </c>
      <c r="C1572" s="35">
        <f>VLOOKUP(A1572,'Medical Examinations'!A1570:M3912,2,FALSE)</f>
        <v>17.760000000000002</v>
      </c>
      <c r="D1572" s="35">
        <f>VLOOKUP(A1572,'Medical Examinations'!A1570:M3912,3,FALSE)</f>
        <v>11.18</v>
      </c>
      <c r="E1572" s="35" t="str">
        <f>VLOOKUP(A1572,'Medical Examinations'!A1570:M3912,4,FALSE)</f>
        <v>yes</v>
      </c>
      <c r="F1572" s="35" t="str">
        <f>VLOOKUP(A1572,'Medical Examinations'!A1570:M3912,5,FALSE)</f>
        <v>No</v>
      </c>
      <c r="G1572" s="35" t="str">
        <f>VLOOKUP(A1572,'Medical Examinations'!A1570:M3912,6,FALSE)</f>
        <v>No</v>
      </c>
      <c r="H1572" s="35">
        <f>VLOOKUP(A1572,'Medical Examinations'!$A$2:$M$2344,7,FALSE)</f>
        <v>2</v>
      </c>
      <c r="I1572" s="35" t="str">
        <f>VLOOKUP(A1572,'Medical Examinations'!A1570:M3912,8,FALSE)</f>
        <v>No</v>
      </c>
      <c r="J1572" s="35" t="str">
        <f>VLOOKUP(A1572,'Medical Examinations'!A1570:M3912,9,FALSE)</f>
        <v>UNDERWEIGHT</v>
      </c>
      <c r="K1572" s="35" t="str">
        <f>VLOOKUP(A1572,'Medical Examinations'!A1570:M3912,10,FALSE)</f>
        <v>DIABETES</v>
      </c>
      <c r="L1572" s="47">
        <f>VLOOKUP(A1572,'Hospitalisation Details'!A571:M2913,12,FALSE)</f>
        <v>25800</v>
      </c>
      <c r="M1572" s="34">
        <f>VLOOKUP(A457,'Hospitalisation Details'!A455:M2797,6,FALSE)</f>
        <v>22144.03</v>
      </c>
      <c r="N1572" s="35" t="str">
        <f>VLOOKUP(A561,'Hospitalisation Details'!A559:M2901,7,FALSE)</f>
        <v>tier - 1</v>
      </c>
      <c r="O1572" s="35" t="str">
        <f>VLOOKUP(A573,'Hospitalisation Details'!A571:M2913,8,FALSE)</f>
        <v>tier - 1</v>
      </c>
      <c r="P1572" s="35" t="str">
        <f>VLOOKUP(A573,'Hospitalisation Details'!A571:M2913,9,FALSE)</f>
        <v>R1012</v>
      </c>
      <c r="Q1572" s="35">
        <f ca="1">VLOOKUP(A1572,'Hospitalisation Details'!A571:M2913,13,FALSE)</f>
        <v>54</v>
      </c>
      <c r="R1572" s="32"/>
    </row>
    <row r="1573" spans="1:18" ht="15.75" x14ac:dyDescent="0.25">
      <c r="A1573" s="43" t="s">
        <v>791</v>
      </c>
      <c r="B1573" s="35" t="str">
        <f>VLOOKUP(A1573,'Customer Names'!A1570:D3905,3,FALSE)</f>
        <v>Korir</v>
      </c>
      <c r="C1573" s="35">
        <f>VLOOKUP(A1573,'Medical Examinations'!A1571:M3913,2,FALSE)</f>
        <v>29.83</v>
      </c>
      <c r="D1573" s="35">
        <f>VLOOKUP(A1573,'Medical Examinations'!A1571:M3913,3,FALSE)</f>
        <v>5.03</v>
      </c>
      <c r="E1573" s="35" t="str">
        <f>VLOOKUP(A1573,'Medical Examinations'!A1571:M3913,4,FALSE)</f>
        <v>yes</v>
      </c>
      <c r="F1573" s="35" t="str">
        <f>VLOOKUP(A1573,'Medical Examinations'!A1571:M3913,5,FALSE)</f>
        <v>No</v>
      </c>
      <c r="G1573" s="35" t="str">
        <f>VLOOKUP(A1573,'Medical Examinations'!A1571:M3913,6,FALSE)</f>
        <v>No</v>
      </c>
      <c r="H1573" s="35">
        <f>VLOOKUP(A1573,'Medical Examinations'!$A$2:$M$2344,7,FALSE)</f>
        <v>0</v>
      </c>
      <c r="I1573" s="35" t="str">
        <f>VLOOKUP(A1573,'Medical Examinations'!A1571:M3913,8,FALSE)</f>
        <v>No</v>
      </c>
      <c r="J1573" s="35" t="str">
        <f>VLOOKUP(A1573,'Medical Examinations'!A1571:M3913,9,FALSE)</f>
        <v>OVERWEIGHT</v>
      </c>
      <c r="K1573" s="35" t="str">
        <f>VLOOKUP(A1573,'Medical Examinations'!A1571:M3913,10,FALSE)</f>
        <v>NORMAL</v>
      </c>
      <c r="L1573" s="47">
        <f>VLOOKUP(A1573,'Hospitalisation Details'!A572:M2914,12,FALSE)</f>
        <v>31391</v>
      </c>
      <c r="M1573" s="34">
        <f>VLOOKUP(A458,'Hospitalisation Details'!A456:M2798,6,FALSE)</f>
        <v>22097.62</v>
      </c>
      <c r="N1573" s="35" t="str">
        <f>VLOOKUP(A562,'Hospitalisation Details'!A560:M2902,7,FALSE)</f>
        <v>tier - 1</v>
      </c>
      <c r="O1573" s="35" t="str">
        <f>VLOOKUP(A574,'Hospitalisation Details'!A572:M2914,8,FALSE)</f>
        <v>tier - 3</v>
      </c>
      <c r="P1573" s="35" t="str">
        <f>VLOOKUP(A574,'Hospitalisation Details'!A572:M2914,9,FALSE)</f>
        <v>R1012</v>
      </c>
      <c r="Q1573" s="35">
        <f ca="1">VLOOKUP(A1573,'Hospitalisation Details'!A572:M2914,13,FALSE)</f>
        <v>39</v>
      </c>
      <c r="R1573" s="32"/>
    </row>
    <row r="1574" spans="1:18" ht="15.75" x14ac:dyDescent="0.25">
      <c r="A1574" s="42" t="s">
        <v>790</v>
      </c>
      <c r="B1574" s="35" t="str">
        <f>VLOOKUP(A1574,'Customer Names'!A1571:D3906,3,FALSE)</f>
        <v>Downs</v>
      </c>
      <c r="C1574" s="35">
        <f>VLOOKUP(A1574,'Medical Examinations'!A1572:M3914,2,FALSE)</f>
        <v>23.465</v>
      </c>
      <c r="D1574" s="35">
        <f>VLOOKUP(A1574,'Medical Examinations'!A1572:M3914,3,FALSE)</f>
        <v>5.56</v>
      </c>
      <c r="E1574" s="35" t="str">
        <f>VLOOKUP(A1574,'Medical Examinations'!A1572:M3914,4,FALSE)</f>
        <v>No</v>
      </c>
      <c r="F1574" s="35" t="str">
        <f>VLOOKUP(A1574,'Medical Examinations'!A1572:M3914,5,FALSE)</f>
        <v>No</v>
      </c>
      <c r="G1574" s="35" t="str">
        <f>VLOOKUP(A1574,'Medical Examinations'!A1572:M3914,6,FALSE)</f>
        <v>No</v>
      </c>
      <c r="H1574" s="35">
        <f>VLOOKUP(A1574,'Medical Examinations'!$A$2:$M$2344,7,FALSE)</f>
        <v>1</v>
      </c>
      <c r="I1574" s="35" t="str">
        <f>VLOOKUP(A1574,'Medical Examinations'!A1572:M3914,8,FALSE)</f>
        <v>No</v>
      </c>
      <c r="J1574" s="35" t="str">
        <f>VLOOKUP(A1574,'Medical Examinations'!A1572:M3914,9,FALSE)</f>
        <v>NORMAL WEIGHT</v>
      </c>
      <c r="K1574" s="35" t="str">
        <f>VLOOKUP(A1574,'Medical Examinations'!A1572:M3914,10,FALSE)</f>
        <v>NORMAL</v>
      </c>
      <c r="L1574" s="47">
        <f>VLOOKUP(A1574,'Hospitalisation Details'!A573:M2915,12,FALSE)</f>
        <v>32029</v>
      </c>
      <c r="M1574" s="34">
        <f>VLOOKUP(A459,'Hospitalisation Details'!A457:M2799,6,FALSE)</f>
        <v>21984.47</v>
      </c>
      <c r="N1574" s="35" t="str">
        <f>VLOOKUP(A563,'Hospitalisation Details'!A561:M2903,7,FALSE)</f>
        <v>tier - 1</v>
      </c>
      <c r="O1574" s="35" t="str">
        <f>VLOOKUP(A575,'Hospitalisation Details'!A573:M2915,8,FALSE)</f>
        <v>tier - 3</v>
      </c>
      <c r="P1574" s="35" t="str">
        <f>VLOOKUP(A575,'Hospitalisation Details'!A573:M2915,9,FALSE)</f>
        <v>R1023</v>
      </c>
      <c r="Q1574" s="35">
        <f ca="1">VLOOKUP(A1574,'Hospitalisation Details'!A573:M2915,13,FALSE)</f>
        <v>37</v>
      </c>
      <c r="R1574" s="32"/>
    </row>
    <row r="1575" spans="1:18" ht="15.75" x14ac:dyDescent="0.25">
      <c r="A1575" s="43" t="s">
        <v>789</v>
      </c>
      <c r="B1575" s="35" t="str">
        <f>VLOOKUP(A1575,'Customer Names'!A1572:D3907,3,FALSE)</f>
        <v>Young</v>
      </c>
      <c r="C1575" s="35">
        <f>VLOOKUP(A1575,'Medical Examinations'!A1573:M3915,2,FALSE)</f>
        <v>29.355</v>
      </c>
      <c r="D1575" s="35">
        <f>VLOOKUP(A1575,'Medical Examinations'!A1573:M3915,3,FALSE)</f>
        <v>4.33</v>
      </c>
      <c r="E1575" s="35" t="str">
        <f>VLOOKUP(A1575,'Medical Examinations'!A1573:M3915,4,FALSE)</f>
        <v>No</v>
      </c>
      <c r="F1575" s="35" t="str">
        <f>VLOOKUP(A1575,'Medical Examinations'!A1573:M3915,5,FALSE)</f>
        <v>No</v>
      </c>
      <c r="G1575" s="35" t="str">
        <f>VLOOKUP(A1575,'Medical Examinations'!A1573:M3915,6,FALSE)</f>
        <v>No</v>
      </c>
      <c r="H1575" s="35">
        <f>VLOOKUP(A1575,'Medical Examinations'!$A$2:$M$2344,7,FALSE)</f>
        <v>0</v>
      </c>
      <c r="I1575" s="35" t="str">
        <f>VLOOKUP(A1575,'Medical Examinations'!A1573:M3915,8,FALSE)</f>
        <v>No</v>
      </c>
      <c r="J1575" s="35" t="str">
        <f>VLOOKUP(A1575,'Medical Examinations'!A1573:M3915,9,FALSE)</f>
        <v>OVERWEIGHT</v>
      </c>
      <c r="K1575" s="35" t="str">
        <f>VLOOKUP(A1575,'Medical Examinations'!A1573:M3915,10,FALSE)</f>
        <v>NORMAL</v>
      </c>
      <c r="L1575" s="47">
        <f>VLOOKUP(A1575,'Hospitalisation Details'!A574:M2916,12,FALSE)</f>
        <v>30252</v>
      </c>
      <c r="M1575" s="34">
        <f>VLOOKUP(A460,'Hospitalisation Details'!A458:M2800,6,FALSE)</f>
        <v>21978.68</v>
      </c>
      <c r="N1575" s="35" t="str">
        <f>VLOOKUP(A564,'Hospitalisation Details'!A562:M2904,7,FALSE)</f>
        <v>tier - 1</v>
      </c>
      <c r="O1575" s="35" t="str">
        <f>VLOOKUP(A576,'Hospitalisation Details'!A574:M2916,8,FALSE)</f>
        <v>tier - 3</v>
      </c>
      <c r="P1575" s="35" t="str">
        <f>VLOOKUP(A576,'Hospitalisation Details'!A574:M2916,9,FALSE)</f>
        <v>R1026</v>
      </c>
      <c r="Q1575" s="35">
        <f ca="1">VLOOKUP(A1575,'Hospitalisation Details'!A574:M2916,13,FALSE)</f>
        <v>42</v>
      </c>
      <c r="R1575" s="32"/>
    </row>
    <row r="1576" spans="1:18" ht="15.75" x14ac:dyDescent="0.25">
      <c r="A1576" s="42" t="s">
        <v>788</v>
      </c>
      <c r="B1576" s="35" t="str">
        <f>VLOOKUP(A1576,'Customer Names'!A1573:D3908,3,FALSE)</f>
        <v>Zywek</v>
      </c>
      <c r="C1576" s="35">
        <f>VLOOKUP(A1576,'Medical Examinations'!A1574:M3916,2,FALSE)</f>
        <v>35.49</v>
      </c>
      <c r="D1576" s="35">
        <f>VLOOKUP(A1576,'Medical Examinations'!A1574:M3916,3,FALSE)</f>
        <v>5.21</v>
      </c>
      <c r="E1576" s="35" t="str">
        <f>VLOOKUP(A1576,'Medical Examinations'!A1574:M3916,4,FALSE)</f>
        <v>yes</v>
      </c>
      <c r="F1576" s="35" t="str">
        <f>VLOOKUP(A1576,'Medical Examinations'!A1574:M3916,5,FALSE)</f>
        <v>No</v>
      </c>
      <c r="G1576" s="35" t="str">
        <f>VLOOKUP(A1576,'Medical Examinations'!A1574:M3916,6,FALSE)</f>
        <v>Yes</v>
      </c>
      <c r="H1576" s="35">
        <f>VLOOKUP(A1576,'Medical Examinations'!$A$2:$M$2344,7,FALSE)</f>
        <v>1</v>
      </c>
      <c r="I1576" s="35" t="str">
        <f>VLOOKUP(A1576,'Medical Examinations'!A1574:M3916,8,FALSE)</f>
        <v>No</v>
      </c>
      <c r="J1576" s="35" t="str">
        <f>VLOOKUP(A1576,'Medical Examinations'!A1574:M3916,9,FALSE)</f>
        <v>OBESITY</v>
      </c>
      <c r="K1576" s="35" t="str">
        <f>VLOOKUP(A1576,'Medical Examinations'!A1574:M3916,10,FALSE)</f>
        <v>NORMAL</v>
      </c>
      <c r="L1576" s="47">
        <f>VLOOKUP(A1576,'Hospitalisation Details'!A575:M2917,12,FALSE)</f>
        <v>35658</v>
      </c>
      <c r="M1576" s="34">
        <f>VLOOKUP(A461,'Hospitalisation Details'!A459:M2801,6,FALSE)</f>
        <v>21882.400000000001</v>
      </c>
      <c r="N1576" s="35" t="str">
        <f>VLOOKUP(A565,'Hospitalisation Details'!A563:M2905,7,FALSE)</f>
        <v>tier - 1</v>
      </c>
      <c r="O1576" s="35" t="str">
        <f>VLOOKUP(A577,'Hospitalisation Details'!A575:M2917,8,FALSE)</f>
        <v>tier - 1</v>
      </c>
      <c r="P1576" s="35" t="str">
        <f>VLOOKUP(A577,'Hospitalisation Details'!A575:M2917,9,FALSE)</f>
        <v>R1013</v>
      </c>
      <c r="Q1576" s="35">
        <f ca="1">VLOOKUP(A1576,'Hospitalisation Details'!A575:M2917,13,FALSE)</f>
        <v>27</v>
      </c>
      <c r="R1576" s="32"/>
    </row>
    <row r="1577" spans="1:18" ht="15.75" x14ac:dyDescent="0.25">
      <c r="A1577" s="43" t="s">
        <v>787</v>
      </c>
      <c r="B1577" s="35" t="str">
        <f>VLOOKUP(A1577,'Customer Names'!A1574:D3909,3,FALSE)</f>
        <v>Faulkner</v>
      </c>
      <c r="C1577" s="35">
        <f>VLOOKUP(A1577,'Medical Examinations'!A1575:M3917,2,FALSE)</f>
        <v>26.315000000000001</v>
      </c>
      <c r="D1577" s="35">
        <f>VLOOKUP(A1577,'Medical Examinations'!A1575:M3917,3,FALSE)</f>
        <v>5.89</v>
      </c>
      <c r="E1577" s="35" t="str">
        <f>VLOOKUP(A1577,'Medical Examinations'!A1575:M3917,4,FALSE)</f>
        <v>No</v>
      </c>
      <c r="F1577" s="35" t="str">
        <f>VLOOKUP(A1577,'Medical Examinations'!A1575:M3917,5,FALSE)</f>
        <v>No</v>
      </c>
      <c r="G1577" s="35" t="str">
        <f>VLOOKUP(A1577,'Medical Examinations'!A1575:M3917,6,FALSE)</f>
        <v>No</v>
      </c>
      <c r="H1577" s="35">
        <f>VLOOKUP(A1577,'Medical Examinations'!$A$2:$M$2344,7,FALSE)</f>
        <v>0</v>
      </c>
      <c r="I1577" s="35" t="str">
        <f>VLOOKUP(A1577,'Medical Examinations'!A1575:M3917,8,FALSE)</f>
        <v>No</v>
      </c>
      <c r="J1577" s="35" t="str">
        <f>VLOOKUP(A1577,'Medical Examinations'!A1575:M3917,9,FALSE)</f>
        <v>OVERWEIGHT</v>
      </c>
      <c r="K1577" s="35" t="str">
        <f>VLOOKUP(A1577,'Medical Examinations'!A1575:M3917,10,FALSE)</f>
        <v>PREDIABETES</v>
      </c>
      <c r="L1577" s="47">
        <f>VLOOKUP(A1577,'Hospitalisation Details'!A576:M2918,12,FALSE)</f>
        <v>30169</v>
      </c>
      <c r="M1577" s="34">
        <f>VLOOKUP(A462,'Hospitalisation Details'!A460:M2802,6,FALSE)</f>
        <v>21880.82</v>
      </c>
      <c r="N1577" s="35" t="str">
        <f>VLOOKUP(A566,'Hospitalisation Details'!A564:M2906,7,FALSE)</f>
        <v>tier - 1</v>
      </c>
      <c r="O1577" s="35" t="str">
        <f>VLOOKUP(A578,'Hospitalisation Details'!A576:M2918,8,FALSE)</f>
        <v>tier - 2</v>
      </c>
      <c r="P1577" s="35" t="str">
        <f>VLOOKUP(A578,'Hospitalisation Details'!A576:M2918,9,FALSE)</f>
        <v>R1019</v>
      </c>
      <c r="Q1577" s="35">
        <f ca="1">VLOOKUP(A1577,'Hospitalisation Details'!A576:M2918,13,FALSE)</f>
        <v>42</v>
      </c>
      <c r="R1577" s="32"/>
    </row>
    <row r="1578" spans="1:18" ht="15.75" x14ac:dyDescent="0.25">
      <c r="A1578" s="42" t="s">
        <v>786</v>
      </c>
      <c r="B1578" s="35" t="str">
        <f>VLOOKUP(A1578,'Customer Names'!A1575:D3910,3,FALSE)</f>
        <v>Erspamer</v>
      </c>
      <c r="C1578" s="35">
        <f>VLOOKUP(A1578,'Medical Examinations'!A1576:M3918,2,FALSE)</f>
        <v>19.79</v>
      </c>
      <c r="D1578" s="35">
        <f>VLOOKUP(A1578,'Medical Examinations'!A1576:M3918,3,FALSE)</f>
        <v>4.8099999999999996</v>
      </c>
      <c r="E1578" s="35" t="str">
        <f>VLOOKUP(A1578,'Medical Examinations'!A1576:M3918,4,FALSE)</f>
        <v>yes</v>
      </c>
      <c r="F1578" s="35" t="str">
        <f>VLOOKUP(A1578,'Medical Examinations'!A1576:M3918,5,FALSE)</f>
        <v>No</v>
      </c>
      <c r="G1578" s="35" t="str">
        <f>VLOOKUP(A1578,'Medical Examinations'!A1576:M3918,6,FALSE)</f>
        <v>No</v>
      </c>
      <c r="H1578" s="35">
        <f>VLOOKUP(A1578,'Medical Examinations'!$A$2:$M$2344,7,FALSE)</f>
        <v>0</v>
      </c>
      <c r="I1578" s="35" t="str">
        <f>VLOOKUP(A1578,'Medical Examinations'!A1576:M3918,8,FALSE)</f>
        <v>No</v>
      </c>
      <c r="J1578" s="35" t="str">
        <f>VLOOKUP(A1578,'Medical Examinations'!A1576:M3918,9,FALSE)</f>
        <v>NORMAL WEIGHT</v>
      </c>
      <c r="K1578" s="35" t="str">
        <f>VLOOKUP(A1578,'Medical Examinations'!A1576:M3918,10,FALSE)</f>
        <v>NORMAL</v>
      </c>
      <c r="L1578" s="47">
        <f>VLOOKUP(A1578,'Hospitalisation Details'!A577:M2919,12,FALSE)</f>
        <v>28082</v>
      </c>
      <c r="M1578" s="34">
        <f>VLOOKUP(A463,'Hospitalisation Details'!A461:M2803,6,FALSE)</f>
        <v>21797</v>
      </c>
      <c r="N1578" s="35" t="str">
        <f>VLOOKUP(A567,'Hospitalisation Details'!A565:M2907,7,FALSE)</f>
        <v>tier - 1</v>
      </c>
      <c r="O1578" s="35" t="str">
        <f>VLOOKUP(A579,'Hospitalisation Details'!A577:M2919,8,FALSE)</f>
        <v>tier - 2</v>
      </c>
      <c r="P1578" s="35" t="str">
        <f>VLOOKUP(A579,'Hospitalisation Details'!A577:M2919,9,FALSE)</f>
        <v>R1012</v>
      </c>
      <c r="Q1578" s="35">
        <f ca="1">VLOOKUP(A1578,'Hospitalisation Details'!A577:M2919,13,FALSE)</f>
        <v>48</v>
      </c>
      <c r="R1578" s="32"/>
    </row>
    <row r="1579" spans="1:18" ht="15.75" x14ac:dyDescent="0.25">
      <c r="A1579" s="43" t="s">
        <v>785</v>
      </c>
      <c r="B1579" s="35" t="str">
        <f>VLOOKUP(A1579,'Customer Names'!A1576:D3911,3,FALSE)</f>
        <v>Campbell</v>
      </c>
      <c r="C1579" s="35">
        <f>VLOOKUP(A1579,'Medical Examinations'!A1577:M3919,2,FALSE)</f>
        <v>40.564999999999998</v>
      </c>
      <c r="D1579" s="35">
        <f>VLOOKUP(A1579,'Medical Examinations'!A1577:M3919,3,FALSE)</f>
        <v>5.66</v>
      </c>
      <c r="E1579" s="35" t="str">
        <f>VLOOKUP(A1579,'Medical Examinations'!A1577:M3919,4,FALSE)</f>
        <v>No</v>
      </c>
      <c r="F1579" s="35" t="str">
        <f>VLOOKUP(A1579,'Medical Examinations'!A1577:M3919,5,FALSE)</f>
        <v>No</v>
      </c>
      <c r="G1579" s="35" t="str">
        <f>VLOOKUP(A1579,'Medical Examinations'!A1577:M3919,6,FALSE)</f>
        <v>No</v>
      </c>
      <c r="H1579" s="35">
        <f>VLOOKUP(A1579,'Medical Examinations'!$A$2:$M$2344,7,FALSE)</f>
        <v>1</v>
      </c>
      <c r="I1579" s="35" t="str">
        <f>VLOOKUP(A1579,'Medical Examinations'!A1577:M3919,8,FALSE)</f>
        <v>No</v>
      </c>
      <c r="J1579" s="35" t="str">
        <f>VLOOKUP(A1579,'Medical Examinations'!A1577:M3919,9,FALSE)</f>
        <v>OBESITY</v>
      </c>
      <c r="K1579" s="35" t="str">
        <f>VLOOKUP(A1579,'Medical Examinations'!A1577:M3919,10,FALSE)</f>
        <v>NORMAL</v>
      </c>
      <c r="L1579" s="47">
        <f>VLOOKUP(A1579,'Hospitalisation Details'!A578:M2920,12,FALSE)</f>
        <v>30907</v>
      </c>
      <c r="M1579" s="34">
        <f>VLOOKUP(A464,'Hospitalisation Details'!A462:M2804,6,FALSE)</f>
        <v>21774.32</v>
      </c>
      <c r="N1579" s="35" t="str">
        <f>VLOOKUP(A568,'Hospitalisation Details'!A566:M2908,7,FALSE)</f>
        <v>tier - 1</v>
      </c>
      <c r="O1579" s="35" t="str">
        <f>VLOOKUP(A580,'Hospitalisation Details'!A578:M2920,8,FALSE)</f>
        <v>tier - 2</v>
      </c>
      <c r="P1579" s="35" t="str">
        <f>VLOOKUP(A580,'Hospitalisation Details'!A578:M2920,9,FALSE)</f>
        <v>R1026</v>
      </c>
      <c r="Q1579" s="35">
        <f ca="1">VLOOKUP(A1579,'Hospitalisation Details'!A578:M2920,13,FALSE)</f>
        <v>40</v>
      </c>
      <c r="R1579" s="32"/>
    </row>
    <row r="1580" spans="1:18" ht="15.75" x14ac:dyDescent="0.25">
      <c r="A1580" s="42" t="s">
        <v>784</v>
      </c>
      <c r="B1580" s="35" t="str">
        <f>VLOOKUP(A1580,'Customer Names'!A1577:D3912,3,FALSE)</f>
        <v>Addison</v>
      </c>
      <c r="C1580" s="35">
        <f>VLOOKUP(A1580,'Medical Examinations'!A1578:M3920,2,FALSE)</f>
        <v>18.03</v>
      </c>
      <c r="D1580" s="35">
        <f>VLOOKUP(A1580,'Medical Examinations'!A1578:M3920,3,FALSE)</f>
        <v>10.66</v>
      </c>
      <c r="E1580" s="35" t="str">
        <f>VLOOKUP(A1580,'Medical Examinations'!A1578:M3920,4,FALSE)</f>
        <v>yes</v>
      </c>
      <c r="F1580" s="35" t="str">
        <f>VLOOKUP(A1580,'Medical Examinations'!A1578:M3920,5,FALSE)</f>
        <v>No</v>
      </c>
      <c r="G1580" s="35" t="str">
        <f>VLOOKUP(A1580,'Medical Examinations'!A1578:M3920,6,FALSE)</f>
        <v>No</v>
      </c>
      <c r="H1580" s="35">
        <f>VLOOKUP(A1580,'Medical Examinations'!$A$2:$M$2344,7,FALSE)</f>
        <v>2</v>
      </c>
      <c r="I1580" s="35" t="str">
        <f>VLOOKUP(A1580,'Medical Examinations'!A1578:M3920,8,FALSE)</f>
        <v>No</v>
      </c>
      <c r="J1580" s="35" t="str">
        <f>VLOOKUP(A1580,'Medical Examinations'!A1578:M3920,9,FALSE)</f>
        <v>UNDERWEIGHT</v>
      </c>
      <c r="K1580" s="35" t="str">
        <f>VLOOKUP(A1580,'Medical Examinations'!A1578:M3920,10,FALSE)</f>
        <v>DIABETES</v>
      </c>
      <c r="L1580" s="47">
        <f>VLOOKUP(A1580,'Hospitalisation Details'!A579:M2921,12,FALSE)</f>
        <v>25881</v>
      </c>
      <c r="M1580" s="34">
        <f>VLOOKUP(A465,'Hospitalisation Details'!A463:M2805,6,FALSE)</f>
        <v>21771.34</v>
      </c>
      <c r="N1580" s="35" t="str">
        <f>VLOOKUP(A569,'Hospitalisation Details'!A567:M2909,7,FALSE)</f>
        <v>tier - 1</v>
      </c>
      <c r="O1580" s="35" t="str">
        <f>VLOOKUP(A581,'Hospitalisation Details'!A579:M2921,8,FALSE)</f>
        <v>tier - 3</v>
      </c>
      <c r="P1580" s="35" t="str">
        <f>VLOOKUP(A581,'Hospitalisation Details'!A579:M2921,9,FALSE)</f>
        <v>R1016</v>
      </c>
      <c r="Q1580" s="35">
        <f ca="1">VLOOKUP(A1580,'Hospitalisation Details'!A579:M2921,13,FALSE)</f>
        <v>54</v>
      </c>
      <c r="R1580" s="32"/>
    </row>
    <row r="1581" spans="1:18" ht="15.75" x14ac:dyDescent="0.25">
      <c r="A1581" s="43" t="s">
        <v>783</v>
      </c>
      <c r="B1581" s="35" t="str">
        <f>VLOOKUP(A1581,'Customer Names'!A1578:D3913,3,FALSE)</f>
        <v>Wu</v>
      </c>
      <c r="C1581" s="35">
        <f>VLOOKUP(A1581,'Medical Examinations'!A1579:M3921,2,FALSE)</f>
        <v>34.65</v>
      </c>
      <c r="D1581" s="35">
        <f>VLOOKUP(A1581,'Medical Examinations'!A1579:M3921,3,FALSE)</f>
        <v>5.98</v>
      </c>
      <c r="E1581" s="35" t="str">
        <f>VLOOKUP(A1581,'Medical Examinations'!A1579:M3921,4,FALSE)</f>
        <v>yes</v>
      </c>
      <c r="F1581" s="35" t="str">
        <f>VLOOKUP(A1581,'Medical Examinations'!A1579:M3921,5,FALSE)</f>
        <v>No</v>
      </c>
      <c r="G1581" s="35" t="str">
        <f>VLOOKUP(A1581,'Medical Examinations'!A1579:M3921,6,FALSE)</f>
        <v>No</v>
      </c>
      <c r="H1581" s="35">
        <f>VLOOKUP(A1581,'Medical Examinations'!$A$2:$M$2344,7,FALSE)</f>
        <v>0</v>
      </c>
      <c r="I1581" s="35" t="str">
        <f>VLOOKUP(A1581,'Medical Examinations'!A1579:M3921,8,FALSE)</f>
        <v>No</v>
      </c>
      <c r="J1581" s="35" t="str">
        <f>VLOOKUP(A1581,'Medical Examinations'!A1579:M3921,9,FALSE)</f>
        <v>OBESITY</v>
      </c>
      <c r="K1581" s="35" t="str">
        <f>VLOOKUP(A1581,'Medical Examinations'!A1579:M3921,10,FALSE)</f>
        <v>PREDIABETES</v>
      </c>
      <c r="L1581" s="47">
        <f>VLOOKUP(A1581,'Hospitalisation Details'!A580:M2922,12,FALSE)</f>
        <v>35253</v>
      </c>
      <c r="M1581" s="34">
        <f>VLOOKUP(A466,'Hospitalisation Details'!A464:M2806,6,FALSE)</f>
        <v>21677.279999999999</v>
      </c>
      <c r="N1581" s="35" t="str">
        <f>VLOOKUP(A570,'Hospitalisation Details'!A568:M2910,7,FALSE)</f>
        <v>tier - 1</v>
      </c>
      <c r="O1581" s="35" t="str">
        <f>VLOOKUP(A582,'Hospitalisation Details'!A580:M2922,8,FALSE)</f>
        <v>tier - 3</v>
      </c>
      <c r="P1581" s="35" t="str">
        <f>VLOOKUP(A582,'Hospitalisation Details'!A580:M2922,9,FALSE)</f>
        <v>R1013</v>
      </c>
      <c r="Q1581" s="35">
        <f ca="1">VLOOKUP(A1581,'Hospitalisation Details'!A580:M2922,13,FALSE)</f>
        <v>28</v>
      </c>
      <c r="R1581" s="32"/>
    </row>
    <row r="1582" spans="1:18" ht="15.75" x14ac:dyDescent="0.25">
      <c r="A1582" s="42" t="s">
        <v>782</v>
      </c>
      <c r="B1582" s="35" t="str">
        <f>VLOOKUP(A1582,'Customer Names'!A1579:D3914,3,FALSE)</f>
        <v>Millett</v>
      </c>
      <c r="C1582" s="35">
        <f>VLOOKUP(A1582,'Medical Examinations'!A1580:M3922,2,FALSE)</f>
        <v>42.94</v>
      </c>
      <c r="D1582" s="35">
        <f>VLOOKUP(A1582,'Medical Examinations'!A1580:M3922,3,FALSE)</f>
        <v>4.34</v>
      </c>
      <c r="E1582" s="35" t="str">
        <f>VLOOKUP(A1582,'Medical Examinations'!A1580:M3922,4,FALSE)</f>
        <v>No</v>
      </c>
      <c r="F1582" s="35" t="str">
        <f>VLOOKUP(A1582,'Medical Examinations'!A1580:M3922,5,FALSE)</f>
        <v>No</v>
      </c>
      <c r="G1582" s="35" t="str">
        <f>VLOOKUP(A1582,'Medical Examinations'!A1580:M3922,6,FALSE)</f>
        <v>No</v>
      </c>
      <c r="H1582" s="35">
        <f>VLOOKUP(A1582,'Medical Examinations'!$A$2:$M$2344,7,FALSE)</f>
        <v>0</v>
      </c>
      <c r="I1582" s="35" t="str">
        <f>VLOOKUP(A1582,'Medical Examinations'!A1580:M3922,8,FALSE)</f>
        <v>No</v>
      </c>
      <c r="J1582" s="35" t="str">
        <f>VLOOKUP(A1582,'Medical Examinations'!A1580:M3922,9,FALSE)</f>
        <v>OBESITY</v>
      </c>
      <c r="K1582" s="35" t="str">
        <f>VLOOKUP(A1582,'Medical Examinations'!A1580:M3922,10,FALSE)</f>
        <v>NORMAL</v>
      </c>
      <c r="L1582" s="47">
        <f>VLOOKUP(A1582,'Hospitalisation Details'!A581:M2923,12,FALSE)</f>
        <v>32683</v>
      </c>
      <c r="M1582" s="34">
        <f>VLOOKUP(A467,'Hospitalisation Details'!A465:M2807,6,FALSE)</f>
        <v>21661.16</v>
      </c>
      <c r="N1582" s="35" t="str">
        <f>VLOOKUP(A571,'Hospitalisation Details'!A569:M2911,7,FALSE)</f>
        <v>tier - 1</v>
      </c>
      <c r="O1582" s="35" t="str">
        <f>VLOOKUP(A583,'Hospitalisation Details'!A581:M2923,8,FALSE)</f>
        <v>tier - 2</v>
      </c>
      <c r="P1582" s="35" t="str">
        <f>VLOOKUP(A583,'Hospitalisation Details'!A581:M2923,9,FALSE)</f>
        <v>R1011</v>
      </c>
      <c r="Q1582" s="35">
        <f ca="1">VLOOKUP(A1582,'Hospitalisation Details'!A581:M2923,13,FALSE)</f>
        <v>35</v>
      </c>
      <c r="R1582" s="32"/>
    </row>
    <row r="1583" spans="1:18" ht="15.75" x14ac:dyDescent="0.25">
      <c r="A1583" s="43" t="s">
        <v>781</v>
      </c>
      <c r="B1583" s="35" t="str">
        <f>VLOOKUP(A1583,'Customer Names'!A1580:D3915,3,FALSE)</f>
        <v>Bosl</v>
      </c>
      <c r="C1583" s="35">
        <f>VLOOKUP(A1583,'Medical Examinations'!A1581:M3923,2,FALSE)</f>
        <v>31.254999999999999</v>
      </c>
      <c r="D1583" s="35">
        <f>VLOOKUP(A1583,'Medical Examinations'!A1581:M3923,3,FALSE)</f>
        <v>5.17</v>
      </c>
      <c r="E1583" s="35" t="str">
        <f>VLOOKUP(A1583,'Medical Examinations'!A1581:M3923,4,FALSE)</f>
        <v>No</v>
      </c>
      <c r="F1583" s="35" t="str">
        <f>VLOOKUP(A1583,'Medical Examinations'!A1581:M3923,5,FALSE)</f>
        <v>No</v>
      </c>
      <c r="G1583" s="35" t="str">
        <f>VLOOKUP(A1583,'Medical Examinations'!A1581:M3923,6,FALSE)</f>
        <v>No</v>
      </c>
      <c r="H1583" s="35">
        <f>VLOOKUP(A1583,'Medical Examinations'!$A$2:$M$2344,7,FALSE)</f>
        <v>0</v>
      </c>
      <c r="I1583" s="35" t="str">
        <f>VLOOKUP(A1583,'Medical Examinations'!A1581:M3923,8,FALSE)</f>
        <v>No</v>
      </c>
      <c r="J1583" s="35" t="str">
        <f>VLOOKUP(A1583,'Medical Examinations'!A1581:M3923,9,FALSE)</f>
        <v>OBESITY</v>
      </c>
      <c r="K1583" s="35" t="str">
        <f>VLOOKUP(A1583,'Medical Examinations'!A1581:M3923,10,FALSE)</f>
        <v>NORMAL</v>
      </c>
      <c r="L1583" s="47">
        <f>VLOOKUP(A1583,'Hospitalisation Details'!A582:M2924,12,FALSE)</f>
        <v>29524</v>
      </c>
      <c r="M1583" s="34">
        <f>VLOOKUP(A468,'Hospitalisation Details'!A466:M2808,6,FALSE)</f>
        <v>21659.93</v>
      </c>
      <c r="N1583" s="35" t="str">
        <f>VLOOKUP(A572,'Hospitalisation Details'!A570:M2912,7,FALSE)</f>
        <v>tier - 2</v>
      </c>
      <c r="O1583" s="35" t="str">
        <f>VLOOKUP(A584,'Hospitalisation Details'!A582:M2924,8,FALSE)</f>
        <v>tier - 3</v>
      </c>
      <c r="P1583" s="35" t="str">
        <f>VLOOKUP(A584,'Hospitalisation Details'!A582:M2924,9,FALSE)</f>
        <v>R1013</v>
      </c>
      <c r="Q1583" s="35">
        <f ca="1">VLOOKUP(A1583,'Hospitalisation Details'!A582:M2924,13,FALSE)</f>
        <v>44</v>
      </c>
      <c r="R1583" s="32"/>
    </row>
    <row r="1584" spans="1:18" ht="15.75" x14ac:dyDescent="0.25">
      <c r="A1584" s="42" t="s">
        <v>780</v>
      </c>
      <c r="B1584" s="35" t="str">
        <f>VLOOKUP(A1584,'Customer Names'!A1581:D3916,3,FALSE)</f>
        <v>Goldberg</v>
      </c>
      <c r="C1584" s="35">
        <f>VLOOKUP(A1584,'Medical Examinations'!A1582:M3924,2,FALSE)</f>
        <v>45.43</v>
      </c>
      <c r="D1584" s="35">
        <f>VLOOKUP(A1584,'Medical Examinations'!A1582:M3924,3,FALSE)</f>
        <v>4.2300000000000004</v>
      </c>
      <c r="E1584" s="35" t="str">
        <f>VLOOKUP(A1584,'Medical Examinations'!A1582:M3924,4,FALSE)</f>
        <v>yes</v>
      </c>
      <c r="F1584" s="35" t="str">
        <f>VLOOKUP(A1584,'Medical Examinations'!A1582:M3924,5,FALSE)</f>
        <v>No</v>
      </c>
      <c r="G1584" s="35" t="str">
        <f>VLOOKUP(A1584,'Medical Examinations'!A1582:M3924,6,FALSE)</f>
        <v>Yes</v>
      </c>
      <c r="H1584" s="35">
        <f>VLOOKUP(A1584,'Medical Examinations'!$A$2:$M$2344,7,FALSE)</f>
        <v>1</v>
      </c>
      <c r="I1584" s="35" t="str">
        <f>VLOOKUP(A1584,'Medical Examinations'!A1582:M3924,8,FALSE)</f>
        <v>No</v>
      </c>
      <c r="J1584" s="35" t="str">
        <f>VLOOKUP(A1584,'Medical Examinations'!A1582:M3924,9,FALSE)</f>
        <v>OBESITY</v>
      </c>
      <c r="K1584" s="35" t="str">
        <f>VLOOKUP(A1584,'Medical Examinations'!A1582:M3924,10,FALSE)</f>
        <v>NORMAL</v>
      </c>
      <c r="L1584" s="47">
        <f>VLOOKUP(A1584,'Hospitalisation Details'!A583:M2925,12,FALSE)</f>
        <v>30547</v>
      </c>
      <c r="M1584" s="34">
        <f>VLOOKUP(A469,'Hospitalisation Details'!A467:M2809,6,FALSE)</f>
        <v>21595.38</v>
      </c>
      <c r="N1584" s="35" t="str">
        <f>VLOOKUP(A573,'Hospitalisation Details'!A571:M2913,7,FALSE)</f>
        <v>tier - 2</v>
      </c>
      <c r="O1584" s="35" t="str">
        <f>VLOOKUP(A585,'Hospitalisation Details'!A583:M2925,8,FALSE)</f>
        <v>tier - 2</v>
      </c>
      <c r="P1584" s="35" t="str">
        <f>VLOOKUP(A585,'Hospitalisation Details'!A583:M2925,9,FALSE)</f>
        <v>R1023</v>
      </c>
      <c r="Q1584" s="35">
        <f ca="1">VLOOKUP(A1584,'Hospitalisation Details'!A583:M2925,13,FALSE)</f>
        <v>41</v>
      </c>
      <c r="R1584" s="32"/>
    </row>
    <row r="1585" spans="1:18" ht="15.75" x14ac:dyDescent="0.25">
      <c r="A1585" s="43" t="s">
        <v>779</v>
      </c>
      <c r="B1585" s="35" t="str">
        <f>VLOOKUP(A1585,'Customer Names'!A1582:D3917,3,FALSE)</f>
        <v>Kelley</v>
      </c>
      <c r="C1585" s="35">
        <f>VLOOKUP(A1585,'Medical Examinations'!A1583:M3925,2,FALSE)</f>
        <v>32.340000000000003</v>
      </c>
      <c r="D1585" s="35">
        <f>VLOOKUP(A1585,'Medical Examinations'!A1583:M3925,3,FALSE)</f>
        <v>4.88</v>
      </c>
      <c r="E1585" s="35" t="str">
        <f>VLOOKUP(A1585,'Medical Examinations'!A1583:M3925,4,FALSE)</f>
        <v>yes</v>
      </c>
      <c r="F1585" s="35" t="str">
        <f>VLOOKUP(A1585,'Medical Examinations'!A1583:M3925,5,FALSE)</f>
        <v>No</v>
      </c>
      <c r="G1585" s="35" t="str">
        <f>VLOOKUP(A1585,'Medical Examinations'!A1583:M3925,6,FALSE)</f>
        <v>Yes</v>
      </c>
      <c r="H1585" s="35">
        <f>VLOOKUP(A1585,'Medical Examinations'!$A$2:$M$2344,7,FALSE)</f>
        <v>1</v>
      </c>
      <c r="I1585" s="35" t="str">
        <f>VLOOKUP(A1585,'Medical Examinations'!A1583:M3925,8,FALSE)</f>
        <v>No</v>
      </c>
      <c r="J1585" s="35" t="str">
        <f>VLOOKUP(A1585,'Medical Examinations'!A1583:M3925,9,FALSE)</f>
        <v>OBESITY</v>
      </c>
      <c r="K1585" s="35" t="str">
        <f>VLOOKUP(A1585,'Medical Examinations'!A1583:M3925,10,FALSE)</f>
        <v>NORMAL</v>
      </c>
      <c r="L1585" s="47">
        <f>VLOOKUP(A1585,'Hospitalisation Details'!A584:M2926,12,FALSE)</f>
        <v>30610</v>
      </c>
      <c r="M1585" s="34">
        <f>VLOOKUP(A470,'Hospitalisation Details'!A468:M2810,6,FALSE)</f>
        <v>21472.48</v>
      </c>
      <c r="N1585" s="35" t="str">
        <f>VLOOKUP(A574,'Hospitalisation Details'!A572:M2914,7,FALSE)</f>
        <v>tier - 2</v>
      </c>
      <c r="O1585" s="35" t="str">
        <f>VLOOKUP(A586,'Hospitalisation Details'!A584:M2926,8,FALSE)</f>
        <v>tier - 3</v>
      </c>
      <c r="P1585" s="35" t="str">
        <f>VLOOKUP(A586,'Hospitalisation Details'!A584:M2926,9,FALSE)</f>
        <v>R1012</v>
      </c>
      <c r="Q1585" s="35">
        <f ca="1">VLOOKUP(A1585,'Hospitalisation Details'!A584:M2926,13,FALSE)</f>
        <v>41</v>
      </c>
      <c r="R1585" s="32"/>
    </row>
    <row r="1586" spans="1:18" ht="15.75" x14ac:dyDescent="0.25">
      <c r="A1586" s="42" t="s">
        <v>778</v>
      </c>
      <c r="B1586" s="35" t="str">
        <f>VLOOKUP(A1586,'Customer Names'!A1583:D3918,3,FALSE)</f>
        <v>Johnston</v>
      </c>
      <c r="C1586" s="35">
        <f>VLOOKUP(A1586,'Medical Examinations'!A1584:M3926,2,FALSE)</f>
        <v>25.46</v>
      </c>
      <c r="D1586" s="35">
        <f>VLOOKUP(A1586,'Medical Examinations'!A1584:M3926,3,FALSE)</f>
        <v>9.7100000000000009</v>
      </c>
      <c r="E1586" s="35" t="str">
        <f>VLOOKUP(A1586,'Medical Examinations'!A1584:M3926,4,FALSE)</f>
        <v>yes</v>
      </c>
      <c r="F1586" s="35" t="str">
        <f>VLOOKUP(A1586,'Medical Examinations'!A1584:M3926,5,FALSE)</f>
        <v>No</v>
      </c>
      <c r="G1586" s="35" t="str">
        <f>VLOOKUP(A1586,'Medical Examinations'!A1584:M3926,6,FALSE)</f>
        <v>No</v>
      </c>
      <c r="H1586" s="35">
        <f>VLOOKUP(A1586,'Medical Examinations'!$A$2:$M$2344,7,FALSE)</f>
        <v>1</v>
      </c>
      <c r="I1586" s="35" t="str">
        <f>VLOOKUP(A1586,'Medical Examinations'!A1584:M3926,8,FALSE)</f>
        <v>No</v>
      </c>
      <c r="J1586" s="35" t="str">
        <f>VLOOKUP(A1586,'Medical Examinations'!A1584:M3926,9,FALSE)</f>
        <v>OVERWEIGHT</v>
      </c>
      <c r="K1586" s="35" t="str">
        <f>VLOOKUP(A1586,'Medical Examinations'!A1584:M3926,10,FALSE)</f>
        <v>DIABETES</v>
      </c>
      <c r="L1586" s="47">
        <f>VLOOKUP(A1586,'Hospitalisation Details'!A585:M2927,12,FALSE)</f>
        <v>31680</v>
      </c>
      <c r="M1586" s="34">
        <f>VLOOKUP(A471,'Hospitalisation Details'!A469:M2811,6,FALSE)</f>
        <v>21348.71</v>
      </c>
      <c r="N1586" s="35" t="str">
        <f>VLOOKUP(A575,'Hospitalisation Details'!A573:M2915,7,FALSE)</f>
        <v>tier - 2</v>
      </c>
      <c r="O1586" s="35" t="str">
        <f>VLOOKUP(A587,'Hospitalisation Details'!A585:M2927,8,FALSE)</f>
        <v>tier - 3</v>
      </c>
      <c r="P1586" s="35" t="str">
        <f>VLOOKUP(A587,'Hospitalisation Details'!A585:M2927,9,FALSE)</f>
        <v>R1023</v>
      </c>
      <c r="Q1586" s="35">
        <f ca="1">VLOOKUP(A1586,'Hospitalisation Details'!A585:M2927,13,FALSE)</f>
        <v>38</v>
      </c>
      <c r="R1586" s="32"/>
    </row>
    <row r="1587" spans="1:18" ht="15.75" x14ac:dyDescent="0.25">
      <c r="A1587" s="43" t="s">
        <v>777</v>
      </c>
      <c r="B1587" s="35" t="str">
        <f>VLOOKUP(A1587,'Customer Names'!A1584:D3919,3,FALSE)</f>
        <v>Keating</v>
      </c>
      <c r="C1587" s="35">
        <f>VLOOKUP(A1587,'Medical Examinations'!A1585:M3927,2,FALSE)</f>
        <v>37.145000000000003</v>
      </c>
      <c r="D1587" s="35">
        <f>VLOOKUP(A1587,'Medical Examinations'!A1585:M3927,3,FALSE)</f>
        <v>5.32</v>
      </c>
      <c r="E1587" s="35" t="str">
        <f>VLOOKUP(A1587,'Medical Examinations'!A1585:M3927,4,FALSE)</f>
        <v>No</v>
      </c>
      <c r="F1587" s="35" t="str">
        <f>VLOOKUP(A1587,'Medical Examinations'!A1585:M3927,5,FALSE)</f>
        <v>No</v>
      </c>
      <c r="G1587" s="35" t="str">
        <f>VLOOKUP(A1587,'Medical Examinations'!A1585:M3927,6,FALSE)</f>
        <v>No</v>
      </c>
      <c r="H1587" s="35">
        <f>VLOOKUP(A1587,'Medical Examinations'!$A$2:$M$2344,7,FALSE)</f>
        <v>0</v>
      </c>
      <c r="I1587" s="35" t="str">
        <f>VLOOKUP(A1587,'Medical Examinations'!A1585:M3927,8,FALSE)</f>
        <v>No</v>
      </c>
      <c r="J1587" s="35" t="str">
        <f>VLOOKUP(A1587,'Medical Examinations'!A1585:M3927,9,FALSE)</f>
        <v>OBESITY</v>
      </c>
      <c r="K1587" s="35" t="str">
        <f>VLOOKUP(A1587,'Medical Examinations'!A1585:M3927,10,FALSE)</f>
        <v>NORMAL</v>
      </c>
      <c r="L1587" s="47">
        <f>VLOOKUP(A1587,'Hospitalisation Details'!A586:M2928,12,FALSE)</f>
        <v>33098</v>
      </c>
      <c r="M1587" s="34">
        <f>VLOOKUP(A472,'Hospitalisation Details'!A470:M2812,6,FALSE)</f>
        <v>21344.85</v>
      </c>
      <c r="N1587" s="35" t="str">
        <f>VLOOKUP(A576,'Hospitalisation Details'!A574:M2916,7,FALSE)</f>
        <v>tier - 2</v>
      </c>
      <c r="O1587" s="35" t="str">
        <f>VLOOKUP(A588,'Hospitalisation Details'!A586:M2928,8,FALSE)</f>
        <v>tier - 3</v>
      </c>
      <c r="P1587" s="35" t="str">
        <f>VLOOKUP(A588,'Hospitalisation Details'!A586:M2928,9,FALSE)</f>
        <v>R1012</v>
      </c>
      <c r="Q1587" s="35">
        <f ca="1">VLOOKUP(A1587,'Hospitalisation Details'!A586:M2928,13,FALSE)</f>
        <v>34</v>
      </c>
      <c r="R1587" s="32"/>
    </row>
    <row r="1588" spans="1:18" ht="15.75" x14ac:dyDescent="0.25">
      <c r="A1588" s="42" t="s">
        <v>776</v>
      </c>
      <c r="B1588" s="35" t="str">
        <f>VLOOKUP(A1588,'Customer Names'!A1585:D3920,3,FALSE)</f>
        <v>Duhon</v>
      </c>
      <c r="C1588" s="35">
        <f>VLOOKUP(A1588,'Medical Examinations'!A1586:M3928,2,FALSE)</f>
        <v>30.8</v>
      </c>
      <c r="D1588" s="35">
        <f>VLOOKUP(A1588,'Medical Examinations'!A1586:M3928,3,FALSE)</f>
        <v>5.83</v>
      </c>
      <c r="E1588" s="35" t="str">
        <f>VLOOKUP(A1588,'Medical Examinations'!A1586:M3928,4,FALSE)</f>
        <v>yes</v>
      </c>
      <c r="F1588" s="35" t="str">
        <f>VLOOKUP(A1588,'Medical Examinations'!A1586:M3928,5,FALSE)</f>
        <v>No</v>
      </c>
      <c r="G1588" s="35" t="str">
        <f>VLOOKUP(A1588,'Medical Examinations'!A1586:M3928,6,FALSE)</f>
        <v>No</v>
      </c>
      <c r="H1588" s="35">
        <f>VLOOKUP(A1588,'Medical Examinations'!$A$2:$M$2344,7,FALSE)</f>
        <v>0</v>
      </c>
      <c r="I1588" s="35" t="str">
        <f>VLOOKUP(A1588,'Medical Examinations'!A1586:M3928,8,FALSE)</f>
        <v>No</v>
      </c>
      <c r="J1588" s="35" t="str">
        <f>VLOOKUP(A1588,'Medical Examinations'!A1586:M3928,9,FALSE)</f>
        <v>OBESITY</v>
      </c>
      <c r="K1588" s="35" t="str">
        <f>VLOOKUP(A1588,'Medical Examinations'!A1586:M3928,10,FALSE)</f>
        <v>PREDIABETES</v>
      </c>
      <c r="L1588" s="47">
        <f>VLOOKUP(A1588,'Hospitalisation Details'!A587:M2929,12,FALSE)</f>
        <v>31396</v>
      </c>
      <c r="M1588" s="34">
        <f>VLOOKUP(A473,'Hospitalisation Details'!A471:M2813,6,FALSE)</f>
        <v>21259.38</v>
      </c>
      <c r="N1588" s="35" t="str">
        <f>VLOOKUP(A577,'Hospitalisation Details'!A575:M2917,7,FALSE)</f>
        <v>tier - 2</v>
      </c>
      <c r="O1588" s="35" t="str">
        <f>VLOOKUP(A589,'Hospitalisation Details'!A587:M2929,8,FALSE)</f>
        <v>tier - 2</v>
      </c>
      <c r="P1588" s="35" t="str">
        <f>VLOOKUP(A589,'Hospitalisation Details'!A587:M2929,9,FALSE)</f>
        <v>R1011</v>
      </c>
      <c r="Q1588" s="35">
        <f ca="1">VLOOKUP(A1588,'Hospitalisation Details'!A587:M2929,13,FALSE)</f>
        <v>39</v>
      </c>
      <c r="R1588" s="32"/>
    </row>
    <row r="1589" spans="1:18" ht="15.75" x14ac:dyDescent="0.25">
      <c r="A1589" s="43" t="s">
        <v>775</v>
      </c>
      <c r="B1589" s="35" t="str">
        <f>VLOOKUP(A1589,'Customer Names'!A1586:D3921,3,FALSE)</f>
        <v>Briseno</v>
      </c>
      <c r="C1589" s="35">
        <f>VLOOKUP(A1589,'Medical Examinations'!A1587:M3929,2,FALSE)</f>
        <v>29.5</v>
      </c>
      <c r="D1589" s="35">
        <f>VLOOKUP(A1589,'Medical Examinations'!A1587:M3929,3,FALSE)</f>
        <v>5.54</v>
      </c>
      <c r="E1589" s="35" t="str">
        <f>VLOOKUP(A1589,'Medical Examinations'!A1587:M3929,4,FALSE)</f>
        <v>yes</v>
      </c>
      <c r="F1589" s="35" t="str">
        <f>VLOOKUP(A1589,'Medical Examinations'!A1587:M3929,5,FALSE)</f>
        <v>No</v>
      </c>
      <c r="G1589" s="35" t="str">
        <f>VLOOKUP(A1589,'Medical Examinations'!A1587:M3929,6,FALSE)</f>
        <v>No</v>
      </c>
      <c r="H1589" s="35">
        <f>VLOOKUP(A1589,'Medical Examinations'!$A$2:$M$2344,7,FALSE)</f>
        <v>0</v>
      </c>
      <c r="I1589" s="35" t="str">
        <f>VLOOKUP(A1589,'Medical Examinations'!A1587:M3929,8,FALSE)</f>
        <v>No</v>
      </c>
      <c r="J1589" s="35" t="str">
        <f>VLOOKUP(A1589,'Medical Examinations'!A1587:M3929,9,FALSE)</f>
        <v>OVERWEIGHT</v>
      </c>
      <c r="K1589" s="35" t="str">
        <f>VLOOKUP(A1589,'Medical Examinations'!A1587:M3929,10,FALSE)</f>
        <v>NORMAL</v>
      </c>
      <c r="L1589" s="47">
        <f>VLOOKUP(A1589,'Hospitalisation Details'!A588:M2930,12,FALSE)</f>
        <v>31370</v>
      </c>
      <c r="M1589" s="34">
        <f>VLOOKUP(A474,'Hospitalisation Details'!A472:M2814,6,FALSE)</f>
        <v>21232.18</v>
      </c>
      <c r="N1589" s="35" t="str">
        <f>VLOOKUP(A578,'Hospitalisation Details'!A576:M2918,7,FALSE)</f>
        <v>tier - 2</v>
      </c>
      <c r="O1589" s="35" t="str">
        <f>VLOOKUP(A590,'Hospitalisation Details'!A588:M2930,8,FALSE)</f>
        <v>tier - 3</v>
      </c>
      <c r="P1589" s="35" t="str">
        <f>VLOOKUP(A590,'Hospitalisation Details'!A588:M2930,9,FALSE)</f>
        <v>R1011</v>
      </c>
      <c r="Q1589" s="35">
        <f ca="1">VLOOKUP(A1589,'Hospitalisation Details'!A588:M2930,13,FALSE)</f>
        <v>39</v>
      </c>
      <c r="R1589" s="32"/>
    </row>
    <row r="1590" spans="1:18" ht="15.75" x14ac:dyDescent="0.25">
      <c r="A1590" s="42" t="s">
        <v>774</v>
      </c>
      <c r="B1590" s="35" t="str">
        <f>VLOOKUP(A1590,'Customer Names'!A1587:D3922,3,FALSE)</f>
        <v>Besse</v>
      </c>
      <c r="C1590" s="35">
        <f>VLOOKUP(A1590,'Medical Examinations'!A1588:M3930,2,FALSE)</f>
        <v>43.39</v>
      </c>
      <c r="D1590" s="35">
        <f>VLOOKUP(A1590,'Medical Examinations'!A1588:M3930,3,FALSE)</f>
        <v>5.85</v>
      </c>
      <c r="E1590" s="35" t="str">
        <f>VLOOKUP(A1590,'Medical Examinations'!A1588:M3930,4,FALSE)</f>
        <v>No</v>
      </c>
      <c r="F1590" s="35" t="str">
        <f>VLOOKUP(A1590,'Medical Examinations'!A1588:M3930,5,FALSE)</f>
        <v>yes</v>
      </c>
      <c r="G1590" s="35" t="str">
        <f>VLOOKUP(A1590,'Medical Examinations'!A1588:M3930,6,FALSE)</f>
        <v>No</v>
      </c>
      <c r="H1590" s="35">
        <f>VLOOKUP(A1590,'Medical Examinations'!$A$2:$M$2344,7,FALSE)</f>
        <v>1</v>
      </c>
      <c r="I1590" s="35" t="str">
        <f>VLOOKUP(A1590,'Medical Examinations'!A1588:M3930,8,FALSE)</f>
        <v>No</v>
      </c>
      <c r="J1590" s="35" t="str">
        <f>VLOOKUP(A1590,'Medical Examinations'!A1588:M3930,9,FALSE)</f>
        <v>OBESITY</v>
      </c>
      <c r="K1590" s="35" t="str">
        <f>VLOOKUP(A1590,'Medical Examinations'!A1588:M3930,10,FALSE)</f>
        <v>PREDIABETES</v>
      </c>
      <c r="L1590" s="47">
        <f>VLOOKUP(A1590,'Hospitalisation Details'!A589:M2931,12,FALSE)</f>
        <v>38195</v>
      </c>
      <c r="M1590" s="34">
        <f>VLOOKUP(A475,'Hospitalisation Details'!A473:M2815,6,FALSE)</f>
        <v>21223.68</v>
      </c>
      <c r="N1590" s="35" t="str">
        <f>VLOOKUP(A579,'Hospitalisation Details'!A577:M2919,7,FALSE)</f>
        <v>tier - 2</v>
      </c>
      <c r="O1590" s="35" t="str">
        <f>VLOOKUP(A591,'Hospitalisation Details'!A589:M2931,8,FALSE)</f>
        <v>tier - 3</v>
      </c>
      <c r="P1590" s="35" t="str">
        <f>VLOOKUP(A591,'Hospitalisation Details'!A589:M2931,9,FALSE)</f>
        <v>R1024</v>
      </c>
      <c r="Q1590" s="35">
        <f ca="1">VLOOKUP(A1590,'Hospitalisation Details'!A589:M2931,13,FALSE)</f>
        <v>20</v>
      </c>
      <c r="R1590" s="32"/>
    </row>
    <row r="1591" spans="1:18" ht="15.75" x14ac:dyDescent="0.25">
      <c r="A1591" s="43" t="s">
        <v>773</v>
      </c>
      <c r="B1591" s="35" t="str">
        <f>VLOOKUP(A1591,'Customer Names'!A1588:D3923,3,FALSE)</f>
        <v>Shillings</v>
      </c>
      <c r="C1591" s="35">
        <f>VLOOKUP(A1591,'Medical Examinations'!A1589:M3931,2,FALSE)</f>
        <v>15.08</v>
      </c>
      <c r="D1591" s="35">
        <f>VLOOKUP(A1591,'Medical Examinations'!A1589:M3931,3,FALSE)</f>
        <v>4.8499999999999996</v>
      </c>
      <c r="E1591" s="35" t="str">
        <f>VLOOKUP(A1591,'Medical Examinations'!A1589:M3931,4,FALSE)</f>
        <v>yes</v>
      </c>
      <c r="F1591" s="35" t="str">
        <f>VLOOKUP(A1591,'Medical Examinations'!A1589:M3931,5,FALSE)</f>
        <v>No</v>
      </c>
      <c r="G1591" s="35" t="str">
        <f>VLOOKUP(A1591,'Medical Examinations'!A1589:M3931,6,FALSE)</f>
        <v>Yes</v>
      </c>
      <c r="H1591" s="35">
        <f>VLOOKUP(A1591,'Medical Examinations'!$A$2:$M$2344,7,FALSE)</f>
        <v>1</v>
      </c>
      <c r="I1591" s="35" t="str">
        <f>VLOOKUP(A1591,'Medical Examinations'!A1589:M3931,8,FALSE)</f>
        <v>No</v>
      </c>
      <c r="J1591" s="35" t="str">
        <f>VLOOKUP(A1591,'Medical Examinations'!A1589:M3931,9,FALSE)</f>
        <v>UNDERWEIGHT</v>
      </c>
      <c r="K1591" s="35" t="str">
        <f>VLOOKUP(A1591,'Medical Examinations'!A1589:M3931,10,FALSE)</f>
        <v>NORMAL</v>
      </c>
      <c r="L1591" s="47">
        <f>VLOOKUP(A1591,'Hospitalisation Details'!A590:M2932,12,FALSE)</f>
        <v>25450</v>
      </c>
      <c r="M1591" s="34">
        <f>VLOOKUP(A476,'Hospitalisation Details'!A474:M2816,6,FALSE)</f>
        <v>21195.82</v>
      </c>
      <c r="N1591" s="35" t="str">
        <f>VLOOKUP(A580,'Hospitalisation Details'!A578:M2920,7,FALSE)</f>
        <v>tier - 2</v>
      </c>
      <c r="O1591" s="35" t="str">
        <f>VLOOKUP(A592,'Hospitalisation Details'!A590:M2932,8,FALSE)</f>
        <v>tier - 2</v>
      </c>
      <c r="P1591" s="35" t="str">
        <f>VLOOKUP(A592,'Hospitalisation Details'!A590:M2932,9,FALSE)</f>
        <v>R1026</v>
      </c>
      <c r="Q1591" s="35">
        <f ca="1">VLOOKUP(A1591,'Hospitalisation Details'!A590:M2932,13,FALSE)</f>
        <v>55</v>
      </c>
      <c r="R1591" s="32"/>
    </row>
    <row r="1592" spans="1:18" ht="15.75" x14ac:dyDescent="0.25">
      <c r="A1592" s="42" t="s">
        <v>772</v>
      </c>
      <c r="B1592" s="35" t="str">
        <f>VLOOKUP(A1592,'Customer Names'!A1589:D3924,3,FALSE)</f>
        <v>Tate</v>
      </c>
      <c r="C1592" s="35">
        <f>VLOOKUP(A1592,'Medical Examinations'!A1590:M3932,2,FALSE)</f>
        <v>20.48</v>
      </c>
      <c r="D1592" s="35">
        <f>VLOOKUP(A1592,'Medical Examinations'!A1590:M3932,3,FALSE)</f>
        <v>11.09</v>
      </c>
      <c r="E1592" s="35" t="str">
        <f>VLOOKUP(A1592,'Medical Examinations'!A1590:M3932,4,FALSE)</f>
        <v>No</v>
      </c>
      <c r="F1592" s="35" t="str">
        <f>VLOOKUP(A1592,'Medical Examinations'!A1590:M3932,5,FALSE)</f>
        <v>No</v>
      </c>
      <c r="G1592" s="35" t="str">
        <f>VLOOKUP(A1592,'Medical Examinations'!A1590:M3932,6,FALSE)</f>
        <v>No</v>
      </c>
      <c r="H1592" s="35">
        <f>VLOOKUP(A1592,'Medical Examinations'!$A$2:$M$2344,7,FALSE)</f>
        <v>0</v>
      </c>
      <c r="I1592" s="35" t="str">
        <f>VLOOKUP(A1592,'Medical Examinations'!A1590:M3932,8,FALSE)</f>
        <v>No</v>
      </c>
      <c r="J1592" s="35" t="str">
        <f>VLOOKUP(A1592,'Medical Examinations'!A1590:M3932,9,FALSE)</f>
        <v>NORMAL WEIGHT</v>
      </c>
      <c r="K1592" s="35" t="str">
        <f>VLOOKUP(A1592,'Medical Examinations'!A1590:M3932,10,FALSE)</f>
        <v>DIABETES</v>
      </c>
      <c r="L1592" s="47">
        <f>VLOOKUP(A1592,'Hospitalisation Details'!A591:M2933,12,FALSE)</f>
        <v>27289</v>
      </c>
      <c r="M1592" s="34">
        <f>VLOOKUP(A477,'Hospitalisation Details'!A475:M2817,6,FALSE)</f>
        <v>21098.55</v>
      </c>
      <c r="N1592" s="35" t="str">
        <f>VLOOKUP(A581,'Hospitalisation Details'!A579:M2921,7,FALSE)</f>
        <v>tier - 2</v>
      </c>
      <c r="O1592" s="35" t="str">
        <f>VLOOKUP(A593,'Hospitalisation Details'!A591:M2933,8,FALSE)</f>
        <v>tier - 2</v>
      </c>
      <c r="P1592" s="35" t="str">
        <f>VLOOKUP(A593,'Hospitalisation Details'!A591:M2933,9,FALSE)</f>
        <v>R1024</v>
      </c>
      <c r="Q1592" s="35">
        <f ca="1">VLOOKUP(A1592,'Hospitalisation Details'!A591:M2933,13,FALSE)</f>
        <v>50</v>
      </c>
      <c r="R1592" s="32"/>
    </row>
    <row r="1593" spans="1:18" ht="15.75" x14ac:dyDescent="0.25">
      <c r="A1593" s="43" t="s">
        <v>771</v>
      </c>
      <c r="B1593" s="35" t="str">
        <f>VLOOKUP(A1593,'Customer Names'!A1590:D3925,3,FALSE)</f>
        <v>Arsenault</v>
      </c>
      <c r="C1593" s="35">
        <f>VLOOKUP(A1593,'Medical Examinations'!A1591:M3933,2,FALSE)</f>
        <v>34.450000000000003</v>
      </c>
      <c r="D1593" s="35">
        <f>VLOOKUP(A1593,'Medical Examinations'!A1591:M3933,3,FALSE)</f>
        <v>5.58</v>
      </c>
      <c r="E1593" s="35" t="str">
        <f>VLOOKUP(A1593,'Medical Examinations'!A1591:M3933,4,FALSE)</f>
        <v>yes</v>
      </c>
      <c r="F1593" s="35" t="str">
        <f>VLOOKUP(A1593,'Medical Examinations'!A1591:M3933,5,FALSE)</f>
        <v>No</v>
      </c>
      <c r="G1593" s="35" t="str">
        <f>VLOOKUP(A1593,'Medical Examinations'!A1591:M3933,6,FALSE)</f>
        <v>No</v>
      </c>
      <c r="H1593" s="35">
        <f>VLOOKUP(A1593,'Medical Examinations'!$A$2:$M$2344,7,FALSE)</f>
        <v>0</v>
      </c>
      <c r="I1593" s="35" t="str">
        <f>VLOOKUP(A1593,'Medical Examinations'!A1591:M3933,8,FALSE)</f>
        <v>No</v>
      </c>
      <c r="J1593" s="35" t="str">
        <f>VLOOKUP(A1593,'Medical Examinations'!A1591:M3933,9,FALSE)</f>
        <v>OBESITY</v>
      </c>
      <c r="K1593" s="35" t="str">
        <f>VLOOKUP(A1593,'Medical Examinations'!A1591:M3933,10,FALSE)</f>
        <v>NORMAL</v>
      </c>
      <c r="L1593" s="47">
        <f>VLOOKUP(A1593,'Hospitalisation Details'!A592:M2934,12,FALSE)</f>
        <v>35250</v>
      </c>
      <c r="M1593" s="34">
        <f>VLOOKUP(A478,'Hospitalisation Details'!A476:M2818,6,FALSE)</f>
        <v>21082.16</v>
      </c>
      <c r="N1593" s="35" t="str">
        <f>VLOOKUP(A582,'Hospitalisation Details'!A580:M2922,7,FALSE)</f>
        <v>tier - 2</v>
      </c>
      <c r="O1593" s="35" t="str">
        <f>VLOOKUP(A594,'Hospitalisation Details'!A592:M2934,8,FALSE)</f>
        <v>tier - 1</v>
      </c>
      <c r="P1593" s="35" t="str">
        <f>VLOOKUP(A594,'Hospitalisation Details'!A592:M2934,9,FALSE)</f>
        <v>R1012</v>
      </c>
      <c r="Q1593" s="35">
        <f ca="1">VLOOKUP(A1593,'Hospitalisation Details'!A592:M2934,13,FALSE)</f>
        <v>28</v>
      </c>
      <c r="R1593" s="32"/>
    </row>
    <row r="1594" spans="1:18" ht="15.75" x14ac:dyDescent="0.25">
      <c r="A1594" s="42" t="s">
        <v>770</v>
      </c>
      <c r="B1594" s="35" t="str">
        <f>VLOOKUP(A1594,'Customer Names'!A1591:D3926,3,FALSE)</f>
        <v>Hengoed</v>
      </c>
      <c r="C1594" s="35">
        <f>VLOOKUP(A1594,'Medical Examinations'!A1592:M3934,2,FALSE)</f>
        <v>34.21</v>
      </c>
      <c r="D1594" s="35">
        <f>VLOOKUP(A1594,'Medical Examinations'!A1592:M3934,3,FALSE)</f>
        <v>9.7200000000000006</v>
      </c>
      <c r="E1594" s="35" t="str">
        <f>VLOOKUP(A1594,'Medical Examinations'!A1592:M3934,4,FALSE)</f>
        <v>yes</v>
      </c>
      <c r="F1594" s="35" t="str">
        <f>VLOOKUP(A1594,'Medical Examinations'!A1592:M3934,5,FALSE)</f>
        <v>No</v>
      </c>
      <c r="G1594" s="35" t="str">
        <f>VLOOKUP(A1594,'Medical Examinations'!A1592:M3934,6,FALSE)</f>
        <v>No</v>
      </c>
      <c r="H1594" s="35">
        <f>VLOOKUP(A1594,'Medical Examinations'!$A$2:$M$2344,7,FALSE)</f>
        <v>0</v>
      </c>
      <c r="I1594" s="35" t="str">
        <f>VLOOKUP(A1594,'Medical Examinations'!A1592:M3934,8,FALSE)</f>
        <v>No</v>
      </c>
      <c r="J1594" s="35" t="str">
        <f>VLOOKUP(A1594,'Medical Examinations'!A1592:M3934,9,FALSE)</f>
        <v>OBESITY</v>
      </c>
      <c r="K1594" s="35" t="str">
        <f>VLOOKUP(A1594,'Medical Examinations'!A1592:M3934,10,FALSE)</f>
        <v>DIABETES</v>
      </c>
      <c r="L1594" s="47">
        <f>VLOOKUP(A1594,'Hospitalisation Details'!A593:M2935,12,FALSE)</f>
        <v>29824</v>
      </c>
      <c r="M1594" s="34">
        <f>VLOOKUP(A479,'Hospitalisation Details'!A477:M2819,6,FALSE)</f>
        <v>20893.060000000001</v>
      </c>
      <c r="N1594" s="35" t="str">
        <f>VLOOKUP(A583,'Hospitalisation Details'!A581:M2923,7,FALSE)</f>
        <v>tier - 2</v>
      </c>
      <c r="O1594" s="35" t="str">
        <f>VLOOKUP(A595,'Hospitalisation Details'!A593:M2935,8,FALSE)</f>
        <v>tier - 1</v>
      </c>
      <c r="P1594" s="35" t="str">
        <f>VLOOKUP(A595,'Hospitalisation Details'!A593:M2935,9,FALSE)</f>
        <v>R1024</v>
      </c>
      <c r="Q1594" s="35">
        <f ca="1">VLOOKUP(A1594,'Hospitalisation Details'!A593:M2935,13,FALSE)</f>
        <v>43</v>
      </c>
      <c r="R1594" s="32"/>
    </row>
    <row r="1595" spans="1:18" ht="15.75" x14ac:dyDescent="0.25">
      <c r="A1595" s="43" t="s">
        <v>769</v>
      </c>
      <c r="B1595" s="35" t="str">
        <f>VLOOKUP(A1595,'Customer Names'!A1592:D3927,3,FALSE)</f>
        <v>Aller</v>
      </c>
      <c r="C1595" s="35">
        <f>VLOOKUP(A1595,'Medical Examinations'!A1593:M3935,2,FALSE)</f>
        <v>28.8</v>
      </c>
      <c r="D1595" s="35">
        <f>VLOOKUP(A1595,'Medical Examinations'!A1593:M3935,3,FALSE)</f>
        <v>11.41</v>
      </c>
      <c r="E1595" s="35" t="str">
        <f>VLOOKUP(A1595,'Medical Examinations'!A1593:M3935,4,FALSE)</f>
        <v>yes</v>
      </c>
      <c r="F1595" s="35" t="str">
        <f>VLOOKUP(A1595,'Medical Examinations'!A1593:M3935,5,FALSE)</f>
        <v>No</v>
      </c>
      <c r="G1595" s="35" t="str">
        <f>VLOOKUP(A1595,'Medical Examinations'!A1593:M3935,6,FALSE)</f>
        <v>No</v>
      </c>
      <c r="H1595" s="35">
        <f>VLOOKUP(A1595,'Medical Examinations'!$A$2:$M$2344,7,FALSE)</f>
        <v>0</v>
      </c>
      <c r="I1595" s="35" t="str">
        <f>VLOOKUP(A1595,'Medical Examinations'!A1593:M3935,8,FALSE)</f>
        <v>No</v>
      </c>
      <c r="J1595" s="35" t="str">
        <f>VLOOKUP(A1595,'Medical Examinations'!A1593:M3935,9,FALSE)</f>
        <v>OVERWEIGHT</v>
      </c>
      <c r="K1595" s="35" t="str">
        <f>VLOOKUP(A1595,'Medical Examinations'!A1593:M3935,10,FALSE)</f>
        <v>DIABETES</v>
      </c>
      <c r="L1595" s="47">
        <f>VLOOKUP(A1595,'Hospitalisation Details'!A594:M2936,12,FALSE)</f>
        <v>29914</v>
      </c>
      <c r="M1595" s="34">
        <f>VLOOKUP(A480,'Hospitalisation Details'!A478:M2820,6,FALSE)</f>
        <v>20878.78</v>
      </c>
      <c r="N1595" s="35" t="str">
        <f>VLOOKUP(A584,'Hospitalisation Details'!A582:M2924,7,FALSE)</f>
        <v>tier - 2</v>
      </c>
      <c r="O1595" s="35" t="str">
        <f>VLOOKUP(A596,'Hospitalisation Details'!A594:M2936,8,FALSE)</f>
        <v>tier - 1</v>
      </c>
      <c r="P1595" s="35" t="str">
        <f>VLOOKUP(A596,'Hospitalisation Details'!A594:M2936,9,FALSE)</f>
        <v>R1012</v>
      </c>
      <c r="Q1595" s="35">
        <f ca="1">VLOOKUP(A1595,'Hospitalisation Details'!A594:M2936,13,FALSE)</f>
        <v>43</v>
      </c>
      <c r="R1595" s="32"/>
    </row>
    <row r="1596" spans="1:18" ht="15.75" x14ac:dyDescent="0.25">
      <c r="A1596" s="42" t="s">
        <v>768</v>
      </c>
      <c r="B1596" s="35" t="str">
        <f>VLOOKUP(A1596,'Customer Names'!A1593:D3928,3,FALSE)</f>
        <v>Pisano</v>
      </c>
      <c r="C1596" s="35">
        <f>VLOOKUP(A1596,'Medical Examinations'!A1594:M3936,2,FALSE)</f>
        <v>31.74</v>
      </c>
      <c r="D1596" s="35">
        <f>VLOOKUP(A1596,'Medical Examinations'!A1594:M3936,3,FALSE)</f>
        <v>4.46</v>
      </c>
      <c r="E1596" s="35" t="str">
        <f>VLOOKUP(A1596,'Medical Examinations'!A1594:M3936,4,FALSE)</f>
        <v>No</v>
      </c>
      <c r="F1596" s="35" t="str">
        <f>VLOOKUP(A1596,'Medical Examinations'!A1594:M3936,5,FALSE)</f>
        <v>No</v>
      </c>
      <c r="G1596" s="35" t="str">
        <f>VLOOKUP(A1596,'Medical Examinations'!A1594:M3936,6,FALSE)</f>
        <v>Yes</v>
      </c>
      <c r="H1596" s="35">
        <f>VLOOKUP(A1596,'Medical Examinations'!$A$2:$M$2344,7,FALSE)</f>
        <v>1</v>
      </c>
      <c r="I1596" s="35" t="str">
        <f>VLOOKUP(A1596,'Medical Examinations'!A1594:M3936,8,FALSE)</f>
        <v>No</v>
      </c>
      <c r="J1596" s="35" t="str">
        <f>VLOOKUP(A1596,'Medical Examinations'!A1594:M3936,9,FALSE)</f>
        <v>OBESITY</v>
      </c>
      <c r="K1596" s="35" t="str">
        <f>VLOOKUP(A1596,'Medical Examinations'!A1594:M3936,10,FALSE)</f>
        <v>NORMAL</v>
      </c>
      <c r="L1596" s="47">
        <f>VLOOKUP(A1596,'Hospitalisation Details'!A595:M2937,12,FALSE)</f>
        <v>34258</v>
      </c>
      <c r="M1596" s="34">
        <f>VLOOKUP(A481,'Hospitalisation Details'!A479:M2821,6,FALSE)</f>
        <v>20781.490000000002</v>
      </c>
      <c r="N1596" s="35" t="str">
        <f>VLOOKUP(A585,'Hospitalisation Details'!A583:M2925,7,FALSE)</f>
        <v>tier - 2</v>
      </c>
      <c r="O1596" s="35" t="str">
        <f>VLOOKUP(A597,'Hospitalisation Details'!A595:M2937,8,FALSE)</f>
        <v>tier - 1</v>
      </c>
      <c r="P1596" s="35" t="str">
        <f>VLOOKUP(A597,'Hospitalisation Details'!A595:M2937,9,FALSE)</f>
        <v>R1026</v>
      </c>
      <c r="Q1596" s="35">
        <f ca="1">VLOOKUP(A1596,'Hospitalisation Details'!A595:M2937,13,FALSE)</f>
        <v>31</v>
      </c>
      <c r="R1596" s="32"/>
    </row>
    <row r="1597" spans="1:18" ht="15.75" x14ac:dyDescent="0.25">
      <c r="A1597" s="43" t="s">
        <v>767</v>
      </c>
      <c r="B1597" s="35" t="str">
        <f>VLOOKUP(A1597,'Customer Names'!A1594:D3929,3,FALSE)</f>
        <v>Sanca</v>
      </c>
      <c r="C1597" s="35">
        <f>VLOOKUP(A1597,'Medical Examinations'!A1595:M3937,2,FALSE)</f>
        <v>21.78</v>
      </c>
      <c r="D1597" s="35">
        <f>VLOOKUP(A1597,'Medical Examinations'!A1595:M3937,3,FALSE)</f>
        <v>9.31</v>
      </c>
      <c r="E1597" s="35" t="str">
        <f>VLOOKUP(A1597,'Medical Examinations'!A1595:M3937,4,FALSE)</f>
        <v>yes</v>
      </c>
      <c r="F1597" s="35" t="str">
        <f>VLOOKUP(A1597,'Medical Examinations'!A1595:M3937,5,FALSE)</f>
        <v>No</v>
      </c>
      <c r="G1597" s="35" t="str">
        <f>VLOOKUP(A1597,'Medical Examinations'!A1595:M3937,6,FALSE)</f>
        <v>No</v>
      </c>
      <c r="H1597" s="35">
        <f>VLOOKUP(A1597,'Medical Examinations'!$A$2:$M$2344,7,FALSE)</f>
        <v>0</v>
      </c>
      <c r="I1597" s="35" t="str">
        <f>VLOOKUP(A1597,'Medical Examinations'!A1595:M3937,8,FALSE)</f>
        <v>No</v>
      </c>
      <c r="J1597" s="35" t="str">
        <f>VLOOKUP(A1597,'Medical Examinations'!A1595:M3937,9,FALSE)</f>
        <v>NORMAL WEIGHT</v>
      </c>
      <c r="K1597" s="35" t="str">
        <f>VLOOKUP(A1597,'Medical Examinations'!A1595:M3937,10,FALSE)</f>
        <v>DIABETES</v>
      </c>
      <c r="L1597" s="47">
        <f>VLOOKUP(A1597,'Hospitalisation Details'!A596:M2938,12,FALSE)</f>
        <v>29767</v>
      </c>
      <c r="M1597" s="34">
        <f>VLOOKUP(A482,'Hospitalisation Details'!A480:M2822,6,FALSE)</f>
        <v>20773.63</v>
      </c>
      <c r="N1597" s="35" t="str">
        <f>VLOOKUP(A586,'Hospitalisation Details'!A584:M2926,7,FALSE)</f>
        <v>tier - 2</v>
      </c>
      <c r="O1597" s="35" t="str">
        <f>VLOOKUP(A598,'Hospitalisation Details'!A596:M2938,8,FALSE)</f>
        <v>tier - 2</v>
      </c>
      <c r="P1597" s="35" t="str">
        <f>VLOOKUP(A598,'Hospitalisation Details'!A596:M2938,9,FALSE)</f>
        <v>R1011</v>
      </c>
      <c r="Q1597" s="35">
        <f ca="1">VLOOKUP(A1597,'Hospitalisation Details'!A596:M2938,13,FALSE)</f>
        <v>43</v>
      </c>
      <c r="R1597" s="32"/>
    </row>
    <row r="1598" spans="1:18" ht="15.75" x14ac:dyDescent="0.25">
      <c r="A1598" s="42" t="s">
        <v>766</v>
      </c>
      <c r="B1598" s="35" t="str">
        <f>VLOOKUP(A1598,'Customer Names'!A1595:D3930,3,FALSE)</f>
        <v>Bond</v>
      </c>
      <c r="C1598" s="35">
        <f>VLOOKUP(A1598,'Medical Examinations'!A1596:M3938,2,FALSE)</f>
        <v>23.75</v>
      </c>
      <c r="D1598" s="35">
        <f>VLOOKUP(A1598,'Medical Examinations'!A1596:M3938,3,FALSE)</f>
        <v>5.03</v>
      </c>
      <c r="E1598" s="35" t="str">
        <f>VLOOKUP(A1598,'Medical Examinations'!A1596:M3938,4,FALSE)</f>
        <v>No</v>
      </c>
      <c r="F1598" s="35" t="str">
        <f>VLOOKUP(A1598,'Medical Examinations'!A1596:M3938,5,FALSE)</f>
        <v>No</v>
      </c>
      <c r="G1598" s="35" t="str">
        <f>VLOOKUP(A1598,'Medical Examinations'!A1596:M3938,6,FALSE)</f>
        <v>No</v>
      </c>
      <c r="H1598" s="35">
        <f>VLOOKUP(A1598,'Medical Examinations'!$A$2:$M$2344,7,FALSE)</f>
        <v>1</v>
      </c>
      <c r="I1598" s="35" t="str">
        <f>VLOOKUP(A1598,'Medical Examinations'!A1596:M3938,8,FALSE)</f>
        <v>No</v>
      </c>
      <c r="J1598" s="35" t="str">
        <f>VLOOKUP(A1598,'Medical Examinations'!A1596:M3938,9,FALSE)</f>
        <v>NORMAL WEIGHT</v>
      </c>
      <c r="K1598" s="35" t="str">
        <f>VLOOKUP(A1598,'Medical Examinations'!A1596:M3938,10,FALSE)</f>
        <v>NORMAL</v>
      </c>
      <c r="L1598" s="47">
        <f>VLOOKUP(A1598,'Hospitalisation Details'!A597:M2939,12,FALSE)</f>
        <v>30950</v>
      </c>
      <c r="M1598" s="34">
        <f>VLOOKUP(A483,'Hospitalisation Details'!A481:M2823,6,FALSE)</f>
        <v>20745.990000000002</v>
      </c>
      <c r="N1598" s="35" t="str">
        <f>VLOOKUP(A587,'Hospitalisation Details'!A585:M2927,7,FALSE)</f>
        <v>tier - 2</v>
      </c>
      <c r="O1598" s="35" t="str">
        <f>VLOOKUP(A599,'Hospitalisation Details'!A597:M2939,8,FALSE)</f>
        <v>tier - 2</v>
      </c>
      <c r="P1598" s="35" t="str">
        <f>VLOOKUP(A599,'Hospitalisation Details'!A597:M2939,9,FALSE)</f>
        <v>R1023</v>
      </c>
      <c r="Q1598" s="35">
        <f ca="1">VLOOKUP(A1598,'Hospitalisation Details'!A597:M2939,13,FALSE)</f>
        <v>40</v>
      </c>
      <c r="R1598" s="32"/>
    </row>
    <row r="1599" spans="1:18" ht="15.75" x14ac:dyDescent="0.25">
      <c r="A1599" s="43" t="s">
        <v>765</v>
      </c>
      <c r="B1599" s="35" t="str">
        <f>VLOOKUP(A1599,'Customer Names'!A1596:D3931,3,FALSE)</f>
        <v>Carron</v>
      </c>
      <c r="C1599" s="35">
        <f>VLOOKUP(A1599,'Medical Examinations'!A1597:M3939,2,FALSE)</f>
        <v>33.21</v>
      </c>
      <c r="D1599" s="35">
        <f>VLOOKUP(A1599,'Medical Examinations'!A1597:M3939,3,FALSE)</f>
        <v>5.07</v>
      </c>
      <c r="E1599" s="35" t="str">
        <f>VLOOKUP(A1599,'Medical Examinations'!A1597:M3939,4,FALSE)</f>
        <v>yes</v>
      </c>
      <c r="F1599" s="35" t="str">
        <f>VLOOKUP(A1599,'Medical Examinations'!A1597:M3939,5,FALSE)</f>
        <v>No</v>
      </c>
      <c r="G1599" s="35" t="str">
        <f>VLOOKUP(A1599,'Medical Examinations'!A1597:M3939,6,FALSE)</f>
        <v>No</v>
      </c>
      <c r="H1599" s="35">
        <f>VLOOKUP(A1599,'Medical Examinations'!$A$2:$M$2344,7,FALSE)</f>
        <v>1</v>
      </c>
      <c r="I1599" s="35" t="str">
        <f>VLOOKUP(A1599,'Medical Examinations'!A1597:M3939,8,FALSE)</f>
        <v>No</v>
      </c>
      <c r="J1599" s="35" t="str">
        <f>VLOOKUP(A1599,'Medical Examinations'!A1597:M3939,9,FALSE)</f>
        <v>OBESITY</v>
      </c>
      <c r="K1599" s="35" t="str">
        <f>VLOOKUP(A1599,'Medical Examinations'!A1597:M3939,10,FALSE)</f>
        <v>NORMAL</v>
      </c>
      <c r="L1599" s="47">
        <f>VLOOKUP(A1599,'Hospitalisation Details'!A598:M2940,12,FALSE)</f>
        <v>34989</v>
      </c>
      <c r="M1599" s="34">
        <f>VLOOKUP(A484,'Hospitalisation Details'!A482:M2824,6,FALSE)</f>
        <v>20709.02</v>
      </c>
      <c r="N1599" s="35" t="str">
        <f>VLOOKUP(A588,'Hospitalisation Details'!A586:M2928,7,FALSE)</f>
        <v>tier - 2</v>
      </c>
      <c r="O1599" s="35" t="str">
        <f>VLOOKUP(A600,'Hospitalisation Details'!A598:M2940,8,FALSE)</f>
        <v>tier - 1</v>
      </c>
      <c r="P1599" s="35" t="str">
        <f>VLOOKUP(A600,'Hospitalisation Details'!A598:M2940,9,FALSE)</f>
        <v>R1013</v>
      </c>
      <c r="Q1599" s="35">
        <f ca="1">VLOOKUP(A1599,'Hospitalisation Details'!A598:M2940,13,FALSE)</f>
        <v>29</v>
      </c>
      <c r="R1599" s="32"/>
    </row>
    <row r="1600" spans="1:18" ht="15.75" x14ac:dyDescent="0.25">
      <c r="A1600" s="42" t="s">
        <v>764</v>
      </c>
      <c r="B1600" s="35" t="str">
        <f>VLOOKUP(A1600,'Customer Names'!A1597:D3932,3,FALSE)</f>
        <v>Ellwanger</v>
      </c>
      <c r="C1600" s="35">
        <f>VLOOKUP(A1600,'Medical Examinations'!A1598:M3940,2,FALSE)</f>
        <v>17.7</v>
      </c>
      <c r="D1600" s="35">
        <f>VLOOKUP(A1600,'Medical Examinations'!A1598:M3940,3,FALSE)</f>
        <v>10.42</v>
      </c>
      <c r="E1600" s="35" t="str">
        <f>VLOOKUP(A1600,'Medical Examinations'!A1598:M3940,4,FALSE)</f>
        <v>yes</v>
      </c>
      <c r="F1600" s="35" t="str">
        <f>VLOOKUP(A1600,'Medical Examinations'!A1598:M3940,5,FALSE)</f>
        <v>No</v>
      </c>
      <c r="G1600" s="35" t="str">
        <f>VLOOKUP(A1600,'Medical Examinations'!A1598:M3940,6,FALSE)</f>
        <v>No</v>
      </c>
      <c r="H1600" s="35">
        <f>VLOOKUP(A1600,'Medical Examinations'!$A$2:$M$2344,7,FALSE)</f>
        <v>2</v>
      </c>
      <c r="I1600" s="35" t="str">
        <f>VLOOKUP(A1600,'Medical Examinations'!A1598:M3940,8,FALSE)</f>
        <v>No</v>
      </c>
      <c r="J1600" s="35" t="str">
        <f>VLOOKUP(A1600,'Medical Examinations'!A1598:M3940,9,FALSE)</f>
        <v>UNDERWEIGHT</v>
      </c>
      <c r="K1600" s="35" t="str">
        <f>VLOOKUP(A1600,'Medical Examinations'!A1598:M3940,10,FALSE)</f>
        <v>DIABETES</v>
      </c>
      <c r="L1600" s="47">
        <f>VLOOKUP(A1600,'Hospitalisation Details'!A599:M2941,12,FALSE)</f>
        <v>25852</v>
      </c>
      <c r="M1600" s="34">
        <f>VLOOKUP(A485,'Hospitalisation Details'!A483:M2825,6,FALSE)</f>
        <v>20630.28</v>
      </c>
      <c r="N1600" s="35" t="str">
        <f>VLOOKUP(A589,'Hospitalisation Details'!A587:M2929,7,FALSE)</f>
        <v>tier - 2</v>
      </c>
      <c r="O1600" s="35" t="str">
        <f>VLOOKUP(A601,'Hospitalisation Details'!A599:M2941,8,FALSE)</f>
        <v>tier - 1</v>
      </c>
      <c r="P1600" s="35" t="str">
        <f>VLOOKUP(A601,'Hospitalisation Details'!A599:M2941,9,FALSE)</f>
        <v>R1013</v>
      </c>
      <c r="Q1600" s="35">
        <f ca="1">VLOOKUP(A1600,'Hospitalisation Details'!A599:M2941,13,FALSE)</f>
        <v>54</v>
      </c>
      <c r="R1600" s="32"/>
    </row>
    <row r="1601" spans="1:18" ht="15.75" x14ac:dyDescent="0.25">
      <c r="A1601" s="43" t="s">
        <v>763</v>
      </c>
      <c r="B1601" s="35" t="str">
        <f>VLOOKUP(A1601,'Customer Names'!A1598:D3933,3,FALSE)</f>
        <v>Hanson</v>
      </c>
      <c r="C1601" s="35">
        <f>VLOOKUP(A1601,'Medical Examinations'!A1599:M3941,2,FALSE)</f>
        <v>17.2</v>
      </c>
      <c r="D1601" s="35">
        <f>VLOOKUP(A1601,'Medical Examinations'!A1599:M3941,3,FALSE)</f>
        <v>6.45</v>
      </c>
      <c r="E1601" s="35" t="str">
        <f>VLOOKUP(A1601,'Medical Examinations'!A1599:M3941,4,FALSE)</f>
        <v>No</v>
      </c>
      <c r="F1601" s="35" t="str">
        <f>VLOOKUP(A1601,'Medical Examinations'!A1599:M3941,5,FALSE)</f>
        <v>No</v>
      </c>
      <c r="G1601" s="35" t="str">
        <f>VLOOKUP(A1601,'Medical Examinations'!A1599:M3941,6,FALSE)</f>
        <v>No</v>
      </c>
      <c r="H1601" s="35">
        <f>VLOOKUP(A1601,'Medical Examinations'!$A$2:$M$2344,7,FALSE)</f>
        <v>2</v>
      </c>
      <c r="I1601" s="35" t="str">
        <f>VLOOKUP(A1601,'Medical Examinations'!A1599:M3941,8,FALSE)</f>
        <v>No</v>
      </c>
      <c r="J1601" s="35" t="str">
        <f>VLOOKUP(A1601,'Medical Examinations'!A1599:M3941,9,FALSE)</f>
        <v>UNDERWEIGHT</v>
      </c>
      <c r="K1601" s="35" t="str">
        <f>VLOOKUP(A1601,'Medical Examinations'!A1599:M3941,10,FALSE)</f>
        <v>DIABETES</v>
      </c>
      <c r="L1601" s="47">
        <f>VLOOKUP(A1601,'Hospitalisation Details'!A600:M2942,12,FALSE)</f>
        <v>26550</v>
      </c>
      <c r="M1601" s="34">
        <f>VLOOKUP(A486,'Hospitalisation Details'!A484:M2826,6,FALSE)</f>
        <v>20568.32</v>
      </c>
      <c r="N1601" s="35" t="str">
        <f>VLOOKUP(A590,'Hospitalisation Details'!A588:M2930,7,FALSE)</f>
        <v>tier - 2</v>
      </c>
      <c r="O1601" s="35" t="str">
        <f>VLOOKUP(A602,'Hospitalisation Details'!A600:M2942,8,FALSE)</f>
        <v>tier - 2</v>
      </c>
      <c r="P1601" s="35" t="str">
        <f>VLOOKUP(A602,'Hospitalisation Details'!A600:M2942,9,FALSE)</f>
        <v>R1012</v>
      </c>
      <c r="Q1601" s="35">
        <f ca="1">VLOOKUP(A1601,'Hospitalisation Details'!A600:M2942,13,FALSE)</f>
        <v>52</v>
      </c>
      <c r="R1601" s="32"/>
    </row>
    <row r="1602" spans="1:18" ht="15.75" x14ac:dyDescent="0.25">
      <c r="A1602" s="42" t="s">
        <v>762</v>
      </c>
      <c r="B1602" s="35" t="str">
        <f>VLOOKUP(A1602,'Customer Names'!A1599:D3934,3,FALSE)</f>
        <v>Tucker</v>
      </c>
      <c r="C1602" s="35">
        <f>VLOOKUP(A1602,'Medical Examinations'!A1600:M3942,2,FALSE)</f>
        <v>19.21</v>
      </c>
      <c r="D1602" s="35">
        <f>VLOOKUP(A1602,'Medical Examinations'!A1600:M3942,3,FALSE)</f>
        <v>5.52</v>
      </c>
      <c r="E1602" s="35" t="str">
        <f>VLOOKUP(A1602,'Medical Examinations'!A1600:M3942,4,FALSE)</f>
        <v>No</v>
      </c>
      <c r="F1602" s="35" t="str">
        <f>VLOOKUP(A1602,'Medical Examinations'!A1600:M3942,5,FALSE)</f>
        <v>No</v>
      </c>
      <c r="G1602" s="35" t="str">
        <f>VLOOKUP(A1602,'Medical Examinations'!A1600:M3942,6,FALSE)</f>
        <v>No</v>
      </c>
      <c r="H1602" s="35">
        <f>VLOOKUP(A1602,'Medical Examinations'!$A$2:$M$2344,7,FALSE)</f>
        <v>2</v>
      </c>
      <c r="I1602" s="35" t="str">
        <f>VLOOKUP(A1602,'Medical Examinations'!A1600:M3942,8,FALSE)</f>
        <v>No</v>
      </c>
      <c r="J1602" s="35" t="str">
        <f>VLOOKUP(A1602,'Medical Examinations'!A1600:M3942,9,FALSE)</f>
        <v>NORMAL WEIGHT</v>
      </c>
      <c r="K1602" s="35" t="str">
        <f>VLOOKUP(A1602,'Medical Examinations'!A1600:M3942,10,FALSE)</f>
        <v>NORMAL</v>
      </c>
      <c r="L1602" s="47">
        <f>VLOOKUP(A1602,'Hospitalisation Details'!A601:M2943,12,FALSE)</f>
        <v>26614</v>
      </c>
      <c r="M1602" s="34">
        <f>VLOOKUP(A487,'Hospitalisation Details'!A485:M2827,6,FALSE)</f>
        <v>20463</v>
      </c>
      <c r="N1602" s="35" t="str">
        <f>VLOOKUP(A591,'Hospitalisation Details'!A589:M2931,7,FALSE)</f>
        <v>tier - 2</v>
      </c>
      <c r="O1602" s="35" t="str">
        <f>VLOOKUP(A603,'Hospitalisation Details'!A601:M2943,8,FALSE)</f>
        <v>tier - 1</v>
      </c>
      <c r="P1602" s="35" t="str">
        <f>VLOOKUP(A603,'Hospitalisation Details'!A601:M2943,9,FALSE)</f>
        <v>R1012</v>
      </c>
      <c r="Q1602" s="35">
        <f ca="1">VLOOKUP(A1602,'Hospitalisation Details'!A601:M2943,13,FALSE)</f>
        <v>52</v>
      </c>
      <c r="R1602" s="32"/>
    </row>
    <row r="1603" spans="1:18" ht="15.75" x14ac:dyDescent="0.25">
      <c r="A1603" s="43" t="s">
        <v>761</v>
      </c>
      <c r="B1603" s="35" t="str">
        <f>VLOOKUP(A1603,'Customer Names'!A1600:D3935,3,FALSE)</f>
        <v>Counts</v>
      </c>
      <c r="C1603" s="35">
        <f>VLOOKUP(A1603,'Medical Examinations'!A1601:M3943,2,FALSE)</f>
        <v>23.2</v>
      </c>
      <c r="D1603" s="35">
        <f>VLOOKUP(A1603,'Medical Examinations'!A1601:M3943,3,FALSE)</f>
        <v>4.41</v>
      </c>
      <c r="E1603" s="35" t="str">
        <f>VLOOKUP(A1603,'Medical Examinations'!A1601:M3943,4,FALSE)</f>
        <v>No</v>
      </c>
      <c r="F1603" s="35" t="str">
        <f>VLOOKUP(A1603,'Medical Examinations'!A1601:M3943,5,FALSE)</f>
        <v>No</v>
      </c>
      <c r="G1603" s="35" t="str">
        <f>VLOOKUP(A1603,'Medical Examinations'!A1601:M3943,6,FALSE)</f>
        <v>Yes</v>
      </c>
      <c r="H1603" s="35">
        <f>VLOOKUP(A1603,'Medical Examinations'!$A$2:$M$2344,7,FALSE)</f>
        <v>1</v>
      </c>
      <c r="I1603" s="35" t="str">
        <f>VLOOKUP(A1603,'Medical Examinations'!A1601:M3943,8,FALSE)</f>
        <v>No</v>
      </c>
      <c r="J1603" s="35" t="str">
        <f>VLOOKUP(A1603,'Medical Examinations'!A1601:M3943,9,FALSE)</f>
        <v>NORMAL WEIGHT</v>
      </c>
      <c r="K1603" s="35" t="str">
        <f>VLOOKUP(A1603,'Medical Examinations'!A1601:M3943,10,FALSE)</f>
        <v>NORMAL</v>
      </c>
      <c r="L1603" s="47">
        <f>VLOOKUP(A1603,'Hospitalisation Details'!A602:M2944,12,FALSE)</f>
        <v>29138</v>
      </c>
      <c r="M1603" s="34">
        <f>VLOOKUP(A488,'Hospitalisation Details'!A486:M2828,6,FALSE)</f>
        <v>20446.849999999999</v>
      </c>
      <c r="N1603" s="35" t="str">
        <f>VLOOKUP(A592,'Hospitalisation Details'!A590:M2932,7,FALSE)</f>
        <v>tier - 2</v>
      </c>
      <c r="O1603" s="35" t="str">
        <f>VLOOKUP(A604,'Hospitalisation Details'!A602:M2944,8,FALSE)</f>
        <v>tier - 3</v>
      </c>
      <c r="P1603" s="35" t="str">
        <f>VLOOKUP(A604,'Hospitalisation Details'!A602:M2944,9,FALSE)</f>
        <v>R1012</v>
      </c>
      <c r="Q1603" s="35">
        <f ca="1">VLOOKUP(A1603,'Hospitalisation Details'!A602:M2944,13,FALSE)</f>
        <v>45</v>
      </c>
      <c r="R1603" s="32"/>
    </row>
    <row r="1604" spans="1:18" ht="15.75" x14ac:dyDescent="0.25">
      <c r="A1604" s="42" t="s">
        <v>760</v>
      </c>
      <c r="B1604" s="35" t="str">
        <f>VLOOKUP(A1604,'Customer Names'!A1601:D3936,3,FALSE)</f>
        <v>Carson</v>
      </c>
      <c r="C1604" s="35">
        <f>VLOOKUP(A1604,'Medical Examinations'!A1602:M3944,2,FALSE)</f>
        <v>32.5</v>
      </c>
      <c r="D1604" s="35">
        <f>VLOOKUP(A1604,'Medical Examinations'!A1602:M3944,3,FALSE)</f>
        <v>4.6900000000000004</v>
      </c>
      <c r="E1604" s="35" t="str">
        <f>VLOOKUP(A1604,'Medical Examinations'!A1602:M3944,4,FALSE)</f>
        <v>yes</v>
      </c>
      <c r="F1604" s="35" t="str">
        <f>VLOOKUP(A1604,'Medical Examinations'!A1602:M3944,5,FALSE)</f>
        <v>No</v>
      </c>
      <c r="G1604" s="35" t="str">
        <f>VLOOKUP(A1604,'Medical Examinations'!A1602:M3944,6,FALSE)</f>
        <v>Yes</v>
      </c>
      <c r="H1604" s="35">
        <f>VLOOKUP(A1604,'Medical Examinations'!$A$2:$M$2344,7,FALSE)</f>
        <v>1</v>
      </c>
      <c r="I1604" s="35" t="str">
        <f>VLOOKUP(A1604,'Medical Examinations'!A1602:M3944,8,FALSE)</f>
        <v>No</v>
      </c>
      <c r="J1604" s="35" t="str">
        <f>VLOOKUP(A1604,'Medical Examinations'!A1602:M3944,9,FALSE)</f>
        <v>OBESITY</v>
      </c>
      <c r="K1604" s="35" t="str">
        <f>VLOOKUP(A1604,'Medical Examinations'!A1602:M3944,10,FALSE)</f>
        <v>NORMAL</v>
      </c>
      <c r="L1604" s="47">
        <f>VLOOKUP(A1604,'Hospitalisation Details'!A603:M2945,12,FALSE)</f>
        <v>30539</v>
      </c>
      <c r="M1604" s="34">
        <f>VLOOKUP(A489,'Hospitalisation Details'!A487:M2829,6,FALSE)</f>
        <v>20420.599999999999</v>
      </c>
      <c r="N1604" s="35" t="str">
        <f>VLOOKUP(A593,'Hospitalisation Details'!A591:M2933,7,FALSE)</f>
        <v>tier - 2</v>
      </c>
      <c r="O1604" s="35" t="str">
        <f>VLOOKUP(A605,'Hospitalisation Details'!A603:M2945,8,FALSE)</f>
        <v>tier - 3</v>
      </c>
      <c r="P1604" s="35" t="str">
        <f>VLOOKUP(A605,'Hospitalisation Details'!A603:M2945,9,FALSE)</f>
        <v>R1026</v>
      </c>
      <c r="Q1604" s="35">
        <f ca="1">VLOOKUP(A1604,'Hospitalisation Details'!A603:M2945,13,FALSE)</f>
        <v>41</v>
      </c>
      <c r="R1604" s="32"/>
    </row>
    <row r="1605" spans="1:18" ht="15.75" x14ac:dyDescent="0.25">
      <c r="A1605" s="43" t="s">
        <v>759</v>
      </c>
      <c r="B1605" s="35" t="str">
        <f>VLOOKUP(A1605,'Customer Names'!A1602:D3937,3,FALSE)</f>
        <v>Haines</v>
      </c>
      <c r="C1605" s="35">
        <f>VLOOKUP(A1605,'Medical Examinations'!A1603:M3945,2,FALSE)</f>
        <v>20.9</v>
      </c>
      <c r="D1605" s="35">
        <f>VLOOKUP(A1605,'Medical Examinations'!A1603:M3945,3,FALSE)</f>
        <v>6.94</v>
      </c>
      <c r="E1605" s="35" t="str">
        <f>VLOOKUP(A1605,'Medical Examinations'!A1603:M3945,4,FALSE)</f>
        <v>No</v>
      </c>
      <c r="F1605" s="35" t="str">
        <f>VLOOKUP(A1605,'Medical Examinations'!A1603:M3945,5,FALSE)</f>
        <v>No</v>
      </c>
      <c r="G1605" s="35" t="str">
        <f>VLOOKUP(A1605,'Medical Examinations'!A1603:M3945,6,FALSE)</f>
        <v>No</v>
      </c>
      <c r="H1605" s="35">
        <f>VLOOKUP(A1605,'Medical Examinations'!$A$2:$M$2344,7,FALSE)</f>
        <v>0</v>
      </c>
      <c r="I1605" s="35" t="str">
        <f>VLOOKUP(A1605,'Medical Examinations'!A1603:M3945,8,FALSE)</f>
        <v>No</v>
      </c>
      <c r="J1605" s="35" t="str">
        <f>VLOOKUP(A1605,'Medical Examinations'!A1603:M3945,9,FALSE)</f>
        <v>NORMAL WEIGHT</v>
      </c>
      <c r="K1605" s="35" t="str">
        <f>VLOOKUP(A1605,'Medical Examinations'!A1603:M3945,10,FALSE)</f>
        <v>DIABETES</v>
      </c>
      <c r="L1605" s="47">
        <f>VLOOKUP(A1605,'Hospitalisation Details'!A604:M2946,12,FALSE)</f>
        <v>28752</v>
      </c>
      <c r="M1605" s="34">
        <f>VLOOKUP(A490,'Hospitalisation Details'!A488:M2830,6,FALSE)</f>
        <v>20354.5</v>
      </c>
      <c r="N1605" s="35" t="str">
        <f>VLOOKUP(A594,'Hospitalisation Details'!A592:M2934,7,FALSE)</f>
        <v>tier - 2</v>
      </c>
      <c r="O1605" s="35" t="str">
        <f>VLOOKUP(A606,'Hospitalisation Details'!A604:M2946,8,FALSE)</f>
        <v>tier - 3</v>
      </c>
      <c r="P1605" s="35" t="str">
        <f>VLOOKUP(A606,'Hospitalisation Details'!A604:M2946,9,FALSE)</f>
        <v>R1026</v>
      </c>
      <c r="Q1605" s="35">
        <f ca="1">VLOOKUP(A1605,'Hospitalisation Details'!A604:M2946,13,FALSE)</f>
        <v>46</v>
      </c>
      <c r="R1605" s="32"/>
    </row>
    <row r="1606" spans="1:18" ht="15.75" x14ac:dyDescent="0.25">
      <c r="A1606" s="42" t="s">
        <v>758</v>
      </c>
      <c r="B1606" s="35" t="str">
        <f>VLOOKUP(A1606,'Customer Names'!A1603:D3938,3,FALSE)</f>
        <v>Schnabel</v>
      </c>
      <c r="C1606" s="35">
        <f>VLOOKUP(A1606,'Medical Examinations'!A1604:M3946,2,FALSE)</f>
        <v>19.11</v>
      </c>
      <c r="D1606" s="35">
        <f>VLOOKUP(A1606,'Medical Examinations'!A1604:M3946,3,FALSE)</f>
        <v>4.3499999999999996</v>
      </c>
      <c r="E1606" s="35" t="str">
        <f>VLOOKUP(A1606,'Medical Examinations'!A1604:M3946,4,FALSE)</f>
        <v>No</v>
      </c>
      <c r="F1606" s="35" t="str">
        <f>VLOOKUP(A1606,'Medical Examinations'!A1604:M3946,5,FALSE)</f>
        <v>No</v>
      </c>
      <c r="G1606" s="35" t="str">
        <f>VLOOKUP(A1606,'Medical Examinations'!A1604:M3946,6,FALSE)</f>
        <v>No</v>
      </c>
      <c r="H1606" s="35">
        <f>VLOOKUP(A1606,'Medical Examinations'!$A$2:$M$2344,7,FALSE)</f>
        <v>2</v>
      </c>
      <c r="I1606" s="35" t="str">
        <f>VLOOKUP(A1606,'Medical Examinations'!A1604:M3946,8,FALSE)</f>
        <v>No</v>
      </c>
      <c r="J1606" s="35" t="str">
        <f>VLOOKUP(A1606,'Medical Examinations'!A1604:M3946,9,FALSE)</f>
        <v>NORMAL WEIGHT</v>
      </c>
      <c r="K1606" s="35" t="str">
        <f>VLOOKUP(A1606,'Medical Examinations'!A1604:M3946,10,FALSE)</f>
        <v>NORMAL</v>
      </c>
      <c r="L1606" s="47">
        <f>VLOOKUP(A1606,'Hospitalisation Details'!A605:M2947,12,FALSE)</f>
        <v>26479</v>
      </c>
      <c r="M1606" s="34">
        <f>VLOOKUP(A491,'Hospitalisation Details'!A489:M2831,6,FALSE)</f>
        <v>20296.86</v>
      </c>
      <c r="N1606" s="35" t="str">
        <f>VLOOKUP(A595,'Hospitalisation Details'!A593:M2935,7,FALSE)</f>
        <v>tier - 2</v>
      </c>
      <c r="O1606" s="35" t="str">
        <f>VLOOKUP(A607,'Hospitalisation Details'!A605:M2947,8,FALSE)</f>
        <v>tier - 3</v>
      </c>
      <c r="P1606" s="35" t="str">
        <f>VLOOKUP(A607,'Hospitalisation Details'!A605:M2947,9,FALSE)</f>
        <v>R1011</v>
      </c>
      <c r="Q1606" s="35">
        <f ca="1">VLOOKUP(A1606,'Hospitalisation Details'!A605:M2947,13,FALSE)</f>
        <v>52</v>
      </c>
      <c r="R1606" s="32"/>
    </row>
    <row r="1607" spans="1:18" ht="15.75" x14ac:dyDescent="0.25">
      <c r="A1607" s="43" t="s">
        <v>757</v>
      </c>
      <c r="B1607" s="35" t="str">
        <f>VLOOKUP(A1607,'Customer Names'!A1604:D3939,3,FALSE)</f>
        <v>Thind</v>
      </c>
      <c r="C1607" s="35">
        <f>VLOOKUP(A1607,'Medical Examinations'!A1605:M3947,2,FALSE)</f>
        <v>31.17</v>
      </c>
      <c r="D1607" s="35">
        <f>VLOOKUP(A1607,'Medical Examinations'!A1605:M3947,3,FALSE)</f>
        <v>5.28</v>
      </c>
      <c r="E1607" s="35" t="str">
        <f>VLOOKUP(A1607,'Medical Examinations'!A1605:M3947,4,FALSE)</f>
        <v>No</v>
      </c>
      <c r="F1607" s="35" t="str">
        <f>VLOOKUP(A1607,'Medical Examinations'!A1605:M3947,5,FALSE)</f>
        <v>No</v>
      </c>
      <c r="G1607" s="35" t="str">
        <f>VLOOKUP(A1607,'Medical Examinations'!A1605:M3947,6,FALSE)</f>
        <v>No</v>
      </c>
      <c r="H1607" s="35">
        <f>VLOOKUP(A1607,'Medical Examinations'!$A$2:$M$2344,7,FALSE)</f>
        <v>1</v>
      </c>
      <c r="I1607" s="35" t="str">
        <f>VLOOKUP(A1607,'Medical Examinations'!A1605:M3947,8,FALSE)</f>
        <v>No</v>
      </c>
      <c r="J1607" s="35" t="str">
        <f>VLOOKUP(A1607,'Medical Examinations'!A1605:M3947,9,FALSE)</f>
        <v>OBESITY</v>
      </c>
      <c r="K1607" s="35" t="str">
        <f>VLOOKUP(A1607,'Medical Examinations'!A1605:M3947,10,FALSE)</f>
        <v>NORMAL</v>
      </c>
      <c r="L1607" s="47">
        <f>VLOOKUP(A1607,'Hospitalisation Details'!A606:M2948,12,FALSE)</f>
        <v>33828</v>
      </c>
      <c r="M1607" s="34">
        <f>VLOOKUP(A492,'Hospitalisation Details'!A490:M2832,6,FALSE)</f>
        <v>20277.810000000001</v>
      </c>
      <c r="N1607" s="35" t="str">
        <f>VLOOKUP(A596,'Hospitalisation Details'!A594:M2936,7,FALSE)</f>
        <v>tier - 2</v>
      </c>
      <c r="O1607" s="35" t="str">
        <f>VLOOKUP(A608,'Hospitalisation Details'!A606:M2948,8,FALSE)</f>
        <v>tier - 2</v>
      </c>
      <c r="P1607" s="35" t="str">
        <f>VLOOKUP(A608,'Hospitalisation Details'!A606:M2948,9,FALSE)</f>
        <v>R1023</v>
      </c>
      <c r="Q1607" s="35">
        <f ca="1">VLOOKUP(A1607,'Hospitalisation Details'!A606:M2948,13,FALSE)</f>
        <v>32</v>
      </c>
      <c r="R1607" s="32"/>
    </row>
    <row r="1608" spans="1:18" ht="15.75" x14ac:dyDescent="0.25">
      <c r="A1608" s="42" t="s">
        <v>756</v>
      </c>
      <c r="B1608" s="35" t="str">
        <f>VLOOKUP(A1608,'Customer Names'!A1605:D3940,3,FALSE)</f>
        <v>Simon</v>
      </c>
      <c r="C1608" s="35">
        <f>VLOOKUP(A1608,'Medical Examinations'!A1606:M3948,2,FALSE)</f>
        <v>36.08</v>
      </c>
      <c r="D1608" s="35">
        <f>VLOOKUP(A1608,'Medical Examinations'!A1606:M3948,3,FALSE)</f>
        <v>4.29</v>
      </c>
      <c r="E1608" s="35" t="str">
        <f>VLOOKUP(A1608,'Medical Examinations'!A1606:M3948,4,FALSE)</f>
        <v>No</v>
      </c>
      <c r="F1608" s="35" t="str">
        <f>VLOOKUP(A1608,'Medical Examinations'!A1606:M3948,5,FALSE)</f>
        <v>No</v>
      </c>
      <c r="G1608" s="35" t="str">
        <f>VLOOKUP(A1608,'Medical Examinations'!A1606:M3948,6,FALSE)</f>
        <v>No</v>
      </c>
      <c r="H1608" s="35">
        <f>VLOOKUP(A1608,'Medical Examinations'!$A$2:$M$2344,7,FALSE)</f>
        <v>0</v>
      </c>
      <c r="I1608" s="35" t="str">
        <f>VLOOKUP(A1608,'Medical Examinations'!A1606:M3948,8,FALSE)</f>
        <v>No</v>
      </c>
      <c r="J1608" s="35" t="str">
        <f>VLOOKUP(A1608,'Medical Examinations'!A1606:M3948,9,FALSE)</f>
        <v>OBESITY</v>
      </c>
      <c r="K1608" s="35" t="str">
        <f>VLOOKUP(A1608,'Medical Examinations'!A1606:M3948,10,FALSE)</f>
        <v>NORMAL</v>
      </c>
      <c r="L1608" s="47">
        <f>VLOOKUP(A1608,'Hospitalisation Details'!A607:M2949,12,FALSE)</f>
        <v>36413</v>
      </c>
      <c r="M1608" s="34">
        <f>VLOOKUP(A493,'Hospitalisation Details'!A491:M2833,6,FALSE)</f>
        <v>20253.84</v>
      </c>
      <c r="N1608" s="35" t="str">
        <f>VLOOKUP(A597,'Hospitalisation Details'!A595:M2937,7,FALSE)</f>
        <v>tier - 2</v>
      </c>
      <c r="O1608" s="35" t="str">
        <f>VLOOKUP(A609,'Hospitalisation Details'!A607:M2949,8,FALSE)</f>
        <v>tier - 1</v>
      </c>
      <c r="P1608" s="35" t="str">
        <f>VLOOKUP(A609,'Hospitalisation Details'!A607:M2949,9,FALSE)</f>
        <v>R1011</v>
      </c>
      <c r="Q1608" s="35">
        <f ca="1">VLOOKUP(A1608,'Hospitalisation Details'!A607:M2949,13,FALSE)</f>
        <v>25</v>
      </c>
      <c r="R1608" s="32"/>
    </row>
    <row r="1609" spans="1:18" ht="15.75" x14ac:dyDescent="0.25">
      <c r="A1609" s="43" t="s">
        <v>755</v>
      </c>
      <c r="B1609" s="35" t="str">
        <f>VLOOKUP(A1609,'Customer Names'!A1606:D3941,3,FALSE)</f>
        <v>Arciniaga</v>
      </c>
      <c r="C1609" s="35">
        <f>VLOOKUP(A1609,'Medical Examinations'!A1607:M3949,2,FALSE)</f>
        <v>28.024999999999999</v>
      </c>
      <c r="D1609" s="35">
        <f>VLOOKUP(A1609,'Medical Examinations'!A1607:M3949,3,FALSE)</f>
        <v>5.69</v>
      </c>
      <c r="E1609" s="35" t="str">
        <f>VLOOKUP(A1609,'Medical Examinations'!A1607:M3949,4,FALSE)</f>
        <v>yes</v>
      </c>
      <c r="F1609" s="35" t="str">
        <f>VLOOKUP(A1609,'Medical Examinations'!A1607:M3949,5,FALSE)</f>
        <v>No</v>
      </c>
      <c r="G1609" s="35" t="str">
        <f>VLOOKUP(A1609,'Medical Examinations'!A1607:M3949,6,FALSE)</f>
        <v>No</v>
      </c>
      <c r="H1609" s="35">
        <f>VLOOKUP(A1609,'Medical Examinations'!$A$2:$M$2344,7,FALSE)</f>
        <v>0</v>
      </c>
      <c r="I1609" s="35" t="str">
        <f>VLOOKUP(A1609,'Medical Examinations'!A1607:M3949,8,FALSE)</f>
        <v>No</v>
      </c>
      <c r="J1609" s="35" t="str">
        <f>VLOOKUP(A1609,'Medical Examinations'!A1607:M3949,9,FALSE)</f>
        <v>OVERWEIGHT</v>
      </c>
      <c r="K1609" s="35" t="str">
        <f>VLOOKUP(A1609,'Medical Examinations'!A1607:M3949,10,FALSE)</f>
        <v>NORMAL</v>
      </c>
      <c r="L1609" s="47">
        <f>VLOOKUP(A1609,'Hospitalisation Details'!A608:M2950,12,FALSE)</f>
        <v>31312</v>
      </c>
      <c r="M1609" s="34">
        <f>VLOOKUP(A494,'Hospitalisation Details'!A492:M2834,6,FALSE)</f>
        <v>20234.849999999999</v>
      </c>
      <c r="N1609" s="35" t="str">
        <f>VLOOKUP(A598,'Hospitalisation Details'!A596:M2938,7,FALSE)</f>
        <v>tier - 2</v>
      </c>
      <c r="O1609" s="35" t="str">
        <f>VLOOKUP(A610,'Hospitalisation Details'!A608:M2950,8,FALSE)</f>
        <v>tier - 1</v>
      </c>
      <c r="P1609" s="35" t="str">
        <f>VLOOKUP(A610,'Hospitalisation Details'!A608:M2950,9,FALSE)</f>
        <v>R1012</v>
      </c>
      <c r="Q1609" s="35">
        <f ca="1">VLOOKUP(A1609,'Hospitalisation Details'!A608:M2950,13,FALSE)</f>
        <v>39</v>
      </c>
      <c r="R1609" s="32"/>
    </row>
    <row r="1610" spans="1:18" ht="15.75" x14ac:dyDescent="0.25">
      <c r="A1610" s="42" t="s">
        <v>754</v>
      </c>
      <c r="B1610" s="35" t="str">
        <f>VLOOKUP(A1610,'Customer Names'!A1607:D3942,3,FALSE)</f>
        <v>Ryan</v>
      </c>
      <c r="C1610" s="35">
        <f>VLOOKUP(A1610,'Medical Examinations'!A1608:M3950,2,FALSE)</f>
        <v>24.32</v>
      </c>
      <c r="D1610" s="35">
        <f>VLOOKUP(A1610,'Medical Examinations'!A1608:M3950,3,FALSE)</f>
        <v>5.56</v>
      </c>
      <c r="E1610" s="35" t="str">
        <f>VLOOKUP(A1610,'Medical Examinations'!A1608:M3950,4,FALSE)</f>
        <v>yes</v>
      </c>
      <c r="F1610" s="35" t="str">
        <f>VLOOKUP(A1610,'Medical Examinations'!A1608:M3950,5,FALSE)</f>
        <v>No</v>
      </c>
      <c r="G1610" s="35" t="str">
        <f>VLOOKUP(A1610,'Medical Examinations'!A1608:M3950,6,FALSE)</f>
        <v>No</v>
      </c>
      <c r="H1610" s="35">
        <f>VLOOKUP(A1610,'Medical Examinations'!$A$2:$M$2344,7,FALSE)</f>
        <v>0</v>
      </c>
      <c r="I1610" s="35" t="str">
        <f>VLOOKUP(A1610,'Medical Examinations'!A1608:M3950,8,FALSE)</f>
        <v>No</v>
      </c>
      <c r="J1610" s="35" t="str">
        <f>VLOOKUP(A1610,'Medical Examinations'!A1608:M3950,9,FALSE)</f>
        <v>NORMAL WEIGHT</v>
      </c>
      <c r="K1610" s="35" t="str">
        <f>VLOOKUP(A1610,'Medical Examinations'!A1608:M3950,10,FALSE)</f>
        <v>NORMAL</v>
      </c>
      <c r="L1610" s="47">
        <f>VLOOKUP(A1610,'Hospitalisation Details'!A609:M2951,12,FALSE)</f>
        <v>31250</v>
      </c>
      <c r="M1610" s="34">
        <f>VLOOKUP(A495,'Hospitalisation Details'!A493:M2835,6,FALSE)</f>
        <v>20177.669999999998</v>
      </c>
      <c r="N1610" s="35" t="str">
        <f>VLOOKUP(A599,'Hospitalisation Details'!A597:M2939,7,FALSE)</f>
        <v>tier - 2</v>
      </c>
      <c r="O1610" s="35" t="str">
        <f>VLOOKUP(A611,'Hospitalisation Details'!A609:M2951,8,FALSE)</f>
        <v>tier - 2</v>
      </c>
      <c r="P1610" s="35" t="str">
        <f>VLOOKUP(A611,'Hospitalisation Details'!A609:M2951,9,FALSE)</f>
        <v>R1012</v>
      </c>
      <c r="Q1610" s="35">
        <f ca="1">VLOOKUP(A1610,'Hospitalisation Details'!A609:M2951,13,FALSE)</f>
        <v>39</v>
      </c>
      <c r="R1610" s="32"/>
    </row>
    <row r="1611" spans="1:18" ht="15.75" x14ac:dyDescent="0.25">
      <c r="A1611" s="43" t="s">
        <v>753</v>
      </c>
      <c r="B1611" s="35" t="str">
        <f>VLOOKUP(A1611,'Customer Names'!A1608:D3943,3,FALSE)</f>
        <v>Lizak</v>
      </c>
      <c r="C1611" s="35">
        <f>VLOOKUP(A1611,'Medical Examinations'!A1609:M3951,2,FALSE)</f>
        <v>38</v>
      </c>
      <c r="D1611" s="35">
        <f>VLOOKUP(A1611,'Medical Examinations'!A1609:M3951,3,FALSE)</f>
        <v>5.41</v>
      </c>
      <c r="E1611" s="35" t="str">
        <f>VLOOKUP(A1611,'Medical Examinations'!A1609:M3951,4,FALSE)</f>
        <v>yes</v>
      </c>
      <c r="F1611" s="35" t="str">
        <f>VLOOKUP(A1611,'Medical Examinations'!A1609:M3951,5,FALSE)</f>
        <v>No</v>
      </c>
      <c r="G1611" s="35" t="str">
        <f>VLOOKUP(A1611,'Medical Examinations'!A1609:M3951,6,FALSE)</f>
        <v>No</v>
      </c>
      <c r="H1611" s="35">
        <f>VLOOKUP(A1611,'Medical Examinations'!$A$2:$M$2344,7,FALSE)</f>
        <v>1</v>
      </c>
      <c r="I1611" s="35" t="str">
        <f>VLOOKUP(A1611,'Medical Examinations'!A1609:M3951,8,FALSE)</f>
        <v>No</v>
      </c>
      <c r="J1611" s="35" t="str">
        <f>VLOOKUP(A1611,'Medical Examinations'!A1609:M3951,9,FALSE)</f>
        <v>OBESITY</v>
      </c>
      <c r="K1611" s="35" t="str">
        <f>VLOOKUP(A1611,'Medical Examinations'!A1609:M3951,10,FALSE)</f>
        <v>NORMAL</v>
      </c>
      <c r="L1611" s="47">
        <f>VLOOKUP(A1611,'Hospitalisation Details'!A610:M2952,12,FALSE)</f>
        <v>32439</v>
      </c>
      <c r="M1611" s="34">
        <f>VLOOKUP(A496,'Hospitalisation Details'!A494:M2836,6,FALSE)</f>
        <v>20167.34</v>
      </c>
      <c r="N1611" s="35" t="str">
        <f>VLOOKUP(A600,'Hospitalisation Details'!A598:M2940,7,FALSE)</f>
        <v>tier - 2</v>
      </c>
      <c r="O1611" s="35" t="str">
        <f>VLOOKUP(A612,'Hospitalisation Details'!A610:M2952,8,FALSE)</f>
        <v>tier - 3</v>
      </c>
      <c r="P1611" s="35" t="str">
        <f>VLOOKUP(A612,'Hospitalisation Details'!A610:M2952,9,FALSE)</f>
        <v>R1012</v>
      </c>
      <c r="Q1611" s="35">
        <f ca="1">VLOOKUP(A1611,'Hospitalisation Details'!A610:M2952,13,FALSE)</f>
        <v>36</v>
      </c>
      <c r="R1611" s="32"/>
    </row>
    <row r="1612" spans="1:18" ht="15.75" x14ac:dyDescent="0.25">
      <c r="A1612" s="42" t="s">
        <v>752</v>
      </c>
      <c r="B1612" s="35" t="str">
        <f>VLOOKUP(A1612,'Customer Names'!A1609:D3944,3,FALSE)</f>
        <v>Howery</v>
      </c>
      <c r="C1612" s="35">
        <f>VLOOKUP(A1612,'Medical Examinations'!A1610:M3952,2,FALSE)</f>
        <v>31.6</v>
      </c>
      <c r="D1612" s="35">
        <f>VLOOKUP(A1612,'Medical Examinations'!A1610:M3952,3,FALSE)</f>
        <v>10.85</v>
      </c>
      <c r="E1612" s="35" t="str">
        <f>VLOOKUP(A1612,'Medical Examinations'!A1610:M3952,4,FALSE)</f>
        <v>yes</v>
      </c>
      <c r="F1612" s="35" t="str">
        <f>VLOOKUP(A1612,'Medical Examinations'!A1610:M3952,5,FALSE)</f>
        <v>No</v>
      </c>
      <c r="G1612" s="35" t="str">
        <f>VLOOKUP(A1612,'Medical Examinations'!A1610:M3952,6,FALSE)</f>
        <v>No</v>
      </c>
      <c r="H1612" s="35">
        <f>VLOOKUP(A1612,'Medical Examinations'!$A$2:$M$2344,7,FALSE)</f>
        <v>0</v>
      </c>
      <c r="I1612" s="35" t="str">
        <f>VLOOKUP(A1612,'Medical Examinations'!A1610:M3952,8,FALSE)</f>
        <v>No</v>
      </c>
      <c r="J1612" s="35" t="str">
        <f>VLOOKUP(A1612,'Medical Examinations'!A1610:M3952,9,FALSE)</f>
        <v>OBESITY</v>
      </c>
      <c r="K1612" s="35" t="str">
        <f>VLOOKUP(A1612,'Medical Examinations'!A1610:M3952,10,FALSE)</f>
        <v>DIABETES</v>
      </c>
      <c r="L1612" s="47">
        <f>VLOOKUP(A1612,'Hospitalisation Details'!A611:M2953,12,FALSE)</f>
        <v>29860</v>
      </c>
      <c r="M1612" s="34">
        <f>VLOOKUP(A497,'Hospitalisation Details'!A495:M2837,6,FALSE)</f>
        <v>20149.32</v>
      </c>
      <c r="N1612" s="35" t="str">
        <f>VLOOKUP(A601,'Hospitalisation Details'!A599:M2941,7,FALSE)</f>
        <v>tier - 2</v>
      </c>
      <c r="O1612" s="35" t="str">
        <f>VLOOKUP(A613,'Hospitalisation Details'!A611:M2953,8,FALSE)</f>
        <v>tier - 1</v>
      </c>
      <c r="P1612" s="35" t="str">
        <f>VLOOKUP(A613,'Hospitalisation Details'!A611:M2953,9,FALSE)</f>
        <v>R1026</v>
      </c>
      <c r="Q1612" s="35">
        <f ca="1">VLOOKUP(A1612,'Hospitalisation Details'!A611:M2953,13,FALSE)</f>
        <v>43</v>
      </c>
      <c r="R1612" s="32"/>
    </row>
    <row r="1613" spans="1:18" ht="15.75" x14ac:dyDescent="0.25">
      <c r="A1613" s="43" t="s">
        <v>751</v>
      </c>
      <c r="B1613" s="35" t="str">
        <f>VLOOKUP(A1613,'Customer Names'!A1610:D3945,3,FALSE)</f>
        <v>Crain</v>
      </c>
      <c r="C1613" s="35">
        <f>VLOOKUP(A1613,'Medical Examinations'!A1611:M3953,2,FALSE)</f>
        <v>31.02</v>
      </c>
      <c r="D1613" s="35">
        <f>VLOOKUP(A1613,'Medical Examinations'!A1611:M3953,3,FALSE)</f>
        <v>11.63</v>
      </c>
      <c r="E1613" s="35" t="str">
        <f>VLOOKUP(A1613,'Medical Examinations'!A1611:M3953,4,FALSE)</f>
        <v>yes</v>
      </c>
      <c r="F1613" s="35" t="str">
        <f>VLOOKUP(A1613,'Medical Examinations'!A1611:M3953,5,FALSE)</f>
        <v>No</v>
      </c>
      <c r="G1613" s="35" t="str">
        <f>VLOOKUP(A1613,'Medical Examinations'!A1611:M3953,6,FALSE)</f>
        <v>No</v>
      </c>
      <c r="H1613" s="35">
        <f>VLOOKUP(A1613,'Medical Examinations'!$A$2:$M$2344,7,FALSE)</f>
        <v>0</v>
      </c>
      <c r="I1613" s="35" t="str">
        <f>VLOOKUP(A1613,'Medical Examinations'!A1611:M3953,8,FALSE)</f>
        <v>No</v>
      </c>
      <c r="J1613" s="35" t="str">
        <f>VLOOKUP(A1613,'Medical Examinations'!A1611:M3953,9,FALSE)</f>
        <v>OBESITY</v>
      </c>
      <c r="K1613" s="35" t="str">
        <f>VLOOKUP(A1613,'Medical Examinations'!A1611:M3953,10,FALSE)</f>
        <v>DIABETES</v>
      </c>
      <c r="L1613" s="47">
        <f>VLOOKUP(A1613,'Hospitalisation Details'!A612:M2954,12,FALSE)</f>
        <v>29912</v>
      </c>
      <c r="M1613" s="34">
        <f>VLOOKUP(A498,'Hospitalisation Details'!A496:M2838,6,FALSE)</f>
        <v>20009.63</v>
      </c>
      <c r="N1613" s="35" t="str">
        <f>VLOOKUP(A602,'Hospitalisation Details'!A600:M2942,7,FALSE)</f>
        <v>tier - 2</v>
      </c>
      <c r="O1613" s="35" t="str">
        <f>VLOOKUP(A614,'Hospitalisation Details'!A612:M2954,8,FALSE)</f>
        <v>tier - 3</v>
      </c>
      <c r="P1613" s="35" t="str">
        <f>VLOOKUP(A614,'Hospitalisation Details'!A612:M2954,9,FALSE)</f>
        <v>R1017</v>
      </c>
      <c r="Q1613" s="35">
        <f ca="1">VLOOKUP(A1613,'Hospitalisation Details'!A612:M2954,13,FALSE)</f>
        <v>43</v>
      </c>
      <c r="R1613" s="32"/>
    </row>
    <row r="1614" spans="1:18" ht="15.75" x14ac:dyDescent="0.25">
      <c r="A1614" s="42" t="s">
        <v>750</v>
      </c>
      <c r="B1614" s="35" t="str">
        <f>VLOOKUP(A1614,'Customer Names'!A1611:D3946,3,FALSE)</f>
        <v>Hotze</v>
      </c>
      <c r="C1614" s="35">
        <f>VLOOKUP(A1614,'Medical Examinations'!A1612:M3954,2,FALSE)</f>
        <v>29.26</v>
      </c>
      <c r="D1614" s="35">
        <f>VLOOKUP(A1614,'Medical Examinations'!A1612:M3954,3,FALSE)</f>
        <v>5.68</v>
      </c>
      <c r="E1614" s="35" t="str">
        <f>VLOOKUP(A1614,'Medical Examinations'!A1612:M3954,4,FALSE)</f>
        <v>yes</v>
      </c>
      <c r="F1614" s="35" t="str">
        <f>VLOOKUP(A1614,'Medical Examinations'!A1612:M3954,5,FALSE)</f>
        <v>No</v>
      </c>
      <c r="G1614" s="35" t="str">
        <f>VLOOKUP(A1614,'Medical Examinations'!A1612:M3954,6,FALSE)</f>
        <v>No</v>
      </c>
      <c r="H1614" s="35">
        <f>VLOOKUP(A1614,'Medical Examinations'!$A$2:$M$2344,7,FALSE)</f>
        <v>1</v>
      </c>
      <c r="I1614" s="35" t="str">
        <f>VLOOKUP(A1614,'Medical Examinations'!A1612:M3954,8,FALSE)</f>
        <v>No</v>
      </c>
      <c r="J1614" s="35" t="str">
        <f>VLOOKUP(A1614,'Medical Examinations'!A1612:M3954,9,FALSE)</f>
        <v>OVERWEIGHT</v>
      </c>
      <c r="K1614" s="35" t="str">
        <f>VLOOKUP(A1614,'Medical Examinations'!A1612:M3954,10,FALSE)</f>
        <v>NORMAL</v>
      </c>
      <c r="L1614" s="47">
        <f>VLOOKUP(A1614,'Hospitalisation Details'!A613:M2955,12,FALSE)</f>
        <v>32448</v>
      </c>
      <c r="M1614" s="34">
        <f>VLOOKUP(A499,'Hospitalisation Details'!A497:M2839,6,FALSE)</f>
        <v>19995.29</v>
      </c>
      <c r="N1614" s="35" t="str">
        <f>VLOOKUP(A603,'Hospitalisation Details'!A601:M2943,7,FALSE)</f>
        <v>tier - 2</v>
      </c>
      <c r="O1614" s="35" t="str">
        <f>VLOOKUP(A615,'Hospitalisation Details'!A613:M2955,8,FALSE)</f>
        <v>tier - 1</v>
      </c>
      <c r="P1614" s="35" t="str">
        <f>VLOOKUP(A615,'Hospitalisation Details'!A613:M2955,9,FALSE)</f>
        <v>R1011</v>
      </c>
      <c r="Q1614" s="35">
        <f ca="1">VLOOKUP(A1614,'Hospitalisation Details'!A613:M2955,13,FALSE)</f>
        <v>36</v>
      </c>
      <c r="R1614" s="32"/>
    </row>
    <row r="1615" spans="1:18" ht="15.75" x14ac:dyDescent="0.25">
      <c r="A1615" s="43" t="s">
        <v>749</v>
      </c>
      <c r="B1615" s="35" t="str">
        <f>VLOOKUP(A1615,'Customer Names'!A1612:D3947,3,FALSE)</f>
        <v>Chauhan</v>
      </c>
      <c r="C1615" s="35">
        <f>VLOOKUP(A1615,'Medical Examinations'!A1613:M3955,2,FALSE)</f>
        <v>15.09</v>
      </c>
      <c r="D1615" s="35">
        <f>VLOOKUP(A1615,'Medical Examinations'!A1613:M3955,3,FALSE)</f>
        <v>7.59</v>
      </c>
      <c r="E1615" s="35" t="str">
        <f>VLOOKUP(A1615,'Medical Examinations'!A1613:M3955,4,FALSE)</f>
        <v>yes</v>
      </c>
      <c r="F1615" s="35" t="str">
        <f>VLOOKUP(A1615,'Medical Examinations'!A1613:M3955,5,FALSE)</f>
        <v>No</v>
      </c>
      <c r="G1615" s="35" t="str">
        <f>VLOOKUP(A1615,'Medical Examinations'!A1613:M3955,6,FALSE)</f>
        <v>No</v>
      </c>
      <c r="H1615" s="35">
        <f>VLOOKUP(A1615,'Medical Examinations'!$A$2:$M$2344,7,FALSE)</f>
        <v>2</v>
      </c>
      <c r="I1615" s="35" t="str">
        <f>VLOOKUP(A1615,'Medical Examinations'!A1613:M3955,8,FALSE)</f>
        <v>No</v>
      </c>
      <c r="J1615" s="35" t="str">
        <f>VLOOKUP(A1615,'Medical Examinations'!A1613:M3955,9,FALSE)</f>
        <v>UNDERWEIGHT</v>
      </c>
      <c r="K1615" s="35" t="str">
        <f>VLOOKUP(A1615,'Medical Examinations'!A1613:M3955,10,FALSE)</f>
        <v>DIABETES</v>
      </c>
      <c r="L1615" s="47">
        <f>VLOOKUP(A1615,'Hospitalisation Details'!A614:M2956,12,FALSE)</f>
        <v>25846</v>
      </c>
      <c r="M1615" s="34">
        <f>VLOOKUP(A500,'Hospitalisation Details'!A498:M2840,6,FALSE)</f>
        <v>19964.75</v>
      </c>
      <c r="N1615" s="35" t="str">
        <f>VLOOKUP(A604,'Hospitalisation Details'!A602:M2944,7,FALSE)</f>
        <v>tier - 2</v>
      </c>
      <c r="O1615" s="35" t="str">
        <f>VLOOKUP(A616,'Hospitalisation Details'!A614:M2956,8,FALSE)</f>
        <v>tier - 1</v>
      </c>
      <c r="P1615" s="35" t="str">
        <f>VLOOKUP(A616,'Hospitalisation Details'!A614:M2956,9,FALSE)</f>
        <v>R1024</v>
      </c>
      <c r="Q1615" s="35">
        <f ca="1">VLOOKUP(A1615,'Hospitalisation Details'!A614:M2956,13,FALSE)</f>
        <v>54</v>
      </c>
      <c r="R1615" s="32"/>
    </row>
    <row r="1616" spans="1:18" ht="15.75" x14ac:dyDescent="0.25">
      <c r="A1616" s="42" t="s">
        <v>748</v>
      </c>
      <c r="B1616" s="35" t="str">
        <f>VLOOKUP(A1616,'Customer Names'!A1613:D3948,3,FALSE)</f>
        <v>Raab</v>
      </c>
      <c r="C1616" s="35">
        <f>VLOOKUP(A1616,'Medical Examinations'!A1614:M3956,2,FALSE)</f>
        <v>22.63</v>
      </c>
      <c r="D1616" s="35">
        <f>VLOOKUP(A1616,'Medical Examinations'!A1614:M3956,3,FALSE)</f>
        <v>5.09</v>
      </c>
      <c r="E1616" s="35" t="str">
        <f>VLOOKUP(A1616,'Medical Examinations'!A1614:M3956,4,FALSE)</f>
        <v>yes</v>
      </c>
      <c r="F1616" s="35" t="str">
        <f>VLOOKUP(A1616,'Medical Examinations'!A1614:M3956,5,FALSE)</f>
        <v>No</v>
      </c>
      <c r="G1616" s="35" t="str">
        <f>VLOOKUP(A1616,'Medical Examinations'!A1614:M3956,6,FALSE)</f>
        <v>No</v>
      </c>
      <c r="H1616" s="35">
        <f>VLOOKUP(A1616,'Medical Examinations'!$A$2:$M$2344,7,FALSE)</f>
        <v>0</v>
      </c>
      <c r="I1616" s="35" t="str">
        <f>VLOOKUP(A1616,'Medical Examinations'!A1614:M3956,8,FALSE)</f>
        <v>No</v>
      </c>
      <c r="J1616" s="35" t="str">
        <f>VLOOKUP(A1616,'Medical Examinations'!A1614:M3956,9,FALSE)</f>
        <v>NORMAL WEIGHT</v>
      </c>
      <c r="K1616" s="35" t="str">
        <f>VLOOKUP(A1616,'Medical Examinations'!A1614:M3956,10,FALSE)</f>
        <v>NORMAL</v>
      </c>
      <c r="L1616" s="47">
        <f>VLOOKUP(A1616,'Hospitalisation Details'!A615:M2957,12,FALSE)</f>
        <v>31268</v>
      </c>
      <c r="M1616" s="34">
        <f>VLOOKUP(A501,'Hospitalisation Details'!A499:M2841,6,FALSE)</f>
        <v>19933.46</v>
      </c>
      <c r="N1616" s="35" t="str">
        <f>VLOOKUP(A605,'Hospitalisation Details'!A603:M2945,7,FALSE)</f>
        <v>tier - 2</v>
      </c>
      <c r="O1616" s="35" t="str">
        <f>VLOOKUP(A617,'Hospitalisation Details'!A615:M2957,8,FALSE)</f>
        <v>tier - 3</v>
      </c>
      <c r="P1616" s="35" t="str">
        <f>VLOOKUP(A617,'Hospitalisation Details'!A615:M2957,9,FALSE)</f>
        <v>R1012</v>
      </c>
      <c r="Q1616" s="35">
        <f ca="1">VLOOKUP(A1616,'Hospitalisation Details'!A615:M2957,13,FALSE)</f>
        <v>39</v>
      </c>
      <c r="R1616" s="32"/>
    </row>
    <row r="1617" spans="1:18" ht="15.75" x14ac:dyDescent="0.25">
      <c r="A1617" s="43" t="s">
        <v>747</v>
      </c>
      <c r="B1617" s="35" t="str">
        <f>VLOOKUP(A1617,'Customer Names'!A1614:D3949,3,FALSE)</f>
        <v>McKown</v>
      </c>
      <c r="C1617" s="35">
        <f>VLOOKUP(A1617,'Medical Examinations'!A1615:M3957,2,FALSE)</f>
        <v>23.46</v>
      </c>
      <c r="D1617" s="35">
        <f>VLOOKUP(A1617,'Medical Examinations'!A1615:M3957,3,FALSE)</f>
        <v>4.21</v>
      </c>
      <c r="E1617" s="35" t="str">
        <f>VLOOKUP(A1617,'Medical Examinations'!A1615:M3957,4,FALSE)</f>
        <v>No</v>
      </c>
      <c r="F1617" s="35" t="str">
        <f>VLOOKUP(A1617,'Medical Examinations'!A1615:M3957,5,FALSE)</f>
        <v>No</v>
      </c>
      <c r="G1617" s="35" t="str">
        <f>VLOOKUP(A1617,'Medical Examinations'!A1615:M3957,6,FALSE)</f>
        <v>No</v>
      </c>
      <c r="H1617" s="35">
        <f>VLOOKUP(A1617,'Medical Examinations'!$A$2:$M$2344,7,FALSE)</f>
        <v>1</v>
      </c>
      <c r="I1617" s="35" t="str">
        <f>VLOOKUP(A1617,'Medical Examinations'!A1615:M3957,8,FALSE)</f>
        <v>No</v>
      </c>
      <c r="J1617" s="35" t="str">
        <f>VLOOKUP(A1617,'Medical Examinations'!A1615:M3957,9,FALSE)</f>
        <v>NORMAL WEIGHT</v>
      </c>
      <c r="K1617" s="35" t="str">
        <f>VLOOKUP(A1617,'Medical Examinations'!A1615:M3957,10,FALSE)</f>
        <v>NORMAL</v>
      </c>
      <c r="L1617" s="47">
        <f>VLOOKUP(A1617,'Hospitalisation Details'!A616:M2958,12,FALSE)</f>
        <v>30961</v>
      </c>
      <c r="M1617" s="34">
        <f>VLOOKUP(A502,'Hospitalisation Details'!A500:M2842,6,FALSE)</f>
        <v>19798.05</v>
      </c>
      <c r="N1617" s="35" t="str">
        <f>VLOOKUP(A606,'Hospitalisation Details'!A604:M2946,7,FALSE)</f>
        <v>tier - 2</v>
      </c>
      <c r="O1617" s="35" t="str">
        <f>VLOOKUP(A618,'Hospitalisation Details'!A616:M2958,8,FALSE)</f>
        <v>tier - 2</v>
      </c>
      <c r="P1617" s="35" t="str">
        <f>VLOOKUP(A618,'Hospitalisation Details'!A616:M2958,9,FALSE)</f>
        <v>R1013</v>
      </c>
      <c r="Q1617" s="35">
        <f ca="1">VLOOKUP(A1617,'Hospitalisation Details'!A616:M2958,13,FALSE)</f>
        <v>40</v>
      </c>
      <c r="R1617" s="32"/>
    </row>
    <row r="1618" spans="1:18" ht="15.75" x14ac:dyDescent="0.25">
      <c r="A1618" s="42" t="s">
        <v>746</v>
      </c>
      <c r="B1618" s="35" t="str">
        <f>VLOOKUP(A1618,'Customer Names'!A1615:D3950,3,FALSE)</f>
        <v>Schiemann</v>
      </c>
      <c r="C1618" s="35">
        <f>VLOOKUP(A1618,'Medical Examinations'!A1616:M3958,2,FALSE)</f>
        <v>22.56</v>
      </c>
      <c r="D1618" s="35">
        <f>VLOOKUP(A1618,'Medical Examinations'!A1616:M3958,3,FALSE)</f>
        <v>4.34</v>
      </c>
      <c r="E1618" s="35" t="str">
        <f>VLOOKUP(A1618,'Medical Examinations'!A1616:M3958,4,FALSE)</f>
        <v>yes</v>
      </c>
      <c r="F1618" s="35" t="str">
        <f>VLOOKUP(A1618,'Medical Examinations'!A1616:M3958,5,FALSE)</f>
        <v>No</v>
      </c>
      <c r="G1618" s="35" t="str">
        <f>VLOOKUP(A1618,'Medical Examinations'!A1616:M3958,6,FALSE)</f>
        <v>No</v>
      </c>
      <c r="H1618" s="35">
        <f>VLOOKUP(A1618,'Medical Examinations'!$A$2:$M$2344,7,FALSE)</f>
        <v>0</v>
      </c>
      <c r="I1618" s="35" t="str">
        <f>VLOOKUP(A1618,'Medical Examinations'!A1616:M3958,8,FALSE)</f>
        <v>No</v>
      </c>
      <c r="J1618" s="35" t="str">
        <f>VLOOKUP(A1618,'Medical Examinations'!A1616:M3958,9,FALSE)</f>
        <v>NORMAL WEIGHT</v>
      </c>
      <c r="K1618" s="35" t="str">
        <f>VLOOKUP(A1618,'Medical Examinations'!A1616:M3958,10,FALSE)</f>
        <v>NORMAL</v>
      </c>
      <c r="L1618" s="47">
        <f>VLOOKUP(A1618,'Hospitalisation Details'!A617:M2959,12,FALSE)</f>
        <v>31335</v>
      </c>
      <c r="M1618" s="34">
        <f>VLOOKUP(A503,'Hospitalisation Details'!A501:M2843,6,FALSE)</f>
        <v>19749.38</v>
      </c>
      <c r="N1618" s="35" t="str">
        <f>VLOOKUP(A607,'Hospitalisation Details'!A605:M2947,7,FALSE)</f>
        <v>tier - 2</v>
      </c>
      <c r="O1618" s="35" t="str">
        <f>VLOOKUP(A619,'Hospitalisation Details'!A617:M2959,8,FALSE)</f>
        <v>tier - 2</v>
      </c>
      <c r="P1618" s="35" t="str">
        <f>VLOOKUP(A619,'Hospitalisation Details'!A617:M2959,9,FALSE)</f>
        <v>R1024</v>
      </c>
      <c r="Q1618" s="35">
        <f ca="1">VLOOKUP(A1618,'Hospitalisation Details'!A617:M2959,13,FALSE)</f>
        <v>39</v>
      </c>
      <c r="R1618" s="32"/>
    </row>
    <row r="1619" spans="1:18" ht="15.75" x14ac:dyDescent="0.25">
      <c r="A1619" s="43" t="s">
        <v>745</v>
      </c>
      <c r="B1619" s="35" t="str">
        <f>VLOOKUP(A1619,'Customer Names'!A1616:D3951,3,FALSE)</f>
        <v>Cress</v>
      </c>
      <c r="C1619" s="35">
        <f>VLOOKUP(A1619,'Medical Examinations'!A1617:M3959,2,FALSE)</f>
        <v>19.28</v>
      </c>
      <c r="D1619" s="35">
        <f>VLOOKUP(A1619,'Medical Examinations'!A1617:M3959,3,FALSE)</f>
        <v>11.85</v>
      </c>
      <c r="E1619" s="35" t="str">
        <f>VLOOKUP(A1619,'Medical Examinations'!A1617:M3959,4,FALSE)</f>
        <v>No</v>
      </c>
      <c r="F1619" s="35" t="str">
        <f>VLOOKUP(A1619,'Medical Examinations'!A1617:M3959,5,FALSE)</f>
        <v>No</v>
      </c>
      <c r="G1619" s="35" t="str">
        <f>VLOOKUP(A1619,'Medical Examinations'!A1617:M3959,6,FALSE)</f>
        <v>No</v>
      </c>
      <c r="H1619" s="35">
        <f>VLOOKUP(A1619,'Medical Examinations'!$A$2:$M$2344,7,FALSE)</f>
        <v>2</v>
      </c>
      <c r="I1619" s="35" t="str">
        <f>VLOOKUP(A1619,'Medical Examinations'!A1617:M3959,8,FALSE)</f>
        <v>No</v>
      </c>
      <c r="J1619" s="35" t="str">
        <f>VLOOKUP(A1619,'Medical Examinations'!A1617:M3959,9,FALSE)</f>
        <v>NORMAL WEIGHT</v>
      </c>
      <c r="K1619" s="35" t="str">
        <f>VLOOKUP(A1619,'Medical Examinations'!A1617:M3959,10,FALSE)</f>
        <v>DIABETES</v>
      </c>
      <c r="L1619" s="47">
        <f>VLOOKUP(A1619,'Hospitalisation Details'!A618:M2960,12,FALSE)</f>
        <v>26974</v>
      </c>
      <c r="M1619" s="34">
        <f>VLOOKUP(A504,'Hospitalisation Details'!A502:M2844,6,FALSE)</f>
        <v>19719.689999999999</v>
      </c>
      <c r="N1619" s="35" t="str">
        <f>VLOOKUP(A608,'Hospitalisation Details'!A606:M2948,7,FALSE)</f>
        <v>tier - 2</v>
      </c>
      <c r="O1619" s="35" t="str">
        <f>VLOOKUP(A620,'Hospitalisation Details'!A618:M2960,8,FALSE)</f>
        <v>tier - 2</v>
      </c>
      <c r="P1619" s="35" t="str">
        <f>VLOOKUP(A620,'Hospitalisation Details'!A618:M2960,9,FALSE)</f>
        <v>R1026</v>
      </c>
      <c r="Q1619" s="35">
        <f ca="1">VLOOKUP(A1619,'Hospitalisation Details'!A618:M2960,13,FALSE)</f>
        <v>51</v>
      </c>
      <c r="R1619" s="32"/>
    </row>
    <row r="1620" spans="1:18" ht="15.75" x14ac:dyDescent="0.25">
      <c r="A1620" s="42" t="s">
        <v>744</v>
      </c>
      <c r="B1620" s="35" t="str">
        <f>VLOOKUP(A1620,'Customer Names'!A1617:D3952,3,FALSE)</f>
        <v>Mawson</v>
      </c>
      <c r="C1620" s="35">
        <f>VLOOKUP(A1620,'Medical Examinations'!A1618:M3960,2,FALSE)</f>
        <v>15.37</v>
      </c>
      <c r="D1620" s="35">
        <f>VLOOKUP(A1620,'Medical Examinations'!A1618:M3960,3,FALSE)</f>
        <v>9.61</v>
      </c>
      <c r="E1620" s="35" t="str">
        <f>VLOOKUP(A1620,'Medical Examinations'!A1618:M3960,4,FALSE)</f>
        <v>yes</v>
      </c>
      <c r="F1620" s="35" t="str">
        <f>VLOOKUP(A1620,'Medical Examinations'!A1618:M3960,5,FALSE)</f>
        <v>No</v>
      </c>
      <c r="G1620" s="35" t="str">
        <f>VLOOKUP(A1620,'Medical Examinations'!A1618:M3960,6,FALSE)</f>
        <v>No</v>
      </c>
      <c r="H1620" s="35">
        <f>VLOOKUP(A1620,'Medical Examinations'!$A$2:$M$2344,7,FALSE)</f>
        <v>2</v>
      </c>
      <c r="I1620" s="35" t="str">
        <f>VLOOKUP(A1620,'Medical Examinations'!A1618:M3960,8,FALSE)</f>
        <v>No</v>
      </c>
      <c r="J1620" s="35" t="str">
        <f>VLOOKUP(A1620,'Medical Examinations'!A1618:M3960,9,FALSE)</f>
        <v>UNDERWEIGHT</v>
      </c>
      <c r="K1620" s="35" t="str">
        <f>VLOOKUP(A1620,'Medical Examinations'!A1618:M3960,10,FALSE)</f>
        <v>DIABETES</v>
      </c>
      <c r="L1620" s="47">
        <f>VLOOKUP(A1620,'Hospitalisation Details'!A619:M2961,12,FALSE)</f>
        <v>25855</v>
      </c>
      <c r="M1620" s="34">
        <f>VLOOKUP(A505,'Hospitalisation Details'!A503:M2845,6,FALSE)</f>
        <v>19673.34</v>
      </c>
      <c r="N1620" s="35" t="str">
        <f>VLOOKUP(A609,'Hospitalisation Details'!A607:M2949,7,FALSE)</f>
        <v>tier - 2</v>
      </c>
      <c r="O1620" s="35" t="str">
        <f>VLOOKUP(A621,'Hospitalisation Details'!A619:M2961,8,FALSE)</f>
        <v>tier - 3</v>
      </c>
      <c r="P1620" s="35" t="str">
        <f>VLOOKUP(A621,'Hospitalisation Details'!A619:M2961,9,FALSE)</f>
        <v>R1012</v>
      </c>
      <c r="Q1620" s="35">
        <f ca="1">VLOOKUP(A1620,'Hospitalisation Details'!A619:M2961,13,FALSE)</f>
        <v>54</v>
      </c>
      <c r="R1620" s="32"/>
    </row>
    <row r="1621" spans="1:18" ht="15.75" x14ac:dyDescent="0.25">
      <c r="A1621" s="43" t="s">
        <v>743</v>
      </c>
      <c r="B1621" s="35" t="str">
        <f>VLOOKUP(A1621,'Customer Names'!A1618:D3953,3,FALSE)</f>
        <v>Wigginton</v>
      </c>
      <c r="C1621" s="35">
        <f>VLOOKUP(A1621,'Medical Examinations'!A1619:M3961,2,FALSE)</f>
        <v>18.71</v>
      </c>
      <c r="D1621" s="35">
        <f>VLOOKUP(A1621,'Medical Examinations'!A1619:M3961,3,FALSE)</f>
        <v>5.29</v>
      </c>
      <c r="E1621" s="35" t="str">
        <f>VLOOKUP(A1621,'Medical Examinations'!A1619:M3961,4,FALSE)</f>
        <v>yes</v>
      </c>
      <c r="F1621" s="35" t="str">
        <f>VLOOKUP(A1621,'Medical Examinations'!A1619:M3961,5,FALSE)</f>
        <v>No</v>
      </c>
      <c r="G1621" s="35" t="str">
        <f>VLOOKUP(A1621,'Medical Examinations'!A1619:M3961,6,FALSE)</f>
        <v>No</v>
      </c>
      <c r="H1621" s="35">
        <f>VLOOKUP(A1621,'Medical Examinations'!$A$2:$M$2344,7,FALSE)</f>
        <v>0</v>
      </c>
      <c r="I1621" s="35" t="str">
        <f>VLOOKUP(A1621,'Medical Examinations'!A1619:M3961,8,FALSE)</f>
        <v>No</v>
      </c>
      <c r="J1621" s="35" t="str">
        <f>VLOOKUP(A1621,'Medical Examinations'!A1619:M3961,9,FALSE)</f>
        <v>NORMAL WEIGHT</v>
      </c>
      <c r="K1621" s="35" t="str">
        <f>VLOOKUP(A1621,'Medical Examinations'!A1619:M3961,10,FALSE)</f>
        <v>NORMAL</v>
      </c>
      <c r="L1621" s="47">
        <f>VLOOKUP(A1621,'Hospitalisation Details'!A620:M2962,12,FALSE)</f>
        <v>28106</v>
      </c>
      <c r="M1621" s="34">
        <f>VLOOKUP(A506,'Hospitalisation Details'!A504:M2846,6,FALSE)</f>
        <v>19594.810000000001</v>
      </c>
      <c r="N1621" s="35" t="str">
        <f>VLOOKUP(A610,'Hospitalisation Details'!A608:M2950,7,FALSE)</f>
        <v>tier - 2</v>
      </c>
      <c r="O1621" s="35" t="str">
        <f>VLOOKUP(A622,'Hospitalisation Details'!A620:M2962,8,FALSE)</f>
        <v>tier - 2</v>
      </c>
      <c r="P1621" s="35" t="str">
        <f>VLOOKUP(A622,'Hospitalisation Details'!A620:M2962,9,FALSE)</f>
        <v>R1012</v>
      </c>
      <c r="Q1621" s="35">
        <f ca="1">VLOOKUP(A1621,'Hospitalisation Details'!A620:M2962,13,FALSE)</f>
        <v>48</v>
      </c>
      <c r="R1621" s="32"/>
    </row>
    <row r="1622" spans="1:18" ht="15.75" x14ac:dyDescent="0.25">
      <c r="A1622" s="42" t="s">
        <v>742</v>
      </c>
      <c r="B1622" s="35" t="str">
        <f>VLOOKUP(A1622,'Customer Names'!A1619:D3954,3,FALSE)</f>
        <v>Wang</v>
      </c>
      <c r="C1622" s="35">
        <f>VLOOKUP(A1622,'Medical Examinations'!A1620:M3962,2,FALSE)</f>
        <v>20.61</v>
      </c>
      <c r="D1622" s="35">
        <f>VLOOKUP(A1622,'Medical Examinations'!A1620:M3962,3,FALSE)</f>
        <v>6.89</v>
      </c>
      <c r="E1622" s="35" t="str">
        <f>VLOOKUP(A1622,'Medical Examinations'!A1620:M3962,4,FALSE)</f>
        <v>No</v>
      </c>
      <c r="F1622" s="35" t="str">
        <f>VLOOKUP(A1622,'Medical Examinations'!A1620:M3962,5,FALSE)</f>
        <v>No</v>
      </c>
      <c r="G1622" s="35" t="str">
        <f>VLOOKUP(A1622,'Medical Examinations'!A1620:M3962,6,FALSE)</f>
        <v>No</v>
      </c>
      <c r="H1622" s="35">
        <f>VLOOKUP(A1622,'Medical Examinations'!$A$2:$M$2344,7,FALSE)</f>
        <v>0</v>
      </c>
      <c r="I1622" s="35" t="str">
        <f>VLOOKUP(A1622,'Medical Examinations'!A1620:M3962,8,FALSE)</f>
        <v>No</v>
      </c>
      <c r="J1622" s="35" t="str">
        <f>VLOOKUP(A1622,'Medical Examinations'!A1620:M3962,9,FALSE)</f>
        <v>NORMAL WEIGHT</v>
      </c>
      <c r="K1622" s="35" t="str">
        <f>VLOOKUP(A1622,'Medical Examinations'!A1620:M3962,10,FALSE)</f>
        <v>DIABETES</v>
      </c>
      <c r="L1622" s="47">
        <f>VLOOKUP(A1622,'Hospitalisation Details'!A621:M2963,12,FALSE)</f>
        <v>28738</v>
      </c>
      <c r="M1622" s="34">
        <f>VLOOKUP(A507,'Hospitalisation Details'!A505:M2847,6,FALSE)</f>
        <v>19551.34</v>
      </c>
      <c r="N1622" s="35" t="str">
        <f>VLOOKUP(A611,'Hospitalisation Details'!A609:M2951,7,FALSE)</f>
        <v>tier - 2</v>
      </c>
      <c r="O1622" s="35" t="str">
        <f>VLOOKUP(A623,'Hospitalisation Details'!A621:M2963,8,FALSE)</f>
        <v>tier - 1</v>
      </c>
      <c r="P1622" s="35" t="str">
        <f>VLOOKUP(A623,'Hospitalisation Details'!A621:M2963,9,FALSE)</f>
        <v>R1012</v>
      </c>
      <c r="Q1622" s="35">
        <f ca="1">VLOOKUP(A1622,'Hospitalisation Details'!A621:M2963,13,FALSE)</f>
        <v>46</v>
      </c>
      <c r="R1622" s="32"/>
    </row>
    <row r="1623" spans="1:18" ht="15.75" x14ac:dyDescent="0.25">
      <c r="A1623" s="43" t="s">
        <v>741</v>
      </c>
      <c r="B1623" s="35" t="str">
        <f>VLOOKUP(A1623,'Customer Names'!A1620:D3955,3,FALSE)</f>
        <v>Schroeder</v>
      </c>
      <c r="C1623" s="35">
        <f>VLOOKUP(A1623,'Medical Examinations'!A1621:M3963,2,FALSE)</f>
        <v>15.99</v>
      </c>
      <c r="D1623" s="35">
        <f>VLOOKUP(A1623,'Medical Examinations'!A1621:M3963,3,FALSE)</f>
        <v>4.57</v>
      </c>
      <c r="E1623" s="35" t="str">
        <f>VLOOKUP(A1623,'Medical Examinations'!A1621:M3963,4,FALSE)</f>
        <v>yes</v>
      </c>
      <c r="F1623" s="35" t="str">
        <f>VLOOKUP(A1623,'Medical Examinations'!A1621:M3963,5,FALSE)</f>
        <v>No</v>
      </c>
      <c r="G1623" s="35" t="str">
        <f>VLOOKUP(A1623,'Medical Examinations'!A1621:M3963,6,FALSE)</f>
        <v>Yes</v>
      </c>
      <c r="H1623" s="35">
        <f>VLOOKUP(A1623,'Medical Examinations'!$A$2:$M$2344,7,FALSE)</f>
        <v>1</v>
      </c>
      <c r="I1623" s="35" t="str">
        <f>VLOOKUP(A1623,'Medical Examinations'!A1621:M3963,8,FALSE)</f>
        <v>No</v>
      </c>
      <c r="J1623" s="35" t="str">
        <f>VLOOKUP(A1623,'Medical Examinations'!A1621:M3963,9,FALSE)</f>
        <v>UNDERWEIGHT</v>
      </c>
      <c r="K1623" s="35" t="str">
        <f>VLOOKUP(A1623,'Medical Examinations'!A1621:M3963,10,FALSE)</f>
        <v>NORMAL</v>
      </c>
      <c r="L1623" s="47">
        <f>VLOOKUP(A1623,'Hospitalisation Details'!A622:M2964,12,FALSE)</f>
        <v>25516</v>
      </c>
      <c r="M1623" s="34">
        <f>VLOOKUP(A508,'Hospitalisation Details'!A506:M2848,6,FALSE)</f>
        <v>19539.240000000002</v>
      </c>
      <c r="N1623" s="35" t="str">
        <f>VLOOKUP(A612,'Hospitalisation Details'!A610:M2952,7,FALSE)</f>
        <v>tier - 2</v>
      </c>
      <c r="O1623" s="35" t="str">
        <f>VLOOKUP(A624,'Hospitalisation Details'!A622:M2964,8,FALSE)</f>
        <v>tier - 3</v>
      </c>
      <c r="P1623" s="35" t="str">
        <f>VLOOKUP(A624,'Hospitalisation Details'!A622:M2964,9,FALSE)</f>
        <v>R1026</v>
      </c>
      <c r="Q1623" s="35">
        <f ca="1">VLOOKUP(A1623,'Hospitalisation Details'!A622:M2964,13,FALSE)</f>
        <v>55</v>
      </c>
      <c r="R1623" s="32"/>
    </row>
    <row r="1624" spans="1:18" ht="15.75" x14ac:dyDescent="0.25">
      <c r="A1624" s="42" t="s">
        <v>740</v>
      </c>
      <c r="B1624" s="35" t="str">
        <f>VLOOKUP(A1624,'Customer Names'!A1621:D3956,3,FALSE)</f>
        <v>Leonard</v>
      </c>
      <c r="C1624" s="35">
        <f>VLOOKUP(A1624,'Medical Examinations'!A1622:M3964,2,FALSE)</f>
        <v>33.155000000000001</v>
      </c>
      <c r="D1624" s="35">
        <f>VLOOKUP(A1624,'Medical Examinations'!A1622:M3964,3,FALSE)</f>
        <v>4.32</v>
      </c>
      <c r="E1624" s="35" t="str">
        <f>VLOOKUP(A1624,'Medical Examinations'!A1622:M3964,4,FALSE)</f>
        <v>No</v>
      </c>
      <c r="F1624" s="35" t="str">
        <f>VLOOKUP(A1624,'Medical Examinations'!A1622:M3964,5,FALSE)</f>
        <v>No</v>
      </c>
      <c r="G1624" s="35" t="str">
        <f>VLOOKUP(A1624,'Medical Examinations'!A1622:M3964,6,FALSE)</f>
        <v>No</v>
      </c>
      <c r="H1624" s="35">
        <f>VLOOKUP(A1624,'Medical Examinations'!$A$2:$M$2344,7,FALSE)</f>
        <v>0</v>
      </c>
      <c r="I1624" s="35" t="str">
        <f>VLOOKUP(A1624,'Medical Examinations'!A1622:M3964,8,FALSE)</f>
        <v>No</v>
      </c>
      <c r="J1624" s="35" t="str">
        <f>VLOOKUP(A1624,'Medical Examinations'!A1622:M3964,9,FALSE)</f>
        <v>OBESITY</v>
      </c>
      <c r="K1624" s="35" t="str">
        <f>VLOOKUP(A1624,'Medical Examinations'!A1622:M3964,10,FALSE)</f>
        <v>NORMAL</v>
      </c>
      <c r="L1624" s="47">
        <f>VLOOKUP(A1624,'Hospitalisation Details'!A623:M2965,12,FALSE)</f>
        <v>33103</v>
      </c>
      <c r="M1624" s="34">
        <f>VLOOKUP(A509,'Hospitalisation Details'!A507:M2849,6,FALSE)</f>
        <v>19521.97</v>
      </c>
      <c r="N1624" s="35" t="str">
        <f>VLOOKUP(A613,'Hospitalisation Details'!A611:M2953,7,FALSE)</f>
        <v>tier - 2</v>
      </c>
      <c r="O1624" s="35" t="str">
        <f>VLOOKUP(A625,'Hospitalisation Details'!A623:M2965,8,FALSE)</f>
        <v>tier - 1</v>
      </c>
      <c r="P1624" s="35" t="str">
        <f>VLOOKUP(A625,'Hospitalisation Details'!A623:M2965,9,FALSE)</f>
        <v>R1022</v>
      </c>
      <c r="Q1624" s="35">
        <f ca="1">VLOOKUP(A1624,'Hospitalisation Details'!A623:M2965,13,FALSE)</f>
        <v>34</v>
      </c>
      <c r="R1624" s="32"/>
    </row>
    <row r="1625" spans="1:18" ht="15.75" x14ac:dyDescent="0.25">
      <c r="A1625" s="43" t="s">
        <v>739</v>
      </c>
      <c r="B1625" s="35" t="str">
        <f>VLOOKUP(A1625,'Customer Names'!A1622:D3957,3,FALSE)</f>
        <v>Tissue</v>
      </c>
      <c r="C1625" s="35">
        <f>VLOOKUP(A1625,'Medical Examinations'!A1623:M3965,2,FALSE)</f>
        <v>26.22</v>
      </c>
      <c r="D1625" s="35">
        <f>VLOOKUP(A1625,'Medical Examinations'!A1623:M3965,3,FALSE)</f>
        <v>5.57</v>
      </c>
      <c r="E1625" s="35" t="str">
        <f>VLOOKUP(A1625,'Medical Examinations'!A1623:M3965,4,FALSE)</f>
        <v>yes</v>
      </c>
      <c r="F1625" s="35" t="str">
        <f>VLOOKUP(A1625,'Medical Examinations'!A1623:M3965,5,FALSE)</f>
        <v>No</v>
      </c>
      <c r="G1625" s="35" t="str">
        <f>VLOOKUP(A1625,'Medical Examinations'!A1623:M3965,6,FALSE)</f>
        <v>Yes</v>
      </c>
      <c r="H1625" s="35">
        <f>VLOOKUP(A1625,'Medical Examinations'!$A$2:$M$2344,7,FALSE)</f>
        <v>1</v>
      </c>
      <c r="I1625" s="35" t="str">
        <f>VLOOKUP(A1625,'Medical Examinations'!A1623:M3965,8,FALSE)</f>
        <v>No</v>
      </c>
      <c r="J1625" s="35" t="str">
        <f>VLOOKUP(A1625,'Medical Examinations'!A1623:M3965,9,FALSE)</f>
        <v>OVERWEIGHT</v>
      </c>
      <c r="K1625" s="35" t="str">
        <f>VLOOKUP(A1625,'Medical Examinations'!A1623:M3965,10,FALSE)</f>
        <v>NORMAL</v>
      </c>
      <c r="L1625" s="47">
        <f>VLOOKUP(A1625,'Hospitalisation Details'!A624:M2966,12,FALSE)</f>
        <v>30636</v>
      </c>
      <c r="M1625" s="34">
        <f>VLOOKUP(A510,'Hospitalisation Details'!A508:M2850,6,FALSE)</f>
        <v>19515.54</v>
      </c>
      <c r="N1625" s="35" t="str">
        <f>VLOOKUP(A614,'Hospitalisation Details'!A612:M2954,7,FALSE)</f>
        <v>tier - 2</v>
      </c>
      <c r="O1625" s="35" t="str">
        <f>VLOOKUP(A626,'Hospitalisation Details'!A624:M2966,8,FALSE)</f>
        <v>tier - 3</v>
      </c>
      <c r="P1625" s="35" t="str">
        <f>VLOOKUP(A626,'Hospitalisation Details'!A624:M2966,9,FALSE)</f>
        <v>R1011</v>
      </c>
      <c r="Q1625" s="35">
        <f ca="1">VLOOKUP(A1625,'Hospitalisation Details'!A624:M2966,13,FALSE)</f>
        <v>41</v>
      </c>
      <c r="R1625" s="32"/>
    </row>
    <row r="1626" spans="1:18" ht="15.75" x14ac:dyDescent="0.25">
      <c r="A1626" s="42" t="s">
        <v>738</v>
      </c>
      <c r="B1626" s="35" t="str">
        <f>VLOOKUP(A1626,'Customer Names'!A1623:D3958,3,FALSE)</f>
        <v>Wood</v>
      </c>
      <c r="C1626" s="35">
        <f>VLOOKUP(A1626,'Medical Examinations'!A1624:M3966,2,FALSE)</f>
        <v>21.85</v>
      </c>
      <c r="D1626" s="35">
        <f>VLOOKUP(A1626,'Medical Examinations'!A1624:M3966,3,FALSE)</f>
        <v>5.26</v>
      </c>
      <c r="E1626" s="35" t="str">
        <f>VLOOKUP(A1626,'Medical Examinations'!A1624:M3966,4,FALSE)</f>
        <v>yes</v>
      </c>
      <c r="F1626" s="35" t="str">
        <f>VLOOKUP(A1626,'Medical Examinations'!A1624:M3966,5,FALSE)</f>
        <v>No</v>
      </c>
      <c r="G1626" s="35" t="str">
        <f>VLOOKUP(A1626,'Medical Examinations'!A1624:M3966,6,FALSE)</f>
        <v>Yes</v>
      </c>
      <c r="H1626" s="35">
        <f>VLOOKUP(A1626,'Medical Examinations'!$A$2:$M$2344,7,FALSE)</f>
        <v>1</v>
      </c>
      <c r="I1626" s="35" t="str">
        <f>VLOOKUP(A1626,'Medical Examinations'!A1624:M3966,8,FALSE)</f>
        <v>No</v>
      </c>
      <c r="J1626" s="35" t="str">
        <f>VLOOKUP(A1626,'Medical Examinations'!A1624:M3966,9,FALSE)</f>
        <v>NORMAL WEIGHT</v>
      </c>
      <c r="K1626" s="35" t="str">
        <f>VLOOKUP(A1626,'Medical Examinations'!A1624:M3966,10,FALSE)</f>
        <v>NORMAL</v>
      </c>
      <c r="L1626" s="47">
        <f>VLOOKUP(A1626,'Hospitalisation Details'!A625:M2967,12,FALSE)</f>
        <v>30539</v>
      </c>
      <c r="M1626" s="34">
        <f>VLOOKUP(A511,'Hospitalisation Details'!A509:M2851,6,FALSE)</f>
        <v>19496.72</v>
      </c>
      <c r="N1626" s="35" t="str">
        <f>VLOOKUP(A615,'Hospitalisation Details'!A613:M2955,7,FALSE)</f>
        <v>tier - 2</v>
      </c>
      <c r="O1626" s="35" t="str">
        <f>VLOOKUP(A627,'Hospitalisation Details'!A625:M2967,8,FALSE)</f>
        <v>tier - 3</v>
      </c>
      <c r="P1626" s="35" t="str">
        <f>VLOOKUP(A627,'Hospitalisation Details'!A625:M2967,9,FALSE)</f>
        <v>R1011</v>
      </c>
      <c r="Q1626" s="35">
        <f ca="1">VLOOKUP(A1626,'Hospitalisation Details'!A625:M2967,13,FALSE)</f>
        <v>41</v>
      </c>
      <c r="R1626" s="32"/>
    </row>
    <row r="1627" spans="1:18" ht="15.75" x14ac:dyDescent="0.25">
      <c r="A1627" s="43" t="s">
        <v>737</v>
      </c>
      <c r="B1627" s="35" t="str">
        <f>VLOOKUP(A1627,'Customer Names'!A1624:D3959,3,FALSE)</f>
        <v>Denny</v>
      </c>
      <c r="C1627" s="35">
        <f>VLOOKUP(A1627,'Medical Examinations'!A1625:M3967,2,FALSE)</f>
        <v>30.495000000000001</v>
      </c>
      <c r="D1627" s="35">
        <f>VLOOKUP(A1627,'Medical Examinations'!A1625:M3967,3,FALSE)</f>
        <v>6.25</v>
      </c>
      <c r="E1627" s="35" t="str">
        <f>VLOOKUP(A1627,'Medical Examinations'!A1625:M3967,4,FALSE)</f>
        <v>No</v>
      </c>
      <c r="F1627" s="35" t="str">
        <f>VLOOKUP(A1627,'Medical Examinations'!A1625:M3967,5,FALSE)</f>
        <v>No</v>
      </c>
      <c r="G1627" s="35" t="str">
        <f>VLOOKUP(A1627,'Medical Examinations'!A1625:M3967,6,FALSE)</f>
        <v>No</v>
      </c>
      <c r="H1627" s="35">
        <f>VLOOKUP(A1627,'Medical Examinations'!$A$2:$M$2344,7,FALSE)</f>
        <v>0</v>
      </c>
      <c r="I1627" s="35" t="str">
        <f>VLOOKUP(A1627,'Medical Examinations'!A1625:M3967,8,FALSE)</f>
        <v>No</v>
      </c>
      <c r="J1627" s="35" t="str">
        <f>VLOOKUP(A1627,'Medical Examinations'!A1625:M3967,9,FALSE)</f>
        <v>OBESITY</v>
      </c>
      <c r="K1627" s="35" t="str">
        <f>VLOOKUP(A1627,'Medical Examinations'!A1625:M3967,10,FALSE)</f>
        <v>PREDIABETES</v>
      </c>
      <c r="L1627" s="47">
        <f>VLOOKUP(A1627,'Hospitalisation Details'!A626:M2968,12,FALSE)</f>
        <v>33444</v>
      </c>
      <c r="M1627" s="34">
        <f>VLOOKUP(A512,'Hospitalisation Details'!A510:M2852,6,FALSE)</f>
        <v>19444.27</v>
      </c>
      <c r="N1627" s="35" t="str">
        <f>VLOOKUP(A616,'Hospitalisation Details'!A614:M2956,7,FALSE)</f>
        <v>tier - 2</v>
      </c>
      <c r="O1627" s="35" t="str">
        <f>VLOOKUP(A628,'Hospitalisation Details'!A626:M2968,8,FALSE)</f>
        <v>tier - 2</v>
      </c>
      <c r="P1627" s="35" t="str">
        <f>VLOOKUP(A628,'Hospitalisation Details'!A626:M2968,9,FALSE)</f>
        <v>R1012</v>
      </c>
      <c r="Q1627" s="35">
        <f ca="1">VLOOKUP(A1627,'Hospitalisation Details'!A626:M2968,13,FALSE)</f>
        <v>33</v>
      </c>
      <c r="R1627" s="32"/>
    </row>
    <row r="1628" spans="1:18" ht="15.75" x14ac:dyDescent="0.25">
      <c r="A1628" s="42" t="s">
        <v>736</v>
      </c>
      <c r="B1628" s="35" t="str">
        <f>VLOOKUP(A1628,'Customer Names'!A1625:D3960,3,FALSE)</f>
        <v>Testa</v>
      </c>
      <c r="C1628" s="35">
        <f>VLOOKUP(A1628,'Medical Examinations'!A1626:M3968,2,FALSE)</f>
        <v>34.104999999999997</v>
      </c>
      <c r="D1628" s="35">
        <f>VLOOKUP(A1628,'Medical Examinations'!A1626:M3968,3,FALSE)</f>
        <v>5.67</v>
      </c>
      <c r="E1628" s="35" t="str">
        <f>VLOOKUP(A1628,'Medical Examinations'!A1626:M3968,4,FALSE)</f>
        <v>yes</v>
      </c>
      <c r="F1628" s="35" t="str">
        <f>VLOOKUP(A1628,'Medical Examinations'!A1626:M3968,5,FALSE)</f>
        <v>No</v>
      </c>
      <c r="G1628" s="35" t="str">
        <f>VLOOKUP(A1628,'Medical Examinations'!A1626:M3968,6,FALSE)</f>
        <v>No</v>
      </c>
      <c r="H1628" s="35">
        <f>VLOOKUP(A1628,'Medical Examinations'!$A$2:$M$2344,7,FALSE)</f>
        <v>0</v>
      </c>
      <c r="I1628" s="35" t="str">
        <f>VLOOKUP(A1628,'Medical Examinations'!A1626:M3968,8,FALSE)</f>
        <v>No</v>
      </c>
      <c r="J1628" s="35" t="str">
        <f>VLOOKUP(A1628,'Medical Examinations'!A1626:M3968,9,FALSE)</f>
        <v>OBESITY</v>
      </c>
      <c r="K1628" s="35" t="str">
        <f>VLOOKUP(A1628,'Medical Examinations'!A1626:M3968,10,FALSE)</f>
        <v>NORMAL</v>
      </c>
      <c r="L1628" s="47">
        <f>VLOOKUP(A1628,'Hospitalisation Details'!A627:M2969,12,FALSE)</f>
        <v>31249</v>
      </c>
      <c r="M1628" s="34">
        <f>VLOOKUP(A513,'Hospitalisation Details'!A511:M2853,6,FALSE)</f>
        <v>19442.349999999999</v>
      </c>
      <c r="N1628" s="35" t="str">
        <f>VLOOKUP(A617,'Hospitalisation Details'!A615:M2957,7,FALSE)</f>
        <v>tier - 2</v>
      </c>
      <c r="O1628" s="35" t="str">
        <f>VLOOKUP(A629,'Hospitalisation Details'!A627:M2969,8,FALSE)</f>
        <v>tier - 1</v>
      </c>
      <c r="P1628" s="35" t="str">
        <f>VLOOKUP(A629,'Hospitalisation Details'!A627:M2969,9,FALSE)</f>
        <v>R1012</v>
      </c>
      <c r="Q1628" s="35">
        <f ca="1">VLOOKUP(A1628,'Hospitalisation Details'!A627:M2969,13,FALSE)</f>
        <v>39</v>
      </c>
      <c r="R1628" s="32"/>
    </row>
    <row r="1629" spans="1:18" ht="15.75" x14ac:dyDescent="0.25">
      <c r="A1629" s="43" t="s">
        <v>735</v>
      </c>
      <c r="B1629" s="35" t="str">
        <f>VLOOKUP(A1629,'Customer Names'!A1626:D3961,3,FALSE)</f>
        <v>Mooney</v>
      </c>
      <c r="C1629" s="35">
        <f>VLOOKUP(A1629,'Medical Examinations'!A1627:M3969,2,FALSE)</f>
        <v>32.770000000000003</v>
      </c>
      <c r="D1629" s="35">
        <f>VLOOKUP(A1629,'Medical Examinations'!A1627:M3969,3,FALSE)</f>
        <v>4.42</v>
      </c>
      <c r="E1629" s="35" t="str">
        <f>VLOOKUP(A1629,'Medical Examinations'!A1627:M3969,4,FALSE)</f>
        <v>yes</v>
      </c>
      <c r="F1629" s="35" t="str">
        <f>VLOOKUP(A1629,'Medical Examinations'!A1627:M3969,5,FALSE)</f>
        <v>No</v>
      </c>
      <c r="G1629" s="35" t="str">
        <f>VLOOKUP(A1629,'Medical Examinations'!A1627:M3969,6,FALSE)</f>
        <v>No</v>
      </c>
      <c r="H1629" s="35">
        <f>VLOOKUP(A1629,'Medical Examinations'!$A$2:$M$2344,7,FALSE)</f>
        <v>1</v>
      </c>
      <c r="I1629" s="35" t="str">
        <f>VLOOKUP(A1629,'Medical Examinations'!A1627:M3969,8,FALSE)</f>
        <v>No</v>
      </c>
      <c r="J1629" s="35" t="str">
        <f>VLOOKUP(A1629,'Medical Examinations'!A1627:M3969,9,FALSE)</f>
        <v>OBESITY</v>
      </c>
      <c r="K1629" s="35" t="str">
        <f>VLOOKUP(A1629,'Medical Examinations'!A1627:M3969,10,FALSE)</f>
        <v>NORMAL</v>
      </c>
      <c r="L1629" s="47">
        <f>VLOOKUP(A1629,'Hospitalisation Details'!A628:M2970,12,FALSE)</f>
        <v>34951</v>
      </c>
      <c r="M1629" s="34">
        <f>VLOOKUP(A514,'Hospitalisation Details'!A512:M2854,6,FALSE)</f>
        <v>19362</v>
      </c>
      <c r="N1629" s="35" t="str">
        <f>VLOOKUP(A618,'Hospitalisation Details'!A616:M2958,7,FALSE)</f>
        <v>tier - 2</v>
      </c>
      <c r="O1629" s="35" t="str">
        <f>VLOOKUP(A630,'Hospitalisation Details'!A628:M2970,8,FALSE)</f>
        <v>tier - 2</v>
      </c>
      <c r="P1629" s="35" t="str">
        <f>VLOOKUP(A630,'Hospitalisation Details'!A628:M2970,9,FALSE)</f>
        <v>R1012</v>
      </c>
      <c r="Q1629" s="35">
        <f ca="1">VLOOKUP(A1629,'Hospitalisation Details'!A628:M2970,13,FALSE)</f>
        <v>29</v>
      </c>
      <c r="R1629" s="32"/>
    </row>
    <row r="1630" spans="1:18" ht="15.75" x14ac:dyDescent="0.25">
      <c r="A1630" s="42" t="s">
        <v>734</v>
      </c>
      <c r="B1630" s="35" t="str">
        <f>VLOOKUP(A1630,'Customer Names'!A1627:D3962,3,FALSE)</f>
        <v>Buchholtz</v>
      </c>
      <c r="C1630" s="35">
        <f>VLOOKUP(A1630,'Medical Examinations'!A1628:M3970,2,FALSE)</f>
        <v>16.850000000000001</v>
      </c>
      <c r="D1630" s="35">
        <f>VLOOKUP(A1630,'Medical Examinations'!A1628:M3970,3,FALSE)</f>
        <v>11.75</v>
      </c>
      <c r="E1630" s="35" t="str">
        <f>VLOOKUP(A1630,'Medical Examinations'!A1628:M3970,4,FALSE)</f>
        <v>yes</v>
      </c>
      <c r="F1630" s="35" t="str">
        <f>VLOOKUP(A1630,'Medical Examinations'!A1628:M3970,5,FALSE)</f>
        <v>No</v>
      </c>
      <c r="G1630" s="35" t="str">
        <f>VLOOKUP(A1630,'Medical Examinations'!A1628:M3970,6,FALSE)</f>
        <v>No</v>
      </c>
      <c r="H1630" s="35">
        <f>VLOOKUP(A1630,'Medical Examinations'!$A$2:$M$2344,7,FALSE)</f>
        <v>2</v>
      </c>
      <c r="I1630" s="35" t="str">
        <f>VLOOKUP(A1630,'Medical Examinations'!A1628:M3970,8,FALSE)</f>
        <v>No</v>
      </c>
      <c r="J1630" s="35" t="str">
        <f>VLOOKUP(A1630,'Medical Examinations'!A1628:M3970,9,FALSE)</f>
        <v>UNDERWEIGHT</v>
      </c>
      <c r="K1630" s="35" t="str">
        <f>VLOOKUP(A1630,'Medical Examinations'!A1628:M3970,10,FALSE)</f>
        <v>DIABETES</v>
      </c>
      <c r="L1630" s="47">
        <f>VLOOKUP(A1630,'Hospitalisation Details'!A629:M2971,12,FALSE)</f>
        <v>25728</v>
      </c>
      <c r="M1630" s="34">
        <f>VLOOKUP(A515,'Hospitalisation Details'!A513:M2855,6,FALSE)</f>
        <v>19350.37</v>
      </c>
      <c r="N1630" s="35" t="str">
        <f>VLOOKUP(A619,'Hospitalisation Details'!A617:M2959,7,FALSE)</f>
        <v>tier - 2</v>
      </c>
      <c r="O1630" s="35" t="str">
        <f>VLOOKUP(A631,'Hospitalisation Details'!A629:M2971,8,FALSE)</f>
        <v>tier - 2</v>
      </c>
      <c r="P1630" s="35" t="str">
        <f>VLOOKUP(A631,'Hospitalisation Details'!A629:M2971,9,FALSE)</f>
        <v>R1026</v>
      </c>
      <c r="Q1630" s="35">
        <f ca="1">VLOOKUP(A1630,'Hospitalisation Details'!A629:M2971,13,FALSE)</f>
        <v>54</v>
      </c>
      <c r="R1630" s="32"/>
    </row>
    <row r="1631" spans="1:18" ht="15.75" x14ac:dyDescent="0.25">
      <c r="A1631" s="43" t="s">
        <v>733</v>
      </c>
      <c r="B1631" s="35" t="str">
        <f>VLOOKUP(A1631,'Customer Names'!A1628:D3963,3,FALSE)</f>
        <v>Hoyt</v>
      </c>
      <c r="C1631" s="35">
        <f>VLOOKUP(A1631,'Medical Examinations'!A1629:M3971,2,FALSE)</f>
        <v>34.700000000000003</v>
      </c>
      <c r="D1631" s="35">
        <f>VLOOKUP(A1631,'Medical Examinations'!A1629:M3971,3,FALSE)</f>
        <v>6.06</v>
      </c>
      <c r="E1631" s="35" t="str">
        <f>VLOOKUP(A1631,'Medical Examinations'!A1629:M3971,4,FALSE)</f>
        <v>No</v>
      </c>
      <c r="F1631" s="35" t="str">
        <f>VLOOKUP(A1631,'Medical Examinations'!A1629:M3971,5,FALSE)</f>
        <v>No</v>
      </c>
      <c r="G1631" s="35" t="str">
        <f>VLOOKUP(A1631,'Medical Examinations'!A1629:M3971,6,FALSE)</f>
        <v>No</v>
      </c>
      <c r="H1631" s="35">
        <f>VLOOKUP(A1631,'Medical Examinations'!$A$2:$M$2344,7,FALSE)</f>
        <v>1</v>
      </c>
      <c r="I1631" s="35" t="str">
        <f>VLOOKUP(A1631,'Medical Examinations'!A1629:M3971,8,FALSE)</f>
        <v>No</v>
      </c>
      <c r="J1631" s="35" t="str">
        <f>VLOOKUP(A1631,'Medical Examinations'!A1629:M3971,9,FALSE)</f>
        <v>OBESITY</v>
      </c>
      <c r="K1631" s="35" t="str">
        <f>VLOOKUP(A1631,'Medical Examinations'!A1629:M3971,10,FALSE)</f>
        <v>PREDIABETES</v>
      </c>
      <c r="L1631" s="47">
        <f>VLOOKUP(A1631,'Hospitalisation Details'!A630:M2972,12,FALSE)</f>
        <v>30888</v>
      </c>
      <c r="M1631" s="34">
        <f>VLOOKUP(A516,'Hospitalisation Details'!A514:M2856,6,FALSE)</f>
        <v>19321.060000000001</v>
      </c>
      <c r="N1631" s="35" t="str">
        <f>VLOOKUP(A620,'Hospitalisation Details'!A618:M2960,7,FALSE)</f>
        <v>tier - 2</v>
      </c>
      <c r="O1631" s="35" t="str">
        <f>VLOOKUP(A632,'Hospitalisation Details'!A630:M2972,8,FALSE)</f>
        <v>tier - 2</v>
      </c>
      <c r="P1631" s="35" t="str">
        <f>VLOOKUP(A632,'Hospitalisation Details'!A630:M2972,9,FALSE)</f>
        <v>R1011</v>
      </c>
      <c r="Q1631" s="35">
        <f ca="1">VLOOKUP(A1631,'Hospitalisation Details'!A630:M2972,13,FALSE)</f>
        <v>40</v>
      </c>
      <c r="R1631" s="32"/>
    </row>
    <row r="1632" spans="1:18" ht="15.75" x14ac:dyDescent="0.25">
      <c r="A1632" s="42" t="s">
        <v>732</v>
      </c>
      <c r="B1632" s="35" t="str">
        <f>VLOOKUP(A1632,'Customer Names'!A1629:D3964,3,FALSE)</f>
        <v>Cabada</v>
      </c>
      <c r="C1632" s="35">
        <f>VLOOKUP(A1632,'Medical Examinations'!A1630:M3972,2,FALSE)</f>
        <v>37.049999999999997</v>
      </c>
      <c r="D1632" s="35">
        <f>VLOOKUP(A1632,'Medical Examinations'!A1630:M3972,3,FALSE)</f>
        <v>5.48</v>
      </c>
      <c r="E1632" s="35" t="str">
        <f>VLOOKUP(A1632,'Medical Examinations'!A1630:M3972,4,FALSE)</f>
        <v>No</v>
      </c>
      <c r="F1632" s="35" t="str">
        <f>VLOOKUP(A1632,'Medical Examinations'!A1630:M3972,5,FALSE)</f>
        <v>No</v>
      </c>
      <c r="G1632" s="35" t="str">
        <f>VLOOKUP(A1632,'Medical Examinations'!A1630:M3972,6,FALSE)</f>
        <v>No</v>
      </c>
      <c r="H1632" s="35">
        <f>VLOOKUP(A1632,'Medical Examinations'!$A$2:$M$2344,7,FALSE)</f>
        <v>1</v>
      </c>
      <c r="I1632" s="35" t="str">
        <f>VLOOKUP(A1632,'Medical Examinations'!A1630:M3972,8,FALSE)</f>
        <v>No</v>
      </c>
      <c r="J1632" s="35" t="str">
        <f>VLOOKUP(A1632,'Medical Examinations'!A1630:M3972,9,FALSE)</f>
        <v>OBESITY</v>
      </c>
      <c r="K1632" s="35" t="str">
        <f>VLOOKUP(A1632,'Medical Examinations'!A1630:M3972,10,FALSE)</f>
        <v>NORMAL</v>
      </c>
      <c r="L1632" s="47">
        <f>VLOOKUP(A1632,'Hospitalisation Details'!A631:M2973,12,FALSE)</f>
        <v>30969</v>
      </c>
      <c r="M1632" s="34">
        <f>VLOOKUP(A517,'Hospitalisation Details'!A515:M2857,6,FALSE)</f>
        <v>19259.96</v>
      </c>
      <c r="N1632" s="35" t="str">
        <f>VLOOKUP(A621,'Hospitalisation Details'!A619:M2961,7,FALSE)</f>
        <v>tier - 2</v>
      </c>
      <c r="O1632" s="35" t="str">
        <f>VLOOKUP(A633,'Hospitalisation Details'!A631:M2973,8,FALSE)</f>
        <v>tier - 2</v>
      </c>
      <c r="P1632" s="35" t="str">
        <f>VLOOKUP(A633,'Hospitalisation Details'!A631:M2973,9,FALSE)</f>
        <v>R1012</v>
      </c>
      <c r="Q1632" s="35">
        <f ca="1">VLOOKUP(A1632,'Hospitalisation Details'!A631:M2973,13,FALSE)</f>
        <v>40</v>
      </c>
      <c r="R1632" s="32"/>
    </row>
    <row r="1633" spans="1:18" ht="15.75" x14ac:dyDescent="0.25">
      <c r="A1633" s="43" t="s">
        <v>731</v>
      </c>
      <c r="B1633" s="35" t="str">
        <f>VLOOKUP(A1633,'Customer Names'!A1630:D3965,3,FALSE)</f>
        <v>Lobaciute</v>
      </c>
      <c r="C1633" s="35">
        <f>VLOOKUP(A1633,'Medical Examinations'!A1631:M3973,2,FALSE)</f>
        <v>18.78</v>
      </c>
      <c r="D1633" s="35">
        <f>VLOOKUP(A1633,'Medical Examinations'!A1631:M3973,3,FALSE)</f>
        <v>4.45</v>
      </c>
      <c r="E1633" s="35" t="str">
        <f>VLOOKUP(A1633,'Medical Examinations'!A1631:M3973,4,FALSE)</f>
        <v>No</v>
      </c>
      <c r="F1633" s="35" t="str">
        <f>VLOOKUP(A1633,'Medical Examinations'!A1631:M3973,5,FALSE)</f>
        <v>No</v>
      </c>
      <c r="G1633" s="35" t="str">
        <f>VLOOKUP(A1633,'Medical Examinations'!A1631:M3973,6,FALSE)</f>
        <v>Yes</v>
      </c>
      <c r="H1633" s="35">
        <f>VLOOKUP(A1633,'Medical Examinations'!$A$2:$M$2344,7,FALSE)</f>
        <v>1</v>
      </c>
      <c r="I1633" s="35" t="str">
        <f>VLOOKUP(A1633,'Medical Examinations'!A1631:M3973,8,FALSE)</f>
        <v>No</v>
      </c>
      <c r="J1633" s="35" t="str">
        <f>VLOOKUP(A1633,'Medical Examinations'!A1631:M3973,9,FALSE)</f>
        <v>NORMAL WEIGHT</v>
      </c>
      <c r="K1633" s="35" t="str">
        <f>VLOOKUP(A1633,'Medical Examinations'!A1631:M3973,10,FALSE)</f>
        <v>NORMAL</v>
      </c>
      <c r="L1633" s="47">
        <f>VLOOKUP(A1633,'Hospitalisation Details'!A632:M2974,12,FALSE)</f>
        <v>29075</v>
      </c>
      <c r="M1633" s="34">
        <f>VLOOKUP(A518,'Hospitalisation Details'!A516:M2858,6,FALSE)</f>
        <v>19214.71</v>
      </c>
      <c r="N1633" s="35" t="str">
        <f>VLOOKUP(A622,'Hospitalisation Details'!A620:M2962,7,FALSE)</f>
        <v>tier - 2</v>
      </c>
      <c r="O1633" s="35" t="str">
        <f>VLOOKUP(A634,'Hospitalisation Details'!A632:M2974,8,FALSE)</f>
        <v>tier - 2</v>
      </c>
      <c r="P1633" s="35" t="str">
        <f>VLOOKUP(A634,'Hospitalisation Details'!A632:M2974,9,FALSE)</f>
        <v>R1026</v>
      </c>
      <c r="Q1633" s="35">
        <f ca="1">VLOOKUP(A1633,'Hospitalisation Details'!A632:M2974,13,FALSE)</f>
        <v>45</v>
      </c>
      <c r="R1633" s="32"/>
    </row>
    <row r="1634" spans="1:18" ht="15.75" x14ac:dyDescent="0.25">
      <c r="A1634" s="42" t="s">
        <v>730</v>
      </c>
      <c r="B1634" s="35" t="str">
        <f>VLOOKUP(A1634,'Customer Names'!A1631:D3966,3,FALSE)</f>
        <v>Dawes</v>
      </c>
      <c r="C1634" s="35">
        <f>VLOOKUP(A1634,'Medical Examinations'!A1632:M3974,2,FALSE)</f>
        <v>28.024999999999999</v>
      </c>
      <c r="D1634" s="35">
        <f>VLOOKUP(A1634,'Medical Examinations'!A1632:M3974,3,FALSE)</f>
        <v>5</v>
      </c>
      <c r="E1634" s="35" t="str">
        <f>VLOOKUP(A1634,'Medical Examinations'!A1632:M3974,4,FALSE)</f>
        <v>No</v>
      </c>
      <c r="F1634" s="35" t="str">
        <f>VLOOKUP(A1634,'Medical Examinations'!A1632:M3974,5,FALSE)</f>
        <v>No</v>
      </c>
      <c r="G1634" s="35" t="str">
        <f>VLOOKUP(A1634,'Medical Examinations'!A1632:M3974,6,FALSE)</f>
        <v>No</v>
      </c>
      <c r="H1634" s="35">
        <f>VLOOKUP(A1634,'Medical Examinations'!$A$2:$M$2344,7,FALSE)</f>
        <v>1</v>
      </c>
      <c r="I1634" s="35" t="str">
        <f>VLOOKUP(A1634,'Medical Examinations'!A1632:M3974,8,FALSE)</f>
        <v>No</v>
      </c>
      <c r="J1634" s="35" t="str">
        <f>VLOOKUP(A1634,'Medical Examinations'!A1632:M3974,9,FALSE)</f>
        <v>OVERWEIGHT</v>
      </c>
      <c r="K1634" s="35" t="str">
        <f>VLOOKUP(A1634,'Medical Examinations'!A1632:M3974,10,FALSE)</f>
        <v>NORMAL</v>
      </c>
      <c r="L1634" s="47">
        <f>VLOOKUP(A1634,'Hospitalisation Details'!A633:M2975,12,FALSE)</f>
        <v>30946</v>
      </c>
      <c r="M1634" s="34">
        <f>VLOOKUP(A519,'Hospitalisation Details'!A517:M2859,6,FALSE)</f>
        <v>19199.939999999999</v>
      </c>
      <c r="N1634" s="35" t="str">
        <f>VLOOKUP(A623,'Hospitalisation Details'!A621:M2963,7,FALSE)</f>
        <v>tier - 2</v>
      </c>
      <c r="O1634" s="35" t="str">
        <f>VLOOKUP(A635,'Hospitalisation Details'!A633:M2975,8,FALSE)</f>
        <v>tier - 2</v>
      </c>
      <c r="P1634" s="35" t="str">
        <f>VLOOKUP(A635,'Hospitalisation Details'!A633:M2975,9,FALSE)</f>
        <v>R1012</v>
      </c>
      <c r="Q1634" s="35">
        <f ca="1">VLOOKUP(A1634,'Hospitalisation Details'!A633:M2975,13,FALSE)</f>
        <v>40</v>
      </c>
      <c r="R1634" s="32"/>
    </row>
    <row r="1635" spans="1:18" ht="15.75" x14ac:dyDescent="0.25">
      <c r="A1635" s="43" t="s">
        <v>729</v>
      </c>
      <c r="B1635" s="35" t="str">
        <f>VLOOKUP(A1635,'Customer Names'!A1632:D3967,3,FALSE)</f>
        <v>Deppen</v>
      </c>
      <c r="C1635" s="35">
        <f>VLOOKUP(A1635,'Medical Examinations'!A1633:M3975,2,FALSE)</f>
        <v>35.090000000000003</v>
      </c>
      <c r="D1635" s="35">
        <f>VLOOKUP(A1635,'Medical Examinations'!A1633:M3975,3,FALSE)</f>
        <v>5.84</v>
      </c>
      <c r="E1635" s="35" t="str">
        <f>VLOOKUP(A1635,'Medical Examinations'!A1633:M3975,4,FALSE)</f>
        <v>No</v>
      </c>
      <c r="F1635" s="35" t="str">
        <f>VLOOKUP(A1635,'Medical Examinations'!A1633:M3975,5,FALSE)</f>
        <v>No</v>
      </c>
      <c r="G1635" s="35" t="str">
        <f>VLOOKUP(A1635,'Medical Examinations'!A1633:M3975,6,FALSE)</f>
        <v>No</v>
      </c>
      <c r="H1635" s="35">
        <f>VLOOKUP(A1635,'Medical Examinations'!$A$2:$M$2344,7,FALSE)</f>
        <v>0</v>
      </c>
      <c r="I1635" s="35" t="str">
        <f>VLOOKUP(A1635,'Medical Examinations'!A1633:M3975,8,FALSE)</f>
        <v>No</v>
      </c>
      <c r="J1635" s="35" t="str">
        <f>VLOOKUP(A1635,'Medical Examinations'!A1633:M3975,9,FALSE)</f>
        <v>OBESITY</v>
      </c>
      <c r="K1635" s="35" t="str">
        <f>VLOOKUP(A1635,'Medical Examinations'!A1633:M3975,10,FALSE)</f>
        <v>PREDIABETES</v>
      </c>
      <c r="L1635" s="47">
        <f>VLOOKUP(A1635,'Hospitalisation Details'!A634:M2976,12,FALSE)</f>
        <v>34646</v>
      </c>
      <c r="M1635" s="34">
        <f>VLOOKUP(A520,'Hospitalisation Details'!A518:M2860,6,FALSE)</f>
        <v>19144.580000000002</v>
      </c>
      <c r="N1635" s="35" t="str">
        <f>VLOOKUP(A624,'Hospitalisation Details'!A622:M2964,7,FALSE)</f>
        <v>tier - 2</v>
      </c>
      <c r="O1635" s="35" t="str">
        <f>VLOOKUP(A636,'Hospitalisation Details'!A634:M2976,8,FALSE)</f>
        <v>tier - 3</v>
      </c>
      <c r="P1635" s="35" t="str">
        <f>VLOOKUP(A636,'Hospitalisation Details'!A634:M2976,9,FALSE)</f>
        <v>R1012</v>
      </c>
      <c r="Q1635" s="35">
        <f ca="1">VLOOKUP(A1635,'Hospitalisation Details'!A634:M2976,13,FALSE)</f>
        <v>30</v>
      </c>
      <c r="R1635" s="32"/>
    </row>
    <row r="1636" spans="1:18" ht="15.75" x14ac:dyDescent="0.25">
      <c r="A1636" s="42" t="s">
        <v>728</v>
      </c>
      <c r="B1636" s="35" t="str">
        <f>VLOOKUP(A1636,'Customer Names'!A1633:D3968,3,FALSE)</f>
        <v>Oberndorfer</v>
      </c>
      <c r="C1636" s="35">
        <f>VLOOKUP(A1636,'Medical Examinations'!A1634:M3976,2,FALSE)</f>
        <v>34.42</v>
      </c>
      <c r="D1636" s="35">
        <f>VLOOKUP(A1636,'Medical Examinations'!A1634:M3976,3,FALSE)</f>
        <v>5.21</v>
      </c>
      <c r="E1636" s="35" t="str">
        <f>VLOOKUP(A1636,'Medical Examinations'!A1634:M3976,4,FALSE)</f>
        <v>yes</v>
      </c>
      <c r="F1636" s="35" t="str">
        <f>VLOOKUP(A1636,'Medical Examinations'!A1634:M3976,5,FALSE)</f>
        <v>No</v>
      </c>
      <c r="G1636" s="35" t="str">
        <f>VLOOKUP(A1636,'Medical Examinations'!A1634:M3976,6,FALSE)</f>
        <v>No</v>
      </c>
      <c r="H1636" s="35">
        <f>VLOOKUP(A1636,'Medical Examinations'!$A$2:$M$2344,7,FALSE)</f>
        <v>0</v>
      </c>
      <c r="I1636" s="35" t="str">
        <f>VLOOKUP(A1636,'Medical Examinations'!A1634:M3976,8,FALSE)</f>
        <v>No</v>
      </c>
      <c r="J1636" s="35" t="str">
        <f>VLOOKUP(A1636,'Medical Examinations'!A1634:M3976,9,FALSE)</f>
        <v>OBESITY</v>
      </c>
      <c r="K1636" s="35" t="str">
        <f>VLOOKUP(A1636,'Medical Examinations'!A1634:M3976,10,FALSE)</f>
        <v>NORMAL</v>
      </c>
      <c r="L1636" s="47">
        <f>VLOOKUP(A1636,'Hospitalisation Details'!A635:M2977,12,FALSE)</f>
        <v>35274</v>
      </c>
      <c r="M1636" s="34">
        <f>VLOOKUP(A521,'Hospitalisation Details'!A519:M2861,6,FALSE)</f>
        <v>19107.78</v>
      </c>
      <c r="N1636" s="35" t="str">
        <f>VLOOKUP(A625,'Hospitalisation Details'!A623:M2965,7,FALSE)</f>
        <v>tier - 2</v>
      </c>
      <c r="O1636" s="35" t="str">
        <f>VLOOKUP(A637,'Hospitalisation Details'!A635:M2977,8,FALSE)</f>
        <v>tier - 2</v>
      </c>
      <c r="P1636" s="35" t="str">
        <f>VLOOKUP(A637,'Hospitalisation Details'!A635:M2977,9,FALSE)</f>
        <v>R1026</v>
      </c>
      <c r="Q1636" s="35">
        <f ca="1">VLOOKUP(A1636,'Hospitalisation Details'!A635:M2977,13,FALSE)</f>
        <v>28</v>
      </c>
      <c r="R1636" s="32"/>
    </row>
    <row r="1637" spans="1:18" ht="15.75" x14ac:dyDescent="0.25">
      <c r="A1637" s="43" t="s">
        <v>727</v>
      </c>
      <c r="B1637" s="35" t="str">
        <f>VLOOKUP(A1637,'Customer Names'!A1634:D3969,3,FALSE)</f>
        <v>Hetherington</v>
      </c>
      <c r="C1637" s="35">
        <f>VLOOKUP(A1637,'Medical Examinations'!A1635:M3977,2,FALSE)</f>
        <v>29.4</v>
      </c>
      <c r="D1637" s="35">
        <f>VLOOKUP(A1637,'Medical Examinations'!A1635:M3977,3,FALSE)</f>
        <v>4.26</v>
      </c>
      <c r="E1637" s="35" t="str">
        <f>VLOOKUP(A1637,'Medical Examinations'!A1635:M3977,4,FALSE)</f>
        <v>No</v>
      </c>
      <c r="F1637" s="35" t="str">
        <f>VLOOKUP(A1637,'Medical Examinations'!A1635:M3977,5,FALSE)</f>
        <v>No</v>
      </c>
      <c r="G1637" s="35" t="str">
        <f>VLOOKUP(A1637,'Medical Examinations'!A1635:M3977,6,FALSE)</f>
        <v>No</v>
      </c>
      <c r="H1637" s="35">
        <f>VLOOKUP(A1637,'Medical Examinations'!$A$2:$M$2344,7,FALSE)</f>
        <v>0</v>
      </c>
      <c r="I1637" s="35" t="str">
        <f>VLOOKUP(A1637,'Medical Examinations'!A1635:M3977,8,FALSE)</f>
        <v>No</v>
      </c>
      <c r="J1637" s="35" t="str">
        <f>VLOOKUP(A1637,'Medical Examinations'!A1635:M3977,9,FALSE)</f>
        <v>OVERWEIGHT</v>
      </c>
      <c r="K1637" s="35" t="str">
        <f>VLOOKUP(A1637,'Medical Examinations'!A1635:M3977,10,FALSE)</f>
        <v>NORMAL</v>
      </c>
      <c r="L1637" s="47">
        <f>VLOOKUP(A1637,'Hospitalisation Details'!A636:M2978,12,FALSE)</f>
        <v>32736</v>
      </c>
      <c r="M1637" s="34">
        <f>VLOOKUP(A522,'Hospitalisation Details'!A520:M2862,6,FALSE)</f>
        <v>19040.88</v>
      </c>
      <c r="N1637" s="35" t="str">
        <f>VLOOKUP(A626,'Hospitalisation Details'!A624:M2966,7,FALSE)</f>
        <v>tier - 2</v>
      </c>
      <c r="O1637" s="35" t="str">
        <f>VLOOKUP(A638,'Hospitalisation Details'!A636:M2978,8,FALSE)</f>
        <v>tier - 3</v>
      </c>
      <c r="P1637" s="35" t="str">
        <f>VLOOKUP(A638,'Hospitalisation Details'!A636:M2978,9,FALSE)</f>
        <v>R1015</v>
      </c>
      <c r="Q1637" s="35">
        <f ca="1">VLOOKUP(A1637,'Hospitalisation Details'!A636:M2978,13,FALSE)</f>
        <v>35</v>
      </c>
      <c r="R1637" s="32"/>
    </row>
    <row r="1638" spans="1:18" ht="15.75" x14ac:dyDescent="0.25">
      <c r="A1638" s="42" t="s">
        <v>726</v>
      </c>
      <c r="B1638" s="35" t="str">
        <f>VLOOKUP(A1638,'Customer Names'!A1635:D3970,3,FALSE)</f>
        <v>Murray</v>
      </c>
      <c r="C1638" s="35">
        <f>VLOOKUP(A1638,'Medical Examinations'!A1636:M3978,2,FALSE)</f>
        <v>21.31</v>
      </c>
      <c r="D1638" s="35">
        <f>VLOOKUP(A1638,'Medical Examinations'!A1636:M3978,3,FALSE)</f>
        <v>4.17</v>
      </c>
      <c r="E1638" s="35" t="str">
        <f>VLOOKUP(A1638,'Medical Examinations'!A1636:M3978,4,FALSE)</f>
        <v>No</v>
      </c>
      <c r="F1638" s="35" t="str">
        <f>VLOOKUP(A1638,'Medical Examinations'!A1636:M3978,5,FALSE)</f>
        <v>No</v>
      </c>
      <c r="G1638" s="35" t="str">
        <f>VLOOKUP(A1638,'Medical Examinations'!A1636:M3978,6,FALSE)</f>
        <v>No</v>
      </c>
      <c r="H1638" s="35">
        <f>VLOOKUP(A1638,'Medical Examinations'!$A$2:$M$2344,7,FALSE)</f>
        <v>0</v>
      </c>
      <c r="I1638" s="35" t="str">
        <f>VLOOKUP(A1638,'Medical Examinations'!A1636:M3978,8,FALSE)</f>
        <v>No</v>
      </c>
      <c r="J1638" s="35" t="str">
        <f>VLOOKUP(A1638,'Medical Examinations'!A1636:M3978,9,FALSE)</f>
        <v>NORMAL WEIGHT</v>
      </c>
      <c r="K1638" s="35" t="str">
        <f>VLOOKUP(A1638,'Medical Examinations'!A1636:M3978,10,FALSE)</f>
        <v>NORMAL</v>
      </c>
      <c r="L1638" s="47">
        <f>VLOOKUP(A1638,'Hospitalisation Details'!A637:M2979,12,FALSE)</f>
        <v>29441</v>
      </c>
      <c r="M1638" s="34">
        <f>VLOOKUP(A523,'Hospitalisation Details'!A521:M2863,6,FALSE)</f>
        <v>19023.259999999998</v>
      </c>
      <c r="N1638" s="35" t="str">
        <f>VLOOKUP(A627,'Hospitalisation Details'!A625:M2967,7,FALSE)</f>
        <v>tier - 2</v>
      </c>
      <c r="O1638" s="35" t="str">
        <f>VLOOKUP(A639,'Hospitalisation Details'!A637:M2979,8,FALSE)</f>
        <v>tier - 1</v>
      </c>
      <c r="P1638" s="35" t="str">
        <f>VLOOKUP(A639,'Hospitalisation Details'!A637:M2979,9,FALSE)</f>
        <v>R1026</v>
      </c>
      <c r="Q1638" s="35">
        <f ca="1">VLOOKUP(A1638,'Hospitalisation Details'!A637:M2979,13,FALSE)</f>
        <v>44</v>
      </c>
      <c r="R1638" s="32"/>
    </row>
    <row r="1639" spans="1:18" ht="15.75" x14ac:dyDescent="0.25">
      <c r="A1639" s="43" t="s">
        <v>725</v>
      </c>
      <c r="B1639" s="35" t="str">
        <f>VLOOKUP(A1639,'Customer Names'!A1636:D3971,3,FALSE)</f>
        <v>Higden</v>
      </c>
      <c r="C1639" s="35">
        <f>VLOOKUP(A1639,'Medical Examinations'!A1637:M3979,2,FALSE)</f>
        <v>19.559999999999999</v>
      </c>
      <c r="D1639" s="35">
        <f>VLOOKUP(A1639,'Medical Examinations'!A1637:M3979,3,FALSE)</f>
        <v>11.96</v>
      </c>
      <c r="E1639" s="35" t="str">
        <f>VLOOKUP(A1639,'Medical Examinations'!A1637:M3979,4,FALSE)</f>
        <v>No</v>
      </c>
      <c r="F1639" s="35" t="str">
        <f>VLOOKUP(A1639,'Medical Examinations'!A1637:M3979,5,FALSE)</f>
        <v>No</v>
      </c>
      <c r="G1639" s="35" t="str">
        <f>VLOOKUP(A1639,'Medical Examinations'!A1637:M3979,6,FALSE)</f>
        <v>No</v>
      </c>
      <c r="H1639" s="35">
        <f>VLOOKUP(A1639,'Medical Examinations'!$A$2:$M$2344,7,FALSE)</f>
        <v>0</v>
      </c>
      <c r="I1639" s="35" t="str">
        <f>VLOOKUP(A1639,'Medical Examinations'!A1637:M3979,8,FALSE)</f>
        <v>No</v>
      </c>
      <c r="J1639" s="35" t="str">
        <f>VLOOKUP(A1639,'Medical Examinations'!A1637:M3979,9,FALSE)</f>
        <v>NORMAL WEIGHT</v>
      </c>
      <c r="K1639" s="35" t="str">
        <f>VLOOKUP(A1639,'Medical Examinations'!A1637:M3979,10,FALSE)</f>
        <v>DIABETES</v>
      </c>
      <c r="L1639" s="47">
        <f>VLOOKUP(A1639,'Hospitalisation Details'!A638:M2980,12,FALSE)</f>
        <v>27258</v>
      </c>
      <c r="M1639" s="34">
        <f>VLOOKUP(A524,'Hospitalisation Details'!A522:M2864,6,FALSE)</f>
        <v>18972.5</v>
      </c>
      <c r="N1639" s="35" t="str">
        <f>VLOOKUP(A628,'Hospitalisation Details'!A626:M2968,7,FALSE)</f>
        <v>tier - 2</v>
      </c>
      <c r="O1639" s="35" t="str">
        <f>VLOOKUP(A640,'Hospitalisation Details'!A638:M2980,8,FALSE)</f>
        <v>tier - 1</v>
      </c>
      <c r="P1639" s="35" t="str">
        <f>VLOOKUP(A640,'Hospitalisation Details'!A638:M2980,9,FALSE)</f>
        <v>R1012</v>
      </c>
      <c r="Q1639" s="35">
        <f ca="1">VLOOKUP(A1639,'Hospitalisation Details'!A638:M2980,13,FALSE)</f>
        <v>50</v>
      </c>
      <c r="R1639" s="32"/>
    </row>
    <row r="1640" spans="1:18" ht="15.75" x14ac:dyDescent="0.25">
      <c r="A1640" s="42" t="s">
        <v>724</v>
      </c>
      <c r="B1640" s="35" t="str">
        <f>VLOOKUP(A1640,'Customer Names'!A1637:D3972,3,FALSE)</f>
        <v>Rediger</v>
      </c>
      <c r="C1640" s="35">
        <f>VLOOKUP(A1640,'Medical Examinations'!A1638:M3980,2,FALSE)</f>
        <v>37.335000000000001</v>
      </c>
      <c r="D1640" s="35">
        <f>VLOOKUP(A1640,'Medical Examinations'!A1638:M3980,3,FALSE)</f>
        <v>6.26</v>
      </c>
      <c r="E1640" s="35" t="str">
        <f>VLOOKUP(A1640,'Medical Examinations'!A1638:M3980,4,FALSE)</f>
        <v>yes</v>
      </c>
      <c r="F1640" s="35" t="str">
        <f>VLOOKUP(A1640,'Medical Examinations'!A1638:M3980,5,FALSE)</f>
        <v>No</v>
      </c>
      <c r="G1640" s="35" t="str">
        <f>VLOOKUP(A1640,'Medical Examinations'!A1638:M3980,6,FALSE)</f>
        <v>No</v>
      </c>
      <c r="H1640" s="35">
        <f>VLOOKUP(A1640,'Medical Examinations'!$A$2:$M$2344,7,FALSE)</f>
        <v>1</v>
      </c>
      <c r="I1640" s="35" t="str">
        <f>VLOOKUP(A1640,'Medical Examinations'!A1638:M3980,8,FALSE)</f>
        <v>No</v>
      </c>
      <c r="J1640" s="35" t="str">
        <f>VLOOKUP(A1640,'Medical Examinations'!A1638:M3980,9,FALSE)</f>
        <v>OBESITY</v>
      </c>
      <c r="K1640" s="35" t="str">
        <f>VLOOKUP(A1640,'Medical Examinations'!A1638:M3980,10,FALSE)</f>
        <v>PREDIABETES</v>
      </c>
      <c r="L1640" s="47">
        <f>VLOOKUP(A1640,'Hospitalisation Details'!A639:M2981,12,FALSE)</f>
        <v>32304</v>
      </c>
      <c r="M1640" s="34">
        <f>VLOOKUP(A525,'Hospitalisation Details'!A523:M2865,6,FALSE)</f>
        <v>18963.169999999998</v>
      </c>
      <c r="N1640" s="35" t="str">
        <f>VLOOKUP(A629,'Hospitalisation Details'!A627:M2969,7,FALSE)</f>
        <v>tier - 2</v>
      </c>
      <c r="O1640" s="35" t="str">
        <f>VLOOKUP(A641,'Hospitalisation Details'!A639:M2981,8,FALSE)</f>
        <v>tier - 2</v>
      </c>
      <c r="P1640" s="35" t="str">
        <f>VLOOKUP(A641,'Hospitalisation Details'!A639:M2981,9,FALSE)</f>
        <v>R1012</v>
      </c>
      <c r="Q1640" s="35">
        <f ca="1">VLOOKUP(A1640,'Hospitalisation Details'!A639:M2981,13,FALSE)</f>
        <v>36</v>
      </c>
      <c r="R1640" s="32"/>
    </row>
    <row r="1641" spans="1:18" ht="15.75" x14ac:dyDescent="0.25">
      <c r="A1641" s="43" t="s">
        <v>723</v>
      </c>
      <c r="B1641" s="35" t="str">
        <f>VLOOKUP(A1641,'Customer Names'!A1638:D3973,3,FALSE)</f>
        <v>Huff</v>
      </c>
      <c r="C1641" s="35">
        <f>VLOOKUP(A1641,'Medical Examinations'!A1639:M3981,2,FALSE)</f>
        <v>19.53</v>
      </c>
      <c r="D1641" s="35">
        <f>VLOOKUP(A1641,'Medical Examinations'!A1639:M3981,3,FALSE)</f>
        <v>11.68</v>
      </c>
      <c r="E1641" s="35" t="str">
        <f>VLOOKUP(A1641,'Medical Examinations'!A1639:M3981,4,FALSE)</f>
        <v>No</v>
      </c>
      <c r="F1641" s="35" t="str">
        <f>VLOOKUP(A1641,'Medical Examinations'!A1639:M3981,5,FALSE)</f>
        <v>No</v>
      </c>
      <c r="G1641" s="35" t="str">
        <f>VLOOKUP(A1641,'Medical Examinations'!A1639:M3981,6,FALSE)</f>
        <v>No</v>
      </c>
      <c r="H1641" s="35">
        <f>VLOOKUP(A1641,'Medical Examinations'!$A$2:$M$2344,7,FALSE)</f>
        <v>0</v>
      </c>
      <c r="I1641" s="35" t="str">
        <f>VLOOKUP(A1641,'Medical Examinations'!A1639:M3981,8,FALSE)</f>
        <v>No</v>
      </c>
      <c r="J1641" s="35" t="str">
        <f>VLOOKUP(A1641,'Medical Examinations'!A1639:M3981,9,FALSE)</f>
        <v>NORMAL WEIGHT</v>
      </c>
      <c r="K1641" s="35" t="str">
        <f>VLOOKUP(A1641,'Medical Examinations'!A1639:M3981,10,FALSE)</f>
        <v>DIABETES</v>
      </c>
      <c r="L1641" s="47">
        <f>VLOOKUP(A1641,'Hospitalisation Details'!A640:M2982,12,FALSE)</f>
        <v>27313</v>
      </c>
      <c r="M1641" s="34">
        <f>VLOOKUP(A526,'Hospitalisation Details'!A524:M2866,6,FALSE)</f>
        <v>18955.22</v>
      </c>
      <c r="N1641" s="35" t="str">
        <f>VLOOKUP(A630,'Hospitalisation Details'!A628:M2970,7,FALSE)</f>
        <v>tier - 2</v>
      </c>
      <c r="O1641" s="35" t="str">
        <f>VLOOKUP(A642,'Hospitalisation Details'!A640:M2982,8,FALSE)</f>
        <v>tier - 2</v>
      </c>
      <c r="P1641" s="35" t="str">
        <f>VLOOKUP(A642,'Hospitalisation Details'!A640:M2982,9,FALSE)</f>
        <v>R1011</v>
      </c>
      <c r="Q1641" s="35">
        <f ca="1">VLOOKUP(A1641,'Hospitalisation Details'!A640:M2982,13,FALSE)</f>
        <v>50</v>
      </c>
      <c r="R1641" s="32"/>
    </row>
    <row r="1642" spans="1:18" ht="15.75" x14ac:dyDescent="0.25">
      <c r="A1642" s="42" t="s">
        <v>722</v>
      </c>
      <c r="B1642" s="35" t="str">
        <f>VLOOKUP(A1642,'Customer Names'!A1639:D3974,3,FALSE)</f>
        <v>Hall</v>
      </c>
      <c r="C1642" s="35">
        <f>VLOOKUP(A1642,'Medical Examinations'!A1640:M3982,2,FALSE)</f>
        <v>34.1</v>
      </c>
      <c r="D1642" s="35">
        <f>VLOOKUP(A1642,'Medical Examinations'!A1640:M3982,3,FALSE)</f>
        <v>5.16</v>
      </c>
      <c r="E1642" s="35" t="str">
        <f>VLOOKUP(A1642,'Medical Examinations'!A1640:M3982,4,FALSE)</f>
        <v>No</v>
      </c>
      <c r="F1642" s="35" t="str">
        <f>VLOOKUP(A1642,'Medical Examinations'!A1640:M3982,5,FALSE)</f>
        <v>No</v>
      </c>
      <c r="G1642" s="35" t="str">
        <f>VLOOKUP(A1642,'Medical Examinations'!A1640:M3982,6,FALSE)</f>
        <v>No</v>
      </c>
      <c r="H1642" s="35">
        <f>VLOOKUP(A1642,'Medical Examinations'!$A$2:$M$2344,7,FALSE)</f>
        <v>0</v>
      </c>
      <c r="I1642" s="35" t="str">
        <f>VLOOKUP(A1642,'Medical Examinations'!A1640:M3982,8,FALSE)</f>
        <v>No</v>
      </c>
      <c r="J1642" s="35" t="str">
        <f>VLOOKUP(A1642,'Medical Examinations'!A1640:M3982,9,FALSE)</f>
        <v>OBESITY</v>
      </c>
      <c r="K1642" s="35" t="str">
        <f>VLOOKUP(A1642,'Medical Examinations'!A1640:M3982,10,FALSE)</f>
        <v>NORMAL</v>
      </c>
      <c r="L1642" s="47">
        <f>VLOOKUP(A1642,'Hospitalisation Details'!A641:M2983,12,FALSE)</f>
        <v>29504</v>
      </c>
      <c r="M1642" s="34">
        <f>VLOOKUP(A527,'Hospitalisation Details'!A525:M2867,6,FALSE)</f>
        <v>18954.560000000001</v>
      </c>
      <c r="N1642" s="35" t="str">
        <f>VLOOKUP(A631,'Hospitalisation Details'!A629:M2971,7,FALSE)</f>
        <v>tier - 2</v>
      </c>
      <c r="O1642" s="35" t="str">
        <f>VLOOKUP(A643,'Hospitalisation Details'!A641:M2983,8,FALSE)</f>
        <v>tier - 1</v>
      </c>
      <c r="P1642" s="35" t="str">
        <f>VLOOKUP(A643,'Hospitalisation Details'!A641:M2983,9,FALSE)</f>
        <v>R1026</v>
      </c>
      <c r="Q1642" s="35">
        <f ca="1">VLOOKUP(A1642,'Hospitalisation Details'!A641:M2983,13,FALSE)</f>
        <v>44</v>
      </c>
      <c r="R1642" s="32"/>
    </row>
    <row r="1643" spans="1:18" ht="15.75" x14ac:dyDescent="0.25">
      <c r="A1643" s="43" t="s">
        <v>721</v>
      </c>
      <c r="B1643" s="35" t="str">
        <f>VLOOKUP(A1643,'Customer Names'!A1640:D3975,3,FALSE)</f>
        <v>Grise</v>
      </c>
      <c r="C1643" s="35">
        <f>VLOOKUP(A1643,'Medical Examinations'!A1641:M3983,2,FALSE)</f>
        <v>16.5</v>
      </c>
      <c r="D1643" s="35">
        <f>VLOOKUP(A1643,'Medical Examinations'!A1641:M3983,3,FALSE)</f>
        <v>6.9</v>
      </c>
      <c r="E1643" s="35" t="str">
        <f>VLOOKUP(A1643,'Medical Examinations'!A1641:M3983,4,FALSE)</f>
        <v>yes</v>
      </c>
      <c r="F1643" s="35" t="str">
        <f>VLOOKUP(A1643,'Medical Examinations'!A1641:M3983,5,FALSE)</f>
        <v>No</v>
      </c>
      <c r="G1643" s="35" t="str">
        <f>VLOOKUP(A1643,'Medical Examinations'!A1641:M3983,6,FALSE)</f>
        <v>No</v>
      </c>
      <c r="H1643" s="35">
        <f>VLOOKUP(A1643,'Medical Examinations'!$A$2:$M$2344,7,FALSE)</f>
        <v>2</v>
      </c>
      <c r="I1643" s="35" t="str">
        <f>VLOOKUP(A1643,'Medical Examinations'!A1641:M3983,8,FALSE)</f>
        <v>No</v>
      </c>
      <c r="J1643" s="35" t="str">
        <f>VLOOKUP(A1643,'Medical Examinations'!A1641:M3983,9,FALSE)</f>
        <v>UNDERWEIGHT</v>
      </c>
      <c r="K1643" s="35" t="str">
        <f>VLOOKUP(A1643,'Medical Examinations'!A1641:M3983,10,FALSE)</f>
        <v>DIABETES</v>
      </c>
      <c r="L1643" s="47">
        <f>VLOOKUP(A1643,'Hospitalisation Details'!A642:M2984,12,FALSE)</f>
        <v>25744</v>
      </c>
      <c r="M1643" s="34">
        <f>VLOOKUP(A528,'Hospitalisation Details'!A526:M2868,6,FALSE)</f>
        <v>18932.810000000001</v>
      </c>
      <c r="N1643" s="35" t="str">
        <f>VLOOKUP(A632,'Hospitalisation Details'!A630:M2972,7,FALSE)</f>
        <v>tier - 2</v>
      </c>
      <c r="O1643" s="35" t="str">
        <f>VLOOKUP(A644,'Hospitalisation Details'!A642:M2984,8,FALSE)</f>
        <v>tier - 3</v>
      </c>
      <c r="P1643" s="35" t="str">
        <f>VLOOKUP(A644,'Hospitalisation Details'!A642:M2984,9,FALSE)</f>
        <v>R1023</v>
      </c>
      <c r="Q1643" s="35">
        <f ca="1">VLOOKUP(A1643,'Hospitalisation Details'!A642:M2984,13,FALSE)</f>
        <v>54</v>
      </c>
      <c r="R1643" s="32"/>
    </row>
    <row r="1644" spans="1:18" ht="15.75" x14ac:dyDescent="0.25">
      <c r="A1644" s="42" t="s">
        <v>720</v>
      </c>
      <c r="B1644" s="35" t="str">
        <f>VLOOKUP(A1644,'Customer Names'!A1641:D3976,3,FALSE)</f>
        <v>Skildum</v>
      </c>
      <c r="C1644" s="35">
        <f>VLOOKUP(A1644,'Medical Examinations'!A1642:M3984,2,FALSE)</f>
        <v>30.69</v>
      </c>
      <c r="D1644" s="35">
        <f>VLOOKUP(A1644,'Medical Examinations'!A1642:M3984,3,FALSE)</f>
        <v>4.83</v>
      </c>
      <c r="E1644" s="35" t="str">
        <f>VLOOKUP(A1644,'Medical Examinations'!A1642:M3984,4,FALSE)</f>
        <v>No</v>
      </c>
      <c r="F1644" s="35" t="str">
        <f>VLOOKUP(A1644,'Medical Examinations'!A1642:M3984,5,FALSE)</f>
        <v>No</v>
      </c>
      <c r="G1644" s="35" t="str">
        <f>VLOOKUP(A1644,'Medical Examinations'!A1642:M3984,6,FALSE)</f>
        <v>No</v>
      </c>
      <c r="H1644" s="35">
        <f>VLOOKUP(A1644,'Medical Examinations'!$A$2:$M$2344,7,FALSE)</f>
        <v>1</v>
      </c>
      <c r="I1644" s="35" t="str">
        <f>VLOOKUP(A1644,'Medical Examinations'!A1642:M3984,8,FALSE)</f>
        <v>No</v>
      </c>
      <c r="J1644" s="35" t="str">
        <f>VLOOKUP(A1644,'Medical Examinations'!A1642:M3984,9,FALSE)</f>
        <v>OBESITY</v>
      </c>
      <c r="K1644" s="35" t="str">
        <f>VLOOKUP(A1644,'Medical Examinations'!A1642:M3984,10,FALSE)</f>
        <v>NORMAL</v>
      </c>
      <c r="L1644" s="47">
        <f>VLOOKUP(A1644,'Hospitalisation Details'!A643:M2985,12,FALSE)</f>
        <v>30997</v>
      </c>
      <c r="M1644" s="34">
        <f>VLOOKUP(A529,'Hospitalisation Details'!A527:M2869,6,FALSE)</f>
        <v>18903.490000000002</v>
      </c>
      <c r="N1644" s="35" t="str">
        <f>VLOOKUP(A633,'Hospitalisation Details'!A631:M2973,7,FALSE)</f>
        <v>tier - 2</v>
      </c>
      <c r="O1644" s="35" t="str">
        <f>VLOOKUP(A645,'Hospitalisation Details'!A643:M2985,8,FALSE)</f>
        <v>tier - 3</v>
      </c>
      <c r="P1644" s="35" t="str">
        <f>VLOOKUP(A645,'Hospitalisation Details'!A643:M2985,9,FALSE)</f>
        <v>R1024</v>
      </c>
      <c r="Q1644" s="35">
        <f ca="1">VLOOKUP(A1644,'Hospitalisation Details'!A643:M2985,13,FALSE)</f>
        <v>40</v>
      </c>
      <c r="R1644" s="32"/>
    </row>
    <row r="1645" spans="1:18" ht="15.75" x14ac:dyDescent="0.25">
      <c r="A1645" s="43" t="s">
        <v>719</v>
      </c>
      <c r="B1645" s="35" t="str">
        <f>VLOOKUP(A1645,'Customer Names'!A1642:D3977,3,FALSE)</f>
        <v>Yang</v>
      </c>
      <c r="C1645" s="35">
        <f>VLOOKUP(A1645,'Medical Examinations'!A1643:M3985,2,FALSE)</f>
        <v>28.93</v>
      </c>
      <c r="D1645" s="35">
        <f>VLOOKUP(A1645,'Medical Examinations'!A1643:M3985,3,FALSE)</f>
        <v>4.87</v>
      </c>
      <c r="E1645" s="35" t="str">
        <f>VLOOKUP(A1645,'Medical Examinations'!A1643:M3985,4,FALSE)</f>
        <v>No</v>
      </c>
      <c r="F1645" s="35" t="str">
        <f>VLOOKUP(A1645,'Medical Examinations'!A1643:M3985,5,FALSE)</f>
        <v>No</v>
      </c>
      <c r="G1645" s="35" t="str">
        <f>VLOOKUP(A1645,'Medical Examinations'!A1643:M3985,6,FALSE)</f>
        <v>No</v>
      </c>
      <c r="H1645" s="35">
        <f>VLOOKUP(A1645,'Medical Examinations'!$A$2:$M$2344,7,FALSE)</f>
        <v>1</v>
      </c>
      <c r="I1645" s="35" t="str">
        <f>VLOOKUP(A1645,'Medical Examinations'!A1643:M3985,8,FALSE)</f>
        <v>No</v>
      </c>
      <c r="J1645" s="35" t="str">
        <f>VLOOKUP(A1645,'Medical Examinations'!A1643:M3985,9,FALSE)</f>
        <v>OVERWEIGHT</v>
      </c>
      <c r="K1645" s="35" t="str">
        <f>VLOOKUP(A1645,'Medical Examinations'!A1643:M3985,10,FALSE)</f>
        <v>NORMAL</v>
      </c>
      <c r="L1645" s="47">
        <f>VLOOKUP(A1645,'Hospitalisation Details'!A644:M2986,12,FALSE)</f>
        <v>30944</v>
      </c>
      <c r="M1645" s="34">
        <f>VLOOKUP(A530,'Hospitalisation Details'!A528:M2870,6,FALSE)</f>
        <v>18883.330000000002</v>
      </c>
      <c r="N1645" s="35" t="str">
        <f>VLOOKUP(A634,'Hospitalisation Details'!A632:M2974,7,FALSE)</f>
        <v>tier - 2</v>
      </c>
      <c r="O1645" s="35" t="str">
        <f>VLOOKUP(A646,'Hospitalisation Details'!A644:M2986,8,FALSE)</f>
        <v>tier - 3</v>
      </c>
      <c r="P1645" s="35" t="str">
        <f>VLOOKUP(A646,'Hospitalisation Details'!A644:M2986,9,FALSE)</f>
        <v>R1021</v>
      </c>
      <c r="Q1645" s="35">
        <f ca="1">VLOOKUP(A1645,'Hospitalisation Details'!A644:M2986,13,FALSE)</f>
        <v>40</v>
      </c>
      <c r="R1645" s="32"/>
    </row>
    <row r="1646" spans="1:18" ht="15.75" x14ac:dyDescent="0.25">
      <c r="A1646" s="42" t="s">
        <v>718</v>
      </c>
      <c r="B1646" s="35" t="str">
        <f>VLOOKUP(A1646,'Customer Names'!A1643:D3978,3,FALSE)</f>
        <v>Fischer-Daly</v>
      </c>
      <c r="C1646" s="35">
        <f>VLOOKUP(A1646,'Medical Examinations'!A1644:M3986,2,FALSE)</f>
        <v>38.9</v>
      </c>
      <c r="D1646" s="35">
        <f>VLOOKUP(A1646,'Medical Examinations'!A1644:M3986,3,FALSE)</f>
        <v>4.28</v>
      </c>
      <c r="E1646" s="35" t="str">
        <f>VLOOKUP(A1646,'Medical Examinations'!A1644:M3986,4,FALSE)</f>
        <v>No</v>
      </c>
      <c r="F1646" s="35" t="str">
        <f>VLOOKUP(A1646,'Medical Examinations'!A1644:M3986,5,FALSE)</f>
        <v>No</v>
      </c>
      <c r="G1646" s="35" t="str">
        <f>VLOOKUP(A1646,'Medical Examinations'!A1644:M3986,6,FALSE)</f>
        <v>No</v>
      </c>
      <c r="H1646" s="35">
        <f>VLOOKUP(A1646,'Medical Examinations'!$A$2:$M$2344,7,FALSE)</f>
        <v>0</v>
      </c>
      <c r="I1646" s="35" t="str">
        <f>VLOOKUP(A1646,'Medical Examinations'!A1644:M3986,8,FALSE)</f>
        <v>No</v>
      </c>
      <c r="J1646" s="35" t="str">
        <f>VLOOKUP(A1646,'Medical Examinations'!A1644:M3986,9,FALSE)</f>
        <v>OBESITY</v>
      </c>
      <c r="K1646" s="35" t="str">
        <f>VLOOKUP(A1646,'Medical Examinations'!A1644:M3986,10,FALSE)</f>
        <v>NORMAL</v>
      </c>
      <c r="L1646" s="47">
        <f>VLOOKUP(A1646,'Hospitalisation Details'!A645:M2987,12,FALSE)</f>
        <v>32711</v>
      </c>
      <c r="M1646" s="34">
        <f>VLOOKUP(A531,'Hospitalisation Details'!A529:M2871,6,FALSE)</f>
        <v>18838.7</v>
      </c>
      <c r="N1646" s="35" t="str">
        <f>VLOOKUP(A635,'Hospitalisation Details'!A633:M2975,7,FALSE)</f>
        <v>tier - 2</v>
      </c>
      <c r="O1646" s="35" t="str">
        <f>VLOOKUP(A647,'Hospitalisation Details'!A645:M2987,8,FALSE)</f>
        <v>tier - 2</v>
      </c>
      <c r="P1646" s="35" t="str">
        <f>VLOOKUP(A647,'Hospitalisation Details'!A645:M2987,9,FALSE)</f>
        <v>R1023</v>
      </c>
      <c r="Q1646" s="35">
        <f ca="1">VLOOKUP(A1646,'Hospitalisation Details'!A645:M2987,13,FALSE)</f>
        <v>35</v>
      </c>
      <c r="R1646" s="32"/>
    </row>
    <row r="1647" spans="1:18" ht="15.75" x14ac:dyDescent="0.25">
      <c r="A1647" s="43" t="s">
        <v>717</v>
      </c>
      <c r="B1647" s="35" t="str">
        <f>VLOOKUP(A1647,'Customer Names'!A1644:D3979,3,FALSE)</f>
        <v>Asher</v>
      </c>
      <c r="C1647" s="35">
        <f>VLOOKUP(A1647,'Medical Examinations'!A1645:M3987,2,FALSE)</f>
        <v>26.9</v>
      </c>
      <c r="D1647" s="35">
        <f>VLOOKUP(A1647,'Medical Examinations'!A1645:M3987,3,FALSE)</f>
        <v>4.07</v>
      </c>
      <c r="E1647" s="35" t="str">
        <f>VLOOKUP(A1647,'Medical Examinations'!A1645:M3987,4,FALSE)</f>
        <v>No</v>
      </c>
      <c r="F1647" s="35" t="str">
        <f>VLOOKUP(A1647,'Medical Examinations'!A1645:M3987,5,FALSE)</f>
        <v>No</v>
      </c>
      <c r="G1647" s="35" t="str">
        <f>VLOOKUP(A1647,'Medical Examinations'!A1645:M3987,6,FALSE)</f>
        <v>No</v>
      </c>
      <c r="H1647" s="35">
        <f>VLOOKUP(A1647,'Medical Examinations'!$A$2:$M$2344,7,FALSE)</f>
        <v>0</v>
      </c>
      <c r="I1647" s="35" t="str">
        <f>VLOOKUP(A1647,'Medical Examinations'!A1645:M3987,8,FALSE)</f>
        <v>No</v>
      </c>
      <c r="J1647" s="35" t="str">
        <f>VLOOKUP(A1647,'Medical Examinations'!A1645:M3987,9,FALSE)</f>
        <v>OVERWEIGHT</v>
      </c>
      <c r="K1647" s="35" t="str">
        <f>VLOOKUP(A1647,'Medical Examinations'!A1645:M3987,10,FALSE)</f>
        <v>NORMAL</v>
      </c>
      <c r="L1647" s="47">
        <f>VLOOKUP(A1647,'Hospitalisation Details'!A646:M2988,12,FALSE)</f>
        <v>29423</v>
      </c>
      <c r="M1647" s="34">
        <f>VLOOKUP(A532,'Hospitalisation Details'!A530:M2872,6,FALSE)</f>
        <v>18815.53</v>
      </c>
      <c r="N1647" s="35" t="str">
        <f>VLOOKUP(A636,'Hospitalisation Details'!A634:M2976,7,FALSE)</f>
        <v>tier - 2</v>
      </c>
      <c r="O1647" s="35" t="str">
        <f>VLOOKUP(A648,'Hospitalisation Details'!A646:M2988,8,FALSE)</f>
        <v>tier - 2</v>
      </c>
      <c r="P1647" s="35" t="str">
        <f>VLOOKUP(A648,'Hospitalisation Details'!A646:M2988,9,FALSE)</f>
        <v>R1024</v>
      </c>
      <c r="Q1647" s="35">
        <f ca="1">VLOOKUP(A1647,'Hospitalisation Details'!A646:M2988,13,FALSE)</f>
        <v>44</v>
      </c>
      <c r="R1647" s="32"/>
    </row>
    <row r="1648" spans="1:18" ht="15.75" x14ac:dyDescent="0.25">
      <c r="A1648" s="42" t="s">
        <v>716</v>
      </c>
      <c r="B1648" s="35" t="str">
        <f>VLOOKUP(A1648,'Customer Names'!A1645:D3980,3,FALSE)</f>
        <v>Zhou</v>
      </c>
      <c r="C1648" s="35">
        <f>VLOOKUP(A1648,'Medical Examinations'!A1646:M3988,2,FALSE)</f>
        <v>24.86</v>
      </c>
      <c r="D1648" s="35">
        <f>VLOOKUP(A1648,'Medical Examinations'!A1646:M3988,3,FALSE)</f>
        <v>6.23</v>
      </c>
      <c r="E1648" s="35" t="str">
        <f>VLOOKUP(A1648,'Medical Examinations'!A1646:M3988,4,FALSE)</f>
        <v>No</v>
      </c>
      <c r="F1648" s="35" t="str">
        <f>VLOOKUP(A1648,'Medical Examinations'!A1646:M3988,5,FALSE)</f>
        <v>No</v>
      </c>
      <c r="G1648" s="35" t="str">
        <f>VLOOKUP(A1648,'Medical Examinations'!A1646:M3988,6,FALSE)</f>
        <v>No</v>
      </c>
      <c r="H1648" s="35">
        <f>VLOOKUP(A1648,'Medical Examinations'!$A$2:$M$2344,7,FALSE)</f>
        <v>0</v>
      </c>
      <c r="I1648" s="35" t="str">
        <f>VLOOKUP(A1648,'Medical Examinations'!A1646:M3988,8,FALSE)</f>
        <v>No</v>
      </c>
      <c r="J1648" s="35" t="str">
        <f>VLOOKUP(A1648,'Medical Examinations'!A1646:M3988,9,FALSE)</f>
        <v>NORMAL WEIGHT</v>
      </c>
      <c r="K1648" s="35" t="str">
        <f>VLOOKUP(A1648,'Medical Examinations'!A1646:M3988,10,FALSE)</f>
        <v>PREDIABETES</v>
      </c>
      <c r="L1648" s="47">
        <f>VLOOKUP(A1648,'Hospitalisation Details'!A647:M2989,12,FALSE)</f>
        <v>29438</v>
      </c>
      <c r="M1648" s="34">
        <f>VLOOKUP(A533,'Hospitalisation Details'!A531:M2873,6,FALSE)</f>
        <v>18806.150000000001</v>
      </c>
      <c r="N1648" s="35" t="str">
        <f>VLOOKUP(A637,'Hospitalisation Details'!A635:M2977,7,FALSE)</f>
        <v>tier - 2</v>
      </c>
      <c r="O1648" s="35" t="str">
        <f>VLOOKUP(A649,'Hospitalisation Details'!A647:M2989,8,FALSE)</f>
        <v>tier - 1</v>
      </c>
      <c r="P1648" s="35" t="str">
        <f>VLOOKUP(A649,'Hospitalisation Details'!A647:M2989,9,FALSE)</f>
        <v>R1012</v>
      </c>
      <c r="Q1648" s="35">
        <f ca="1">VLOOKUP(A1648,'Hospitalisation Details'!A647:M2989,13,FALSE)</f>
        <v>44</v>
      </c>
      <c r="R1648" s="32"/>
    </row>
    <row r="1649" spans="1:18" ht="15.75" x14ac:dyDescent="0.25">
      <c r="A1649" s="43" t="s">
        <v>715</v>
      </c>
      <c r="B1649" s="35" t="str">
        <f>VLOOKUP(A1649,'Customer Names'!A1646:D3981,3,FALSE)</f>
        <v>Rudder</v>
      </c>
      <c r="C1649" s="35">
        <f>VLOOKUP(A1649,'Medical Examinations'!A1647:M3989,2,FALSE)</f>
        <v>39.14</v>
      </c>
      <c r="D1649" s="35">
        <f>VLOOKUP(A1649,'Medical Examinations'!A1647:M3989,3,FALSE)</f>
        <v>6.24</v>
      </c>
      <c r="E1649" s="35" t="str">
        <f>VLOOKUP(A1649,'Medical Examinations'!A1647:M3989,4,FALSE)</f>
        <v>No</v>
      </c>
      <c r="F1649" s="35" t="str">
        <f>VLOOKUP(A1649,'Medical Examinations'!A1647:M3989,5,FALSE)</f>
        <v>yes</v>
      </c>
      <c r="G1649" s="35" t="str">
        <f>VLOOKUP(A1649,'Medical Examinations'!A1647:M3989,6,FALSE)</f>
        <v>No</v>
      </c>
      <c r="H1649" s="35">
        <f>VLOOKUP(A1649,'Medical Examinations'!$A$2:$M$2344,7,FALSE)</f>
        <v>1</v>
      </c>
      <c r="I1649" s="35" t="str">
        <f>VLOOKUP(A1649,'Medical Examinations'!A1647:M3989,8,FALSE)</f>
        <v>No</v>
      </c>
      <c r="J1649" s="35" t="str">
        <f>VLOOKUP(A1649,'Medical Examinations'!A1647:M3989,9,FALSE)</f>
        <v>OBESITY</v>
      </c>
      <c r="K1649" s="35" t="str">
        <f>VLOOKUP(A1649,'Medical Examinations'!A1647:M3989,10,FALSE)</f>
        <v>PREDIABETES</v>
      </c>
      <c r="L1649" s="47">
        <f>VLOOKUP(A1649,'Hospitalisation Details'!A648:M2990,12,FALSE)</f>
        <v>38183</v>
      </c>
      <c r="M1649" s="34">
        <f>VLOOKUP(A534,'Hospitalisation Details'!A532:M2874,6,FALSE)</f>
        <v>18804.75</v>
      </c>
      <c r="N1649" s="35" t="str">
        <f>VLOOKUP(A638,'Hospitalisation Details'!A636:M2978,7,FALSE)</f>
        <v>tier - 2</v>
      </c>
      <c r="O1649" s="35" t="str">
        <f>VLOOKUP(A650,'Hospitalisation Details'!A648:M2990,8,FALSE)</f>
        <v>tier - 1</v>
      </c>
      <c r="P1649" s="35" t="str">
        <f>VLOOKUP(A650,'Hospitalisation Details'!A648:M2990,9,FALSE)</f>
        <v>R1012</v>
      </c>
      <c r="Q1649" s="35">
        <f ca="1">VLOOKUP(A1649,'Hospitalisation Details'!A648:M2990,13,FALSE)</f>
        <v>20</v>
      </c>
      <c r="R1649" s="32"/>
    </row>
    <row r="1650" spans="1:18" ht="15.75" x14ac:dyDescent="0.25">
      <c r="A1650" s="42" t="s">
        <v>714</v>
      </c>
      <c r="B1650" s="35" t="str">
        <f>VLOOKUP(A1650,'Customer Names'!A1647:D3982,3,FALSE)</f>
        <v>Cartmell</v>
      </c>
      <c r="C1650" s="35">
        <f>VLOOKUP(A1650,'Medical Examinations'!A1648:M3990,2,FALSE)</f>
        <v>39.799999999999997</v>
      </c>
      <c r="D1650" s="35">
        <f>VLOOKUP(A1650,'Medical Examinations'!A1648:M3990,3,FALSE)</f>
        <v>6.17</v>
      </c>
      <c r="E1650" s="35" t="str">
        <f>VLOOKUP(A1650,'Medical Examinations'!A1648:M3990,4,FALSE)</f>
        <v>No</v>
      </c>
      <c r="F1650" s="35" t="str">
        <f>VLOOKUP(A1650,'Medical Examinations'!A1648:M3990,5,FALSE)</f>
        <v>No</v>
      </c>
      <c r="G1650" s="35" t="str">
        <f>VLOOKUP(A1650,'Medical Examinations'!A1648:M3990,6,FALSE)</f>
        <v>Yes</v>
      </c>
      <c r="H1650" s="35">
        <f>VLOOKUP(A1650,'Medical Examinations'!$A$2:$M$2344,7,FALSE)</f>
        <v>1</v>
      </c>
      <c r="I1650" s="35" t="str">
        <f>VLOOKUP(A1650,'Medical Examinations'!A1648:M3990,8,FALSE)</f>
        <v>No</v>
      </c>
      <c r="J1650" s="35" t="str">
        <f>VLOOKUP(A1650,'Medical Examinations'!A1648:M3990,9,FALSE)</f>
        <v>OBESITY</v>
      </c>
      <c r="K1650" s="35" t="str">
        <f>VLOOKUP(A1650,'Medical Examinations'!A1648:M3990,10,FALSE)</f>
        <v>PREDIABETES</v>
      </c>
      <c r="L1650" s="47">
        <f>VLOOKUP(A1650,'Hospitalisation Details'!A649:M2991,12,FALSE)</f>
        <v>37846</v>
      </c>
      <c r="M1650" s="34">
        <f>VLOOKUP(A535,'Hospitalisation Details'!A533:M2875,6,FALSE)</f>
        <v>18767.740000000002</v>
      </c>
      <c r="N1650" s="35" t="str">
        <f>VLOOKUP(A639,'Hospitalisation Details'!A637:M2979,7,FALSE)</f>
        <v>tier - 2</v>
      </c>
      <c r="O1650" s="35" t="str">
        <f>VLOOKUP(A651,'Hospitalisation Details'!A649:M2991,8,FALSE)</f>
        <v>tier - 3</v>
      </c>
      <c r="P1650" s="35" t="str">
        <f>VLOOKUP(A651,'Hospitalisation Details'!A649:M2991,9,FALSE)</f>
        <v>R1011</v>
      </c>
      <c r="Q1650" s="35">
        <f ca="1">VLOOKUP(A1650,'Hospitalisation Details'!A649:M2991,13,FALSE)</f>
        <v>21</v>
      </c>
      <c r="R1650" s="32"/>
    </row>
    <row r="1651" spans="1:18" ht="15.75" x14ac:dyDescent="0.25">
      <c r="A1651" s="43" t="s">
        <v>713</v>
      </c>
      <c r="B1651" s="35" t="str">
        <f>VLOOKUP(A1651,'Customer Names'!A1648:D3983,3,FALSE)</f>
        <v>Troland</v>
      </c>
      <c r="C1651" s="35">
        <f>VLOOKUP(A1651,'Medical Examinations'!A1649:M3991,2,FALSE)</f>
        <v>34.32</v>
      </c>
      <c r="D1651" s="35">
        <f>VLOOKUP(A1651,'Medical Examinations'!A1649:M3991,3,FALSE)</f>
        <v>5.16</v>
      </c>
      <c r="E1651" s="35" t="str">
        <f>VLOOKUP(A1651,'Medical Examinations'!A1649:M3991,4,FALSE)</f>
        <v>No</v>
      </c>
      <c r="F1651" s="35" t="str">
        <f>VLOOKUP(A1651,'Medical Examinations'!A1649:M3991,5,FALSE)</f>
        <v>No</v>
      </c>
      <c r="G1651" s="35" t="str">
        <f>VLOOKUP(A1651,'Medical Examinations'!A1649:M3991,6,FALSE)</f>
        <v>No</v>
      </c>
      <c r="H1651" s="35">
        <f>VLOOKUP(A1651,'Medical Examinations'!$A$2:$M$2344,7,FALSE)</f>
        <v>1</v>
      </c>
      <c r="I1651" s="35" t="str">
        <f>VLOOKUP(A1651,'Medical Examinations'!A1649:M3991,8,FALSE)</f>
        <v>No</v>
      </c>
      <c r="J1651" s="35" t="str">
        <f>VLOOKUP(A1651,'Medical Examinations'!A1649:M3991,9,FALSE)</f>
        <v>OBESITY</v>
      </c>
      <c r="K1651" s="35" t="str">
        <f>VLOOKUP(A1651,'Medical Examinations'!A1649:M3991,10,FALSE)</f>
        <v>NORMAL</v>
      </c>
      <c r="L1651" s="47">
        <f>VLOOKUP(A1651,'Hospitalisation Details'!A650:M2992,12,FALSE)</f>
        <v>31972</v>
      </c>
      <c r="M1651" s="34">
        <f>VLOOKUP(A536,'Hospitalisation Details'!A534:M2876,6,FALSE)</f>
        <v>18765.88</v>
      </c>
      <c r="N1651" s="35" t="str">
        <f>VLOOKUP(A640,'Hospitalisation Details'!A638:M2980,7,FALSE)</f>
        <v>tier - 2</v>
      </c>
      <c r="O1651" s="35" t="str">
        <f>VLOOKUP(A652,'Hospitalisation Details'!A650:M2992,8,FALSE)</f>
        <v>tier - 1</v>
      </c>
      <c r="P1651" s="35" t="str">
        <f>VLOOKUP(A652,'Hospitalisation Details'!A650:M2992,9,FALSE)</f>
        <v>R1013</v>
      </c>
      <c r="Q1651" s="35">
        <f ca="1">VLOOKUP(A1651,'Hospitalisation Details'!A650:M2992,13,FALSE)</f>
        <v>37</v>
      </c>
      <c r="R1651" s="32"/>
    </row>
    <row r="1652" spans="1:18" ht="15.75" x14ac:dyDescent="0.25">
      <c r="A1652" s="42" t="s">
        <v>712</v>
      </c>
      <c r="B1652" s="35" t="str">
        <f>VLOOKUP(A1652,'Customer Names'!A1649:D3984,3,FALSE)</f>
        <v>Hall</v>
      </c>
      <c r="C1652" s="35">
        <f>VLOOKUP(A1652,'Medical Examinations'!A1650:M3992,2,FALSE)</f>
        <v>32.51</v>
      </c>
      <c r="D1652" s="35">
        <f>VLOOKUP(A1652,'Medical Examinations'!A1650:M3992,3,FALSE)</f>
        <v>4.3</v>
      </c>
      <c r="E1652" s="35" t="str">
        <f>VLOOKUP(A1652,'Medical Examinations'!A1650:M3992,4,FALSE)</f>
        <v>No</v>
      </c>
      <c r="F1652" s="35" t="str">
        <f>VLOOKUP(A1652,'Medical Examinations'!A1650:M3992,5,FALSE)</f>
        <v>No</v>
      </c>
      <c r="G1652" s="35" t="str">
        <f>VLOOKUP(A1652,'Medical Examinations'!A1650:M3992,6,FALSE)</f>
        <v>No</v>
      </c>
      <c r="H1652" s="35">
        <f>VLOOKUP(A1652,'Medical Examinations'!$A$2:$M$2344,7,FALSE)</f>
        <v>0</v>
      </c>
      <c r="I1652" s="35" t="str">
        <f>VLOOKUP(A1652,'Medical Examinations'!A1650:M3992,8,FALSE)</f>
        <v>No</v>
      </c>
      <c r="J1652" s="35" t="str">
        <f>VLOOKUP(A1652,'Medical Examinations'!A1650:M3992,9,FALSE)</f>
        <v>OBESITY</v>
      </c>
      <c r="K1652" s="35" t="str">
        <f>VLOOKUP(A1652,'Medical Examinations'!A1650:M3992,10,FALSE)</f>
        <v>NORMAL</v>
      </c>
      <c r="L1652" s="47">
        <f>VLOOKUP(A1652,'Hospitalisation Details'!A651:M2993,12,FALSE)</f>
        <v>34545</v>
      </c>
      <c r="M1652" s="34">
        <f>VLOOKUP(A537,'Hospitalisation Details'!A535:M2877,6,FALSE)</f>
        <v>18694.689999999999</v>
      </c>
      <c r="N1652" s="35" t="str">
        <f>VLOOKUP(A641,'Hospitalisation Details'!A639:M2981,7,FALSE)</f>
        <v>tier - 2</v>
      </c>
      <c r="O1652" s="35" t="str">
        <f>VLOOKUP(A653,'Hospitalisation Details'!A651:M2993,8,FALSE)</f>
        <v>tier - 2</v>
      </c>
      <c r="P1652" s="35" t="str">
        <f>VLOOKUP(A653,'Hospitalisation Details'!A651:M2993,9,FALSE)</f>
        <v>R1012</v>
      </c>
      <c r="Q1652" s="35">
        <f ca="1">VLOOKUP(A1652,'Hospitalisation Details'!A651:M2993,13,FALSE)</f>
        <v>30</v>
      </c>
      <c r="R1652" s="32"/>
    </row>
    <row r="1653" spans="1:18" ht="15.75" x14ac:dyDescent="0.25">
      <c r="A1653" s="43" t="s">
        <v>711</v>
      </c>
      <c r="B1653" s="35" t="str">
        <f>VLOOKUP(A1653,'Customer Names'!A1650:D3985,3,FALSE)</f>
        <v>Berg</v>
      </c>
      <c r="C1653" s="35">
        <f>VLOOKUP(A1653,'Medical Examinations'!A1651:M3993,2,FALSE)</f>
        <v>30.71</v>
      </c>
      <c r="D1653" s="35">
        <f>VLOOKUP(A1653,'Medical Examinations'!A1651:M3993,3,FALSE)</f>
        <v>6.14</v>
      </c>
      <c r="E1653" s="35" t="str">
        <f>VLOOKUP(A1653,'Medical Examinations'!A1651:M3993,4,FALSE)</f>
        <v>No</v>
      </c>
      <c r="F1653" s="35" t="str">
        <f>VLOOKUP(A1653,'Medical Examinations'!A1651:M3993,5,FALSE)</f>
        <v>No</v>
      </c>
      <c r="G1653" s="35" t="str">
        <f>VLOOKUP(A1653,'Medical Examinations'!A1651:M3993,6,FALSE)</f>
        <v>Yes</v>
      </c>
      <c r="H1653" s="35">
        <f>VLOOKUP(A1653,'Medical Examinations'!$A$2:$M$2344,7,FALSE)</f>
        <v>1</v>
      </c>
      <c r="I1653" s="35" t="str">
        <f>VLOOKUP(A1653,'Medical Examinations'!A1651:M3993,8,FALSE)</f>
        <v>No</v>
      </c>
      <c r="J1653" s="35" t="str">
        <f>VLOOKUP(A1653,'Medical Examinations'!A1651:M3993,9,FALSE)</f>
        <v>OBESITY</v>
      </c>
      <c r="K1653" s="35" t="str">
        <f>VLOOKUP(A1653,'Medical Examinations'!A1651:M3993,10,FALSE)</f>
        <v>PREDIABETES</v>
      </c>
      <c r="L1653" s="47">
        <f>VLOOKUP(A1653,'Hospitalisation Details'!A652:M2994,12,FALSE)</f>
        <v>34194</v>
      </c>
      <c r="M1653" s="34">
        <f>VLOOKUP(A538,'Hospitalisation Details'!A536:M2878,6,FALSE)</f>
        <v>18682.740000000002</v>
      </c>
      <c r="N1653" s="35" t="str">
        <f>VLOOKUP(A642,'Hospitalisation Details'!A640:M2982,7,FALSE)</f>
        <v>tier - 2</v>
      </c>
      <c r="O1653" s="35" t="str">
        <f>VLOOKUP(A654,'Hospitalisation Details'!A652:M2994,8,FALSE)</f>
        <v>tier - 1</v>
      </c>
      <c r="P1653" s="35" t="str">
        <f>VLOOKUP(A654,'Hospitalisation Details'!A652:M2994,9,FALSE)</f>
        <v>R1023</v>
      </c>
      <c r="Q1653" s="35">
        <f ca="1">VLOOKUP(A1653,'Hospitalisation Details'!A652:M2994,13,FALSE)</f>
        <v>31</v>
      </c>
      <c r="R1653" s="32"/>
    </row>
    <row r="1654" spans="1:18" ht="15.75" x14ac:dyDescent="0.25">
      <c r="A1654" s="42" t="s">
        <v>710</v>
      </c>
      <c r="B1654" s="35" t="str">
        <f>VLOOKUP(A1654,'Customer Names'!A1651:D3986,3,FALSE)</f>
        <v>Engtrakul</v>
      </c>
      <c r="C1654" s="35">
        <f>VLOOKUP(A1654,'Medical Examinations'!A1652:M3994,2,FALSE)</f>
        <v>28.9</v>
      </c>
      <c r="D1654" s="35">
        <f>VLOOKUP(A1654,'Medical Examinations'!A1652:M3994,3,FALSE)</f>
        <v>5.36</v>
      </c>
      <c r="E1654" s="35" t="str">
        <f>VLOOKUP(A1654,'Medical Examinations'!A1652:M3994,4,FALSE)</f>
        <v>No</v>
      </c>
      <c r="F1654" s="35" t="str">
        <f>VLOOKUP(A1654,'Medical Examinations'!A1652:M3994,5,FALSE)</f>
        <v>No</v>
      </c>
      <c r="G1654" s="35" t="str">
        <f>VLOOKUP(A1654,'Medical Examinations'!A1652:M3994,6,FALSE)</f>
        <v>No</v>
      </c>
      <c r="H1654" s="35">
        <f>VLOOKUP(A1654,'Medical Examinations'!$A$2:$M$2344,7,FALSE)</f>
        <v>1</v>
      </c>
      <c r="I1654" s="35" t="str">
        <f>VLOOKUP(A1654,'Medical Examinations'!A1652:M3994,8,FALSE)</f>
        <v>No</v>
      </c>
      <c r="J1654" s="35" t="str">
        <f>VLOOKUP(A1654,'Medical Examinations'!A1652:M3994,9,FALSE)</f>
        <v>OVERWEIGHT</v>
      </c>
      <c r="K1654" s="35" t="str">
        <f>VLOOKUP(A1654,'Medical Examinations'!A1652:M3994,10,FALSE)</f>
        <v>NORMAL</v>
      </c>
      <c r="L1654" s="47">
        <f>VLOOKUP(A1654,'Hospitalisation Details'!A653:M2995,12,FALSE)</f>
        <v>31987</v>
      </c>
      <c r="M1654" s="34">
        <f>VLOOKUP(A539,'Hospitalisation Details'!A537:M2879,6,FALSE)</f>
        <v>18648.419999999998</v>
      </c>
      <c r="N1654" s="35" t="str">
        <f>VLOOKUP(A643,'Hospitalisation Details'!A641:M2983,7,FALSE)</f>
        <v>tier - 2</v>
      </c>
      <c r="O1654" s="35" t="str">
        <f>VLOOKUP(A655,'Hospitalisation Details'!A653:M2995,8,FALSE)</f>
        <v>tier - 1</v>
      </c>
      <c r="P1654" s="35" t="str">
        <f>VLOOKUP(A655,'Hospitalisation Details'!A653:M2995,9,FALSE)</f>
        <v>R1011</v>
      </c>
      <c r="Q1654" s="35">
        <f ca="1">VLOOKUP(A1654,'Hospitalisation Details'!A653:M2995,13,FALSE)</f>
        <v>37</v>
      </c>
      <c r="R1654" s="32"/>
    </row>
    <row r="1655" spans="1:18" ht="15.75" x14ac:dyDescent="0.25">
      <c r="A1655" s="43" t="s">
        <v>709</v>
      </c>
      <c r="B1655" s="35" t="str">
        <f>VLOOKUP(A1655,'Customer Names'!A1652:D3987,3,FALSE)</f>
        <v>Leonhardt</v>
      </c>
      <c r="C1655" s="35">
        <f>VLOOKUP(A1655,'Medical Examinations'!A1653:M3995,2,FALSE)</f>
        <v>36.19</v>
      </c>
      <c r="D1655" s="35">
        <f>VLOOKUP(A1655,'Medical Examinations'!A1653:M3995,3,FALSE)</f>
        <v>4.3</v>
      </c>
      <c r="E1655" s="35" t="str">
        <f>VLOOKUP(A1655,'Medical Examinations'!A1653:M3995,4,FALSE)</f>
        <v>No</v>
      </c>
      <c r="F1655" s="35" t="str">
        <f>VLOOKUP(A1655,'Medical Examinations'!A1653:M3995,5,FALSE)</f>
        <v>No</v>
      </c>
      <c r="G1655" s="35" t="str">
        <f>VLOOKUP(A1655,'Medical Examinations'!A1653:M3995,6,FALSE)</f>
        <v>No</v>
      </c>
      <c r="H1655" s="35">
        <f>VLOOKUP(A1655,'Medical Examinations'!$A$2:$M$2344,7,FALSE)</f>
        <v>0</v>
      </c>
      <c r="I1655" s="35" t="str">
        <f>VLOOKUP(A1655,'Medical Examinations'!A1653:M3995,8,FALSE)</f>
        <v>No</v>
      </c>
      <c r="J1655" s="35" t="str">
        <f>VLOOKUP(A1655,'Medical Examinations'!A1653:M3995,9,FALSE)</f>
        <v>OBESITY</v>
      </c>
      <c r="K1655" s="35" t="str">
        <f>VLOOKUP(A1655,'Medical Examinations'!A1653:M3995,10,FALSE)</f>
        <v>NORMAL</v>
      </c>
      <c r="L1655" s="47">
        <f>VLOOKUP(A1655,'Hospitalisation Details'!A654:M2996,12,FALSE)</f>
        <v>30306</v>
      </c>
      <c r="M1655" s="34">
        <f>VLOOKUP(A540,'Hospitalisation Details'!A538:M2880,6,FALSE)</f>
        <v>18608.259999999998</v>
      </c>
      <c r="N1655" s="35" t="str">
        <f>VLOOKUP(A644,'Hospitalisation Details'!A642:M2984,7,FALSE)</f>
        <v>tier - 2</v>
      </c>
      <c r="O1655" s="35" t="str">
        <f>VLOOKUP(A656,'Hospitalisation Details'!A654:M2996,8,FALSE)</f>
        <v>tier - 1</v>
      </c>
      <c r="P1655" s="35" t="str">
        <f>VLOOKUP(A656,'Hospitalisation Details'!A654:M2996,9,FALSE)</f>
        <v>R1012</v>
      </c>
      <c r="Q1655" s="35">
        <f ca="1">VLOOKUP(A1655,'Hospitalisation Details'!A654:M2996,13,FALSE)</f>
        <v>42</v>
      </c>
      <c r="R1655" s="32"/>
    </row>
    <row r="1656" spans="1:18" ht="15.75" x14ac:dyDescent="0.25">
      <c r="A1656" s="42" t="s">
        <v>708</v>
      </c>
      <c r="B1656" s="35" t="str">
        <f>VLOOKUP(A1656,'Customer Names'!A1653:D3988,3,FALSE)</f>
        <v>Goetz</v>
      </c>
      <c r="C1656" s="35">
        <f>VLOOKUP(A1656,'Medical Examinations'!A1654:M3996,2,FALSE)</f>
        <v>29.6</v>
      </c>
      <c r="D1656" s="35">
        <f>VLOOKUP(A1656,'Medical Examinations'!A1654:M3996,3,FALSE)</f>
        <v>4.09</v>
      </c>
      <c r="E1656" s="35" t="str">
        <f>VLOOKUP(A1656,'Medical Examinations'!A1654:M3996,4,FALSE)</f>
        <v>No</v>
      </c>
      <c r="F1656" s="35" t="str">
        <f>VLOOKUP(A1656,'Medical Examinations'!A1654:M3996,5,FALSE)</f>
        <v>No</v>
      </c>
      <c r="G1656" s="35" t="str">
        <f>VLOOKUP(A1656,'Medical Examinations'!A1654:M3996,6,FALSE)</f>
        <v>No</v>
      </c>
      <c r="H1656" s="35">
        <f>VLOOKUP(A1656,'Medical Examinations'!$A$2:$M$2344,7,FALSE)</f>
        <v>0</v>
      </c>
      <c r="I1656" s="35" t="str">
        <f>VLOOKUP(A1656,'Medical Examinations'!A1654:M3996,8,FALSE)</f>
        <v>No</v>
      </c>
      <c r="J1656" s="35" t="str">
        <f>VLOOKUP(A1656,'Medical Examinations'!A1654:M3996,9,FALSE)</f>
        <v>OVERWEIGHT</v>
      </c>
      <c r="K1656" s="35" t="str">
        <f>VLOOKUP(A1656,'Medical Examinations'!A1654:M3996,10,FALSE)</f>
        <v>NORMAL</v>
      </c>
      <c r="L1656" s="47">
        <f>VLOOKUP(A1656,'Hospitalisation Details'!A655:M2997,12,FALSE)</f>
        <v>30140</v>
      </c>
      <c r="M1656" s="34">
        <f>VLOOKUP(A541,'Hospitalisation Details'!A539:M2881,6,FALSE)</f>
        <v>18443.11</v>
      </c>
      <c r="N1656" s="35" t="str">
        <f>VLOOKUP(A645,'Hospitalisation Details'!A643:M2985,7,FALSE)</f>
        <v>tier - 2</v>
      </c>
      <c r="O1656" s="35" t="str">
        <f>VLOOKUP(A657,'Hospitalisation Details'!A655:M2997,8,FALSE)</f>
        <v>tier - 1</v>
      </c>
      <c r="P1656" s="35" t="str">
        <f>VLOOKUP(A657,'Hospitalisation Details'!A655:M2997,9,FALSE)</f>
        <v>R1023</v>
      </c>
      <c r="Q1656" s="35">
        <f ca="1">VLOOKUP(A1656,'Hospitalisation Details'!A655:M2997,13,FALSE)</f>
        <v>42</v>
      </c>
      <c r="R1656" s="32"/>
    </row>
    <row r="1657" spans="1:18" ht="15.75" x14ac:dyDescent="0.25">
      <c r="A1657" s="43" t="s">
        <v>707</v>
      </c>
      <c r="B1657" s="35" t="str">
        <f>VLOOKUP(A1657,'Customer Names'!A1654:D3989,3,FALSE)</f>
        <v>Cacharelis</v>
      </c>
      <c r="C1657" s="35">
        <f>VLOOKUP(A1657,'Medical Examinations'!A1655:M3997,2,FALSE)</f>
        <v>30.95</v>
      </c>
      <c r="D1657" s="35">
        <f>VLOOKUP(A1657,'Medical Examinations'!A1655:M3997,3,FALSE)</f>
        <v>6.27</v>
      </c>
      <c r="E1657" s="35" t="str">
        <f>VLOOKUP(A1657,'Medical Examinations'!A1655:M3997,4,FALSE)</f>
        <v>No</v>
      </c>
      <c r="F1657" s="35" t="str">
        <f>VLOOKUP(A1657,'Medical Examinations'!A1655:M3997,5,FALSE)</f>
        <v>No</v>
      </c>
      <c r="G1657" s="35" t="str">
        <f>VLOOKUP(A1657,'Medical Examinations'!A1655:M3997,6,FALSE)</f>
        <v>Yes</v>
      </c>
      <c r="H1657" s="35">
        <f>VLOOKUP(A1657,'Medical Examinations'!$A$2:$M$2344,7,FALSE)</f>
        <v>1</v>
      </c>
      <c r="I1657" s="35" t="str">
        <f>VLOOKUP(A1657,'Medical Examinations'!A1655:M3997,8,FALSE)</f>
        <v>No</v>
      </c>
      <c r="J1657" s="35" t="str">
        <f>VLOOKUP(A1657,'Medical Examinations'!A1655:M3997,9,FALSE)</f>
        <v>OBESITY</v>
      </c>
      <c r="K1657" s="35" t="str">
        <f>VLOOKUP(A1657,'Medical Examinations'!A1655:M3997,10,FALSE)</f>
        <v>PREDIABETES</v>
      </c>
      <c r="L1657" s="47">
        <f>VLOOKUP(A1657,'Hospitalisation Details'!A656:M2998,12,FALSE)</f>
        <v>34261</v>
      </c>
      <c r="M1657" s="34">
        <f>VLOOKUP(A542,'Hospitalisation Details'!A540:M2882,6,FALSE)</f>
        <v>18328.240000000002</v>
      </c>
      <c r="N1657" s="35" t="str">
        <f>VLOOKUP(A646,'Hospitalisation Details'!A644:M2986,7,FALSE)</f>
        <v>tier - 2</v>
      </c>
      <c r="O1657" s="35" t="str">
        <f>VLOOKUP(A658,'Hospitalisation Details'!A656:M2998,8,FALSE)</f>
        <v>tier - 2</v>
      </c>
      <c r="P1657" s="35" t="str">
        <f>VLOOKUP(A658,'Hospitalisation Details'!A656:M2998,9,FALSE)</f>
        <v>R1022</v>
      </c>
      <c r="Q1657" s="35">
        <f ca="1">VLOOKUP(A1657,'Hospitalisation Details'!A656:M2998,13,FALSE)</f>
        <v>31</v>
      </c>
      <c r="R1657" s="32"/>
    </row>
    <row r="1658" spans="1:18" ht="15.75" x14ac:dyDescent="0.25">
      <c r="A1658" s="42" t="s">
        <v>706</v>
      </c>
      <c r="B1658" s="35" t="str">
        <f>VLOOKUP(A1658,'Customer Names'!A1655:D3990,3,FALSE)</f>
        <v>Kariolis</v>
      </c>
      <c r="C1658" s="35">
        <f>VLOOKUP(A1658,'Medical Examinations'!A1656:M3998,2,FALSE)</f>
        <v>19.95</v>
      </c>
      <c r="D1658" s="35">
        <f>VLOOKUP(A1658,'Medical Examinations'!A1656:M3998,3,FALSE)</f>
        <v>5.39</v>
      </c>
      <c r="E1658" s="35" t="str">
        <f>VLOOKUP(A1658,'Medical Examinations'!A1656:M3998,4,FALSE)</f>
        <v>No</v>
      </c>
      <c r="F1658" s="35" t="str">
        <f>VLOOKUP(A1658,'Medical Examinations'!A1656:M3998,5,FALSE)</f>
        <v>No</v>
      </c>
      <c r="G1658" s="35" t="str">
        <f>VLOOKUP(A1658,'Medical Examinations'!A1656:M3998,6,FALSE)</f>
        <v>No</v>
      </c>
      <c r="H1658" s="35">
        <f>VLOOKUP(A1658,'Medical Examinations'!$A$2:$M$2344,7,FALSE)</f>
        <v>1</v>
      </c>
      <c r="I1658" s="35" t="str">
        <f>VLOOKUP(A1658,'Medical Examinations'!A1656:M3998,8,FALSE)</f>
        <v>No</v>
      </c>
      <c r="J1658" s="35" t="str">
        <f>VLOOKUP(A1658,'Medical Examinations'!A1656:M3998,9,FALSE)</f>
        <v>NORMAL WEIGHT</v>
      </c>
      <c r="K1658" s="35" t="str">
        <f>VLOOKUP(A1658,'Medical Examinations'!A1656:M3998,10,FALSE)</f>
        <v>NORMAL</v>
      </c>
      <c r="L1658" s="47">
        <f>VLOOKUP(A1658,'Hospitalisation Details'!A657:M2999,12,FALSE)</f>
        <v>31008</v>
      </c>
      <c r="M1658" s="34">
        <f>VLOOKUP(A543,'Hospitalisation Details'!A541:M2883,6,FALSE)</f>
        <v>18310.740000000002</v>
      </c>
      <c r="N1658" s="35" t="str">
        <f>VLOOKUP(A647,'Hospitalisation Details'!A645:M2987,7,FALSE)</f>
        <v>tier - 2</v>
      </c>
      <c r="O1658" s="35" t="str">
        <f>VLOOKUP(A659,'Hospitalisation Details'!A657:M2999,8,FALSE)</f>
        <v>tier - 3</v>
      </c>
      <c r="P1658" s="35" t="str">
        <f>VLOOKUP(A659,'Hospitalisation Details'!A657:M2999,9,FALSE)</f>
        <v>R1023</v>
      </c>
      <c r="Q1658" s="35">
        <f ca="1">VLOOKUP(A1658,'Hospitalisation Details'!A657:M2999,13,FALSE)</f>
        <v>40</v>
      </c>
      <c r="R1658" s="32"/>
    </row>
    <row r="1659" spans="1:18" ht="15.75" x14ac:dyDescent="0.25">
      <c r="A1659" s="43" t="s">
        <v>705</v>
      </c>
      <c r="B1659" s="35" t="str">
        <f>VLOOKUP(A1659,'Customer Names'!A1656:D3991,3,FALSE)</f>
        <v>Zelwin</v>
      </c>
      <c r="C1659" s="35">
        <f>VLOOKUP(A1659,'Medical Examinations'!A1657:M3999,2,FALSE)</f>
        <v>23.65</v>
      </c>
      <c r="D1659" s="35">
        <f>VLOOKUP(A1659,'Medical Examinations'!A1657:M3999,3,FALSE)</f>
        <v>5.75</v>
      </c>
      <c r="E1659" s="35" t="str">
        <f>VLOOKUP(A1659,'Medical Examinations'!A1657:M3999,4,FALSE)</f>
        <v>yes</v>
      </c>
      <c r="F1659" s="35" t="str">
        <f>VLOOKUP(A1659,'Medical Examinations'!A1657:M3999,5,FALSE)</f>
        <v>No</v>
      </c>
      <c r="G1659" s="35" t="str">
        <f>VLOOKUP(A1659,'Medical Examinations'!A1657:M3999,6,FALSE)</f>
        <v>No</v>
      </c>
      <c r="H1659" s="35">
        <f>VLOOKUP(A1659,'Medical Examinations'!$A$2:$M$2344,7,FALSE)</f>
        <v>0</v>
      </c>
      <c r="I1659" s="35" t="str">
        <f>VLOOKUP(A1659,'Medical Examinations'!A1657:M3999,8,FALSE)</f>
        <v>No</v>
      </c>
      <c r="J1659" s="35" t="str">
        <f>VLOOKUP(A1659,'Medical Examinations'!A1657:M3999,9,FALSE)</f>
        <v>NORMAL WEIGHT</v>
      </c>
      <c r="K1659" s="35" t="str">
        <f>VLOOKUP(A1659,'Medical Examinations'!A1657:M3999,10,FALSE)</f>
        <v>PREDIABETES</v>
      </c>
      <c r="L1659" s="47">
        <f>VLOOKUP(A1659,'Hospitalisation Details'!A658:M3000,12,FALSE)</f>
        <v>31216</v>
      </c>
      <c r="M1659" s="34">
        <f>VLOOKUP(A544,'Hospitalisation Details'!A542:M2884,6,FALSE)</f>
        <v>18259.22</v>
      </c>
      <c r="N1659" s="35" t="str">
        <f>VLOOKUP(A648,'Hospitalisation Details'!A646:M2988,7,FALSE)</f>
        <v>tier - 2</v>
      </c>
      <c r="O1659" s="35" t="str">
        <f>VLOOKUP(A660,'Hospitalisation Details'!A658:M3000,8,FALSE)</f>
        <v>tier - 3</v>
      </c>
      <c r="P1659" s="35" t="str">
        <f>VLOOKUP(A660,'Hospitalisation Details'!A658:M3000,9,FALSE)</f>
        <v>R1011</v>
      </c>
      <c r="Q1659" s="35">
        <f ca="1">VLOOKUP(A1659,'Hospitalisation Details'!A658:M3000,13,FALSE)</f>
        <v>39</v>
      </c>
      <c r="R1659" s="32"/>
    </row>
    <row r="1660" spans="1:18" ht="15.75" x14ac:dyDescent="0.25">
      <c r="A1660" s="42" t="s">
        <v>704</v>
      </c>
      <c r="B1660" s="35" t="str">
        <f>VLOOKUP(A1660,'Customer Names'!A1657:D3992,3,FALSE)</f>
        <v>Barry</v>
      </c>
      <c r="C1660" s="35">
        <f>VLOOKUP(A1660,'Medical Examinations'!A1658:M4000,2,FALSE)</f>
        <v>43.34</v>
      </c>
      <c r="D1660" s="35">
        <f>VLOOKUP(A1660,'Medical Examinations'!A1658:M4000,3,FALSE)</f>
        <v>4.91</v>
      </c>
      <c r="E1660" s="35" t="str">
        <f>VLOOKUP(A1660,'Medical Examinations'!A1658:M4000,4,FALSE)</f>
        <v>No</v>
      </c>
      <c r="F1660" s="35" t="str">
        <f>VLOOKUP(A1660,'Medical Examinations'!A1658:M4000,5,FALSE)</f>
        <v>No</v>
      </c>
      <c r="G1660" s="35" t="str">
        <f>VLOOKUP(A1660,'Medical Examinations'!A1658:M4000,6,FALSE)</f>
        <v>No</v>
      </c>
      <c r="H1660" s="35">
        <f>VLOOKUP(A1660,'Medical Examinations'!$A$2:$M$2344,7,FALSE)</f>
        <v>1</v>
      </c>
      <c r="I1660" s="35" t="str">
        <f>VLOOKUP(A1660,'Medical Examinations'!A1658:M4000,8,FALSE)</f>
        <v>No</v>
      </c>
      <c r="J1660" s="35" t="str">
        <f>VLOOKUP(A1660,'Medical Examinations'!A1658:M4000,9,FALSE)</f>
        <v>OBESITY</v>
      </c>
      <c r="K1660" s="35" t="str">
        <f>VLOOKUP(A1660,'Medical Examinations'!A1658:M4000,10,FALSE)</f>
        <v>NORMAL</v>
      </c>
      <c r="L1660" s="47">
        <f>VLOOKUP(A1660,'Hospitalisation Details'!A659:M3001,12,FALSE)</f>
        <v>32050</v>
      </c>
      <c r="M1660" s="34">
        <f>VLOOKUP(A545,'Hospitalisation Details'!A543:M2885,6,FALSE)</f>
        <v>18246.5</v>
      </c>
      <c r="N1660" s="35" t="str">
        <f>VLOOKUP(A649,'Hospitalisation Details'!A647:M2989,7,FALSE)</f>
        <v>tier - 2</v>
      </c>
      <c r="O1660" s="35" t="str">
        <f>VLOOKUP(A661,'Hospitalisation Details'!A659:M3001,8,FALSE)</f>
        <v>tier - 1</v>
      </c>
      <c r="P1660" s="35" t="str">
        <f>VLOOKUP(A661,'Hospitalisation Details'!A659:M3001,9,FALSE)</f>
        <v>R1011</v>
      </c>
      <c r="Q1660" s="35">
        <f ca="1">VLOOKUP(A1660,'Hospitalisation Details'!A659:M3001,13,FALSE)</f>
        <v>37</v>
      </c>
      <c r="R1660" s="32"/>
    </row>
    <row r="1661" spans="1:18" ht="15.75" x14ac:dyDescent="0.25">
      <c r="A1661" s="43" t="s">
        <v>703</v>
      </c>
      <c r="B1661" s="35" t="str">
        <f>VLOOKUP(A1661,'Customer Names'!A1658:D3993,3,FALSE)</f>
        <v>Bannon</v>
      </c>
      <c r="C1661" s="35">
        <f>VLOOKUP(A1661,'Medical Examinations'!A1659:M4001,2,FALSE)</f>
        <v>31.98</v>
      </c>
      <c r="D1661" s="35">
        <f>VLOOKUP(A1661,'Medical Examinations'!A1659:M4001,3,FALSE)</f>
        <v>4.46</v>
      </c>
      <c r="E1661" s="35" t="str">
        <f>VLOOKUP(A1661,'Medical Examinations'!A1659:M4001,4,FALSE)</f>
        <v>yes</v>
      </c>
      <c r="F1661" s="35" t="str">
        <f>VLOOKUP(A1661,'Medical Examinations'!A1659:M4001,5,FALSE)</f>
        <v>No</v>
      </c>
      <c r="G1661" s="35" t="str">
        <f>VLOOKUP(A1661,'Medical Examinations'!A1659:M4001,6,FALSE)</f>
        <v>No</v>
      </c>
      <c r="H1661" s="35">
        <f>VLOOKUP(A1661,'Medical Examinations'!$A$2:$M$2344,7,FALSE)</f>
        <v>1</v>
      </c>
      <c r="I1661" s="35" t="str">
        <f>VLOOKUP(A1661,'Medical Examinations'!A1659:M4001,8,FALSE)</f>
        <v>No</v>
      </c>
      <c r="J1661" s="35" t="str">
        <f>VLOOKUP(A1661,'Medical Examinations'!A1659:M4001,9,FALSE)</f>
        <v>OBESITY</v>
      </c>
      <c r="K1661" s="35" t="str">
        <f>VLOOKUP(A1661,'Medical Examinations'!A1659:M4001,10,FALSE)</f>
        <v>NORMAL</v>
      </c>
      <c r="L1661" s="47">
        <f>VLOOKUP(A1661,'Hospitalisation Details'!A660:M3002,12,FALSE)</f>
        <v>34931</v>
      </c>
      <c r="M1661" s="34">
        <f>VLOOKUP(A546,'Hospitalisation Details'!A544:M2886,6,FALSE)</f>
        <v>18223.45</v>
      </c>
      <c r="N1661" s="35" t="str">
        <f>VLOOKUP(A650,'Hospitalisation Details'!A648:M2990,7,FALSE)</f>
        <v>tier - 2</v>
      </c>
      <c r="O1661" s="35" t="str">
        <f>VLOOKUP(A662,'Hospitalisation Details'!A660:M3002,8,FALSE)</f>
        <v>tier - 2</v>
      </c>
      <c r="P1661" s="35" t="str">
        <f>VLOOKUP(A662,'Hospitalisation Details'!A660:M3002,9,FALSE)</f>
        <v>R1012</v>
      </c>
      <c r="Q1661" s="35">
        <f ca="1">VLOOKUP(A1661,'Hospitalisation Details'!A660:M3002,13,FALSE)</f>
        <v>29</v>
      </c>
      <c r="R1661" s="32"/>
    </row>
    <row r="1662" spans="1:18" ht="15.75" x14ac:dyDescent="0.25">
      <c r="A1662" s="42" t="s">
        <v>702</v>
      </c>
      <c r="B1662" s="35" t="str">
        <f>VLOOKUP(A1662,'Customer Names'!A1659:D3994,3,FALSE)</f>
        <v>Chang</v>
      </c>
      <c r="C1662" s="35">
        <f>VLOOKUP(A1662,'Medical Examinations'!A1660:M4002,2,FALSE)</f>
        <v>35.86</v>
      </c>
      <c r="D1662" s="35">
        <f>VLOOKUP(A1662,'Medical Examinations'!A1660:M4002,3,FALSE)</f>
        <v>6.22</v>
      </c>
      <c r="E1662" s="35" t="str">
        <f>VLOOKUP(A1662,'Medical Examinations'!A1660:M4002,4,FALSE)</f>
        <v>No</v>
      </c>
      <c r="F1662" s="35" t="str">
        <f>VLOOKUP(A1662,'Medical Examinations'!A1660:M4002,5,FALSE)</f>
        <v>No</v>
      </c>
      <c r="G1662" s="35" t="str">
        <f>VLOOKUP(A1662,'Medical Examinations'!A1660:M4002,6,FALSE)</f>
        <v>No</v>
      </c>
      <c r="H1662" s="35">
        <f>VLOOKUP(A1662,'Medical Examinations'!$A$2:$M$2344,7,FALSE)</f>
        <v>1</v>
      </c>
      <c r="I1662" s="35" t="str">
        <f>VLOOKUP(A1662,'Medical Examinations'!A1660:M4002,8,FALSE)</f>
        <v>No</v>
      </c>
      <c r="J1662" s="35" t="str">
        <f>VLOOKUP(A1662,'Medical Examinations'!A1660:M4002,9,FALSE)</f>
        <v>OBESITY</v>
      </c>
      <c r="K1662" s="35" t="str">
        <f>VLOOKUP(A1662,'Medical Examinations'!A1660:M4002,10,FALSE)</f>
        <v>PREDIABETES</v>
      </c>
      <c r="L1662" s="47">
        <f>VLOOKUP(A1662,'Hospitalisation Details'!A661:M3003,12,FALSE)</f>
        <v>31985</v>
      </c>
      <c r="M1662" s="34">
        <f>VLOOKUP(A547,'Hospitalisation Details'!A545:M2887,6,FALSE)</f>
        <v>18218.16</v>
      </c>
      <c r="N1662" s="35" t="str">
        <f>VLOOKUP(A651,'Hospitalisation Details'!A649:M2991,7,FALSE)</f>
        <v>tier - 2</v>
      </c>
      <c r="O1662" s="35" t="str">
        <f>VLOOKUP(A663,'Hospitalisation Details'!A661:M3003,8,FALSE)</f>
        <v>tier - 2</v>
      </c>
      <c r="P1662" s="35" t="str">
        <f>VLOOKUP(A663,'Hospitalisation Details'!A661:M3003,9,FALSE)</f>
        <v>R1024</v>
      </c>
      <c r="Q1662" s="35">
        <f ca="1">VLOOKUP(A1662,'Hospitalisation Details'!A661:M3003,13,FALSE)</f>
        <v>37</v>
      </c>
      <c r="R1662" s="32"/>
    </row>
    <row r="1663" spans="1:18" ht="15.75" x14ac:dyDescent="0.25">
      <c r="A1663" s="43" t="s">
        <v>701</v>
      </c>
      <c r="B1663" s="35" t="str">
        <f>VLOOKUP(A1663,'Customer Names'!A1660:D3995,3,FALSE)</f>
        <v>Vetter</v>
      </c>
      <c r="C1663" s="35">
        <f>VLOOKUP(A1663,'Medical Examinations'!A1661:M4003,2,FALSE)</f>
        <v>15.2</v>
      </c>
      <c r="D1663" s="35">
        <f>VLOOKUP(A1663,'Medical Examinations'!A1661:M4003,3,FALSE)</f>
        <v>8.82</v>
      </c>
      <c r="E1663" s="35" t="str">
        <f>VLOOKUP(A1663,'Medical Examinations'!A1661:M4003,4,FALSE)</f>
        <v>No</v>
      </c>
      <c r="F1663" s="35" t="str">
        <f>VLOOKUP(A1663,'Medical Examinations'!A1661:M4003,5,FALSE)</f>
        <v>No</v>
      </c>
      <c r="G1663" s="35" t="str">
        <f>VLOOKUP(A1663,'Medical Examinations'!A1661:M4003,6,FALSE)</f>
        <v>No</v>
      </c>
      <c r="H1663" s="35">
        <f>VLOOKUP(A1663,'Medical Examinations'!$A$2:$M$2344,7,FALSE)</f>
        <v>0</v>
      </c>
      <c r="I1663" s="35" t="str">
        <f>VLOOKUP(A1663,'Medical Examinations'!A1661:M4003,8,FALSE)</f>
        <v>No</v>
      </c>
      <c r="J1663" s="35" t="str">
        <f>VLOOKUP(A1663,'Medical Examinations'!A1661:M4003,9,FALSE)</f>
        <v>UNDERWEIGHT</v>
      </c>
      <c r="K1663" s="35" t="str">
        <f>VLOOKUP(A1663,'Medical Examinations'!A1661:M4003,10,FALSE)</f>
        <v>DIABETES</v>
      </c>
      <c r="L1663" s="47">
        <f>VLOOKUP(A1663,'Hospitalisation Details'!A662:M3004,12,FALSE)</f>
        <v>26203</v>
      </c>
      <c r="M1663" s="34">
        <f>VLOOKUP(A548,'Hospitalisation Details'!A546:M2888,6,FALSE)</f>
        <v>18208.34</v>
      </c>
      <c r="N1663" s="35" t="str">
        <f>VLOOKUP(A652,'Hospitalisation Details'!A650:M2992,7,FALSE)</f>
        <v>tier - 2</v>
      </c>
      <c r="O1663" s="35" t="str">
        <f>VLOOKUP(A664,'Hospitalisation Details'!A662:M3004,8,FALSE)</f>
        <v>tier - 3</v>
      </c>
      <c r="P1663" s="35" t="str">
        <f>VLOOKUP(A664,'Hospitalisation Details'!A662:M3004,9,FALSE)</f>
        <v>R1011</v>
      </c>
      <c r="Q1663" s="35">
        <f ca="1">VLOOKUP(A1663,'Hospitalisation Details'!A662:M3004,13,FALSE)</f>
        <v>53</v>
      </c>
      <c r="R1663" s="32"/>
    </row>
    <row r="1664" spans="1:18" ht="15.75" x14ac:dyDescent="0.25">
      <c r="A1664" s="42" t="s">
        <v>700</v>
      </c>
      <c r="B1664" s="35" t="str">
        <f>VLOOKUP(A1664,'Customer Names'!A1661:D3996,3,FALSE)</f>
        <v>Jablonski</v>
      </c>
      <c r="C1664" s="35">
        <f>VLOOKUP(A1664,'Medical Examinations'!A1662:M4004,2,FALSE)</f>
        <v>37.200000000000003</v>
      </c>
      <c r="D1664" s="35">
        <f>VLOOKUP(A1664,'Medical Examinations'!A1662:M4004,3,FALSE)</f>
        <v>10.14</v>
      </c>
      <c r="E1664" s="35" t="str">
        <f>VLOOKUP(A1664,'Medical Examinations'!A1662:M4004,4,FALSE)</f>
        <v>No</v>
      </c>
      <c r="F1664" s="35" t="str">
        <f>VLOOKUP(A1664,'Medical Examinations'!A1662:M4004,5,FALSE)</f>
        <v>No</v>
      </c>
      <c r="G1664" s="35" t="str">
        <f>VLOOKUP(A1664,'Medical Examinations'!A1662:M4004,6,FALSE)</f>
        <v>No</v>
      </c>
      <c r="H1664" s="35">
        <f>VLOOKUP(A1664,'Medical Examinations'!$A$2:$M$2344,7,FALSE)</f>
        <v>0</v>
      </c>
      <c r="I1664" s="35" t="str">
        <f>VLOOKUP(A1664,'Medical Examinations'!A1662:M4004,8,FALSE)</f>
        <v>No</v>
      </c>
      <c r="J1664" s="35" t="str">
        <f>VLOOKUP(A1664,'Medical Examinations'!A1662:M4004,9,FALSE)</f>
        <v>OBESITY</v>
      </c>
      <c r="K1664" s="35" t="str">
        <f>VLOOKUP(A1664,'Medical Examinations'!A1662:M4004,10,FALSE)</f>
        <v>DIABETES</v>
      </c>
      <c r="L1664" s="47">
        <f>VLOOKUP(A1664,'Hospitalisation Details'!A663:M3005,12,FALSE)</f>
        <v>37459</v>
      </c>
      <c r="M1664" s="34">
        <f>VLOOKUP(A549,'Hospitalisation Details'!A547:M2889,6,FALSE)</f>
        <v>18157.88</v>
      </c>
      <c r="N1664" s="35" t="str">
        <f>VLOOKUP(A653,'Hospitalisation Details'!A651:M2993,7,FALSE)</f>
        <v>tier - 2</v>
      </c>
      <c r="O1664" s="35" t="str">
        <f>VLOOKUP(A665,'Hospitalisation Details'!A663:M3005,8,FALSE)</f>
        <v>tier - 1</v>
      </c>
      <c r="P1664" s="35" t="str">
        <f>VLOOKUP(A665,'Hospitalisation Details'!A663:M3005,9,FALSE)</f>
        <v>R1021</v>
      </c>
      <c r="Q1664" s="35">
        <f ca="1">VLOOKUP(A1664,'Hospitalisation Details'!A663:M3005,13,FALSE)</f>
        <v>22</v>
      </c>
      <c r="R1664" s="32"/>
    </row>
    <row r="1665" spans="1:18" ht="15.75" x14ac:dyDescent="0.25">
      <c r="A1665" s="43" t="s">
        <v>699</v>
      </c>
      <c r="B1665" s="35" t="str">
        <f>VLOOKUP(A1665,'Customer Names'!A1662:D3997,3,FALSE)</f>
        <v>Jakubowitch</v>
      </c>
      <c r="C1665" s="35">
        <f>VLOOKUP(A1665,'Medical Examinations'!A1663:M4005,2,FALSE)</f>
        <v>17.91</v>
      </c>
      <c r="D1665" s="35">
        <f>VLOOKUP(A1665,'Medical Examinations'!A1663:M4005,3,FALSE)</f>
        <v>4.66</v>
      </c>
      <c r="E1665" s="35" t="str">
        <f>VLOOKUP(A1665,'Medical Examinations'!A1663:M4005,4,FALSE)</f>
        <v>No</v>
      </c>
      <c r="F1665" s="35" t="str">
        <f>VLOOKUP(A1665,'Medical Examinations'!A1663:M4005,5,FALSE)</f>
        <v>No</v>
      </c>
      <c r="G1665" s="35" t="str">
        <f>VLOOKUP(A1665,'Medical Examinations'!A1663:M4005,6,FALSE)</f>
        <v>No</v>
      </c>
      <c r="H1665" s="35">
        <f>VLOOKUP(A1665,'Medical Examinations'!$A$2:$M$2344,7,FALSE)</f>
        <v>2</v>
      </c>
      <c r="I1665" s="35" t="str">
        <f>VLOOKUP(A1665,'Medical Examinations'!A1663:M4005,8,FALSE)</f>
        <v>No</v>
      </c>
      <c r="J1665" s="35" t="str">
        <f>VLOOKUP(A1665,'Medical Examinations'!A1663:M4005,9,FALSE)</f>
        <v>UNDERWEIGHT</v>
      </c>
      <c r="K1665" s="35" t="str">
        <f>VLOOKUP(A1665,'Medical Examinations'!A1663:M4005,10,FALSE)</f>
        <v>NORMAL</v>
      </c>
      <c r="L1665" s="47">
        <f>VLOOKUP(A1665,'Hospitalisation Details'!A664:M3006,12,FALSE)</f>
        <v>26605</v>
      </c>
      <c r="M1665" s="34">
        <f>VLOOKUP(A550,'Hospitalisation Details'!A548:M2890,6,FALSE)</f>
        <v>18033.97</v>
      </c>
      <c r="N1665" s="35" t="str">
        <f>VLOOKUP(A654,'Hospitalisation Details'!A652:M2994,7,FALSE)</f>
        <v>tier - 2</v>
      </c>
      <c r="O1665" s="35" t="str">
        <f>VLOOKUP(A666,'Hospitalisation Details'!A664:M3006,8,FALSE)</f>
        <v>tier - 2</v>
      </c>
      <c r="P1665" s="35" t="str">
        <f>VLOOKUP(A666,'Hospitalisation Details'!A664:M3006,9,FALSE)</f>
        <v>R1012</v>
      </c>
      <c r="Q1665" s="35">
        <f ca="1">VLOOKUP(A1665,'Hospitalisation Details'!A664:M3006,13,FALSE)</f>
        <v>52</v>
      </c>
      <c r="R1665" s="32"/>
    </row>
    <row r="1666" spans="1:18" ht="15.75" x14ac:dyDescent="0.25">
      <c r="A1666" s="42" t="s">
        <v>698</v>
      </c>
      <c r="B1666" s="35" t="str">
        <f>VLOOKUP(A1666,'Customer Names'!A1663:D3998,3,FALSE)</f>
        <v>Altshuler</v>
      </c>
      <c r="C1666" s="35">
        <f>VLOOKUP(A1666,'Medical Examinations'!A1664:M4006,2,FALSE)</f>
        <v>20.76</v>
      </c>
      <c r="D1666" s="35">
        <f>VLOOKUP(A1666,'Medical Examinations'!A1664:M4006,3,FALSE)</f>
        <v>6.26</v>
      </c>
      <c r="E1666" s="35" t="str">
        <f>VLOOKUP(A1666,'Medical Examinations'!A1664:M4006,4,FALSE)</f>
        <v>No</v>
      </c>
      <c r="F1666" s="35" t="str">
        <f>VLOOKUP(A1666,'Medical Examinations'!A1664:M4006,5,FALSE)</f>
        <v>No</v>
      </c>
      <c r="G1666" s="35" t="str">
        <f>VLOOKUP(A1666,'Medical Examinations'!A1664:M4006,6,FALSE)</f>
        <v>No</v>
      </c>
      <c r="H1666" s="35">
        <f>VLOOKUP(A1666,'Medical Examinations'!$A$2:$M$2344,7,FALSE)</f>
        <v>0</v>
      </c>
      <c r="I1666" s="35" t="str">
        <f>VLOOKUP(A1666,'Medical Examinations'!A1664:M4006,8,FALSE)</f>
        <v>No</v>
      </c>
      <c r="J1666" s="35" t="str">
        <f>VLOOKUP(A1666,'Medical Examinations'!A1664:M4006,9,FALSE)</f>
        <v>NORMAL WEIGHT</v>
      </c>
      <c r="K1666" s="35" t="str">
        <f>VLOOKUP(A1666,'Medical Examinations'!A1664:M4006,10,FALSE)</f>
        <v>PREDIABETES</v>
      </c>
      <c r="L1666" s="47">
        <f>VLOOKUP(A1666,'Hospitalisation Details'!A665:M3007,12,FALSE)</f>
        <v>29482</v>
      </c>
      <c r="M1666" s="34">
        <f>VLOOKUP(A551,'Hospitalisation Details'!A549:M2891,6,FALSE)</f>
        <v>18031.189999999999</v>
      </c>
      <c r="N1666" s="35" t="str">
        <f>VLOOKUP(A655,'Hospitalisation Details'!A653:M2995,7,FALSE)</f>
        <v>tier - 2</v>
      </c>
      <c r="O1666" s="35" t="str">
        <f>VLOOKUP(A667,'Hospitalisation Details'!A665:M3007,8,FALSE)</f>
        <v>tier - 1</v>
      </c>
      <c r="P1666" s="35" t="str">
        <f>VLOOKUP(A667,'Hospitalisation Details'!A665:M3007,9,FALSE)</f>
        <v>R1011</v>
      </c>
      <c r="Q1666" s="35">
        <f ca="1">VLOOKUP(A1666,'Hospitalisation Details'!A665:M3007,13,FALSE)</f>
        <v>44</v>
      </c>
      <c r="R1666" s="32"/>
    </row>
    <row r="1667" spans="1:18" ht="15.75" x14ac:dyDescent="0.25">
      <c r="A1667" s="43" t="s">
        <v>697</v>
      </c>
      <c r="B1667" s="35" t="str">
        <f>VLOOKUP(A1667,'Customer Names'!A1664:D3999,3,FALSE)</f>
        <v>Ugarte</v>
      </c>
      <c r="C1667" s="35">
        <f>VLOOKUP(A1667,'Medical Examinations'!A1665:M4007,2,FALSE)</f>
        <v>38.99</v>
      </c>
      <c r="D1667" s="35">
        <f>VLOOKUP(A1667,'Medical Examinations'!A1665:M4007,3,FALSE)</f>
        <v>5.21</v>
      </c>
      <c r="E1667" s="35" t="str">
        <f>VLOOKUP(A1667,'Medical Examinations'!A1665:M4007,4,FALSE)</f>
        <v>No</v>
      </c>
      <c r="F1667" s="35" t="str">
        <f>VLOOKUP(A1667,'Medical Examinations'!A1665:M4007,5,FALSE)</f>
        <v>yes</v>
      </c>
      <c r="G1667" s="35" t="str">
        <f>VLOOKUP(A1667,'Medical Examinations'!A1665:M4007,6,FALSE)</f>
        <v>No</v>
      </c>
      <c r="H1667" s="35">
        <f>VLOOKUP(A1667,'Medical Examinations'!$A$2:$M$2344,7,FALSE)</f>
        <v>1</v>
      </c>
      <c r="I1667" s="35" t="str">
        <f>VLOOKUP(A1667,'Medical Examinations'!A1665:M4007,8,FALSE)</f>
        <v>No</v>
      </c>
      <c r="J1667" s="35" t="str">
        <f>VLOOKUP(A1667,'Medical Examinations'!A1665:M4007,9,FALSE)</f>
        <v>OBESITY</v>
      </c>
      <c r="K1667" s="35" t="str">
        <f>VLOOKUP(A1667,'Medical Examinations'!A1665:M4007,10,FALSE)</f>
        <v>NORMAL</v>
      </c>
      <c r="L1667" s="47">
        <f>VLOOKUP(A1667,'Hospitalisation Details'!A666:M3008,12,FALSE)</f>
        <v>38292</v>
      </c>
      <c r="M1667" s="34">
        <f>VLOOKUP(A552,'Hospitalisation Details'!A550:M2892,6,FALSE)</f>
        <v>18031.16</v>
      </c>
      <c r="N1667" s="35" t="str">
        <f>VLOOKUP(A656,'Hospitalisation Details'!A654:M2996,7,FALSE)</f>
        <v>tier - 2</v>
      </c>
      <c r="O1667" s="35" t="str">
        <f>VLOOKUP(A668,'Hospitalisation Details'!A666:M3008,8,FALSE)</f>
        <v>tier - 2</v>
      </c>
      <c r="P1667" s="35" t="str">
        <f>VLOOKUP(A668,'Hospitalisation Details'!A666:M3008,9,FALSE)</f>
        <v>R1024</v>
      </c>
      <c r="Q1667" s="35">
        <f ca="1">VLOOKUP(A1667,'Hospitalisation Details'!A666:M3008,13,FALSE)</f>
        <v>20</v>
      </c>
      <c r="R1667" s="32"/>
    </row>
    <row r="1668" spans="1:18" ht="15.75" x14ac:dyDescent="0.25">
      <c r="A1668" s="42" t="s">
        <v>696</v>
      </c>
      <c r="B1668" s="35" t="str">
        <f>VLOOKUP(A1668,'Customer Names'!A1665:D4000,3,FALSE)</f>
        <v>Tusso</v>
      </c>
      <c r="C1668" s="35">
        <f>VLOOKUP(A1668,'Medical Examinations'!A1666:M4008,2,FALSE)</f>
        <v>42.655000000000001</v>
      </c>
      <c r="D1668" s="35">
        <f>VLOOKUP(A1668,'Medical Examinations'!A1666:M4008,3,FALSE)</f>
        <v>5.94</v>
      </c>
      <c r="E1668" s="35" t="str">
        <f>VLOOKUP(A1668,'Medical Examinations'!A1666:M4008,4,FALSE)</f>
        <v>yes</v>
      </c>
      <c r="F1668" s="35" t="str">
        <f>VLOOKUP(A1668,'Medical Examinations'!A1666:M4008,5,FALSE)</f>
        <v>No</v>
      </c>
      <c r="G1668" s="35" t="str">
        <f>VLOOKUP(A1668,'Medical Examinations'!A1666:M4008,6,FALSE)</f>
        <v>Yes</v>
      </c>
      <c r="H1668" s="35">
        <f>VLOOKUP(A1668,'Medical Examinations'!$A$2:$M$2344,7,FALSE)</f>
        <v>1</v>
      </c>
      <c r="I1668" s="35" t="str">
        <f>VLOOKUP(A1668,'Medical Examinations'!A1666:M4008,8,FALSE)</f>
        <v>No</v>
      </c>
      <c r="J1668" s="35" t="str">
        <f>VLOOKUP(A1668,'Medical Examinations'!A1666:M4008,9,FALSE)</f>
        <v>OBESITY</v>
      </c>
      <c r="K1668" s="35" t="str">
        <f>VLOOKUP(A1668,'Medical Examinations'!A1666:M4008,10,FALSE)</f>
        <v>PREDIABETES</v>
      </c>
      <c r="L1668" s="47">
        <f>VLOOKUP(A1668,'Hospitalisation Details'!A667:M3009,12,FALSE)</f>
        <v>30558</v>
      </c>
      <c r="M1668" s="34">
        <f>VLOOKUP(A553,'Hospitalisation Details'!A551:M2893,6,FALSE)</f>
        <v>17942.11</v>
      </c>
      <c r="N1668" s="35" t="str">
        <f>VLOOKUP(A657,'Hospitalisation Details'!A655:M2997,7,FALSE)</f>
        <v>tier - 2</v>
      </c>
      <c r="O1668" s="35" t="str">
        <f>VLOOKUP(A669,'Hospitalisation Details'!A667:M3009,8,FALSE)</f>
        <v>tier - 2</v>
      </c>
      <c r="P1668" s="35" t="str">
        <f>VLOOKUP(A669,'Hospitalisation Details'!A667:M3009,9,FALSE)</f>
        <v>R1023</v>
      </c>
      <c r="Q1668" s="35">
        <f ca="1">VLOOKUP(A1668,'Hospitalisation Details'!A667:M3009,13,FALSE)</f>
        <v>41</v>
      </c>
      <c r="R1668" s="32"/>
    </row>
    <row r="1669" spans="1:18" ht="15.75" x14ac:dyDescent="0.25">
      <c r="A1669" s="43" t="s">
        <v>695</v>
      </c>
      <c r="B1669" s="35" t="str">
        <f>VLOOKUP(A1669,'Customer Names'!A1666:D4001,3,FALSE)</f>
        <v>Johnson</v>
      </c>
      <c r="C1669" s="35">
        <f>VLOOKUP(A1669,'Medical Examinations'!A1667:M4009,2,FALSE)</f>
        <v>30.57</v>
      </c>
      <c r="D1669" s="35">
        <f>VLOOKUP(A1669,'Medical Examinations'!A1667:M4009,3,FALSE)</f>
        <v>5.34</v>
      </c>
      <c r="E1669" s="35" t="str">
        <f>VLOOKUP(A1669,'Medical Examinations'!A1667:M4009,4,FALSE)</f>
        <v>No</v>
      </c>
      <c r="F1669" s="35" t="str">
        <f>VLOOKUP(A1669,'Medical Examinations'!A1667:M4009,5,FALSE)</f>
        <v>No</v>
      </c>
      <c r="G1669" s="35" t="str">
        <f>VLOOKUP(A1669,'Medical Examinations'!A1667:M4009,6,FALSE)</f>
        <v>Yes</v>
      </c>
      <c r="H1669" s="35">
        <f>VLOOKUP(A1669,'Medical Examinations'!$A$2:$M$2344,7,FALSE)</f>
        <v>1</v>
      </c>
      <c r="I1669" s="35" t="str">
        <f>VLOOKUP(A1669,'Medical Examinations'!A1667:M4009,8,FALSE)</f>
        <v>No</v>
      </c>
      <c r="J1669" s="35" t="str">
        <f>VLOOKUP(A1669,'Medical Examinations'!A1667:M4009,9,FALSE)</f>
        <v>OBESITY</v>
      </c>
      <c r="K1669" s="35" t="str">
        <f>VLOOKUP(A1669,'Medical Examinations'!A1667:M4009,10,FALSE)</f>
        <v>NORMAL</v>
      </c>
      <c r="L1669" s="47">
        <f>VLOOKUP(A1669,'Hospitalisation Details'!A668:M3010,12,FALSE)</f>
        <v>34130</v>
      </c>
      <c r="M1669" s="34">
        <f>VLOOKUP(A554,'Hospitalisation Details'!A552:M2894,6,FALSE)</f>
        <v>17929.3</v>
      </c>
      <c r="N1669" s="35" t="str">
        <f>VLOOKUP(A658,'Hospitalisation Details'!A656:M2998,7,FALSE)</f>
        <v>tier - 2</v>
      </c>
      <c r="O1669" s="35" t="str">
        <f>VLOOKUP(A670,'Hospitalisation Details'!A668:M3010,8,FALSE)</f>
        <v>tier - 3</v>
      </c>
      <c r="P1669" s="35" t="str">
        <f>VLOOKUP(A670,'Hospitalisation Details'!A668:M3010,9,FALSE)</f>
        <v>R1026</v>
      </c>
      <c r="Q1669" s="35">
        <f ca="1">VLOOKUP(A1669,'Hospitalisation Details'!A668:M3010,13,FALSE)</f>
        <v>31</v>
      </c>
      <c r="R1669" s="32"/>
    </row>
    <row r="1670" spans="1:18" ht="15.75" x14ac:dyDescent="0.25">
      <c r="A1670" s="42" t="s">
        <v>694</v>
      </c>
      <c r="B1670" s="35" t="str">
        <f>VLOOKUP(A1670,'Customer Names'!A1667:D4002,3,FALSE)</f>
        <v>Landry</v>
      </c>
      <c r="C1670" s="35">
        <f>VLOOKUP(A1670,'Medical Examinations'!A1668:M4010,2,FALSE)</f>
        <v>17.7</v>
      </c>
      <c r="D1670" s="35">
        <f>VLOOKUP(A1670,'Medical Examinations'!A1668:M4010,3,FALSE)</f>
        <v>6.38</v>
      </c>
      <c r="E1670" s="35" t="str">
        <f>VLOOKUP(A1670,'Medical Examinations'!A1668:M4010,4,FALSE)</f>
        <v>No</v>
      </c>
      <c r="F1670" s="35" t="str">
        <f>VLOOKUP(A1670,'Medical Examinations'!A1668:M4010,5,FALSE)</f>
        <v>No</v>
      </c>
      <c r="G1670" s="35" t="str">
        <f>VLOOKUP(A1670,'Medical Examinations'!A1668:M4010,6,FALSE)</f>
        <v>No</v>
      </c>
      <c r="H1670" s="35">
        <f>VLOOKUP(A1670,'Medical Examinations'!$A$2:$M$2344,7,FALSE)</f>
        <v>2</v>
      </c>
      <c r="I1670" s="35" t="str">
        <f>VLOOKUP(A1670,'Medical Examinations'!A1668:M4010,8,FALSE)</f>
        <v>No</v>
      </c>
      <c r="J1670" s="35" t="str">
        <f>VLOOKUP(A1670,'Medical Examinations'!A1668:M4010,9,FALSE)</f>
        <v>UNDERWEIGHT</v>
      </c>
      <c r="K1670" s="35" t="str">
        <f>VLOOKUP(A1670,'Medical Examinations'!A1668:M4010,10,FALSE)</f>
        <v>PREDIABETES</v>
      </c>
      <c r="L1670" s="47">
        <f>VLOOKUP(A1670,'Hospitalisation Details'!A669:M3011,12,FALSE)</f>
        <v>26532</v>
      </c>
      <c r="M1670" s="34">
        <f>VLOOKUP(A555,'Hospitalisation Details'!A553:M2895,6,FALSE)</f>
        <v>17904.53</v>
      </c>
      <c r="N1670" s="35" t="str">
        <f>VLOOKUP(A659,'Hospitalisation Details'!A657:M2999,7,FALSE)</f>
        <v>tier - 2</v>
      </c>
      <c r="O1670" s="35" t="str">
        <f>VLOOKUP(A671,'Hospitalisation Details'!A669:M3011,8,FALSE)</f>
        <v>tier - 3</v>
      </c>
      <c r="P1670" s="35" t="str">
        <f>VLOOKUP(A671,'Hospitalisation Details'!A669:M3011,9,FALSE)</f>
        <v>R1026</v>
      </c>
      <c r="Q1670" s="35">
        <f ca="1">VLOOKUP(A1670,'Hospitalisation Details'!A669:M3011,13,FALSE)</f>
        <v>52</v>
      </c>
      <c r="R1670" s="32"/>
    </row>
    <row r="1671" spans="1:18" ht="15.75" x14ac:dyDescent="0.25">
      <c r="A1671" s="43" t="s">
        <v>693</v>
      </c>
      <c r="B1671" s="35" t="str">
        <f>VLOOKUP(A1671,'Customer Names'!A1668:D4003,3,FALSE)</f>
        <v>McDonald</v>
      </c>
      <c r="C1671" s="35">
        <f>VLOOKUP(A1671,'Medical Examinations'!A1669:M4011,2,FALSE)</f>
        <v>34.770000000000003</v>
      </c>
      <c r="D1671" s="35">
        <f>VLOOKUP(A1671,'Medical Examinations'!A1669:M4011,3,FALSE)</f>
        <v>4.47</v>
      </c>
      <c r="E1671" s="35" t="str">
        <f>VLOOKUP(A1671,'Medical Examinations'!A1669:M4011,4,FALSE)</f>
        <v>No</v>
      </c>
      <c r="F1671" s="35" t="str">
        <f>VLOOKUP(A1671,'Medical Examinations'!A1669:M4011,5,FALSE)</f>
        <v>No</v>
      </c>
      <c r="G1671" s="35" t="str">
        <f>VLOOKUP(A1671,'Medical Examinations'!A1669:M4011,6,FALSE)</f>
        <v>No</v>
      </c>
      <c r="H1671" s="35">
        <f>VLOOKUP(A1671,'Medical Examinations'!$A$2:$M$2344,7,FALSE)</f>
        <v>1</v>
      </c>
      <c r="I1671" s="35" t="str">
        <f>VLOOKUP(A1671,'Medical Examinations'!A1669:M4011,8,FALSE)</f>
        <v>No</v>
      </c>
      <c r="J1671" s="35" t="str">
        <f>VLOOKUP(A1671,'Medical Examinations'!A1669:M4011,9,FALSE)</f>
        <v>OBESITY</v>
      </c>
      <c r="K1671" s="35" t="str">
        <f>VLOOKUP(A1671,'Medical Examinations'!A1669:M4011,10,FALSE)</f>
        <v>NORMAL</v>
      </c>
      <c r="L1671" s="47">
        <f>VLOOKUP(A1671,'Hospitalisation Details'!A670:M3012,12,FALSE)</f>
        <v>32069</v>
      </c>
      <c r="M1671" s="34">
        <f>VLOOKUP(A556,'Hospitalisation Details'!A554:M2896,6,FALSE)</f>
        <v>17882.669999999998</v>
      </c>
      <c r="N1671" s="35" t="str">
        <f>VLOOKUP(A660,'Hospitalisation Details'!A658:M3000,7,FALSE)</f>
        <v>tier - 2</v>
      </c>
      <c r="O1671" s="35" t="str">
        <f>VLOOKUP(A672,'Hospitalisation Details'!A670:M3012,8,FALSE)</f>
        <v>tier - 3</v>
      </c>
      <c r="P1671" s="35" t="str">
        <f>VLOOKUP(A672,'Hospitalisation Details'!A670:M3012,9,FALSE)</f>
        <v>R1023</v>
      </c>
      <c r="Q1671" s="35">
        <f ca="1">VLOOKUP(A1671,'Hospitalisation Details'!A670:M3012,13,FALSE)</f>
        <v>37</v>
      </c>
      <c r="R1671" s="32"/>
    </row>
    <row r="1672" spans="1:18" ht="15.75" x14ac:dyDescent="0.25">
      <c r="A1672" s="42" t="s">
        <v>692</v>
      </c>
      <c r="B1672" s="35" t="str">
        <f>VLOOKUP(A1672,'Customer Names'!A1669:D4004,3,FALSE)</f>
        <v>Dunlap</v>
      </c>
      <c r="C1672" s="35">
        <f>VLOOKUP(A1672,'Medical Examinations'!A1670:M4012,2,FALSE)</f>
        <v>16.88</v>
      </c>
      <c r="D1672" s="35">
        <f>VLOOKUP(A1672,'Medical Examinations'!A1670:M4012,3,FALSE)</f>
        <v>9.9600000000000009</v>
      </c>
      <c r="E1672" s="35" t="str">
        <f>VLOOKUP(A1672,'Medical Examinations'!A1670:M4012,4,FALSE)</f>
        <v>No</v>
      </c>
      <c r="F1672" s="35" t="str">
        <f>VLOOKUP(A1672,'Medical Examinations'!A1670:M4012,5,FALSE)</f>
        <v>No</v>
      </c>
      <c r="G1672" s="35" t="str">
        <f>VLOOKUP(A1672,'Medical Examinations'!A1670:M4012,6,FALSE)</f>
        <v>No</v>
      </c>
      <c r="H1672" s="35">
        <f>VLOOKUP(A1672,'Medical Examinations'!$A$2:$M$2344,7,FALSE)</f>
        <v>0</v>
      </c>
      <c r="I1672" s="35" t="str">
        <f>VLOOKUP(A1672,'Medical Examinations'!A1670:M4012,8,FALSE)</f>
        <v>No</v>
      </c>
      <c r="J1672" s="35" t="str">
        <f>VLOOKUP(A1672,'Medical Examinations'!A1670:M4012,9,FALSE)</f>
        <v>UNDERWEIGHT</v>
      </c>
      <c r="K1672" s="35" t="str">
        <f>VLOOKUP(A1672,'Medical Examinations'!A1670:M4012,10,FALSE)</f>
        <v>DIABETES</v>
      </c>
      <c r="L1672" s="47">
        <f>VLOOKUP(A1672,'Hospitalisation Details'!A671:M3013,12,FALSE)</f>
        <v>26285</v>
      </c>
      <c r="M1672" s="34">
        <f>VLOOKUP(A557,'Hospitalisation Details'!A555:M2897,6,FALSE)</f>
        <v>17878.900000000001</v>
      </c>
      <c r="N1672" s="35" t="str">
        <f>VLOOKUP(A661,'Hospitalisation Details'!A659:M3001,7,FALSE)</f>
        <v>tier - 2</v>
      </c>
      <c r="O1672" s="35" t="str">
        <f>VLOOKUP(A673,'Hospitalisation Details'!A671:M3013,8,FALSE)</f>
        <v>tier - 2</v>
      </c>
      <c r="P1672" s="35" t="str">
        <f>VLOOKUP(A673,'Hospitalisation Details'!A671:M3013,9,FALSE)</f>
        <v>R1026</v>
      </c>
      <c r="Q1672" s="35">
        <f ca="1">VLOOKUP(A1672,'Hospitalisation Details'!A671:M3013,13,FALSE)</f>
        <v>53</v>
      </c>
      <c r="R1672" s="32"/>
    </row>
    <row r="1673" spans="1:18" ht="15.75" x14ac:dyDescent="0.25">
      <c r="A1673" s="43" t="s">
        <v>691</v>
      </c>
      <c r="B1673" s="35" t="str">
        <f>VLOOKUP(A1673,'Customer Names'!A1670:D4005,3,FALSE)</f>
        <v>Larue</v>
      </c>
      <c r="C1673" s="35">
        <f>VLOOKUP(A1673,'Medical Examinations'!A1671:M4013,2,FALSE)</f>
        <v>40.26</v>
      </c>
      <c r="D1673" s="35">
        <f>VLOOKUP(A1673,'Medical Examinations'!A1671:M4013,3,FALSE)</f>
        <v>9.92</v>
      </c>
      <c r="E1673" s="35" t="str">
        <f>VLOOKUP(A1673,'Medical Examinations'!A1671:M4013,4,FALSE)</f>
        <v>yes</v>
      </c>
      <c r="F1673" s="35" t="str">
        <f>VLOOKUP(A1673,'Medical Examinations'!A1671:M4013,5,FALSE)</f>
        <v>No</v>
      </c>
      <c r="G1673" s="35" t="str">
        <f>VLOOKUP(A1673,'Medical Examinations'!A1671:M4013,6,FALSE)</f>
        <v>No</v>
      </c>
      <c r="H1673" s="35">
        <f>VLOOKUP(A1673,'Medical Examinations'!$A$2:$M$2344,7,FALSE)</f>
        <v>0</v>
      </c>
      <c r="I1673" s="35" t="str">
        <f>VLOOKUP(A1673,'Medical Examinations'!A1671:M4013,8,FALSE)</f>
        <v>No</v>
      </c>
      <c r="J1673" s="35" t="str">
        <f>VLOOKUP(A1673,'Medical Examinations'!A1671:M4013,9,FALSE)</f>
        <v>OBESITY</v>
      </c>
      <c r="K1673" s="35" t="str">
        <f>VLOOKUP(A1673,'Medical Examinations'!A1671:M4013,10,FALSE)</f>
        <v>DIABETES</v>
      </c>
      <c r="L1673" s="47">
        <f>VLOOKUP(A1673,'Hospitalisation Details'!A672:M3014,12,FALSE)</f>
        <v>29828</v>
      </c>
      <c r="M1673" s="34">
        <f>VLOOKUP(A558,'Hospitalisation Details'!A556:M2898,6,FALSE)</f>
        <v>17862.919999999998</v>
      </c>
      <c r="N1673" s="35" t="str">
        <f>VLOOKUP(A662,'Hospitalisation Details'!A660:M3002,7,FALSE)</f>
        <v>tier - 2</v>
      </c>
      <c r="O1673" s="35" t="str">
        <f>VLOOKUP(A674,'Hospitalisation Details'!A672:M3014,8,FALSE)</f>
        <v>tier - 3</v>
      </c>
      <c r="P1673" s="35" t="str">
        <f>VLOOKUP(A674,'Hospitalisation Details'!A672:M3014,9,FALSE)</f>
        <v>R1021</v>
      </c>
      <c r="Q1673" s="35">
        <f ca="1">VLOOKUP(A1673,'Hospitalisation Details'!A672:M3014,13,FALSE)</f>
        <v>43</v>
      </c>
      <c r="R1673" s="32"/>
    </row>
    <row r="1674" spans="1:18" ht="15.75" x14ac:dyDescent="0.25">
      <c r="A1674" s="42" t="s">
        <v>690</v>
      </c>
      <c r="B1674" s="35" t="str">
        <f>VLOOKUP(A1674,'Customer Names'!A1671:D4006,3,FALSE)</f>
        <v>Hodge</v>
      </c>
      <c r="C1674" s="35">
        <f>VLOOKUP(A1674,'Medical Examinations'!A1672:M4014,2,FALSE)</f>
        <v>25.6</v>
      </c>
      <c r="D1674" s="35">
        <f>VLOOKUP(A1674,'Medical Examinations'!A1672:M4014,3,FALSE)</f>
        <v>6.03</v>
      </c>
      <c r="E1674" s="35" t="str">
        <f>VLOOKUP(A1674,'Medical Examinations'!A1672:M4014,4,FALSE)</f>
        <v>No</v>
      </c>
      <c r="F1674" s="35" t="str">
        <f>VLOOKUP(A1674,'Medical Examinations'!A1672:M4014,5,FALSE)</f>
        <v>No</v>
      </c>
      <c r="G1674" s="35" t="str">
        <f>VLOOKUP(A1674,'Medical Examinations'!A1672:M4014,6,FALSE)</f>
        <v>Yes</v>
      </c>
      <c r="H1674" s="35">
        <f>VLOOKUP(A1674,'Medical Examinations'!$A$2:$M$2344,7,FALSE)</f>
        <v>1</v>
      </c>
      <c r="I1674" s="35" t="str">
        <f>VLOOKUP(A1674,'Medical Examinations'!A1672:M4014,8,FALSE)</f>
        <v>No</v>
      </c>
      <c r="J1674" s="35" t="str">
        <f>VLOOKUP(A1674,'Medical Examinations'!A1672:M4014,9,FALSE)</f>
        <v>OVERWEIGHT</v>
      </c>
      <c r="K1674" s="35" t="str">
        <f>VLOOKUP(A1674,'Medical Examinations'!A1672:M4014,10,FALSE)</f>
        <v>PREDIABETES</v>
      </c>
      <c r="L1674" s="47">
        <f>VLOOKUP(A1674,'Hospitalisation Details'!A673:M3015,12,FALSE)</f>
        <v>34276</v>
      </c>
      <c r="M1674" s="34">
        <f>VLOOKUP(A559,'Hospitalisation Details'!A557:M2899,6,FALSE)</f>
        <v>17832.599999999999</v>
      </c>
      <c r="N1674" s="35" t="str">
        <f>VLOOKUP(A663,'Hospitalisation Details'!A661:M3003,7,FALSE)</f>
        <v>tier - 2</v>
      </c>
      <c r="O1674" s="35" t="str">
        <f>VLOOKUP(A675,'Hospitalisation Details'!A673:M3015,8,FALSE)</f>
        <v>tier - 2</v>
      </c>
      <c r="P1674" s="35" t="str">
        <f>VLOOKUP(A675,'Hospitalisation Details'!A673:M3015,9,FALSE)</f>
        <v>R1012</v>
      </c>
      <c r="Q1674" s="35">
        <f ca="1">VLOOKUP(A1674,'Hospitalisation Details'!A673:M3015,13,FALSE)</f>
        <v>31</v>
      </c>
      <c r="R1674" s="32"/>
    </row>
    <row r="1675" spans="1:18" ht="15.75" x14ac:dyDescent="0.25">
      <c r="A1675" s="43" t="s">
        <v>689</v>
      </c>
      <c r="B1675" s="35" t="str">
        <f>VLOOKUP(A1675,'Customer Names'!A1672:D4007,3,FALSE)</f>
        <v>Marcus</v>
      </c>
      <c r="C1675" s="35">
        <f>VLOOKUP(A1675,'Medical Examinations'!A1673:M4015,2,FALSE)</f>
        <v>33.549999999999997</v>
      </c>
      <c r="D1675" s="35">
        <f>VLOOKUP(A1675,'Medical Examinations'!A1673:M4015,3,FALSE)</f>
        <v>10.9</v>
      </c>
      <c r="E1675" s="35" t="str">
        <f>VLOOKUP(A1675,'Medical Examinations'!A1673:M4015,4,FALSE)</f>
        <v>yes</v>
      </c>
      <c r="F1675" s="35" t="str">
        <f>VLOOKUP(A1675,'Medical Examinations'!A1673:M4015,5,FALSE)</f>
        <v>No</v>
      </c>
      <c r="G1675" s="35" t="str">
        <f>VLOOKUP(A1675,'Medical Examinations'!A1673:M4015,6,FALSE)</f>
        <v>No</v>
      </c>
      <c r="H1675" s="35">
        <f>VLOOKUP(A1675,'Medical Examinations'!$A$2:$M$2344,7,FALSE)</f>
        <v>0</v>
      </c>
      <c r="I1675" s="35" t="str">
        <f>VLOOKUP(A1675,'Medical Examinations'!A1673:M4015,8,FALSE)</f>
        <v>No</v>
      </c>
      <c r="J1675" s="35" t="str">
        <f>VLOOKUP(A1675,'Medical Examinations'!A1673:M4015,9,FALSE)</f>
        <v>OBESITY</v>
      </c>
      <c r="K1675" s="35" t="str">
        <f>VLOOKUP(A1675,'Medical Examinations'!A1673:M4015,10,FALSE)</f>
        <v>DIABETES</v>
      </c>
      <c r="L1675" s="47">
        <f>VLOOKUP(A1675,'Hospitalisation Details'!A674:M3016,12,FALSE)</f>
        <v>29752</v>
      </c>
      <c r="M1675" s="34">
        <f>VLOOKUP(A560,'Hospitalisation Details'!A558:M2900,6,FALSE)</f>
        <v>17779.939999999999</v>
      </c>
      <c r="N1675" s="35" t="str">
        <f>VLOOKUP(A664,'Hospitalisation Details'!A662:M3004,7,FALSE)</f>
        <v>tier - 2</v>
      </c>
      <c r="O1675" s="35" t="str">
        <f>VLOOKUP(A676,'Hospitalisation Details'!A674:M3016,8,FALSE)</f>
        <v>tier - 2</v>
      </c>
      <c r="P1675" s="35" t="str">
        <f>VLOOKUP(A676,'Hospitalisation Details'!A674:M3016,9,FALSE)</f>
        <v>R1011</v>
      </c>
      <c r="Q1675" s="35">
        <f ca="1">VLOOKUP(A1675,'Hospitalisation Details'!A674:M3016,13,FALSE)</f>
        <v>43</v>
      </c>
      <c r="R1675" s="32"/>
    </row>
    <row r="1676" spans="1:18" ht="15.75" x14ac:dyDescent="0.25">
      <c r="A1676" s="42" t="s">
        <v>688</v>
      </c>
      <c r="B1676" s="35" t="str">
        <f>VLOOKUP(A1676,'Customer Names'!A1673:D4008,3,FALSE)</f>
        <v>Daubert</v>
      </c>
      <c r="C1676" s="35">
        <f>VLOOKUP(A1676,'Medical Examinations'!A1674:M4016,2,FALSE)</f>
        <v>16.690000000000001</v>
      </c>
      <c r="D1676" s="35">
        <f>VLOOKUP(A1676,'Medical Examinations'!A1674:M4016,3,FALSE)</f>
        <v>10.66</v>
      </c>
      <c r="E1676" s="35" t="str">
        <f>VLOOKUP(A1676,'Medical Examinations'!A1674:M4016,4,FALSE)</f>
        <v>No</v>
      </c>
      <c r="F1676" s="35" t="str">
        <f>VLOOKUP(A1676,'Medical Examinations'!A1674:M4016,5,FALSE)</f>
        <v>No</v>
      </c>
      <c r="G1676" s="35" t="str">
        <f>VLOOKUP(A1676,'Medical Examinations'!A1674:M4016,6,FALSE)</f>
        <v>No</v>
      </c>
      <c r="H1676" s="35">
        <f>VLOOKUP(A1676,'Medical Examinations'!$A$2:$M$2344,7,FALSE)</f>
        <v>0</v>
      </c>
      <c r="I1676" s="35" t="str">
        <f>VLOOKUP(A1676,'Medical Examinations'!A1674:M4016,8,FALSE)</f>
        <v>No</v>
      </c>
      <c r="J1676" s="35" t="str">
        <f>VLOOKUP(A1676,'Medical Examinations'!A1674:M4016,9,FALSE)</f>
        <v>UNDERWEIGHT</v>
      </c>
      <c r="K1676" s="35" t="str">
        <f>VLOOKUP(A1676,'Medical Examinations'!A1674:M4016,10,FALSE)</f>
        <v>DIABETES</v>
      </c>
      <c r="L1676" s="47">
        <f>VLOOKUP(A1676,'Hospitalisation Details'!A675:M3017,12,FALSE)</f>
        <v>27216</v>
      </c>
      <c r="M1676" s="34">
        <f>VLOOKUP(A561,'Hospitalisation Details'!A559:M2901,6,FALSE)</f>
        <v>17777.73</v>
      </c>
      <c r="N1676" s="35" t="str">
        <f>VLOOKUP(A665,'Hospitalisation Details'!A663:M3005,7,FALSE)</f>
        <v>tier - 2</v>
      </c>
      <c r="O1676" s="35" t="str">
        <f>VLOOKUP(A677,'Hospitalisation Details'!A675:M3017,8,FALSE)</f>
        <v>tier - 1</v>
      </c>
      <c r="P1676" s="35" t="str">
        <f>VLOOKUP(A677,'Hospitalisation Details'!A675:M3017,9,FALSE)</f>
        <v>R1012</v>
      </c>
      <c r="Q1676" s="35">
        <f ca="1">VLOOKUP(A1676,'Hospitalisation Details'!A675:M3017,13,FALSE)</f>
        <v>50</v>
      </c>
      <c r="R1676" s="32"/>
    </row>
    <row r="1677" spans="1:18" ht="15.75" x14ac:dyDescent="0.25">
      <c r="A1677" s="43" t="s">
        <v>687</v>
      </c>
      <c r="B1677" s="35" t="str">
        <f>VLOOKUP(A1677,'Customer Names'!A1674:D4009,3,FALSE)</f>
        <v>Close</v>
      </c>
      <c r="C1677" s="35">
        <f>VLOOKUP(A1677,'Medical Examinations'!A1675:M4017,2,FALSE)</f>
        <v>19.95</v>
      </c>
      <c r="D1677" s="35">
        <f>VLOOKUP(A1677,'Medical Examinations'!A1675:M4017,3,FALSE)</f>
        <v>4.05</v>
      </c>
      <c r="E1677" s="35" t="str">
        <f>VLOOKUP(A1677,'Medical Examinations'!A1675:M4017,4,FALSE)</f>
        <v>No</v>
      </c>
      <c r="F1677" s="35" t="str">
        <f>VLOOKUP(A1677,'Medical Examinations'!A1675:M4017,5,FALSE)</f>
        <v>No</v>
      </c>
      <c r="G1677" s="35" t="str">
        <f>VLOOKUP(A1677,'Medical Examinations'!A1675:M4017,6,FALSE)</f>
        <v>No</v>
      </c>
      <c r="H1677" s="35">
        <f>VLOOKUP(A1677,'Medical Examinations'!$A$2:$M$2344,7,FALSE)</f>
        <v>1</v>
      </c>
      <c r="I1677" s="35" t="str">
        <f>VLOOKUP(A1677,'Medical Examinations'!A1675:M4017,8,FALSE)</f>
        <v>No</v>
      </c>
      <c r="J1677" s="35" t="str">
        <f>VLOOKUP(A1677,'Medical Examinations'!A1675:M4017,9,FALSE)</f>
        <v>NORMAL WEIGHT</v>
      </c>
      <c r="K1677" s="35" t="str">
        <f>VLOOKUP(A1677,'Medical Examinations'!A1675:M4017,10,FALSE)</f>
        <v>NORMAL</v>
      </c>
      <c r="L1677" s="47">
        <f>VLOOKUP(A1677,'Hospitalisation Details'!A676:M3018,12,FALSE)</f>
        <v>33911</v>
      </c>
      <c r="M1677" s="34">
        <f>VLOOKUP(A562,'Hospitalisation Details'!A560:M2902,6,FALSE)</f>
        <v>17748.509999999998</v>
      </c>
      <c r="N1677" s="35" t="str">
        <f>VLOOKUP(A666,'Hospitalisation Details'!A664:M3006,7,FALSE)</f>
        <v>tier - 2</v>
      </c>
      <c r="O1677" s="35" t="str">
        <f>VLOOKUP(A678,'Hospitalisation Details'!A676:M3018,8,FALSE)</f>
        <v>tier - 1</v>
      </c>
      <c r="P1677" s="35" t="str">
        <f>VLOOKUP(A678,'Hospitalisation Details'!A676:M3018,9,FALSE)</f>
        <v>R1012</v>
      </c>
      <c r="Q1677" s="35">
        <f ca="1">VLOOKUP(A1677,'Hospitalisation Details'!A676:M3018,13,FALSE)</f>
        <v>32</v>
      </c>
      <c r="R1677" s="32"/>
    </row>
    <row r="1678" spans="1:18" ht="15.75" x14ac:dyDescent="0.25">
      <c r="A1678" s="42" t="s">
        <v>686</v>
      </c>
      <c r="B1678" s="35" t="str">
        <f>VLOOKUP(A1678,'Customer Names'!A1675:D4010,3,FALSE)</f>
        <v>Roels</v>
      </c>
      <c r="C1678" s="35">
        <f>VLOOKUP(A1678,'Medical Examinations'!A1676:M4018,2,FALSE)</f>
        <v>17.55</v>
      </c>
      <c r="D1678" s="35">
        <f>VLOOKUP(A1678,'Medical Examinations'!A1676:M4018,3,FALSE)</f>
        <v>4.2300000000000004</v>
      </c>
      <c r="E1678" s="35" t="str">
        <f>VLOOKUP(A1678,'Medical Examinations'!A1676:M4018,4,FALSE)</f>
        <v>No</v>
      </c>
      <c r="F1678" s="35" t="str">
        <f>VLOOKUP(A1678,'Medical Examinations'!A1676:M4018,5,FALSE)</f>
        <v>No</v>
      </c>
      <c r="G1678" s="35" t="str">
        <f>VLOOKUP(A1678,'Medical Examinations'!A1676:M4018,6,FALSE)</f>
        <v>No</v>
      </c>
      <c r="H1678" s="35">
        <f>VLOOKUP(A1678,'Medical Examinations'!$A$2:$M$2344,7,FALSE)</f>
        <v>2</v>
      </c>
      <c r="I1678" s="35" t="str">
        <f>VLOOKUP(A1678,'Medical Examinations'!A1676:M4018,8,FALSE)</f>
        <v>No</v>
      </c>
      <c r="J1678" s="35" t="str">
        <f>VLOOKUP(A1678,'Medical Examinations'!A1676:M4018,9,FALSE)</f>
        <v>UNDERWEIGHT</v>
      </c>
      <c r="K1678" s="35" t="str">
        <f>VLOOKUP(A1678,'Medical Examinations'!A1676:M4018,10,FALSE)</f>
        <v>NORMAL</v>
      </c>
      <c r="L1678" s="47">
        <f>VLOOKUP(A1678,'Hospitalisation Details'!A677:M3019,12,FALSE)</f>
        <v>26600</v>
      </c>
      <c r="M1678" s="34">
        <f>VLOOKUP(A563,'Hospitalisation Details'!A561:M2903,6,FALSE)</f>
        <v>17663.14</v>
      </c>
      <c r="N1678" s="35" t="str">
        <f>VLOOKUP(A667,'Hospitalisation Details'!A665:M3007,7,FALSE)</f>
        <v>tier - 2</v>
      </c>
      <c r="O1678" s="35" t="str">
        <f>VLOOKUP(A679,'Hospitalisation Details'!A677:M3019,8,FALSE)</f>
        <v>tier - 1</v>
      </c>
      <c r="P1678" s="35" t="str">
        <f>VLOOKUP(A679,'Hospitalisation Details'!A677:M3019,9,FALSE)</f>
        <v>R1012</v>
      </c>
      <c r="Q1678" s="35">
        <f ca="1">VLOOKUP(A1678,'Hospitalisation Details'!A677:M3019,13,FALSE)</f>
        <v>52</v>
      </c>
      <c r="R1678" s="32"/>
    </row>
    <row r="1679" spans="1:18" ht="15.75" x14ac:dyDescent="0.25">
      <c r="A1679" s="43" t="s">
        <v>685</v>
      </c>
      <c r="B1679" s="35" t="str">
        <f>VLOOKUP(A1679,'Customer Names'!A1676:D4011,3,FALSE)</f>
        <v>Venosky</v>
      </c>
      <c r="C1679" s="35">
        <f>VLOOKUP(A1679,'Medical Examinations'!A1677:M4019,2,FALSE)</f>
        <v>22.01</v>
      </c>
      <c r="D1679" s="35">
        <f>VLOOKUP(A1679,'Medical Examinations'!A1677:M4019,3,FALSE)</f>
        <v>5.01</v>
      </c>
      <c r="E1679" s="35" t="str">
        <f>VLOOKUP(A1679,'Medical Examinations'!A1677:M4019,4,FALSE)</f>
        <v>No</v>
      </c>
      <c r="F1679" s="35" t="str">
        <f>VLOOKUP(A1679,'Medical Examinations'!A1677:M4019,5,FALSE)</f>
        <v>No</v>
      </c>
      <c r="G1679" s="35" t="str">
        <f>VLOOKUP(A1679,'Medical Examinations'!A1677:M4019,6,FALSE)</f>
        <v>No</v>
      </c>
      <c r="H1679" s="35">
        <f>VLOOKUP(A1679,'Medical Examinations'!$A$2:$M$2344,7,FALSE)</f>
        <v>1</v>
      </c>
      <c r="I1679" s="35" t="str">
        <f>VLOOKUP(A1679,'Medical Examinations'!A1677:M4019,8,FALSE)</f>
        <v>No</v>
      </c>
      <c r="J1679" s="35" t="str">
        <f>VLOOKUP(A1679,'Medical Examinations'!A1677:M4019,9,FALSE)</f>
        <v>NORMAL WEIGHT</v>
      </c>
      <c r="K1679" s="35" t="str">
        <f>VLOOKUP(A1679,'Medical Examinations'!A1677:M4019,10,FALSE)</f>
        <v>NORMAL</v>
      </c>
      <c r="L1679" s="47">
        <f>VLOOKUP(A1679,'Hospitalisation Details'!A678:M3020,12,FALSE)</f>
        <v>30906</v>
      </c>
      <c r="M1679" s="34">
        <f>VLOOKUP(A564,'Hospitalisation Details'!A562:M2904,6,FALSE)</f>
        <v>17626.240000000002</v>
      </c>
      <c r="N1679" s="35" t="str">
        <f>VLOOKUP(A668,'Hospitalisation Details'!A666:M3008,7,FALSE)</f>
        <v>tier - 2</v>
      </c>
      <c r="O1679" s="35" t="str">
        <f>VLOOKUP(A680,'Hospitalisation Details'!A678:M3020,8,FALSE)</f>
        <v>tier - 3</v>
      </c>
      <c r="P1679" s="35" t="str">
        <f>VLOOKUP(A680,'Hospitalisation Details'!A678:M3020,9,FALSE)</f>
        <v>R1026</v>
      </c>
      <c r="Q1679" s="35">
        <f ca="1">VLOOKUP(A1679,'Hospitalisation Details'!A678:M3020,13,FALSE)</f>
        <v>40</v>
      </c>
      <c r="R1679" s="32"/>
    </row>
    <row r="1680" spans="1:18" ht="15.75" x14ac:dyDescent="0.25">
      <c r="A1680" s="42" t="s">
        <v>684</v>
      </c>
      <c r="B1680" s="35" t="str">
        <f>VLOOKUP(A1680,'Customer Names'!A1677:D4012,3,FALSE)</f>
        <v>Gosnell</v>
      </c>
      <c r="C1680" s="35">
        <f>VLOOKUP(A1680,'Medical Examinations'!A1678:M4020,2,FALSE)</f>
        <v>41.8</v>
      </c>
      <c r="D1680" s="35">
        <f>VLOOKUP(A1680,'Medical Examinations'!A1678:M4020,3,FALSE)</f>
        <v>5.82</v>
      </c>
      <c r="E1680" s="35" t="str">
        <f>VLOOKUP(A1680,'Medical Examinations'!A1678:M4020,4,FALSE)</f>
        <v>yes</v>
      </c>
      <c r="F1680" s="35" t="str">
        <f>VLOOKUP(A1680,'Medical Examinations'!A1678:M4020,5,FALSE)</f>
        <v>No</v>
      </c>
      <c r="G1680" s="35" t="str">
        <f>VLOOKUP(A1680,'Medical Examinations'!A1678:M4020,6,FALSE)</f>
        <v>Yes</v>
      </c>
      <c r="H1680" s="35">
        <f>VLOOKUP(A1680,'Medical Examinations'!$A$2:$M$2344,7,FALSE)</f>
        <v>1</v>
      </c>
      <c r="I1680" s="35" t="str">
        <f>VLOOKUP(A1680,'Medical Examinations'!A1678:M4020,8,FALSE)</f>
        <v>No</v>
      </c>
      <c r="J1680" s="35" t="str">
        <f>VLOOKUP(A1680,'Medical Examinations'!A1678:M4020,9,FALSE)</f>
        <v>OBESITY</v>
      </c>
      <c r="K1680" s="35" t="str">
        <f>VLOOKUP(A1680,'Medical Examinations'!A1678:M4020,10,FALSE)</f>
        <v>PREDIABETES</v>
      </c>
      <c r="L1680" s="47">
        <f>VLOOKUP(A1680,'Hospitalisation Details'!A679:M3021,12,FALSE)</f>
        <v>30562</v>
      </c>
      <c r="M1680" s="34">
        <f>VLOOKUP(A565,'Hospitalisation Details'!A563:M2905,6,FALSE)</f>
        <v>17584.72</v>
      </c>
      <c r="N1680" s="35" t="str">
        <f>VLOOKUP(A669,'Hospitalisation Details'!A667:M3009,7,FALSE)</f>
        <v>tier - 2</v>
      </c>
      <c r="O1680" s="35" t="str">
        <f>VLOOKUP(A681,'Hospitalisation Details'!A679:M3021,8,FALSE)</f>
        <v>tier - 3</v>
      </c>
      <c r="P1680" s="35" t="str">
        <f>VLOOKUP(A681,'Hospitalisation Details'!A679:M3021,9,FALSE)</f>
        <v>R1011</v>
      </c>
      <c r="Q1680" s="35">
        <f ca="1">VLOOKUP(A1680,'Hospitalisation Details'!A679:M3021,13,FALSE)</f>
        <v>41</v>
      </c>
      <c r="R1680" s="32"/>
    </row>
    <row r="1681" spans="1:18" ht="15.75" x14ac:dyDescent="0.25">
      <c r="A1681" s="43" t="s">
        <v>683</v>
      </c>
      <c r="B1681" s="35" t="str">
        <f>VLOOKUP(A1681,'Customer Names'!A1678:D4013,3,FALSE)</f>
        <v>Chewning-Kulick</v>
      </c>
      <c r="C1681" s="35">
        <f>VLOOKUP(A1681,'Medical Examinations'!A1679:M4021,2,FALSE)</f>
        <v>19.170000000000002</v>
      </c>
      <c r="D1681" s="35">
        <f>VLOOKUP(A1681,'Medical Examinations'!A1679:M4021,3,FALSE)</f>
        <v>7.94</v>
      </c>
      <c r="E1681" s="35" t="str">
        <f>VLOOKUP(A1681,'Medical Examinations'!A1679:M4021,4,FALSE)</f>
        <v>No</v>
      </c>
      <c r="F1681" s="35" t="str">
        <f>VLOOKUP(A1681,'Medical Examinations'!A1679:M4021,5,FALSE)</f>
        <v>No</v>
      </c>
      <c r="G1681" s="35" t="str">
        <f>VLOOKUP(A1681,'Medical Examinations'!A1679:M4021,6,FALSE)</f>
        <v>No</v>
      </c>
      <c r="H1681" s="35">
        <f>VLOOKUP(A1681,'Medical Examinations'!$A$2:$M$2344,7,FALSE)</f>
        <v>0</v>
      </c>
      <c r="I1681" s="35" t="str">
        <f>VLOOKUP(A1681,'Medical Examinations'!A1679:M4021,8,FALSE)</f>
        <v>No</v>
      </c>
      <c r="J1681" s="35" t="str">
        <f>VLOOKUP(A1681,'Medical Examinations'!A1679:M4021,9,FALSE)</f>
        <v>NORMAL WEIGHT</v>
      </c>
      <c r="K1681" s="35" t="str">
        <f>VLOOKUP(A1681,'Medical Examinations'!A1679:M4021,10,FALSE)</f>
        <v>DIABETES</v>
      </c>
      <c r="L1681" s="47">
        <f>VLOOKUP(A1681,'Hospitalisation Details'!A680:M3022,12,FALSE)</f>
        <v>28760</v>
      </c>
      <c r="M1681" s="34">
        <f>VLOOKUP(A566,'Hospitalisation Details'!A564:M2906,6,FALSE)</f>
        <v>17560.38</v>
      </c>
      <c r="N1681" s="35" t="str">
        <f>VLOOKUP(A670,'Hospitalisation Details'!A668:M3010,7,FALSE)</f>
        <v>tier - 2</v>
      </c>
      <c r="O1681" s="35" t="str">
        <f>VLOOKUP(A682,'Hospitalisation Details'!A680:M3022,8,FALSE)</f>
        <v>tier - 3</v>
      </c>
      <c r="P1681" s="35" t="str">
        <f>VLOOKUP(A682,'Hospitalisation Details'!A680:M3022,9,FALSE)</f>
        <v>R1021</v>
      </c>
      <c r="Q1681" s="35">
        <f ca="1">VLOOKUP(A1681,'Hospitalisation Details'!A680:M3022,13,FALSE)</f>
        <v>46</v>
      </c>
      <c r="R1681" s="32"/>
    </row>
    <row r="1682" spans="1:18" ht="15.75" x14ac:dyDescent="0.25">
      <c r="A1682" s="42" t="s">
        <v>682</v>
      </c>
      <c r="B1682" s="35" t="str">
        <f>VLOOKUP(A1682,'Customer Names'!A1679:D4014,3,FALSE)</f>
        <v>McCarron</v>
      </c>
      <c r="C1682" s="35">
        <f>VLOOKUP(A1682,'Medical Examinations'!A1680:M4022,2,FALSE)</f>
        <v>32.799999999999997</v>
      </c>
      <c r="D1682" s="35">
        <f>VLOOKUP(A1682,'Medical Examinations'!A1680:M4022,3,FALSE)</f>
        <v>6.16</v>
      </c>
      <c r="E1682" s="35" t="str">
        <f>VLOOKUP(A1682,'Medical Examinations'!A1680:M4022,4,FALSE)</f>
        <v>yes</v>
      </c>
      <c r="F1682" s="35" t="str">
        <f>VLOOKUP(A1682,'Medical Examinations'!A1680:M4022,5,FALSE)</f>
        <v>No</v>
      </c>
      <c r="G1682" s="35" t="str">
        <f>VLOOKUP(A1682,'Medical Examinations'!A1680:M4022,6,FALSE)</f>
        <v>Yes</v>
      </c>
      <c r="H1682" s="35">
        <f>VLOOKUP(A1682,'Medical Examinations'!$A$2:$M$2344,7,FALSE)</f>
        <v>1</v>
      </c>
      <c r="I1682" s="35" t="str">
        <f>VLOOKUP(A1682,'Medical Examinations'!A1680:M4022,8,FALSE)</f>
        <v>No</v>
      </c>
      <c r="J1682" s="35" t="str">
        <f>VLOOKUP(A1682,'Medical Examinations'!A1680:M4022,9,FALSE)</f>
        <v>OBESITY</v>
      </c>
      <c r="K1682" s="35" t="str">
        <f>VLOOKUP(A1682,'Medical Examinations'!A1680:M4022,10,FALSE)</f>
        <v>PREDIABETES</v>
      </c>
      <c r="L1682" s="47">
        <f>VLOOKUP(A1682,'Hospitalisation Details'!A681:M3023,12,FALSE)</f>
        <v>30475</v>
      </c>
      <c r="M1682" s="34">
        <f>VLOOKUP(A567,'Hospitalisation Details'!A565:M2907,6,FALSE)</f>
        <v>17556.88</v>
      </c>
      <c r="N1682" s="35" t="str">
        <f>VLOOKUP(A671,'Hospitalisation Details'!A669:M3011,7,FALSE)</f>
        <v>tier - 2</v>
      </c>
      <c r="O1682" s="35" t="str">
        <f>VLOOKUP(A683,'Hospitalisation Details'!A681:M3023,8,FALSE)</f>
        <v>tier - 3</v>
      </c>
      <c r="P1682" s="35" t="str">
        <f>VLOOKUP(A683,'Hospitalisation Details'!A681:M3023,9,FALSE)</f>
        <v>R1022</v>
      </c>
      <c r="Q1682" s="35">
        <f ca="1">VLOOKUP(A1682,'Hospitalisation Details'!A681:M3023,13,FALSE)</f>
        <v>41</v>
      </c>
      <c r="R1682" s="32"/>
    </row>
    <row r="1683" spans="1:18" ht="15.75" x14ac:dyDescent="0.25">
      <c r="A1683" s="43" t="s">
        <v>681</v>
      </c>
      <c r="B1683" s="35" t="str">
        <f>VLOOKUP(A1683,'Customer Names'!A1680:D4015,3,FALSE)</f>
        <v>Manion</v>
      </c>
      <c r="C1683" s="35">
        <f>VLOOKUP(A1683,'Medical Examinations'!A1681:M4023,2,FALSE)</f>
        <v>35.814999999999998</v>
      </c>
      <c r="D1683" s="35">
        <f>VLOOKUP(A1683,'Medical Examinations'!A1681:M4023,3,FALSE)</f>
        <v>4.1500000000000004</v>
      </c>
      <c r="E1683" s="35" t="str">
        <f>VLOOKUP(A1683,'Medical Examinations'!A1681:M4023,4,FALSE)</f>
        <v>No</v>
      </c>
      <c r="F1683" s="35" t="str">
        <f>VLOOKUP(A1683,'Medical Examinations'!A1681:M4023,5,FALSE)</f>
        <v>No</v>
      </c>
      <c r="G1683" s="35" t="str">
        <f>VLOOKUP(A1683,'Medical Examinations'!A1681:M4023,6,FALSE)</f>
        <v>No</v>
      </c>
      <c r="H1683" s="35">
        <f>VLOOKUP(A1683,'Medical Examinations'!$A$2:$M$2344,7,FALSE)</f>
        <v>1</v>
      </c>
      <c r="I1683" s="35" t="str">
        <f>VLOOKUP(A1683,'Medical Examinations'!A1681:M4023,8,FALSE)</f>
        <v>No</v>
      </c>
      <c r="J1683" s="35" t="str">
        <f>VLOOKUP(A1683,'Medical Examinations'!A1681:M4023,9,FALSE)</f>
        <v>OBESITY</v>
      </c>
      <c r="K1683" s="35" t="str">
        <f>VLOOKUP(A1683,'Medical Examinations'!A1681:M4023,10,FALSE)</f>
        <v>NORMAL</v>
      </c>
      <c r="L1683" s="47">
        <f>VLOOKUP(A1683,'Hospitalisation Details'!A682:M3024,12,FALSE)</f>
        <v>32120</v>
      </c>
      <c r="M1683" s="34">
        <f>VLOOKUP(A568,'Hospitalisation Details'!A566:M2908,6,FALSE)</f>
        <v>17507.47</v>
      </c>
      <c r="N1683" s="35" t="str">
        <f>VLOOKUP(A672,'Hospitalisation Details'!A670:M3012,7,FALSE)</f>
        <v>tier - 2</v>
      </c>
      <c r="O1683" s="35" t="str">
        <f>VLOOKUP(A684,'Hospitalisation Details'!A682:M3024,8,FALSE)</f>
        <v>tier - 1</v>
      </c>
      <c r="P1683" s="35" t="str">
        <f>VLOOKUP(A684,'Hospitalisation Details'!A682:M3024,9,FALSE)</f>
        <v>R1024</v>
      </c>
      <c r="Q1683" s="35">
        <f ca="1">VLOOKUP(A1683,'Hospitalisation Details'!A682:M3024,13,FALSE)</f>
        <v>37</v>
      </c>
      <c r="R1683" s="32"/>
    </row>
    <row r="1684" spans="1:18" ht="15.75" x14ac:dyDescent="0.25">
      <c r="A1684" s="42" t="s">
        <v>680</v>
      </c>
      <c r="B1684" s="35" t="str">
        <f>VLOOKUP(A1684,'Customer Names'!A1681:D4016,3,FALSE)</f>
        <v>Strong</v>
      </c>
      <c r="C1684" s="35">
        <f>VLOOKUP(A1684,'Medical Examinations'!A1682:M4024,2,FALSE)</f>
        <v>24.3</v>
      </c>
      <c r="D1684" s="35">
        <f>VLOOKUP(A1684,'Medical Examinations'!A1682:M4024,3,FALSE)</f>
        <v>6.23</v>
      </c>
      <c r="E1684" s="35" t="str">
        <f>VLOOKUP(A1684,'Medical Examinations'!A1682:M4024,4,FALSE)</f>
        <v>No</v>
      </c>
      <c r="F1684" s="35" t="str">
        <f>VLOOKUP(A1684,'Medical Examinations'!A1682:M4024,5,FALSE)</f>
        <v>No</v>
      </c>
      <c r="G1684" s="35" t="str">
        <f>VLOOKUP(A1684,'Medical Examinations'!A1682:M4024,6,FALSE)</f>
        <v>No</v>
      </c>
      <c r="H1684" s="35">
        <f>VLOOKUP(A1684,'Medical Examinations'!$A$2:$M$2344,7,FALSE)</f>
        <v>0</v>
      </c>
      <c r="I1684" s="35" t="str">
        <f>VLOOKUP(A1684,'Medical Examinations'!A1682:M4024,8,FALSE)</f>
        <v>No</v>
      </c>
      <c r="J1684" s="35" t="str">
        <f>VLOOKUP(A1684,'Medical Examinations'!A1682:M4024,9,FALSE)</f>
        <v>NORMAL WEIGHT</v>
      </c>
      <c r="K1684" s="35" t="str">
        <f>VLOOKUP(A1684,'Medical Examinations'!A1682:M4024,10,FALSE)</f>
        <v>PREDIABETES</v>
      </c>
      <c r="L1684" s="47">
        <f>VLOOKUP(A1684,'Hospitalisation Details'!A683:M3025,12,FALSE)</f>
        <v>34653</v>
      </c>
      <c r="M1684" s="34">
        <f>VLOOKUP(A569,'Hospitalisation Details'!A567:M2909,6,FALSE)</f>
        <v>17505.650000000001</v>
      </c>
      <c r="N1684" s="35" t="str">
        <f>VLOOKUP(A673,'Hospitalisation Details'!A671:M3013,7,FALSE)</f>
        <v>tier - 2</v>
      </c>
      <c r="O1684" s="35" t="str">
        <f>VLOOKUP(A685,'Hospitalisation Details'!A683:M3025,8,FALSE)</f>
        <v>tier - 1</v>
      </c>
      <c r="P1684" s="35" t="str">
        <f>VLOOKUP(A685,'Hospitalisation Details'!A683:M3025,9,FALSE)</f>
        <v>R1025</v>
      </c>
      <c r="Q1684" s="35">
        <f ca="1">VLOOKUP(A1684,'Hospitalisation Details'!A683:M3025,13,FALSE)</f>
        <v>30</v>
      </c>
      <c r="R1684" s="32"/>
    </row>
    <row r="1685" spans="1:18" ht="15.75" x14ac:dyDescent="0.25">
      <c r="A1685" s="43" t="s">
        <v>679</v>
      </c>
      <c r="B1685" s="35" t="str">
        <f>VLOOKUP(A1685,'Customer Names'!A1682:D4017,3,FALSE)</f>
        <v>Leblanc</v>
      </c>
      <c r="C1685" s="35">
        <f>VLOOKUP(A1685,'Medical Examinations'!A1683:M4025,2,FALSE)</f>
        <v>19.059999999999999</v>
      </c>
      <c r="D1685" s="35">
        <f>VLOOKUP(A1685,'Medical Examinations'!A1683:M4025,3,FALSE)</f>
        <v>7.41</v>
      </c>
      <c r="E1685" s="35" t="str">
        <f>VLOOKUP(A1685,'Medical Examinations'!A1683:M4025,4,FALSE)</f>
        <v>No</v>
      </c>
      <c r="F1685" s="35" t="str">
        <f>VLOOKUP(A1685,'Medical Examinations'!A1683:M4025,5,FALSE)</f>
        <v>No</v>
      </c>
      <c r="G1685" s="35" t="str">
        <f>VLOOKUP(A1685,'Medical Examinations'!A1683:M4025,6,FALSE)</f>
        <v>No</v>
      </c>
      <c r="H1685" s="35">
        <f>VLOOKUP(A1685,'Medical Examinations'!$A$2:$M$2344,7,FALSE)</f>
        <v>0</v>
      </c>
      <c r="I1685" s="35" t="str">
        <f>VLOOKUP(A1685,'Medical Examinations'!A1683:M4025,8,FALSE)</f>
        <v>No</v>
      </c>
      <c r="J1685" s="35" t="str">
        <f>VLOOKUP(A1685,'Medical Examinations'!A1683:M4025,9,FALSE)</f>
        <v>NORMAL WEIGHT</v>
      </c>
      <c r="K1685" s="35" t="str">
        <f>VLOOKUP(A1685,'Medical Examinations'!A1683:M4025,10,FALSE)</f>
        <v>DIABETES</v>
      </c>
      <c r="L1685" s="47">
        <f>VLOOKUP(A1685,'Hospitalisation Details'!A684:M3026,12,FALSE)</f>
        <v>28744</v>
      </c>
      <c r="M1685" s="34">
        <f>VLOOKUP(A570,'Hospitalisation Details'!A568:M2910,6,FALSE)</f>
        <v>17496.310000000001</v>
      </c>
      <c r="N1685" s="35" t="str">
        <f>VLOOKUP(A674,'Hospitalisation Details'!A672:M3014,7,FALSE)</f>
        <v>tier - 2</v>
      </c>
      <c r="O1685" s="35" t="str">
        <f>VLOOKUP(A686,'Hospitalisation Details'!A684:M3026,8,FALSE)</f>
        <v>tier - 1</v>
      </c>
      <c r="P1685" s="35" t="str">
        <f>VLOOKUP(A686,'Hospitalisation Details'!A684:M3026,9,FALSE)</f>
        <v>R1024</v>
      </c>
      <c r="Q1685" s="35">
        <f ca="1">VLOOKUP(A1685,'Hospitalisation Details'!A684:M3026,13,FALSE)</f>
        <v>46</v>
      </c>
      <c r="R1685" s="32"/>
    </row>
    <row r="1686" spans="1:18" ht="15.75" x14ac:dyDescent="0.25">
      <c r="A1686" s="42" t="s">
        <v>678</v>
      </c>
      <c r="B1686" s="35" t="str">
        <f>VLOOKUP(A1686,'Customer Names'!A1683:D4018,3,FALSE)</f>
        <v>Palmer</v>
      </c>
      <c r="C1686" s="35">
        <f>VLOOKUP(A1686,'Medical Examinations'!A1684:M4026,2,FALSE)</f>
        <v>33.25</v>
      </c>
      <c r="D1686" s="35">
        <f>VLOOKUP(A1686,'Medical Examinations'!A1684:M4026,3,FALSE)</f>
        <v>5.62</v>
      </c>
      <c r="E1686" s="35" t="str">
        <f>VLOOKUP(A1686,'Medical Examinations'!A1684:M4026,4,FALSE)</f>
        <v>yes</v>
      </c>
      <c r="F1686" s="35" t="str">
        <f>VLOOKUP(A1686,'Medical Examinations'!A1684:M4026,5,FALSE)</f>
        <v>No</v>
      </c>
      <c r="G1686" s="35" t="str">
        <f>VLOOKUP(A1686,'Medical Examinations'!A1684:M4026,6,FALSE)</f>
        <v>No</v>
      </c>
      <c r="H1686" s="35">
        <f>VLOOKUP(A1686,'Medical Examinations'!$A$2:$M$2344,7,FALSE)</f>
        <v>1</v>
      </c>
      <c r="I1686" s="35" t="str">
        <f>VLOOKUP(A1686,'Medical Examinations'!A1684:M4026,8,FALSE)</f>
        <v>No</v>
      </c>
      <c r="J1686" s="35" t="str">
        <f>VLOOKUP(A1686,'Medical Examinations'!A1684:M4026,9,FALSE)</f>
        <v>OBESITY</v>
      </c>
      <c r="K1686" s="35" t="str">
        <f>VLOOKUP(A1686,'Medical Examinations'!A1684:M4026,10,FALSE)</f>
        <v>NORMAL</v>
      </c>
      <c r="L1686" s="47">
        <f>VLOOKUP(A1686,'Hospitalisation Details'!A685:M3027,12,FALSE)</f>
        <v>32465</v>
      </c>
      <c r="M1686" s="34">
        <f>VLOOKUP(A571,'Hospitalisation Details'!A569:M2911,6,FALSE)</f>
        <v>17479.53</v>
      </c>
      <c r="N1686" s="35" t="str">
        <f>VLOOKUP(A675,'Hospitalisation Details'!A673:M3015,7,FALSE)</f>
        <v>tier - 2</v>
      </c>
      <c r="O1686" s="35" t="str">
        <f>VLOOKUP(A687,'Hospitalisation Details'!A685:M3027,8,FALSE)</f>
        <v>tier - 3</v>
      </c>
      <c r="P1686" s="35" t="str">
        <f>VLOOKUP(A687,'Hospitalisation Details'!A685:M3027,9,FALSE)</f>
        <v>R1011</v>
      </c>
      <c r="Q1686" s="35">
        <f ca="1">VLOOKUP(A1686,'Hospitalisation Details'!A685:M3027,13,FALSE)</f>
        <v>36</v>
      </c>
      <c r="R1686" s="32"/>
    </row>
    <row r="1687" spans="1:18" ht="15.75" x14ac:dyDescent="0.25">
      <c r="A1687" s="43" t="s">
        <v>677</v>
      </c>
      <c r="B1687" s="35" t="str">
        <f>VLOOKUP(A1687,'Customer Names'!A1684:D4019,3,FALSE)</f>
        <v>Shen</v>
      </c>
      <c r="C1687" s="35">
        <f>VLOOKUP(A1687,'Medical Examinations'!A1685:M4027,2,FALSE)</f>
        <v>21.37</v>
      </c>
      <c r="D1687" s="35">
        <f>VLOOKUP(A1687,'Medical Examinations'!A1685:M4027,3,FALSE)</f>
        <v>4.54</v>
      </c>
      <c r="E1687" s="35" t="str">
        <f>VLOOKUP(A1687,'Medical Examinations'!A1685:M4027,4,FALSE)</f>
        <v>yes</v>
      </c>
      <c r="F1687" s="35" t="str">
        <f>VLOOKUP(A1687,'Medical Examinations'!A1685:M4027,5,FALSE)</f>
        <v>No</v>
      </c>
      <c r="G1687" s="35" t="str">
        <f>VLOOKUP(A1687,'Medical Examinations'!A1685:M4027,6,FALSE)</f>
        <v>Yes</v>
      </c>
      <c r="H1687" s="35">
        <f>VLOOKUP(A1687,'Medical Examinations'!$A$2:$M$2344,7,FALSE)</f>
        <v>1</v>
      </c>
      <c r="I1687" s="35" t="str">
        <f>VLOOKUP(A1687,'Medical Examinations'!A1685:M4027,8,FALSE)</f>
        <v>No</v>
      </c>
      <c r="J1687" s="35" t="str">
        <f>VLOOKUP(A1687,'Medical Examinations'!A1685:M4027,9,FALSE)</f>
        <v>NORMAL WEIGHT</v>
      </c>
      <c r="K1687" s="35" t="str">
        <f>VLOOKUP(A1687,'Medical Examinations'!A1685:M4027,10,FALSE)</f>
        <v>NORMAL</v>
      </c>
      <c r="L1687" s="47">
        <f>VLOOKUP(A1687,'Hospitalisation Details'!A686:M3028,12,FALSE)</f>
        <v>30592</v>
      </c>
      <c r="M1687" s="34">
        <f>VLOOKUP(A572,'Hospitalisation Details'!A570:M2912,6,FALSE)</f>
        <v>17468.98</v>
      </c>
      <c r="N1687" s="35" t="str">
        <f>VLOOKUP(A676,'Hospitalisation Details'!A674:M3016,7,FALSE)</f>
        <v>tier - 2</v>
      </c>
      <c r="O1687" s="35" t="str">
        <f>VLOOKUP(A688,'Hospitalisation Details'!A686:M3028,8,FALSE)</f>
        <v>tier - 3</v>
      </c>
      <c r="P1687" s="35" t="str">
        <f>VLOOKUP(A688,'Hospitalisation Details'!A686:M3028,9,FALSE)</f>
        <v>R1012</v>
      </c>
      <c r="Q1687" s="35">
        <f ca="1">VLOOKUP(A1687,'Hospitalisation Details'!A686:M3028,13,FALSE)</f>
        <v>41</v>
      </c>
      <c r="R1687" s="32"/>
    </row>
    <row r="1688" spans="1:18" ht="15.75" x14ac:dyDescent="0.25">
      <c r="A1688" s="42" t="s">
        <v>676</v>
      </c>
      <c r="B1688" s="35" t="str">
        <f>VLOOKUP(A1688,'Customer Names'!A1685:D4020,3,FALSE)</f>
        <v>Goldsby</v>
      </c>
      <c r="C1688" s="35">
        <f>VLOOKUP(A1688,'Medical Examinations'!A1686:M4028,2,FALSE)</f>
        <v>34.43</v>
      </c>
      <c r="D1688" s="35">
        <f>VLOOKUP(A1688,'Medical Examinations'!A1686:M4028,3,FALSE)</f>
        <v>8.6199999999999992</v>
      </c>
      <c r="E1688" s="35" t="str">
        <f>VLOOKUP(A1688,'Medical Examinations'!A1686:M4028,4,FALSE)</f>
        <v>yes</v>
      </c>
      <c r="F1688" s="35" t="str">
        <f>VLOOKUP(A1688,'Medical Examinations'!A1686:M4028,5,FALSE)</f>
        <v>No</v>
      </c>
      <c r="G1688" s="35" t="str">
        <f>VLOOKUP(A1688,'Medical Examinations'!A1686:M4028,6,FALSE)</f>
        <v>No</v>
      </c>
      <c r="H1688" s="35">
        <f>VLOOKUP(A1688,'Medical Examinations'!$A$2:$M$2344,7,FALSE)</f>
        <v>1</v>
      </c>
      <c r="I1688" s="35" t="str">
        <f>VLOOKUP(A1688,'Medical Examinations'!A1686:M4028,8,FALSE)</f>
        <v>No</v>
      </c>
      <c r="J1688" s="35" t="str">
        <f>VLOOKUP(A1688,'Medical Examinations'!A1686:M4028,9,FALSE)</f>
        <v>OBESITY</v>
      </c>
      <c r="K1688" s="35" t="str">
        <f>VLOOKUP(A1688,'Medical Examinations'!A1686:M4028,10,FALSE)</f>
        <v>DIABETES</v>
      </c>
      <c r="L1688" s="47">
        <f>VLOOKUP(A1688,'Hospitalisation Details'!A687:M3029,12,FALSE)</f>
        <v>31737</v>
      </c>
      <c r="M1688" s="34">
        <f>VLOOKUP(A573,'Hospitalisation Details'!A571:M2913,6,FALSE)</f>
        <v>17361.77</v>
      </c>
      <c r="N1688" s="35" t="str">
        <f>VLOOKUP(A677,'Hospitalisation Details'!A675:M3017,7,FALSE)</f>
        <v>tier - 2</v>
      </c>
      <c r="O1688" s="35" t="str">
        <f>VLOOKUP(A689,'Hospitalisation Details'!A687:M3029,8,FALSE)</f>
        <v>tier - 2</v>
      </c>
      <c r="P1688" s="35" t="str">
        <f>VLOOKUP(A689,'Hospitalisation Details'!A687:M3029,9,FALSE)</f>
        <v>R1013</v>
      </c>
      <c r="Q1688" s="35">
        <f ca="1">VLOOKUP(A1688,'Hospitalisation Details'!A687:M3029,13,FALSE)</f>
        <v>38</v>
      </c>
      <c r="R1688" s="32"/>
    </row>
    <row r="1689" spans="1:18" ht="15.75" x14ac:dyDescent="0.25">
      <c r="A1689" s="43" t="s">
        <v>675</v>
      </c>
      <c r="B1689" s="35" t="str">
        <f>VLOOKUP(A1689,'Customer Names'!A1686:D4021,3,FALSE)</f>
        <v>Whitney</v>
      </c>
      <c r="C1689" s="35">
        <f>VLOOKUP(A1689,'Medical Examinations'!A1687:M4029,2,FALSE)</f>
        <v>20.86</v>
      </c>
      <c r="D1689" s="35">
        <f>VLOOKUP(A1689,'Medical Examinations'!A1687:M4029,3,FALSE)</f>
        <v>4.3600000000000003</v>
      </c>
      <c r="E1689" s="35" t="str">
        <f>VLOOKUP(A1689,'Medical Examinations'!A1687:M4029,4,FALSE)</f>
        <v>yes</v>
      </c>
      <c r="F1689" s="35" t="str">
        <f>VLOOKUP(A1689,'Medical Examinations'!A1687:M4029,5,FALSE)</f>
        <v>No</v>
      </c>
      <c r="G1689" s="35" t="str">
        <f>VLOOKUP(A1689,'Medical Examinations'!A1687:M4029,6,FALSE)</f>
        <v>No</v>
      </c>
      <c r="H1689" s="35">
        <f>VLOOKUP(A1689,'Medical Examinations'!$A$2:$M$2344,7,FALSE)</f>
        <v>0</v>
      </c>
      <c r="I1689" s="35" t="str">
        <f>VLOOKUP(A1689,'Medical Examinations'!A1687:M4029,8,FALSE)</f>
        <v>No</v>
      </c>
      <c r="J1689" s="35" t="str">
        <f>VLOOKUP(A1689,'Medical Examinations'!A1687:M4029,9,FALSE)</f>
        <v>NORMAL WEIGHT</v>
      </c>
      <c r="K1689" s="35" t="str">
        <f>VLOOKUP(A1689,'Medical Examinations'!A1687:M4029,10,FALSE)</f>
        <v>NORMAL</v>
      </c>
      <c r="L1689" s="47">
        <f>VLOOKUP(A1689,'Hospitalisation Details'!A688:M3030,12,FALSE)</f>
        <v>31295</v>
      </c>
      <c r="M1689" s="34">
        <f>VLOOKUP(A574,'Hospitalisation Details'!A572:M2914,6,FALSE)</f>
        <v>17352.68</v>
      </c>
      <c r="N1689" s="35" t="str">
        <f>VLOOKUP(A678,'Hospitalisation Details'!A676:M3018,7,FALSE)</f>
        <v>tier - 2</v>
      </c>
      <c r="O1689" s="35" t="str">
        <f>VLOOKUP(A690,'Hospitalisation Details'!A688:M3030,8,FALSE)</f>
        <v>tier - 2</v>
      </c>
      <c r="P1689" s="35" t="str">
        <f>VLOOKUP(A690,'Hospitalisation Details'!A688:M3030,9,FALSE)</f>
        <v>R1013</v>
      </c>
      <c r="Q1689" s="35">
        <f ca="1">VLOOKUP(A1689,'Hospitalisation Details'!A688:M3030,13,FALSE)</f>
        <v>39</v>
      </c>
      <c r="R1689" s="32"/>
    </row>
    <row r="1690" spans="1:18" ht="15.75" x14ac:dyDescent="0.25">
      <c r="A1690" s="42" t="s">
        <v>674</v>
      </c>
      <c r="B1690" s="35" t="str">
        <f>VLOOKUP(A1690,'Customer Names'!A1687:D4022,3,FALSE)</f>
        <v>Mahoney</v>
      </c>
      <c r="C1690" s="35">
        <f>VLOOKUP(A1690,'Medical Examinations'!A1688:M4030,2,FALSE)</f>
        <v>18.34</v>
      </c>
      <c r="D1690" s="35">
        <f>VLOOKUP(A1690,'Medical Examinations'!A1688:M4030,3,FALSE)</f>
        <v>10.01</v>
      </c>
      <c r="E1690" s="35" t="str">
        <f>VLOOKUP(A1690,'Medical Examinations'!A1688:M4030,4,FALSE)</f>
        <v>No</v>
      </c>
      <c r="F1690" s="35" t="str">
        <f>VLOOKUP(A1690,'Medical Examinations'!A1688:M4030,5,FALSE)</f>
        <v>No</v>
      </c>
      <c r="G1690" s="35" t="str">
        <f>VLOOKUP(A1690,'Medical Examinations'!A1688:M4030,6,FALSE)</f>
        <v>No</v>
      </c>
      <c r="H1690" s="35">
        <f>VLOOKUP(A1690,'Medical Examinations'!$A$2:$M$2344,7,FALSE)</f>
        <v>0</v>
      </c>
      <c r="I1690" s="35" t="str">
        <f>VLOOKUP(A1690,'Medical Examinations'!A1688:M4030,8,FALSE)</f>
        <v>No</v>
      </c>
      <c r="J1690" s="35" t="str">
        <f>VLOOKUP(A1690,'Medical Examinations'!A1688:M4030,9,FALSE)</f>
        <v>UNDERWEIGHT</v>
      </c>
      <c r="K1690" s="35" t="str">
        <f>VLOOKUP(A1690,'Medical Examinations'!A1688:M4030,10,FALSE)</f>
        <v>DIABETES</v>
      </c>
      <c r="L1690" s="47">
        <f>VLOOKUP(A1690,'Hospitalisation Details'!A689:M3031,12,FALSE)</f>
        <v>27290</v>
      </c>
      <c r="M1690" s="34">
        <f>VLOOKUP(A575,'Hospitalisation Details'!A573:M2915,6,FALSE)</f>
        <v>17337.580000000002</v>
      </c>
      <c r="N1690" s="35" t="str">
        <f>VLOOKUP(A679,'Hospitalisation Details'!A677:M3019,7,FALSE)</f>
        <v>tier - 2</v>
      </c>
      <c r="O1690" s="35" t="str">
        <f>VLOOKUP(A691,'Hospitalisation Details'!A689:M3031,8,FALSE)</f>
        <v>tier - 3</v>
      </c>
      <c r="P1690" s="35" t="str">
        <f>VLOOKUP(A691,'Hospitalisation Details'!A689:M3031,9,FALSE)</f>
        <v>R1012</v>
      </c>
      <c r="Q1690" s="35">
        <f ca="1">VLOOKUP(A1690,'Hospitalisation Details'!A689:M3031,13,FALSE)</f>
        <v>50</v>
      </c>
      <c r="R1690" s="32"/>
    </row>
    <row r="1691" spans="1:18" ht="15.75" x14ac:dyDescent="0.25">
      <c r="A1691" s="43" t="s">
        <v>673</v>
      </c>
      <c r="B1691" s="35" t="str">
        <f>VLOOKUP(A1691,'Customer Names'!A1688:D4023,3,FALSE)</f>
        <v>McCracken</v>
      </c>
      <c r="C1691" s="35">
        <f>VLOOKUP(A1691,'Medical Examinations'!A1689:M4031,2,FALSE)</f>
        <v>34.15</v>
      </c>
      <c r="D1691" s="35">
        <f>VLOOKUP(A1691,'Medical Examinations'!A1689:M4031,3,FALSE)</f>
        <v>5.42</v>
      </c>
      <c r="E1691" s="35" t="str">
        <f>VLOOKUP(A1691,'Medical Examinations'!A1689:M4031,4,FALSE)</f>
        <v>No</v>
      </c>
      <c r="F1691" s="35" t="str">
        <f>VLOOKUP(A1691,'Medical Examinations'!A1689:M4031,5,FALSE)</f>
        <v>No</v>
      </c>
      <c r="G1691" s="35" t="str">
        <f>VLOOKUP(A1691,'Medical Examinations'!A1689:M4031,6,FALSE)</f>
        <v>No</v>
      </c>
      <c r="H1691" s="35">
        <f>VLOOKUP(A1691,'Medical Examinations'!$A$2:$M$2344,7,FALSE)</f>
        <v>0</v>
      </c>
      <c r="I1691" s="35" t="str">
        <f>VLOOKUP(A1691,'Medical Examinations'!A1689:M4031,8,FALSE)</f>
        <v>No</v>
      </c>
      <c r="J1691" s="35" t="str">
        <f>VLOOKUP(A1691,'Medical Examinations'!A1689:M4031,9,FALSE)</f>
        <v>OBESITY</v>
      </c>
      <c r="K1691" s="35" t="str">
        <f>VLOOKUP(A1691,'Medical Examinations'!A1689:M4031,10,FALSE)</f>
        <v>NORMAL</v>
      </c>
      <c r="L1691" s="47">
        <f>VLOOKUP(A1691,'Hospitalisation Details'!A690:M3032,12,FALSE)</f>
        <v>36425</v>
      </c>
      <c r="M1691" s="34">
        <f>VLOOKUP(A576,'Hospitalisation Details'!A574:M2916,6,FALSE)</f>
        <v>17253.43</v>
      </c>
      <c r="N1691" s="35" t="str">
        <f>VLOOKUP(A680,'Hospitalisation Details'!A678:M3020,7,FALSE)</f>
        <v>tier - 2</v>
      </c>
      <c r="O1691" s="35" t="str">
        <f>VLOOKUP(A692,'Hospitalisation Details'!A690:M3032,8,FALSE)</f>
        <v>tier - 3</v>
      </c>
      <c r="P1691" s="35" t="str">
        <f>VLOOKUP(A692,'Hospitalisation Details'!A690:M3032,9,FALSE)</f>
        <v>R1024</v>
      </c>
      <c r="Q1691" s="35">
        <f ca="1">VLOOKUP(A1691,'Hospitalisation Details'!A690:M3032,13,FALSE)</f>
        <v>25</v>
      </c>
      <c r="R1691" s="32"/>
    </row>
    <row r="1692" spans="1:18" ht="15.75" x14ac:dyDescent="0.25">
      <c r="A1692" s="42" t="s">
        <v>672</v>
      </c>
      <c r="B1692" s="35" t="str">
        <f>VLOOKUP(A1692,'Customer Names'!A1689:D4024,3,FALSE)</f>
        <v>Spewak</v>
      </c>
      <c r="C1692" s="35">
        <f>VLOOKUP(A1692,'Medical Examinations'!A1690:M4032,2,FALSE)</f>
        <v>18.350000000000001</v>
      </c>
      <c r="D1692" s="35">
        <f>VLOOKUP(A1692,'Medical Examinations'!A1690:M4032,3,FALSE)</f>
        <v>5.12</v>
      </c>
      <c r="E1692" s="35" t="str">
        <f>VLOOKUP(A1692,'Medical Examinations'!A1690:M4032,4,FALSE)</f>
        <v>No</v>
      </c>
      <c r="F1692" s="35" t="str">
        <f>VLOOKUP(A1692,'Medical Examinations'!A1690:M4032,5,FALSE)</f>
        <v>No</v>
      </c>
      <c r="G1692" s="35" t="str">
        <f>VLOOKUP(A1692,'Medical Examinations'!A1690:M4032,6,FALSE)</f>
        <v>No</v>
      </c>
      <c r="H1692" s="35">
        <f>VLOOKUP(A1692,'Medical Examinations'!$A$2:$M$2344,7,FALSE)</f>
        <v>0</v>
      </c>
      <c r="I1692" s="35" t="str">
        <f>VLOOKUP(A1692,'Medical Examinations'!A1690:M4032,8,FALSE)</f>
        <v>No</v>
      </c>
      <c r="J1692" s="35" t="str">
        <f>VLOOKUP(A1692,'Medical Examinations'!A1690:M4032,9,FALSE)</f>
        <v>UNDERWEIGHT</v>
      </c>
      <c r="K1692" s="35" t="str">
        <f>VLOOKUP(A1692,'Medical Examinations'!A1690:M4032,10,FALSE)</f>
        <v>NORMAL</v>
      </c>
      <c r="L1692" s="47">
        <f>VLOOKUP(A1692,'Hospitalisation Details'!A691:M3033,12,FALSE)</f>
        <v>29562</v>
      </c>
      <c r="M1692" s="34">
        <f>VLOOKUP(A577,'Hospitalisation Details'!A575:M2917,6,FALSE)</f>
        <v>17179.52</v>
      </c>
      <c r="N1692" s="35" t="str">
        <f>VLOOKUP(A681,'Hospitalisation Details'!A679:M3021,7,FALSE)</f>
        <v>tier - 2</v>
      </c>
      <c r="O1692" s="35" t="str">
        <f>VLOOKUP(A693,'Hospitalisation Details'!A691:M3033,8,FALSE)</f>
        <v>tier - 3</v>
      </c>
      <c r="P1692" s="35" t="str">
        <f>VLOOKUP(A693,'Hospitalisation Details'!A691:M3033,9,FALSE)</f>
        <v>R1023</v>
      </c>
      <c r="Q1692" s="35">
        <f ca="1">VLOOKUP(A1692,'Hospitalisation Details'!A691:M3033,13,FALSE)</f>
        <v>44</v>
      </c>
      <c r="R1692" s="32"/>
    </row>
    <row r="1693" spans="1:18" ht="15.75" x14ac:dyDescent="0.25">
      <c r="A1693" s="43" t="s">
        <v>671</v>
      </c>
      <c r="B1693" s="35" t="str">
        <f>VLOOKUP(A1693,'Customer Names'!A1690:D4025,3,FALSE)</f>
        <v>Cottini</v>
      </c>
      <c r="C1693" s="35">
        <f>VLOOKUP(A1693,'Medical Examinations'!A1691:M4033,2,FALSE)</f>
        <v>22.13</v>
      </c>
      <c r="D1693" s="35">
        <f>VLOOKUP(A1693,'Medical Examinations'!A1691:M4033,3,FALSE)</f>
        <v>9.1999999999999993</v>
      </c>
      <c r="E1693" s="35" t="str">
        <f>VLOOKUP(A1693,'Medical Examinations'!A1691:M4033,4,FALSE)</f>
        <v>yes</v>
      </c>
      <c r="F1693" s="35" t="str">
        <f>VLOOKUP(A1693,'Medical Examinations'!A1691:M4033,5,FALSE)</f>
        <v>No</v>
      </c>
      <c r="G1693" s="35" t="str">
        <f>VLOOKUP(A1693,'Medical Examinations'!A1691:M4033,6,FALSE)</f>
        <v>No</v>
      </c>
      <c r="H1693" s="35">
        <f>VLOOKUP(A1693,'Medical Examinations'!$A$2:$M$2344,7,FALSE)</f>
        <v>0</v>
      </c>
      <c r="I1693" s="35" t="str">
        <f>VLOOKUP(A1693,'Medical Examinations'!A1691:M4033,8,FALSE)</f>
        <v>No</v>
      </c>
      <c r="J1693" s="35" t="str">
        <f>VLOOKUP(A1693,'Medical Examinations'!A1691:M4033,9,FALSE)</f>
        <v>NORMAL WEIGHT</v>
      </c>
      <c r="K1693" s="35" t="str">
        <f>VLOOKUP(A1693,'Medical Examinations'!A1691:M4033,10,FALSE)</f>
        <v>DIABETES</v>
      </c>
      <c r="L1693" s="47">
        <f>VLOOKUP(A1693,'Hospitalisation Details'!A692:M3034,12,FALSE)</f>
        <v>29897</v>
      </c>
      <c r="M1693" s="34">
        <f>VLOOKUP(A578,'Hospitalisation Details'!A576:M2918,6,FALSE)</f>
        <v>17178.68</v>
      </c>
      <c r="N1693" s="35" t="str">
        <f>VLOOKUP(A682,'Hospitalisation Details'!A680:M3022,7,FALSE)</f>
        <v>tier - 2</v>
      </c>
      <c r="O1693" s="35" t="str">
        <f>VLOOKUP(A694,'Hospitalisation Details'!A692:M3034,8,FALSE)</f>
        <v>tier - 1</v>
      </c>
      <c r="P1693" s="35" t="str">
        <f>VLOOKUP(A694,'Hospitalisation Details'!A692:M3034,9,FALSE)</f>
        <v>R1024</v>
      </c>
      <c r="Q1693" s="35">
        <f ca="1">VLOOKUP(A1693,'Hospitalisation Details'!A692:M3034,13,FALSE)</f>
        <v>43</v>
      </c>
      <c r="R1693" s="32"/>
    </row>
    <row r="1694" spans="1:18" ht="15.75" x14ac:dyDescent="0.25">
      <c r="A1694" s="42" t="s">
        <v>670</v>
      </c>
      <c r="B1694" s="35" t="str">
        <f>VLOOKUP(A1694,'Customer Names'!A1691:D4026,3,FALSE)</f>
        <v>Findlay</v>
      </c>
      <c r="C1694" s="35">
        <f>VLOOKUP(A1694,'Medical Examinations'!A1692:M4034,2,FALSE)</f>
        <v>22.51</v>
      </c>
      <c r="D1694" s="35">
        <f>VLOOKUP(A1694,'Medical Examinations'!A1692:M4034,3,FALSE)</f>
        <v>6.08</v>
      </c>
      <c r="E1694" s="35" t="str">
        <f>VLOOKUP(A1694,'Medical Examinations'!A1692:M4034,4,FALSE)</f>
        <v>yes</v>
      </c>
      <c r="F1694" s="35" t="str">
        <f>VLOOKUP(A1694,'Medical Examinations'!A1692:M4034,5,FALSE)</f>
        <v>No</v>
      </c>
      <c r="G1694" s="35" t="str">
        <f>VLOOKUP(A1694,'Medical Examinations'!A1692:M4034,6,FALSE)</f>
        <v>No</v>
      </c>
      <c r="H1694" s="35">
        <f>VLOOKUP(A1694,'Medical Examinations'!$A$2:$M$2344,7,FALSE)</f>
        <v>1</v>
      </c>
      <c r="I1694" s="35" t="str">
        <f>VLOOKUP(A1694,'Medical Examinations'!A1692:M4034,8,FALSE)</f>
        <v>No</v>
      </c>
      <c r="J1694" s="35" t="str">
        <f>VLOOKUP(A1694,'Medical Examinations'!A1692:M4034,9,FALSE)</f>
        <v>NORMAL WEIGHT</v>
      </c>
      <c r="K1694" s="35" t="str">
        <f>VLOOKUP(A1694,'Medical Examinations'!A1692:M4034,10,FALSE)</f>
        <v>PREDIABETES</v>
      </c>
      <c r="L1694" s="47">
        <f>VLOOKUP(A1694,'Hospitalisation Details'!A693:M3035,12,FALSE)</f>
        <v>32353</v>
      </c>
      <c r="M1694" s="34">
        <f>VLOOKUP(A579,'Hospitalisation Details'!A577:M2919,6,FALSE)</f>
        <v>17174.52</v>
      </c>
      <c r="N1694" s="35" t="str">
        <f>VLOOKUP(A683,'Hospitalisation Details'!A681:M3023,7,FALSE)</f>
        <v>tier - 2</v>
      </c>
      <c r="O1694" s="35" t="str">
        <f>VLOOKUP(A695,'Hospitalisation Details'!A693:M3035,8,FALSE)</f>
        <v>tier - 2</v>
      </c>
      <c r="P1694" s="35" t="str">
        <f>VLOOKUP(A695,'Hospitalisation Details'!A693:M3035,9,FALSE)</f>
        <v>R1021</v>
      </c>
      <c r="Q1694" s="35">
        <f ca="1">VLOOKUP(A1694,'Hospitalisation Details'!A693:M3035,13,FALSE)</f>
        <v>36</v>
      </c>
      <c r="R1694" s="32"/>
    </row>
    <row r="1695" spans="1:18" ht="15.75" x14ac:dyDescent="0.25">
      <c r="A1695" s="43" t="s">
        <v>669</v>
      </c>
      <c r="B1695" s="35" t="str">
        <f>VLOOKUP(A1695,'Customer Names'!A1692:D4027,3,FALSE)</f>
        <v>Strasburg</v>
      </c>
      <c r="C1695" s="35">
        <f>VLOOKUP(A1695,'Medical Examinations'!A1693:M4035,2,FALSE)</f>
        <v>31</v>
      </c>
      <c r="D1695" s="35">
        <f>VLOOKUP(A1695,'Medical Examinations'!A1693:M4035,3,FALSE)</f>
        <v>4.7699999999999996</v>
      </c>
      <c r="E1695" s="35" t="str">
        <f>VLOOKUP(A1695,'Medical Examinations'!A1693:M4035,4,FALSE)</f>
        <v>No</v>
      </c>
      <c r="F1695" s="35" t="str">
        <f>VLOOKUP(A1695,'Medical Examinations'!A1693:M4035,5,FALSE)</f>
        <v>No</v>
      </c>
      <c r="G1695" s="35" t="str">
        <f>VLOOKUP(A1695,'Medical Examinations'!A1693:M4035,6,FALSE)</f>
        <v>No</v>
      </c>
      <c r="H1695" s="35">
        <f>VLOOKUP(A1695,'Medical Examinations'!$A$2:$M$2344,7,FALSE)</f>
        <v>1</v>
      </c>
      <c r="I1695" s="35" t="str">
        <f>VLOOKUP(A1695,'Medical Examinations'!A1693:M4035,8,FALSE)</f>
        <v>No</v>
      </c>
      <c r="J1695" s="35" t="str">
        <f>VLOOKUP(A1695,'Medical Examinations'!A1693:M4035,9,FALSE)</f>
        <v>OBESITY</v>
      </c>
      <c r="K1695" s="35" t="str">
        <f>VLOOKUP(A1695,'Medical Examinations'!A1693:M4035,10,FALSE)</f>
        <v>NORMAL</v>
      </c>
      <c r="L1695" s="47">
        <f>VLOOKUP(A1695,'Hospitalisation Details'!A694:M3036,12,FALSE)</f>
        <v>30911</v>
      </c>
      <c r="M1695" s="34">
        <f>VLOOKUP(A580,'Hospitalisation Details'!A578:M2920,6,FALSE)</f>
        <v>17172.27</v>
      </c>
      <c r="N1695" s="35" t="str">
        <f>VLOOKUP(A684,'Hospitalisation Details'!A682:M3024,7,FALSE)</f>
        <v>tier - 2</v>
      </c>
      <c r="O1695" s="35" t="str">
        <f>VLOOKUP(A696,'Hospitalisation Details'!A694:M3036,8,FALSE)</f>
        <v>tier - 2</v>
      </c>
      <c r="P1695" s="35" t="str">
        <f>VLOOKUP(A696,'Hospitalisation Details'!A694:M3036,9,FALSE)</f>
        <v>R1026</v>
      </c>
      <c r="Q1695" s="35">
        <f ca="1">VLOOKUP(A1695,'Hospitalisation Details'!A694:M3036,13,FALSE)</f>
        <v>40</v>
      </c>
      <c r="R1695" s="32"/>
    </row>
    <row r="1696" spans="1:18" ht="15.75" x14ac:dyDescent="0.25">
      <c r="A1696" s="42" t="s">
        <v>668</v>
      </c>
      <c r="B1696" s="35" t="str">
        <f>VLOOKUP(A1696,'Customer Names'!A1693:D4028,3,FALSE)</f>
        <v>Adams</v>
      </c>
      <c r="C1696" s="35">
        <f>VLOOKUP(A1696,'Medical Examinations'!A1694:M4036,2,FALSE)</f>
        <v>28.27</v>
      </c>
      <c r="D1696" s="35">
        <f>VLOOKUP(A1696,'Medical Examinations'!A1694:M4036,3,FALSE)</f>
        <v>4.62</v>
      </c>
      <c r="E1696" s="35" t="str">
        <f>VLOOKUP(A1696,'Medical Examinations'!A1694:M4036,4,FALSE)</f>
        <v>No</v>
      </c>
      <c r="F1696" s="35" t="str">
        <f>VLOOKUP(A1696,'Medical Examinations'!A1694:M4036,5,FALSE)</f>
        <v>No</v>
      </c>
      <c r="G1696" s="35" t="str">
        <f>VLOOKUP(A1696,'Medical Examinations'!A1694:M4036,6,FALSE)</f>
        <v>No</v>
      </c>
      <c r="H1696" s="35">
        <f>VLOOKUP(A1696,'Medical Examinations'!$A$2:$M$2344,7,FALSE)</f>
        <v>1</v>
      </c>
      <c r="I1696" s="35" t="str">
        <f>VLOOKUP(A1696,'Medical Examinations'!A1694:M4036,8,FALSE)</f>
        <v>No</v>
      </c>
      <c r="J1696" s="35" t="str">
        <f>VLOOKUP(A1696,'Medical Examinations'!A1694:M4036,9,FALSE)</f>
        <v>OVERWEIGHT</v>
      </c>
      <c r="K1696" s="35" t="str">
        <f>VLOOKUP(A1696,'Medical Examinations'!A1694:M4036,10,FALSE)</f>
        <v>NORMAL</v>
      </c>
      <c r="L1696" s="47">
        <f>VLOOKUP(A1696,'Hospitalisation Details'!A695:M3037,12,FALSE)</f>
        <v>30920</v>
      </c>
      <c r="M1696" s="34">
        <f>VLOOKUP(A581,'Hospitalisation Details'!A579:M2921,6,FALSE)</f>
        <v>17128.43</v>
      </c>
      <c r="N1696" s="35" t="str">
        <f>VLOOKUP(A685,'Hospitalisation Details'!A683:M3025,7,FALSE)</f>
        <v>tier - 2</v>
      </c>
      <c r="O1696" s="35" t="str">
        <f>VLOOKUP(A697,'Hospitalisation Details'!A695:M3037,8,FALSE)</f>
        <v>tier - 1</v>
      </c>
      <c r="P1696" s="35" t="str">
        <f>VLOOKUP(A697,'Hospitalisation Details'!A695:M3037,9,FALSE)</f>
        <v>R1012</v>
      </c>
      <c r="Q1696" s="35">
        <f ca="1">VLOOKUP(A1696,'Hospitalisation Details'!A695:M3037,13,FALSE)</f>
        <v>40</v>
      </c>
      <c r="R1696" s="32"/>
    </row>
    <row r="1697" spans="1:18" ht="15.75" x14ac:dyDescent="0.25">
      <c r="A1697" s="43" t="s">
        <v>667</v>
      </c>
      <c r="B1697" s="35" t="str">
        <f>VLOOKUP(A1697,'Customer Names'!A1694:D4029,3,FALSE)</f>
        <v>Deeter</v>
      </c>
      <c r="C1697" s="35">
        <f>VLOOKUP(A1697,'Medical Examinations'!A1695:M4037,2,FALSE)</f>
        <v>29.92</v>
      </c>
      <c r="D1697" s="35">
        <f>VLOOKUP(A1697,'Medical Examinations'!A1695:M4037,3,FALSE)</f>
        <v>9.07</v>
      </c>
      <c r="E1697" s="35" t="str">
        <f>VLOOKUP(A1697,'Medical Examinations'!A1695:M4037,4,FALSE)</f>
        <v>yes</v>
      </c>
      <c r="F1697" s="35" t="str">
        <f>VLOOKUP(A1697,'Medical Examinations'!A1695:M4037,5,FALSE)</f>
        <v>No</v>
      </c>
      <c r="G1697" s="35" t="str">
        <f>VLOOKUP(A1697,'Medical Examinations'!A1695:M4037,6,FALSE)</f>
        <v>No</v>
      </c>
      <c r="H1697" s="35">
        <f>VLOOKUP(A1697,'Medical Examinations'!$A$2:$M$2344,7,FALSE)</f>
        <v>1</v>
      </c>
      <c r="I1697" s="35" t="str">
        <f>VLOOKUP(A1697,'Medical Examinations'!A1695:M4037,8,FALSE)</f>
        <v>No</v>
      </c>
      <c r="J1697" s="35" t="str">
        <f>VLOOKUP(A1697,'Medical Examinations'!A1695:M4037,9,FALSE)</f>
        <v>OVERWEIGHT</v>
      </c>
      <c r="K1697" s="35" t="str">
        <f>VLOOKUP(A1697,'Medical Examinations'!A1695:M4037,10,FALSE)</f>
        <v>DIABETES</v>
      </c>
      <c r="L1697" s="47">
        <f>VLOOKUP(A1697,'Hospitalisation Details'!A696:M3038,12,FALSE)</f>
        <v>31685</v>
      </c>
      <c r="M1697" s="34">
        <f>VLOOKUP(A582,'Hospitalisation Details'!A580:M2922,6,FALSE)</f>
        <v>17085.27</v>
      </c>
      <c r="N1697" s="35" t="str">
        <f>VLOOKUP(A686,'Hospitalisation Details'!A684:M3026,7,FALSE)</f>
        <v>tier - 2</v>
      </c>
      <c r="O1697" s="35" t="str">
        <f>VLOOKUP(A698,'Hospitalisation Details'!A696:M3038,8,FALSE)</f>
        <v>tier - 3</v>
      </c>
      <c r="P1697" s="35" t="str">
        <f>VLOOKUP(A698,'Hospitalisation Details'!A696:M3038,9,FALSE)</f>
        <v>R1013</v>
      </c>
      <c r="Q1697" s="35">
        <f ca="1">VLOOKUP(A1697,'Hospitalisation Details'!A696:M3038,13,FALSE)</f>
        <v>38</v>
      </c>
      <c r="R1697" s="32"/>
    </row>
    <row r="1698" spans="1:18" ht="15.75" x14ac:dyDescent="0.25">
      <c r="A1698" s="42" t="s">
        <v>666</v>
      </c>
      <c r="B1698" s="35" t="str">
        <f>VLOOKUP(A1698,'Customer Names'!A1695:D4030,3,FALSE)</f>
        <v>Arpin</v>
      </c>
      <c r="C1698" s="35">
        <f>VLOOKUP(A1698,'Medical Examinations'!A1696:M4038,2,FALSE)</f>
        <v>25.9</v>
      </c>
      <c r="D1698" s="35">
        <f>VLOOKUP(A1698,'Medical Examinations'!A1696:M4038,3,FALSE)</f>
        <v>9.1199999999999992</v>
      </c>
      <c r="E1698" s="35" t="str">
        <f>VLOOKUP(A1698,'Medical Examinations'!A1696:M4038,4,FALSE)</f>
        <v>yes</v>
      </c>
      <c r="F1698" s="35" t="str">
        <f>VLOOKUP(A1698,'Medical Examinations'!A1696:M4038,5,FALSE)</f>
        <v>No</v>
      </c>
      <c r="G1698" s="35" t="str">
        <f>VLOOKUP(A1698,'Medical Examinations'!A1696:M4038,6,FALSE)</f>
        <v>No</v>
      </c>
      <c r="H1698" s="35">
        <f>VLOOKUP(A1698,'Medical Examinations'!$A$2:$M$2344,7,FALSE)</f>
        <v>1</v>
      </c>
      <c r="I1698" s="35" t="str">
        <f>VLOOKUP(A1698,'Medical Examinations'!A1696:M4038,8,FALSE)</f>
        <v>No</v>
      </c>
      <c r="J1698" s="35" t="str">
        <f>VLOOKUP(A1698,'Medical Examinations'!A1696:M4038,9,FALSE)</f>
        <v>OVERWEIGHT</v>
      </c>
      <c r="K1698" s="35" t="str">
        <f>VLOOKUP(A1698,'Medical Examinations'!A1696:M4038,10,FALSE)</f>
        <v>DIABETES</v>
      </c>
      <c r="L1698" s="47">
        <f>VLOOKUP(A1698,'Hospitalisation Details'!A697:M3039,12,FALSE)</f>
        <v>31605</v>
      </c>
      <c r="M1698" s="34">
        <f>VLOOKUP(A583,'Hospitalisation Details'!A581:M2923,6,FALSE)</f>
        <v>17081.080000000002</v>
      </c>
      <c r="N1698" s="35" t="str">
        <f>VLOOKUP(A687,'Hospitalisation Details'!A685:M3027,7,FALSE)</f>
        <v>tier - 2</v>
      </c>
      <c r="O1698" s="35" t="str">
        <f>VLOOKUP(A699,'Hospitalisation Details'!A697:M3039,8,FALSE)</f>
        <v>tier - 2</v>
      </c>
      <c r="P1698" s="35" t="str">
        <f>VLOOKUP(A699,'Hospitalisation Details'!A697:M3039,9,FALSE)</f>
        <v>R1016</v>
      </c>
      <c r="Q1698" s="35">
        <f ca="1">VLOOKUP(A1698,'Hospitalisation Details'!A697:M3039,13,FALSE)</f>
        <v>38</v>
      </c>
      <c r="R1698" s="32"/>
    </row>
    <row r="1699" spans="1:18" ht="15.75" x14ac:dyDescent="0.25">
      <c r="A1699" s="43" t="s">
        <v>665</v>
      </c>
      <c r="B1699" s="35" t="str">
        <f>VLOOKUP(A1699,'Customer Names'!A1696:D4031,3,FALSE)</f>
        <v>Schoeneck</v>
      </c>
      <c r="C1699" s="35">
        <f>VLOOKUP(A1699,'Medical Examinations'!A1697:M4039,2,FALSE)</f>
        <v>27.74</v>
      </c>
      <c r="D1699" s="35">
        <f>VLOOKUP(A1699,'Medical Examinations'!A1697:M4039,3,FALSE)</f>
        <v>7.32</v>
      </c>
      <c r="E1699" s="35" t="str">
        <f>VLOOKUP(A1699,'Medical Examinations'!A1697:M4039,4,FALSE)</f>
        <v>yes</v>
      </c>
      <c r="F1699" s="35" t="str">
        <f>VLOOKUP(A1699,'Medical Examinations'!A1697:M4039,5,FALSE)</f>
        <v>No</v>
      </c>
      <c r="G1699" s="35" t="str">
        <f>VLOOKUP(A1699,'Medical Examinations'!A1697:M4039,6,FALSE)</f>
        <v>No</v>
      </c>
      <c r="H1699" s="35">
        <f>VLOOKUP(A1699,'Medical Examinations'!$A$2:$M$2344,7,FALSE)</f>
        <v>1</v>
      </c>
      <c r="I1699" s="35" t="str">
        <f>VLOOKUP(A1699,'Medical Examinations'!A1697:M4039,8,FALSE)</f>
        <v>No</v>
      </c>
      <c r="J1699" s="35" t="str">
        <f>VLOOKUP(A1699,'Medical Examinations'!A1697:M4039,9,FALSE)</f>
        <v>OVERWEIGHT</v>
      </c>
      <c r="K1699" s="35" t="str">
        <f>VLOOKUP(A1699,'Medical Examinations'!A1697:M4039,10,FALSE)</f>
        <v>DIABETES</v>
      </c>
      <c r="L1699" s="47">
        <f>VLOOKUP(A1699,'Hospitalisation Details'!A698:M3040,12,FALSE)</f>
        <v>31748</v>
      </c>
      <c r="M1699" s="34">
        <f>VLOOKUP(A584,'Hospitalisation Details'!A582:M2924,6,FALSE)</f>
        <v>17043.34</v>
      </c>
      <c r="N1699" s="35" t="str">
        <f>VLOOKUP(A688,'Hospitalisation Details'!A686:M3028,7,FALSE)</f>
        <v>tier - 2</v>
      </c>
      <c r="O1699" s="35" t="str">
        <f>VLOOKUP(A700,'Hospitalisation Details'!A698:M3040,8,FALSE)</f>
        <v>tier - 1</v>
      </c>
      <c r="P1699" s="35" t="str">
        <f>VLOOKUP(A700,'Hospitalisation Details'!A698:M3040,9,FALSE)</f>
        <v>R1018</v>
      </c>
      <c r="Q1699" s="35">
        <f ca="1">VLOOKUP(A1699,'Hospitalisation Details'!A698:M3040,13,FALSE)</f>
        <v>38</v>
      </c>
      <c r="R1699" s="32"/>
    </row>
    <row r="1700" spans="1:18" ht="15.75" x14ac:dyDescent="0.25">
      <c r="A1700" s="42" t="s">
        <v>664</v>
      </c>
      <c r="B1700" s="35" t="str">
        <f>VLOOKUP(A1700,'Customer Names'!A1697:D4032,3,FALSE)</f>
        <v>Mueller</v>
      </c>
      <c r="C1700" s="35">
        <f>VLOOKUP(A1700,'Medical Examinations'!A1698:M4040,2,FALSE)</f>
        <v>17.260000000000002</v>
      </c>
      <c r="D1700" s="35">
        <f>VLOOKUP(A1700,'Medical Examinations'!A1698:M4040,3,FALSE)</f>
        <v>11.73</v>
      </c>
      <c r="E1700" s="35" t="str">
        <f>VLOOKUP(A1700,'Medical Examinations'!A1698:M4040,4,FALSE)</f>
        <v>No</v>
      </c>
      <c r="F1700" s="35" t="str">
        <f>VLOOKUP(A1700,'Medical Examinations'!A1698:M4040,5,FALSE)</f>
        <v>No</v>
      </c>
      <c r="G1700" s="35" t="str">
        <f>VLOOKUP(A1700,'Medical Examinations'!A1698:M4040,6,FALSE)</f>
        <v>No</v>
      </c>
      <c r="H1700" s="35">
        <f>VLOOKUP(A1700,'Medical Examinations'!$A$2:$M$2344,7,FALSE)</f>
        <v>2</v>
      </c>
      <c r="I1700" s="35" t="str">
        <f>VLOOKUP(A1700,'Medical Examinations'!A1698:M4040,8,FALSE)</f>
        <v>No</v>
      </c>
      <c r="J1700" s="35" t="str">
        <f>VLOOKUP(A1700,'Medical Examinations'!A1698:M4040,9,FALSE)</f>
        <v>UNDERWEIGHT</v>
      </c>
      <c r="K1700" s="35" t="str">
        <f>VLOOKUP(A1700,'Medical Examinations'!A1698:M4040,10,FALSE)</f>
        <v>DIABETES</v>
      </c>
      <c r="L1700" s="47">
        <f>VLOOKUP(A1700,'Hospitalisation Details'!A699:M3041,12,FALSE)</f>
        <v>26961</v>
      </c>
      <c r="M1700" s="34">
        <f>VLOOKUP(A585,'Hospitalisation Details'!A583:M2925,6,FALSE)</f>
        <v>17016.009999999998</v>
      </c>
      <c r="N1700" s="35" t="str">
        <f>VLOOKUP(A689,'Hospitalisation Details'!A687:M3029,7,FALSE)</f>
        <v>tier - 2</v>
      </c>
      <c r="O1700" s="35" t="str">
        <f>VLOOKUP(A701,'Hospitalisation Details'!A699:M3041,8,FALSE)</f>
        <v>tier - 3</v>
      </c>
      <c r="P1700" s="35" t="str">
        <f>VLOOKUP(A701,'Hospitalisation Details'!A699:M3041,9,FALSE)</f>
        <v>R1024</v>
      </c>
      <c r="Q1700" s="35">
        <f ca="1">VLOOKUP(A1700,'Hospitalisation Details'!A699:M3041,13,FALSE)</f>
        <v>51</v>
      </c>
      <c r="R1700" s="32"/>
    </row>
    <row r="1701" spans="1:18" ht="15.75" x14ac:dyDescent="0.25">
      <c r="A1701" s="43" t="s">
        <v>663</v>
      </c>
      <c r="B1701" s="35" t="str">
        <f>VLOOKUP(A1701,'Customer Names'!A1698:D4033,3,FALSE)</f>
        <v>Willits</v>
      </c>
      <c r="C1701" s="35">
        <f>VLOOKUP(A1701,'Medical Examinations'!A1699:M4041,2,FALSE)</f>
        <v>19.855</v>
      </c>
      <c r="D1701" s="35">
        <f>VLOOKUP(A1701,'Medical Examinations'!A1699:M4041,3,FALSE)</f>
        <v>6.64</v>
      </c>
      <c r="E1701" s="35" t="str">
        <f>VLOOKUP(A1701,'Medical Examinations'!A1699:M4041,4,FALSE)</f>
        <v>yes</v>
      </c>
      <c r="F1701" s="35" t="str">
        <f>VLOOKUP(A1701,'Medical Examinations'!A1699:M4041,5,FALSE)</f>
        <v>No</v>
      </c>
      <c r="G1701" s="35" t="str">
        <f>VLOOKUP(A1701,'Medical Examinations'!A1699:M4041,6,FALSE)</f>
        <v>No</v>
      </c>
      <c r="H1701" s="35">
        <f>VLOOKUP(A1701,'Medical Examinations'!$A$2:$M$2344,7,FALSE)</f>
        <v>1</v>
      </c>
      <c r="I1701" s="35" t="str">
        <f>VLOOKUP(A1701,'Medical Examinations'!A1699:M4041,8,FALSE)</f>
        <v>No</v>
      </c>
      <c r="J1701" s="35" t="str">
        <f>VLOOKUP(A1701,'Medical Examinations'!A1699:M4041,9,FALSE)</f>
        <v>NORMAL WEIGHT</v>
      </c>
      <c r="K1701" s="35" t="str">
        <f>VLOOKUP(A1701,'Medical Examinations'!A1699:M4041,10,FALSE)</f>
        <v>DIABETES</v>
      </c>
      <c r="L1701" s="47">
        <f>VLOOKUP(A1701,'Hospitalisation Details'!A700:M3042,12,FALSE)</f>
        <v>31771</v>
      </c>
      <c r="M1701" s="34">
        <f>VLOOKUP(A586,'Hospitalisation Details'!A584:M2926,6,FALSE)</f>
        <v>16990.55</v>
      </c>
      <c r="N1701" s="35" t="str">
        <f>VLOOKUP(A690,'Hospitalisation Details'!A688:M3030,7,FALSE)</f>
        <v>tier - 2</v>
      </c>
      <c r="O1701" s="35" t="str">
        <f>VLOOKUP(A702,'Hospitalisation Details'!A700:M3042,8,FALSE)</f>
        <v>tier - 2</v>
      </c>
      <c r="P1701" s="35" t="str">
        <f>VLOOKUP(A702,'Hospitalisation Details'!A700:M3042,9,FALSE)</f>
        <v>R1012</v>
      </c>
      <c r="Q1701" s="35">
        <f ca="1">VLOOKUP(A1701,'Hospitalisation Details'!A700:M3042,13,FALSE)</f>
        <v>38</v>
      </c>
      <c r="R1701" s="32"/>
    </row>
    <row r="1702" spans="1:18" ht="15.75" x14ac:dyDescent="0.25">
      <c r="A1702" s="42" t="s">
        <v>662</v>
      </c>
      <c r="B1702" s="35" t="str">
        <f>VLOOKUP(A1702,'Customer Names'!A1699:D4034,3,FALSE)</f>
        <v>Syring</v>
      </c>
      <c r="C1702" s="35">
        <f>VLOOKUP(A1702,'Medical Examinations'!A1700:M4042,2,FALSE)</f>
        <v>41.69</v>
      </c>
      <c r="D1702" s="35">
        <f>VLOOKUP(A1702,'Medical Examinations'!A1700:M4042,3,FALSE)</f>
        <v>5.78</v>
      </c>
      <c r="E1702" s="35" t="str">
        <f>VLOOKUP(A1702,'Medical Examinations'!A1700:M4042,4,FALSE)</f>
        <v>No</v>
      </c>
      <c r="F1702" s="35" t="str">
        <f>VLOOKUP(A1702,'Medical Examinations'!A1700:M4042,5,FALSE)</f>
        <v>No</v>
      </c>
      <c r="G1702" s="35" t="str">
        <f>VLOOKUP(A1702,'Medical Examinations'!A1700:M4042,6,FALSE)</f>
        <v>No</v>
      </c>
      <c r="H1702" s="35">
        <f>VLOOKUP(A1702,'Medical Examinations'!$A$2:$M$2344,7,FALSE)</f>
        <v>0</v>
      </c>
      <c r="I1702" s="35" t="str">
        <f>VLOOKUP(A1702,'Medical Examinations'!A1700:M4042,8,FALSE)</f>
        <v>No</v>
      </c>
      <c r="J1702" s="35" t="str">
        <f>VLOOKUP(A1702,'Medical Examinations'!A1700:M4042,9,FALSE)</f>
        <v>OBESITY</v>
      </c>
      <c r="K1702" s="35" t="str">
        <f>VLOOKUP(A1702,'Medical Examinations'!A1700:M4042,10,FALSE)</f>
        <v>PREDIABETES</v>
      </c>
      <c r="L1702" s="47">
        <f>VLOOKUP(A1702,'Hospitalisation Details'!A701:M3043,12,FALSE)</f>
        <v>30188</v>
      </c>
      <c r="M1702" s="34">
        <f>VLOOKUP(A587,'Hospitalisation Details'!A585:M2927,6,FALSE)</f>
        <v>16921.09</v>
      </c>
      <c r="N1702" s="35" t="str">
        <f>VLOOKUP(A691,'Hospitalisation Details'!A689:M3031,7,FALSE)</f>
        <v>tier - 2</v>
      </c>
      <c r="O1702" s="35" t="str">
        <f>VLOOKUP(A703,'Hospitalisation Details'!A701:M3043,8,FALSE)</f>
        <v>tier - 2</v>
      </c>
      <c r="P1702" s="35" t="str">
        <f>VLOOKUP(A703,'Hospitalisation Details'!A701:M3043,9,FALSE)</f>
        <v>R1011</v>
      </c>
      <c r="Q1702" s="35">
        <f ca="1">VLOOKUP(A1702,'Hospitalisation Details'!A701:M3043,13,FALSE)</f>
        <v>42</v>
      </c>
      <c r="R1702" s="32"/>
    </row>
    <row r="1703" spans="1:18" ht="15.75" x14ac:dyDescent="0.25">
      <c r="A1703" s="43" t="s">
        <v>661</v>
      </c>
      <c r="B1703" s="35" t="str">
        <f>VLOOKUP(A1703,'Customer Names'!A1700:D4035,3,FALSE)</f>
        <v>Strike</v>
      </c>
      <c r="C1703" s="35">
        <f>VLOOKUP(A1703,'Medical Examinations'!A1701:M4043,2,FALSE)</f>
        <v>16.12</v>
      </c>
      <c r="D1703" s="35">
        <f>VLOOKUP(A1703,'Medical Examinations'!A1701:M4043,3,FALSE)</f>
        <v>10.45</v>
      </c>
      <c r="E1703" s="35" t="str">
        <f>VLOOKUP(A1703,'Medical Examinations'!A1701:M4043,4,FALSE)</f>
        <v>No</v>
      </c>
      <c r="F1703" s="35" t="str">
        <f>VLOOKUP(A1703,'Medical Examinations'!A1701:M4043,5,FALSE)</f>
        <v>No</v>
      </c>
      <c r="G1703" s="35" t="str">
        <f>VLOOKUP(A1703,'Medical Examinations'!A1701:M4043,6,FALSE)</f>
        <v>No</v>
      </c>
      <c r="H1703" s="35">
        <f>VLOOKUP(A1703,'Medical Examinations'!$A$2:$M$2344,7,FALSE)</f>
        <v>0</v>
      </c>
      <c r="I1703" s="35" t="str">
        <f>VLOOKUP(A1703,'Medical Examinations'!A1701:M4043,8,FALSE)</f>
        <v>No</v>
      </c>
      <c r="J1703" s="35" t="str">
        <f>VLOOKUP(A1703,'Medical Examinations'!A1701:M4043,9,FALSE)</f>
        <v>UNDERWEIGHT</v>
      </c>
      <c r="K1703" s="35" t="str">
        <f>VLOOKUP(A1703,'Medical Examinations'!A1701:M4043,10,FALSE)</f>
        <v>DIABETES</v>
      </c>
      <c r="L1703" s="47">
        <f>VLOOKUP(A1703,'Hospitalisation Details'!A702:M3044,12,FALSE)</f>
        <v>28649</v>
      </c>
      <c r="M1703" s="34">
        <f>VLOOKUP(A588,'Hospitalisation Details'!A586:M2928,6,FALSE)</f>
        <v>16903.5</v>
      </c>
      <c r="N1703" s="35" t="str">
        <f>VLOOKUP(A692,'Hospitalisation Details'!A690:M3032,7,FALSE)</f>
        <v>tier - 2</v>
      </c>
      <c r="O1703" s="35" t="str">
        <f>VLOOKUP(A704,'Hospitalisation Details'!A702:M3044,8,FALSE)</f>
        <v>tier - 1</v>
      </c>
      <c r="P1703" s="35" t="str">
        <f>VLOOKUP(A704,'Hospitalisation Details'!A702:M3044,9,FALSE)</f>
        <v>R1026</v>
      </c>
      <c r="Q1703" s="35">
        <f ca="1">VLOOKUP(A1703,'Hospitalisation Details'!A702:M3044,13,FALSE)</f>
        <v>46</v>
      </c>
      <c r="R1703" s="32"/>
    </row>
    <row r="1704" spans="1:18" ht="15.75" x14ac:dyDescent="0.25">
      <c r="A1704" s="42" t="s">
        <v>660</v>
      </c>
      <c r="B1704" s="35" t="str">
        <f>VLOOKUP(A1704,'Customer Names'!A1701:D4036,3,FALSE)</f>
        <v>Hennigar</v>
      </c>
      <c r="C1704" s="35">
        <f>VLOOKUP(A1704,'Medical Examinations'!A1702:M4044,2,FALSE)</f>
        <v>37.43</v>
      </c>
      <c r="D1704" s="35">
        <f>VLOOKUP(A1704,'Medical Examinations'!A1702:M4044,3,FALSE)</f>
        <v>4.5199999999999996</v>
      </c>
      <c r="E1704" s="35" t="str">
        <f>VLOOKUP(A1704,'Medical Examinations'!A1702:M4044,4,FALSE)</f>
        <v>No</v>
      </c>
      <c r="F1704" s="35" t="str">
        <f>VLOOKUP(A1704,'Medical Examinations'!A1702:M4044,5,FALSE)</f>
        <v>No</v>
      </c>
      <c r="G1704" s="35" t="str">
        <f>VLOOKUP(A1704,'Medical Examinations'!A1702:M4044,6,FALSE)</f>
        <v>No</v>
      </c>
      <c r="H1704" s="35">
        <f>VLOOKUP(A1704,'Medical Examinations'!$A$2:$M$2344,7,FALSE)</f>
        <v>1</v>
      </c>
      <c r="I1704" s="35" t="str">
        <f>VLOOKUP(A1704,'Medical Examinations'!A1702:M4044,8,FALSE)</f>
        <v>No</v>
      </c>
      <c r="J1704" s="35" t="str">
        <f>VLOOKUP(A1704,'Medical Examinations'!A1702:M4044,9,FALSE)</f>
        <v>OBESITY</v>
      </c>
      <c r="K1704" s="35" t="str">
        <f>VLOOKUP(A1704,'Medical Examinations'!A1702:M4044,10,FALSE)</f>
        <v>NORMAL</v>
      </c>
      <c r="L1704" s="47">
        <f>VLOOKUP(A1704,'Hospitalisation Details'!A703:M3045,12,FALSE)</f>
        <v>33864</v>
      </c>
      <c r="M1704" s="34">
        <f>VLOOKUP(A589,'Hospitalisation Details'!A587:M2929,6,FALSE)</f>
        <v>16884.919999999998</v>
      </c>
      <c r="N1704" s="35" t="str">
        <f>VLOOKUP(A693,'Hospitalisation Details'!A691:M3033,7,FALSE)</f>
        <v>tier - 2</v>
      </c>
      <c r="O1704" s="35" t="str">
        <f>VLOOKUP(A705,'Hospitalisation Details'!A703:M3045,8,FALSE)</f>
        <v>tier - 2</v>
      </c>
      <c r="P1704" s="35" t="str">
        <f>VLOOKUP(A705,'Hospitalisation Details'!A703:M3045,9,FALSE)</f>
        <v>R1012</v>
      </c>
      <c r="Q1704" s="35">
        <f ca="1">VLOOKUP(A1704,'Hospitalisation Details'!A703:M3045,13,FALSE)</f>
        <v>32</v>
      </c>
      <c r="R1704" s="32"/>
    </row>
    <row r="1705" spans="1:18" ht="15.75" x14ac:dyDescent="0.25">
      <c r="A1705" s="43" t="s">
        <v>659</v>
      </c>
      <c r="B1705" s="35" t="str">
        <f>VLOOKUP(A1705,'Customer Names'!A1702:D4037,3,FALSE)</f>
        <v>May</v>
      </c>
      <c r="C1705" s="35">
        <f>VLOOKUP(A1705,'Medical Examinations'!A1703:M4045,2,FALSE)</f>
        <v>31.065000000000001</v>
      </c>
      <c r="D1705" s="35">
        <f>VLOOKUP(A1705,'Medical Examinations'!A1703:M4045,3,FALSE)</f>
        <v>5.71</v>
      </c>
      <c r="E1705" s="35" t="str">
        <f>VLOOKUP(A1705,'Medical Examinations'!A1703:M4045,4,FALSE)</f>
        <v>No</v>
      </c>
      <c r="F1705" s="35" t="str">
        <f>VLOOKUP(A1705,'Medical Examinations'!A1703:M4045,5,FALSE)</f>
        <v>No</v>
      </c>
      <c r="G1705" s="35" t="str">
        <f>VLOOKUP(A1705,'Medical Examinations'!A1703:M4045,6,FALSE)</f>
        <v>No</v>
      </c>
      <c r="H1705" s="35">
        <f>VLOOKUP(A1705,'Medical Examinations'!$A$2:$M$2344,7,FALSE)</f>
        <v>0</v>
      </c>
      <c r="I1705" s="35" t="str">
        <f>VLOOKUP(A1705,'Medical Examinations'!A1703:M4045,8,FALSE)</f>
        <v>No</v>
      </c>
      <c r="J1705" s="35" t="str">
        <f>VLOOKUP(A1705,'Medical Examinations'!A1703:M4045,9,FALSE)</f>
        <v>OBESITY</v>
      </c>
      <c r="K1705" s="35" t="str">
        <f>VLOOKUP(A1705,'Medical Examinations'!A1703:M4045,10,FALSE)</f>
        <v>PREDIABETES</v>
      </c>
      <c r="L1705" s="47">
        <f>VLOOKUP(A1705,'Hospitalisation Details'!A704:M3046,12,FALSE)</f>
        <v>33425</v>
      </c>
      <c r="M1705" s="34">
        <f>VLOOKUP(A590,'Hospitalisation Details'!A588:M2930,6,FALSE)</f>
        <v>16841.32</v>
      </c>
      <c r="N1705" s="35" t="str">
        <f>VLOOKUP(A694,'Hospitalisation Details'!A692:M3034,7,FALSE)</f>
        <v>tier - 2</v>
      </c>
      <c r="O1705" s="35" t="str">
        <f>VLOOKUP(A706,'Hospitalisation Details'!A704:M3046,8,FALSE)</f>
        <v>tier - 3</v>
      </c>
      <c r="P1705" s="35" t="str">
        <f>VLOOKUP(A706,'Hospitalisation Details'!A704:M3046,9,FALSE)</f>
        <v>R1022</v>
      </c>
      <c r="Q1705" s="35">
        <f ca="1">VLOOKUP(A1705,'Hospitalisation Details'!A704:M3046,13,FALSE)</f>
        <v>33</v>
      </c>
      <c r="R1705" s="32"/>
    </row>
    <row r="1706" spans="1:18" ht="15.75" x14ac:dyDescent="0.25">
      <c r="A1706" s="42" t="s">
        <v>658</v>
      </c>
      <c r="B1706" s="35" t="str">
        <f>VLOOKUP(A1706,'Customer Names'!A1703:D4038,3,FALSE)</f>
        <v>Metcalf</v>
      </c>
      <c r="C1706" s="35">
        <f>VLOOKUP(A1706,'Medical Examinations'!A1704:M4046,2,FALSE)</f>
        <v>25.08</v>
      </c>
      <c r="D1706" s="35">
        <f>VLOOKUP(A1706,'Medical Examinations'!A1704:M4046,3,FALSE)</f>
        <v>4.7699999999999996</v>
      </c>
      <c r="E1706" s="35" t="str">
        <f>VLOOKUP(A1706,'Medical Examinations'!A1704:M4046,4,FALSE)</f>
        <v>No</v>
      </c>
      <c r="F1706" s="35" t="str">
        <f>VLOOKUP(A1706,'Medical Examinations'!A1704:M4046,5,FALSE)</f>
        <v>No</v>
      </c>
      <c r="G1706" s="35" t="str">
        <f>VLOOKUP(A1706,'Medical Examinations'!A1704:M4046,6,FALSE)</f>
        <v>No</v>
      </c>
      <c r="H1706" s="35">
        <f>VLOOKUP(A1706,'Medical Examinations'!$A$2:$M$2344,7,FALSE)</f>
        <v>0</v>
      </c>
      <c r="I1706" s="35" t="str">
        <f>VLOOKUP(A1706,'Medical Examinations'!A1704:M4046,8,FALSE)</f>
        <v>No</v>
      </c>
      <c r="J1706" s="35" t="str">
        <f>VLOOKUP(A1706,'Medical Examinations'!A1704:M4046,9,FALSE)</f>
        <v>OVERWEIGHT</v>
      </c>
      <c r="K1706" s="35" t="str">
        <f>VLOOKUP(A1706,'Medical Examinations'!A1704:M4046,10,FALSE)</f>
        <v>NORMAL</v>
      </c>
      <c r="L1706" s="47">
        <f>VLOOKUP(A1706,'Hospitalisation Details'!A705:M3047,12,FALSE)</f>
        <v>30221</v>
      </c>
      <c r="M1706" s="34">
        <f>VLOOKUP(A591,'Hospitalisation Details'!A589:M2931,6,FALSE)</f>
        <v>16796.41</v>
      </c>
      <c r="N1706" s="35" t="str">
        <f>VLOOKUP(A695,'Hospitalisation Details'!A693:M3035,7,FALSE)</f>
        <v>tier - 2</v>
      </c>
      <c r="O1706" s="35" t="str">
        <f>VLOOKUP(A707,'Hospitalisation Details'!A705:M3047,8,FALSE)</f>
        <v>tier - 2</v>
      </c>
      <c r="P1706" s="35" t="str">
        <f>VLOOKUP(A707,'Hospitalisation Details'!A705:M3047,9,FALSE)</f>
        <v>R1011</v>
      </c>
      <c r="Q1706" s="35">
        <f ca="1">VLOOKUP(A1706,'Hospitalisation Details'!A705:M3047,13,FALSE)</f>
        <v>42</v>
      </c>
      <c r="R1706" s="32"/>
    </row>
    <row r="1707" spans="1:18" ht="15.75" x14ac:dyDescent="0.25">
      <c r="A1707" s="43" t="s">
        <v>657</v>
      </c>
      <c r="B1707" s="35" t="str">
        <f>VLOOKUP(A1707,'Customer Names'!A1704:D4039,3,FALSE)</f>
        <v>Tiska</v>
      </c>
      <c r="C1707" s="35">
        <f>VLOOKUP(A1707,'Medical Examinations'!A1705:M4047,2,FALSE)</f>
        <v>15.2</v>
      </c>
      <c r="D1707" s="35">
        <f>VLOOKUP(A1707,'Medical Examinations'!A1705:M4047,3,FALSE)</f>
        <v>7.81</v>
      </c>
      <c r="E1707" s="35" t="str">
        <f>VLOOKUP(A1707,'Medical Examinations'!A1705:M4047,4,FALSE)</f>
        <v>yes</v>
      </c>
      <c r="F1707" s="35" t="str">
        <f>VLOOKUP(A1707,'Medical Examinations'!A1705:M4047,5,FALSE)</f>
        <v>No</v>
      </c>
      <c r="G1707" s="35" t="str">
        <f>VLOOKUP(A1707,'Medical Examinations'!A1705:M4047,6,FALSE)</f>
        <v>No</v>
      </c>
      <c r="H1707" s="35">
        <f>VLOOKUP(A1707,'Medical Examinations'!$A$2:$M$2344,7,FALSE)</f>
        <v>1</v>
      </c>
      <c r="I1707" s="35" t="str">
        <f>VLOOKUP(A1707,'Medical Examinations'!A1705:M4047,8,FALSE)</f>
        <v>No</v>
      </c>
      <c r="J1707" s="35" t="str">
        <f>VLOOKUP(A1707,'Medical Examinations'!A1705:M4047,9,FALSE)</f>
        <v>UNDERWEIGHT</v>
      </c>
      <c r="K1707" s="35" t="str">
        <f>VLOOKUP(A1707,'Medical Examinations'!A1705:M4047,10,FALSE)</f>
        <v>DIABETES</v>
      </c>
      <c r="L1707" s="47">
        <f>VLOOKUP(A1707,'Hospitalisation Details'!A706:M3048,12,FALSE)</f>
        <v>27664</v>
      </c>
      <c r="M1707" s="34">
        <f>VLOOKUP(A592,'Hospitalisation Details'!A590:M2932,6,FALSE)</f>
        <v>16779.400000000001</v>
      </c>
      <c r="N1707" s="35" t="str">
        <f>VLOOKUP(A696,'Hospitalisation Details'!A694:M3036,7,FALSE)</f>
        <v>tier - 2</v>
      </c>
      <c r="O1707" s="35" t="str">
        <f>VLOOKUP(A708,'Hospitalisation Details'!A706:M3048,8,FALSE)</f>
        <v>tier - 3</v>
      </c>
      <c r="P1707" s="35" t="str">
        <f>VLOOKUP(A708,'Hospitalisation Details'!A706:M3048,9,FALSE)</f>
        <v>R1013</v>
      </c>
      <c r="Q1707" s="35">
        <f ca="1">VLOOKUP(A1707,'Hospitalisation Details'!A706:M3048,13,FALSE)</f>
        <v>49</v>
      </c>
      <c r="R1707" s="32"/>
    </row>
    <row r="1708" spans="1:18" ht="15.75" x14ac:dyDescent="0.25">
      <c r="A1708" s="42" t="s">
        <v>656</v>
      </c>
      <c r="B1708" s="35" t="str">
        <f>VLOOKUP(A1708,'Customer Names'!A1705:D4040,3,FALSE)</f>
        <v>McDonough</v>
      </c>
      <c r="C1708" s="35">
        <f>VLOOKUP(A1708,'Medical Examinations'!A1706:M4048,2,FALSE)</f>
        <v>22.34</v>
      </c>
      <c r="D1708" s="35">
        <f>VLOOKUP(A1708,'Medical Examinations'!A1706:M4048,3,FALSE)</f>
        <v>5.19</v>
      </c>
      <c r="E1708" s="35" t="str">
        <f>VLOOKUP(A1708,'Medical Examinations'!A1706:M4048,4,FALSE)</f>
        <v>yes</v>
      </c>
      <c r="F1708" s="35" t="str">
        <f>VLOOKUP(A1708,'Medical Examinations'!A1706:M4048,5,FALSE)</f>
        <v>No</v>
      </c>
      <c r="G1708" s="35" t="str">
        <f>VLOOKUP(A1708,'Medical Examinations'!A1706:M4048,6,FALSE)</f>
        <v>No</v>
      </c>
      <c r="H1708" s="35">
        <f>VLOOKUP(A1708,'Medical Examinations'!$A$2:$M$2344,7,FALSE)</f>
        <v>0</v>
      </c>
      <c r="I1708" s="35" t="str">
        <f>VLOOKUP(A1708,'Medical Examinations'!A1706:M4048,8,FALSE)</f>
        <v>No</v>
      </c>
      <c r="J1708" s="35" t="str">
        <f>VLOOKUP(A1708,'Medical Examinations'!A1706:M4048,9,FALSE)</f>
        <v>NORMAL WEIGHT</v>
      </c>
      <c r="K1708" s="35" t="str">
        <f>VLOOKUP(A1708,'Medical Examinations'!A1706:M4048,10,FALSE)</f>
        <v>NORMAL</v>
      </c>
      <c r="L1708" s="47">
        <f>VLOOKUP(A1708,'Hospitalisation Details'!A707:M3049,12,FALSE)</f>
        <v>31404</v>
      </c>
      <c r="M1708" s="34">
        <f>VLOOKUP(A593,'Hospitalisation Details'!A591:M2933,6,FALSE)</f>
        <v>16776.3</v>
      </c>
      <c r="N1708" s="35" t="str">
        <f>VLOOKUP(A697,'Hospitalisation Details'!A695:M3037,7,FALSE)</f>
        <v>tier - 2</v>
      </c>
      <c r="O1708" s="35" t="str">
        <f>VLOOKUP(A709,'Hospitalisation Details'!A707:M3049,8,FALSE)</f>
        <v>tier - 3</v>
      </c>
      <c r="P1708" s="35" t="str">
        <f>VLOOKUP(A709,'Hospitalisation Details'!A707:M3049,9,FALSE)</f>
        <v>R1012</v>
      </c>
      <c r="Q1708" s="35">
        <f ca="1">VLOOKUP(A1708,'Hospitalisation Details'!A707:M3049,13,FALSE)</f>
        <v>39</v>
      </c>
      <c r="R1708" s="32"/>
    </row>
    <row r="1709" spans="1:18" ht="15.75" x14ac:dyDescent="0.25">
      <c r="A1709" s="43" t="s">
        <v>655</v>
      </c>
      <c r="B1709" s="35" t="str">
        <f>VLOOKUP(A1709,'Customer Names'!A1706:D4041,3,FALSE)</f>
        <v>Fairley</v>
      </c>
      <c r="C1709" s="35">
        <f>VLOOKUP(A1709,'Medical Examinations'!A1707:M4049,2,FALSE)</f>
        <v>40.15</v>
      </c>
      <c r="D1709" s="35">
        <f>VLOOKUP(A1709,'Medical Examinations'!A1707:M4049,3,FALSE)</f>
        <v>5.93</v>
      </c>
      <c r="E1709" s="35" t="str">
        <f>VLOOKUP(A1709,'Medical Examinations'!A1707:M4049,4,FALSE)</f>
        <v>No</v>
      </c>
      <c r="F1709" s="35" t="str">
        <f>VLOOKUP(A1709,'Medical Examinations'!A1707:M4049,5,FALSE)</f>
        <v>No</v>
      </c>
      <c r="G1709" s="35" t="str">
        <f>VLOOKUP(A1709,'Medical Examinations'!A1707:M4049,6,FALSE)</f>
        <v>No</v>
      </c>
      <c r="H1709" s="35">
        <f>VLOOKUP(A1709,'Medical Examinations'!$A$2:$M$2344,7,FALSE)</f>
        <v>1</v>
      </c>
      <c r="I1709" s="35" t="str">
        <f>VLOOKUP(A1709,'Medical Examinations'!A1707:M4049,8,FALSE)</f>
        <v>No</v>
      </c>
      <c r="J1709" s="35" t="str">
        <f>VLOOKUP(A1709,'Medical Examinations'!A1707:M4049,9,FALSE)</f>
        <v>OBESITY</v>
      </c>
      <c r="K1709" s="35" t="str">
        <f>VLOOKUP(A1709,'Medical Examinations'!A1707:M4049,10,FALSE)</f>
        <v>PREDIABETES</v>
      </c>
      <c r="L1709" s="47">
        <f>VLOOKUP(A1709,'Hospitalisation Details'!A708:M3050,12,FALSE)</f>
        <v>30895</v>
      </c>
      <c r="M1709" s="34">
        <f>VLOOKUP(A594,'Hospitalisation Details'!A592:M2934,6,FALSE)</f>
        <v>16770.990000000002</v>
      </c>
      <c r="N1709" s="35" t="str">
        <f>VLOOKUP(A698,'Hospitalisation Details'!A696:M3038,7,FALSE)</f>
        <v>tier - 2</v>
      </c>
      <c r="O1709" s="35" t="str">
        <f>VLOOKUP(A710,'Hospitalisation Details'!A708:M3050,8,FALSE)</f>
        <v>tier - 2</v>
      </c>
      <c r="P1709" s="35" t="str">
        <f>VLOOKUP(A710,'Hospitalisation Details'!A708:M3050,9,FALSE)</f>
        <v>R1024</v>
      </c>
      <c r="Q1709" s="35">
        <f ca="1">VLOOKUP(A1709,'Hospitalisation Details'!A708:M3050,13,FALSE)</f>
        <v>40</v>
      </c>
      <c r="R1709" s="32"/>
    </row>
    <row r="1710" spans="1:18" ht="15.75" x14ac:dyDescent="0.25">
      <c r="A1710" s="42" t="s">
        <v>654</v>
      </c>
      <c r="B1710" s="35" t="str">
        <f>VLOOKUP(A1710,'Customer Names'!A1707:D4042,3,FALSE)</f>
        <v>Barnett</v>
      </c>
      <c r="C1710" s="35">
        <f>VLOOKUP(A1710,'Medical Examinations'!A1708:M4050,2,FALSE)</f>
        <v>37.729999999999997</v>
      </c>
      <c r="D1710" s="35">
        <f>VLOOKUP(A1710,'Medical Examinations'!A1708:M4050,3,FALSE)</f>
        <v>6.29</v>
      </c>
      <c r="E1710" s="35" t="str">
        <f>VLOOKUP(A1710,'Medical Examinations'!A1708:M4050,4,FALSE)</f>
        <v>No</v>
      </c>
      <c r="F1710" s="35" t="str">
        <f>VLOOKUP(A1710,'Medical Examinations'!A1708:M4050,5,FALSE)</f>
        <v>No</v>
      </c>
      <c r="G1710" s="35" t="str">
        <f>VLOOKUP(A1710,'Medical Examinations'!A1708:M4050,6,FALSE)</f>
        <v>No</v>
      </c>
      <c r="H1710" s="35">
        <f>VLOOKUP(A1710,'Medical Examinations'!$A$2:$M$2344,7,FALSE)</f>
        <v>1</v>
      </c>
      <c r="I1710" s="35" t="str">
        <f>VLOOKUP(A1710,'Medical Examinations'!A1708:M4050,8,FALSE)</f>
        <v>No</v>
      </c>
      <c r="J1710" s="35" t="str">
        <f>VLOOKUP(A1710,'Medical Examinations'!A1708:M4050,9,FALSE)</f>
        <v>OBESITY</v>
      </c>
      <c r="K1710" s="35" t="str">
        <f>VLOOKUP(A1710,'Medical Examinations'!A1708:M4050,10,FALSE)</f>
        <v>PREDIABETES</v>
      </c>
      <c r="L1710" s="47">
        <f>VLOOKUP(A1710,'Hospitalisation Details'!A709:M3051,12,FALSE)</f>
        <v>30928</v>
      </c>
      <c r="M1710" s="34">
        <f>VLOOKUP(A595,'Hospitalisation Details'!A593:M2935,6,FALSE)</f>
        <v>16657.72</v>
      </c>
      <c r="N1710" s="35" t="str">
        <f>VLOOKUP(A699,'Hospitalisation Details'!A697:M3039,7,FALSE)</f>
        <v>tier - 2</v>
      </c>
      <c r="O1710" s="35" t="str">
        <f>VLOOKUP(A711,'Hospitalisation Details'!A709:M3051,8,FALSE)</f>
        <v>tier - 2</v>
      </c>
      <c r="P1710" s="35" t="str">
        <f>VLOOKUP(A711,'Hospitalisation Details'!A709:M3051,9,FALSE)</f>
        <v>R1026</v>
      </c>
      <c r="Q1710" s="35">
        <f ca="1">VLOOKUP(A1710,'Hospitalisation Details'!A709:M3051,13,FALSE)</f>
        <v>40</v>
      </c>
      <c r="R1710" s="32"/>
    </row>
    <row r="1711" spans="1:18" ht="15.75" x14ac:dyDescent="0.25">
      <c r="A1711" s="43" t="s">
        <v>653</v>
      </c>
      <c r="B1711" s="35" t="str">
        <f>VLOOKUP(A1711,'Customer Names'!A1708:D4043,3,FALSE)</f>
        <v>Piasta</v>
      </c>
      <c r="C1711" s="35">
        <f>VLOOKUP(A1711,'Medical Examinations'!A1709:M4051,2,FALSE)</f>
        <v>25.35</v>
      </c>
      <c r="D1711" s="35">
        <f>VLOOKUP(A1711,'Medical Examinations'!A1709:M4051,3,FALSE)</f>
        <v>4.9000000000000004</v>
      </c>
      <c r="E1711" s="35" t="str">
        <f>VLOOKUP(A1711,'Medical Examinations'!A1709:M4051,4,FALSE)</f>
        <v>No</v>
      </c>
      <c r="F1711" s="35" t="str">
        <f>VLOOKUP(A1711,'Medical Examinations'!A1709:M4051,5,FALSE)</f>
        <v>No</v>
      </c>
      <c r="G1711" s="35" t="str">
        <f>VLOOKUP(A1711,'Medical Examinations'!A1709:M4051,6,FALSE)</f>
        <v>No</v>
      </c>
      <c r="H1711" s="35">
        <f>VLOOKUP(A1711,'Medical Examinations'!$A$2:$M$2344,7,FALSE)</f>
        <v>0</v>
      </c>
      <c r="I1711" s="35" t="str">
        <f>VLOOKUP(A1711,'Medical Examinations'!A1709:M4051,8,FALSE)</f>
        <v>No</v>
      </c>
      <c r="J1711" s="35" t="str">
        <f>VLOOKUP(A1711,'Medical Examinations'!A1709:M4051,9,FALSE)</f>
        <v>OVERWEIGHT</v>
      </c>
      <c r="K1711" s="35" t="str">
        <f>VLOOKUP(A1711,'Medical Examinations'!A1709:M4051,10,FALSE)</f>
        <v>NORMAL</v>
      </c>
      <c r="L1711" s="47">
        <f>VLOOKUP(A1711,'Hospitalisation Details'!A710:M3052,12,FALSE)</f>
        <v>32818</v>
      </c>
      <c r="M1711" s="34">
        <f>VLOOKUP(A596,'Hospitalisation Details'!A594:M2936,6,FALSE)</f>
        <v>16631.61</v>
      </c>
      <c r="N1711" s="35" t="str">
        <f>VLOOKUP(A700,'Hospitalisation Details'!A698:M3040,7,FALSE)</f>
        <v>tier - 2</v>
      </c>
      <c r="O1711" s="35" t="str">
        <f>VLOOKUP(A712,'Hospitalisation Details'!A710:M3052,8,FALSE)</f>
        <v>tier - 2</v>
      </c>
      <c r="P1711" s="35" t="str">
        <f>VLOOKUP(A712,'Hospitalisation Details'!A710:M3052,9,FALSE)</f>
        <v>R1026</v>
      </c>
      <c r="Q1711" s="35">
        <f ca="1">VLOOKUP(A1711,'Hospitalisation Details'!A710:M3052,13,FALSE)</f>
        <v>35</v>
      </c>
      <c r="R1711" s="32"/>
    </row>
    <row r="1712" spans="1:18" ht="15.75" x14ac:dyDescent="0.25">
      <c r="A1712" s="42" t="s">
        <v>652</v>
      </c>
      <c r="B1712" s="35" t="str">
        <f>VLOOKUP(A1712,'Customer Names'!A1709:D4044,3,FALSE)</f>
        <v>Mueller</v>
      </c>
      <c r="C1712" s="35">
        <f>VLOOKUP(A1712,'Medical Examinations'!A1710:M4052,2,FALSE)</f>
        <v>26.41</v>
      </c>
      <c r="D1712" s="35">
        <f>VLOOKUP(A1712,'Medical Examinations'!A1710:M4052,3,FALSE)</f>
        <v>5.07</v>
      </c>
      <c r="E1712" s="35" t="str">
        <f>VLOOKUP(A1712,'Medical Examinations'!A1710:M4052,4,FALSE)</f>
        <v>yes</v>
      </c>
      <c r="F1712" s="35" t="str">
        <f>VLOOKUP(A1712,'Medical Examinations'!A1710:M4052,5,FALSE)</f>
        <v>No</v>
      </c>
      <c r="G1712" s="35" t="str">
        <f>VLOOKUP(A1712,'Medical Examinations'!A1710:M4052,6,FALSE)</f>
        <v>No</v>
      </c>
      <c r="H1712" s="35">
        <f>VLOOKUP(A1712,'Medical Examinations'!$A$2:$M$2344,7,FALSE)</f>
        <v>1</v>
      </c>
      <c r="I1712" s="35" t="str">
        <f>VLOOKUP(A1712,'Medical Examinations'!A1710:M4052,8,FALSE)</f>
        <v>No</v>
      </c>
      <c r="J1712" s="35" t="str">
        <f>VLOOKUP(A1712,'Medical Examinations'!A1710:M4052,9,FALSE)</f>
        <v>OVERWEIGHT</v>
      </c>
      <c r="K1712" s="35" t="str">
        <f>VLOOKUP(A1712,'Medical Examinations'!A1710:M4052,10,FALSE)</f>
        <v>NORMAL</v>
      </c>
      <c r="L1712" s="47">
        <f>VLOOKUP(A1712,'Hospitalisation Details'!A711:M3053,12,FALSE)</f>
        <v>32363</v>
      </c>
      <c r="M1712" s="34">
        <f>VLOOKUP(A597,'Hospitalisation Details'!A595:M2937,6,FALSE)</f>
        <v>16602.18</v>
      </c>
      <c r="N1712" s="35" t="str">
        <f>VLOOKUP(A701,'Hospitalisation Details'!A699:M3041,7,FALSE)</f>
        <v>tier - 2</v>
      </c>
      <c r="O1712" s="35" t="str">
        <f>VLOOKUP(A713,'Hospitalisation Details'!A711:M3053,8,FALSE)</f>
        <v>tier - 3</v>
      </c>
      <c r="P1712" s="35" t="str">
        <f>VLOOKUP(A713,'Hospitalisation Details'!A711:M3053,9,FALSE)</f>
        <v>R1012</v>
      </c>
      <c r="Q1712" s="35">
        <f ca="1">VLOOKUP(A1712,'Hospitalisation Details'!A711:M3053,13,FALSE)</f>
        <v>36</v>
      </c>
      <c r="R1712" s="32"/>
    </row>
    <row r="1713" spans="1:18" ht="15.75" x14ac:dyDescent="0.25">
      <c r="A1713" s="43" t="s">
        <v>651</v>
      </c>
      <c r="B1713" s="35" t="str">
        <f>VLOOKUP(A1713,'Customer Names'!A1710:D4045,3,FALSE)</f>
        <v>Olsen</v>
      </c>
      <c r="C1713" s="35">
        <f>VLOOKUP(A1713,'Medical Examinations'!A1711:M4053,2,FALSE)</f>
        <v>27.6</v>
      </c>
      <c r="D1713" s="35">
        <f>VLOOKUP(A1713,'Medical Examinations'!A1711:M4053,3,FALSE)</f>
        <v>5.33</v>
      </c>
      <c r="E1713" s="35" t="str">
        <f>VLOOKUP(A1713,'Medical Examinations'!A1711:M4053,4,FALSE)</f>
        <v>No</v>
      </c>
      <c r="F1713" s="35" t="str">
        <f>VLOOKUP(A1713,'Medical Examinations'!A1711:M4053,5,FALSE)</f>
        <v>No</v>
      </c>
      <c r="G1713" s="35" t="str">
        <f>VLOOKUP(A1713,'Medical Examinations'!A1711:M4053,6,FALSE)</f>
        <v>No</v>
      </c>
      <c r="H1713" s="35">
        <f>VLOOKUP(A1713,'Medical Examinations'!$A$2:$M$2344,7,FALSE)</f>
        <v>1</v>
      </c>
      <c r="I1713" s="35" t="str">
        <f>VLOOKUP(A1713,'Medical Examinations'!A1711:M4053,8,FALSE)</f>
        <v>No</v>
      </c>
      <c r="J1713" s="35" t="str">
        <f>VLOOKUP(A1713,'Medical Examinations'!A1711:M4053,9,FALSE)</f>
        <v>OVERWEIGHT</v>
      </c>
      <c r="K1713" s="35" t="str">
        <f>VLOOKUP(A1713,'Medical Examinations'!A1711:M4053,10,FALSE)</f>
        <v>NORMAL</v>
      </c>
      <c r="L1713" s="47">
        <f>VLOOKUP(A1713,'Hospitalisation Details'!A712:M3054,12,FALSE)</f>
        <v>30834</v>
      </c>
      <c r="M1713" s="34">
        <f>VLOOKUP(A598,'Hospitalisation Details'!A596:M2938,6,FALSE)</f>
        <v>16600.16</v>
      </c>
      <c r="N1713" s="35" t="str">
        <f>VLOOKUP(A702,'Hospitalisation Details'!A700:M3042,7,FALSE)</f>
        <v>tier - 2</v>
      </c>
      <c r="O1713" s="35" t="str">
        <f>VLOOKUP(A714,'Hospitalisation Details'!A712:M3054,8,FALSE)</f>
        <v>tier - 1</v>
      </c>
      <c r="P1713" s="35" t="str">
        <f>VLOOKUP(A714,'Hospitalisation Details'!A712:M3054,9,FALSE)</f>
        <v>R1012</v>
      </c>
      <c r="Q1713" s="35">
        <f ca="1">VLOOKUP(A1713,'Hospitalisation Details'!A712:M3054,13,FALSE)</f>
        <v>40</v>
      </c>
      <c r="R1713" s="32"/>
    </row>
    <row r="1714" spans="1:18" ht="15.75" x14ac:dyDescent="0.25">
      <c r="A1714" s="42" t="s">
        <v>650</v>
      </c>
      <c r="B1714" s="35" t="str">
        <f>VLOOKUP(A1714,'Customer Names'!A1711:D4046,3,FALSE)</f>
        <v>De Jesus</v>
      </c>
      <c r="C1714" s="35">
        <f>VLOOKUP(A1714,'Medical Examinations'!A1712:M4054,2,FALSE)</f>
        <v>33.82</v>
      </c>
      <c r="D1714" s="35">
        <f>VLOOKUP(A1714,'Medical Examinations'!A1712:M4054,3,FALSE)</f>
        <v>8.93</v>
      </c>
      <c r="E1714" s="35" t="str">
        <f>VLOOKUP(A1714,'Medical Examinations'!A1712:M4054,4,FALSE)</f>
        <v>yes</v>
      </c>
      <c r="F1714" s="35" t="str">
        <f>VLOOKUP(A1714,'Medical Examinations'!A1712:M4054,5,FALSE)</f>
        <v>No</v>
      </c>
      <c r="G1714" s="35" t="str">
        <f>VLOOKUP(A1714,'Medical Examinations'!A1712:M4054,6,FALSE)</f>
        <v>No</v>
      </c>
      <c r="H1714" s="35">
        <f>VLOOKUP(A1714,'Medical Examinations'!$A$2:$M$2344,7,FALSE)</f>
        <v>1</v>
      </c>
      <c r="I1714" s="35" t="str">
        <f>VLOOKUP(A1714,'Medical Examinations'!A1712:M4054,8,FALSE)</f>
        <v>No</v>
      </c>
      <c r="J1714" s="35" t="str">
        <f>VLOOKUP(A1714,'Medical Examinations'!A1712:M4054,9,FALSE)</f>
        <v>OBESITY</v>
      </c>
      <c r="K1714" s="35" t="str">
        <f>VLOOKUP(A1714,'Medical Examinations'!A1712:M4054,10,FALSE)</f>
        <v>DIABETES</v>
      </c>
      <c r="L1714" s="47">
        <f>VLOOKUP(A1714,'Hospitalisation Details'!A713:M3055,12,FALSE)</f>
        <v>31615</v>
      </c>
      <c r="M1714" s="34">
        <f>VLOOKUP(A599,'Hospitalisation Details'!A597:M2939,6,FALSE)</f>
        <v>16587.96</v>
      </c>
      <c r="N1714" s="35" t="str">
        <f>VLOOKUP(A703,'Hospitalisation Details'!A701:M3043,7,FALSE)</f>
        <v>tier - 2</v>
      </c>
      <c r="O1714" s="35" t="str">
        <f>VLOOKUP(A715,'Hospitalisation Details'!A713:M3055,8,FALSE)</f>
        <v>tier - 1</v>
      </c>
      <c r="P1714" s="35" t="str">
        <f>VLOOKUP(A715,'Hospitalisation Details'!A713:M3055,9,FALSE)</f>
        <v>R1011</v>
      </c>
      <c r="Q1714" s="35">
        <f ca="1">VLOOKUP(A1714,'Hospitalisation Details'!A713:M3055,13,FALSE)</f>
        <v>38</v>
      </c>
      <c r="R1714" s="32"/>
    </row>
    <row r="1715" spans="1:18" ht="15.75" x14ac:dyDescent="0.25">
      <c r="A1715" s="43" t="s">
        <v>649</v>
      </c>
      <c r="B1715" s="35" t="str">
        <f>VLOOKUP(A1715,'Customer Names'!A1712:D4047,3,FALSE)</f>
        <v>Bartus</v>
      </c>
      <c r="C1715" s="35">
        <f>VLOOKUP(A1715,'Medical Examinations'!A1713:M4055,2,FALSE)</f>
        <v>32.9</v>
      </c>
      <c r="D1715" s="35">
        <f>VLOOKUP(A1715,'Medical Examinations'!A1713:M4055,3,FALSE)</f>
        <v>4.3499999999999996</v>
      </c>
      <c r="E1715" s="35" t="str">
        <f>VLOOKUP(A1715,'Medical Examinations'!A1713:M4055,4,FALSE)</f>
        <v>No</v>
      </c>
      <c r="F1715" s="35" t="str">
        <f>VLOOKUP(A1715,'Medical Examinations'!A1713:M4055,5,FALSE)</f>
        <v>No</v>
      </c>
      <c r="G1715" s="35" t="str">
        <f>VLOOKUP(A1715,'Medical Examinations'!A1713:M4055,6,FALSE)</f>
        <v>No</v>
      </c>
      <c r="H1715" s="35">
        <f>VLOOKUP(A1715,'Medical Examinations'!$A$2:$M$2344,7,FALSE)</f>
        <v>0</v>
      </c>
      <c r="I1715" s="35" t="str">
        <f>VLOOKUP(A1715,'Medical Examinations'!A1713:M4055,8,FALSE)</f>
        <v>No</v>
      </c>
      <c r="J1715" s="35" t="str">
        <f>VLOOKUP(A1715,'Medical Examinations'!A1713:M4055,9,FALSE)</f>
        <v>OBESITY</v>
      </c>
      <c r="K1715" s="35" t="str">
        <f>VLOOKUP(A1715,'Medical Examinations'!A1713:M4055,10,FALSE)</f>
        <v>NORMAL</v>
      </c>
      <c r="L1715" s="47">
        <f>VLOOKUP(A1715,'Hospitalisation Details'!A714:M3056,12,FALSE)</f>
        <v>32830</v>
      </c>
      <c r="M1715" s="34">
        <f>VLOOKUP(A600,'Hospitalisation Details'!A598:M2940,6,FALSE)</f>
        <v>16586.5</v>
      </c>
      <c r="N1715" s="35" t="str">
        <f>VLOOKUP(A704,'Hospitalisation Details'!A702:M3044,7,FALSE)</f>
        <v>tier - 2</v>
      </c>
      <c r="O1715" s="35" t="str">
        <f>VLOOKUP(A716,'Hospitalisation Details'!A714:M3056,8,FALSE)</f>
        <v>tier - 2</v>
      </c>
      <c r="P1715" s="35" t="str">
        <f>VLOOKUP(A716,'Hospitalisation Details'!A714:M3056,9,FALSE)</f>
        <v>R1012</v>
      </c>
      <c r="Q1715" s="35">
        <f ca="1">VLOOKUP(A1715,'Hospitalisation Details'!A714:M3056,13,FALSE)</f>
        <v>35</v>
      </c>
      <c r="R1715" s="32"/>
    </row>
    <row r="1716" spans="1:18" ht="15.75" x14ac:dyDescent="0.25">
      <c r="A1716" s="42" t="s">
        <v>648</v>
      </c>
      <c r="B1716" s="35" t="str">
        <f>VLOOKUP(A1716,'Customer Names'!A1713:D4048,3,FALSE)</f>
        <v>Stevens</v>
      </c>
      <c r="C1716" s="35">
        <f>VLOOKUP(A1716,'Medical Examinations'!A1714:M4056,2,FALSE)</f>
        <v>30.875</v>
      </c>
      <c r="D1716" s="35">
        <f>VLOOKUP(A1716,'Medical Examinations'!A1714:M4056,3,FALSE)</f>
        <v>9.5399999999999991</v>
      </c>
      <c r="E1716" s="35" t="str">
        <f>VLOOKUP(A1716,'Medical Examinations'!A1714:M4056,4,FALSE)</f>
        <v>yes</v>
      </c>
      <c r="F1716" s="35" t="str">
        <f>VLOOKUP(A1716,'Medical Examinations'!A1714:M4056,5,FALSE)</f>
        <v>No</v>
      </c>
      <c r="G1716" s="35" t="str">
        <f>VLOOKUP(A1716,'Medical Examinations'!A1714:M4056,6,FALSE)</f>
        <v>No</v>
      </c>
      <c r="H1716" s="35">
        <f>VLOOKUP(A1716,'Medical Examinations'!$A$2:$M$2344,7,FALSE)</f>
        <v>1</v>
      </c>
      <c r="I1716" s="35" t="str">
        <f>VLOOKUP(A1716,'Medical Examinations'!A1714:M4056,8,FALSE)</f>
        <v>No</v>
      </c>
      <c r="J1716" s="35" t="str">
        <f>VLOOKUP(A1716,'Medical Examinations'!A1714:M4056,9,FALSE)</f>
        <v>OBESITY</v>
      </c>
      <c r="K1716" s="35" t="str">
        <f>VLOOKUP(A1716,'Medical Examinations'!A1714:M4056,10,FALSE)</f>
        <v>DIABETES</v>
      </c>
      <c r="L1716" s="47">
        <f>VLOOKUP(A1716,'Hospitalisation Details'!A715:M3057,12,FALSE)</f>
        <v>31564</v>
      </c>
      <c r="M1716" s="34">
        <f>VLOOKUP(A601,'Hospitalisation Details'!A599:M2941,6,FALSE)</f>
        <v>16577.78</v>
      </c>
      <c r="N1716" s="35" t="str">
        <f>VLOOKUP(A705,'Hospitalisation Details'!A703:M3045,7,FALSE)</f>
        <v>tier - 2</v>
      </c>
      <c r="O1716" s="35" t="str">
        <f>VLOOKUP(A717,'Hospitalisation Details'!A715:M3057,8,FALSE)</f>
        <v>tier - 1</v>
      </c>
      <c r="P1716" s="35" t="str">
        <f>VLOOKUP(A717,'Hospitalisation Details'!A715:M3057,9,FALSE)</f>
        <v>R1026</v>
      </c>
      <c r="Q1716" s="35">
        <f ca="1">VLOOKUP(A1716,'Hospitalisation Details'!A715:M3057,13,FALSE)</f>
        <v>38</v>
      </c>
      <c r="R1716" s="32"/>
    </row>
    <row r="1717" spans="1:18" ht="15.75" x14ac:dyDescent="0.25">
      <c r="A1717" s="43" t="s">
        <v>647</v>
      </c>
      <c r="B1717" s="35" t="str">
        <f>VLOOKUP(A1717,'Customer Names'!A1714:D4049,3,FALSE)</f>
        <v>Rich</v>
      </c>
      <c r="C1717" s="35">
        <f>VLOOKUP(A1717,'Medical Examinations'!A1715:M4057,2,FALSE)</f>
        <v>32.64</v>
      </c>
      <c r="D1717" s="35">
        <f>VLOOKUP(A1717,'Medical Examinations'!A1715:M4057,3,FALSE)</f>
        <v>5.91</v>
      </c>
      <c r="E1717" s="35" t="str">
        <f>VLOOKUP(A1717,'Medical Examinations'!A1715:M4057,4,FALSE)</f>
        <v>No</v>
      </c>
      <c r="F1717" s="35" t="str">
        <f>VLOOKUP(A1717,'Medical Examinations'!A1715:M4057,5,FALSE)</f>
        <v>No</v>
      </c>
      <c r="G1717" s="35" t="str">
        <f>VLOOKUP(A1717,'Medical Examinations'!A1715:M4057,6,FALSE)</f>
        <v>No</v>
      </c>
      <c r="H1717" s="35">
        <f>VLOOKUP(A1717,'Medical Examinations'!$A$2:$M$2344,7,FALSE)</f>
        <v>0</v>
      </c>
      <c r="I1717" s="35" t="str">
        <f>VLOOKUP(A1717,'Medical Examinations'!A1715:M4057,8,FALSE)</f>
        <v>No</v>
      </c>
      <c r="J1717" s="35" t="str">
        <f>VLOOKUP(A1717,'Medical Examinations'!A1715:M4057,9,FALSE)</f>
        <v>OBESITY</v>
      </c>
      <c r="K1717" s="35" t="str">
        <f>VLOOKUP(A1717,'Medical Examinations'!A1715:M4057,10,FALSE)</f>
        <v>PREDIABETES</v>
      </c>
      <c r="L1717" s="47">
        <f>VLOOKUP(A1717,'Hospitalisation Details'!A716:M3058,12,FALSE)</f>
        <v>34675</v>
      </c>
      <c r="M1717" s="34">
        <f>VLOOKUP(A602,'Hospitalisation Details'!A600:M2942,6,FALSE)</f>
        <v>16455.71</v>
      </c>
      <c r="N1717" s="35" t="str">
        <f>VLOOKUP(A706,'Hospitalisation Details'!A704:M3046,7,FALSE)</f>
        <v>tier - 2</v>
      </c>
      <c r="O1717" s="35" t="str">
        <f>VLOOKUP(A718,'Hospitalisation Details'!A716:M3058,8,FALSE)</f>
        <v>tier - 1</v>
      </c>
      <c r="P1717" s="35" t="str">
        <f>VLOOKUP(A718,'Hospitalisation Details'!A716:M3058,9,FALSE)</f>
        <v>R1026</v>
      </c>
      <c r="Q1717" s="35">
        <f ca="1">VLOOKUP(A1717,'Hospitalisation Details'!A716:M3058,13,FALSE)</f>
        <v>30</v>
      </c>
      <c r="R1717" s="32"/>
    </row>
    <row r="1718" spans="1:18" ht="15.75" x14ac:dyDescent="0.25">
      <c r="A1718" s="42" t="s">
        <v>646</v>
      </c>
      <c r="B1718" s="35" t="str">
        <f>VLOOKUP(A1718,'Customer Names'!A1715:D4050,3,FALSE)</f>
        <v>Fayter</v>
      </c>
      <c r="C1718" s="35">
        <f>VLOOKUP(A1718,'Medical Examinations'!A1716:M4058,2,FALSE)</f>
        <v>22.135000000000002</v>
      </c>
      <c r="D1718" s="35">
        <f>VLOOKUP(A1718,'Medical Examinations'!A1716:M4058,3,FALSE)</f>
        <v>5.0999999999999996</v>
      </c>
      <c r="E1718" s="35" t="str">
        <f>VLOOKUP(A1718,'Medical Examinations'!A1716:M4058,4,FALSE)</f>
        <v>No</v>
      </c>
      <c r="F1718" s="35" t="str">
        <f>VLOOKUP(A1718,'Medical Examinations'!A1716:M4058,5,FALSE)</f>
        <v>No</v>
      </c>
      <c r="G1718" s="35" t="str">
        <f>VLOOKUP(A1718,'Medical Examinations'!A1716:M4058,6,FALSE)</f>
        <v>No</v>
      </c>
      <c r="H1718" s="35">
        <f>VLOOKUP(A1718,'Medical Examinations'!$A$2:$M$2344,7,FALSE)</f>
        <v>0</v>
      </c>
      <c r="I1718" s="35" t="str">
        <f>VLOOKUP(A1718,'Medical Examinations'!A1716:M4058,8,FALSE)</f>
        <v>No</v>
      </c>
      <c r="J1718" s="35" t="str">
        <f>VLOOKUP(A1718,'Medical Examinations'!A1716:M4058,9,FALSE)</f>
        <v>NORMAL WEIGHT</v>
      </c>
      <c r="K1718" s="35" t="str">
        <f>VLOOKUP(A1718,'Medical Examinations'!A1716:M4058,10,FALSE)</f>
        <v>NORMAL</v>
      </c>
      <c r="L1718" s="47">
        <f>VLOOKUP(A1718,'Hospitalisation Details'!A717:M3059,12,FALSE)</f>
        <v>32819</v>
      </c>
      <c r="M1718" s="34">
        <f>VLOOKUP(A603,'Hospitalisation Details'!A601:M2943,6,FALSE)</f>
        <v>16450.89</v>
      </c>
      <c r="N1718" s="35" t="str">
        <f>VLOOKUP(A707,'Hospitalisation Details'!A705:M3047,7,FALSE)</f>
        <v>tier - 2</v>
      </c>
      <c r="O1718" s="35" t="str">
        <f>VLOOKUP(A719,'Hospitalisation Details'!A717:M3059,8,FALSE)</f>
        <v>tier - 1</v>
      </c>
      <c r="P1718" s="35" t="str">
        <f>VLOOKUP(A719,'Hospitalisation Details'!A717:M3059,9,FALSE)</f>
        <v>R1012</v>
      </c>
      <c r="Q1718" s="35">
        <f ca="1">VLOOKUP(A1718,'Hospitalisation Details'!A717:M3059,13,FALSE)</f>
        <v>35</v>
      </c>
      <c r="R1718" s="32"/>
    </row>
    <row r="1719" spans="1:18" ht="15.75" x14ac:dyDescent="0.25">
      <c r="A1719" s="43" t="s">
        <v>645</v>
      </c>
      <c r="B1719" s="35" t="str">
        <f>VLOOKUP(A1719,'Customer Names'!A1716:D4051,3,FALSE)</f>
        <v>Parise</v>
      </c>
      <c r="C1719" s="35">
        <f>VLOOKUP(A1719,'Medical Examinations'!A1717:M4059,2,FALSE)</f>
        <v>16.53</v>
      </c>
      <c r="D1719" s="35">
        <f>VLOOKUP(A1719,'Medical Examinations'!A1717:M4059,3,FALSE)</f>
        <v>5.08</v>
      </c>
      <c r="E1719" s="35" t="str">
        <f>VLOOKUP(A1719,'Medical Examinations'!A1717:M4059,4,FALSE)</f>
        <v>No</v>
      </c>
      <c r="F1719" s="35" t="str">
        <f>VLOOKUP(A1719,'Medical Examinations'!A1717:M4059,5,FALSE)</f>
        <v>No</v>
      </c>
      <c r="G1719" s="35" t="str">
        <f>VLOOKUP(A1719,'Medical Examinations'!A1717:M4059,6,FALSE)</f>
        <v>No</v>
      </c>
      <c r="H1719" s="35">
        <f>VLOOKUP(A1719,'Medical Examinations'!$A$2:$M$2344,7,FALSE)</f>
        <v>2</v>
      </c>
      <c r="I1719" s="35" t="str">
        <f>VLOOKUP(A1719,'Medical Examinations'!A1717:M4059,8,FALSE)</f>
        <v>No</v>
      </c>
      <c r="J1719" s="35" t="str">
        <f>VLOOKUP(A1719,'Medical Examinations'!A1717:M4059,9,FALSE)</f>
        <v>UNDERWEIGHT</v>
      </c>
      <c r="K1719" s="35" t="str">
        <f>VLOOKUP(A1719,'Medical Examinations'!A1717:M4059,10,FALSE)</f>
        <v>NORMAL</v>
      </c>
      <c r="L1719" s="47">
        <f>VLOOKUP(A1719,'Hospitalisation Details'!A718:M3060,12,FALSE)</f>
        <v>26648</v>
      </c>
      <c r="M1719" s="34">
        <f>VLOOKUP(A604,'Hospitalisation Details'!A602:M2944,6,FALSE)</f>
        <v>16420.490000000002</v>
      </c>
      <c r="N1719" s="35" t="str">
        <f>VLOOKUP(A708,'Hospitalisation Details'!A706:M3048,7,FALSE)</f>
        <v>tier - 2</v>
      </c>
      <c r="O1719" s="35" t="str">
        <f>VLOOKUP(A720,'Hospitalisation Details'!A718:M3060,8,FALSE)</f>
        <v>tier - 3</v>
      </c>
      <c r="P1719" s="35" t="str">
        <f>VLOOKUP(A720,'Hospitalisation Details'!A718:M3060,9,FALSE)</f>
        <v>R1013</v>
      </c>
      <c r="Q1719" s="35">
        <f ca="1">VLOOKUP(A1719,'Hospitalisation Details'!A718:M3060,13,FALSE)</f>
        <v>52</v>
      </c>
      <c r="R1719" s="32"/>
    </row>
    <row r="1720" spans="1:18" ht="15.75" x14ac:dyDescent="0.25">
      <c r="A1720" s="42" t="s">
        <v>644</v>
      </c>
      <c r="B1720" s="35" t="str">
        <f>VLOOKUP(A1720,'Customer Names'!A1717:D4052,3,FALSE)</f>
        <v>Andrew</v>
      </c>
      <c r="C1720" s="35">
        <f>VLOOKUP(A1720,'Medical Examinations'!A1718:M4060,2,FALSE)</f>
        <v>32.774999999999999</v>
      </c>
      <c r="D1720" s="35">
        <f>VLOOKUP(A1720,'Medical Examinations'!A1718:M4060,3,FALSE)</f>
        <v>4.75</v>
      </c>
      <c r="E1720" s="35" t="str">
        <f>VLOOKUP(A1720,'Medical Examinations'!A1718:M4060,4,FALSE)</f>
        <v>No</v>
      </c>
      <c r="F1720" s="35" t="str">
        <f>VLOOKUP(A1720,'Medical Examinations'!A1718:M4060,5,FALSE)</f>
        <v>No</v>
      </c>
      <c r="G1720" s="35" t="str">
        <f>VLOOKUP(A1720,'Medical Examinations'!A1718:M4060,6,FALSE)</f>
        <v>No</v>
      </c>
      <c r="H1720" s="35">
        <f>VLOOKUP(A1720,'Medical Examinations'!$A$2:$M$2344,7,FALSE)</f>
        <v>0</v>
      </c>
      <c r="I1720" s="35" t="str">
        <f>VLOOKUP(A1720,'Medical Examinations'!A1718:M4060,8,FALSE)</f>
        <v>No</v>
      </c>
      <c r="J1720" s="35" t="str">
        <f>VLOOKUP(A1720,'Medical Examinations'!A1718:M4060,9,FALSE)</f>
        <v>OBESITY</v>
      </c>
      <c r="K1720" s="35" t="str">
        <f>VLOOKUP(A1720,'Medical Examinations'!A1718:M4060,10,FALSE)</f>
        <v>NORMAL</v>
      </c>
      <c r="L1720" s="47">
        <f>VLOOKUP(A1720,'Hospitalisation Details'!A719:M3061,12,FALSE)</f>
        <v>33478</v>
      </c>
      <c r="M1720" s="34">
        <f>VLOOKUP(A605,'Hospitalisation Details'!A603:M2945,6,FALSE)</f>
        <v>16351.42</v>
      </c>
      <c r="N1720" s="35" t="str">
        <f>VLOOKUP(A709,'Hospitalisation Details'!A707:M3049,7,FALSE)</f>
        <v>tier - 2</v>
      </c>
      <c r="O1720" s="35" t="str">
        <f>VLOOKUP(A721,'Hospitalisation Details'!A719:M3061,8,FALSE)</f>
        <v>tier - 1</v>
      </c>
      <c r="P1720" s="35" t="str">
        <f>VLOOKUP(A721,'Hospitalisation Details'!A719:M3061,9,FALSE)</f>
        <v>R1012</v>
      </c>
      <c r="Q1720" s="35">
        <f ca="1">VLOOKUP(A1720,'Hospitalisation Details'!A719:M3061,13,FALSE)</f>
        <v>33</v>
      </c>
      <c r="R1720" s="32"/>
    </row>
    <row r="1721" spans="1:18" ht="15.75" x14ac:dyDescent="0.25">
      <c r="A1721" s="43" t="s">
        <v>643</v>
      </c>
      <c r="B1721" s="35" t="str">
        <f>VLOOKUP(A1721,'Customer Names'!A1718:D4053,3,FALSE)</f>
        <v>Gryniewicz</v>
      </c>
      <c r="C1721" s="35">
        <f>VLOOKUP(A1721,'Medical Examinations'!A1719:M4061,2,FALSE)</f>
        <v>30.9</v>
      </c>
      <c r="D1721" s="35">
        <f>VLOOKUP(A1721,'Medical Examinations'!A1719:M4061,3,FALSE)</f>
        <v>6.05</v>
      </c>
      <c r="E1721" s="35" t="str">
        <f>VLOOKUP(A1721,'Medical Examinations'!A1719:M4061,4,FALSE)</f>
        <v>No</v>
      </c>
      <c r="F1721" s="35" t="str">
        <f>VLOOKUP(A1721,'Medical Examinations'!A1719:M4061,5,FALSE)</f>
        <v>No</v>
      </c>
      <c r="G1721" s="35" t="str">
        <f>VLOOKUP(A1721,'Medical Examinations'!A1719:M4061,6,FALSE)</f>
        <v>No</v>
      </c>
      <c r="H1721" s="35">
        <f>VLOOKUP(A1721,'Medical Examinations'!$A$2:$M$2344,7,FALSE)</f>
        <v>1</v>
      </c>
      <c r="I1721" s="35" t="str">
        <f>VLOOKUP(A1721,'Medical Examinations'!A1719:M4061,8,FALSE)</f>
        <v>No</v>
      </c>
      <c r="J1721" s="35" t="str">
        <f>VLOOKUP(A1721,'Medical Examinations'!A1719:M4061,9,FALSE)</f>
        <v>OBESITY</v>
      </c>
      <c r="K1721" s="35" t="str">
        <f>VLOOKUP(A1721,'Medical Examinations'!A1719:M4061,10,FALSE)</f>
        <v>PREDIABETES</v>
      </c>
      <c r="L1721" s="47">
        <f>VLOOKUP(A1721,'Hospitalisation Details'!A720:M3062,12,FALSE)</f>
        <v>33773</v>
      </c>
      <c r="M1721" s="34">
        <f>VLOOKUP(A606,'Hospitalisation Details'!A604:M2946,6,FALSE)</f>
        <v>16311.05</v>
      </c>
      <c r="N1721" s="35" t="str">
        <f>VLOOKUP(A710,'Hospitalisation Details'!A708:M3050,7,FALSE)</f>
        <v>tier - 2</v>
      </c>
      <c r="O1721" s="35" t="str">
        <f>VLOOKUP(A722,'Hospitalisation Details'!A720:M3062,8,FALSE)</f>
        <v>tier - 3</v>
      </c>
      <c r="P1721" s="35" t="str">
        <f>VLOOKUP(A722,'Hospitalisation Details'!A720:M3062,9,FALSE)</f>
        <v>R1023</v>
      </c>
      <c r="Q1721" s="35">
        <f ca="1">VLOOKUP(A1721,'Hospitalisation Details'!A720:M3062,13,FALSE)</f>
        <v>32</v>
      </c>
      <c r="R1721" s="32"/>
    </row>
    <row r="1722" spans="1:18" ht="15.75" x14ac:dyDescent="0.25">
      <c r="A1722" s="42" t="s">
        <v>642</v>
      </c>
      <c r="B1722" s="35" t="str">
        <f>VLOOKUP(A1722,'Customer Names'!A1719:D4054,3,FALSE)</f>
        <v>Panora</v>
      </c>
      <c r="C1722" s="35">
        <f>VLOOKUP(A1722,'Medical Examinations'!A1720:M4062,2,FALSE)</f>
        <v>15.58</v>
      </c>
      <c r="D1722" s="35">
        <f>VLOOKUP(A1722,'Medical Examinations'!A1720:M4062,3,FALSE)</f>
        <v>11.56</v>
      </c>
      <c r="E1722" s="35" t="str">
        <f>VLOOKUP(A1722,'Medical Examinations'!A1720:M4062,4,FALSE)</f>
        <v>No</v>
      </c>
      <c r="F1722" s="35" t="str">
        <f>VLOOKUP(A1722,'Medical Examinations'!A1720:M4062,5,FALSE)</f>
        <v>No</v>
      </c>
      <c r="G1722" s="35" t="str">
        <f>VLOOKUP(A1722,'Medical Examinations'!A1720:M4062,6,FALSE)</f>
        <v>No</v>
      </c>
      <c r="H1722" s="35">
        <f>VLOOKUP(A1722,'Medical Examinations'!$A$2:$M$2344,7,FALSE)</f>
        <v>0</v>
      </c>
      <c r="I1722" s="35" t="str">
        <f>VLOOKUP(A1722,'Medical Examinations'!A1720:M4062,8,FALSE)</f>
        <v>No</v>
      </c>
      <c r="J1722" s="35" t="str">
        <f>VLOOKUP(A1722,'Medical Examinations'!A1720:M4062,9,FALSE)</f>
        <v>UNDERWEIGHT</v>
      </c>
      <c r="K1722" s="35" t="str">
        <f>VLOOKUP(A1722,'Medical Examinations'!A1720:M4062,10,FALSE)</f>
        <v>DIABETES</v>
      </c>
      <c r="L1722" s="47">
        <f>VLOOKUP(A1722,'Hospitalisation Details'!A721:M3063,12,FALSE)</f>
        <v>27274</v>
      </c>
      <c r="M1722" s="34">
        <f>VLOOKUP(A607,'Hospitalisation Details'!A605:M2947,6,FALSE)</f>
        <v>16297.85</v>
      </c>
      <c r="N1722" s="35" t="str">
        <f>VLOOKUP(A711,'Hospitalisation Details'!A709:M3051,7,FALSE)</f>
        <v>tier - 2</v>
      </c>
      <c r="O1722" s="35" t="str">
        <f>VLOOKUP(A723,'Hospitalisation Details'!A721:M3063,8,FALSE)</f>
        <v>tier - 3</v>
      </c>
      <c r="P1722" s="35" t="str">
        <f>VLOOKUP(A723,'Hospitalisation Details'!A721:M3063,9,FALSE)</f>
        <v>R1012</v>
      </c>
      <c r="Q1722" s="35">
        <f ca="1">VLOOKUP(A1722,'Hospitalisation Details'!A721:M3063,13,FALSE)</f>
        <v>50</v>
      </c>
      <c r="R1722" s="32"/>
    </row>
    <row r="1723" spans="1:18" ht="15.75" x14ac:dyDescent="0.25">
      <c r="A1723" s="43" t="s">
        <v>641</v>
      </c>
      <c r="B1723" s="35" t="str">
        <f>VLOOKUP(A1723,'Customer Names'!A1720:D4055,3,FALSE)</f>
        <v>Woodward</v>
      </c>
      <c r="C1723" s="35">
        <f>VLOOKUP(A1723,'Medical Examinations'!A1721:M4063,2,FALSE)</f>
        <v>26.315000000000001</v>
      </c>
      <c r="D1723" s="35">
        <f>VLOOKUP(A1723,'Medical Examinations'!A1721:M4063,3,FALSE)</f>
        <v>5.76</v>
      </c>
      <c r="E1723" s="35" t="str">
        <f>VLOOKUP(A1723,'Medical Examinations'!A1721:M4063,4,FALSE)</f>
        <v>No</v>
      </c>
      <c r="F1723" s="35" t="str">
        <f>VLOOKUP(A1723,'Medical Examinations'!A1721:M4063,5,FALSE)</f>
        <v>No</v>
      </c>
      <c r="G1723" s="35" t="str">
        <f>VLOOKUP(A1723,'Medical Examinations'!A1721:M4063,6,FALSE)</f>
        <v>No</v>
      </c>
      <c r="H1723" s="35">
        <f>VLOOKUP(A1723,'Medical Examinations'!$A$2:$M$2344,7,FALSE)</f>
        <v>0</v>
      </c>
      <c r="I1723" s="35" t="str">
        <f>VLOOKUP(A1723,'Medical Examinations'!A1721:M4063,8,FALSE)</f>
        <v>No</v>
      </c>
      <c r="J1723" s="35" t="str">
        <f>VLOOKUP(A1723,'Medical Examinations'!A1721:M4063,9,FALSE)</f>
        <v>OVERWEIGHT</v>
      </c>
      <c r="K1723" s="35" t="str">
        <f>VLOOKUP(A1723,'Medical Examinations'!A1721:M4063,10,FALSE)</f>
        <v>PREDIABETES</v>
      </c>
      <c r="L1723" s="47">
        <f>VLOOKUP(A1723,'Hospitalisation Details'!A722:M3064,12,FALSE)</f>
        <v>34651</v>
      </c>
      <c r="M1723" s="34">
        <f>VLOOKUP(A608,'Hospitalisation Details'!A606:M2948,6,FALSE)</f>
        <v>16267.32</v>
      </c>
      <c r="N1723" s="35" t="str">
        <f>VLOOKUP(A712,'Hospitalisation Details'!A710:M3052,7,FALSE)</f>
        <v>tier - 2</v>
      </c>
      <c r="O1723" s="35" t="str">
        <f>VLOOKUP(A724,'Hospitalisation Details'!A722:M3064,8,FALSE)</f>
        <v>tier - 3</v>
      </c>
      <c r="P1723" s="35" t="str">
        <f>VLOOKUP(A724,'Hospitalisation Details'!A722:M3064,9,FALSE)</f>
        <v>R1024</v>
      </c>
      <c r="Q1723" s="35">
        <f ca="1">VLOOKUP(A1723,'Hospitalisation Details'!A722:M3064,13,FALSE)</f>
        <v>30</v>
      </c>
      <c r="R1723" s="32"/>
    </row>
    <row r="1724" spans="1:18" ht="15.75" x14ac:dyDescent="0.25">
      <c r="A1724" s="42" t="s">
        <v>640</v>
      </c>
      <c r="B1724" s="35" t="str">
        <f>VLOOKUP(A1724,'Customer Names'!A1721:D4056,3,FALSE)</f>
        <v>Lambe</v>
      </c>
      <c r="C1724" s="35">
        <f>VLOOKUP(A1724,'Medical Examinations'!A1722:M4064,2,FALSE)</f>
        <v>35.61</v>
      </c>
      <c r="D1724" s="35">
        <f>VLOOKUP(A1724,'Medical Examinations'!A1722:M4064,3,FALSE)</f>
        <v>5.65</v>
      </c>
      <c r="E1724" s="35" t="str">
        <f>VLOOKUP(A1724,'Medical Examinations'!A1722:M4064,4,FALSE)</f>
        <v>No</v>
      </c>
      <c r="F1724" s="35" t="str">
        <f>VLOOKUP(A1724,'Medical Examinations'!A1722:M4064,5,FALSE)</f>
        <v>yes</v>
      </c>
      <c r="G1724" s="35" t="str">
        <f>VLOOKUP(A1724,'Medical Examinations'!A1722:M4064,6,FALSE)</f>
        <v>No</v>
      </c>
      <c r="H1724" s="35">
        <f>VLOOKUP(A1724,'Medical Examinations'!$A$2:$M$2344,7,FALSE)</f>
        <v>1</v>
      </c>
      <c r="I1724" s="35" t="str">
        <f>VLOOKUP(A1724,'Medical Examinations'!A1722:M4064,8,FALSE)</f>
        <v>No</v>
      </c>
      <c r="J1724" s="35" t="str">
        <f>VLOOKUP(A1724,'Medical Examinations'!A1722:M4064,9,FALSE)</f>
        <v>OBESITY</v>
      </c>
      <c r="K1724" s="35" t="str">
        <f>VLOOKUP(A1724,'Medical Examinations'!A1722:M4064,10,FALSE)</f>
        <v>NORMAL</v>
      </c>
      <c r="L1724" s="47">
        <f>VLOOKUP(A1724,'Hospitalisation Details'!A723:M3065,12,FALSE)</f>
        <v>36778</v>
      </c>
      <c r="M1724" s="34">
        <f>VLOOKUP(A609,'Hospitalisation Details'!A607:M2949,6,FALSE)</f>
        <v>16232.85</v>
      </c>
      <c r="N1724" s="35" t="str">
        <f>VLOOKUP(A713,'Hospitalisation Details'!A711:M3053,7,FALSE)</f>
        <v>tier - 2</v>
      </c>
      <c r="O1724" s="35" t="str">
        <f>VLOOKUP(A725,'Hospitalisation Details'!A723:M3065,8,FALSE)</f>
        <v>tier - 3</v>
      </c>
      <c r="P1724" s="35" t="str">
        <f>VLOOKUP(A725,'Hospitalisation Details'!A723:M3065,9,FALSE)</f>
        <v>R1011</v>
      </c>
      <c r="Q1724" s="35">
        <f ca="1">VLOOKUP(A1724,'Hospitalisation Details'!A723:M3065,13,FALSE)</f>
        <v>24</v>
      </c>
      <c r="R1724" s="32"/>
    </row>
    <row r="1725" spans="1:18" ht="15.75" x14ac:dyDescent="0.25">
      <c r="A1725" s="43" t="s">
        <v>639</v>
      </c>
      <c r="B1725" s="35" t="str">
        <f>VLOOKUP(A1725,'Customer Names'!A1722:D4057,3,FALSE)</f>
        <v>Casto</v>
      </c>
      <c r="C1725" s="35">
        <f>VLOOKUP(A1725,'Medical Examinations'!A1723:M4065,2,FALSE)</f>
        <v>37.56</v>
      </c>
      <c r="D1725" s="35">
        <f>VLOOKUP(A1725,'Medical Examinations'!A1723:M4065,3,FALSE)</f>
        <v>5.88</v>
      </c>
      <c r="E1725" s="35" t="str">
        <f>VLOOKUP(A1725,'Medical Examinations'!A1723:M4065,4,FALSE)</f>
        <v>No</v>
      </c>
      <c r="F1725" s="35" t="str">
        <f>VLOOKUP(A1725,'Medical Examinations'!A1723:M4065,5,FALSE)</f>
        <v>yes</v>
      </c>
      <c r="G1725" s="35" t="str">
        <f>VLOOKUP(A1725,'Medical Examinations'!A1723:M4065,6,FALSE)</f>
        <v>No</v>
      </c>
      <c r="H1725" s="35">
        <f>VLOOKUP(A1725,'Medical Examinations'!$A$2:$M$2344,7,FALSE)</f>
        <v>1</v>
      </c>
      <c r="I1725" s="35" t="str">
        <f>VLOOKUP(A1725,'Medical Examinations'!A1723:M4065,8,FALSE)</f>
        <v>No</v>
      </c>
      <c r="J1725" s="35" t="str">
        <f>VLOOKUP(A1725,'Medical Examinations'!A1723:M4065,9,FALSE)</f>
        <v>OBESITY</v>
      </c>
      <c r="K1725" s="35" t="str">
        <f>VLOOKUP(A1725,'Medical Examinations'!A1723:M4065,10,FALSE)</f>
        <v>PREDIABETES</v>
      </c>
      <c r="L1725" s="47">
        <f>VLOOKUP(A1725,'Hospitalisation Details'!A724:M3066,12,FALSE)</f>
        <v>38221</v>
      </c>
      <c r="M1725" s="34">
        <f>VLOOKUP(A610,'Hospitalisation Details'!A608:M2950,6,FALSE)</f>
        <v>16205.88</v>
      </c>
      <c r="N1725" s="35" t="str">
        <f>VLOOKUP(A714,'Hospitalisation Details'!A712:M3054,7,FALSE)</f>
        <v>tier - 2</v>
      </c>
      <c r="O1725" s="35" t="str">
        <f>VLOOKUP(A726,'Hospitalisation Details'!A724:M3066,8,FALSE)</f>
        <v>tier - 2</v>
      </c>
      <c r="P1725" s="35" t="str">
        <f>VLOOKUP(A726,'Hospitalisation Details'!A724:M3066,9,FALSE)</f>
        <v>R1013</v>
      </c>
      <c r="Q1725" s="35">
        <f ca="1">VLOOKUP(A1725,'Hospitalisation Details'!A724:M3066,13,FALSE)</f>
        <v>20</v>
      </c>
      <c r="R1725" s="32"/>
    </row>
    <row r="1726" spans="1:18" ht="15.75" x14ac:dyDescent="0.25">
      <c r="A1726" s="42" t="s">
        <v>638</v>
      </c>
      <c r="B1726" s="35" t="str">
        <f>VLOOKUP(A1726,'Customer Names'!A1723:D4058,3,FALSE)</f>
        <v>Martelli</v>
      </c>
      <c r="C1726" s="35">
        <f>VLOOKUP(A1726,'Medical Examinations'!A1724:M4066,2,FALSE)</f>
        <v>15.49</v>
      </c>
      <c r="D1726" s="35">
        <f>VLOOKUP(A1726,'Medical Examinations'!A1724:M4066,3,FALSE)</f>
        <v>9.6</v>
      </c>
      <c r="E1726" s="35" t="str">
        <f>VLOOKUP(A1726,'Medical Examinations'!A1724:M4066,4,FALSE)</f>
        <v>No</v>
      </c>
      <c r="F1726" s="35" t="str">
        <f>VLOOKUP(A1726,'Medical Examinations'!A1724:M4066,5,FALSE)</f>
        <v>No</v>
      </c>
      <c r="G1726" s="35" t="str">
        <f>VLOOKUP(A1726,'Medical Examinations'!A1724:M4066,6,FALSE)</f>
        <v>No</v>
      </c>
      <c r="H1726" s="35">
        <f>VLOOKUP(A1726,'Medical Examinations'!$A$2:$M$2344,7,FALSE)</f>
        <v>0</v>
      </c>
      <c r="I1726" s="35" t="str">
        <f>VLOOKUP(A1726,'Medical Examinations'!A1724:M4066,8,FALSE)</f>
        <v>No</v>
      </c>
      <c r="J1726" s="35" t="str">
        <f>VLOOKUP(A1726,'Medical Examinations'!A1724:M4066,9,FALSE)</f>
        <v>UNDERWEIGHT</v>
      </c>
      <c r="K1726" s="35" t="str">
        <f>VLOOKUP(A1726,'Medical Examinations'!A1724:M4066,10,FALSE)</f>
        <v>DIABETES</v>
      </c>
      <c r="L1726" s="47">
        <f>VLOOKUP(A1726,'Hospitalisation Details'!A725:M3067,12,FALSE)</f>
        <v>27345</v>
      </c>
      <c r="M1726" s="34">
        <f>VLOOKUP(A611,'Hospitalisation Details'!A609:M2951,6,FALSE)</f>
        <v>16199.1</v>
      </c>
      <c r="N1726" s="35" t="str">
        <f>VLOOKUP(A715,'Hospitalisation Details'!A713:M3055,7,FALSE)</f>
        <v>tier - 2</v>
      </c>
      <c r="O1726" s="35" t="str">
        <f>VLOOKUP(A727,'Hospitalisation Details'!A725:M3067,8,FALSE)</f>
        <v>tier - 1</v>
      </c>
      <c r="P1726" s="35" t="str">
        <f>VLOOKUP(A727,'Hospitalisation Details'!A725:M3067,9,FALSE)</f>
        <v>R1013</v>
      </c>
      <c r="Q1726" s="35">
        <f ca="1">VLOOKUP(A1726,'Hospitalisation Details'!A725:M3067,13,FALSE)</f>
        <v>50</v>
      </c>
      <c r="R1726" s="32"/>
    </row>
    <row r="1727" spans="1:18" ht="15.75" x14ac:dyDescent="0.25">
      <c r="A1727" s="43" t="s">
        <v>637</v>
      </c>
      <c r="B1727" s="35" t="str">
        <f>VLOOKUP(A1727,'Customer Names'!A1724:D4059,3,FALSE)</f>
        <v>Naskret</v>
      </c>
      <c r="C1727" s="35">
        <f>VLOOKUP(A1727,'Medical Examinations'!A1725:M4067,2,FALSE)</f>
        <v>23.48</v>
      </c>
      <c r="D1727" s="35">
        <f>VLOOKUP(A1727,'Medical Examinations'!A1725:M4067,3,FALSE)</f>
        <v>6.24</v>
      </c>
      <c r="E1727" s="35" t="str">
        <f>VLOOKUP(A1727,'Medical Examinations'!A1725:M4067,4,FALSE)</f>
        <v>No</v>
      </c>
      <c r="F1727" s="35" t="str">
        <f>VLOOKUP(A1727,'Medical Examinations'!A1725:M4067,5,FALSE)</f>
        <v>No</v>
      </c>
      <c r="G1727" s="35" t="str">
        <f>VLOOKUP(A1727,'Medical Examinations'!A1725:M4067,6,FALSE)</f>
        <v>No</v>
      </c>
      <c r="H1727" s="35">
        <f>VLOOKUP(A1727,'Medical Examinations'!$A$2:$M$2344,7,FALSE)</f>
        <v>1</v>
      </c>
      <c r="I1727" s="35" t="str">
        <f>VLOOKUP(A1727,'Medical Examinations'!A1725:M4067,8,FALSE)</f>
        <v>No</v>
      </c>
      <c r="J1727" s="35" t="str">
        <f>VLOOKUP(A1727,'Medical Examinations'!A1725:M4067,9,FALSE)</f>
        <v>NORMAL WEIGHT</v>
      </c>
      <c r="K1727" s="35" t="str">
        <f>VLOOKUP(A1727,'Medical Examinations'!A1725:M4067,10,FALSE)</f>
        <v>PREDIABETES</v>
      </c>
      <c r="L1727" s="47">
        <f>VLOOKUP(A1727,'Hospitalisation Details'!A726:M3068,12,FALSE)</f>
        <v>32021</v>
      </c>
      <c r="M1727" s="34">
        <f>VLOOKUP(A612,'Hospitalisation Details'!A610:M2952,6,FALSE)</f>
        <v>16190.97</v>
      </c>
      <c r="N1727" s="35" t="str">
        <f>VLOOKUP(A716,'Hospitalisation Details'!A714:M3056,7,FALSE)</f>
        <v>tier - 2</v>
      </c>
      <c r="O1727" s="35" t="str">
        <f>VLOOKUP(A728,'Hospitalisation Details'!A726:M3068,8,FALSE)</f>
        <v>tier - 1</v>
      </c>
      <c r="P1727" s="35" t="str">
        <f>VLOOKUP(A728,'Hospitalisation Details'!A726:M3068,9,FALSE)</f>
        <v>R1016</v>
      </c>
      <c r="Q1727" s="35">
        <f ca="1">VLOOKUP(A1727,'Hospitalisation Details'!A726:M3068,13,FALSE)</f>
        <v>37</v>
      </c>
      <c r="R1727" s="32"/>
    </row>
    <row r="1728" spans="1:18" ht="15.75" x14ac:dyDescent="0.25">
      <c r="A1728" s="42" t="s">
        <v>636</v>
      </c>
      <c r="B1728" s="35" t="str">
        <f>VLOOKUP(A1728,'Customer Names'!A1725:D4060,3,FALSE)</f>
        <v>Morgan</v>
      </c>
      <c r="C1728" s="35">
        <f>VLOOKUP(A1728,'Medical Examinations'!A1726:M4068,2,FALSE)</f>
        <v>30.02</v>
      </c>
      <c r="D1728" s="35">
        <f>VLOOKUP(A1728,'Medical Examinations'!A1726:M4068,3,FALSE)</f>
        <v>7.63</v>
      </c>
      <c r="E1728" s="35" t="str">
        <f>VLOOKUP(A1728,'Medical Examinations'!A1726:M4068,4,FALSE)</f>
        <v>yes</v>
      </c>
      <c r="F1728" s="35" t="str">
        <f>VLOOKUP(A1728,'Medical Examinations'!A1726:M4068,5,FALSE)</f>
        <v>No</v>
      </c>
      <c r="G1728" s="35" t="str">
        <f>VLOOKUP(A1728,'Medical Examinations'!A1726:M4068,6,FALSE)</f>
        <v>No</v>
      </c>
      <c r="H1728" s="35">
        <f>VLOOKUP(A1728,'Medical Examinations'!$A$2:$M$2344,7,FALSE)</f>
        <v>1</v>
      </c>
      <c r="I1728" s="35" t="str">
        <f>VLOOKUP(A1728,'Medical Examinations'!A1726:M4068,8,FALSE)</f>
        <v>No</v>
      </c>
      <c r="J1728" s="35" t="str">
        <f>VLOOKUP(A1728,'Medical Examinations'!A1726:M4068,9,FALSE)</f>
        <v>OBESITY</v>
      </c>
      <c r="K1728" s="35" t="str">
        <f>VLOOKUP(A1728,'Medical Examinations'!A1726:M4068,10,FALSE)</f>
        <v>DIABETES</v>
      </c>
      <c r="L1728" s="47">
        <f>VLOOKUP(A1728,'Hospitalisation Details'!A727:M3069,12,FALSE)</f>
        <v>31705</v>
      </c>
      <c r="M1728" s="34">
        <f>VLOOKUP(A613,'Hospitalisation Details'!A611:M2953,6,FALSE)</f>
        <v>16152.04</v>
      </c>
      <c r="N1728" s="35" t="str">
        <f>VLOOKUP(A717,'Hospitalisation Details'!A715:M3057,7,FALSE)</f>
        <v>tier - 2</v>
      </c>
      <c r="O1728" s="35" t="str">
        <f>VLOOKUP(A729,'Hospitalisation Details'!A727:M3069,8,FALSE)</f>
        <v>tier - 1</v>
      </c>
      <c r="P1728" s="35" t="str">
        <f>VLOOKUP(A729,'Hospitalisation Details'!A727:M3069,9,FALSE)</f>
        <v>R1023</v>
      </c>
      <c r="Q1728" s="35">
        <f ca="1">VLOOKUP(A1728,'Hospitalisation Details'!A727:M3069,13,FALSE)</f>
        <v>38</v>
      </c>
      <c r="R1728" s="32"/>
    </row>
    <row r="1729" spans="1:18" ht="15.75" x14ac:dyDescent="0.25">
      <c r="A1729" s="43" t="s">
        <v>635</v>
      </c>
      <c r="B1729" s="35" t="str">
        <f>VLOOKUP(A1729,'Customer Names'!A1726:D4061,3,FALSE)</f>
        <v>Maloney</v>
      </c>
      <c r="C1729" s="35">
        <f>VLOOKUP(A1729,'Medical Examinations'!A1727:M4069,2,FALSE)</f>
        <v>26.885000000000002</v>
      </c>
      <c r="D1729" s="35">
        <f>VLOOKUP(A1729,'Medical Examinations'!A1727:M4069,3,FALSE)</f>
        <v>8.66</v>
      </c>
      <c r="E1729" s="35" t="str">
        <f>VLOOKUP(A1729,'Medical Examinations'!A1727:M4069,4,FALSE)</f>
        <v>yes</v>
      </c>
      <c r="F1729" s="35" t="str">
        <f>VLOOKUP(A1729,'Medical Examinations'!A1727:M4069,5,FALSE)</f>
        <v>No</v>
      </c>
      <c r="G1729" s="35" t="str">
        <f>VLOOKUP(A1729,'Medical Examinations'!A1727:M4069,6,FALSE)</f>
        <v>No</v>
      </c>
      <c r="H1729" s="35">
        <f>VLOOKUP(A1729,'Medical Examinations'!$A$2:$M$2344,7,FALSE)</f>
        <v>1</v>
      </c>
      <c r="I1729" s="35" t="str">
        <f>VLOOKUP(A1729,'Medical Examinations'!A1727:M4069,8,FALSE)</f>
        <v>No</v>
      </c>
      <c r="J1729" s="35" t="str">
        <f>VLOOKUP(A1729,'Medical Examinations'!A1727:M4069,9,FALSE)</f>
        <v>OVERWEIGHT</v>
      </c>
      <c r="K1729" s="35" t="str">
        <f>VLOOKUP(A1729,'Medical Examinations'!A1727:M4069,10,FALSE)</f>
        <v>DIABETES</v>
      </c>
      <c r="L1729" s="47">
        <f>VLOOKUP(A1729,'Hospitalisation Details'!A728:M3070,12,FALSE)</f>
        <v>31675</v>
      </c>
      <c r="M1729" s="34">
        <f>VLOOKUP(A614,'Hospitalisation Details'!A612:M2954,6,FALSE)</f>
        <v>16138.76</v>
      </c>
      <c r="N1729" s="35" t="str">
        <f>VLOOKUP(A718,'Hospitalisation Details'!A716:M3058,7,FALSE)</f>
        <v>tier - 2</v>
      </c>
      <c r="O1729" s="35" t="str">
        <f>VLOOKUP(A730,'Hospitalisation Details'!A728:M3070,8,FALSE)</f>
        <v>tier - 2</v>
      </c>
      <c r="P1729" s="35" t="str">
        <f>VLOOKUP(A730,'Hospitalisation Details'!A728:M3070,9,FALSE)</f>
        <v>R1019</v>
      </c>
      <c r="Q1729" s="35">
        <f ca="1">VLOOKUP(A1729,'Hospitalisation Details'!A728:M3070,13,FALSE)</f>
        <v>38</v>
      </c>
      <c r="R1729" s="32"/>
    </row>
    <row r="1730" spans="1:18" ht="15.75" x14ac:dyDescent="0.25">
      <c r="A1730" s="42" t="s">
        <v>634</v>
      </c>
      <c r="B1730" s="35" t="str">
        <f>VLOOKUP(A1730,'Customer Names'!A1727:D4062,3,FALSE)</f>
        <v>Amherst</v>
      </c>
      <c r="C1730" s="35">
        <f>VLOOKUP(A1730,'Medical Examinations'!A1728:M4070,2,FALSE)</f>
        <v>25.84</v>
      </c>
      <c r="D1730" s="35">
        <f>VLOOKUP(A1730,'Medical Examinations'!A1728:M4070,3,FALSE)</f>
        <v>8.5500000000000007</v>
      </c>
      <c r="E1730" s="35" t="str">
        <f>VLOOKUP(A1730,'Medical Examinations'!A1728:M4070,4,FALSE)</f>
        <v>yes</v>
      </c>
      <c r="F1730" s="35" t="str">
        <f>VLOOKUP(A1730,'Medical Examinations'!A1728:M4070,5,FALSE)</f>
        <v>No</v>
      </c>
      <c r="G1730" s="35" t="str">
        <f>VLOOKUP(A1730,'Medical Examinations'!A1728:M4070,6,FALSE)</f>
        <v>No</v>
      </c>
      <c r="H1730" s="35">
        <f>VLOOKUP(A1730,'Medical Examinations'!$A$2:$M$2344,7,FALSE)</f>
        <v>1</v>
      </c>
      <c r="I1730" s="35" t="str">
        <f>VLOOKUP(A1730,'Medical Examinations'!A1728:M4070,8,FALSE)</f>
        <v>No</v>
      </c>
      <c r="J1730" s="35" t="str">
        <f>VLOOKUP(A1730,'Medical Examinations'!A1728:M4070,9,FALSE)</f>
        <v>OVERWEIGHT</v>
      </c>
      <c r="K1730" s="35" t="str">
        <f>VLOOKUP(A1730,'Medical Examinations'!A1728:M4070,10,FALSE)</f>
        <v>DIABETES</v>
      </c>
      <c r="L1730" s="47">
        <f>VLOOKUP(A1730,'Hospitalisation Details'!A729:M3071,12,FALSE)</f>
        <v>31710</v>
      </c>
      <c r="M1730" s="34">
        <f>VLOOKUP(A615,'Hospitalisation Details'!A613:M2955,6,FALSE)</f>
        <v>16122.65</v>
      </c>
      <c r="N1730" s="35" t="str">
        <f>VLOOKUP(A719,'Hospitalisation Details'!A717:M3059,7,FALSE)</f>
        <v>tier - 2</v>
      </c>
      <c r="O1730" s="35" t="str">
        <f>VLOOKUP(A731,'Hospitalisation Details'!A729:M3071,8,FALSE)</f>
        <v>tier - 1</v>
      </c>
      <c r="P1730" s="35" t="str">
        <f>VLOOKUP(A731,'Hospitalisation Details'!A729:M3071,9,FALSE)</f>
        <v>R1012</v>
      </c>
      <c r="Q1730" s="35">
        <f ca="1">VLOOKUP(A1730,'Hospitalisation Details'!A729:M3071,13,FALSE)</f>
        <v>38</v>
      </c>
      <c r="R1730" s="32"/>
    </row>
    <row r="1731" spans="1:18" ht="15.75" x14ac:dyDescent="0.25">
      <c r="A1731" s="43" t="s">
        <v>633</v>
      </c>
      <c r="B1731" s="35" t="str">
        <f>VLOOKUP(A1731,'Customer Names'!A1728:D4063,3,FALSE)</f>
        <v>Davenport</v>
      </c>
      <c r="C1731" s="35">
        <f>VLOOKUP(A1731,'Medical Examinations'!A1729:M4071,2,FALSE)</f>
        <v>27.454999999999998</v>
      </c>
      <c r="D1731" s="35">
        <f>VLOOKUP(A1731,'Medical Examinations'!A1729:M4071,3,FALSE)</f>
        <v>4.54</v>
      </c>
      <c r="E1731" s="35" t="str">
        <f>VLOOKUP(A1731,'Medical Examinations'!A1729:M4071,4,FALSE)</f>
        <v>No</v>
      </c>
      <c r="F1731" s="35" t="str">
        <f>VLOOKUP(A1731,'Medical Examinations'!A1729:M4071,5,FALSE)</f>
        <v>No</v>
      </c>
      <c r="G1731" s="35" t="str">
        <f>VLOOKUP(A1731,'Medical Examinations'!A1729:M4071,6,FALSE)</f>
        <v>No</v>
      </c>
      <c r="H1731" s="35">
        <f>VLOOKUP(A1731,'Medical Examinations'!$A$2:$M$2344,7,FALSE)</f>
        <v>0</v>
      </c>
      <c r="I1731" s="35" t="str">
        <f>VLOOKUP(A1731,'Medical Examinations'!A1729:M4071,8,FALSE)</f>
        <v>No</v>
      </c>
      <c r="J1731" s="35" t="str">
        <f>VLOOKUP(A1731,'Medical Examinations'!A1729:M4071,9,FALSE)</f>
        <v>OVERWEIGHT</v>
      </c>
      <c r="K1731" s="35" t="str">
        <f>VLOOKUP(A1731,'Medical Examinations'!A1729:M4071,10,FALSE)</f>
        <v>NORMAL</v>
      </c>
      <c r="L1731" s="47">
        <f>VLOOKUP(A1731,'Hospitalisation Details'!A730:M3072,12,FALSE)</f>
        <v>32708</v>
      </c>
      <c r="M1731" s="34">
        <f>VLOOKUP(A616,'Hospitalisation Details'!A614:M2956,6,FALSE)</f>
        <v>16115.3</v>
      </c>
      <c r="N1731" s="35" t="str">
        <f>VLOOKUP(A720,'Hospitalisation Details'!A718:M3060,7,FALSE)</f>
        <v>tier - 2</v>
      </c>
      <c r="O1731" s="35" t="str">
        <f>VLOOKUP(A732,'Hospitalisation Details'!A730:M3072,8,FALSE)</f>
        <v>tier - 2</v>
      </c>
      <c r="P1731" s="35" t="str">
        <f>VLOOKUP(A732,'Hospitalisation Details'!A730:M3072,9,FALSE)</f>
        <v>R1013</v>
      </c>
      <c r="Q1731" s="35">
        <f ca="1">VLOOKUP(A1731,'Hospitalisation Details'!A730:M3072,13,FALSE)</f>
        <v>35</v>
      </c>
      <c r="R1731" s="32"/>
    </row>
    <row r="1732" spans="1:18" ht="15.75" x14ac:dyDescent="0.25">
      <c r="A1732" s="42" t="s">
        <v>632</v>
      </c>
      <c r="B1732" s="35" t="str">
        <f>VLOOKUP(A1732,'Customer Names'!A1729:D4064,3,FALSE)</f>
        <v>Johansen</v>
      </c>
      <c r="C1732" s="35">
        <f>VLOOKUP(A1732,'Medical Examinations'!A1730:M4072,2,FALSE)</f>
        <v>24.605</v>
      </c>
      <c r="D1732" s="35">
        <f>VLOOKUP(A1732,'Medical Examinations'!A1730:M4072,3,FALSE)</f>
        <v>5.7</v>
      </c>
      <c r="E1732" s="35" t="str">
        <f>VLOOKUP(A1732,'Medical Examinations'!A1730:M4072,4,FALSE)</f>
        <v>No</v>
      </c>
      <c r="F1732" s="35" t="str">
        <f>VLOOKUP(A1732,'Medical Examinations'!A1730:M4072,5,FALSE)</f>
        <v>No</v>
      </c>
      <c r="G1732" s="35" t="str">
        <f>VLOOKUP(A1732,'Medical Examinations'!A1730:M4072,6,FALSE)</f>
        <v>No</v>
      </c>
      <c r="H1732" s="35">
        <f>VLOOKUP(A1732,'Medical Examinations'!$A$2:$M$2344,7,FALSE)</f>
        <v>0</v>
      </c>
      <c r="I1732" s="35" t="str">
        <f>VLOOKUP(A1732,'Medical Examinations'!A1730:M4072,8,FALSE)</f>
        <v>No</v>
      </c>
      <c r="J1732" s="35" t="str">
        <f>VLOOKUP(A1732,'Medical Examinations'!A1730:M4072,9,FALSE)</f>
        <v>NORMAL WEIGHT</v>
      </c>
      <c r="K1732" s="35" t="str">
        <f>VLOOKUP(A1732,'Medical Examinations'!A1730:M4072,10,FALSE)</f>
        <v>PREDIABETES</v>
      </c>
      <c r="L1732" s="47">
        <f>VLOOKUP(A1732,'Hospitalisation Details'!A731:M3073,12,FALSE)</f>
        <v>32837</v>
      </c>
      <c r="M1732" s="34">
        <f>VLOOKUP(A617,'Hospitalisation Details'!A615:M2957,6,FALSE)</f>
        <v>16097.94</v>
      </c>
      <c r="N1732" s="35" t="str">
        <f>VLOOKUP(A721,'Hospitalisation Details'!A719:M3061,7,FALSE)</f>
        <v>tier - 2</v>
      </c>
      <c r="O1732" s="35" t="str">
        <f>VLOOKUP(A733,'Hospitalisation Details'!A731:M3073,8,FALSE)</f>
        <v>tier - 2</v>
      </c>
      <c r="P1732" s="35" t="str">
        <f>VLOOKUP(A733,'Hospitalisation Details'!A731:M3073,9,FALSE)</f>
        <v>R1013</v>
      </c>
      <c r="Q1732" s="35">
        <f ca="1">VLOOKUP(A1732,'Hospitalisation Details'!A731:M3073,13,FALSE)</f>
        <v>35</v>
      </c>
      <c r="R1732" s="32"/>
    </row>
    <row r="1733" spans="1:18" ht="15.75" x14ac:dyDescent="0.25">
      <c r="A1733" s="43" t="s">
        <v>631</v>
      </c>
      <c r="B1733" s="35" t="str">
        <f>VLOOKUP(A1733,'Customer Names'!A1730:D4065,3,FALSE)</f>
        <v>Bond</v>
      </c>
      <c r="C1733" s="35">
        <f>VLOOKUP(A1733,'Medical Examinations'!A1731:M4073,2,FALSE)</f>
        <v>30.8</v>
      </c>
      <c r="D1733" s="35">
        <f>VLOOKUP(A1733,'Medical Examinations'!A1731:M4073,3,FALSE)</f>
        <v>5.07</v>
      </c>
      <c r="E1733" s="35" t="str">
        <f>VLOOKUP(A1733,'Medical Examinations'!A1731:M4073,4,FALSE)</f>
        <v>No</v>
      </c>
      <c r="F1733" s="35" t="str">
        <f>VLOOKUP(A1733,'Medical Examinations'!A1731:M4073,5,FALSE)</f>
        <v>No</v>
      </c>
      <c r="G1733" s="35" t="str">
        <f>VLOOKUP(A1733,'Medical Examinations'!A1731:M4073,6,FALSE)</f>
        <v>No</v>
      </c>
      <c r="H1733" s="35">
        <f>VLOOKUP(A1733,'Medical Examinations'!$A$2:$M$2344,7,FALSE)</f>
        <v>0</v>
      </c>
      <c r="I1733" s="35" t="str">
        <f>VLOOKUP(A1733,'Medical Examinations'!A1731:M4073,8,FALSE)</f>
        <v>No</v>
      </c>
      <c r="J1733" s="35" t="str">
        <f>VLOOKUP(A1733,'Medical Examinations'!A1731:M4073,9,FALSE)</f>
        <v>OBESITY</v>
      </c>
      <c r="K1733" s="35" t="str">
        <f>VLOOKUP(A1733,'Medical Examinations'!A1731:M4073,10,FALSE)</f>
        <v>NORMAL</v>
      </c>
      <c r="L1733" s="47">
        <f>VLOOKUP(A1733,'Hospitalisation Details'!A732:M3074,12,FALSE)</f>
        <v>33060</v>
      </c>
      <c r="M1733" s="34">
        <f>VLOOKUP(A618,'Hospitalisation Details'!A616:M2958,6,FALSE)</f>
        <v>16085.13</v>
      </c>
      <c r="N1733" s="35" t="str">
        <f>VLOOKUP(A722,'Hospitalisation Details'!A720:M3062,7,FALSE)</f>
        <v>tier - 2</v>
      </c>
      <c r="O1733" s="35" t="str">
        <f>VLOOKUP(A734,'Hospitalisation Details'!A732:M3074,8,FALSE)</f>
        <v>tier - 3</v>
      </c>
      <c r="P1733" s="35" t="str">
        <f>VLOOKUP(A734,'Hospitalisation Details'!A732:M3074,9,FALSE)</f>
        <v>R1013</v>
      </c>
      <c r="Q1733" s="35">
        <f ca="1">VLOOKUP(A1733,'Hospitalisation Details'!A732:M3074,13,FALSE)</f>
        <v>34</v>
      </c>
      <c r="R1733" s="32"/>
    </row>
    <row r="1734" spans="1:18" ht="15.75" x14ac:dyDescent="0.25">
      <c r="A1734" s="42" t="s">
        <v>630</v>
      </c>
      <c r="B1734" s="35" t="str">
        <f>VLOOKUP(A1734,'Customer Names'!A1731:D4066,3,FALSE)</f>
        <v>Reilly</v>
      </c>
      <c r="C1734" s="35">
        <f>VLOOKUP(A1734,'Medical Examinations'!A1732:M4074,2,FALSE)</f>
        <v>34.799999999999997</v>
      </c>
      <c r="D1734" s="35">
        <f>VLOOKUP(A1734,'Medical Examinations'!A1732:M4074,3,FALSE)</f>
        <v>4.38</v>
      </c>
      <c r="E1734" s="35" t="str">
        <f>VLOOKUP(A1734,'Medical Examinations'!A1732:M4074,4,FALSE)</f>
        <v>No</v>
      </c>
      <c r="F1734" s="35" t="str">
        <f>VLOOKUP(A1734,'Medical Examinations'!A1732:M4074,5,FALSE)</f>
        <v>No</v>
      </c>
      <c r="G1734" s="35" t="str">
        <f>VLOOKUP(A1734,'Medical Examinations'!A1732:M4074,6,FALSE)</f>
        <v>No</v>
      </c>
      <c r="H1734" s="35">
        <f>VLOOKUP(A1734,'Medical Examinations'!$A$2:$M$2344,7,FALSE)</f>
        <v>1</v>
      </c>
      <c r="I1734" s="35" t="str">
        <f>VLOOKUP(A1734,'Medical Examinations'!A1732:M4074,8,FALSE)</f>
        <v>No</v>
      </c>
      <c r="J1734" s="35" t="str">
        <f>VLOOKUP(A1734,'Medical Examinations'!A1732:M4074,9,FALSE)</f>
        <v>OBESITY</v>
      </c>
      <c r="K1734" s="35" t="str">
        <f>VLOOKUP(A1734,'Medical Examinations'!A1732:M4074,10,FALSE)</f>
        <v>NORMAL</v>
      </c>
      <c r="L1734" s="47">
        <f>VLOOKUP(A1734,'Hospitalisation Details'!A733:M3075,12,FALSE)</f>
        <v>32029</v>
      </c>
      <c r="M1734" s="34">
        <f>VLOOKUP(A619,'Hospitalisation Details'!A617:M2959,6,FALSE)</f>
        <v>16069.08</v>
      </c>
      <c r="N1734" s="35" t="str">
        <f>VLOOKUP(A723,'Hospitalisation Details'!A721:M3063,7,FALSE)</f>
        <v>tier - 2</v>
      </c>
      <c r="O1734" s="35" t="str">
        <f>VLOOKUP(A735,'Hospitalisation Details'!A733:M3075,8,FALSE)</f>
        <v>tier - 2</v>
      </c>
      <c r="P1734" s="35" t="str">
        <f>VLOOKUP(A735,'Hospitalisation Details'!A733:M3075,9,FALSE)</f>
        <v>R1012</v>
      </c>
      <c r="Q1734" s="35">
        <f ca="1">VLOOKUP(A1734,'Hospitalisation Details'!A733:M3075,13,FALSE)</f>
        <v>37</v>
      </c>
      <c r="R1734" s="32"/>
    </row>
    <row r="1735" spans="1:18" ht="15.75" x14ac:dyDescent="0.25">
      <c r="A1735" s="43" t="s">
        <v>629</v>
      </c>
      <c r="B1735" s="35" t="str">
        <f>VLOOKUP(A1735,'Customer Names'!A1732:D4067,3,FALSE)</f>
        <v>Chandler</v>
      </c>
      <c r="C1735" s="35">
        <f>VLOOKUP(A1735,'Medical Examinations'!A1733:M4075,2,FALSE)</f>
        <v>34.21</v>
      </c>
      <c r="D1735" s="35">
        <f>VLOOKUP(A1735,'Medical Examinations'!A1733:M4075,3,FALSE)</f>
        <v>4.54</v>
      </c>
      <c r="E1735" s="35" t="str">
        <f>VLOOKUP(A1735,'Medical Examinations'!A1733:M4075,4,FALSE)</f>
        <v>No</v>
      </c>
      <c r="F1735" s="35" t="str">
        <f>VLOOKUP(A1735,'Medical Examinations'!A1733:M4075,5,FALSE)</f>
        <v>No</v>
      </c>
      <c r="G1735" s="35" t="str">
        <f>VLOOKUP(A1735,'Medical Examinations'!A1733:M4075,6,FALSE)</f>
        <v>No</v>
      </c>
      <c r="H1735" s="35">
        <f>VLOOKUP(A1735,'Medical Examinations'!$A$2:$M$2344,7,FALSE)</f>
        <v>1</v>
      </c>
      <c r="I1735" s="35" t="str">
        <f>VLOOKUP(A1735,'Medical Examinations'!A1733:M4075,8,FALSE)</f>
        <v>No</v>
      </c>
      <c r="J1735" s="35" t="str">
        <f>VLOOKUP(A1735,'Medical Examinations'!A1733:M4075,9,FALSE)</f>
        <v>OBESITY</v>
      </c>
      <c r="K1735" s="35" t="str">
        <f>VLOOKUP(A1735,'Medical Examinations'!A1733:M4075,10,FALSE)</f>
        <v>NORMAL</v>
      </c>
      <c r="L1735" s="47">
        <f>VLOOKUP(A1735,'Hospitalisation Details'!A734:M3076,12,FALSE)</f>
        <v>31963</v>
      </c>
      <c r="M1735" s="34">
        <f>VLOOKUP(A620,'Hospitalisation Details'!A618:M2960,6,FALSE)</f>
        <v>16062.89</v>
      </c>
      <c r="N1735" s="35" t="str">
        <f>VLOOKUP(A724,'Hospitalisation Details'!A722:M3064,7,FALSE)</f>
        <v>tier - 2</v>
      </c>
      <c r="O1735" s="35" t="str">
        <f>VLOOKUP(A736,'Hospitalisation Details'!A734:M3076,8,FALSE)</f>
        <v>tier - 2</v>
      </c>
      <c r="P1735" s="35" t="str">
        <f>VLOOKUP(A736,'Hospitalisation Details'!A734:M3076,9,FALSE)</f>
        <v>R1011</v>
      </c>
      <c r="Q1735" s="35">
        <f ca="1">VLOOKUP(A1735,'Hospitalisation Details'!A734:M3076,13,FALSE)</f>
        <v>37</v>
      </c>
      <c r="R1735" s="32"/>
    </row>
    <row r="1736" spans="1:18" ht="15.75" x14ac:dyDescent="0.25">
      <c r="A1736" s="42" t="s">
        <v>628</v>
      </c>
      <c r="B1736" s="35" t="str">
        <f>VLOOKUP(A1736,'Customer Names'!A1733:D4068,3,FALSE)</f>
        <v>Kaufmann</v>
      </c>
      <c r="C1736" s="35">
        <f>VLOOKUP(A1736,'Medical Examinations'!A1734:M4076,2,FALSE)</f>
        <v>31</v>
      </c>
      <c r="D1736" s="35">
        <f>VLOOKUP(A1736,'Medical Examinations'!A1734:M4076,3,FALSE)</f>
        <v>5.38</v>
      </c>
      <c r="E1736" s="35" t="str">
        <f>VLOOKUP(A1736,'Medical Examinations'!A1734:M4076,4,FALSE)</f>
        <v>No</v>
      </c>
      <c r="F1736" s="35" t="str">
        <f>VLOOKUP(A1736,'Medical Examinations'!A1734:M4076,5,FALSE)</f>
        <v>No</v>
      </c>
      <c r="G1736" s="35" t="str">
        <f>VLOOKUP(A1736,'Medical Examinations'!A1734:M4076,6,FALSE)</f>
        <v>No</v>
      </c>
      <c r="H1736" s="35">
        <f>VLOOKUP(A1736,'Medical Examinations'!$A$2:$M$2344,7,FALSE)</f>
        <v>1</v>
      </c>
      <c r="I1736" s="35" t="str">
        <f>VLOOKUP(A1736,'Medical Examinations'!A1734:M4076,8,FALSE)</f>
        <v>No</v>
      </c>
      <c r="J1736" s="35" t="str">
        <f>VLOOKUP(A1736,'Medical Examinations'!A1734:M4076,9,FALSE)</f>
        <v>OBESITY</v>
      </c>
      <c r="K1736" s="35" t="str">
        <f>VLOOKUP(A1736,'Medical Examinations'!A1734:M4076,10,FALSE)</f>
        <v>NORMAL</v>
      </c>
      <c r="L1736" s="47">
        <f>VLOOKUP(A1736,'Hospitalisation Details'!A735:M3077,12,FALSE)</f>
        <v>32137</v>
      </c>
      <c r="M1736" s="34">
        <f>VLOOKUP(A621,'Hospitalisation Details'!A619:M2961,6,FALSE)</f>
        <v>16059.06</v>
      </c>
      <c r="N1736" s="35" t="str">
        <f>VLOOKUP(A725,'Hospitalisation Details'!A723:M3065,7,FALSE)</f>
        <v>tier - 2</v>
      </c>
      <c r="O1736" s="35" t="str">
        <f>VLOOKUP(A737,'Hospitalisation Details'!A735:M3077,8,FALSE)</f>
        <v>tier - 1</v>
      </c>
      <c r="P1736" s="35" t="str">
        <f>VLOOKUP(A737,'Hospitalisation Details'!A735:M3077,9,FALSE)</f>
        <v>R1012</v>
      </c>
      <c r="Q1736" s="35">
        <f ca="1">VLOOKUP(A1736,'Hospitalisation Details'!A735:M3077,13,FALSE)</f>
        <v>37</v>
      </c>
      <c r="R1736" s="32"/>
    </row>
    <row r="1737" spans="1:18" ht="15.75" x14ac:dyDescent="0.25">
      <c r="A1737" s="43" t="s">
        <v>627</v>
      </c>
      <c r="B1737" s="35" t="str">
        <f>VLOOKUP(A1737,'Customer Names'!A1734:D4069,3,FALSE)</f>
        <v>Barnes-Zurkinden</v>
      </c>
      <c r="C1737" s="35">
        <f>VLOOKUP(A1737,'Medical Examinations'!A1735:M4077,2,FALSE)</f>
        <v>26.125</v>
      </c>
      <c r="D1737" s="35">
        <f>VLOOKUP(A1737,'Medical Examinations'!A1735:M4077,3,FALSE)</f>
        <v>5.55</v>
      </c>
      <c r="E1737" s="35" t="str">
        <f>VLOOKUP(A1737,'Medical Examinations'!A1735:M4077,4,FALSE)</f>
        <v>No</v>
      </c>
      <c r="F1737" s="35" t="str">
        <f>VLOOKUP(A1737,'Medical Examinations'!A1735:M4077,5,FALSE)</f>
        <v>No</v>
      </c>
      <c r="G1737" s="35" t="str">
        <f>VLOOKUP(A1737,'Medical Examinations'!A1735:M4077,6,FALSE)</f>
        <v>No</v>
      </c>
      <c r="H1737" s="35">
        <f>VLOOKUP(A1737,'Medical Examinations'!$A$2:$M$2344,7,FALSE)</f>
        <v>1</v>
      </c>
      <c r="I1737" s="35" t="str">
        <f>VLOOKUP(A1737,'Medical Examinations'!A1735:M4077,8,FALSE)</f>
        <v>No</v>
      </c>
      <c r="J1737" s="35" t="str">
        <f>VLOOKUP(A1737,'Medical Examinations'!A1735:M4077,9,FALSE)</f>
        <v>OVERWEIGHT</v>
      </c>
      <c r="K1737" s="35" t="str">
        <f>VLOOKUP(A1737,'Medical Examinations'!A1735:M4077,10,FALSE)</f>
        <v>NORMAL</v>
      </c>
      <c r="L1737" s="47">
        <f>VLOOKUP(A1737,'Hospitalisation Details'!A736:M3078,12,FALSE)</f>
        <v>31957</v>
      </c>
      <c r="M1737" s="34">
        <f>VLOOKUP(A622,'Hospitalisation Details'!A620:M2962,6,FALSE)</f>
        <v>15966.19</v>
      </c>
      <c r="N1737" s="35" t="str">
        <f>VLOOKUP(A726,'Hospitalisation Details'!A724:M3066,7,FALSE)</f>
        <v>tier - 2</v>
      </c>
      <c r="O1737" s="35" t="str">
        <f>VLOOKUP(A738,'Hospitalisation Details'!A736:M3078,8,FALSE)</f>
        <v>tier - 2</v>
      </c>
      <c r="P1737" s="35" t="str">
        <f>VLOOKUP(A738,'Hospitalisation Details'!A736:M3078,9,FALSE)</f>
        <v>R1012</v>
      </c>
      <c r="Q1737" s="35">
        <f ca="1">VLOOKUP(A1737,'Hospitalisation Details'!A736:M3078,13,FALSE)</f>
        <v>37</v>
      </c>
      <c r="R1737" s="32"/>
    </row>
    <row r="1738" spans="1:18" ht="15.75" x14ac:dyDescent="0.25">
      <c r="A1738" s="42" t="s">
        <v>626</v>
      </c>
      <c r="B1738" s="35" t="str">
        <f>VLOOKUP(A1738,'Customer Names'!A1735:D4070,3,FALSE)</f>
        <v>Wolter</v>
      </c>
      <c r="C1738" s="35">
        <f>VLOOKUP(A1738,'Medical Examinations'!A1736:M4078,2,FALSE)</f>
        <v>30.13</v>
      </c>
      <c r="D1738" s="35">
        <f>VLOOKUP(A1738,'Medical Examinations'!A1736:M4078,3,FALSE)</f>
        <v>4.03</v>
      </c>
      <c r="E1738" s="35" t="str">
        <f>VLOOKUP(A1738,'Medical Examinations'!A1736:M4078,4,FALSE)</f>
        <v>yes</v>
      </c>
      <c r="F1738" s="35" t="str">
        <f>VLOOKUP(A1738,'Medical Examinations'!A1736:M4078,5,FALSE)</f>
        <v>No</v>
      </c>
      <c r="G1738" s="35" t="str">
        <f>VLOOKUP(A1738,'Medical Examinations'!A1736:M4078,6,FALSE)</f>
        <v>No</v>
      </c>
      <c r="H1738" s="35">
        <f>VLOOKUP(A1738,'Medical Examinations'!$A$2:$M$2344,7,FALSE)</f>
        <v>1</v>
      </c>
      <c r="I1738" s="35" t="str">
        <f>VLOOKUP(A1738,'Medical Examinations'!A1736:M4078,8,FALSE)</f>
        <v>No</v>
      </c>
      <c r="J1738" s="35" t="str">
        <f>VLOOKUP(A1738,'Medical Examinations'!A1736:M4078,9,FALSE)</f>
        <v>OBESITY</v>
      </c>
      <c r="K1738" s="35" t="str">
        <f>VLOOKUP(A1738,'Medical Examinations'!A1736:M4078,10,FALSE)</f>
        <v>NORMAL</v>
      </c>
      <c r="L1738" s="47">
        <f>VLOOKUP(A1738,'Hospitalisation Details'!A737:M3079,12,FALSE)</f>
        <v>34856</v>
      </c>
      <c r="M1738" s="34">
        <f>VLOOKUP(A623,'Hospitalisation Details'!A621:M2963,6,FALSE)</f>
        <v>15965.29</v>
      </c>
      <c r="N1738" s="35" t="str">
        <f>VLOOKUP(A727,'Hospitalisation Details'!A725:M3067,7,FALSE)</f>
        <v>tier - 2</v>
      </c>
      <c r="O1738" s="35" t="str">
        <f>VLOOKUP(A739,'Hospitalisation Details'!A737:M3079,8,FALSE)</f>
        <v>tier - 1</v>
      </c>
      <c r="P1738" s="35" t="str">
        <f>VLOOKUP(A739,'Hospitalisation Details'!A737:M3079,9,FALSE)</f>
        <v>R1011</v>
      </c>
      <c r="Q1738" s="35">
        <f ca="1">VLOOKUP(A1738,'Hospitalisation Details'!A737:M3079,13,FALSE)</f>
        <v>29</v>
      </c>
      <c r="R1738" s="32"/>
    </row>
    <row r="1739" spans="1:18" ht="15.75" x14ac:dyDescent="0.25">
      <c r="A1739" s="43" t="s">
        <v>625</v>
      </c>
      <c r="B1739" s="35" t="str">
        <f>VLOOKUP(A1739,'Customer Names'!A1736:D4071,3,FALSE)</f>
        <v>Pearson</v>
      </c>
      <c r="C1739" s="35">
        <f>VLOOKUP(A1739,'Medical Examinations'!A1737:M4079,2,FALSE)</f>
        <v>34.19</v>
      </c>
      <c r="D1739" s="35">
        <f>VLOOKUP(A1739,'Medical Examinations'!A1737:M4079,3,FALSE)</f>
        <v>4.1900000000000004</v>
      </c>
      <c r="E1739" s="35" t="str">
        <f>VLOOKUP(A1739,'Medical Examinations'!A1737:M4079,4,FALSE)</f>
        <v>No</v>
      </c>
      <c r="F1739" s="35" t="str">
        <f>VLOOKUP(A1739,'Medical Examinations'!A1737:M4079,5,FALSE)</f>
        <v>No</v>
      </c>
      <c r="G1739" s="35" t="str">
        <f>VLOOKUP(A1739,'Medical Examinations'!A1737:M4079,6,FALSE)</f>
        <v>No</v>
      </c>
      <c r="H1739" s="35">
        <f>VLOOKUP(A1739,'Medical Examinations'!$A$2:$M$2344,7,FALSE)</f>
        <v>0</v>
      </c>
      <c r="I1739" s="35" t="str">
        <f>VLOOKUP(A1739,'Medical Examinations'!A1737:M4079,8,FALSE)</f>
        <v>No</v>
      </c>
      <c r="J1739" s="35" t="str">
        <f>VLOOKUP(A1739,'Medical Examinations'!A1737:M4079,9,FALSE)</f>
        <v>OBESITY</v>
      </c>
      <c r="K1739" s="35" t="str">
        <f>VLOOKUP(A1739,'Medical Examinations'!A1737:M4079,10,FALSE)</f>
        <v>NORMAL</v>
      </c>
      <c r="L1739" s="47">
        <f>VLOOKUP(A1739,'Hospitalisation Details'!A738:M3080,12,FALSE)</f>
        <v>36495</v>
      </c>
      <c r="M1739" s="34">
        <f>VLOOKUP(A624,'Hospitalisation Details'!A622:M2964,6,FALSE)</f>
        <v>15922.29</v>
      </c>
      <c r="N1739" s="35" t="str">
        <f>VLOOKUP(A728,'Hospitalisation Details'!A726:M3068,7,FALSE)</f>
        <v>tier - 2</v>
      </c>
      <c r="O1739" s="35" t="str">
        <f>VLOOKUP(A740,'Hospitalisation Details'!A738:M3080,8,FALSE)</f>
        <v>tier - 1</v>
      </c>
      <c r="P1739" s="35" t="str">
        <f>VLOOKUP(A740,'Hospitalisation Details'!A738:M3080,9,FALSE)</f>
        <v>R1013</v>
      </c>
      <c r="Q1739" s="35">
        <f ca="1">VLOOKUP(A1739,'Hospitalisation Details'!A738:M3080,13,FALSE)</f>
        <v>25</v>
      </c>
      <c r="R1739" s="32"/>
    </row>
    <row r="1740" spans="1:18" ht="15.75" x14ac:dyDescent="0.25">
      <c r="A1740" s="42" t="s">
        <v>624</v>
      </c>
      <c r="B1740" s="35" t="str">
        <f>VLOOKUP(A1740,'Customer Names'!A1737:D4072,3,FALSE)</f>
        <v>Thomas</v>
      </c>
      <c r="C1740" s="35">
        <f>VLOOKUP(A1740,'Medical Examinations'!A1738:M4080,2,FALSE)</f>
        <v>22.515000000000001</v>
      </c>
      <c r="D1740" s="35">
        <f>VLOOKUP(A1740,'Medical Examinations'!A1738:M4080,3,FALSE)</f>
        <v>4.37</v>
      </c>
      <c r="E1740" s="35" t="str">
        <f>VLOOKUP(A1740,'Medical Examinations'!A1738:M4080,4,FALSE)</f>
        <v>No</v>
      </c>
      <c r="F1740" s="35" t="str">
        <f>VLOOKUP(A1740,'Medical Examinations'!A1738:M4080,5,FALSE)</f>
        <v>No</v>
      </c>
      <c r="G1740" s="35" t="str">
        <f>VLOOKUP(A1740,'Medical Examinations'!A1738:M4080,6,FALSE)</f>
        <v>Yes</v>
      </c>
      <c r="H1740" s="35">
        <f>VLOOKUP(A1740,'Medical Examinations'!$A$2:$M$2344,7,FALSE)</f>
        <v>1</v>
      </c>
      <c r="I1740" s="35" t="str">
        <f>VLOOKUP(A1740,'Medical Examinations'!A1738:M4080,8,FALSE)</f>
        <v>No</v>
      </c>
      <c r="J1740" s="35" t="str">
        <f>VLOOKUP(A1740,'Medical Examinations'!A1738:M4080,9,FALSE)</f>
        <v>NORMAL WEIGHT</v>
      </c>
      <c r="K1740" s="35" t="str">
        <f>VLOOKUP(A1740,'Medical Examinations'!A1738:M4080,10,FALSE)</f>
        <v>NORMAL</v>
      </c>
      <c r="L1740" s="47">
        <f>VLOOKUP(A1740,'Hospitalisation Details'!A739:M3081,12,FALSE)</f>
        <v>34137</v>
      </c>
      <c r="M1740" s="34">
        <f>VLOOKUP(A625,'Hospitalisation Details'!A623:M2965,6,FALSE)</f>
        <v>15840.81</v>
      </c>
      <c r="N1740" s="35" t="str">
        <f>VLOOKUP(A729,'Hospitalisation Details'!A727:M3069,7,FALSE)</f>
        <v>tier - 2</v>
      </c>
      <c r="O1740" s="35" t="str">
        <f>VLOOKUP(A741,'Hospitalisation Details'!A739:M3081,8,FALSE)</f>
        <v>tier - 3</v>
      </c>
      <c r="P1740" s="35" t="str">
        <f>VLOOKUP(A741,'Hospitalisation Details'!A739:M3081,9,FALSE)</f>
        <v>R1011</v>
      </c>
      <c r="Q1740" s="35">
        <f ca="1">VLOOKUP(A1740,'Hospitalisation Details'!A739:M3081,13,FALSE)</f>
        <v>31</v>
      </c>
      <c r="R1740" s="32"/>
    </row>
    <row r="1741" spans="1:18" ht="15.75" x14ac:dyDescent="0.25">
      <c r="A1741" s="43" t="s">
        <v>623</v>
      </c>
      <c r="B1741" s="35" t="str">
        <f>VLOOKUP(A1741,'Customer Names'!A1738:D4073,3,FALSE)</f>
        <v>Leon</v>
      </c>
      <c r="C1741" s="35">
        <f>VLOOKUP(A1741,'Medical Examinations'!A1739:M4081,2,FALSE)</f>
        <v>18.239999999999998</v>
      </c>
      <c r="D1741" s="35">
        <f>VLOOKUP(A1741,'Medical Examinations'!A1739:M4081,3,FALSE)</f>
        <v>5.31</v>
      </c>
      <c r="E1741" s="35" t="str">
        <f>VLOOKUP(A1741,'Medical Examinations'!A1739:M4081,4,FALSE)</f>
        <v>yes</v>
      </c>
      <c r="F1741" s="35" t="str">
        <f>VLOOKUP(A1741,'Medical Examinations'!A1739:M4081,5,FALSE)</f>
        <v>No</v>
      </c>
      <c r="G1741" s="35" t="str">
        <f>VLOOKUP(A1741,'Medical Examinations'!A1739:M4081,6,FALSE)</f>
        <v>Yes</v>
      </c>
      <c r="H1741" s="35">
        <f>VLOOKUP(A1741,'Medical Examinations'!$A$2:$M$2344,7,FALSE)</f>
        <v>1</v>
      </c>
      <c r="I1741" s="35" t="str">
        <f>VLOOKUP(A1741,'Medical Examinations'!A1739:M4081,8,FALSE)</f>
        <v>No</v>
      </c>
      <c r="J1741" s="35" t="str">
        <f>VLOOKUP(A1741,'Medical Examinations'!A1739:M4081,9,FALSE)</f>
        <v>UNDERWEIGHT</v>
      </c>
      <c r="K1741" s="35" t="str">
        <f>VLOOKUP(A1741,'Medical Examinations'!A1739:M4081,10,FALSE)</f>
        <v>NORMAL</v>
      </c>
      <c r="L1741" s="47">
        <f>VLOOKUP(A1741,'Hospitalisation Details'!A740:M3082,12,FALSE)</f>
        <v>30613</v>
      </c>
      <c r="M1741" s="34">
        <f>VLOOKUP(A626,'Hospitalisation Details'!A624:M2966,6,FALSE)</f>
        <v>15828.82</v>
      </c>
      <c r="N1741" s="35" t="str">
        <f>VLOOKUP(A730,'Hospitalisation Details'!A728:M3070,7,FALSE)</f>
        <v>tier - 2</v>
      </c>
      <c r="O1741" s="35" t="str">
        <f>VLOOKUP(A742,'Hospitalisation Details'!A740:M3082,8,FALSE)</f>
        <v>tier - 2</v>
      </c>
      <c r="P1741" s="35" t="str">
        <f>VLOOKUP(A742,'Hospitalisation Details'!A740:M3082,9,FALSE)</f>
        <v>R1012</v>
      </c>
      <c r="Q1741" s="35">
        <f ca="1">VLOOKUP(A1741,'Hospitalisation Details'!A740:M3082,13,FALSE)</f>
        <v>41</v>
      </c>
      <c r="R1741" s="32"/>
    </row>
    <row r="1742" spans="1:18" ht="15.75" x14ac:dyDescent="0.25">
      <c r="A1742" s="42" t="s">
        <v>621</v>
      </c>
      <c r="B1742" s="35" t="str">
        <f>VLOOKUP(A1742,'Customer Names'!A1739:D4074,3,FALSE)</f>
        <v>Marriott</v>
      </c>
      <c r="C1742" s="35">
        <f>VLOOKUP(A1742,'Medical Examinations'!A1740:M4082,2,FALSE)</f>
        <v>37.28</v>
      </c>
      <c r="D1742" s="35">
        <f>VLOOKUP(A1742,'Medical Examinations'!A1740:M4082,3,FALSE)</f>
        <v>4.66</v>
      </c>
      <c r="E1742" s="35" t="str">
        <f>VLOOKUP(A1742,'Medical Examinations'!A1740:M4082,4,FALSE)</f>
        <v>No</v>
      </c>
      <c r="F1742" s="35" t="str">
        <f>VLOOKUP(A1742,'Medical Examinations'!A1740:M4082,5,FALSE)</f>
        <v>yes</v>
      </c>
      <c r="G1742" s="35" t="str">
        <f>VLOOKUP(A1742,'Medical Examinations'!A1740:M4082,6,FALSE)</f>
        <v>No</v>
      </c>
      <c r="H1742" s="35">
        <f>VLOOKUP(A1742,'Medical Examinations'!$A$2:$M$2344,7,FALSE)</f>
        <v>1</v>
      </c>
      <c r="I1742" s="35" t="str">
        <f>VLOOKUP(A1742,'Medical Examinations'!A1740:M4082,8,FALSE)</f>
        <v>No</v>
      </c>
      <c r="J1742" s="35" t="str">
        <f>VLOOKUP(A1742,'Medical Examinations'!A1740:M4082,9,FALSE)</f>
        <v>OBESITY</v>
      </c>
      <c r="K1742" s="35" t="str">
        <f>VLOOKUP(A1742,'Medical Examinations'!A1740:M4082,10,FALSE)</f>
        <v>NORMAL</v>
      </c>
      <c r="L1742" s="47">
        <f>VLOOKUP(A1742,'Hospitalisation Details'!A741:M3083,12,FALSE)</f>
        <v>38144</v>
      </c>
      <c r="M1742" s="34">
        <f>VLOOKUP(A627,'Hospitalisation Details'!A625:M2967,6,FALSE)</f>
        <v>15820.7</v>
      </c>
      <c r="N1742" s="35" t="str">
        <f>VLOOKUP(A731,'Hospitalisation Details'!A729:M3071,7,FALSE)</f>
        <v>tier - 2</v>
      </c>
      <c r="O1742" s="35" t="str">
        <f>VLOOKUP(A743,'Hospitalisation Details'!A741:M3083,8,FALSE)</f>
        <v>tier - 3</v>
      </c>
      <c r="P1742" s="35" t="str">
        <f>VLOOKUP(A743,'Hospitalisation Details'!A741:M3083,9,FALSE)</f>
        <v>R1026</v>
      </c>
      <c r="Q1742" s="35">
        <f ca="1">VLOOKUP(A1742,'Hospitalisation Details'!A741:M3083,13,FALSE)</f>
        <v>20</v>
      </c>
      <c r="R1742" s="32"/>
    </row>
    <row r="1743" spans="1:18" ht="15.75" x14ac:dyDescent="0.25">
      <c r="A1743" s="43" t="s">
        <v>620</v>
      </c>
      <c r="B1743" s="35" t="str">
        <f>VLOOKUP(A1743,'Customer Names'!A1740:D4075,3,FALSE)</f>
        <v>Wilkins</v>
      </c>
      <c r="C1743" s="35">
        <f>VLOOKUP(A1743,'Medical Examinations'!A1741:M4083,2,FALSE)</f>
        <v>18.2</v>
      </c>
      <c r="D1743" s="35">
        <f>VLOOKUP(A1743,'Medical Examinations'!A1741:M4083,3,FALSE)</f>
        <v>6.19</v>
      </c>
      <c r="E1743" s="35" t="str">
        <f>VLOOKUP(A1743,'Medical Examinations'!A1741:M4083,4,FALSE)</f>
        <v>No</v>
      </c>
      <c r="F1743" s="35" t="str">
        <f>VLOOKUP(A1743,'Medical Examinations'!A1741:M4083,5,FALSE)</f>
        <v>No</v>
      </c>
      <c r="G1743" s="35" t="str">
        <f>VLOOKUP(A1743,'Medical Examinations'!A1741:M4083,6,FALSE)</f>
        <v>Yes</v>
      </c>
      <c r="H1743" s="35">
        <f>VLOOKUP(A1743,'Medical Examinations'!$A$2:$M$2344,7,FALSE)</f>
        <v>1</v>
      </c>
      <c r="I1743" s="35" t="str">
        <f>VLOOKUP(A1743,'Medical Examinations'!A1741:M4083,8,FALSE)</f>
        <v>No</v>
      </c>
      <c r="J1743" s="35" t="str">
        <f>VLOOKUP(A1743,'Medical Examinations'!A1741:M4083,9,FALSE)</f>
        <v>UNDERWEIGHT</v>
      </c>
      <c r="K1743" s="35" t="str">
        <f>VLOOKUP(A1743,'Medical Examinations'!A1741:M4083,10,FALSE)</f>
        <v>PREDIABETES</v>
      </c>
      <c r="L1743" s="47">
        <f>VLOOKUP(A1743,'Hospitalisation Details'!A742:M3084,12,FALSE)</f>
        <v>29110</v>
      </c>
      <c r="M1743" s="34">
        <f>VLOOKUP(A628,'Hospitalisation Details'!A626:M2968,6,FALSE)</f>
        <v>15817.99</v>
      </c>
      <c r="N1743" s="35" t="str">
        <f>VLOOKUP(A732,'Hospitalisation Details'!A730:M3072,7,FALSE)</f>
        <v>tier - 2</v>
      </c>
      <c r="O1743" s="35" t="str">
        <f>VLOOKUP(A744,'Hospitalisation Details'!A742:M3084,8,FALSE)</f>
        <v>tier - 1</v>
      </c>
      <c r="P1743" s="35" t="str">
        <f>VLOOKUP(A744,'Hospitalisation Details'!A742:M3084,9,FALSE)</f>
        <v>R1012</v>
      </c>
      <c r="Q1743" s="35">
        <f ca="1">VLOOKUP(A1743,'Hospitalisation Details'!A742:M3084,13,FALSE)</f>
        <v>45</v>
      </c>
      <c r="R1743" s="32"/>
    </row>
    <row r="1744" spans="1:18" ht="15.75" x14ac:dyDescent="0.25">
      <c r="A1744" s="42" t="s">
        <v>619</v>
      </c>
      <c r="B1744" s="35" t="str">
        <f>VLOOKUP(A1744,'Customer Names'!A1741:D4076,3,FALSE)</f>
        <v>Saiter</v>
      </c>
      <c r="C1744" s="35">
        <f>VLOOKUP(A1744,'Medical Examinations'!A1742:M4084,2,FALSE)</f>
        <v>20.53</v>
      </c>
      <c r="D1744" s="35">
        <f>VLOOKUP(A1744,'Medical Examinations'!A1742:M4084,3,FALSE)</f>
        <v>4.8600000000000003</v>
      </c>
      <c r="E1744" s="35" t="str">
        <f>VLOOKUP(A1744,'Medical Examinations'!A1742:M4084,4,FALSE)</f>
        <v>No</v>
      </c>
      <c r="F1744" s="35" t="str">
        <f>VLOOKUP(A1744,'Medical Examinations'!A1742:M4084,5,FALSE)</f>
        <v>No</v>
      </c>
      <c r="G1744" s="35" t="str">
        <f>VLOOKUP(A1744,'Medical Examinations'!A1742:M4084,6,FALSE)</f>
        <v>No</v>
      </c>
      <c r="H1744" s="35">
        <f>VLOOKUP(A1744,'Medical Examinations'!$A$2:$M$2344,7,FALSE)</f>
        <v>1</v>
      </c>
      <c r="I1744" s="35" t="str">
        <f>VLOOKUP(A1744,'Medical Examinations'!A1742:M4084,8,FALSE)</f>
        <v>No</v>
      </c>
      <c r="J1744" s="35" t="str">
        <f>VLOOKUP(A1744,'Medical Examinations'!A1742:M4084,9,FALSE)</f>
        <v>NORMAL WEIGHT</v>
      </c>
      <c r="K1744" s="35" t="str">
        <f>VLOOKUP(A1744,'Medical Examinations'!A1742:M4084,10,FALSE)</f>
        <v>NORMAL</v>
      </c>
      <c r="L1744" s="47">
        <f>VLOOKUP(A1744,'Hospitalisation Details'!A743:M3085,12,FALSE)</f>
        <v>30971</v>
      </c>
      <c r="M1744" s="34">
        <f>VLOOKUP(A629,'Hospitalisation Details'!A627:M2969,6,FALSE)</f>
        <v>15746.62</v>
      </c>
      <c r="N1744" s="35" t="str">
        <f>VLOOKUP(A733,'Hospitalisation Details'!A731:M3073,7,FALSE)</f>
        <v>tier - 2</v>
      </c>
      <c r="O1744" s="35" t="str">
        <f>VLOOKUP(A745,'Hospitalisation Details'!A743:M3085,8,FALSE)</f>
        <v>tier - 2</v>
      </c>
      <c r="P1744" s="35" t="str">
        <f>VLOOKUP(A745,'Hospitalisation Details'!A743:M3085,9,FALSE)</f>
        <v>R1018</v>
      </c>
      <c r="Q1744" s="35">
        <f ca="1">VLOOKUP(A1744,'Hospitalisation Details'!A743:M3085,13,FALSE)</f>
        <v>40</v>
      </c>
      <c r="R1744" s="32"/>
    </row>
    <row r="1745" spans="1:18" ht="15.75" x14ac:dyDescent="0.25">
      <c r="A1745" s="43" t="s">
        <v>618</v>
      </c>
      <c r="B1745" s="35" t="str">
        <f>VLOOKUP(A1745,'Customer Names'!A1742:D4077,3,FALSE)</f>
        <v>Winrow</v>
      </c>
      <c r="C1745" s="35">
        <f>VLOOKUP(A1745,'Medical Examinations'!A1743:M4085,2,FALSE)</f>
        <v>23.79</v>
      </c>
      <c r="D1745" s="35">
        <f>VLOOKUP(A1745,'Medical Examinations'!A1743:M4085,3,FALSE)</f>
        <v>4.74</v>
      </c>
      <c r="E1745" s="35" t="str">
        <f>VLOOKUP(A1745,'Medical Examinations'!A1743:M4085,4,FALSE)</f>
        <v>No</v>
      </c>
      <c r="F1745" s="35" t="str">
        <f>VLOOKUP(A1745,'Medical Examinations'!A1743:M4085,5,FALSE)</f>
        <v>No</v>
      </c>
      <c r="G1745" s="35" t="str">
        <f>VLOOKUP(A1745,'Medical Examinations'!A1743:M4085,6,FALSE)</f>
        <v>No</v>
      </c>
      <c r="H1745" s="35">
        <f>VLOOKUP(A1745,'Medical Examinations'!$A$2:$M$2344,7,FALSE)</f>
        <v>0</v>
      </c>
      <c r="I1745" s="35" t="str">
        <f>VLOOKUP(A1745,'Medical Examinations'!A1743:M4085,8,FALSE)</f>
        <v>No</v>
      </c>
      <c r="J1745" s="35" t="str">
        <f>VLOOKUP(A1745,'Medical Examinations'!A1743:M4085,9,FALSE)</f>
        <v>NORMAL WEIGHT</v>
      </c>
      <c r="K1745" s="35" t="str">
        <f>VLOOKUP(A1745,'Medical Examinations'!A1743:M4085,10,FALSE)</f>
        <v>NORMAL</v>
      </c>
      <c r="L1745" s="47">
        <f>VLOOKUP(A1745,'Hospitalisation Details'!A744:M3086,12,FALSE)</f>
        <v>33479</v>
      </c>
      <c r="M1745" s="34">
        <f>VLOOKUP(A630,'Hospitalisation Details'!A628:M2970,6,FALSE)</f>
        <v>15698.86</v>
      </c>
      <c r="N1745" s="35" t="str">
        <f>VLOOKUP(A734,'Hospitalisation Details'!A732:M3074,7,FALSE)</f>
        <v>tier - 2</v>
      </c>
      <c r="O1745" s="35" t="str">
        <f>VLOOKUP(A746,'Hospitalisation Details'!A744:M3086,8,FALSE)</f>
        <v>tier - 2</v>
      </c>
      <c r="P1745" s="35" t="str">
        <f>VLOOKUP(A746,'Hospitalisation Details'!A744:M3086,9,FALSE)</f>
        <v>R1026</v>
      </c>
      <c r="Q1745" s="35">
        <f ca="1">VLOOKUP(A1745,'Hospitalisation Details'!A744:M3086,13,FALSE)</f>
        <v>33</v>
      </c>
      <c r="R1745" s="32"/>
    </row>
    <row r="1746" spans="1:18" ht="15.75" x14ac:dyDescent="0.25">
      <c r="A1746" s="42" t="s">
        <v>617</v>
      </c>
      <c r="B1746" s="35" t="str">
        <f>VLOOKUP(A1746,'Customer Names'!A1743:D4078,3,FALSE)</f>
        <v>Gries</v>
      </c>
      <c r="C1746" s="35">
        <f>VLOOKUP(A1746,'Medical Examinations'!A1744:M4086,2,FALSE)</f>
        <v>29.8</v>
      </c>
      <c r="D1746" s="35">
        <f>VLOOKUP(A1746,'Medical Examinations'!A1744:M4086,3,FALSE)</f>
        <v>6.03</v>
      </c>
      <c r="E1746" s="35" t="str">
        <f>VLOOKUP(A1746,'Medical Examinations'!A1744:M4086,4,FALSE)</f>
        <v>No</v>
      </c>
      <c r="F1746" s="35" t="str">
        <f>VLOOKUP(A1746,'Medical Examinations'!A1744:M4086,5,FALSE)</f>
        <v>No</v>
      </c>
      <c r="G1746" s="35" t="str">
        <f>VLOOKUP(A1746,'Medical Examinations'!A1744:M4086,6,FALSE)</f>
        <v>No</v>
      </c>
      <c r="H1746" s="35">
        <f>VLOOKUP(A1746,'Medical Examinations'!$A$2:$M$2344,7,FALSE)</f>
        <v>0</v>
      </c>
      <c r="I1746" s="35" t="str">
        <f>VLOOKUP(A1746,'Medical Examinations'!A1744:M4086,8,FALSE)</f>
        <v>No</v>
      </c>
      <c r="J1746" s="35" t="str">
        <f>VLOOKUP(A1746,'Medical Examinations'!A1744:M4086,9,FALSE)</f>
        <v>OVERWEIGHT</v>
      </c>
      <c r="K1746" s="35" t="str">
        <f>VLOOKUP(A1746,'Medical Examinations'!A1744:M4086,10,FALSE)</f>
        <v>PREDIABETES</v>
      </c>
      <c r="L1746" s="47">
        <f>VLOOKUP(A1746,'Hospitalisation Details'!A745:M3087,12,FALSE)</f>
        <v>33155</v>
      </c>
      <c r="M1746" s="34">
        <f>VLOOKUP(A631,'Hospitalisation Details'!A629:M2971,6,FALSE)</f>
        <v>15670.3</v>
      </c>
      <c r="N1746" s="35" t="str">
        <f>VLOOKUP(A735,'Hospitalisation Details'!A733:M3075,7,FALSE)</f>
        <v>tier - 2</v>
      </c>
      <c r="O1746" s="35" t="str">
        <f>VLOOKUP(A747,'Hospitalisation Details'!A745:M3087,8,FALSE)</f>
        <v>tier - 3</v>
      </c>
      <c r="P1746" s="35" t="str">
        <f>VLOOKUP(A747,'Hospitalisation Details'!A745:M3087,9,FALSE)</f>
        <v>R1026</v>
      </c>
      <c r="Q1746" s="35">
        <f ca="1">VLOOKUP(A1746,'Hospitalisation Details'!A745:M3087,13,FALSE)</f>
        <v>34</v>
      </c>
      <c r="R1746" s="32"/>
    </row>
    <row r="1747" spans="1:18" ht="15.75" x14ac:dyDescent="0.25">
      <c r="A1747" s="43" t="s">
        <v>616</v>
      </c>
      <c r="B1747" s="35" t="str">
        <f>VLOOKUP(A1747,'Customer Names'!A1744:D4079,3,FALSE)</f>
        <v>Strohschein</v>
      </c>
      <c r="C1747" s="35">
        <f>VLOOKUP(A1747,'Medical Examinations'!A1745:M4087,2,FALSE)</f>
        <v>31.54</v>
      </c>
      <c r="D1747" s="35">
        <f>VLOOKUP(A1747,'Medical Examinations'!A1745:M4087,3,FALSE)</f>
        <v>4.71</v>
      </c>
      <c r="E1747" s="35" t="str">
        <f>VLOOKUP(A1747,'Medical Examinations'!A1745:M4087,4,FALSE)</f>
        <v>No</v>
      </c>
      <c r="F1747" s="35" t="str">
        <f>VLOOKUP(A1747,'Medical Examinations'!A1745:M4087,5,FALSE)</f>
        <v>No</v>
      </c>
      <c r="G1747" s="35" t="str">
        <f>VLOOKUP(A1747,'Medical Examinations'!A1745:M4087,6,FALSE)</f>
        <v>No</v>
      </c>
      <c r="H1747" s="35">
        <f>VLOOKUP(A1747,'Medical Examinations'!$A$2:$M$2344,7,FALSE)</f>
        <v>0</v>
      </c>
      <c r="I1747" s="35" t="str">
        <f>VLOOKUP(A1747,'Medical Examinations'!A1745:M4087,8,FALSE)</f>
        <v>No</v>
      </c>
      <c r="J1747" s="35" t="str">
        <f>VLOOKUP(A1747,'Medical Examinations'!A1745:M4087,9,FALSE)</f>
        <v>OBESITY</v>
      </c>
      <c r="K1747" s="35" t="str">
        <f>VLOOKUP(A1747,'Medical Examinations'!A1745:M4087,10,FALSE)</f>
        <v>NORMAL</v>
      </c>
      <c r="L1747" s="47">
        <f>VLOOKUP(A1747,'Hospitalisation Details'!A746:M3088,12,FALSE)</f>
        <v>33107</v>
      </c>
      <c r="M1747" s="34">
        <f>VLOOKUP(A632,'Hospitalisation Details'!A630:M2972,6,FALSE)</f>
        <v>15646.28</v>
      </c>
      <c r="N1747" s="35" t="str">
        <f>VLOOKUP(A736,'Hospitalisation Details'!A734:M3076,7,FALSE)</f>
        <v>tier - 2</v>
      </c>
      <c r="O1747" s="35" t="str">
        <f>VLOOKUP(A748,'Hospitalisation Details'!A746:M3088,8,FALSE)</f>
        <v>tier - 2</v>
      </c>
      <c r="P1747" s="35" t="str">
        <f>VLOOKUP(A748,'Hospitalisation Details'!A746:M3088,9,FALSE)</f>
        <v>R1024</v>
      </c>
      <c r="Q1747" s="35">
        <f ca="1">VLOOKUP(A1747,'Hospitalisation Details'!A746:M3088,13,FALSE)</f>
        <v>34</v>
      </c>
      <c r="R1747" s="32"/>
    </row>
    <row r="1748" spans="1:18" ht="15.75" x14ac:dyDescent="0.25">
      <c r="A1748" s="42" t="s">
        <v>615</v>
      </c>
      <c r="B1748" s="35" t="str">
        <f>VLOOKUP(A1748,'Customer Names'!A1745:D4080,3,FALSE)</f>
        <v>Berger</v>
      </c>
      <c r="C1748" s="35">
        <f>VLOOKUP(A1748,'Medical Examinations'!A1746:M4088,2,FALSE)</f>
        <v>20.82</v>
      </c>
      <c r="D1748" s="35">
        <f>VLOOKUP(A1748,'Medical Examinations'!A1746:M4088,3,FALSE)</f>
        <v>5.55</v>
      </c>
      <c r="E1748" s="35" t="str">
        <f>VLOOKUP(A1748,'Medical Examinations'!A1746:M4088,4,FALSE)</f>
        <v>No</v>
      </c>
      <c r="F1748" s="35" t="str">
        <f>VLOOKUP(A1748,'Medical Examinations'!A1746:M4088,5,FALSE)</f>
        <v>No</v>
      </c>
      <c r="G1748" s="35" t="str">
        <f>VLOOKUP(A1748,'Medical Examinations'!A1746:M4088,6,FALSE)</f>
        <v>No</v>
      </c>
      <c r="H1748" s="35">
        <f>VLOOKUP(A1748,'Medical Examinations'!$A$2:$M$2344,7,FALSE)</f>
        <v>1</v>
      </c>
      <c r="I1748" s="35" t="str">
        <f>VLOOKUP(A1748,'Medical Examinations'!A1746:M4088,8,FALSE)</f>
        <v>No</v>
      </c>
      <c r="J1748" s="35" t="str">
        <f>VLOOKUP(A1748,'Medical Examinations'!A1746:M4088,9,FALSE)</f>
        <v>NORMAL WEIGHT</v>
      </c>
      <c r="K1748" s="35" t="str">
        <f>VLOOKUP(A1748,'Medical Examinations'!A1746:M4088,10,FALSE)</f>
        <v>NORMAL</v>
      </c>
      <c r="L1748" s="47">
        <f>VLOOKUP(A1748,'Hospitalisation Details'!A747:M3089,12,FALSE)</f>
        <v>30916</v>
      </c>
      <c r="M1748" s="34">
        <f>VLOOKUP(A633,'Hospitalisation Details'!A631:M2973,6,FALSE)</f>
        <v>15612.19</v>
      </c>
      <c r="N1748" s="35" t="str">
        <f>VLOOKUP(A737,'Hospitalisation Details'!A735:M3077,7,FALSE)</f>
        <v>tier - 2</v>
      </c>
      <c r="O1748" s="35" t="str">
        <f>VLOOKUP(A749,'Hospitalisation Details'!A747:M3089,8,FALSE)</f>
        <v>tier - 2</v>
      </c>
      <c r="P1748" s="35" t="str">
        <f>VLOOKUP(A749,'Hospitalisation Details'!A747:M3089,9,FALSE)</f>
        <v>R1023</v>
      </c>
      <c r="Q1748" s="35">
        <f ca="1">VLOOKUP(A1748,'Hospitalisation Details'!A747:M3089,13,FALSE)</f>
        <v>40</v>
      </c>
      <c r="R1748" s="32"/>
    </row>
    <row r="1749" spans="1:18" ht="15.75" x14ac:dyDescent="0.25">
      <c r="A1749" s="43" t="s">
        <v>614</v>
      </c>
      <c r="B1749" s="35" t="str">
        <f>VLOOKUP(A1749,'Customer Names'!A1746:D4081,3,FALSE)</f>
        <v>Coogan</v>
      </c>
      <c r="C1749" s="35">
        <f>VLOOKUP(A1749,'Medical Examinations'!A1747:M4089,2,FALSE)</f>
        <v>38.83</v>
      </c>
      <c r="D1749" s="35">
        <f>VLOOKUP(A1749,'Medical Examinations'!A1747:M4089,3,FALSE)</f>
        <v>4.78</v>
      </c>
      <c r="E1749" s="35" t="str">
        <f>VLOOKUP(A1749,'Medical Examinations'!A1747:M4089,4,FALSE)</f>
        <v>No</v>
      </c>
      <c r="F1749" s="35" t="str">
        <f>VLOOKUP(A1749,'Medical Examinations'!A1747:M4089,5,FALSE)</f>
        <v>No</v>
      </c>
      <c r="G1749" s="35" t="str">
        <f>VLOOKUP(A1749,'Medical Examinations'!A1747:M4089,6,FALSE)</f>
        <v>Yes</v>
      </c>
      <c r="H1749" s="35">
        <f>VLOOKUP(A1749,'Medical Examinations'!$A$2:$M$2344,7,FALSE)</f>
        <v>1</v>
      </c>
      <c r="I1749" s="35" t="str">
        <f>VLOOKUP(A1749,'Medical Examinations'!A1747:M4089,8,FALSE)</f>
        <v>No</v>
      </c>
      <c r="J1749" s="35" t="str">
        <f>VLOOKUP(A1749,'Medical Examinations'!A1747:M4089,9,FALSE)</f>
        <v>OBESITY</v>
      </c>
      <c r="K1749" s="35" t="str">
        <f>VLOOKUP(A1749,'Medical Examinations'!A1747:M4089,10,FALSE)</f>
        <v>NORMAL</v>
      </c>
      <c r="L1749" s="47">
        <f>VLOOKUP(A1749,'Hospitalisation Details'!A748:M3090,12,FALSE)</f>
        <v>34313</v>
      </c>
      <c r="M1749" s="34">
        <f>VLOOKUP(A634,'Hospitalisation Details'!A632:M2974,6,FALSE)</f>
        <v>15608.58</v>
      </c>
      <c r="N1749" s="35" t="str">
        <f>VLOOKUP(A738,'Hospitalisation Details'!A736:M3078,7,FALSE)</f>
        <v>tier - 2</v>
      </c>
      <c r="O1749" s="35" t="str">
        <f>VLOOKUP(A750,'Hospitalisation Details'!A748:M3090,8,FALSE)</f>
        <v>tier - 1</v>
      </c>
      <c r="P1749" s="35" t="str">
        <f>VLOOKUP(A750,'Hospitalisation Details'!A748:M3090,9,FALSE)</f>
        <v>R1026</v>
      </c>
      <c r="Q1749" s="35">
        <f ca="1">VLOOKUP(A1749,'Hospitalisation Details'!A748:M3090,13,FALSE)</f>
        <v>31</v>
      </c>
      <c r="R1749" s="32"/>
    </row>
    <row r="1750" spans="1:18" ht="15.75" x14ac:dyDescent="0.25">
      <c r="A1750" s="42" t="s">
        <v>613</v>
      </c>
      <c r="B1750" s="35" t="str">
        <f>VLOOKUP(A1750,'Customer Names'!A1747:D4082,3,FALSE)</f>
        <v>Gagnon</v>
      </c>
      <c r="C1750" s="35">
        <f>VLOOKUP(A1750,'Medical Examinations'!A1748:M4090,2,FALSE)</f>
        <v>23.44</v>
      </c>
      <c r="D1750" s="35">
        <f>VLOOKUP(A1750,'Medical Examinations'!A1748:M4090,3,FALSE)</f>
        <v>4.6500000000000004</v>
      </c>
      <c r="E1750" s="35" t="str">
        <f>VLOOKUP(A1750,'Medical Examinations'!A1748:M4090,4,FALSE)</f>
        <v>yes</v>
      </c>
      <c r="F1750" s="35" t="str">
        <f>VLOOKUP(A1750,'Medical Examinations'!A1748:M4090,5,FALSE)</f>
        <v>No</v>
      </c>
      <c r="G1750" s="35" t="str">
        <f>VLOOKUP(A1750,'Medical Examinations'!A1748:M4090,6,FALSE)</f>
        <v>No</v>
      </c>
      <c r="H1750" s="35">
        <f>VLOOKUP(A1750,'Medical Examinations'!$A$2:$M$2344,7,FALSE)</f>
        <v>1</v>
      </c>
      <c r="I1750" s="35" t="str">
        <f>VLOOKUP(A1750,'Medical Examinations'!A1748:M4090,8,FALSE)</f>
        <v>No</v>
      </c>
      <c r="J1750" s="35" t="str">
        <f>VLOOKUP(A1750,'Medical Examinations'!A1748:M4090,9,FALSE)</f>
        <v>NORMAL WEIGHT</v>
      </c>
      <c r="K1750" s="35" t="str">
        <f>VLOOKUP(A1750,'Medical Examinations'!A1748:M4090,10,FALSE)</f>
        <v>NORMAL</v>
      </c>
      <c r="L1750" s="47">
        <f>VLOOKUP(A1750,'Hospitalisation Details'!A749:M3091,12,FALSE)</f>
        <v>32401</v>
      </c>
      <c r="M1750" s="34">
        <f>VLOOKUP(A635,'Hospitalisation Details'!A633:M2975,6,FALSE)</f>
        <v>15556.67</v>
      </c>
      <c r="N1750" s="35" t="str">
        <f>VLOOKUP(A739,'Hospitalisation Details'!A737:M3079,7,FALSE)</f>
        <v>tier - 2</v>
      </c>
      <c r="O1750" s="35" t="str">
        <f>VLOOKUP(A751,'Hospitalisation Details'!A749:M3091,8,FALSE)</f>
        <v>tier - 2</v>
      </c>
      <c r="P1750" s="35" t="str">
        <f>VLOOKUP(A751,'Hospitalisation Details'!A749:M3091,9,FALSE)</f>
        <v>R1021</v>
      </c>
      <c r="Q1750" s="35">
        <f ca="1">VLOOKUP(A1750,'Hospitalisation Details'!A749:M3091,13,FALSE)</f>
        <v>36</v>
      </c>
      <c r="R1750" s="32"/>
    </row>
    <row r="1751" spans="1:18" ht="15.75" x14ac:dyDescent="0.25">
      <c r="A1751" s="43" t="s">
        <v>612</v>
      </c>
      <c r="B1751" s="35" t="str">
        <f>VLOOKUP(A1751,'Customer Names'!A1748:D4083,3,FALSE)</f>
        <v>Pearson</v>
      </c>
      <c r="C1751" s="35">
        <f>VLOOKUP(A1751,'Medical Examinations'!A1749:M4091,2,FALSE)</f>
        <v>24.13</v>
      </c>
      <c r="D1751" s="35">
        <f>VLOOKUP(A1751,'Medical Examinations'!A1749:M4091,3,FALSE)</f>
        <v>5.2</v>
      </c>
      <c r="E1751" s="35" t="str">
        <f>VLOOKUP(A1751,'Medical Examinations'!A1749:M4091,4,FALSE)</f>
        <v>No</v>
      </c>
      <c r="F1751" s="35" t="str">
        <f>VLOOKUP(A1751,'Medical Examinations'!A1749:M4091,5,FALSE)</f>
        <v>No</v>
      </c>
      <c r="G1751" s="35" t="str">
        <f>VLOOKUP(A1751,'Medical Examinations'!A1749:M4091,6,FALSE)</f>
        <v>No</v>
      </c>
      <c r="H1751" s="35">
        <f>VLOOKUP(A1751,'Medical Examinations'!$A$2:$M$2344,7,FALSE)</f>
        <v>1</v>
      </c>
      <c r="I1751" s="35" t="str">
        <f>VLOOKUP(A1751,'Medical Examinations'!A1749:M4091,8,FALSE)</f>
        <v>No</v>
      </c>
      <c r="J1751" s="35" t="str">
        <f>VLOOKUP(A1751,'Medical Examinations'!A1749:M4091,9,FALSE)</f>
        <v>NORMAL WEIGHT</v>
      </c>
      <c r="K1751" s="35" t="str">
        <f>VLOOKUP(A1751,'Medical Examinations'!A1749:M4091,10,FALSE)</f>
        <v>NORMAL</v>
      </c>
      <c r="L1751" s="47">
        <f>VLOOKUP(A1751,'Hospitalisation Details'!A750:M3092,12,FALSE)</f>
        <v>32033</v>
      </c>
      <c r="M1751" s="34">
        <f>VLOOKUP(A636,'Hospitalisation Details'!A634:M2976,6,FALSE)</f>
        <v>15555.19</v>
      </c>
      <c r="N1751" s="35" t="str">
        <f>VLOOKUP(A740,'Hospitalisation Details'!A738:M3080,7,FALSE)</f>
        <v>tier - 3</v>
      </c>
      <c r="O1751" s="35" t="str">
        <f>VLOOKUP(A752,'Hospitalisation Details'!A750:M3092,8,FALSE)</f>
        <v>tier - 3</v>
      </c>
      <c r="P1751" s="35" t="str">
        <f>VLOOKUP(A752,'Hospitalisation Details'!A750:M3092,9,FALSE)</f>
        <v>R1023</v>
      </c>
      <c r="Q1751" s="35">
        <f ca="1">VLOOKUP(A1751,'Hospitalisation Details'!A750:M3092,13,FALSE)</f>
        <v>37</v>
      </c>
      <c r="R1751" s="32"/>
    </row>
    <row r="1752" spans="1:18" ht="15.75" x14ac:dyDescent="0.25">
      <c r="A1752" s="42" t="s">
        <v>611</v>
      </c>
      <c r="B1752" s="35" t="str">
        <f>VLOOKUP(A1752,'Customer Names'!A1749:D4084,3,FALSE)</f>
        <v>Brian</v>
      </c>
      <c r="C1752" s="35">
        <f>VLOOKUP(A1752,'Medical Examinations'!A1750:M4092,2,FALSE)</f>
        <v>42.13</v>
      </c>
      <c r="D1752" s="35">
        <f>VLOOKUP(A1752,'Medical Examinations'!A1750:M4092,3,FALSE)</f>
        <v>4.54</v>
      </c>
      <c r="E1752" s="35" t="str">
        <f>VLOOKUP(A1752,'Medical Examinations'!A1750:M4092,4,FALSE)</f>
        <v>yes</v>
      </c>
      <c r="F1752" s="35" t="str">
        <f>VLOOKUP(A1752,'Medical Examinations'!A1750:M4092,5,FALSE)</f>
        <v>No</v>
      </c>
      <c r="G1752" s="35" t="str">
        <f>VLOOKUP(A1752,'Medical Examinations'!A1750:M4092,6,FALSE)</f>
        <v>No</v>
      </c>
      <c r="H1752" s="35">
        <f>VLOOKUP(A1752,'Medical Examinations'!$A$2:$M$2344,7,FALSE)</f>
        <v>1</v>
      </c>
      <c r="I1752" s="35" t="str">
        <f>VLOOKUP(A1752,'Medical Examinations'!A1750:M4092,8,FALSE)</f>
        <v>No</v>
      </c>
      <c r="J1752" s="35" t="str">
        <f>VLOOKUP(A1752,'Medical Examinations'!A1750:M4092,9,FALSE)</f>
        <v>OBESITY</v>
      </c>
      <c r="K1752" s="35" t="str">
        <f>VLOOKUP(A1752,'Medical Examinations'!A1750:M4092,10,FALSE)</f>
        <v>NORMAL</v>
      </c>
      <c r="L1752" s="47">
        <f>VLOOKUP(A1752,'Hospitalisation Details'!A751:M3093,12,FALSE)</f>
        <v>32448</v>
      </c>
      <c r="M1752" s="34">
        <f>VLOOKUP(A637,'Hospitalisation Details'!A635:M2977,6,FALSE)</f>
        <v>15532.16</v>
      </c>
      <c r="N1752" s="35" t="str">
        <f>VLOOKUP(A741,'Hospitalisation Details'!A739:M3081,7,FALSE)</f>
        <v>tier - 3</v>
      </c>
      <c r="O1752" s="35" t="str">
        <f>VLOOKUP(A753,'Hospitalisation Details'!A751:M3093,8,FALSE)</f>
        <v>tier - 3</v>
      </c>
      <c r="P1752" s="35" t="str">
        <f>VLOOKUP(A753,'Hospitalisation Details'!A751:M3093,9,FALSE)</f>
        <v>R1024</v>
      </c>
      <c r="Q1752" s="35">
        <f ca="1">VLOOKUP(A1752,'Hospitalisation Details'!A751:M3093,13,FALSE)</f>
        <v>36</v>
      </c>
      <c r="R1752" s="32"/>
    </row>
    <row r="1753" spans="1:18" ht="15.75" x14ac:dyDescent="0.25">
      <c r="A1753" s="43" t="s">
        <v>610</v>
      </c>
      <c r="B1753" s="35" t="str">
        <f>VLOOKUP(A1753,'Customer Names'!A1750:D4085,3,FALSE)</f>
        <v>Brown</v>
      </c>
      <c r="C1753" s="35">
        <f>VLOOKUP(A1753,'Medical Examinations'!A1751:M4093,2,FALSE)</f>
        <v>17.86</v>
      </c>
      <c r="D1753" s="35">
        <f>VLOOKUP(A1753,'Medical Examinations'!A1751:M4093,3,FALSE)</f>
        <v>4.1100000000000003</v>
      </c>
      <c r="E1753" s="35" t="str">
        <f>VLOOKUP(A1753,'Medical Examinations'!A1751:M4093,4,FALSE)</f>
        <v>No</v>
      </c>
      <c r="F1753" s="35" t="str">
        <f>VLOOKUP(A1753,'Medical Examinations'!A1751:M4093,5,FALSE)</f>
        <v>No</v>
      </c>
      <c r="G1753" s="35" t="str">
        <f>VLOOKUP(A1753,'Medical Examinations'!A1751:M4093,6,FALSE)</f>
        <v>No</v>
      </c>
      <c r="H1753" s="35">
        <f>VLOOKUP(A1753,'Medical Examinations'!$A$2:$M$2344,7,FALSE)</f>
        <v>1</v>
      </c>
      <c r="I1753" s="35" t="str">
        <f>VLOOKUP(A1753,'Medical Examinations'!A1751:M4093,8,FALSE)</f>
        <v>No</v>
      </c>
      <c r="J1753" s="35" t="str">
        <f>VLOOKUP(A1753,'Medical Examinations'!A1751:M4093,9,FALSE)</f>
        <v>UNDERWEIGHT</v>
      </c>
      <c r="K1753" s="35" t="str">
        <f>VLOOKUP(A1753,'Medical Examinations'!A1751:M4093,10,FALSE)</f>
        <v>NORMAL</v>
      </c>
      <c r="L1753" s="47">
        <f>VLOOKUP(A1753,'Hospitalisation Details'!A752:M3094,12,FALSE)</f>
        <v>32099</v>
      </c>
      <c r="M1753" s="34">
        <f>VLOOKUP(A638,'Hospitalisation Details'!A636:M2978,6,FALSE)</f>
        <v>15518.18</v>
      </c>
      <c r="N1753" s="35" t="str">
        <f>VLOOKUP(A742,'Hospitalisation Details'!A740:M3082,7,FALSE)</f>
        <v>tier - 3</v>
      </c>
      <c r="O1753" s="35" t="str">
        <f>VLOOKUP(A754,'Hospitalisation Details'!A752:M3094,8,FALSE)</f>
        <v>tier - 3</v>
      </c>
      <c r="P1753" s="35" t="str">
        <f>VLOOKUP(A754,'Hospitalisation Details'!A752:M3094,9,FALSE)</f>
        <v>R1012</v>
      </c>
      <c r="Q1753" s="35">
        <f ca="1">VLOOKUP(A1753,'Hospitalisation Details'!A752:M3094,13,FALSE)</f>
        <v>37</v>
      </c>
      <c r="R1753" s="32"/>
    </row>
    <row r="1754" spans="1:18" ht="15.75" x14ac:dyDescent="0.25">
      <c r="A1754" s="42" t="s">
        <v>609</v>
      </c>
      <c r="B1754" s="35" t="str">
        <f>VLOOKUP(A1754,'Customer Names'!A1751:D4086,3,FALSE)</f>
        <v>Fox</v>
      </c>
      <c r="C1754" s="35">
        <f>VLOOKUP(A1754,'Medical Examinations'!A1752:M4094,2,FALSE)</f>
        <v>32.78</v>
      </c>
      <c r="D1754" s="35">
        <f>VLOOKUP(A1754,'Medical Examinations'!A1752:M4094,3,FALSE)</f>
        <v>4.63</v>
      </c>
      <c r="E1754" s="35" t="str">
        <f>VLOOKUP(A1754,'Medical Examinations'!A1752:M4094,4,FALSE)</f>
        <v>No</v>
      </c>
      <c r="F1754" s="35" t="str">
        <f>VLOOKUP(A1754,'Medical Examinations'!A1752:M4094,5,FALSE)</f>
        <v>No</v>
      </c>
      <c r="G1754" s="35" t="str">
        <f>VLOOKUP(A1754,'Medical Examinations'!A1752:M4094,6,FALSE)</f>
        <v>No</v>
      </c>
      <c r="H1754" s="35">
        <f>VLOOKUP(A1754,'Medical Examinations'!$A$2:$M$2344,7,FALSE)</f>
        <v>0</v>
      </c>
      <c r="I1754" s="35" t="str">
        <f>VLOOKUP(A1754,'Medical Examinations'!A1752:M4094,8,FALSE)</f>
        <v>No</v>
      </c>
      <c r="J1754" s="35" t="str">
        <f>VLOOKUP(A1754,'Medical Examinations'!A1752:M4094,9,FALSE)</f>
        <v>OBESITY</v>
      </c>
      <c r="K1754" s="35" t="str">
        <f>VLOOKUP(A1754,'Medical Examinations'!A1752:M4094,10,FALSE)</f>
        <v>NORMAL</v>
      </c>
      <c r="L1754" s="47">
        <f>VLOOKUP(A1754,'Hospitalisation Details'!A753:M3095,12,FALSE)</f>
        <v>36330</v>
      </c>
      <c r="M1754" s="34">
        <f>VLOOKUP(A639,'Hospitalisation Details'!A637:M2979,6,FALSE)</f>
        <v>15450.48</v>
      </c>
      <c r="N1754" s="35" t="str">
        <f>VLOOKUP(A743,'Hospitalisation Details'!A741:M3083,7,FALSE)</f>
        <v>tier - 3</v>
      </c>
      <c r="O1754" s="35" t="str">
        <f>VLOOKUP(A755,'Hospitalisation Details'!A753:M3095,8,FALSE)</f>
        <v>tier - 3</v>
      </c>
      <c r="P1754" s="35" t="str">
        <f>VLOOKUP(A755,'Hospitalisation Details'!A753:M3095,9,FALSE)</f>
        <v>R1024</v>
      </c>
      <c r="Q1754" s="35">
        <f ca="1">VLOOKUP(A1754,'Hospitalisation Details'!A753:M3095,13,FALSE)</f>
        <v>25</v>
      </c>
      <c r="R1754" s="32"/>
    </row>
    <row r="1755" spans="1:18" ht="15.75" x14ac:dyDescent="0.25">
      <c r="A1755" s="43" t="s">
        <v>608</v>
      </c>
      <c r="B1755" s="35" t="str">
        <f>VLOOKUP(A1755,'Customer Names'!A1752:D4087,3,FALSE)</f>
        <v>Traver</v>
      </c>
      <c r="C1755" s="35">
        <f>VLOOKUP(A1755,'Medical Examinations'!A1753:M4095,2,FALSE)</f>
        <v>23.9</v>
      </c>
      <c r="D1755" s="35">
        <f>VLOOKUP(A1755,'Medical Examinations'!A1753:M4095,3,FALSE)</f>
        <v>6.06</v>
      </c>
      <c r="E1755" s="35" t="str">
        <f>VLOOKUP(A1755,'Medical Examinations'!A1753:M4095,4,FALSE)</f>
        <v>yes</v>
      </c>
      <c r="F1755" s="35" t="str">
        <f>VLOOKUP(A1755,'Medical Examinations'!A1753:M4095,5,FALSE)</f>
        <v>No</v>
      </c>
      <c r="G1755" s="35" t="str">
        <f>VLOOKUP(A1755,'Medical Examinations'!A1753:M4095,6,FALSE)</f>
        <v>Yes</v>
      </c>
      <c r="H1755" s="35">
        <f>VLOOKUP(A1755,'Medical Examinations'!$A$2:$M$2344,7,FALSE)</f>
        <v>1</v>
      </c>
      <c r="I1755" s="35" t="str">
        <f>VLOOKUP(A1755,'Medical Examinations'!A1753:M4095,8,FALSE)</f>
        <v>No</v>
      </c>
      <c r="J1755" s="35" t="str">
        <f>VLOOKUP(A1755,'Medical Examinations'!A1753:M4095,9,FALSE)</f>
        <v>NORMAL WEIGHT</v>
      </c>
      <c r="K1755" s="35" t="str">
        <f>VLOOKUP(A1755,'Medical Examinations'!A1753:M4095,10,FALSE)</f>
        <v>PREDIABETES</v>
      </c>
      <c r="L1755" s="47">
        <f>VLOOKUP(A1755,'Hospitalisation Details'!A754:M3096,12,FALSE)</f>
        <v>35625</v>
      </c>
      <c r="M1755" s="34">
        <f>VLOOKUP(A640,'Hospitalisation Details'!A638:M2980,6,FALSE)</f>
        <v>15440.2</v>
      </c>
      <c r="N1755" s="35" t="str">
        <f>VLOOKUP(A744,'Hospitalisation Details'!A742:M3084,7,FALSE)</f>
        <v>tier - 3</v>
      </c>
      <c r="O1755" s="35" t="str">
        <f>VLOOKUP(A756,'Hospitalisation Details'!A754:M3096,8,FALSE)</f>
        <v>tier - 1</v>
      </c>
      <c r="P1755" s="35" t="str">
        <f>VLOOKUP(A756,'Hospitalisation Details'!A754:M3096,9,FALSE)</f>
        <v>R1024</v>
      </c>
      <c r="Q1755" s="35">
        <f ca="1">VLOOKUP(A1755,'Hospitalisation Details'!A754:M3096,13,FALSE)</f>
        <v>27</v>
      </c>
      <c r="R1755" s="32"/>
    </row>
    <row r="1756" spans="1:18" ht="15.75" x14ac:dyDescent="0.25">
      <c r="A1756" s="42" t="s">
        <v>607</v>
      </c>
      <c r="B1756" s="35" t="str">
        <f>VLOOKUP(A1756,'Customer Names'!A1753:D4088,3,FALSE)</f>
        <v>Quick</v>
      </c>
      <c r="C1756" s="35">
        <f>VLOOKUP(A1756,'Medical Examinations'!A1754:M4096,2,FALSE)</f>
        <v>15.47</v>
      </c>
      <c r="D1756" s="35">
        <f>VLOOKUP(A1756,'Medical Examinations'!A1754:M4096,3,FALSE)</f>
        <v>8.43</v>
      </c>
      <c r="E1756" s="35" t="str">
        <f>VLOOKUP(A1756,'Medical Examinations'!A1754:M4096,4,FALSE)</f>
        <v>No</v>
      </c>
      <c r="F1756" s="35" t="str">
        <f>VLOOKUP(A1756,'Medical Examinations'!A1754:M4096,5,FALSE)</f>
        <v>No</v>
      </c>
      <c r="G1756" s="35" t="str">
        <f>VLOOKUP(A1756,'Medical Examinations'!A1754:M4096,6,FALSE)</f>
        <v>No</v>
      </c>
      <c r="H1756" s="35">
        <f>VLOOKUP(A1756,'Medical Examinations'!$A$2:$M$2344,7,FALSE)</f>
        <v>0</v>
      </c>
      <c r="I1756" s="35" t="str">
        <f>VLOOKUP(A1756,'Medical Examinations'!A1754:M4096,8,FALSE)</f>
        <v>No</v>
      </c>
      <c r="J1756" s="35" t="str">
        <f>VLOOKUP(A1756,'Medical Examinations'!A1754:M4096,9,FALSE)</f>
        <v>UNDERWEIGHT</v>
      </c>
      <c r="K1756" s="35" t="str">
        <f>VLOOKUP(A1756,'Medical Examinations'!A1754:M4096,10,FALSE)</f>
        <v>DIABETES</v>
      </c>
      <c r="L1756" s="47">
        <f>VLOOKUP(A1756,'Hospitalisation Details'!A755:M3097,12,FALSE)</f>
        <v>28816</v>
      </c>
      <c r="M1756" s="34">
        <f>VLOOKUP(A641,'Hospitalisation Details'!A639:M2981,6,FALSE)</f>
        <v>15377.77</v>
      </c>
      <c r="N1756" s="35" t="str">
        <f>VLOOKUP(A745,'Hospitalisation Details'!A743:M3085,7,FALSE)</f>
        <v>tier - 3</v>
      </c>
      <c r="O1756" s="35" t="str">
        <f>VLOOKUP(A757,'Hospitalisation Details'!A755:M3097,8,FALSE)</f>
        <v>tier - 1</v>
      </c>
      <c r="P1756" s="35" t="str">
        <f>VLOOKUP(A757,'Hospitalisation Details'!A755:M3097,9,FALSE)</f>
        <v>R1012</v>
      </c>
      <c r="Q1756" s="35">
        <f ca="1">VLOOKUP(A1756,'Hospitalisation Details'!A755:M3097,13,FALSE)</f>
        <v>46</v>
      </c>
      <c r="R1756" s="32"/>
    </row>
    <row r="1757" spans="1:18" ht="15.75" x14ac:dyDescent="0.25">
      <c r="A1757" s="43" t="s">
        <v>606</v>
      </c>
      <c r="B1757" s="35" t="str">
        <f>VLOOKUP(A1757,'Customer Names'!A1754:D4089,3,FALSE)</f>
        <v>Scott</v>
      </c>
      <c r="C1757" s="35">
        <f>VLOOKUP(A1757,'Medical Examinations'!A1755:M4097,2,FALSE)</f>
        <v>28.54</v>
      </c>
      <c r="D1757" s="35">
        <f>VLOOKUP(A1757,'Medical Examinations'!A1755:M4097,3,FALSE)</f>
        <v>5.51</v>
      </c>
      <c r="E1757" s="35" t="str">
        <f>VLOOKUP(A1757,'Medical Examinations'!A1755:M4097,4,FALSE)</f>
        <v>No</v>
      </c>
      <c r="F1757" s="35" t="str">
        <f>VLOOKUP(A1757,'Medical Examinations'!A1755:M4097,5,FALSE)</f>
        <v>No</v>
      </c>
      <c r="G1757" s="35" t="str">
        <f>VLOOKUP(A1757,'Medical Examinations'!A1755:M4097,6,FALSE)</f>
        <v>Yes</v>
      </c>
      <c r="H1757" s="35">
        <f>VLOOKUP(A1757,'Medical Examinations'!$A$2:$M$2344,7,FALSE)</f>
        <v>1</v>
      </c>
      <c r="I1757" s="35" t="str">
        <f>VLOOKUP(A1757,'Medical Examinations'!A1755:M4097,8,FALSE)</f>
        <v>No</v>
      </c>
      <c r="J1757" s="35" t="str">
        <f>VLOOKUP(A1757,'Medical Examinations'!A1755:M4097,9,FALSE)</f>
        <v>OVERWEIGHT</v>
      </c>
      <c r="K1757" s="35" t="str">
        <f>VLOOKUP(A1757,'Medical Examinations'!A1755:M4097,10,FALSE)</f>
        <v>NORMAL</v>
      </c>
      <c r="L1757" s="47">
        <f>VLOOKUP(A1757,'Hospitalisation Details'!A756:M3098,12,FALSE)</f>
        <v>34131</v>
      </c>
      <c r="M1757" s="34">
        <f>VLOOKUP(A642,'Hospitalisation Details'!A640:M2982,6,FALSE)</f>
        <v>15368.22</v>
      </c>
      <c r="N1757" s="35" t="str">
        <f>VLOOKUP(A746,'Hospitalisation Details'!A744:M3086,7,FALSE)</f>
        <v>tier - 3</v>
      </c>
      <c r="O1757" s="35" t="str">
        <f>VLOOKUP(A758,'Hospitalisation Details'!A756:M3098,8,FALSE)</f>
        <v>tier - 3</v>
      </c>
      <c r="P1757" s="35" t="str">
        <f>VLOOKUP(A758,'Hospitalisation Details'!A756:M3098,9,FALSE)</f>
        <v>R1026</v>
      </c>
      <c r="Q1757" s="35">
        <f ca="1">VLOOKUP(A1757,'Hospitalisation Details'!A756:M3098,13,FALSE)</f>
        <v>31</v>
      </c>
      <c r="R1757" s="32"/>
    </row>
    <row r="1758" spans="1:18" ht="15.75" x14ac:dyDescent="0.25">
      <c r="A1758" s="42" t="s">
        <v>605</v>
      </c>
      <c r="B1758" s="35" t="str">
        <f>VLOOKUP(A1758,'Customer Names'!A1755:D4090,3,FALSE)</f>
        <v>Theriot</v>
      </c>
      <c r="C1758" s="35">
        <f>VLOOKUP(A1758,'Medical Examinations'!A1756:M4098,2,FALSE)</f>
        <v>18.54</v>
      </c>
      <c r="D1758" s="35">
        <f>VLOOKUP(A1758,'Medical Examinations'!A1756:M4098,3,FALSE)</f>
        <v>4.95</v>
      </c>
      <c r="E1758" s="35" t="str">
        <f>VLOOKUP(A1758,'Medical Examinations'!A1756:M4098,4,FALSE)</f>
        <v>No</v>
      </c>
      <c r="F1758" s="35" t="str">
        <f>VLOOKUP(A1758,'Medical Examinations'!A1756:M4098,5,FALSE)</f>
        <v>No</v>
      </c>
      <c r="G1758" s="35" t="str">
        <f>VLOOKUP(A1758,'Medical Examinations'!A1756:M4098,6,FALSE)</f>
        <v>No</v>
      </c>
      <c r="H1758" s="35">
        <f>VLOOKUP(A1758,'Medical Examinations'!$A$2:$M$2344,7,FALSE)</f>
        <v>0</v>
      </c>
      <c r="I1758" s="35" t="str">
        <f>VLOOKUP(A1758,'Medical Examinations'!A1756:M4098,8,FALSE)</f>
        <v>No</v>
      </c>
      <c r="J1758" s="35" t="str">
        <f>VLOOKUP(A1758,'Medical Examinations'!A1756:M4098,9,FALSE)</f>
        <v>NORMAL WEIGHT</v>
      </c>
      <c r="K1758" s="35" t="str">
        <f>VLOOKUP(A1758,'Medical Examinations'!A1756:M4098,10,FALSE)</f>
        <v>NORMAL</v>
      </c>
      <c r="L1758" s="47">
        <f>VLOOKUP(A1758,'Hospitalisation Details'!A757:M3099,12,FALSE)</f>
        <v>29471</v>
      </c>
      <c r="M1758" s="34">
        <f>VLOOKUP(A643,'Hospitalisation Details'!A641:M2983,6,FALSE)</f>
        <v>15363.77</v>
      </c>
      <c r="N1758" s="35" t="str">
        <f>VLOOKUP(A747,'Hospitalisation Details'!A745:M3087,7,FALSE)</f>
        <v>tier - 3</v>
      </c>
      <c r="O1758" s="35" t="str">
        <f>VLOOKUP(A759,'Hospitalisation Details'!A757:M3099,8,FALSE)</f>
        <v>tier - 3</v>
      </c>
      <c r="P1758" s="35" t="str">
        <f>VLOOKUP(A759,'Hospitalisation Details'!A757:M3099,9,FALSE)</f>
        <v>R1017</v>
      </c>
      <c r="Q1758" s="35">
        <f ca="1">VLOOKUP(A1758,'Hospitalisation Details'!A757:M3099,13,FALSE)</f>
        <v>44</v>
      </c>
      <c r="R1758" s="32"/>
    </row>
    <row r="1759" spans="1:18" ht="15.75" x14ac:dyDescent="0.25">
      <c r="A1759" s="43" t="s">
        <v>604</v>
      </c>
      <c r="B1759" s="35" t="str">
        <f>VLOOKUP(A1759,'Customer Names'!A1756:D4091,3,FALSE)</f>
        <v>Michalis</v>
      </c>
      <c r="C1759" s="35">
        <f>VLOOKUP(A1759,'Medical Examinations'!A1757:M4099,2,FALSE)</f>
        <v>32.18</v>
      </c>
      <c r="D1759" s="35">
        <f>VLOOKUP(A1759,'Medical Examinations'!A1757:M4099,3,FALSE)</f>
        <v>6.44</v>
      </c>
      <c r="E1759" s="35" t="str">
        <f>VLOOKUP(A1759,'Medical Examinations'!A1757:M4099,4,FALSE)</f>
        <v>yes</v>
      </c>
      <c r="F1759" s="35" t="str">
        <f>VLOOKUP(A1759,'Medical Examinations'!A1757:M4099,5,FALSE)</f>
        <v>No</v>
      </c>
      <c r="G1759" s="35" t="str">
        <f>VLOOKUP(A1759,'Medical Examinations'!A1757:M4099,6,FALSE)</f>
        <v>Yes</v>
      </c>
      <c r="H1759" s="35">
        <f>VLOOKUP(A1759,'Medical Examinations'!$A$2:$M$2344,7,FALSE)</f>
        <v>1</v>
      </c>
      <c r="I1759" s="35" t="str">
        <f>VLOOKUP(A1759,'Medical Examinations'!A1757:M4099,8,FALSE)</f>
        <v>No</v>
      </c>
      <c r="J1759" s="35" t="str">
        <f>VLOOKUP(A1759,'Medical Examinations'!A1757:M4099,9,FALSE)</f>
        <v>OBESITY</v>
      </c>
      <c r="K1759" s="35" t="str">
        <f>VLOOKUP(A1759,'Medical Examinations'!A1757:M4099,10,FALSE)</f>
        <v>DIABETES</v>
      </c>
      <c r="L1759" s="47">
        <f>VLOOKUP(A1759,'Hospitalisation Details'!A758:M3100,12,FALSE)</f>
        <v>35640</v>
      </c>
      <c r="M1759" s="34">
        <f>VLOOKUP(A644,'Hospitalisation Details'!A642:M2984,6,FALSE)</f>
        <v>15361.5</v>
      </c>
      <c r="N1759" s="35" t="str">
        <f>VLOOKUP(A748,'Hospitalisation Details'!A746:M3088,7,FALSE)</f>
        <v>tier - 3</v>
      </c>
      <c r="O1759" s="35" t="str">
        <f>VLOOKUP(A760,'Hospitalisation Details'!A758:M3100,8,FALSE)</f>
        <v>tier - 1</v>
      </c>
      <c r="P1759" s="35" t="str">
        <f>VLOOKUP(A760,'Hospitalisation Details'!A758:M3100,9,FALSE)</f>
        <v>R1012</v>
      </c>
      <c r="Q1759" s="35">
        <f ca="1">VLOOKUP(A1759,'Hospitalisation Details'!A758:M3100,13,FALSE)</f>
        <v>27</v>
      </c>
      <c r="R1759" s="32"/>
    </row>
    <row r="1760" spans="1:18" ht="15.75" x14ac:dyDescent="0.25">
      <c r="A1760" s="42" t="s">
        <v>603</v>
      </c>
      <c r="B1760" s="35" t="str">
        <f>VLOOKUP(A1760,'Customer Names'!A1757:D4092,3,FALSE)</f>
        <v>Hall</v>
      </c>
      <c r="C1760" s="35">
        <f>VLOOKUP(A1760,'Medical Examinations'!A1758:M4100,2,FALSE)</f>
        <v>37.380000000000003</v>
      </c>
      <c r="D1760" s="35">
        <f>VLOOKUP(A1760,'Medical Examinations'!A1758:M4100,3,FALSE)</f>
        <v>6.05</v>
      </c>
      <c r="E1760" s="35" t="str">
        <f>VLOOKUP(A1760,'Medical Examinations'!A1758:M4100,4,FALSE)</f>
        <v>yes</v>
      </c>
      <c r="F1760" s="35" t="str">
        <f>VLOOKUP(A1760,'Medical Examinations'!A1758:M4100,5,FALSE)</f>
        <v>No</v>
      </c>
      <c r="G1760" s="35" t="str">
        <f>VLOOKUP(A1760,'Medical Examinations'!A1758:M4100,6,FALSE)</f>
        <v>No</v>
      </c>
      <c r="H1760" s="35">
        <f>VLOOKUP(A1760,'Medical Examinations'!$A$2:$M$2344,7,FALSE)</f>
        <v>0</v>
      </c>
      <c r="I1760" s="35" t="str">
        <f>VLOOKUP(A1760,'Medical Examinations'!A1758:M4100,8,FALSE)</f>
        <v>No</v>
      </c>
      <c r="J1760" s="35" t="str">
        <f>VLOOKUP(A1760,'Medical Examinations'!A1758:M4100,9,FALSE)</f>
        <v>OBESITY</v>
      </c>
      <c r="K1760" s="35" t="str">
        <f>VLOOKUP(A1760,'Medical Examinations'!A1758:M4100,10,FALSE)</f>
        <v>PREDIABETES</v>
      </c>
      <c r="L1760" s="47">
        <f>VLOOKUP(A1760,'Hospitalisation Details'!A759:M3101,12,FALSE)</f>
        <v>37180</v>
      </c>
      <c r="M1760" s="34">
        <f>VLOOKUP(A645,'Hospitalisation Details'!A643:M2985,6,FALSE)</f>
        <v>15359.1</v>
      </c>
      <c r="N1760" s="35" t="str">
        <f>VLOOKUP(A749,'Hospitalisation Details'!A747:M3089,7,FALSE)</f>
        <v>tier - 3</v>
      </c>
      <c r="O1760" s="35" t="str">
        <f>VLOOKUP(A761,'Hospitalisation Details'!A759:M3101,8,FALSE)</f>
        <v>tier - 2</v>
      </c>
      <c r="P1760" s="35" t="str">
        <f>VLOOKUP(A761,'Hospitalisation Details'!A759:M3101,9,FALSE)</f>
        <v>R1023</v>
      </c>
      <c r="Q1760" s="35">
        <f ca="1">VLOOKUP(A1760,'Hospitalisation Details'!A759:M3101,13,FALSE)</f>
        <v>23</v>
      </c>
      <c r="R1760" s="32"/>
    </row>
    <row r="1761" spans="1:18" ht="15.75" x14ac:dyDescent="0.25">
      <c r="A1761" s="43" t="s">
        <v>602</v>
      </c>
      <c r="B1761" s="35" t="str">
        <f>VLOOKUP(A1761,'Customer Names'!A1758:D4093,3,FALSE)</f>
        <v>Tjong Clemons</v>
      </c>
      <c r="C1761" s="35">
        <f>VLOOKUP(A1761,'Medical Examinations'!A1759:M4101,2,FALSE)</f>
        <v>31.12</v>
      </c>
      <c r="D1761" s="35">
        <f>VLOOKUP(A1761,'Medical Examinations'!A1759:M4101,3,FALSE)</f>
        <v>4.76</v>
      </c>
      <c r="E1761" s="35" t="str">
        <f>VLOOKUP(A1761,'Medical Examinations'!A1759:M4101,4,FALSE)</f>
        <v>yes</v>
      </c>
      <c r="F1761" s="35" t="str">
        <f>VLOOKUP(A1761,'Medical Examinations'!A1759:M4101,5,FALSE)</f>
        <v>No</v>
      </c>
      <c r="G1761" s="35" t="str">
        <f>VLOOKUP(A1761,'Medical Examinations'!A1759:M4101,6,FALSE)</f>
        <v>Yes</v>
      </c>
      <c r="H1761" s="35">
        <f>VLOOKUP(A1761,'Medical Examinations'!$A$2:$M$2344,7,FALSE)</f>
        <v>1</v>
      </c>
      <c r="I1761" s="35" t="str">
        <f>VLOOKUP(A1761,'Medical Examinations'!A1759:M4101,8,FALSE)</f>
        <v>No</v>
      </c>
      <c r="J1761" s="35" t="str">
        <f>VLOOKUP(A1761,'Medical Examinations'!A1759:M4101,9,FALSE)</f>
        <v>OBESITY</v>
      </c>
      <c r="K1761" s="35" t="str">
        <f>VLOOKUP(A1761,'Medical Examinations'!A1759:M4101,10,FALSE)</f>
        <v>NORMAL</v>
      </c>
      <c r="L1761" s="47">
        <f>VLOOKUP(A1761,'Hospitalisation Details'!A760:M3102,12,FALSE)</f>
        <v>35768</v>
      </c>
      <c r="M1761" s="34">
        <f>VLOOKUP(A646,'Hospitalisation Details'!A644:M2986,6,FALSE)</f>
        <v>15322.77</v>
      </c>
      <c r="N1761" s="35" t="str">
        <f>VLOOKUP(A750,'Hospitalisation Details'!A748:M3090,7,FALSE)</f>
        <v>tier - 3</v>
      </c>
      <c r="O1761" s="35" t="str">
        <f>VLOOKUP(A762,'Hospitalisation Details'!A760:M3102,8,FALSE)</f>
        <v>tier - 2</v>
      </c>
      <c r="P1761" s="35" t="str">
        <f>VLOOKUP(A762,'Hospitalisation Details'!A760:M3102,9,FALSE)</f>
        <v>R1012</v>
      </c>
      <c r="Q1761" s="35">
        <f ca="1">VLOOKUP(A1761,'Hospitalisation Details'!A760:M3102,13,FALSE)</f>
        <v>27</v>
      </c>
      <c r="R1761" s="32"/>
    </row>
    <row r="1762" spans="1:18" ht="15.75" x14ac:dyDescent="0.25">
      <c r="A1762" s="42" t="s">
        <v>601</v>
      </c>
      <c r="B1762" s="35" t="str">
        <f>VLOOKUP(A1762,'Customer Names'!A1759:D4094,3,FALSE)</f>
        <v>Palma</v>
      </c>
      <c r="C1762" s="35">
        <f>VLOOKUP(A1762,'Medical Examinations'!A1760:M4102,2,FALSE)</f>
        <v>22.01</v>
      </c>
      <c r="D1762" s="35">
        <f>VLOOKUP(A1762,'Medical Examinations'!A1760:M4102,3,FALSE)</f>
        <v>6.72</v>
      </c>
      <c r="E1762" s="35" t="str">
        <f>VLOOKUP(A1762,'Medical Examinations'!A1760:M4102,4,FALSE)</f>
        <v>yes</v>
      </c>
      <c r="F1762" s="35" t="str">
        <f>VLOOKUP(A1762,'Medical Examinations'!A1760:M4102,5,FALSE)</f>
        <v>No</v>
      </c>
      <c r="G1762" s="35" t="str">
        <f>VLOOKUP(A1762,'Medical Examinations'!A1760:M4102,6,FALSE)</f>
        <v>No</v>
      </c>
      <c r="H1762" s="35">
        <f>VLOOKUP(A1762,'Medical Examinations'!$A$2:$M$2344,7,FALSE)</f>
        <v>1</v>
      </c>
      <c r="I1762" s="35" t="str">
        <f>VLOOKUP(A1762,'Medical Examinations'!A1760:M4102,8,FALSE)</f>
        <v>No</v>
      </c>
      <c r="J1762" s="35" t="str">
        <f>VLOOKUP(A1762,'Medical Examinations'!A1760:M4102,9,FALSE)</f>
        <v>NORMAL WEIGHT</v>
      </c>
      <c r="K1762" s="35" t="str">
        <f>VLOOKUP(A1762,'Medical Examinations'!A1760:M4102,10,FALSE)</f>
        <v>DIABETES</v>
      </c>
      <c r="L1762" s="47">
        <f>VLOOKUP(A1762,'Hospitalisation Details'!A761:M3103,12,FALSE)</f>
        <v>31592</v>
      </c>
      <c r="M1762" s="34">
        <f>VLOOKUP(A647,'Hospitalisation Details'!A645:M2987,6,FALSE)</f>
        <v>15260.52</v>
      </c>
      <c r="N1762" s="35" t="str">
        <f>VLOOKUP(A751,'Hospitalisation Details'!A749:M3091,7,FALSE)</f>
        <v>tier - 3</v>
      </c>
      <c r="O1762" s="35" t="str">
        <f>VLOOKUP(A763,'Hospitalisation Details'!A761:M3103,8,FALSE)</f>
        <v>tier - 3</v>
      </c>
      <c r="P1762" s="35" t="str">
        <f>VLOOKUP(A763,'Hospitalisation Details'!A761:M3103,9,FALSE)</f>
        <v>R1011</v>
      </c>
      <c r="Q1762" s="35">
        <f ca="1">VLOOKUP(A1762,'Hospitalisation Details'!A761:M3103,13,FALSE)</f>
        <v>38</v>
      </c>
      <c r="R1762" s="32"/>
    </row>
    <row r="1763" spans="1:18" ht="15.75" x14ac:dyDescent="0.25">
      <c r="A1763" s="43" t="s">
        <v>600</v>
      </c>
      <c r="B1763" s="35" t="str">
        <f>VLOOKUP(A1763,'Customer Names'!A1760:D4095,3,FALSE)</f>
        <v>Takaoka</v>
      </c>
      <c r="C1763" s="35">
        <f>VLOOKUP(A1763,'Medical Examinations'!A1761:M4103,2,FALSE)</f>
        <v>27.645</v>
      </c>
      <c r="D1763" s="35">
        <f>VLOOKUP(A1763,'Medical Examinations'!A1761:M4103,3,FALSE)</f>
        <v>5.7</v>
      </c>
      <c r="E1763" s="35" t="str">
        <f>VLOOKUP(A1763,'Medical Examinations'!A1761:M4103,4,FALSE)</f>
        <v>No</v>
      </c>
      <c r="F1763" s="35" t="str">
        <f>VLOOKUP(A1763,'Medical Examinations'!A1761:M4103,5,FALSE)</f>
        <v>No</v>
      </c>
      <c r="G1763" s="35" t="str">
        <f>VLOOKUP(A1763,'Medical Examinations'!A1761:M4103,6,FALSE)</f>
        <v>No</v>
      </c>
      <c r="H1763" s="35">
        <f>VLOOKUP(A1763,'Medical Examinations'!$A$2:$M$2344,7,FALSE)</f>
        <v>0</v>
      </c>
      <c r="I1763" s="35" t="str">
        <f>VLOOKUP(A1763,'Medical Examinations'!A1761:M4103,8,FALSE)</f>
        <v>No</v>
      </c>
      <c r="J1763" s="35" t="str">
        <f>VLOOKUP(A1763,'Medical Examinations'!A1761:M4103,9,FALSE)</f>
        <v>OVERWEIGHT</v>
      </c>
      <c r="K1763" s="35" t="str">
        <f>VLOOKUP(A1763,'Medical Examinations'!A1761:M4103,10,FALSE)</f>
        <v>PREDIABETES</v>
      </c>
      <c r="L1763" s="47">
        <f>VLOOKUP(A1763,'Hospitalisation Details'!A762:M3104,12,FALSE)</f>
        <v>33491</v>
      </c>
      <c r="M1763" s="34">
        <f>VLOOKUP(A648,'Hospitalisation Details'!A646:M2988,6,FALSE)</f>
        <v>15230.32</v>
      </c>
      <c r="N1763" s="35" t="str">
        <f>VLOOKUP(A752,'Hospitalisation Details'!A750:M3092,7,FALSE)</f>
        <v>tier - 3</v>
      </c>
      <c r="O1763" s="35" t="str">
        <f>VLOOKUP(A764,'Hospitalisation Details'!A762:M3104,8,FALSE)</f>
        <v>tier - 2</v>
      </c>
      <c r="P1763" s="35" t="str">
        <f>VLOOKUP(A764,'Hospitalisation Details'!A762:M3104,9,FALSE)</f>
        <v>R1013</v>
      </c>
      <c r="Q1763" s="35">
        <f ca="1">VLOOKUP(A1763,'Hospitalisation Details'!A762:M3104,13,FALSE)</f>
        <v>33</v>
      </c>
      <c r="R1763" s="32"/>
    </row>
    <row r="1764" spans="1:18" ht="15.75" x14ac:dyDescent="0.25">
      <c r="A1764" s="42" t="s">
        <v>599</v>
      </c>
      <c r="B1764" s="35" t="str">
        <f>VLOOKUP(A1764,'Customer Names'!A1761:D4096,3,FALSE)</f>
        <v>Sherman</v>
      </c>
      <c r="C1764" s="35">
        <f>VLOOKUP(A1764,'Medical Examinations'!A1762:M4104,2,FALSE)</f>
        <v>29.64</v>
      </c>
      <c r="D1764" s="35">
        <f>VLOOKUP(A1764,'Medical Examinations'!A1762:M4104,3,FALSE)</f>
        <v>5.31</v>
      </c>
      <c r="E1764" s="35" t="str">
        <f>VLOOKUP(A1764,'Medical Examinations'!A1762:M4104,4,FALSE)</f>
        <v>yes</v>
      </c>
      <c r="F1764" s="35" t="str">
        <f>VLOOKUP(A1764,'Medical Examinations'!A1762:M4104,5,FALSE)</f>
        <v>No</v>
      </c>
      <c r="G1764" s="35" t="str">
        <f>VLOOKUP(A1764,'Medical Examinations'!A1762:M4104,6,FALSE)</f>
        <v>No</v>
      </c>
      <c r="H1764" s="35">
        <f>VLOOKUP(A1764,'Medical Examinations'!$A$2:$M$2344,7,FALSE)</f>
        <v>0</v>
      </c>
      <c r="I1764" s="35" t="str">
        <f>VLOOKUP(A1764,'Medical Examinations'!A1762:M4104,8,FALSE)</f>
        <v>No</v>
      </c>
      <c r="J1764" s="35" t="str">
        <f>VLOOKUP(A1764,'Medical Examinations'!A1762:M4104,9,FALSE)</f>
        <v>OVERWEIGHT</v>
      </c>
      <c r="K1764" s="35" t="str">
        <f>VLOOKUP(A1764,'Medical Examinations'!A1762:M4104,10,FALSE)</f>
        <v>NORMAL</v>
      </c>
      <c r="L1764" s="47">
        <f>VLOOKUP(A1764,'Hospitalisation Details'!A763:M3105,12,FALSE)</f>
        <v>31409</v>
      </c>
      <c r="M1764" s="34">
        <f>VLOOKUP(A649,'Hospitalisation Details'!A647:M2989,6,FALSE)</f>
        <v>15207.92</v>
      </c>
      <c r="N1764" s="35" t="str">
        <f>VLOOKUP(A753,'Hospitalisation Details'!A751:M3093,7,FALSE)</f>
        <v>tier - 3</v>
      </c>
      <c r="O1764" s="35" t="str">
        <f>VLOOKUP(A765,'Hospitalisation Details'!A763:M3105,8,FALSE)</f>
        <v>tier - 1</v>
      </c>
      <c r="P1764" s="35" t="str">
        <f>VLOOKUP(A765,'Hospitalisation Details'!A763:M3105,9,FALSE)</f>
        <v>R1012</v>
      </c>
      <c r="Q1764" s="35">
        <f ca="1">VLOOKUP(A1764,'Hospitalisation Details'!A763:M3105,13,FALSE)</f>
        <v>39</v>
      </c>
      <c r="R1764" s="32"/>
    </row>
    <row r="1765" spans="1:18" ht="15.75" x14ac:dyDescent="0.25">
      <c r="A1765" s="43" t="s">
        <v>598</v>
      </c>
      <c r="B1765" s="35" t="str">
        <f>VLOOKUP(A1765,'Customer Names'!A1762:D4097,3,FALSE)</f>
        <v>Andre</v>
      </c>
      <c r="C1765" s="35">
        <f>VLOOKUP(A1765,'Medical Examinations'!A1763:M4105,2,FALSE)</f>
        <v>33.700000000000003</v>
      </c>
      <c r="D1765" s="35">
        <f>VLOOKUP(A1765,'Medical Examinations'!A1763:M4105,3,FALSE)</f>
        <v>4.32</v>
      </c>
      <c r="E1765" s="35" t="str">
        <f>VLOOKUP(A1765,'Medical Examinations'!A1763:M4105,4,FALSE)</f>
        <v>yes</v>
      </c>
      <c r="F1765" s="35" t="str">
        <f>VLOOKUP(A1765,'Medical Examinations'!A1763:M4105,5,FALSE)</f>
        <v>No</v>
      </c>
      <c r="G1765" s="35" t="str">
        <f>VLOOKUP(A1765,'Medical Examinations'!A1763:M4105,6,FALSE)</f>
        <v>No</v>
      </c>
      <c r="H1765" s="35">
        <f>VLOOKUP(A1765,'Medical Examinations'!$A$2:$M$2344,7,FALSE)</f>
        <v>1</v>
      </c>
      <c r="I1765" s="35" t="str">
        <f>VLOOKUP(A1765,'Medical Examinations'!A1763:M4105,8,FALSE)</f>
        <v>No</v>
      </c>
      <c r="J1765" s="35" t="str">
        <f>VLOOKUP(A1765,'Medical Examinations'!A1763:M4105,9,FALSE)</f>
        <v>OBESITY</v>
      </c>
      <c r="K1765" s="35" t="str">
        <f>VLOOKUP(A1765,'Medical Examinations'!A1763:M4105,10,FALSE)</f>
        <v>NORMAL</v>
      </c>
      <c r="L1765" s="47">
        <f>VLOOKUP(A1765,'Hospitalisation Details'!A764:M3106,12,FALSE)</f>
        <v>32456</v>
      </c>
      <c r="M1765" s="34">
        <f>VLOOKUP(A650,'Hospitalisation Details'!A648:M2990,6,FALSE)</f>
        <v>15174.81</v>
      </c>
      <c r="N1765" s="35" t="str">
        <f>VLOOKUP(A754,'Hospitalisation Details'!A752:M3094,7,FALSE)</f>
        <v>tier - 3</v>
      </c>
      <c r="O1765" s="35" t="str">
        <f>VLOOKUP(A766,'Hospitalisation Details'!A764:M3106,8,FALSE)</f>
        <v>tier - 2</v>
      </c>
      <c r="P1765" s="35" t="str">
        <f>VLOOKUP(A766,'Hospitalisation Details'!A764:M3106,9,FALSE)</f>
        <v>R1011</v>
      </c>
      <c r="Q1765" s="35">
        <f ca="1">VLOOKUP(A1765,'Hospitalisation Details'!A764:M3106,13,FALSE)</f>
        <v>36</v>
      </c>
      <c r="R1765" s="32"/>
    </row>
    <row r="1766" spans="1:18" ht="15.75" x14ac:dyDescent="0.25">
      <c r="A1766" s="42" t="s">
        <v>597</v>
      </c>
      <c r="B1766" s="35" t="str">
        <f>VLOOKUP(A1766,'Customer Names'!A1763:D4098,3,FALSE)</f>
        <v>Switt</v>
      </c>
      <c r="C1766" s="35">
        <f>VLOOKUP(A1766,'Medical Examinations'!A1764:M4106,2,FALSE)</f>
        <v>27.5</v>
      </c>
      <c r="D1766" s="35">
        <f>VLOOKUP(A1766,'Medical Examinations'!A1764:M4106,3,FALSE)</f>
        <v>4.2300000000000004</v>
      </c>
      <c r="E1766" s="35" t="str">
        <f>VLOOKUP(A1766,'Medical Examinations'!A1764:M4106,4,FALSE)</f>
        <v>yes</v>
      </c>
      <c r="F1766" s="35" t="str">
        <f>VLOOKUP(A1766,'Medical Examinations'!A1764:M4106,5,FALSE)</f>
        <v>No</v>
      </c>
      <c r="G1766" s="35" t="str">
        <f>VLOOKUP(A1766,'Medical Examinations'!A1764:M4106,6,FALSE)</f>
        <v>No</v>
      </c>
      <c r="H1766" s="35">
        <f>VLOOKUP(A1766,'Medical Examinations'!$A$2:$M$2344,7,FALSE)</f>
        <v>1</v>
      </c>
      <c r="I1766" s="35" t="str">
        <f>VLOOKUP(A1766,'Medical Examinations'!A1764:M4106,8,FALSE)</f>
        <v>No</v>
      </c>
      <c r="J1766" s="35" t="str">
        <f>VLOOKUP(A1766,'Medical Examinations'!A1764:M4106,9,FALSE)</f>
        <v>OVERWEIGHT</v>
      </c>
      <c r="K1766" s="35" t="str">
        <f>VLOOKUP(A1766,'Medical Examinations'!A1764:M4106,10,FALSE)</f>
        <v>NORMAL</v>
      </c>
      <c r="L1766" s="47">
        <f>VLOOKUP(A1766,'Hospitalisation Details'!A765:M3107,12,FALSE)</f>
        <v>32332</v>
      </c>
      <c r="M1766" s="34">
        <f>VLOOKUP(A651,'Hospitalisation Details'!A649:M2991,6,FALSE)</f>
        <v>15170.07</v>
      </c>
      <c r="N1766" s="35" t="str">
        <f>VLOOKUP(A755,'Hospitalisation Details'!A753:M3095,7,FALSE)</f>
        <v>tier - 3</v>
      </c>
      <c r="O1766" s="35" t="str">
        <f>VLOOKUP(A767,'Hospitalisation Details'!A765:M3107,8,FALSE)</f>
        <v>tier - 1</v>
      </c>
      <c r="P1766" s="35" t="str">
        <f>VLOOKUP(A767,'Hospitalisation Details'!A765:M3107,9,FALSE)</f>
        <v>R1013</v>
      </c>
      <c r="Q1766" s="35">
        <f ca="1">VLOOKUP(A1766,'Hospitalisation Details'!A765:M3107,13,FALSE)</f>
        <v>36</v>
      </c>
      <c r="R1766" s="32"/>
    </row>
    <row r="1767" spans="1:18" ht="15.75" x14ac:dyDescent="0.25">
      <c r="A1767" s="43" t="s">
        <v>596</v>
      </c>
      <c r="B1767" s="35" t="str">
        <f>VLOOKUP(A1767,'Customer Names'!A1764:D4099,3,FALSE)</f>
        <v>Erickson</v>
      </c>
      <c r="C1767" s="35">
        <f>VLOOKUP(A1767,'Medical Examinations'!A1765:M4107,2,FALSE)</f>
        <v>16.12</v>
      </c>
      <c r="D1767" s="35">
        <f>VLOOKUP(A1767,'Medical Examinations'!A1765:M4107,3,FALSE)</f>
        <v>6.09</v>
      </c>
      <c r="E1767" s="35" t="str">
        <f>VLOOKUP(A1767,'Medical Examinations'!A1765:M4107,4,FALSE)</f>
        <v>No</v>
      </c>
      <c r="F1767" s="35" t="str">
        <f>VLOOKUP(A1767,'Medical Examinations'!A1765:M4107,5,FALSE)</f>
        <v>No</v>
      </c>
      <c r="G1767" s="35" t="str">
        <f>VLOOKUP(A1767,'Medical Examinations'!A1765:M4107,6,FALSE)</f>
        <v>No</v>
      </c>
      <c r="H1767" s="35">
        <f>VLOOKUP(A1767,'Medical Examinations'!$A$2:$M$2344,7,FALSE)</f>
        <v>0</v>
      </c>
      <c r="I1767" s="35" t="str">
        <f>VLOOKUP(A1767,'Medical Examinations'!A1765:M4107,8,FALSE)</f>
        <v>No</v>
      </c>
      <c r="J1767" s="35" t="str">
        <f>VLOOKUP(A1767,'Medical Examinations'!A1765:M4107,9,FALSE)</f>
        <v>UNDERWEIGHT</v>
      </c>
      <c r="K1767" s="35" t="str">
        <f>VLOOKUP(A1767,'Medical Examinations'!A1765:M4107,10,FALSE)</f>
        <v>PREDIABETES</v>
      </c>
      <c r="L1767" s="47">
        <f>VLOOKUP(A1767,'Hospitalisation Details'!A766:M3108,12,FALSE)</f>
        <v>28285</v>
      </c>
      <c r="M1767" s="34">
        <f>VLOOKUP(A652,'Hospitalisation Details'!A650:M2992,6,FALSE)</f>
        <v>15161.53</v>
      </c>
      <c r="N1767" s="35" t="str">
        <f>VLOOKUP(A756,'Hospitalisation Details'!A754:M3096,7,FALSE)</f>
        <v>tier - 3</v>
      </c>
      <c r="O1767" s="35" t="str">
        <f>VLOOKUP(A768,'Hospitalisation Details'!A766:M3108,8,FALSE)</f>
        <v>tier - 1</v>
      </c>
      <c r="P1767" s="35" t="str">
        <f>VLOOKUP(A768,'Hospitalisation Details'!A766:M3108,9,FALSE)</f>
        <v>R1011</v>
      </c>
      <c r="Q1767" s="35">
        <f ca="1">VLOOKUP(A1767,'Hospitalisation Details'!A766:M3108,13,FALSE)</f>
        <v>47</v>
      </c>
      <c r="R1767" s="32"/>
    </row>
    <row r="1768" spans="1:18" ht="15.75" x14ac:dyDescent="0.25">
      <c r="A1768" s="42" t="s">
        <v>595</v>
      </c>
      <c r="B1768" s="35" t="str">
        <f>VLOOKUP(A1768,'Customer Names'!A1765:D4100,3,FALSE)</f>
        <v>Miller</v>
      </c>
      <c r="C1768" s="35">
        <f>VLOOKUP(A1768,'Medical Examinations'!A1766:M4108,2,FALSE)</f>
        <v>26.73</v>
      </c>
      <c r="D1768" s="35">
        <f>VLOOKUP(A1768,'Medical Examinations'!A1766:M4108,3,FALSE)</f>
        <v>4.74</v>
      </c>
      <c r="E1768" s="35" t="str">
        <f>VLOOKUP(A1768,'Medical Examinations'!A1766:M4108,4,FALSE)</f>
        <v>yes</v>
      </c>
      <c r="F1768" s="35" t="str">
        <f>VLOOKUP(A1768,'Medical Examinations'!A1766:M4108,5,FALSE)</f>
        <v>No</v>
      </c>
      <c r="G1768" s="35" t="str">
        <f>VLOOKUP(A1768,'Medical Examinations'!A1766:M4108,6,FALSE)</f>
        <v>No</v>
      </c>
      <c r="H1768" s="35">
        <f>VLOOKUP(A1768,'Medical Examinations'!$A$2:$M$2344,7,FALSE)</f>
        <v>1</v>
      </c>
      <c r="I1768" s="35" t="str">
        <f>VLOOKUP(A1768,'Medical Examinations'!A1766:M4108,8,FALSE)</f>
        <v>No</v>
      </c>
      <c r="J1768" s="35" t="str">
        <f>VLOOKUP(A1768,'Medical Examinations'!A1766:M4108,9,FALSE)</f>
        <v>OVERWEIGHT</v>
      </c>
      <c r="K1768" s="35" t="str">
        <f>VLOOKUP(A1768,'Medical Examinations'!A1766:M4108,10,FALSE)</f>
        <v>NORMAL</v>
      </c>
      <c r="L1768" s="47">
        <f>VLOOKUP(A1768,'Hospitalisation Details'!A767:M3109,12,FALSE)</f>
        <v>32390</v>
      </c>
      <c r="M1768" s="34">
        <f>VLOOKUP(A653,'Hospitalisation Details'!A651:M2993,6,FALSE)</f>
        <v>15161.25</v>
      </c>
      <c r="N1768" s="35" t="str">
        <f>VLOOKUP(A757,'Hospitalisation Details'!A755:M3097,7,FALSE)</f>
        <v>tier - 3</v>
      </c>
      <c r="O1768" s="35" t="str">
        <f>VLOOKUP(A769,'Hospitalisation Details'!A767:M3109,8,FALSE)</f>
        <v>tier - 2</v>
      </c>
      <c r="P1768" s="35" t="str">
        <f>VLOOKUP(A769,'Hospitalisation Details'!A767:M3109,9,FALSE)</f>
        <v>R1012</v>
      </c>
      <c r="Q1768" s="35">
        <f ca="1">VLOOKUP(A1768,'Hospitalisation Details'!A767:M3109,13,FALSE)</f>
        <v>36</v>
      </c>
      <c r="R1768" s="32"/>
    </row>
    <row r="1769" spans="1:18" ht="15.75" x14ac:dyDescent="0.25">
      <c r="A1769" s="43" t="s">
        <v>594</v>
      </c>
      <c r="B1769" s="35" t="str">
        <f>VLOOKUP(A1769,'Customer Names'!A1766:D4101,3,FALSE)</f>
        <v>Whitbeck</v>
      </c>
      <c r="C1769" s="35">
        <f>VLOOKUP(A1769,'Medical Examinations'!A1767:M4109,2,FALSE)</f>
        <v>37.25</v>
      </c>
      <c r="D1769" s="35">
        <f>VLOOKUP(A1769,'Medical Examinations'!A1767:M4109,3,FALSE)</f>
        <v>6.23</v>
      </c>
      <c r="E1769" s="35" t="str">
        <f>VLOOKUP(A1769,'Medical Examinations'!A1767:M4109,4,FALSE)</f>
        <v>yes</v>
      </c>
      <c r="F1769" s="35" t="str">
        <f>VLOOKUP(A1769,'Medical Examinations'!A1767:M4109,5,FALSE)</f>
        <v>No</v>
      </c>
      <c r="G1769" s="35" t="str">
        <f>VLOOKUP(A1769,'Medical Examinations'!A1767:M4109,6,FALSE)</f>
        <v>No</v>
      </c>
      <c r="H1769" s="35">
        <f>VLOOKUP(A1769,'Medical Examinations'!$A$2:$M$2344,7,FALSE)</f>
        <v>0</v>
      </c>
      <c r="I1769" s="35" t="str">
        <f>VLOOKUP(A1769,'Medical Examinations'!A1767:M4109,8,FALSE)</f>
        <v>No</v>
      </c>
      <c r="J1769" s="35" t="str">
        <f>VLOOKUP(A1769,'Medical Examinations'!A1767:M4109,9,FALSE)</f>
        <v>OBESITY</v>
      </c>
      <c r="K1769" s="35" t="str">
        <f>VLOOKUP(A1769,'Medical Examinations'!A1767:M4109,10,FALSE)</f>
        <v>PREDIABETES</v>
      </c>
      <c r="L1769" s="47">
        <f>VLOOKUP(A1769,'Hospitalisation Details'!A768:M3110,12,FALSE)</f>
        <v>37169</v>
      </c>
      <c r="M1769" s="34">
        <f>VLOOKUP(A654,'Hospitalisation Details'!A652:M2994,6,FALSE)</f>
        <v>15150.44</v>
      </c>
      <c r="N1769" s="35" t="str">
        <f>VLOOKUP(A758,'Hospitalisation Details'!A756:M3098,7,FALSE)</f>
        <v>tier - 3</v>
      </c>
      <c r="O1769" s="35" t="str">
        <f>VLOOKUP(A770,'Hospitalisation Details'!A768:M3110,8,FALSE)</f>
        <v>tier - 3</v>
      </c>
      <c r="P1769" s="35" t="str">
        <f>VLOOKUP(A770,'Hospitalisation Details'!A768:M3110,9,FALSE)</f>
        <v>R1024</v>
      </c>
      <c r="Q1769" s="35">
        <f ca="1">VLOOKUP(A1769,'Hospitalisation Details'!A768:M3110,13,FALSE)</f>
        <v>23</v>
      </c>
      <c r="R1769" s="32"/>
    </row>
    <row r="1770" spans="1:18" ht="15.75" x14ac:dyDescent="0.25">
      <c r="A1770" s="42" t="s">
        <v>593</v>
      </c>
      <c r="B1770" s="35" t="str">
        <f>VLOOKUP(A1770,'Customer Names'!A1767:D4102,3,FALSE)</f>
        <v>Auer</v>
      </c>
      <c r="C1770" s="35">
        <f>VLOOKUP(A1770,'Medical Examinations'!A1768:M4110,2,FALSE)</f>
        <v>23.56</v>
      </c>
      <c r="D1770" s="35">
        <f>VLOOKUP(A1770,'Medical Examinations'!A1768:M4110,3,FALSE)</f>
        <v>5.45</v>
      </c>
      <c r="E1770" s="35" t="str">
        <f>VLOOKUP(A1770,'Medical Examinations'!A1768:M4110,4,FALSE)</f>
        <v>yes</v>
      </c>
      <c r="F1770" s="35" t="str">
        <f>VLOOKUP(A1770,'Medical Examinations'!A1768:M4110,5,FALSE)</f>
        <v>No</v>
      </c>
      <c r="G1770" s="35" t="str">
        <f>VLOOKUP(A1770,'Medical Examinations'!A1768:M4110,6,FALSE)</f>
        <v>No</v>
      </c>
      <c r="H1770" s="35">
        <f>VLOOKUP(A1770,'Medical Examinations'!$A$2:$M$2344,7,FALSE)</f>
        <v>1</v>
      </c>
      <c r="I1770" s="35" t="str">
        <f>VLOOKUP(A1770,'Medical Examinations'!A1768:M4110,8,FALSE)</f>
        <v>No</v>
      </c>
      <c r="J1770" s="35" t="str">
        <f>VLOOKUP(A1770,'Medical Examinations'!A1768:M4110,9,FALSE)</f>
        <v>NORMAL WEIGHT</v>
      </c>
      <c r="K1770" s="35" t="str">
        <f>VLOOKUP(A1770,'Medical Examinations'!A1768:M4110,10,FALSE)</f>
        <v>NORMAL</v>
      </c>
      <c r="L1770" s="47">
        <f>VLOOKUP(A1770,'Hospitalisation Details'!A769:M3111,12,FALSE)</f>
        <v>32318</v>
      </c>
      <c r="M1770" s="34">
        <f>VLOOKUP(A655,'Hospitalisation Details'!A653:M2995,6,FALSE)</f>
        <v>15123.19</v>
      </c>
      <c r="N1770" s="35" t="str">
        <f>VLOOKUP(A759,'Hospitalisation Details'!A757:M3099,7,FALSE)</f>
        <v>tier - 3</v>
      </c>
      <c r="O1770" s="35" t="str">
        <f>VLOOKUP(A771,'Hospitalisation Details'!A769:M3111,8,FALSE)</f>
        <v>tier - 3</v>
      </c>
      <c r="P1770" s="35" t="str">
        <f>VLOOKUP(A771,'Hospitalisation Details'!A769:M3111,9,FALSE)</f>
        <v>R1012</v>
      </c>
      <c r="Q1770" s="35">
        <f ca="1">VLOOKUP(A1770,'Hospitalisation Details'!A769:M3111,13,FALSE)</f>
        <v>36</v>
      </c>
      <c r="R1770" s="32"/>
    </row>
    <row r="1771" spans="1:18" ht="15.75" x14ac:dyDescent="0.25">
      <c r="A1771" s="43" t="s">
        <v>592</v>
      </c>
      <c r="B1771" s="35" t="str">
        <f>VLOOKUP(A1771,'Customer Names'!A1768:D4103,3,FALSE)</f>
        <v>Attar</v>
      </c>
      <c r="C1771" s="35">
        <f>VLOOKUP(A1771,'Medical Examinations'!A1769:M4111,2,FALSE)</f>
        <v>15.84</v>
      </c>
      <c r="D1771" s="35">
        <f>VLOOKUP(A1771,'Medical Examinations'!A1769:M4111,3,FALSE)</f>
        <v>10.34</v>
      </c>
      <c r="E1771" s="35" t="str">
        <f>VLOOKUP(A1771,'Medical Examinations'!A1769:M4111,4,FALSE)</f>
        <v>No</v>
      </c>
      <c r="F1771" s="35" t="str">
        <f>VLOOKUP(A1771,'Medical Examinations'!A1769:M4111,5,FALSE)</f>
        <v>No</v>
      </c>
      <c r="G1771" s="35" t="str">
        <f>VLOOKUP(A1771,'Medical Examinations'!A1769:M4111,6,FALSE)</f>
        <v>No</v>
      </c>
      <c r="H1771" s="35">
        <f>VLOOKUP(A1771,'Medical Examinations'!$A$2:$M$2344,7,FALSE)</f>
        <v>2</v>
      </c>
      <c r="I1771" s="35" t="str">
        <f>VLOOKUP(A1771,'Medical Examinations'!A1769:M4111,8,FALSE)</f>
        <v>No</v>
      </c>
      <c r="J1771" s="35" t="str">
        <f>VLOOKUP(A1771,'Medical Examinations'!A1769:M4111,9,FALSE)</f>
        <v>UNDERWEIGHT</v>
      </c>
      <c r="K1771" s="35" t="str">
        <f>VLOOKUP(A1771,'Medical Examinations'!A1769:M4111,10,FALSE)</f>
        <v>DIABETES</v>
      </c>
      <c r="L1771" s="47">
        <f>VLOOKUP(A1771,'Hospitalisation Details'!A770:M3112,12,FALSE)</f>
        <v>26975</v>
      </c>
      <c r="M1771" s="34">
        <f>VLOOKUP(A656,'Hospitalisation Details'!A654:M2996,6,FALSE)</f>
        <v>15103.69</v>
      </c>
      <c r="N1771" s="35" t="str">
        <f>VLOOKUP(A760,'Hospitalisation Details'!A758:M3100,7,FALSE)</f>
        <v>tier - 3</v>
      </c>
      <c r="O1771" s="35" t="str">
        <f>VLOOKUP(A772,'Hospitalisation Details'!A770:M3112,8,FALSE)</f>
        <v>tier - 3</v>
      </c>
      <c r="P1771" s="35" t="str">
        <f>VLOOKUP(A772,'Hospitalisation Details'!A770:M3112,9,FALSE)</f>
        <v>R1012</v>
      </c>
      <c r="Q1771" s="35">
        <f ca="1">VLOOKUP(A1771,'Hospitalisation Details'!A770:M3112,13,FALSE)</f>
        <v>51</v>
      </c>
      <c r="R1771" s="32"/>
    </row>
    <row r="1772" spans="1:18" ht="15.75" x14ac:dyDescent="0.25">
      <c r="A1772" s="42" t="s">
        <v>591</v>
      </c>
      <c r="B1772" s="35" t="str">
        <f>VLOOKUP(A1772,'Customer Names'!A1769:D4104,3,FALSE)</f>
        <v>Misuraca</v>
      </c>
      <c r="C1772" s="35">
        <f>VLOOKUP(A1772,'Medical Examinations'!A1770:M4112,2,FALSE)</f>
        <v>36.630000000000003</v>
      </c>
      <c r="D1772" s="35">
        <f>VLOOKUP(A1772,'Medical Examinations'!A1770:M4112,3,FALSE)</f>
        <v>5.15</v>
      </c>
      <c r="E1772" s="35" t="str">
        <f>VLOOKUP(A1772,'Medical Examinations'!A1770:M4112,4,FALSE)</f>
        <v>No</v>
      </c>
      <c r="F1772" s="35" t="str">
        <f>VLOOKUP(A1772,'Medical Examinations'!A1770:M4112,5,FALSE)</f>
        <v>No</v>
      </c>
      <c r="G1772" s="35" t="str">
        <f>VLOOKUP(A1772,'Medical Examinations'!A1770:M4112,6,FALSE)</f>
        <v>No</v>
      </c>
      <c r="H1772" s="35">
        <f>VLOOKUP(A1772,'Medical Examinations'!$A$2:$M$2344,7,FALSE)</f>
        <v>0</v>
      </c>
      <c r="I1772" s="35" t="str">
        <f>VLOOKUP(A1772,'Medical Examinations'!A1770:M4112,8,FALSE)</f>
        <v>No</v>
      </c>
      <c r="J1772" s="35" t="str">
        <f>VLOOKUP(A1772,'Medical Examinations'!A1770:M4112,9,FALSE)</f>
        <v>OBESITY</v>
      </c>
      <c r="K1772" s="35" t="str">
        <f>VLOOKUP(A1772,'Medical Examinations'!A1770:M4112,10,FALSE)</f>
        <v>NORMAL</v>
      </c>
      <c r="L1772" s="47">
        <f>VLOOKUP(A1772,'Hospitalisation Details'!A771:M3113,12,FALSE)</f>
        <v>33480</v>
      </c>
      <c r="M1772" s="34">
        <f>VLOOKUP(A657,'Hospitalisation Details'!A655:M2997,6,FALSE)</f>
        <v>15090.35</v>
      </c>
      <c r="N1772" s="35" t="str">
        <f>VLOOKUP(A761,'Hospitalisation Details'!A759:M3101,7,FALSE)</f>
        <v>tier - 3</v>
      </c>
      <c r="O1772" s="35" t="str">
        <f>VLOOKUP(A773,'Hospitalisation Details'!A771:M3113,8,FALSE)</f>
        <v>tier - 2</v>
      </c>
      <c r="P1772" s="35" t="str">
        <f>VLOOKUP(A773,'Hospitalisation Details'!A771:M3113,9,FALSE)</f>
        <v>R1012</v>
      </c>
      <c r="Q1772" s="35">
        <f ca="1">VLOOKUP(A1772,'Hospitalisation Details'!A771:M3113,13,FALSE)</f>
        <v>33</v>
      </c>
      <c r="R1772" s="32"/>
    </row>
    <row r="1773" spans="1:18" ht="15.75" x14ac:dyDescent="0.25">
      <c r="A1773" s="43" t="s">
        <v>590</v>
      </c>
      <c r="B1773" s="35" t="str">
        <f>VLOOKUP(A1773,'Customer Names'!A1770:D4105,3,FALSE)</f>
        <v>Spannaus</v>
      </c>
      <c r="C1773" s="35">
        <f>VLOOKUP(A1773,'Medical Examinations'!A1771:M4113,2,FALSE)</f>
        <v>16.47</v>
      </c>
      <c r="D1773" s="35">
        <f>VLOOKUP(A1773,'Medical Examinations'!A1771:M4113,3,FALSE)</f>
        <v>11.72</v>
      </c>
      <c r="E1773" s="35" t="str">
        <f>VLOOKUP(A1773,'Medical Examinations'!A1771:M4113,4,FALSE)</f>
        <v>No</v>
      </c>
      <c r="F1773" s="35" t="str">
        <f>VLOOKUP(A1773,'Medical Examinations'!A1771:M4113,5,FALSE)</f>
        <v>No</v>
      </c>
      <c r="G1773" s="35" t="str">
        <f>VLOOKUP(A1773,'Medical Examinations'!A1771:M4113,6,FALSE)</f>
        <v>No</v>
      </c>
      <c r="H1773" s="35">
        <f>VLOOKUP(A1773,'Medical Examinations'!$A$2:$M$2344,7,FALSE)</f>
        <v>0</v>
      </c>
      <c r="I1773" s="35" t="str">
        <f>VLOOKUP(A1773,'Medical Examinations'!A1771:M4113,8,FALSE)</f>
        <v>No</v>
      </c>
      <c r="J1773" s="35" t="str">
        <f>VLOOKUP(A1773,'Medical Examinations'!A1771:M4113,9,FALSE)</f>
        <v>UNDERWEIGHT</v>
      </c>
      <c r="K1773" s="35" t="str">
        <f>VLOOKUP(A1773,'Medical Examinations'!A1771:M4113,10,FALSE)</f>
        <v>DIABETES</v>
      </c>
      <c r="L1773" s="47">
        <f>VLOOKUP(A1773,'Hospitalisation Details'!A772:M3114,12,FALSE)</f>
        <v>27206</v>
      </c>
      <c r="M1773" s="34">
        <f>VLOOKUP(A658,'Hospitalisation Details'!A656:M2998,6,FALSE)</f>
        <v>15052.68</v>
      </c>
      <c r="N1773" s="35" t="str">
        <f>VLOOKUP(A762,'Hospitalisation Details'!A760:M3102,7,FALSE)</f>
        <v>tier - 3</v>
      </c>
      <c r="O1773" s="35" t="str">
        <f>VLOOKUP(A774,'Hospitalisation Details'!A772:M3114,8,FALSE)</f>
        <v>tier - 3</v>
      </c>
      <c r="P1773" s="35" t="str">
        <f>VLOOKUP(A774,'Hospitalisation Details'!A772:M3114,9,FALSE)</f>
        <v>R1023</v>
      </c>
      <c r="Q1773" s="35">
        <f ca="1">VLOOKUP(A1773,'Hospitalisation Details'!A772:M3114,13,FALSE)</f>
        <v>50</v>
      </c>
      <c r="R1773" s="32"/>
    </row>
    <row r="1774" spans="1:18" ht="15.75" x14ac:dyDescent="0.25">
      <c r="A1774" s="42" t="s">
        <v>589</v>
      </c>
      <c r="B1774" s="35" t="str">
        <f>VLOOKUP(A1774,'Customer Names'!A1771:D4106,3,FALSE)</f>
        <v>Tarbiat</v>
      </c>
      <c r="C1774" s="35">
        <f>VLOOKUP(A1774,'Medical Examinations'!A1772:M4114,2,FALSE)</f>
        <v>25.8</v>
      </c>
      <c r="D1774" s="35">
        <f>VLOOKUP(A1774,'Medical Examinations'!A1772:M4114,3,FALSE)</f>
        <v>5.29</v>
      </c>
      <c r="E1774" s="35" t="str">
        <f>VLOOKUP(A1774,'Medical Examinations'!A1772:M4114,4,FALSE)</f>
        <v>No</v>
      </c>
      <c r="F1774" s="35" t="str">
        <f>VLOOKUP(A1774,'Medical Examinations'!A1772:M4114,5,FALSE)</f>
        <v>No</v>
      </c>
      <c r="G1774" s="35" t="str">
        <f>VLOOKUP(A1774,'Medical Examinations'!A1772:M4114,6,FALSE)</f>
        <v>No</v>
      </c>
      <c r="H1774" s="35">
        <f>VLOOKUP(A1774,'Medical Examinations'!$A$2:$M$2344,7,FALSE)</f>
        <v>0</v>
      </c>
      <c r="I1774" s="35" t="str">
        <f>VLOOKUP(A1774,'Medical Examinations'!A1772:M4114,8,FALSE)</f>
        <v>No</v>
      </c>
      <c r="J1774" s="35" t="str">
        <f>VLOOKUP(A1774,'Medical Examinations'!A1772:M4114,9,FALSE)</f>
        <v>OVERWEIGHT</v>
      </c>
      <c r="K1774" s="35" t="str">
        <f>VLOOKUP(A1774,'Medical Examinations'!A1772:M4114,10,FALSE)</f>
        <v>NORMAL</v>
      </c>
      <c r="L1774" s="47">
        <f>VLOOKUP(A1774,'Hospitalisation Details'!A773:M3115,12,FALSE)</f>
        <v>33569</v>
      </c>
      <c r="M1774" s="34">
        <f>VLOOKUP(A659,'Hospitalisation Details'!A657:M2999,6,FALSE)</f>
        <v>15038.51</v>
      </c>
      <c r="N1774" s="35" t="str">
        <f>VLOOKUP(A763,'Hospitalisation Details'!A761:M3103,7,FALSE)</f>
        <v>tier - 3</v>
      </c>
      <c r="O1774" s="35" t="str">
        <f>VLOOKUP(A775,'Hospitalisation Details'!A773:M3115,8,FALSE)</f>
        <v>tier - 3</v>
      </c>
      <c r="P1774" s="35" t="str">
        <f>VLOOKUP(A775,'Hospitalisation Details'!A773:M3115,9,FALSE)</f>
        <v>R1013</v>
      </c>
      <c r="Q1774" s="35">
        <f ca="1">VLOOKUP(A1774,'Hospitalisation Details'!A773:M3115,13,FALSE)</f>
        <v>33</v>
      </c>
      <c r="R1774" s="32"/>
    </row>
    <row r="1775" spans="1:18" ht="15.75" x14ac:dyDescent="0.25">
      <c r="A1775" s="43" t="s">
        <v>588</v>
      </c>
      <c r="B1775" s="35" t="str">
        <f>VLOOKUP(A1775,'Customer Names'!A1772:D4107,3,FALSE)</f>
        <v>Pulkkinen</v>
      </c>
      <c r="C1775" s="35">
        <f>VLOOKUP(A1775,'Medical Examinations'!A1773:M4115,2,FALSE)</f>
        <v>23.6</v>
      </c>
      <c r="D1775" s="35">
        <f>VLOOKUP(A1775,'Medical Examinations'!A1773:M4115,3,FALSE)</f>
        <v>4.33</v>
      </c>
      <c r="E1775" s="35" t="str">
        <f>VLOOKUP(A1775,'Medical Examinations'!A1773:M4115,4,FALSE)</f>
        <v>No</v>
      </c>
      <c r="F1775" s="35" t="str">
        <f>VLOOKUP(A1775,'Medical Examinations'!A1773:M4115,5,FALSE)</f>
        <v>No</v>
      </c>
      <c r="G1775" s="35" t="str">
        <f>VLOOKUP(A1775,'Medical Examinations'!A1773:M4115,6,FALSE)</f>
        <v>No</v>
      </c>
      <c r="H1775" s="35">
        <f>VLOOKUP(A1775,'Medical Examinations'!$A$2:$M$2344,7,FALSE)</f>
        <v>0</v>
      </c>
      <c r="I1775" s="35" t="str">
        <f>VLOOKUP(A1775,'Medical Examinations'!A1773:M4115,8,FALSE)</f>
        <v>No</v>
      </c>
      <c r="J1775" s="35" t="str">
        <f>VLOOKUP(A1775,'Medical Examinations'!A1773:M4115,9,FALSE)</f>
        <v>NORMAL WEIGHT</v>
      </c>
      <c r="K1775" s="35" t="str">
        <f>VLOOKUP(A1775,'Medical Examinations'!A1773:M4115,10,FALSE)</f>
        <v>NORMAL</v>
      </c>
      <c r="L1775" s="47">
        <f>VLOOKUP(A1775,'Hospitalisation Details'!A774:M3116,12,FALSE)</f>
        <v>33473</v>
      </c>
      <c r="M1775" s="34">
        <f>VLOOKUP(A660,'Hospitalisation Details'!A658:M3000,6,FALSE)</f>
        <v>15026.3</v>
      </c>
      <c r="N1775" s="35" t="str">
        <f>VLOOKUP(A764,'Hospitalisation Details'!A762:M3104,7,FALSE)</f>
        <v>tier - 3</v>
      </c>
      <c r="O1775" s="35" t="str">
        <f>VLOOKUP(A776,'Hospitalisation Details'!A774:M3116,8,FALSE)</f>
        <v>tier - 1</v>
      </c>
      <c r="P1775" s="35" t="str">
        <f>VLOOKUP(A776,'Hospitalisation Details'!A774:M3116,9,FALSE)</f>
        <v>R1011</v>
      </c>
      <c r="Q1775" s="35">
        <f ca="1">VLOOKUP(A1775,'Hospitalisation Details'!A774:M3116,13,FALSE)</f>
        <v>33</v>
      </c>
      <c r="R1775" s="32"/>
    </row>
    <row r="1776" spans="1:18" ht="15.75" x14ac:dyDescent="0.25">
      <c r="A1776" s="42" t="s">
        <v>587</v>
      </c>
      <c r="B1776" s="35" t="str">
        <f>VLOOKUP(A1776,'Customer Names'!A1773:D4108,3,FALSE)</f>
        <v>Trnovcova</v>
      </c>
      <c r="C1776" s="35">
        <f>VLOOKUP(A1776,'Medical Examinations'!A1774:M4116,2,FALSE)</f>
        <v>32.11</v>
      </c>
      <c r="D1776" s="35">
        <f>VLOOKUP(A1776,'Medical Examinations'!A1774:M4116,3,FALSE)</f>
        <v>6.24</v>
      </c>
      <c r="E1776" s="35" t="str">
        <f>VLOOKUP(A1776,'Medical Examinations'!A1774:M4116,4,FALSE)</f>
        <v>No</v>
      </c>
      <c r="F1776" s="35" t="str">
        <f>VLOOKUP(A1776,'Medical Examinations'!A1774:M4116,5,FALSE)</f>
        <v>No</v>
      </c>
      <c r="G1776" s="35" t="str">
        <f>VLOOKUP(A1776,'Medical Examinations'!A1774:M4116,6,FALSE)</f>
        <v>Yes</v>
      </c>
      <c r="H1776" s="35">
        <f>VLOOKUP(A1776,'Medical Examinations'!$A$2:$M$2344,7,FALSE)</f>
        <v>1</v>
      </c>
      <c r="I1776" s="35" t="str">
        <f>VLOOKUP(A1776,'Medical Examinations'!A1774:M4116,8,FALSE)</f>
        <v>No</v>
      </c>
      <c r="J1776" s="35" t="str">
        <f>VLOOKUP(A1776,'Medical Examinations'!A1774:M4116,9,FALSE)</f>
        <v>OBESITY</v>
      </c>
      <c r="K1776" s="35" t="str">
        <f>VLOOKUP(A1776,'Medical Examinations'!A1774:M4116,10,FALSE)</f>
        <v>PREDIABETES</v>
      </c>
      <c r="L1776" s="47">
        <f>VLOOKUP(A1776,'Hospitalisation Details'!A775:M3117,12,FALSE)</f>
        <v>34191</v>
      </c>
      <c r="M1776" s="34">
        <f>VLOOKUP(A661,'Hospitalisation Details'!A659:M3001,6,FALSE)</f>
        <v>15025.76</v>
      </c>
      <c r="N1776" s="35" t="str">
        <f>VLOOKUP(A765,'Hospitalisation Details'!A763:M3105,7,FALSE)</f>
        <v>tier - 3</v>
      </c>
      <c r="O1776" s="35" t="str">
        <f>VLOOKUP(A777,'Hospitalisation Details'!A775:M3117,8,FALSE)</f>
        <v>tier - 3</v>
      </c>
      <c r="P1776" s="35" t="str">
        <f>VLOOKUP(A777,'Hospitalisation Details'!A775:M3117,9,FALSE)</f>
        <v>R1011</v>
      </c>
      <c r="Q1776" s="35">
        <f ca="1">VLOOKUP(A1776,'Hospitalisation Details'!A775:M3117,13,FALSE)</f>
        <v>31</v>
      </c>
      <c r="R1776" s="32"/>
    </row>
    <row r="1777" spans="1:18" ht="15.75" x14ac:dyDescent="0.25">
      <c r="A1777" s="43" t="s">
        <v>586</v>
      </c>
      <c r="B1777" s="35" t="str">
        <f>VLOOKUP(A1777,'Customer Names'!A1774:D4109,3,FALSE)</f>
        <v>Anthony</v>
      </c>
      <c r="C1777" s="35">
        <f>VLOOKUP(A1777,'Medical Examinations'!A1775:M4117,2,FALSE)</f>
        <v>30.114999999999998</v>
      </c>
      <c r="D1777" s="35">
        <f>VLOOKUP(A1777,'Medical Examinations'!A1775:M4117,3,FALSE)</f>
        <v>11.61</v>
      </c>
      <c r="E1777" s="35" t="str">
        <f>VLOOKUP(A1777,'Medical Examinations'!A1775:M4117,4,FALSE)</f>
        <v>No</v>
      </c>
      <c r="F1777" s="35" t="str">
        <f>VLOOKUP(A1777,'Medical Examinations'!A1775:M4117,5,FALSE)</f>
        <v>No</v>
      </c>
      <c r="G1777" s="35" t="str">
        <f>VLOOKUP(A1777,'Medical Examinations'!A1775:M4117,6,FALSE)</f>
        <v>No</v>
      </c>
      <c r="H1777" s="35">
        <f>VLOOKUP(A1777,'Medical Examinations'!$A$2:$M$2344,7,FALSE)</f>
        <v>0</v>
      </c>
      <c r="I1777" s="35" t="str">
        <f>VLOOKUP(A1777,'Medical Examinations'!A1775:M4117,8,FALSE)</f>
        <v>No</v>
      </c>
      <c r="J1777" s="35" t="str">
        <f>VLOOKUP(A1777,'Medical Examinations'!A1775:M4117,9,FALSE)</f>
        <v>OBESITY</v>
      </c>
      <c r="K1777" s="35" t="str">
        <f>VLOOKUP(A1777,'Medical Examinations'!A1775:M4117,10,FALSE)</f>
        <v>DIABETES</v>
      </c>
      <c r="L1777" s="47">
        <f>VLOOKUP(A1777,'Hospitalisation Details'!A776:M3118,12,FALSE)</f>
        <v>37489</v>
      </c>
      <c r="M1777" s="34">
        <f>VLOOKUP(A662,'Hospitalisation Details'!A660:M3002,6,FALSE)</f>
        <v>15019.76</v>
      </c>
      <c r="N1777" s="35" t="str">
        <f>VLOOKUP(A766,'Hospitalisation Details'!A764:M3106,7,FALSE)</f>
        <v>tier - 3</v>
      </c>
      <c r="O1777" s="35" t="str">
        <f>VLOOKUP(A778,'Hospitalisation Details'!A776:M3118,8,FALSE)</f>
        <v>tier - 2</v>
      </c>
      <c r="P1777" s="35" t="str">
        <f>VLOOKUP(A778,'Hospitalisation Details'!A776:M3118,9,FALSE)</f>
        <v>R1023</v>
      </c>
      <c r="Q1777" s="35">
        <f ca="1">VLOOKUP(A1777,'Hospitalisation Details'!A776:M3118,13,FALSE)</f>
        <v>22</v>
      </c>
      <c r="R1777" s="32"/>
    </row>
    <row r="1778" spans="1:18" ht="15.75" x14ac:dyDescent="0.25">
      <c r="A1778" s="42" t="s">
        <v>585</v>
      </c>
      <c r="B1778" s="35" t="str">
        <f>VLOOKUP(A1778,'Customer Names'!A1775:D4110,3,FALSE)</f>
        <v>Hetrick</v>
      </c>
      <c r="C1778" s="35">
        <f>VLOOKUP(A1778,'Medical Examinations'!A1776:M4118,2,FALSE)</f>
        <v>20.28</v>
      </c>
      <c r="D1778" s="35">
        <f>VLOOKUP(A1778,'Medical Examinations'!A1776:M4118,3,FALSE)</f>
        <v>11.07</v>
      </c>
      <c r="E1778" s="35" t="str">
        <f>VLOOKUP(A1778,'Medical Examinations'!A1776:M4118,4,FALSE)</f>
        <v>yes</v>
      </c>
      <c r="F1778" s="35" t="str">
        <f>VLOOKUP(A1778,'Medical Examinations'!A1776:M4118,5,FALSE)</f>
        <v>No</v>
      </c>
      <c r="G1778" s="35" t="str">
        <f>VLOOKUP(A1778,'Medical Examinations'!A1776:M4118,6,FALSE)</f>
        <v>No</v>
      </c>
      <c r="H1778" s="35">
        <f>VLOOKUP(A1778,'Medical Examinations'!$A$2:$M$2344,7,FALSE)</f>
        <v>0</v>
      </c>
      <c r="I1778" s="35" t="str">
        <f>VLOOKUP(A1778,'Medical Examinations'!A1776:M4118,8,FALSE)</f>
        <v>No</v>
      </c>
      <c r="J1778" s="35" t="str">
        <f>VLOOKUP(A1778,'Medical Examinations'!A1776:M4118,9,FALSE)</f>
        <v>NORMAL WEIGHT</v>
      </c>
      <c r="K1778" s="35" t="str">
        <f>VLOOKUP(A1778,'Medical Examinations'!A1776:M4118,10,FALSE)</f>
        <v>DIABETES</v>
      </c>
      <c r="L1778" s="47">
        <f>VLOOKUP(A1778,'Hospitalisation Details'!A777:M3119,12,FALSE)</f>
        <v>29877</v>
      </c>
      <c r="M1778" s="34">
        <f>VLOOKUP(A663,'Hospitalisation Details'!A661:M3003,6,FALSE)</f>
        <v>15006.58</v>
      </c>
      <c r="N1778" s="35" t="str">
        <f>VLOOKUP(A767,'Hospitalisation Details'!A765:M3107,7,FALSE)</f>
        <v>tier - 3</v>
      </c>
      <c r="O1778" s="35" t="str">
        <f>VLOOKUP(A779,'Hospitalisation Details'!A777:M3119,8,FALSE)</f>
        <v>tier - 3</v>
      </c>
      <c r="P1778" s="35" t="str">
        <f>VLOOKUP(A779,'Hospitalisation Details'!A777:M3119,9,FALSE)</f>
        <v>R1026</v>
      </c>
      <c r="Q1778" s="35">
        <f ca="1">VLOOKUP(A1778,'Hospitalisation Details'!A777:M3119,13,FALSE)</f>
        <v>43</v>
      </c>
      <c r="R1778" s="32"/>
    </row>
    <row r="1779" spans="1:18" ht="15.75" x14ac:dyDescent="0.25">
      <c r="A1779" s="43" t="s">
        <v>584</v>
      </c>
      <c r="B1779" s="35" t="str">
        <f>VLOOKUP(A1779,'Customer Names'!A1776:D4111,3,FALSE)</f>
        <v>Stern</v>
      </c>
      <c r="C1779" s="35">
        <f>VLOOKUP(A1779,'Medical Examinations'!A1777:M4119,2,FALSE)</f>
        <v>20.234999999999999</v>
      </c>
      <c r="D1779" s="35">
        <f>VLOOKUP(A1779,'Medical Examinations'!A1777:M4119,3,FALSE)</f>
        <v>5.19</v>
      </c>
      <c r="E1779" s="35" t="str">
        <f>VLOOKUP(A1779,'Medical Examinations'!A1777:M4119,4,FALSE)</f>
        <v>No</v>
      </c>
      <c r="F1779" s="35" t="str">
        <f>VLOOKUP(A1779,'Medical Examinations'!A1777:M4119,5,FALSE)</f>
        <v>No</v>
      </c>
      <c r="G1779" s="35" t="str">
        <f>VLOOKUP(A1779,'Medical Examinations'!A1777:M4119,6,FALSE)</f>
        <v>Yes</v>
      </c>
      <c r="H1779" s="35">
        <f>VLOOKUP(A1779,'Medical Examinations'!$A$2:$M$2344,7,FALSE)</f>
        <v>1</v>
      </c>
      <c r="I1779" s="35" t="str">
        <f>VLOOKUP(A1779,'Medical Examinations'!A1777:M4119,8,FALSE)</f>
        <v>No</v>
      </c>
      <c r="J1779" s="35" t="str">
        <f>VLOOKUP(A1779,'Medical Examinations'!A1777:M4119,9,FALSE)</f>
        <v>NORMAL WEIGHT</v>
      </c>
      <c r="K1779" s="35" t="str">
        <f>VLOOKUP(A1779,'Medical Examinations'!A1777:M4119,10,FALSE)</f>
        <v>NORMAL</v>
      </c>
      <c r="L1779" s="47">
        <f>VLOOKUP(A1779,'Hospitalisation Details'!A778:M3120,12,FALSE)</f>
        <v>34160</v>
      </c>
      <c r="M1779" s="34">
        <f>VLOOKUP(A664,'Hospitalisation Details'!A662:M3004,6,FALSE)</f>
        <v>14988.43</v>
      </c>
      <c r="N1779" s="35" t="str">
        <f>VLOOKUP(A768,'Hospitalisation Details'!A766:M3108,7,FALSE)</f>
        <v>tier - 3</v>
      </c>
      <c r="O1779" s="35" t="str">
        <f>VLOOKUP(A780,'Hospitalisation Details'!A778:M3120,8,FALSE)</f>
        <v>tier - 2</v>
      </c>
      <c r="P1779" s="35" t="str">
        <f>VLOOKUP(A780,'Hospitalisation Details'!A778:M3120,9,FALSE)</f>
        <v>R1025</v>
      </c>
      <c r="Q1779" s="35">
        <f ca="1">VLOOKUP(A1779,'Hospitalisation Details'!A778:M3120,13,FALSE)</f>
        <v>31</v>
      </c>
      <c r="R1779" s="32"/>
    </row>
    <row r="1780" spans="1:18" ht="15.75" x14ac:dyDescent="0.25">
      <c r="A1780" s="42" t="s">
        <v>583</v>
      </c>
      <c r="B1780" s="35" t="str">
        <f>VLOOKUP(A1780,'Customer Names'!A1777:D4112,3,FALSE)</f>
        <v>Newman</v>
      </c>
      <c r="C1780" s="35">
        <f>VLOOKUP(A1780,'Medical Examinations'!A1778:M4120,2,FALSE)</f>
        <v>25.27</v>
      </c>
      <c r="D1780" s="35">
        <f>VLOOKUP(A1780,'Medical Examinations'!A1778:M4120,3,FALSE)</f>
        <v>5.7</v>
      </c>
      <c r="E1780" s="35" t="str">
        <f>VLOOKUP(A1780,'Medical Examinations'!A1778:M4120,4,FALSE)</f>
        <v>yes</v>
      </c>
      <c r="F1780" s="35" t="str">
        <f>VLOOKUP(A1780,'Medical Examinations'!A1778:M4120,5,FALSE)</f>
        <v>No</v>
      </c>
      <c r="G1780" s="35" t="str">
        <f>VLOOKUP(A1780,'Medical Examinations'!A1778:M4120,6,FALSE)</f>
        <v>No</v>
      </c>
      <c r="H1780" s="35">
        <f>VLOOKUP(A1780,'Medical Examinations'!$A$2:$M$2344,7,FALSE)</f>
        <v>1</v>
      </c>
      <c r="I1780" s="35" t="str">
        <f>VLOOKUP(A1780,'Medical Examinations'!A1778:M4120,8,FALSE)</f>
        <v>No</v>
      </c>
      <c r="J1780" s="35" t="str">
        <f>VLOOKUP(A1780,'Medical Examinations'!A1778:M4120,9,FALSE)</f>
        <v>OVERWEIGHT</v>
      </c>
      <c r="K1780" s="35" t="str">
        <f>VLOOKUP(A1780,'Medical Examinations'!A1778:M4120,10,FALSE)</f>
        <v>PREDIABETES</v>
      </c>
      <c r="L1780" s="47">
        <f>VLOOKUP(A1780,'Hospitalisation Details'!A779:M3121,12,FALSE)</f>
        <v>32409</v>
      </c>
      <c r="M1780" s="34">
        <f>VLOOKUP(A665,'Hospitalisation Details'!A663:M3005,6,FALSE)</f>
        <v>14945.34</v>
      </c>
      <c r="N1780" s="35" t="str">
        <f>VLOOKUP(A769,'Hospitalisation Details'!A767:M3109,7,FALSE)</f>
        <v>tier - 3</v>
      </c>
      <c r="O1780" s="35" t="str">
        <f>VLOOKUP(A781,'Hospitalisation Details'!A779:M3121,8,FALSE)</f>
        <v>tier - 1</v>
      </c>
      <c r="P1780" s="35" t="str">
        <f>VLOOKUP(A781,'Hospitalisation Details'!A779:M3121,9,FALSE)</f>
        <v>R1012</v>
      </c>
      <c r="Q1780" s="35">
        <f ca="1">VLOOKUP(A1780,'Hospitalisation Details'!A779:M3121,13,FALSE)</f>
        <v>36</v>
      </c>
      <c r="R1780" s="32"/>
    </row>
    <row r="1781" spans="1:18" ht="15.75" x14ac:dyDescent="0.25">
      <c r="A1781" s="43" t="s">
        <v>582</v>
      </c>
      <c r="B1781" s="35" t="str">
        <f>VLOOKUP(A1781,'Customer Names'!A1778:D4113,3,FALSE)</f>
        <v>Reasoner</v>
      </c>
      <c r="C1781" s="35">
        <f>VLOOKUP(A1781,'Medical Examinations'!A1779:M4121,2,FALSE)</f>
        <v>24.24</v>
      </c>
      <c r="D1781" s="35">
        <f>VLOOKUP(A1781,'Medical Examinations'!A1779:M4121,3,FALSE)</f>
        <v>6.15</v>
      </c>
      <c r="E1781" s="35" t="str">
        <f>VLOOKUP(A1781,'Medical Examinations'!A1779:M4121,4,FALSE)</f>
        <v>No</v>
      </c>
      <c r="F1781" s="35" t="str">
        <f>VLOOKUP(A1781,'Medical Examinations'!A1779:M4121,5,FALSE)</f>
        <v>No</v>
      </c>
      <c r="G1781" s="35" t="str">
        <f>VLOOKUP(A1781,'Medical Examinations'!A1779:M4121,6,FALSE)</f>
        <v>No</v>
      </c>
      <c r="H1781" s="35">
        <f>VLOOKUP(A1781,'Medical Examinations'!$A$2:$M$2344,7,FALSE)</f>
        <v>0</v>
      </c>
      <c r="I1781" s="35" t="str">
        <f>VLOOKUP(A1781,'Medical Examinations'!A1779:M4121,8,FALSE)</f>
        <v>No</v>
      </c>
      <c r="J1781" s="35" t="str">
        <f>VLOOKUP(A1781,'Medical Examinations'!A1779:M4121,9,FALSE)</f>
        <v>NORMAL WEIGHT</v>
      </c>
      <c r="K1781" s="35" t="str">
        <f>VLOOKUP(A1781,'Medical Examinations'!A1779:M4121,10,FALSE)</f>
        <v>PREDIABETES</v>
      </c>
      <c r="L1781" s="47">
        <f>VLOOKUP(A1781,'Hospitalisation Details'!A780:M3122,12,FALSE)</f>
        <v>33205</v>
      </c>
      <c r="M1781" s="34">
        <f>VLOOKUP(A666,'Hospitalisation Details'!A664:M3006,6,FALSE)</f>
        <v>14926.97</v>
      </c>
      <c r="N1781" s="35" t="str">
        <f>VLOOKUP(A770,'Hospitalisation Details'!A768:M3110,7,FALSE)</f>
        <v>tier - 3</v>
      </c>
      <c r="O1781" s="35" t="str">
        <f>VLOOKUP(A782,'Hospitalisation Details'!A780:M3122,8,FALSE)</f>
        <v>tier - 1</v>
      </c>
      <c r="P1781" s="35" t="str">
        <f>VLOOKUP(A782,'Hospitalisation Details'!A780:M3122,9,FALSE)</f>
        <v>R1012</v>
      </c>
      <c r="Q1781" s="35">
        <f ca="1">VLOOKUP(A1781,'Hospitalisation Details'!A780:M3122,13,FALSE)</f>
        <v>34</v>
      </c>
      <c r="R1781" s="32"/>
    </row>
    <row r="1782" spans="1:18" ht="15.75" x14ac:dyDescent="0.25">
      <c r="A1782" s="42" t="s">
        <v>581</v>
      </c>
      <c r="B1782" s="35" t="str">
        <f>VLOOKUP(A1782,'Customer Names'!A1779:D4114,3,FALSE)</f>
        <v>Mone</v>
      </c>
      <c r="C1782" s="35">
        <f>VLOOKUP(A1782,'Medical Examinations'!A1780:M4122,2,FALSE)</f>
        <v>35.75</v>
      </c>
      <c r="D1782" s="35">
        <f>VLOOKUP(A1782,'Medical Examinations'!A1780:M4122,3,FALSE)</f>
        <v>5.07</v>
      </c>
      <c r="E1782" s="35" t="str">
        <f>VLOOKUP(A1782,'Medical Examinations'!A1780:M4122,4,FALSE)</f>
        <v>No</v>
      </c>
      <c r="F1782" s="35" t="str">
        <f>VLOOKUP(A1782,'Medical Examinations'!A1780:M4122,5,FALSE)</f>
        <v>No</v>
      </c>
      <c r="G1782" s="35" t="str">
        <f>VLOOKUP(A1782,'Medical Examinations'!A1780:M4122,6,FALSE)</f>
        <v>No</v>
      </c>
      <c r="H1782" s="35">
        <f>VLOOKUP(A1782,'Medical Examinations'!$A$2:$M$2344,7,FALSE)</f>
        <v>0</v>
      </c>
      <c r="I1782" s="35" t="str">
        <f>VLOOKUP(A1782,'Medical Examinations'!A1780:M4122,8,FALSE)</f>
        <v>No</v>
      </c>
      <c r="J1782" s="35" t="str">
        <f>VLOOKUP(A1782,'Medical Examinations'!A1780:M4122,9,FALSE)</f>
        <v>OBESITY</v>
      </c>
      <c r="K1782" s="35" t="str">
        <f>VLOOKUP(A1782,'Medical Examinations'!A1780:M4122,10,FALSE)</f>
        <v>NORMAL</v>
      </c>
      <c r="L1782" s="47">
        <f>VLOOKUP(A1782,'Hospitalisation Details'!A781:M3123,12,FALSE)</f>
        <v>32699</v>
      </c>
      <c r="M1782" s="34">
        <f>VLOOKUP(A667,'Hospitalisation Details'!A665:M3007,6,FALSE)</f>
        <v>14908.27</v>
      </c>
      <c r="N1782" s="35" t="str">
        <f>VLOOKUP(A771,'Hospitalisation Details'!A769:M3111,7,FALSE)</f>
        <v>tier - 3</v>
      </c>
      <c r="O1782" s="35" t="str">
        <f>VLOOKUP(A783,'Hospitalisation Details'!A781:M3123,8,FALSE)</f>
        <v>tier - 2</v>
      </c>
      <c r="P1782" s="35" t="str">
        <f>VLOOKUP(A783,'Hospitalisation Details'!A781:M3123,9,FALSE)</f>
        <v>R1012</v>
      </c>
      <c r="Q1782" s="35">
        <f ca="1">VLOOKUP(A1782,'Hospitalisation Details'!A781:M3123,13,FALSE)</f>
        <v>35</v>
      </c>
      <c r="R1782" s="32"/>
    </row>
    <row r="1783" spans="1:18" ht="15.75" x14ac:dyDescent="0.25">
      <c r="A1783" s="43" t="s">
        <v>580</v>
      </c>
      <c r="B1783" s="35" t="str">
        <f>VLOOKUP(A1783,'Customer Names'!A1780:D4115,3,FALSE)</f>
        <v>Powers</v>
      </c>
      <c r="C1783" s="35">
        <f>VLOOKUP(A1783,'Medical Examinations'!A1781:M4123,2,FALSE)</f>
        <v>29.92</v>
      </c>
      <c r="D1783" s="35">
        <f>VLOOKUP(A1783,'Medical Examinations'!A1781:M4123,3,FALSE)</f>
        <v>10.97</v>
      </c>
      <c r="E1783" s="35" t="str">
        <f>VLOOKUP(A1783,'Medical Examinations'!A1781:M4123,4,FALSE)</f>
        <v>yes</v>
      </c>
      <c r="F1783" s="35" t="str">
        <f>VLOOKUP(A1783,'Medical Examinations'!A1781:M4123,5,FALSE)</f>
        <v>No</v>
      </c>
      <c r="G1783" s="35" t="str">
        <f>VLOOKUP(A1783,'Medical Examinations'!A1781:M4123,6,FALSE)</f>
        <v>No</v>
      </c>
      <c r="H1783" s="35">
        <f>VLOOKUP(A1783,'Medical Examinations'!$A$2:$M$2344,7,FALSE)</f>
        <v>1</v>
      </c>
      <c r="I1783" s="35" t="str">
        <f>VLOOKUP(A1783,'Medical Examinations'!A1781:M4123,8,FALSE)</f>
        <v>No</v>
      </c>
      <c r="J1783" s="35" t="str">
        <f>VLOOKUP(A1783,'Medical Examinations'!A1781:M4123,9,FALSE)</f>
        <v>OVERWEIGHT</v>
      </c>
      <c r="K1783" s="35" t="str">
        <f>VLOOKUP(A1783,'Medical Examinations'!A1781:M4123,10,FALSE)</f>
        <v>DIABETES</v>
      </c>
      <c r="L1783" s="47">
        <f>VLOOKUP(A1783,'Hospitalisation Details'!A782:M3124,12,FALSE)</f>
        <v>31712</v>
      </c>
      <c r="M1783" s="34">
        <f>VLOOKUP(A668,'Hospitalisation Details'!A666:M3008,6,FALSE)</f>
        <v>14901.52</v>
      </c>
      <c r="N1783" s="35" t="str">
        <f>VLOOKUP(A772,'Hospitalisation Details'!A770:M3112,7,FALSE)</f>
        <v>tier - 3</v>
      </c>
      <c r="O1783" s="35" t="str">
        <f>VLOOKUP(A784,'Hospitalisation Details'!A782:M3124,8,FALSE)</f>
        <v>tier - 3</v>
      </c>
      <c r="P1783" s="35" t="str">
        <f>VLOOKUP(A784,'Hospitalisation Details'!A782:M3124,9,FALSE)</f>
        <v>R1012</v>
      </c>
      <c r="Q1783" s="35">
        <f ca="1">VLOOKUP(A1783,'Hospitalisation Details'!A782:M3124,13,FALSE)</f>
        <v>38</v>
      </c>
      <c r="R1783" s="32"/>
    </row>
    <row r="1784" spans="1:18" ht="15.75" x14ac:dyDescent="0.25">
      <c r="A1784" s="42" t="s">
        <v>579</v>
      </c>
      <c r="B1784" s="35" t="str">
        <f>VLOOKUP(A1784,'Customer Names'!A1781:D4116,3,FALSE)</f>
        <v>Ulery</v>
      </c>
      <c r="C1784" s="35">
        <f>VLOOKUP(A1784,'Medical Examinations'!A1782:M4124,2,FALSE)</f>
        <v>26.2</v>
      </c>
      <c r="D1784" s="35">
        <f>VLOOKUP(A1784,'Medical Examinations'!A1782:M4124,3,FALSE)</f>
        <v>10.93</v>
      </c>
      <c r="E1784" s="35" t="str">
        <f>VLOOKUP(A1784,'Medical Examinations'!A1782:M4124,4,FALSE)</f>
        <v>yes</v>
      </c>
      <c r="F1784" s="35" t="str">
        <f>VLOOKUP(A1784,'Medical Examinations'!A1782:M4124,5,FALSE)</f>
        <v>No</v>
      </c>
      <c r="G1784" s="35" t="str">
        <f>VLOOKUP(A1784,'Medical Examinations'!A1782:M4124,6,FALSE)</f>
        <v>No</v>
      </c>
      <c r="H1784" s="35">
        <f>VLOOKUP(A1784,'Medical Examinations'!$A$2:$M$2344,7,FALSE)</f>
        <v>1</v>
      </c>
      <c r="I1784" s="35" t="str">
        <f>VLOOKUP(A1784,'Medical Examinations'!A1782:M4124,8,FALSE)</f>
        <v>No</v>
      </c>
      <c r="J1784" s="35" t="str">
        <f>VLOOKUP(A1784,'Medical Examinations'!A1782:M4124,9,FALSE)</f>
        <v>OVERWEIGHT</v>
      </c>
      <c r="K1784" s="35" t="str">
        <f>VLOOKUP(A1784,'Medical Examinations'!A1782:M4124,10,FALSE)</f>
        <v>DIABETES</v>
      </c>
      <c r="L1784" s="47">
        <f>VLOOKUP(A1784,'Hospitalisation Details'!A783:M3125,12,FALSE)</f>
        <v>31769</v>
      </c>
      <c r="M1784" s="34">
        <f>VLOOKUP(A669,'Hospitalisation Details'!A667:M3009,6,FALSE)</f>
        <v>14847.63</v>
      </c>
      <c r="N1784" s="35" t="str">
        <f>VLOOKUP(A773,'Hospitalisation Details'!A771:M3113,7,FALSE)</f>
        <v>tier - 3</v>
      </c>
      <c r="O1784" s="35" t="str">
        <f>VLOOKUP(A785,'Hospitalisation Details'!A783:M3125,8,FALSE)</f>
        <v>tier - 3</v>
      </c>
      <c r="P1784" s="35" t="str">
        <f>VLOOKUP(A785,'Hospitalisation Details'!A783:M3125,9,FALSE)</f>
        <v>R1023</v>
      </c>
      <c r="Q1784" s="35">
        <f ca="1">VLOOKUP(A1784,'Hospitalisation Details'!A783:M3125,13,FALSE)</f>
        <v>38</v>
      </c>
      <c r="R1784" s="32"/>
    </row>
    <row r="1785" spans="1:18" ht="15.75" x14ac:dyDescent="0.25">
      <c r="A1785" s="43" t="s">
        <v>578</v>
      </c>
      <c r="B1785" s="35" t="str">
        <f>VLOOKUP(A1785,'Customer Names'!A1782:D4117,3,FALSE)</f>
        <v>Haines</v>
      </c>
      <c r="C1785" s="35">
        <f>VLOOKUP(A1785,'Medical Examinations'!A1783:M4125,2,FALSE)</f>
        <v>26.695</v>
      </c>
      <c r="D1785" s="35">
        <f>VLOOKUP(A1785,'Medical Examinations'!A1783:M4125,3,FALSE)</f>
        <v>4.21</v>
      </c>
      <c r="E1785" s="35" t="str">
        <f>VLOOKUP(A1785,'Medical Examinations'!A1783:M4125,4,FALSE)</f>
        <v>yes</v>
      </c>
      <c r="F1785" s="35" t="str">
        <f>VLOOKUP(A1785,'Medical Examinations'!A1783:M4125,5,FALSE)</f>
        <v>No</v>
      </c>
      <c r="G1785" s="35" t="str">
        <f>VLOOKUP(A1785,'Medical Examinations'!A1783:M4125,6,FALSE)</f>
        <v>Yes</v>
      </c>
      <c r="H1785" s="35">
        <f>VLOOKUP(A1785,'Medical Examinations'!$A$2:$M$2344,7,FALSE)</f>
        <v>1</v>
      </c>
      <c r="I1785" s="35" t="str">
        <f>VLOOKUP(A1785,'Medical Examinations'!A1783:M4125,8,FALSE)</f>
        <v>No</v>
      </c>
      <c r="J1785" s="35" t="str">
        <f>VLOOKUP(A1785,'Medical Examinations'!A1783:M4125,9,FALSE)</f>
        <v>OVERWEIGHT</v>
      </c>
      <c r="K1785" s="35" t="str">
        <f>VLOOKUP(A1785,'Medical Examinations'!A1783:M4125,10,FALSE)</f>
        <v>NORMAL</v>
      </c>
      <c r="L1785" s="47">
        <f>VLOOKUP(A1785,'Hospitalisation Details'!A784:M3126,12,FALSE)</f>
        <v>35702</v>
      </c>
      <c r="M1785" s="34">
        <f>VLOOKUP(A670,'Hospitalisation Details'!A668:M3010,6,FALSE)</f>
        <v>14843.96</v>
      </c>
      <c r="N1785" s="35" t="str">
        <f>VLOOKUP(A774,'Hospitalisation Details'!A772:M3114,7,FALSE)</f>
        <v>tier - 3</v>
      </c>
      <c r="O1785" s="35" t="str">
        <f>VLOOKUP(A786,'Hospitalisation Details'!A784:M3126,8,FALSE)</f>
        <v>tier - 2</v>
      </c>
      <c r="P1785" s="35" t="str">
        <f>VLOOKUP(A786,'Hospitalisation Details'!A784:M3126,9,FALSE)</f>
        <v>R1011</v>
      </c>
      <c r="Q1785" s="35">
        <f ca="1">VLOOKUP(A1785,'Hospitalisation Details'!A784:M3126,13,FALSE)</f>
        <v>27</v>
      </c>
      <c r="R1785" s="32"/>
    </row>
    <row r="1786" spans="1:18" ht="15.75" x14ac:dyDescent="0.25">
      <c r="A1786" s="42" t="s">
        <v>577</v>
      </c>
      <c r="B1786" s="35" t="str">
        <f>VLOOKUP(A1786,'Customer Names'!A1783:D4118,3,FALSE)</f>
        <v>Airoldi</v>
      </c>
      <c r="C1786" s="35">
        <f>VLOOKUP(A1786,'Medical Examinations'!A1784:M4126,2,FALSE)</f>
        <v>23.16</v>
      </c>
      <c r="D1786" s="35">
        <f>VLOOKUP(A1786,'Medical Examinations'!A1784:M4126,3,FALSE)</f>
        <v>5.5</v>
      </c>
      <c r="E1786" s="35" t="str">
        <f>VLOOKUP(A1786,'Medical Examinations'!A1784:M4126,4,FALSE)</f>
        <v>No</v>
      </c>
      <c r="F1786" s="35" t="str">
        <f>VLOOKUP(A1786,'Medical Examinations'!A1784:M4126,5,FALSE)</f>
        <v>No</v>
      </c>
      <c r="G1786" s="35" t="str">
        <f>VLOOKUP(A1786,'Medical Examinations'!A1784:M4126,6,FALSE)</f>
        <v>No</v>
      </c>
      <c r="H1786" s="35">
        <f>VLOOKUP(A1786,'Medical Examinations'!$A$2:$M$2344,7,FALSE)</f>
        <v>0</v>
      </c>
      <c r="I1786" s="35" t="str">
        <f>VLOOKUP(A1786,'Medical Examinations'!A1784:M4126,8,FALSE)</f>
        <v>No</v>
      </c>
      <c r="J1786" s="35" t="str">
        <f>VLOOKUP(A1786,'Medical Examinations'!A1784:M4126,9,FALSE)</f>
        <v>NORMAL WEIGHT</v>
      </c>
      <c r="K1786" s="35" t="str">
        <f>VLOOKUP(A1786,'Medical Examinations'!A1784:M4126,10,FALSE)</f>
        <v>NORMAL</v>
      </c>
      <c r="L1786" s="47">
        <f>VLOOKUP(A1786,'Hospitalisation Details'!A785:M3127,12,FALSE)</f>
        <v>32752</v>
      </c>
      <c r="M1786" s="34">
        <f>VLOOKUP(A671,'Hospitalisation Details'!A669:M3011,6,FALSE)</f>
        <v>14839.34</v>
      </c>
      <c r="N1786" s="35" t="str">
        <f>VLOOKUP(A775,'Hospitalisation Details'!A773:M3115,7,FALSE)</f>
        <v>tier - 3</v>
      </c>
      <c r="O1786" s="35" t="str">
        <f>VLOOKUP(A787,'Hospitalisation Details'!A785:M3127,8,FALSE)</f>
        <v>tier - 3</v>
      </c>
      <c r="P1786" s="35" t="str">
        <f>VLOOKUP(A787,'Hospitalisation Details'!A785:M3127,9,FALSE)</f>
        <v>R1024</v>
      </c>
      <c r="Q1786" s="35">
        <f ca="1">VLOOKUP(A1786,'Hospitalisation Details'!A785:M3127,13,FALSE)</f>
        <v>35</v>
      </c>
      <c r="R1786" s="32"/>
    </row>
    <row r="1787" spans="1:18" ht="15.75" x14ac:dyDescent="0.25">
      <c r="A1787" s="43" t="s">
        <v>576</v>
      </c>
      <c r="B1787" s="35" t="str">
        <f>VLOOKUP(A1787,'Customer Names'!A1784:D4119,3,FALSE)</f>
        <v>Mattis</v>
      </c>
      <c r="C1787" s="35">
        <f>VLOOKUP(A1787,'Medical Examinations'!A1785:M4127,2,FALSE)</f>
        <v>32.585000000000001</v>
      </c>
      <c r="D1787" s="35">
        <f>VLOOKUP(A1787,'Medical Examinations'!A1785:M4127,3,FALSE)</f>
        <v>4.93</v>
      </c>
      <c r="E1787" s="35" t="str">
        <f>VLOOKUP(A1787,'Medical Examinations'!A1785:M4127,4,FALSE)</f>
        <v>yes</v>
      </c>
      <c r="F1787" s="35" t="str">
        <f>VLOOKUP(A1787,'Medical Examinations'!A1785:M4127,5,FALSE)</f>
        <v>No</v>
      </c>
      <c r="G1787" s="35" t="str">
        <f>VLOOKUP(A1787,'Medical Examinations'!A1785:M4127,6,FALSE)</f>
        <v>No</v>
      </c>
      <c r="H1787" s="35">
        <f>VLOOKUP(A1787,'Medical Examinations'!$A$2:$M$2344,7,FALSE)</f>
        <v>1</v>
      </c>
      <c r="I1787" s="35" t="str">
        <f>VLOOKUP(A1787,'Medical Examinations'!A1785:M4127,8,FALSE)</f>
        <v>No</v>
      </c>
      <c r="J1787" s="35" t="str">
        <f>VLOOKUP(A1787,'Medical Examinations'!A1785:M4127,9,FALSE)</f>
        <v>OBESITY</v>
      </c>
      <c r="K1787" s="35" t="str">
        <f>VLOOKUP(A1787,'Medical Examinations'!A1785:M4127,10,FALSE)</f>
        <v>NORMAL</v>
      </c>
      <c r="L1787" s="47">
        <f>VLOOKUP(A1787,'Hospitalisation Details'!A786:M3128,12,FALSE)</f>
        <v>35060</v>
      </c>
      <c r="M1787" s="34">
        <f>VLOOKUP(A672,'Hospitalisation Details'!A670:M3012,6,FALSE)</f>
        <v>14819</v>
      </c>
      <c r="N1787" s="35" t="str">
        <f>VLOOKUP(A776,'Hospitalisation Details'!A774:M3116,7,FALSE)</f>
        <v>tier - 3</v>
      </c>
      <c r="O1787" s="35" t="str">
        <f>VLOOKUP(A788,'Hospitalisation Details'!A786:M3128,8,FALSE)</f>
        <v>tier - 1</v>
      </c>
      <c r="P1787" s="35" t="str">
        <f>VLOOKUP(A788,'Hospitalisation Details'!A786:M3128,9,FALSE)</f>
        <v>R1024</v>
      </c>
      <c r="Q1787" s="35">
        <f ca="1">VLOOKUP(A1787,'Hospitalisation Details'!A786:M3128,13,FALSE)</f>
        <v>29</v>
      </c>
      <c r="R1787" s="32"/>
    </row>
    <row r="1788" spans="1:18" ht="15.75" x14ac:dyDescent="0.25">
      <c r="A1788" s="42" t="s">
        <v>575</v>
      </c>
      <c r="B1788" s="35" t="str">
        <f>VLOOKUP(A1788,'Customer Names'!A1785:D4120,3,FALSE)</f>
        <v>Cho</v>
      </c>
      <c r="C1788" s="35">
        <f>VLOOKUP(A1788,'Medical Examinations'!A1786:M4128,2,FALSE)</f>
        <v>33.97</v>
      </c>
      <c r="D1788" s="35">
        <f>VLOOKUP(A1788,'Medical Examinations'!A1786:M4128,3,FALSE)</f>
        <v>5.6</v>
      </c>
      <c r="E1788" s="35" t="str">
        <f>VLOOKUP(A1788,'Medical Examinations'!A1786:M4128,4,FALSE)</f>
        <v>yes</v>
      </c>
      <c r="F1788" s="35" t="str">
        <f>VLOOKUP(A1788,'Medical Examinations'!A1786:M4128,5,FALSE)</f>
        <v>No</v>
      </c>
      <c r="G1788" s="35" t="str">
        <f>VLOOKUP(A1788,'Medical Examinations'!A1786:M4128,6,FALSE)</f>
        <v>No</v>
      </c>
      <c r="H1788" s="35">
        <f>VLOOKUP(A1788,'Medical Examinations'!$A$2:$M$2344,7,FALSE)</f>
        <v>0</v>
      </c>
      <c r="I1788" s="35" t="str">
        <f>VLOOKUP(A1788,'Medical Examinations'!A1786:M4128,8,FALSE)</f>
        <v>No</v>
      </c>
      <c r="J1788" s="35" t="str">
        <f>VLOOKUP(A1788,'Medical Examinations'!A1786:M4128,9,FALSE)</f>
        <v>OBESITY</v>
      </c>
      <c r="K1788" s="35" t="str">
        <f>VLOOKUP(A1788,'Medical Examinations'!A1786:M4128,10,FALSE)</f>
        <v>NORMAL</v>
      </c>
      <c r="L1788" s="47">
        <f>VLOOKUP(A1788,'Hospitalisation Details'!A787:M3129,12,FALSE)</f>
        <v>37049</v>
      </c>
      <c r="M1788" s="34">
        <f>VLOOKUP(A673,'Hospitalisation Details'!A671:M3013,6,FALSE)</f>
        <v>14750.42</v>
      </c>
      <c r="N1788" s="35" t="str">
        <f>VLOOKUP(A777,'Hospitalisation Details'!A775:M3117,7,FALSE)</f>
        <v>tier - 3</v>
      </c>
      <c r="O1788" s="35" t="str">
        <f>VLOOKUP(A789,'Hospitalisation Details'!A787:M3129,8,FALSE)</f>
        <v>tier - 2</v>
      </c>
      <c r="P1788" s="35" t="str">
        <f>VLOOKUP(A789,'Hospitalisation Details'!A787:M3129,9,FALSE)</f>
        <v>R1012</v>
      </c>
      <c r="Q1788" s="35">
        <f ca="1">VLOOKUP(A1788,'Hospitalisation Details'!A787:M3129,13,FALSE)</f>
        <v>23</v>
      </c>
      <c r="R1788" s="32"/>
    </row>
    <row r="1789" spans="1:18" ht="15.75" x14ac:dyDescent="0.25">
      <c r="A1789" s="43" t="s">
        <v>574</v>
      </c>
      <c r="B1789" s="35" t="str">
        <f>VLOOKUP(A1789,'Customer Names'!A1786:D4121,3,FALSE)</f>
        <v>Reumann</v>
      </c>
      <c r="C1789" s="35">
        <f>VLOOKUP(A1789,'Medical Examinations'!A1787:M4129,2,FALSE)</f>
        <v>16.57</v>
      </c>
      <c r="D1789" s="35">
        <f>VLOOKUP(A1789,'Medical Examinations'!A1787:M4129,3,FALSE)</f>
        <v>9.99</v>
      </c>
      <c r="E1789" s="35" t="str">
        <f>VLOOKUP(A1789,'Medical Examinations'!A1787:M4129,4,FALSE)</f>
        <v>No</v>
      </c>
      <c r="F1789" s="35" t="str">
        <f>VLOOKUP(A1789,'Medical Examinations'!A1787:M4129,5,FALSE)</f>
        <v>No</v>
      </c>
      <c r="G1789" s="35" t="str">
        <f>VLOOKUP(A1789,'Medical Examinations'!A1787:M4129,6,FALSE)</f>
        <v>No</v>
      </c>
      <c r="H1789" s="35">
        <f>VLOOKUP(A1789,'Medical Examinations'!$A$2:$M$2344,7,FALSE)</f>
        <v>0</v>
      </c>
      <c r="I1789" s="35" t="str">
        <f>VLOOKUP(A1789,'Medical Examinations'!A1787:M4129,8,FALSE)</f>
        <v>No</v>
      </c>
      <c r="J1789" s="35" t="str">
        <f>VLOOKUP(A1789,'Medical Examinations'!A1787:M4129,9,FALSE)</f>
        <v>UNDERWEIGHT</v>
      </c>
      <c r="K1789" s="35" t="str">
        <f>VLOOKUP(A1789,'Medical Examinations'!A1787:M4129,10,FALSE)</f>
        <v>DIABETES</v>
      </c>
      <c r="L1789" s="47">
        <f>VLOOKUP(A1789,'Hospitalisation Details'!A788:M3130,12,FALSE)</f>
        <v>27283</v>
      </c>
      <c r="M1789" s="34">
        <f>VLOOKUP(A674,'Hospitalisation Details'!A672:M3014,6,FALSE)</f>
        <v>14738.43</v>
      </c>
      <c r="N1789" s="35" t="str">
        <f>VLOOKUP(A778,'Hospitalisation Details'!A776:M3118,7,FALSE)</f>
        <v>tier - 3</v>
      </c>
      <c r="O1789" s="35" t="str">
        <f>VLOOKUP(A790,'Hospitalisation Details'!A788:M3130,8,FALSE)</f>
        <v>tier - 1</v>
      </c>
      <c r="P1789" s="35" t="str">
        <f>VLOOKUP(A790,'Hospitalisation Details'!A788:M3130,9,FALSE)</f>
        <v>R1024</v>
      </c>
      <c r="Q1789" s="35">
        <f ca="1">VLOOKUP(A1789,'Hospitalisation Details'!A788:M3130,13,FALSE)</f>
        <v>50</v>
      </c>
      <c r="R1789" s="32"/>
    </row>
    <row r="1790" spans="1:18" ht="15.75" x14ac:dyDescent="0.25">
      <c r="A1790" s="42" t="s">
        <v>573</v>
      </c>
      <c r="B1790" s="35" t="str">
        <f>VLOOKUP(A1790,'Customer Names'!A1787:D4122,3,FALSE)</f>
        <v>Cooper</v>
      </c>
      <c r="C1790" s="35">
        <f>VLOOKUP(A1790,'Medical Examinations'!A1788:M4130,2,FALSE)</f>
        <v>17.55</v>
      </c>
      <c r="D1790" s="35">
        <f>VLOOKUP(A1790,'Medical Examinations'!A1788:M4130,3,FALSE)</f>
        <v>5.93</v>
      </c>
      <c r="E1790" s="35" t="str">
        <f>VLOOKUP(A1790,'Medical Examinations'!A1788:M4130,4,FALSE)</f>
        <v>No</v>
      </c>
      <c r="F1790" s="35" t="str">
        <f>VLOOKUP(A1790,'Medical Examinations'!A1788:M4130,5,FALSE)</f>
        <v>No</v>
      </c>
      <c r="G1790" s="35" t="str">
        <f>VLOOKUP(A1790,'Medical Examinations'!A1788:M4130,6,FALSE)</f>
        <v>Yes</v>
      </c>
      <c r="H1790" s="35">
        <f>VLOOKUP(A1790,'Medical Examinations'!$A$2:$M$2344,7,FALSE)</f>
        <v>1</v>
      </c>
      <c r="I1790" s="35" t="str">
        <f>VLOOKUP(A1790,'Medical Examinations'!A1788:M4130,8,FALSE)</f>
        <v>No</v>
      </c>
      <c r="J1790" s="35" t="str">
        <f>VLOOKUP(A1790,'Medical Examinations'!A1788:M4130,9,FALSE)</f>
        <v>UNDERWEIGHT</v>
      </c>
      <c r="K1790" s="35" t="str">
        <f>VLOOKUP(A1790,'Medical Examinations'!A1788:M4130,10,FALSE)</f>
        <v>PREDIABETES</v>
      </c>
      <c r="L1790" s="47">
        <f>VLOOKUP(A1790,'Hospitalisation Details'!A789:M3131,12,FALSE)</f>
        <v>29202</v>
      </c>
      <c r="M1790" s="34">
        <f>VLOOKUP(A675,'Hospitalisation Details'!A673:M3015,6,FALSE)</f>
        <v>14711.74</v>
      </c>
      <c r="N1790" s="35" t="str">
        <f>VLOOKUP(A779,'Hospitalisation Details'!A777:M3119,7,FALSE)</f>
        <v>tier - 3</v>
      </c>
      <c r="O1790" s="35" t="str">
        <f>VLOOKUP(A791,'Hospitalisation Details'!A789:M3131,8,FALSE)</f>
        <v>tier - 2</v>
      </c>
      <c r="P1790" s="35" t="str">
        <f>VLOOKUP(A791,'Hospitalisation Details'!A789:M3131,9,FALSE)</f>
        <v>R1016</v>
      </c>
      <c r="Q1790" s="35">
        <f ca="1">VLOOKUP(A1790,'Hospitalisation Details'!A789:M3131,13,FALSE)</f>
        <v>45</v>
      </c>
      <c r="R1790" s="32"/>
    </row>
    <row r="1791" spans="1:18" ht="15.75" x14ac:dyDescent="0.25">
      <c r="A1791" s="43" t="s">
        <v>572</v>
      </c>
      <c r="B1791" s="35" t="str">
        <f>VLOOKUP(A1791,'Customer Names'!A1788:D4123,3,FALSE)</f>
        <v>Kennedy</v>
      </c>
      <c r="C1791" s="35">
        <f>VLOOKUP(A1791,'Medical Examinations'!A1789:M4131,2,FALSE)</f>
        <v>29.41</v>
      </c>
      <c r="D1791" s="35">
        <f>VLOOKUP(A1791,'Medical Examinations'!A1789:M4131,3,FALSE)</f>
        <v>6.29</v>
      </c>
      <c r="E1791" s="35" t="str">
        <f>VLOOKUP(A1791,'Medical Examinations'!A1789:M4131,4,FALSE)</f>
        <v>yes</v>
      </c>
      <c r="F1791" s="35" t="str">
        <f>VLOOKUP(A1791,'Medical Examinations'!A1789:M4131,5,FALSE)</f>
        <v>No</v>
      </c>
      <c r="G1791" s="35" t="str">
        <f>VLOOKUP(A1791,'Medical Examinations'!A1789:M4131,6,FALSE)</f>
        <v>No</v>
      </c>
      <c r="H1791" s="35">
        <f>VLOOKUP(A1791,'Medical Examinations'!$A$2:$M$2344,7,FALSE)</f>
        <v>1</v>
      </c>
      <c r="I1791" s="35" t="str">
        <f>VLOOKUP(A1791,'Medical Examinations'!A1789:M4131,8,FALSE)</f>
        <v>No</v>
      </c>
      <c r="J1791" s="35" t="str">
        <f>VLOOKUP(A1791,'Medical Examinations'!A1789:M4131,9,FALSE)</f>
        <v>OVERWEIGHT</v>
      </c>
      <c r="K1791" s="35" t="str">
        <f>VLOOKUP(A1791,'Medical Examinations'!A1789:M4131,10,FALSE)</f>
        <v>PREDIABETES</v>
      </c>
      <c r="L1791" s="47">
        <f>VLOOKUP(A1791,'Hospitalisation Details'!A790:M3132,12,FALSE)</f>
        <v>34971</v>
      </c>
      <c r="M1791" s="34">
        <f>VLOOKUP(A676,'Hospitalisation Details'!A674:M3016,6,FALSE)</f>
        <v>14696.77</v>
      </c>
      <c r="N1791" s="35" t="str">
        <f>VLOOKUP(A780,'Hospitalisation Details'!A778:M3120,7,FALSE)</f>
        <v>tier - 3</v>
      </c>
      <c r="O1791" s="35" t="str">
        <f>VLOOKUP(A792,'Hospitalisation Details'!A790:M3132,8,FALSE)</f>
        <v>tier - 2</v>
      </c>
      <c r="P1791" s="35" t="str">
        <f>VLOOKUP(A792,'Hospitalisation Details'!A790:M3132,9,FALSE)</f>
        <v>R1020</v>
      </c>
      <c r="Q1791" s="35">
        <f ca="1">VLOOKUP(A1791,'Hospitalisation Details'!A790:M3132,13,FALSE)</f>
        <v>29</v>
      </c>
      <c r="R1791" s="32"/>
    </row>
    <row r="1792" spans="1:18" ht="15.75" x14ac:dyDescent="0.25">
      <c r="A1792" s="42" t="s">
        <v>571</v>
      </c>
      <c r="B1792" s="35" t="str">
        <f>VLOOKUP(A1792,'Customer Names'!A1789:D4124,3,FALSE)</f>
        <v>Cichon</v>
      </c>
      <c r="C1792" s="35">
        <f>VLOOKUP(A1792,'Medical Examinations'!A1790:M4132,2,FALSE)</f>
        <v>17.91</v>
      </c>
      <c r="D1792" s="35">
        <f>VLOOKUP(A1792,'Medical Examinations'!A1790:M4132,3,FALSE)</f>
        <v>5.65</v>
      </c>
      <c r="E1792" s="35" t="str">
        <f>VLOOKUP(A1792,'Medical Examinations'!A1790:M4132,4,FALSE)</f>
        <v>No</v>
      </c>
      <c r="F1792" s="35" t="str">
        <f>VLOOKUP(A1792,'Medical Examinations'!A1790:M4132,5,FALSE)</f>
        <v>No</v>
      </c>
      <c r="G1792" s="35" t="str">
        <f>VLOOKUP(A1792,'Medical Examinations'!A1790:M4132,6,FALSE)</f>
        <v>No</v>
      </c>
      <c r="H1792" s="35">
        <f>VLOOKUP(A1792,'Medical Examinations'!$A$2:$M$2344,7,FALSE)</f>
        <v>1</v>
      </c>
      <c r="I1792" s="35" t="str">
        <f>VLOOKUP(A1792,'Medical Examinations'!A1790:M4132,8,FALSE)</f>
        <v>No</v>
      </c>
      <c r="J1792" s="35" t="str">
        <f>VLOOKUP(A1792,'Medical Examinations'!A1790:M4132,9,FALSE)</f>
        <v>UNDERWEIGHT</v>
      </c>
      <c r="K1792" s="35" t="str">
        <f>VLOOKUP(A1792,'Medical Examinations'!A1790:M4132,10,FALSE)</f>
        <v>NORMAL</v>
      </c>
      <c r="L1792" s="47">
        <f>VLOOKUP(A1792,'Hospitalisation Details'!A791:M3133,12,FALSE)</f>
        <v>30970</v>
      </c>
      <c r="M1792" s="34">
        <f>VLOOKUP(A677,'Hospitalisation Details'!A675:M3017,6,FALSE)</f>
        <v>14692.67</v>
      </c>
      <c r="N1792" s="35" t="str">
        <f>VLOOKUP(A781,'Hospitalisation Details'!A779:M3121,7,FALSE)</f>
        <v>tier - 3</v>
      </c>
      <c r="O1792" s="35" t="str">
        <f>VLOOKUP(A793,'Hospitalisation Details'!A791:M3133,8,FALSE)</f>
        <v>tier - 2</v>
      </c>
      <c r="P1792" s="35" t="str">
        <f>VLOOKUP(A793,'Hospitalisation Details'!A791:M3133,9,FALSE)</f>
        <v>R1017</v>
      </c>
      <c r="Q1792" s="35">
        <f ca="1">VLOOKUP(A1792,'Hospitalisation Details'!A791:M3133,13,FALSE)</f>
        <v>40</v>
      </c>
      <c r="R1792" s="32"/>
    </row>
    <row r="1793" spans="1:18" ht="15.75" x14ac:dyDescent="0.25">
      <c r="A1793" s="43" t="s">
        <v>570</v>
      </c>
      <c r="B1793" s="35" t="str">
        <f>VLOOKUP(A1793,'Customer Names'!A1790:D4125,3,FALSE)</f>
        <v>Maroevic</v>
      </c>
      <c r="C1793" s="35">
        <f>VLOOKUP(A1793,'Medical Examinations'!A1791:M4133,2,FALSE)</f>
        <v>31.57</v>
      </c>
      <c r="D1793" s="35">
        <f>VLOOKUP(A1793,'Medical Examinations'!A1791:M4133,3,FALSE)</f>
        <v>6.15</v>
      </c>
      <c r="E1793" s="35" t="str">
        <f>VLOOKUP(A1793,'Medical Examinations'!A1791:M4133,4,FALSE)</f>
        <v>No</v>
      </c>
      <c r="F1793" s="35" t="str">
        <f>VLOOKUP(A1793,'Medical Examinations'!A1791:M4133,5,FALSE)</f>
        <v>No</v>
      </c>
      <c r="G1793" s="35" t="str">
        <f>VLOOKUP(A1793,'Medical Examinations'!A1791:M4133,6,FALSE)</f>
        <v>No</v>
      </c>
      <c r="H1793" s="35">
        <f>VLOOKUP(A1793,'Medical Examinations'!$A$2:$M$2344,7,FALSE)</f>
        <v>1</v>
      </c>
      <c r="I1793" s="35" t="str">
        <f>VLOOKUP(A1793,'Medical Examinations'!A1791:M4133,8,FALSE)</f>
        <v>No</v>
      </c>
      <c r="J1793" s="35" t="str">
        <f>VLOOKUP(A1793,'Medical Examinations'!A1791:M4133,9,FALSE)</f>
        <v>OBESITY</v>
      </c>
      <c r="K1793" s="35" t="str">
        <f>VLOOKUP(A1793,'Medical Examinations'!A1791:M4133,10,FALSE)</f>
        <v>PREDIABETES</v>
      </c>
      <c r="L1793" s="47">
        <f>VLOOKUP(A1793,'Hospitalisation Details'!A792:M3134,12,FALSE)</f>
        <v>33857</v>
      </c>
      <c r="M1793" s="34">
        <f>VLOOKUP(A678,'Hospitalisation Details'!A676:M3018,6,FALSE)</f>
        <v>14665.75</v>
      </c>
      <c r="N1793" s="35" t="str">
        <f>VLOOKUP(A782,'Hospitalisation Details'!A780:M3122,7,FALSE)</f>
        <v>tier - 3</v>
      </c>
      <c r="O1793" s="35" t="str">
        <f>VLOOKUP(A794,'Hospitalisation Details'!A792:M3134,8,FALSE)</f>
        <v>tier - 3</v>
      </c>
      <c r="P1793" s="35" t="str">
        <f>VLOOKUP(A794,'Hospitalisation Details'!A792:M3134,9,FALSE)</f>
        <v>R1011</v>
      </c>
      <c r="Q1793" s="35">
        <f ca="1">VLOOKUP(A1793,'Hospitalisation Details'!A792:M3134,13,FALSE)</f>
        <v>32</v>
      </c>
      <c r="R1793" s="32"/>
    </row>
    <row r="1794" spans="1:18" ht="15.75" x14ac:dyDescent="0.25">
      <c r="A1794" s="42" t="s">
        <v>569</v>
      </c>
      <c r="B1794" s="35" t="str">
        <f>VLOOKUP(A1794,'Customer Names'!A1791:D4126,3,FALSE)</f>
        <v>Martin</v>
      </c>
      <c r="C1794" s="35">
        <f>VLOOKUP(A1794,'Medical Examinations'!A1792:M4134,2,FALSE)</f>
        <v>33.18</v>
      </c>
      <c r="D1794" s="35">
        <f>VLOOKUP(A1794,'Medical Examinations'!A1792:M4134,3,FALSE)</f>
        <v>5.22</v>
      </c>
      <c r="E1794" s="35" t="str">
        <f>VLOOKUP(A1794,'Medical Examinations'!A1792:M4134,4,FALSE)</f>
        <v>No</v>
      </c>
      <c r="F1794" s="35" t="str">
        <f>VLOOKUP(A1794,'Medical Examinations'!A1792:M4134,5,FALSE)</f>
        <v>yes</v>
      </c>
      <c r="G1794" s="35" t="str">
        <f>VLOOKUP(A1794,'Medical Examinations'!A1792:M4134,6,FALSE)</f>
        <v>No</v>
      </c>
      <c r="H1794" s="35">
        <f>VLOOKUP(A1794,'Medical Examinations'!$A$2:$M$2344,7,FALSE)</f>
        <v>1</v>
      </c>
      <c r="I1794" s="35" t="str">
        <f>VLOOKUP(A1794,'Medical Examinations'!A1792:M4134,8,FALSE)</f>
        <v>No</v>
      </c>
      <c r="J1794" s="35" t="str">
        <f>VLOOKUP(A1794,'Medical Examinations'!A1792:M4134,9,FALSE)</f>
        <v>OBESITY</v>
      </c>
      <c r="K1794" s="35" t="str">
        <f>VLOOKUP(A1794,'Medical Examinations'!A1792:M4134,10,FALSE)</f>
        <v>NORMAL</v>
      </c>
      <c r="L1794" s="47">
        <f>VLOOKUP(A1794,'Hospitalisation Details'!A793:M3135,12,FALSE)</f>
        <v>36871</v>
      </c>
      <c r="M1794" s="34">
        <f>VLOOKUP(A679,'Hospitalisation Details'!A677:M3019,6,FALSE)</f>
        <v>14657.2</v>
      </c>
      <c r="N1794" s="35" t="str">
        <f>VLOOKUP(A783,'Hospitalisation Details'!A781:M3123,7,FALSE)</f>
        <v>tier - 3</v>
      </c>
      <c r="O1794" s="35" t="str">
        <f>VLOOKUP(A795,'Hospitalisation Details'!A793:M3135,8,FALSE)</f>
        <v>tier - 1</v>
      </c>
      <c r="P1794" s="35" t="str">
        <f>VLOOKUP(A795,'Hospitalisation Details'!A793:M3135,9,FALSE)</f>
        <v>R1012</v>
      </c>
      <c r="Q1794" s="35">
        <f ca="1">VLOOKUP(A1794,'Hospitalisation Details'!A793:M3135,13,FALSE)</f>
        <v>24</v>
      </c>
      <c r="R1794" s="32"/>
    </row>
    <row r="1795" spans="1:18" ht="15.75" x14ac:dyDescent="0.25">
      <c r="A1795" s="43" t="s">
        <v>568</v>
      </c>
      <c r="B1795" s="35" t="str">
        <f>VLOOKUP(A1795,'Customer Names'!A1792:D4127,3,FALSE)</f>
        <v>Schulz</v>
      </c>
      <c r="C1795" s="35">
        <f>VLOOKUP(A1795,'Medical Examinations'!A1793:M4135,2,FALSE)</f>
        <v>37</v>
      </c>
      <c r="D1795" s="35">
        <f>VLOOKUP(A1795,'Medical Examinations'!A1793:M4135,3,FALSE)</f>
        <v>11.66</v>
      </c>
      <c r="E1795" s="35" t="str">
        <f>VLOOKUP(A1795,'Medical Examinations'!A1793:M4135,4,FALSE)</f>
        <v>No</v>
      </c>
      <c r="F1795" s="35" t="str">
        <f>VLOOKUP(A1795,'Medical Examinations'!A1793:M4135,5,FALSE)</f>
        <v>No</v>
      </c>
      <c r="G1795" s="35" t="str">
        <f>VLOOKUP(A1795,'Medical Examinations'!A1793:M4135,6,FALSE)</f>
        <v>No</v>
      </c>
      <c r="H1795" s="35">
        <f>VLOOKUP(A1795,'Medical Examinations'!$A$2:$M$2344,7,FALSE)</f>
        <v>0</v>
      </c>
      <c r="I1795" s="35" t="str">
        <f>VLOOKUP(A1795,'Medical Examinations'!A1793:M4135,8,FALSE)</f>
        <v>No</v>
      </c>
      <c r="J1795" s="35" t="str">
        <f>VLOOKUP(A1795,'Medical Examinations'!A1793:M4135,9,FALSE)</f>
        <v>OBESITY</v>
      </c>
      <c r="K1795" s="35" t="str">
        <f>VLOOKUP(A1795,'Medical Examinations'!A1793:M4135,10,FALSE)</f>
        <v>DIABETES</v>
      </c>
      <c r="L1795" s="47">
        <f>VLOOKUP(A1795,'Hospitalisation Details'!A794:M3136,12,FALSE)</f>
        <v>37434</v>
      </c>
      <c r="M1795" s="34">
        <f>VLOOKUP(A680,'Hospitalisation Details'!A678:M3020,6,FALSE)</f>
        <v>14640.35</v>
      </c>
      <c r="N1795" s="35" t="str">
        <f>VLOOKUP(A784,'Hospitalisation Details'!A782:M3124,7,FALSE)</f>
        <v>tier - 3</v>
      </c>
      <c r="O1795" s="35" t="str">
        <f>VLOOKUP(A796,'Hospitalisation Details'!A794:M3136,8,FALSE)</f>
        <v>tier - 2</v>
      </c>
      <c r="P1795" s="35" t="str">
        <f>VLOOKUP(A796,'Hospitalisation Details'!A794:M3136,9,FALSE)</f>
        <v>R1026</v>
      </c>
      <c r="Q1795" s="35">
        <f ca="1">VLOOKUP(A1795,'Hospitalisation Details'!A794:M3136,13,FALSE)</f>
        <v>22</v>
      </c>
      <c r="R1795" s="32"/>
    </row>
    <row r="1796" spans="1:18" ht="15.75" x14ac:dyDescent="0.25">
      <c r="A1796" s="42" t="s">
        <v>567</v>
      </c>
      <c r="B1796" s="35" t="str">
        <f>VLOOKUP(A1796,'Customer Names'!A1793:D4128,3,FALSE)</f>
        <v>Capriolo</v>
      </c>
      <c r="C1796" s="35">
        <f>VLOOKUP(A1796,'Medical Examinations'!A1794:M4136,2,FALSE)</f>
        <v>18.905000000000001</v>
      </c>
      <c r="D1796" s="35">
        <f>VLOOKUP(A1796,'Medical Examinations'!A1794:M4136,3,FALSE)</f>
        <v>4.91</v>
      </c>
      <c r="E1796" s="35" t="str">
        <f>VLOOKUP(A1796,'Medical Examinations'!A1794:M4136,4,FALSE)</f>
        <v>yes</v>
      </c>
      <c r="F1796" s="35" t="str">
        <f>VLOOKUP(A1796,'Medical Examinations'!A1794:M4136,5,FALSE)</f>
        <v>No</v>
      </c>
      <c r="G1796" s="35" t="str">
        <f>VLOOKUP(A1796,'Medical Examinations'!A1794:M4136,6,FALSE)</f>
        <v>No</v>
      </c>
      <c r="H1796" s="35">
        <f>VLOOKUP(A1796,'Medical Examinations'!$A$2:$M$2344,7,FALSE)</f>
        <v>1</v>
      </c>
      <c r="I1796" s="35" t="str">
        <f>VLOOKUP(A1796,'Medical Examinations'!A1794:M4136,8,FALSE)</f>
        <v>No</v>
      </c>
      <c r="J1796" s="35" t="str">
        <f>VLOOKUP(A1796,'Medical Examinations'!A1794:M4136,9,FALSE)</f>
        <v>NORMAL WEIGHT</v>
      </c>
      <c r="K1796" s="35" t="str">
        <f>VLOOKUP(A1796,'Medical Examinations'!A1794:M4136,10,FALSE)</f>
        <v>NORMAL</v>
      </c>
      <c r="L1796" s="47">
        <f>VLOOKUP(A1796,'Hospitalisation Details'!A795:M3137,12,FALSE)</f>
        <v>35034</v>
      </c>
      <c r="M1796" s="34">
        <f>VLOOKUP(A681,'Hospitalisation Details'!A679:M3021,6,FALSE)</f>
        <v>14630.52</v>
      </c>
      <c r="N1796" s="35" t="str">
        <f>VLOOKUP(A785,'Hospitalisation Details'!A783:M3125,7,FALSE)</f>
        <v>tier - 3</v>
      </c>
      <c r="O1796" s="35" t="str">
        <f>VLOOKUP(A797,'Hospitalisation Details'!A795:M3137,8,FALSE)</f>
        <v>tier - 3</v>
      </c>
      <c r="P1796" s="35" t="str">
        <f>VLOOKUP(A797,'Hospitalisation Details'!A795:M3137,9,FALSE)</f>
        <v>R1012</v>
      </c>
      <c r="Q1796" s="35">
        <f ca="1">VLOOKUP(A1796,'Hospitalisation Details'!A795:M3137,13,FALSE)</f>
        <v>29</v>
      </c>
      <c r="R1796" s="32"/>
    </row>
    <row r="1797" spans="1:18" ht="15.75" x14ac:dyDescent="0.25">
      <c r="A1797" s="43" t="s">
        <v>566</v>
      </c>
      <c r="B1797" s="35" t="str">
        <f>VLOOKUP(A1797,'Customer Names'!A1794:D4129,3,FALSE)</f>
        <v>Borleis</v>
      </c>
      <c r="C1797" s="35">
        <f>VLOOKUP(A1797,'Medical Examinations'!A1795:M4137,2,FALSE)</f>
        <v>20.03</v>
      </c>
      <c r="D1797" s="35">
        <f>VLOOKUP(A1797,'Medical Examinations'!A1795:M4137,3,FALSE)</f>
        <v>9.25</v>
      </c>
      <c r="E1797" s="35" t="str">
        <f>VLOOKUP(A1797,'Medical Examinations'!A1795:M4137,4,FALSE)</f>
        <v>yes</v>
      </c>
      <c r="F1797" s="35" t="str">
        <f>VLOOKUP(A1797,'Medical Examinations'!A1795:M4137,5,FALSE)</f>
        <v>No</v>
      </c>
      <c r="G1797" s="35" t="str">
        <f>VLOOKUP(A1797,'Medical Examinations'!A1795:M4137,6,FALSE)</f>
        <v>No</v>
      </c>
      <c r="H1797" s="35">
        <f>VLOOKUP(A1797,'Medical Examinations'!$A$2:$M$2344,7,FALSE)</f>
        <v>0</v>
      </c>
      <c r="I1797" s="35" t="str">
        <f>VLOOKUP(A1797,'Medical Examinations'!A1795:M4137,8,FALSE)</f>
        <v>No</v>
      </c>
      <c r="J1797" s="35" t="str">
        <f>VLOOKUP(A1797,'Medical Examinations'!A1795:M4137,9,FALSE)</f>
        <v>NORMAL WEIGHT</v>
      </c>
      <c r="K1797" s="35" t="str">
        <f>VLOOKUP(A1797,'Medical Examinations'!A1795:M4137,10,FALSE)</f>
        <v>DIABETES</v>
      </c>
      <c r="L1797" s="47">
        <f>VLOOKUP(A1797,'Hospitalisation Details'!A796:M3138,12,FALSE)</f>
        <v>29770</v>
      </c>
      <c r="M1797" s="34">
        <f>VLOOKUP(A682,'Hospitalisation Details'!A680:M3022,6,FALSE)</f>
        <v>14612.33</v>
      </c>
      <c r="N1797" s="35" t="str">
        <f>VLOOKUP(A786,'Hospitalisation Details'!A784:M3126,7,FALSE)</f>
        <v>tier - 3</v>
      </c>
      <c r="O1797" s="35" t="str">
        <f>VLOOKUP(A798,'Hospitalisation Details'!A796:M3138,8,FALSE)</f>
        <v>tier - 2</v>
      </c>
      <c r="P1797" s="35" t="str">
        <f>VLOOKUP(A798,'Hospitalisation Details'!A796:M3138,9,FALSE)</f>
        <v>R1011</v>
      </c>
      <c r="Q1797" s="35">
        <f ca="1">VLOOKUP(A1797,'Hospitalisation Details'!A796:M3138,13,FALSE)</f>
        <v>43</v>
      </c>
      <c r="R1797" s="32"/>
    </row>
    <row r="1798" spans="1:18" ht="15.75" x14ac:dyDescent="0.25">
      <c r="A1798" s="42" t="s">
        <v>565</v>
      </c>
      <c r="B1798" s="35" t="str">
        <f>VLOOKUP(A1798,'Customer Names'!A1795:D4130,3,FALSE)</f>
        <v>Kramer</v>
      </c>
      <c r="C1798" s="35">
        <f>VLOOKUP(A1798,'Medical Examinations'!A1796:M4138,2,FALSE)</f>
        <v>16.7</v>
      </c>
      <c r="D1798" s="35">
        <f>VLOOKUP(A1798,'Medical Examinations'!A1796:M4138,3,FALSE)</f>
        <v>11.48</v>
      </c>
      <c r="E1798" s="35" t="str">
        <f>VLOOKUP(A1798,'Medical Examinations'!A1796:M4138,4,FALSE)</f>
        <v>No</v>
      </c>
      <c r="F1798" s="35" t="str">
        <f>VLOOKUP(A1798,'Medical Examinations'!A1796:M4138,5,FALSE)</f>
        <v>No</v>
      </c>
      <c r="G1798" s="35" t="str">
        <f>VLOOKUP(A1798,'Medical Examinations'!A1796:M4138,6,FALSE)</f>
        <v>No</v>
      </c>
      <c r="H1798" s="35">
        <f>VLOOKUP(A1798,'Medical Examinations'!$A$2:$M$2344,7,FALSE)</f>
        <v>0</v>
      </c>
      <c r="I1798" s="35" t="str">
        <f>VLOOKUP(A1798,'Medical Examinations'!A1796:M4138,8,FALSE)</f>
        <v>No</v>
      </c>
      <c r="J1798" s="35" t="str">
        <f>VLOOKUP(A1798,'Medical Examinations'!A1796:M4138,9,FALSE)</f>
        <v>UNDERWEIGHT</v>
      </c>
      <c r="K1798" s="35" t="str">
        <f>VLOOKUP(A1798,'Medical Examinations'!A1796:M4138,10,FALSE)</f>
        <v>DIABETES</v>
      </c>
      <c r="L1798" s="47">
        <f>VLOOKUP(A1798,'Hospitalisation Details'!A797:M3139,12,FALSE)</f>
        <v>28766</v>
      </c>
      <c r="M1798" s="34">
        <f>VLOOKUP(A683,'Hospitalisation Details'!A681:M3023,6,FALSE)</f>
        <v>14600.62</v>
      </c>
      <c r="N1798" s="35" t="str">
        <f>VLOOKUP(A787,'Hospitalisation Details'!A785:M3127,7,FALSE)</f>
        <v>tier - 3</v>
      </c>
      <c r="O1798" s="35" t="str">
        <f>VLOOKUP(A799,'Hospitalisation Details'!A797:M3139,8,FALSE)</f>
        <v>tier - 2</v>
      </c>
      <c r="P1798" s="35" t="str">
        <f>VLOOKUP(A799,'Hospitalisation Details'!A797:M3139,9,FALSE)</f>
        <v>R1026</v>
      </c>
      <c r="Q1798" s="35">
        <f ca="1">VLOOKUP(A1798,'Hospitalisation Details'!A797:M3139,13,FALSE)</f>
        <v>46</v>
      </c>
      <c r="R1798" s="32"/>
    </row>
    <row r="1799" spans="1:18" ht="15.75" x14ac:dyDescent="0.25">
      <c r="A1799" s="43" t="s">
        <v>564</v>
      </c>
      <c r="B1799" s="35" t="str">
        <f>VLOOKUP(A1799,'Customer Names'!A1796:D4131,3,FALSE)</f>
        <v>Conrad</v>
      </c>
      <c r="C1799" s="35">
        <f>VLOOKUP(A1799,'Medical Examinations'!A1797:M4139,2,FALSE)</f>
        <v>39.82</v>
      </c>
      <c r="D1799" s="35">
        <f>VLOOKUP(A1799,'Medical Examinations'!A1797:M4139,3,FALSE)</f>
        <v>6.06</v>
      </c>
      <c r="E1799" s="35" t="str">
        <f>VLOOKUP(A1799,'Medical Examinations'!A1797:M4139,4,FALSE)</f>
        <v>No</v>
      </c>
      <c r="F1799" s="35" t="str">
        <f>VLOOKUP(A1799,'Medical Examinations'!A1797:M4139,5,FALSE)</f>
        <v>No</v>
      </c>
      <c r="G1799" s="35" t="str">
        <f>VLOOKUP(A1799,'Medical Examinations'!A1797:M4139,6,FALSE)</f>
        <v>No</v>
      </c>
      <c r="H1799" s="35">
        <f>VLOOKUP(A1799,'Medical Examinations'!$A$2:$M$2344,7,FALSE)</f>
        <v>0</v>
      </c>
      <c r="I1799" s="35" t="str">
        <f>VLOOKUP(A1799,'Medical Examinations'!A1797:M4139,8,FALSE)</f>
        <v>No</v>
      </c>
      <c r="J1799" s="35" t="str">
        <f>VLOOKUP(A1799,'Medical Examinations'!A1797:M4139,9,FALSE)</f>
        <v>OBESITY</v>
      </c>
      <c r="K1799" s="35" t="str">
        <f>VLOOKUP(A1799,'Medical Examinations'!A1797:M4139,10,FALSE)</f>
        <v>PREDIABETES</v>
      </c>
      <c r="L1799" s="47">
        <f>VLOOKUP(A1799,'Hospitalisation Details'!A798:M3140,12,FALSE)</f>
        <v>32858</v>
      </c>
      <c r="M1799" s="34">
        <f>VLOOKUP(A684,'Hospitalisation Details'!A682:M3024,6,FALSE)</f>
        <v>14590.63</v>
      </c>
      <c r="N1799" s="35" t="str">
        <f>VLOOKUP(A788,'Hospitalisation Details'!A786:M3128,7,FALSE)</f>
        <v>tier - 3</v>
      </c>
      <c r="O1799" s="35" t="str">
        <f>VLOOKUP(A800,'Hospitalisation Details'!A798:M3140,8,FALSE)</f>
        <v>tier - 2</v>
      </c>
      <c r="P1799" s="35" t="str">
        <f>VLOOKUP(A800,'Hospitalisation Details'!A798:M3140,9,FALSE)</f>
        <v>R1011</v>
      </c>
      <c r="Q1799" s="35">
        <f ca="1">VLOOKUP(A1799,'Hospitalisation Details'!A798:M3140,13,FALSE)</f>
        <v>35</v>
      </c>
      <c r="R1799" s="32"/>
    </row>
    <row r="1800" spans="1:18" ht="15.75" x14ac:dyDescent="0.25">
      <c r="A1800" s="42" t="s">
        <v>563</v>
      </c>
      <c r="B1800" s="35" t="str">
        <f>VLOOKUP(A1800,'Customer Names'!A1797:D4132,3,FALSE)</f>
        <v>Karakoyunlu</v>
      </c>
      <c r="C1800" s="35">
        <f>VLOOKUP(A1800,'Medical Examinations'!A1798:M4140,2,FALSE)</f>
        <v>22.04</v>
      </c>
      <c r="D1800" s="35">
        <f>VLOOKUP(A1800,'Medical Examinations'!A1798:M4140,3,FALSE)</f>
        <v>5.86</v>
      </c>
      <c r="E1800" s="35" t="str">
        <f>VLOOKUP(A1800,'Medical Examinations'!A1798:M4140,4,FALSE)</f>
        <v>No</v>
      </c>
      <c r="F1800" s="35" t="str">
        <f>VLOOKUP(A1800,'Medical Examinations'!A1798:M4140,5,FALSE)</f>
        <v>No</v>
      </c>
      <c r="G1800" s="35" t="str">
        <f>VLOOKUP(A1800,'Medical Examinations'!A1798:M4140,6,FALSE)</f>
        <v>No</v>
      </c>
      <c r="H1800" s="35">
        <f>VLOOKUP(A1800,'Medical Examinations'!$A$2:$M$2344,7,FALSE)</f>
        <v>1</v>
      </c>
      <c r="I1800" s="35" t="str">
        <f>VLOOKUP(A1800,'Medical Examinations'!A1798:M4140,8,FALSE)</f>
        <v>No</v>
      </c>
      <c r="J1800" s="35" t="str">
        <f>VLOOKUP(A1800,'Medical Examinations'!A1798:M4140,9,FALSE)</f>
        <v>NORMAL WEIGHT</v>
      </c>
      <c r="K1800" s="35" t="str">
        <f>VLOOKUP(A1800,'Medical Examinations'!A1798:M4140,10,FALSE)</f>
        <v>PREDIABETES</v>
      </c>
      <c r="L1800" s="47">
        <f>VLOOKUP(A1800,'Hospitalisation Details'!A799:M3141,12,FALSE)</f>
        <v>31950</v>
      </c>
      <c r="M1800" s="34">
        <f>VLOOKUP(A685,'Hospitalisation Details'!A683:M3025,6,FALSE)</f>
        <v>14574.64</v>
      </c>
      <c r="N1800" s="35" t="str">
        <f>VLOOKUP(A789,'Hospitalisation Details'!A787:M3129,7,FALSE)</f>
        <v>tier - 3</v>
      </c>
      <c r="O1800" s="35" t="str">
        <f>VLOOKUP(A801,'Hospitalisation Details'!A799:M3141,8,FALSE)</f>
        <v>tier - 1</v>
      </c>
      <c r="P1800" s="35" t="str">
        <f>VLOOKUP(A801,'Hospitalisation Details'!A799:M3141,9,FALSE)</f>
        <v>R1026</v>
      </c>
      <c r="Q1800" s="35">
        <f ca="1">VLOOKUP(A1800,'Hospitalisation Details'!A799:M3141,13,FALSE)</f>
        <v>37</v>
      </c>
      <c r="R1800" s="32"/>
    </row>
    <row r="1801" spans="1:18" ht="15.75" x14ac:dyDescent="0.25">
      <c r="A1801" s="43" t="s">
        <v>562</v>
      </c>
      <c r="B1801" s="35" t="str">
        <f>VLOOKUP(A1801,'Customer Names'!A1798:D4133,3,FALSE)</f>
        <v>Desrosiers</v>
      </c>
      <c r="C1801" s="35">
        <f>VLOOKUP(A1801,'Medical Examinations'!A1799:M4141,2,FALSE)</f>
        <v>28.27</v>
      </c>
      <c r="D1801" s="35">
        <f>VLOOKUP(A1801,'Medical Examinations'!A1799:M4141,3,FALSE)</f>
        <v>5.33</v>
      </c>
      <c r="E1801" s="35" t="str">
        <f>VLOOKUP(A1801,'Medical Examinations'!A1799:M4141,4,FALSE)</f>
        <v>No</v>
      </c>
      <c r="F1801" s="35" t="str">
        <f>VLOOKUP(A1801,'Medical Examinations'!A1799:M4141,5,FALSE)</f>
        <v>No</v>
      </c>
      <c r="G1801" s="35" t="str">
        <f>VLOOKUP(A1801,'Medical Examinations'!A1799:M4141,6,FALSE)</f>
        <v>No</v>
      </c>
      <c r="H1801" s="35">
        <f>VLOOKUP(A1801,'Medical Examinations'!$A$2:$M$2344,7,FALSE)</f>
        <v>0</v>
      </c>
      <c r="I1801" s="35" t="str">
        <f>VLOOKUP(A1801,'Medical Examinations'!A1799:M4141,8,FALSE)</f>
        <v>No</v>
      </c>
      <c r="J1801" s="35" t="str">
        <f>VLOOKUP(A1801,'Medical Examinations'!A1799:M4141,9,FALSE)</f>
        <v>OVERWEIGHT</v>
      </c>
      <c r="K1801" s="35" t="str">
        <f>VLOOKUP(A1801,'Medical Examinations'!A1799:M4141,10,FALSE)</f>
        <v>NORMAL</v>
      </c>
      <c r="L1801" s="47">
        <f>VLOOKUP(A1801,'Hospitalisation Details'!A800:M3142,12,FALSE)</f>
        <v>32851</v>
      </c>
      <c r="M1801" s="34">
        <f>VLOOKUP(A686,'Hospitalisation Details'!A684:M3026,6,FALSE)</f>
        <v>14571.89</v>
      </c>
      <c r="N1801" s="35" t="str">
        <f>VLOOKUP(A790,'Hospitalisation Details'!A788:M3130,7,FALSE)</f>
        <v>tier - 3</v>
      </c>
      <c r="O1801" s="35" t="str">
        <f>VLOOKUP(A802,'Hospitalisation Details'!A800:M3142,8,FALSE)</f>
        <v>tier - 3</v>
      </c>
      <c r="P1801" s="35" t="str">
        <f>VLOOKUP(A802,'Hospitalisation Details'!A800:M3142,9,FALSE)</f>
        <v>R1024</v>
      </c>
      <c r="Q1801" s="35">
        <f ca="1">VLOOKUP(A1801,'Hospitalisation Details'!A800:M3142,13,FALSE)</f>
        <v>35</v>
      </c>
      <c r="R1801" s="32"/>
    </row>
    <row r="1802" spans="1:18" ht="15.75" x14ac:dyDescent="0.25">
      <c r="A1802" s="42" t="s">
        <v>561</v>
      </c>
      <c r="B1802" s="35" t="str">
        <f>VLOOKUP(A1802,'Customer Names'!A1799:D4134,3,FALSE)</f>
        <v>O'Mara</v>
      </c>
      <c r="C1802" s="35">
        <f>VLOOKUP(A1802,'Medical Examinations'!A1800:M4142,2,FALSE)</f>
        <v>18.5</v>
      </c>
      <c r="D1802" s="35">
        <f>VLOOKUP(A1802,'Medical Examinations'!A1800:M4142,3,FALSE)</f>
        <v>5.33</v>
      </c>
      <c r="E1802" s="35" t="str">
        <f>VLOOKUP(A1802,'Medical Examinations'!A1800:M4142,4,FALSE)</f>
        <v>No</v>
      </c>
      <c r="F1802" s="35" t="str">
        <f>VLOOKUP(A1802,'Medical Examinations'!A1800:M4142,5,FALSE)</f>
        <v>No</v>
      </c>
      <c r="G1802" s="35" t="str">
        <f>VLOOKUP(A1802,'Medical Examinations'!A1800:M4142,6,FALSE)</f>
        <v>No</v>
      </c>
      <c r="H1802" s="35">
        <f>VLOOKUP(A1802,'Medical Examinations'!$A$2:$M$2344,7,FALSE)</f>
        <v>0</v>
      </c>
      <c r="I1802" s="35" t="str">
        <f>VLOOKUP(A1802,'Medical Examinations'!A1800:M4142,8,FALSE)</f>
        <v>No</v>
      </c>
      <c r="J1802" s="35" t="str">
        <f>VLOOKUP(A1802,'Medical Examinations'!A1800:M4142,9,FALSE)</f>
        <v>NORMAL WEIGHT</v>
      </c>
      <c r="K1802" s="35" t="str">
        <f>VLOOKUP(A1802,'Medical Examinations'!A1800:M4142,10,FALSE)</f>
        <v>NORMAL</v>
      </c>
      <c r="L1802" s="47">
        <f>VLOOKUP(A1802,'Hospitalisation Details'!A801:M3143,12,FALSE)</f>
        <v>32721</v>
      </c>
      <c r="M1802" s="34">
        <f>VLOOKUP(A687,'Hospitalisation Details'!A685:M3027,6,FALSE)</f>
        <v>14547.26</v>
      </c>
      <c r="N1802" s="35" t="str">
        <f>VLOOKUP(A791,'Hospitalisation Details'!A789:M3131,7,FALSE)</f>
        <v>tier - 3</v>
      </c>
      <c r="O1802" s="35" t="str">
        <f>VLOOKUP(A803,'Hospitalisation Details'!A801:M3143,8,FALSE)</f>
        <v>tier - 1</v>
      </c>
      <c r="P1802" s="35" t="str">
        <f>VLOOKUP(A803,'Hospitalisation Details'!A801:M3143,9,FALSE)</f>
        <v>R1012</v>
      </c>
      <c r="Q1802" s="35">
        <f ca="1">VLOOKUP(A1802,'Hospitalisation Details'!A801:M3143,13,FALSE)</f>
        <v>35</v>
      </c>
      <c r="R1802" s="32"/>
    </row>
    <row r="1803" spans="1:18" ht="15.75" x14ac:dyDescent="0.25">
      <c r="A1803" s="43" t="s">
        <v>560</v>
      </c>
      <c r="B1803" s="35" t="str">
        <f>VLOOKUP(A1803,'Customer Names'!A1800:D4135,3,FALSE)</f>
        <v>Shabot Marcos</v>
      </c>
      <c r="C1803" s="35">
        <f>VLOOKUP(A1803,'Medical Examinations'!A1801:M4143,2,FALSE)</f>
        <v>38.6</v>
      </c>
      <c r="D1803" s="35">
        <f>VLOOKUP(A1803,'Medical Examinations'!A1801:M4143,3,FALSE)</f>
        <v>6.02</v>
      </c>
      <c r="E1803" s="35" t="str">
        <f>VLOOKUP(A1803,'Medical Examinations'!A1801:M4143,4,FALSE)</f>
        <v>No</v>
      </c>
      <c r="F1803" s="35" t="str">
        <f>VLOOKUP(A1803,'Medical Examinations'!A1801:M4143,5,FALSE)</f>
        <v>No</v>
      </c>
      <c r="G1803" s="35" t="str">
        <f>VLOOKUP(A1803,'Medical Examinations'!A1801:M4143,6,FALSE)</f>
        <v>No</v>
      </c>
      <c r="H1803" s="35">
        <f>VLOOKUP(A1803,'Medical Examinations'!$A$2:$M$2344,7,FALSE)</f>
        <v>1</v>
      </c>
      <c r="I1803" s="35" t="str">
        <f>VLOOKUP(A1803,'Medical Examinations'!A1801:M4143,8,FALSE)</f>
        <v>No</v>
      </c>
      <c r="J1803" s="35" t="str">
        <f>VLOOKUP(A1803,'Medical Examinations'!A1801:M4143,9,FALSE)</f>
        <v>OBESITY</v>
      </c>
      <c r="K1803" s="35" t="str">
        <f>VLOOKUP(A1803,'Medical Examinations'!A1801:M4143,10,FALSE)</f>
        <v>PREDIABETES</v>
      </c>
      <c r="L1803" s="47">
        <f>VLOOKUP(A1803,'Hospitalisation Details'!A802:M3144,12,FALSE)</f>
        <v>32047</v>
      </c>
      <c r="M1803" s="34">
        <f>VLOOKUP(A688,'Hospitalisation Details'!A686:M3028,6,FALSE)</f>
        <v>14507.46</v>
      </c>
      <c r="N1803" s="35" t="str">
        <f>VLOOKUP(A792,'Hospitalisation Details'!A790:M3132,7,FALSE)</f>
        <v>tier - 3</v>
      </c>
      <c r="O1803" s="35" t="str">
        <f>VLOOKUP(A804,'Hospitalisation Details'!A802:M3144,8,FALSE)</f>
        <v>tier - 1</v>
      </c>
      <c r="P1803" s="35" t="str">
        <f>VLOOKUP(A804,'Hospitalisation Details'!A802:M3144,9,FALSE)</f>
        <v>R1011</v>
      </c>
      <c r="Q1803" s="35">
        <f ca="1">VLOOKUP(A1803,'Hospitalisation Details'!A802:M3144,13,FALSE)</f>
        <v>37</v>
      </c>
      <c r="R1803" s="32"/>
    </row>
    <row r="1804" spans="1:18" ht="15.75" x14ac:dyDescent="0.25">
      <c r="A1804" s="42" t="s">
        <v>559</v>
      </c>
      <c r="B1804" s="35" t="str">
        <f>VLOOKUP(A1804,'Customer Names'!A1801:D4136,3,FALSE)</f>
        <v>Comment</v>
      </c>
      <c r="C1804" s="35">
        <f>VLOOKUP(A1804,'Medical Examinations'!A1802:M4144,2,FALSE)</f>
        <v>43.12</v>
      </c>
      <c r="D1804" s="35">
        <f>VLOOKUP(A1804,'Medical Examinations'!A1802:M4144,3,FALSE)</f>
        <v>6.25</v>
      </c>
      <c r="E1804" s="35" t="str">
        <f>VLOOKUP(A1804,'Medical Examinations'!A1802:M4144,4,FALSE)</f>
        <v>No</v>
      </c>
      <c r="F1804" s="35" t="str">
        <f>VLOOKUP(A1804,'Medical Examinations'!A1802:M4144,5,FALSE)</f>
        <v>No</v>
      </c>
      <c r="G1804" s="35" t="str">
        <f>VLOOKUP(A1804,'Medical Examinations'!A1802:M4144,6,FALSE)</f>
        <v>No</v>
      </c>
      <c r="H1804" s="35">
        <f>VLOOKUP(A1804,'Medical Examinations'!$A$2:$M$2344,7,FALSE)</f>
        <v>1</v>
      </c>
      <c r="I1804" s="35" t="str">
        <f>VLOOKUP(A1804,'Medical Examinations'!A1802:M4144,8,FALSE)</f>
        <v>No</v>
      </c>
      <c r="J1804" s="35" t="str">
        <f>VLOOKUP(A1804,'Medical Examinations'!A1802:M4144,9,FALSE)</f>
        <v>OBESITY</v>
      </c>
      <c r="K1804" s="35" t="str">
        <f>VLOOKUP(A1804,'Medical Examinations'!A1802:M4144,10,FALSE)</f>
        <v>PREDIABETES</v>
      </c>
      <c r="L1804" s="47">
        <f>VLOOKUP(A1804,'Hospitalisation Details'!A803:M3145,12,FALSE)</f>
        <v>33832</v>
      </c>
      <c r="M1804" s="34">
        <f>VLOOKUP(A689,'Hospitalisation Details'!A687:M3029,6,FALSE)</f>
        <v>14478.33</v>
      </c>
      <c r="N1804" s="35" t="str">
        <f>VLOOKUP(A793,'Hospitalisation Details'!A791:M3133,7,FALSE)</f>
        <v>tier - 3</v>
      </c>
      <c r="O1804" s="35" t="str">
        <f>VLOOKUP(A805,'Hospitalisation Details'!A803:M3145,8,FALSE)</f>
        <v>tier - 2</v>
      </c>
      <c r="P1804" s="35" t="str">
        <f>VLOOKUP(A805,'Hospitalisation Details'!A803:M3145,9,FALSE)</f>
        <v>R1025</v>
      </c>
      <c r="Q1804" s="35">
        <f ca="1">VLOOKUP(A1804,'Hospitalisation Details'!A803:M3145,13,FALSE)</f>
        <v>32</v>
      </c>
      <c r="R1804" s="32"/>
    </row>
    <row r="1805" spans="1:18" ht="15.75" x14ac:dyDescent="0.25">
      <c r="A1805" s="43" t="s">
        <v>558</v>
      </c>
      <c r="B1805" s="35" t="str">
        <f>VLOOKUP(A1805,'Customer Names'!A1802:D4137,3,FALSE)</f>
        <v>Moss</v>
      </c>
      <c r="C1805" s="35">
        <f>VLOOKUP(A1805,'Medical Examinations'!A1803:M4145,2,FALSE)</f>
        <v>30.5</v>
      </c>
      <c r="D1805" s="35">
        <f>VLOOKUP(A1805,'Medical Examinations'!A1803:M4145,3,FALSE)</f>
        <v>4.8099999999999996</v>
      </c>
      <c r="E1805" s="35" t="str">
        <f>VLOOKUP(A1805,'Medical Examinations'!A1803:M4145,4,FALSE)</f>
        <v>No</v>
      </c>
      <c r="F1805" s="35" t="str">
        <f>VLOOKUP(A1805,'Medical Examinations'!A1803:M4145,5,FALSE)</f>
        <v>No</v>
      </c>
      <c r="G1805" s="35" t="str">
        <f>VLOOKUP(A1805,'Medical Examinations'!A1803:M4145,6,FALSE)</f>
        <v>No</v>
      </c>
      <c r="H1805" s="35">
        <f>VLOOKUP(A1805,'Medical Examinations'!$A$2:$M$2344,7,FALSE)</f>
        <v>1</v>
      </c>
      <c r="I1805" s="35" t="str">
        <f>VLOOKUP(A1805,'Medical Examinations'!A1803:M4145,8,FALSE)</f>
        <v>No</v>
      </c>
      <c r="J1805" s="35" t="str">
        <f>VLOOKUP(A1805,'Medical Examinations'!A1803:M4145,9,FALSE)</f>
        <v>OBESITY</v>
      </c>
      <c r="K1805" s="35" t="str">
        <f>VLOOKUP(A1805,'Medical Examinations'!A1803:M4145,10,FALSE)</f>
        <v>NORMAL</v>
      </c>
      <c r="L1805" s="47">
        <f>VLOOKUP(A1805,'Hospitalisation Details'!A804:M3146,12,FALSE)</f>
        <v>32103</v>
      </c>
      <c r="M1805" s="34">
        <f>VLOOKUP(A690,'Hospitalisation Details'!A688:M3030,6,FALSE)</f>
        <v>14474.68</v>
      </c>
      <c r="N1805" s="35" t="str">
        <f>VLOOKUP(A794,'Hospitalisation Details'!A792:M3134,7,FALSE)</f>
        <v>tier - 3</v>
      </c>
      <c r="O1805" s="35" t="str">
        <f>VLOOKUP(A806,'Hospitalisation Details'!A804:M3146,8,FALSE)</f>
        <v>tier - 1</v>
      </c>
      <c r="P1805" s="35" t="str">
        <f>VLOOKUP(A806,'Hospitalisation Details'!A804:M3146,9,FALSE)</f>
        <v>R1024</v>
      </c>
      <c r="Q1805" s="35">
        <f ca="1">VLOOKUP(A1805,'Hospitalisation Details'!A804:M3146,13,FALSE)</f>
        <v>37</v>
      </c>
      <c r="R1805" s="32"/>
    </row>
    <row r="1806" spans="1:18" ht="15.75" x14ac:dyDescent="0.25">
      <c r="A1806" s="42" t="s">
        <v>557</v>
      </c>
      <c r="B1806" s="35" t="str">
        <f>VLOOKUP(A1806,'Customer Names'!A1803:D4138,3,FALSE)</f>
        <v>Guzman</v>
      </c>
      <c r="C1806" s="35">
        <f>VLOOKUP(A1806,'Medical Examinations'!A1804:M4146,2,FALSE)</f>
        <v>27.61</v>
      </c>
      <c r="D1806" s="35">
        <f>VLOOKUP(A1806,'Medical Examinations'!A1804:M4146,3,FALSE)</f>
        <v>4.5999999999999996</v>
      </c>
      <c r="E1806" s="35" t="str">
        <f>VLOOKUP(A1806,'Medical Examinations'!A1804:M4146,4,FALSE)</f>
        <v>No</v>
      </c>
      <c r="F1806" s="35" t="str">
        <f>VLOOKUP(A1806,'Medical Examinations'!A1804:M4146,5,FALSE)</f>
        <v>No</v>
      </c>
      <c r="G1806" s="35" t="str">
        <f>VLOOKUP(A1806,'Medical Examinations'!A1804:M4146,6,FALSE)</f>
        <v>No</v>
      </c>
      <c r="H1806" s="35">
        <f>VLOOKUP(A1806,'Medical Examinations'!$A$2:$M$2344,7,FALSE)</f>
        <v>1</v>
      </c>
      <c r="I1806" s="35" t="str">
        <f>VLOOKUP(A1806,'Medical Examinations'!A1804:M4146,8,FALSE)</f>
        <v>No</v>
      </c>
      <c r="J1806" s="35" t="str">
        <f>VLOOKUP(A1806,'Medical Examinations'!A1804:M4146,9,FALSE)</f>
        <v>OVERWEIGHT</v>
      </c>
      <c r="K1806" s="35" t="str">
        <f>VLOOKUP(A1806,'Medical Examinations'!A1804:M4146,10,FALSE)</f>
        <v>NORMAL</v>
      </c>
      <c r="L1806" s="47">
        <f>VLOOKUP(A1806,'Hospitalisation Details'!A805:M3147,12,FALSE)</f>
        <v>32022</v>
      </c>
      <c r="M1806" s="34">
        <f>VLOOKUP(A691,'Hospitalisation Details'!A689:M3031,6,FALSE)</f>
        <v>14470.01</v>
      </c>
      <c r="N1806" s="35" t="str">
        <f>VLOOKUP(A795,'Hospitalisation Details'!A793:M3135,7,FALSE)</f>
        <v>tier - 3</v>
      </c>
      <c r="O1806" s="35" t="str">
        <f>VLOOKUP(A807,'Hospitalisation Details'!A805:M3147,8,FALSE)</f>
        <v>tier - 1</v>
      </c>
      <c r="P1806" s="35" t="str">
        <f>VLOOKUP(A807,'Hospitalisation Details'!A805:M3147,9,FALSE)</f>
        <v>R1012</v>
      </c>
      <c r="Q1806" s="35">
        <f ca="1">VLOOKUP(A1806,'Hospitalisation Details'!A805:M3147,13,FALSE)</f>
        <v>37</v>
      </c>
      <c r="R1806" s="32"/>
    </row>
    <row r="1807" spans="1:18" ht="15.75" x14ac:dyDescent="0.25">
      <c r="A1807" s="43" t="s">
        <v>556</v>
      </c>
      <c r="B1807" s="35" t="str">
        <f>VLOOKUP(A1807,'Customer Names'!A1804:D4139,3,FALSE)</f>
        <v>Cox</v>
      </c>
      <c r="C1807" s="35">
        <f>VLOOKUP(A1807,'Medical Examinations'!A1805:M4147,2,FALSE)</f>
        <v>27.1</v>
      </c>
      <c r="D1807" s="35">
        <f>VLOOKUP(A1807,'Medical Examinations'!A1805:M4147,3,FALSE)</f>
        <v>5.08</v>
      </c>
      <c r="E1807" s="35" t="str">
        <f>VLOOKUP(A1807,'Medical Examinations'!A1805:M4147,4,FALSE)</f>
        <v>No</v>
      </c>
      <c r="F1807" s="35" t="str">
        <f>VLOOKUP(A1807,'Medical Examinations'!A1805:M4147,5,FALSE)</f>
        <v>No</v>
      </c>
      <c r="G1807" s="35" t="str">
        <f>VLOOKUP(A1807,'Medical Examinations'!A1805:M4147,6,FALSE)</f>
        <v>No</v>
      </c>
      <c r="H1807" s="35">
        <f>VLOOKUP(A1807,'Medical Examinations'!$A$2:$M$2344,7,FALSE)</f>
        <v>1</v>
      </c>
      <c r="I1807" s="35" t="str">
        <f>VLOOKUP(A1807,'Medical Examinations'!A1805:M4147,8,FALSE)</f>
        <v>No</v>
      </c>
      <c r="J1807" s="35" t="str">
        <f>VLOOKUP(A1807,'Medical Examinations'!A1805:M4147,9,FALSE)</f>
        <v>OVERWEIGHT</v>
      </c>
      <c r="K1807" s="35" t="str">
        <f>VLOOKUP(A1807,'Medical Examinations'!A1805:M4147,10,FALSE)</f>
        <v>NORMAL</v>
      </c>
      <c r="L1807" s="47">
        <f>VLOOKUP(A1807,'Hospitalisation Details'!A806:M3148,12,FALSE)</f>
        <v>31933</v>
      </c>
      <c r="M1807" s="34">
        <f>VLOOKUP(A692,'Hospitalisation Details'!A690:M3032,6,FALSE)</f>
        <v>14455.64</v>
      </c>
      <c r="N1807" s="35" t="str">
        <f>VLOOKUP(A796,'Hospitalisation Details'!A794:M3136,7,FALSE)</f>
        <v>tier - 3</v>
      </c>
      <c r="O1807" s="35" t="str">
        <f>VLOOKUP(A808,'Hospitalisation Details'!A806:M3148,8,FALSE)</f>
        <v>tier - 2</v>
      </c>
      <c r="P1807" s="35" t="str">
        <f>VLOOKUP(A808,'Hospitalisation Details'!A806:M3148,9,FALSE)</f>
        <v>R1012</v>
      </c>
      <c r="Q1807" s="35">
        <f ca="1">VLOOKUP(A1807,'Hospitalisation Details'!A806:M3148,13,FALSE)</f>
        <v>37</v>
      </c>
      <c r="R1807" s="32"/>
    </row>
    <row r="1808" spans="1:18" ht="15.75" x14ac:dyDescent="0.25">
      <c r="A1808" s="42" t="s">
        <v>555</v>
      </c>
      <c r="B1808" s="35" t="str">
        <f>VLOOKUP(A1808,'Customer Names'!A1805:D4140,3,FALSE)</f>
        <v>Clash</v>
      </c>
      <c r="C1808" s="35">
        <f>VLOOKUP(A1808,'Medical Examinations'!A1806:M4148,2,FALSE)</f>
        <v>35.93</v>
      </c>
      <c r="D1808" s="35">
        <f>VLOOKUP(A1808,'Medical Examinations'!A1806:M4148,3,FALSE)</f>
        <v>5.43</v>
      </c>
      <c r="E1808" s="35" t="str">
        <f>VLOOKUP(A1808,'Medical Examinations'!A1806:M4148,4,FALSE)</f>
        <v>No</v>
      </c>
      <c r="F1808" s="35" t="str">
        <f>VLOOKUP(A1808,'Medical Examinations'!A1806:M4148,5,FALSE)</f>
        <v>yes</v>
      </c>
      <c r="G1808" s="35" t="str">
        <f>VLOOKUP(A1808,'Medical Examinations'!A1806:M4148,6,FALSE)</f>
        <v>No</v>
      </c>
      <c r="H1808" s="35">
        <f>VLOOKUP(A1808,'Medical Examinations'!$A$2:$M$2344,7,FALSE)</f>
        <v>1</v>
      </c>
      <c r="I1808" s="35" t="str">
        <f>VLOOKUP(A1808,'Medical Examinations'!A1806:M4148,8,FALSE)</f>
        <v>No</v>
      </c>
      <c r="J1808" s="35" t="str">
        <f>VLOOKUP(A1808,'Medical Examinations'!A1806:M4148,9,FALSE)</f>
        <v>OBESITY</v>
      </c>
      <c r="K1808" s="35" t="str">
        <f>VLOOKUP(A1808,'Medical Examinations'!A1806:M4148,10,FALSE)</f>
        <v>NORMAL</v>
      </c>
      <c r="L1808" s="47">
        <f>VLOOKUP(A1808,'Hospitalisation Details'!A807:M3149,12,FALSE)</f>
        <v>38315</v>
      </c>
      <c r="M1808" s="34">
        <f>VLOOKUP(A693,'Hospitalisation Details'!A691:M3033,6,FALSE)</f>
        <v>14451.84</v>
      </c>
      <c r="N1808" s="35" t="str">
        <f>VLOOKUP(A797,'Hospitalisation Details'!A795:M3137,7,FALSE)</f>
        <v>tier - 3</v>
      </c>
      <c r="O1808" s="35" t="str">
        <f>VLOOKUP(A809,'Hospitalisation Details'!A807:M3149,8,FALSE)</f>
        <v>tier - 3</v>
      </c>
      <c r="P1808" s="35" t="str">
        <f>VLOOKUP(A809,'Hospitalisation Details'!A807:M3149,9,FALSE)</f>
        <v>R1012</v>
      </c>
      <c r="Q1808" s="35">
        <f ca="1">VLOOKUP(A1808,'Hospitalisation Details'!A807:M3149,13,FALSE)</f>
        <v>20</v>
      </c>
      <c r="R1808" s="32"/>
    </row>
    <row r="1809" spans="1:18" ht="15.75" x14ac:dyDescent="0.25">
      <c r="A1809" s="43" t="s">
        <v>554</v>
      </c>
      <c r="B1809" s="35" t="str">
        <f>VLOOKUP(A1809,'Customer Names'!A1806:D4141,3,FALSE)</f>
        <v>Blankenship</v>
      </c>
      <c r="C1809" s="35">
        <f>VLOOKUP(A1809,'Medical Examinations'!A1807:M4149,2,FALSE)</f>
        <v>32.68</v>
      </c>
      <c r="D1809" s="35">
        <f>VLOOKUP(A1809,'Medical Examinations'!A1807:M4149,3,FALSE)</f>
        <v>5.44</v>
      </c>
      <c r="E1809" s="35" t="str">
        <f>VLOOKUP(A1809,'Medical Examinations'!A1807:M4149,4,FALSE)</f>
        <v>No</v>
      </c>
      <c r="F1809" s="35" t="str">
        <f>VLOOKUP(A1809,'Medical Examinations'!A1807:M4149,5,FALSE)</f>
        <v>No</v>
      </c>
      <c r="G1809" s="35" t="str">
        <f>VLOOKUP(A1809,'Medical Examinations'!A1807:M4149,6,FALSE)</f>
        <v>No</v>
      </c>
      <c r="H1809" s="35">
        <f>VLOOKUP(A1809,'Medical Examinations'!$A$2:$M$2344,7,FALSE)</f>
        <v>0</v>
      </c>
      <c r="I1809" s="35" t="str">
        <f>VLOOKUP(A1809,'Medical Examinations'!A1807:M4149,8,FALSE)</f>
        <v>No</v>
      </c>
      <c r="J1809" s="35" t="str">
        <f>VLOOKUP(A1809,'Medical Examinations'!A1807:M4149,9,FALSE)</f>
        <v>OBESITY</v>
      </c>
      <c r="K1809" s="35" t="str">
        <f>VLOOKUP(A1809,'Medical Examinations'!A1807:M4149,10,FALSE)</f>
        <v>NORMAL</v>
      </c>
      <c r="L1809" s="47">
        <f>VLOOKUP(A1809,'Hospitalisation Details'!A808:M3150,12,FALSE)</f>
        <v>33523</v>
      </c>
      <c r="M1809" s="34">
        <f>VLOOKUP(A694,'Hospitalisation Details'!A692:M3034,6,FALSE)</f>
        <v>14449.85</v>
      </c>
      <c r="N1809" s="35" t="str">
        <f>VLOOKUP(A798,'Hospitalisation Details'!A796:M3138,7,FALSE)</f>
        <v>tier - 3</v>
      </c>
      <c r="O1809" s="35" t="str">
        <f>VLOOKUP(A810,'Hospitalisation Details'!A808:M3150,8,FALSE)</f>
        <v>tier - 1</v>
      </c>
      <c r="P1809" s="35" t="str">
        <f>VLOOKUP(A810,'Hospitalisation Details'!A808:M3150,9,FALSE)</f>
        <v>R1012</v>
      </c>
      <c r="Q1809" s="35">
        <f ca="1">VLOOKUP(A1809,'Hospitalisation Details'!A808:M3150,13,FALSE)</f>
        <v>33</v>
      </c>
      <c r="R1809" s="32"/>
    </row>
    <row r="1810" spans="1:18" ht="15.75" x14ac:dyDescent="0.25">
      <c r="A1810" s="42" t="s">
        <v>553</v>
      </c>
      <c r="B1810" s="35" t="str">
        <f>VLOOKUP(A1810,'Customer Names'!A1807:D4142,3,FALSE)</f>
        <v>Lloyd</v>
      </c>
      <c r="C1810" s="35">
        <f>VLOOKUP(A1810,'Medical Examinations'!A1808:M4150,2,FALSE)</f>
        <v>20.74</v>
      </c>
      <c r="D1810" s="35">
        <f>VLOOKUP(A1810,'Medical Examinations'!A1808:M4150,3,FALSE)</f>
        <v>11.69</v>
      </c>
      <c r="E1810" s="35" t="str">
        <f>VLOOKUP(A1810,'Medical Examinations'!A1808:M4150,4,FALSE)</f>
        <v>yes</v>
      </c>
      <c r="F1810" s="35" t="str">
        <f>VLOOKUP(A1810,'Medical Examinations'!A1808:M4150,5,FALSE)</f>
        <v>No</v>
      </c>
      <c r="G1810" s="35" t="str">
        <f>VLOOKUP(A1810,'Medical Examinations'!A1808:M4150,6,FALSE)</f>
        <v>No</v>
      </c>
      <c r="H1810" s="35">
        <f>VLOOKUP(A1810,'Medical Examinations'!$A$2:$M$2344,7,FALSE)</f>
        <v>1</v>
      </c>
      <c r="I1810" s="35" t="str">
        <f>VLOOKUP(A1810,'Medical Examinations'!A1808:M4150,8,FALSE)</f>
        <v>No</v>
      </c>
      <c r="J1810" s="35" t="str">
        <f>VLOOKUP(A1810,'Medical Examinations'!A1808:M4150,9,FALSE)</f>
        <v>NORMAL WEIGHT</v>
      </c>
      <c r="K1810" s="35" t="str">
        <f>VLOOKUP(A1810,'Medical Examinations'!A1808:M4150,10,FALSE)</f>
        <v>DIABETES</v>
      </c>
      <c r="L1810" s="47">
        <f>VLOOKUP(A1810,'Hospitalisation Details'!A809:M3151,12,FALSE)</f>
        <v>31660</v>
      </c>
      <c r="M1810" s="34">
        <f>VLOOKUP(A695,'Hospitalisation Details'!A693:M3035,6,FALSE)</f>
        <v>14427.63</v>
      </c>
      <c r="N1810" s="35" t="str">
        <f>VLOOKUP(A799,'Hospitalisation Details'!A797:M3139,7,FALSE)</f>
        <v>tier - 3</v>
      </c>
      <c r="O1810" s="35" t="str">
        <f>VLOOKUP(A811,'Hospitalisation Details'!A809:M3151,8,FALSE)</f>
        <v>tier - 1</v>
      </c>
      <c r="P1810" s="35" t="str">
        <f>VLOOKUP(A811,'Hospitalisation Details'!A809:M3151,9,FALSE)</f>
        <v>R1012</v>
      </c>
      <c r="Q1810" s="35">
        <f ca="1">VLOOKUP(A1810,'Hospitalisation Details'!A809:M3151,13,FALSE)</f>
        <v>38</v>
      </c>
      <c r="R1810" s="32"/>
    </row>
    <row r="1811" spans="1:18" ht="15.75" x14ac:dyDescent="0.25">
      <c r="A1811" s="43" t="s">
        <v>552</v>
      </c>
      <c r="B1811" s="35" t="str">
        <f>VLOOKUP(A1811,'Customer Names'!A1808:D4143,3,FALSE)</f>
        <v>Kong</v>
      </c>
      <c r="C1811" s="35">
        <f>VLOOKUP(A1811,'Medical Examinations'!A1809:M4151,2,FALSE)</f>
        <v>15.57</v>
      </c>
      <c r="D1811" s="35">
        <f>VLOOKUP(A1811,'Medical Examinations'!A1809:M4151,3,FALSE)</f>
        <v>6.07</v>
      </c>
      <c r="E1811" s="35" t="str">
        <f>VLOOKUP(A1811,'Medical Examinations'!A1809:M4151,4,FALSE)</f>
        <v>No</v>
      </c>
      <c r="F1811" s="35" t="str">
        <f>VLOOKUP(A1811,'Medical Examinations'!A1809:M4151,5,FALSE)</f>
        <v>No</v>
      </c>
      <c r="G1811" s="35" t="str">
        <f>VLOOKUP(A1811,'Medical Examinations'!A1809:M4151,6,FALSE)</f>
        <v>No</v>
      </c>
      <c r="H1811" s="35">
        <f>VLOOKUP(A1811,'Medical Examinations'!$A$2:$M$2344,7,FALSE)</f>
        <v>0</v>
      </c>
      <c r="I1811" s="35" t="str">
        <f>VLOOKUP(A1811,'Medical Examinations'!A1809:M4151,8,FALSE)</f>
        <v>No</v>
      </c>
      <c r="J1811" s="35" t="str">
        <f>VLOOKUP(A1811,'Medical Examinations'!A1809:M4151,9,FALSE)</f>
        <v>UNDERWEIGHT</v>
      </c>
      <c r="K1811" s="35" t="str">
        <f>VLOOKUP(A1811,'Medical Examinations'!A1809:M4151,10,FALSE)</f>
        <v>PREDIABETES</v>
      </c>
      <c r="L1811" s="47">
        <f>VLOOKUP(A1811,'Hospitalisation Details'!A810:M3152,12,FALSE)</f>
        <v>29404</v>
      </c>
      <c r="M1811" s="34">
        <f>VLOOKUP(A696,'Hospitalisation Details'!A694:M3036,6,FALSE)</f>
        <v>14426.66</v>
      </c>
      <c r="N1811" s="35" t="str">
        <f>VLOOKUP(A800,'Hospitalisation Details'!A798:M3140,7,FALSE)</f>
        <v>tier - 3</v>
      </c>
      <c r="O1811" s="35" t="str">
        <f>VLOOKUP(A812,'Hospitalisation Details'!A810:M3152,8,FALSE)</f>
        <v>tier - 2</v>
      </c>
      <c r="P1811" s="35" t="str">
        <f>VLOOKUP(A812,'Hospitalisation Details'!A810:M3152,9,FALSE)</f>
        <v>R1026</v>
      </c>
      <c r="Q1811" s="35">
        <f ca="1">VLOOKUP(A1811,'Hospitalisation Details'!A810:M3152,13,FALSE)</f>
        <v>44</v>
      </c>
      <c r="R1811" s="32"/>
    </row>
    <row r="1812" spans="1:18" ht="15.75" x14ac:dyDescent="0.25">
      <c r="A1812" s="42" t="s">
        <v>551</v>
      </c>
      <c r="B1812" s="35" t="str">
        <f>VLOOKUP(A1812,'Customer Names'!A1809:D4144,3,FALSE)</f>
        <v>Benson</v>
      </c>
      <c r="C1812" s="35">
        <f>VLOOKUP(A1812,'Medical Examinations'!A1810:M4152,2,FALSE)</f>
        <v>23.844999999999999</v>
      </c>
      <c r="D1812" s="35">
        <f>VLOOKUP(A1812,'Medical Examinations'!A1810:M4152,3,FALSE)</f>
        <v>4.3600000000000003</v>
      </c>
      <c r="E1812" s="35" t="str">
        <f>VLOOKUP(A1812,'Medical Examinations'!A1810:M4152,4,FALSE)</f>
        <v>No</v>
      </c>
      <c r="F1812" s="35" t="str">
        <f>VLOOKUP(A1812,'Medical Examinations'!A1810:M4152,5,FALSE)</f>
        <v>No</v>
      </c>
      <c r="G1812" s="35" t="str">
        <f>VLOOKUP(A1812,'Medical Examinations'!A1810:M4152,6,FALSE)</f>
        <v>No</v>
      </c>
      <c r="H1812" s="35">
        <f>VLOOKUP(A1812,'Medical Examinations'!$A$2:$M$2344,7,FALSE)</f>
        <v>0</v>
      </c>
      <c r="I1812" s="35" t="str">
        <f>VLOOKUP(A1812,'Medical Examinations'!A1810:M4152,8,FALSE)</f>
        <v>No</v>
      </c>
      <c r="J1812" s="35" t="str">
        <f>VLOOKUP(A1812,'Medical Examinations'!A1810:M4152,9,FALSE)</f>
        <v>NORMAL WEIGHT</v>
      </c>
      <c r="K1812" s="35" t="str">
        <f>VLOOKUP(A1812,'Medical Examinations'!A1810:M4152,10,FALSE)</f>
        <v>NORMAL</v>
      </c>
      <c r="L1812" s="47">
        <f>VLOOKUP(A1812,'Hospitalisation Details'!A811:M3153,12,FALSE)</f>
        <v>34558</v>
      </c>
      <c r="M1812" s="34">
        <f>VLOOKUP(A697,'Hospitalisation Details'!A695:M3037,6,FALSE)</f>
        <v>14426.07</v>
      </c>
      <c r="N1812" s="35" t="str">
        <f>VLOOKUP(A801,'Hospitalisation Details'!A799:M3141,7,FALSE)</f>
        <v>tier - 3</v>
      </c>
      <c r="O1812" s="35" t="str">
        <f>VLOOKUP(A813,'Hospitalisation Details'!A811:M3153,8,FALSE)</f>
        <v>tier - 1</v>
      </c>
      <c r="P1812" s="35" t="str">
        <f>VLOOKUP(A813,'Hospitalisation Details'!A811:M3153,9,FALSE)</f>
        <v>R1013</v>
      </c>
      <c r="Q1812" s="35">
        <f ca="1">VLOOKUP(A1812,'Hospitalisation Details'!A811:M3153,13,FALSE)</f>
        <v>30</v>
      </c>
      <c r="R1812" s="32"/>
    </row>
    <row r="1813" spans="1:18" ht="15.75" x14ac:dyDescent="0.25">
      <c r="A1813" s="43" t="s">
        <v>550</v>
      </c>
      <c r="B1813" s="35" t="str">
        <f>VLOOKUP(A1813,'Customer Names'!A1810:D4145,3,FALSE)</f>
        <v>Huntington</v>
      </c>
      <c r="C1813" s="35">
        <f>VLOOKUP(A1813,'Medical Examinations'!A1811:M4153,2,FALSE)</f>
        <v>22.895</v>
      </c>
      <c r="D1813" s="35">
        <f>VLOOKUP(A1813,'Medical Examinations'!A1811:M4153,3,FALSE)</f>
        <v>5.24</v>
      </c>
      <c r="E1813" s="35" t="str">
        <f>VLOOKUP(A1813,'Medical Examinations'!A1811:M4153,4,FALSE)</f>
        <v>No</v>
      </c>
      <c r="F1813" s="35" t="str">
        <f>VLOOKUP(A1813,'Medical Examinations'!A1811:M4153,5,FALSE)</f>
        <v>No</v>
      </c>
      <c r="G1813" s="35" t="str">
        <f>VLOOKUP(A1813,'Medical Examinations'!A1811:M4153,6,FALSE)</f>
        <v>No</v>
      </c>
      <c r="H1813" s="35">
        <f>VLOOKUP(A1813,'Medical Examinations'!$A$2:$M$2344,7,FALSE)</f>
        <v>1</v>
      </c>
      <c r="I1813" s="35" t="str">
        <f>VLOOKUP(A1813,'Medical Examinations'!A1811:M4153,8,FALSE)</f>
        <v>No</v>
      </c>
      <c r="J1813" s="35" t="str">
        <f>VLOOKUP(A1813,'Medical Examinations'!A1811:M4153,9,FALSE)</f>
        <v>NORMAL WEIGHT</v>
      </c>
      <c r="K1813" s="35" t="str">
        <f>VLOOKUP(A1813,'Medical Examinations'!A1811:M4153,10,FALSE)</f>
        <v>NORMAL</v>
      </c>
      <c r="L1813" s="47">
        <f>VLOOKUP(A1813,'Hospitalisation Details'!A812:M3154,12,FALSE)</f>
        <v>33875</v>
      </c>
      <c r="M1813" s="34">
        <f>VLOOKUP(A698,'Hospitalisation Details'!A696:M3038,6,FALSE)</f>
        <v>14418.28</v>
      </c>
      <c r="N1813" s="35" t="str">
        <f>VLOOKUP(A802,'Hospitalisation Details'!A800:M3142,7,FALSE)</f>
        <v>tier - 3</v>
      </c>
      <c r="O1813" s="35" t="str">
        <f>VLOOKUP(A814,'Hospitalisation Details'!A812:M3154,8,FALSE)</f>
        <v>tier - 3</v>
      </c>
      <c r="P1813" s="35" t="str">
        <f>VLOOKUP(A814,'Hospitalisation Details'!A812:M3154,9,FALSE)</f>
        <v>R1013</v>
      </c>
      <c r="Q1813" s="35">
        <f ca="1">VLOOKUP(A1813,'Hospitalisation Details'!A812:M3154,13,FALSE)</f>
        <v>32</v>
      </c>
      <c r="R1813" s="32"/>
    </row>
    <row r="1814" spans="1:18" ht="15.75" x14ac:dyDescent="0.25">
      <c r="A1814" s="42" t="s">
        <v>549</v>
      </c>
      <c r="B1814" s="35" t="str">
        <f>VLOOKUP(A1814,'Customer Names'!A1811:D4146,3,FALSE)</f>
        <v>Kendall</v>
      </c>
      <c r="C1814" s="35">
        <f>VLOOKUP(A1814,'Medical Examinations'!A1812:M4154,2,FALSE)</f>
        <v>21.945</v>
      </c>
      <c r="D1814" s="35">
        <f>VLOOKUP(A1814,'Medical Examinations'!A1812:M4154,3,FALSE)</f>
        <v>5.37</v>
      </c>
      <c r="E1814" s="35" t="str">
        <f>VLOOKUP(A1814,'Medical Examinations'!A1812:M4154,4,FALSE)</f>
        <v>No</v>
      </c>
      <c r="F1814" s="35" t="str">
        <f>VLOOKUP(A1814,'Medical Examinations'!A1812:M4154,5,FALSE)</f>
        <v>No</v>
      </c>
      <c r="G1814" s="35" t="str">
        <f>VLOOKUP(A1814,'Medical Examinations'!A1812:M4154,6,FALSE)</f>
        <v>No</v>
      </c>
      <c r="H1814" s="35">
        <f>VLOOKUP(A1814,'Medical Examinations'!$A$2:$M$2344,7,FALSE)</f>
        <v>1</v>
      </c>
      <c r="I1814" s="35" t="str">
        <f>VLOOKUP(A1814,'Medical Examinations'!A1812:M4154,8,FALSE)</f>
        <v>No</v>
      </c>
      <c r="J1814" s="35" t="str">
        <f>VLOOKUP(A1814,'Medical Examinations'!A1812:M4154,9,FALSE)</f>
        <v>NORMAL WEIGHT</v>
      </c>
      <c r="K1814" s="35" t="str">
        <f>VLOOKUP(A1814,'Medical Examinations'!A1812:M4154,10,FALSE)</f>
        <v>NORMAL</v>
      </c>
      <c r="L1814" s="47">
        <f>VLOOKUP(A1814,'Hospitalisation Details'!A813:M3155,12,FALSE)</f>
        <v>33886</v>
      </c>
      <c r="M1814" s="34">
        <f>VLOOKUP(A699,'Hospitalisation Details'!A697:M3039,6,FALSE)</f>
        <v>14410.93</v>
      </c>
      <c r="N1814" s="35" t="str">
        <f>VLOOKUP(A803,'Hospitalisation Details'!A801:M3143,7,FALSE)</f>
        <v>tier - 3</v>
      </c>
      <c r="O1814" s="35" t="str">
        <f>VLOOKUP(A815,'Hospitalisation Details'!A813:M3155,8,FALSE)</f>
        <v>tier - 1</v>
      </c>
      <c r="P1814" s="35" t="str">
        <f>VLOOKUP(A815,'Hospitalisation Details'!A813:M3155,9,FALSE)</f>
        <v>R1011</v>
      </c>
      <c r="Q1814" s="35">
        <f ca="1">VLOOKUP(A1814,'Hospitalisation Details'!A813:M3155,13,FALSE)</f>
        <v>32</v>
      </c>
      <c r="R1814" s="32"/>
    </row>
    <row r="1815" spans="1:18" ht="15.75" x14ac:dyDescent="0.25">
      <c r="A1815" s="43" t="s">
        <v>548</v>
      </c>
      <c r="B1815" s="35" t="str">
        <f>VLOOKUP(A1815,'Customer Names'!A1812:D4147,3,FALSE)</f>
        <v>Gast</v>
      </c>
      <c r="C1815" s="35">
        <f>VLOOKUP(A1815,'Medical Examinations'!A1813:M4155,2,FALSE)</f>
        <v>19.47</v>
      </c>
      <c r="D1815" s="35">
        <f>VLOOKUP(A1815,'Medical Examinations'!A1813:M4155,3,FALSE)</f>
        <v>6.6</v>
      </c>
      <c r="E1815" s="35" t="str">
        <f>VLOOKUP(A1815,'Medical Examinations'!A1813:M4155,4,FALSE)</f>
        <v>yes</v>
      </c>
      <c r="F1815" s="35" t="str">
        <f>VLOOKUP(A1815,'Medical Examinations'!A1813:M4155,5,FALSE)</f>
        <v>No</v>
      </c>
      <c r="G1815" s="35" t="str">
        <f>VLOOKUP(A1815,'Medical Examinations'!A1813:M4155,6,FALSE)</f>
        <v>No</v>
      </c>
      <c r="H1815" s="35">
        <f>VLOOKUP(A1815,'Medical Examinations'!$A$2:$M$2344,7,FALSE)</f>
        <v>0</v>
      </c>
      <c r="I1815" s="35" t="str">
        <f>VLOOKUP(A1815,'Medical Examinations'!A1813:M4155,8,FALSE)</f>
        <v>No</v>
      </c>
      <c r="J1815" s="35" t="str">
        <f>VLOOKUP(A1815,'Medical Examinations'!A1813:M4155,9,FALSE)</f>
        <v>NORMAL WEIGHT</v>
      </c>
      <c r="K1815" s="35" t="str">
        <f>VLOOKUP(A1815,'Medical Examinations'!A1813:M4155,10,FALSE)</f>
        <v>DIABETES</v>
      </c>
      <c r="L1815" s="47">
        <f>VLOOKUP(A1815,'Hospitalisation Details'!A814:M3156,12,FALSE)</f>
        <v>29810</v>
      </c>
      <c r="M1815" s="34">
        <f>VLOOKUP(A700,'Hospitalisation Details'!A698:M3040,6,FALSE)</f>
        <v>14394.56</v>
      </c>
      <c r="N1815" s="35" t="str">
        <f>VLOOKUP(A804,'Hospitalisation Details'!A802:M3144,7,FALSE)</f>
        <v>tier - 3</v>
      </c>
      <c r="O1815" s="35" t="str">
        <f>VLOOKUP(A816,'Hospitalisation Details'!A814:M3156,8,FALSE)</f>
        <v>tier - 1</v>
      </c>
      <c r="P1815" s="35" t="str">
        <f>VLOOKUP(A816,'Hospitalisation Details'!A814:M3156,9,FALSE)</f>
        <v>R1011</v>
      </c>
      <c r="Q1815" s="35">
        <f ca="1">VLOOKUP(A1815,'Hospitalisation Details'!A814:M3156,13,FALSE)</f>
        <v>43</v>
      </c>
      <c r="R1815" s="32"/>
    </row>
    <row r="1816" spans="1:18" ht="15.75" x14ac:dyDescent="0.25">
      <c r="A1816" s="42" t="s">
        <v>547</v>
      </c>
      <c r="B1816" s="35" t="str">
        <f>VLOOKUP(A1816,'Customer Names'!A1813:D4148,3,FALSE)</f>
        <v>Scanlin</v>
      </c>
      <c r="C1816" s="35">
        <f>VLOOKUP(A1816,'Medical Examinations'!A1814:M4156,2,FALSE)</f>
        <v>15.61</v>
      </c>
      <c r="D1816" s="35">
        <f>VLOOKUP(A1816,'Medical Examinations'!A1814:M4156,3,FALSE)</f>
        <v>5.77</v>
      </c>
      <c r="E1816" s="35" t="str">
        <f>VLOOKUP(A1816,'Medical Examinations'!A1814:M4156,4,FALSE)</f>
        <v>No</v>
      </c>
      <c r="F1816" s="35" t="str">
        <f>VLOOKUP(A1816,'Medical Examinations'!A1814:M4156,5,FALSE)</f>
        <v>No</v>
      </c>
      <c r="G1816" s="35" t="str">
        <f>VLOOKUP(A1816,'Medical Examinations'!A1814:M4156,6,FALSE)</f>
        <v>No</v>
      </c>
      <c r="H1816" s="35">
        <f>VLOOKUP(A1816,'Medical Examinations'!$A$2:$M$2344,7,FALSE)</f>
        <v>0</v>
      </c>
      <c r="I1816" s="35" t="str">
        <f>VLOOKUP(A1816,'Medical Examinations'!A1814:M4156,8,FALSE)</f>
        <v>No</v>
      </c>
      <c r="J1816" s="35" t="str">
        <f>VLOOKUP(A1816,'Medical Examinations'!A1814:M4156,9,FALSE)</f>
        <v>UNDERWEIGHT</v>
      </c>
      <c r="K1816" s="35" t="str">
        <f>VLOOKUP(A1816,'Medical Examinations'!A1814:M4156,10,FALSE)</f>
        <v>PREDIABETES</v>
      </c>
      <c r="L1816" s="47">
        <f>VLOOKUP(A1816,'Hospitalisation Details'!A815:M3157,12,FALSE)</f>
        <v>28463</v>
      </c>
      <c r="M1816" s="34">
        <f>VLOOKUP(A701,'Hospitalisation Details'!A699:M3041,6,FALSE)</f>
        <v>14394.4</v>
      </c>
      <c r="N1816" s="35" t="str">
        <f>VLOOKUP(A805,'Hospitalisation Details'!A803:M3145,7,FALSE)</f>
        <v>tier - 3</v>
      </c>
      <c r="O1816" s="35" t="str">
        <f>VLOOKUP(A817,'Hospitalisation Details'!A815:M3157,8,FALSE)</f>
        <v>tier - 1</v>
      </c>
      <c r="P1816" s="35" t="str">
        <f>VLOOKUP(A817,'Hospitalisation Details'!A815:M3157,9,FALSE)</f>
        <v>R1012</v>
      </c>
      <c r="Q1816" s="35">
        <f ca="1">VLOOKUP(A1816,'Hospitalisation Details'!A815:M3157,13,FALSE)</f>
        <v>47</v>
      </c>
      <c r="R1816" s="32"/>
    </row>
    <row r="1817" spans="1:18" ht="15.75" x14ac:dyDescent="0.25">
      <c r="A1817" s="43" t="s">
        <v>546</v>
      </c>
      <c r="B1817" s="35" t="str">
        <f>VLOOKUP(A1817,'Customer Names'!A1814:D4149,3,FALSE)</f>
        <v>Philbrook</v>
      </c>
      <c r="C1817" s="35">
        <f>VLOOKUP(A1817,'Medical Examinations'!A1815:M4157,2,FALSE)</f>
        <v>28.6</v>
      </c>
      <c r="D1817" s="35">
        <f>VLOOKUP(A1817,'Medical Examinations'!A1815:M4157,3,FALSE)</f>
        <v>6.08</v>
      </c>
      <c r="E1817" s="35" t="str">
        <f>VLOOKUP(A1817,'Medical Examinations'!A1815:M4157,4,FALSE)</f>
        <v>No</v>
      </c>
      <c r="F1817" s="35" t="str">
        <f>VLOOKUP(A1817,'Medical Examinations'!A1815:M4157,5,FALSE)</f>
        <v>No</v>
      </c>
      <c r="G1817" s="35" t="str">
        <f>VLOOKUP(A1817,'Medical Examinations'!A1815:M4157,6,FALSE)</f>
        <v>Yes</v>
      </c>
      <c r="H1817" s="35">
        <f>VLOOKUP(A1817,'Medical Examinations'!$A$2:$M$2344,7,FALSE)</f>
        <v>1</v>
      </c>
      <c r="I1817" s="35" t="str">
        <f>VLOOKUP(A1817,'Medical Examinations'!A1815:M4157,8,FALSE)</f>
        <v>No</v>
      </c>
      <c r="J1817" s="35" t="str">
        <f>VLOOKUP(A1817,'Medical Examinations'!A1815:M4157,9,FALSE)</f>
        <v>OVERWEIGHT</v>
      </c>
      <c r="K1817" s="35" t="str">
        <f>VLOOKUP(A1817,'Medical Examinations'!A1815:M4157,10,FALSE)</f>
        <v>PREDIABETES</v>
      </c>
      <c r="L1817" s="47">
        <f>VLOOKUP(A1817,'Hospitalisation Details'!A816:M3158,12,FALSE)</f>
        <v>37794</v>
      </c>
      <c r="M1817" s="34">
        <f>VLOOKUP(A702,'Hospitalisation Details'!A700:M3042,6,FALSE)</f>
        <v>14382.71</v>
      </c>
      <c r="N1817" s="35" t="str">
        <f>VLOOKUP(A806,'Hospitalisation Details'!A804:M3146,7,FALSE)</f>
        <v>tier - 3</v>
      </c>
      <c r="O1817" s="35" t="str">
        <f>VLOOKUP(A818,'Hospitalisation Details'!A816:M3158,8,FALSE)</f>
        <v>tier - 3</v>
      </c>
      <c r="P1817" s="35" t="str">
        <f>VLOOKUP(A818,'Hospitalisation Details'!A816:M3158,9,FALSE)</f>
        <v>R1013</v>
      </c>
      <c r="Q1817" s="35">
        <f ca="1">VLOOKUP(A1817,'Hospitalisation Details'!A816:M3158,13,FALSE)</f>
        <v>21</v>
      </c>
      <c r="R1817" s="32"/>
    </row>
    <row r="1818" spans="1:18" ht="15.75" x14ac:dyDescent="0.25">
      <c r="A1818" s="42" t="s">
        <v>545</v>
      </c>
      <c r="B1818" s="35" t="str">
        <f>VLOOKUP(A1818,'Customer Names'!A1815:D4150,3,FALSE)</f>
        <v>Cowan</v>
      </c>
      <c r="C1818" s="35">
        <f>VLOOKUP(A1818,'Medical Examinations'!A1816:M4158,2,FALSE)</f>
        <v>46.53</v>
      </c>
      <c r="D1818" s="35">
        <f>VLOOKUP(A1818,'Medical Examinations'!A1816:M4158,3,FALSE)</f>
        <v>4.16</v>
      </c>
      <c r="E1818" s="35" t="str">
        <f>VLOOKUP(A1818,'Medical Examinations'!A1816:M4158,4,FALSE)</f>
        <v>No</v>
      </c>
      <c r="F1818" s="35" t="str">
        <f>VLOOKUP(A1818,'Medical Examinations'!A1816:M4158,5,FALSE)</f>
        <v>No</v>
      </c>
      <c r="G1818" s="35" t="str">
        <f>VLOOKUP(A1818,'Medical Examinations'!A1816:M4158,6,FALSE)</f>
        <v>No</v>
      </c>
      <c r="H1818" s="35">
        <f>VLOOKUP(A1818,'Medical Examinations'!$A$2:$M$2344,7,FALSE)</f>
        <v>0</v>
      </c>
      <c r="I1818" s="35" t="str">
        <f>VLOOKUP(A1818,'Medical Examinations'!A1816:M4158,8,FALSE)</f>
        <v>No</v>
      </c>
      <c r="J1818" s="35" t="str">
        <f>VLOOKUP(A1818,'Medical Examinations'!A1816:M4158,9,FALSE)</f>
        <v>OBESITY</v>
      </c>
      <c r="K1818" s="35" t="str">
        <f>VLOOKUP(A1818,'Medical Examinations'!A1816:M4158,10,FALSE)</f>
        <v>NORMAL</v>
      </c>
      <c r="L1818" s="47">
        <f>VLOOKUP(A1818,'Hospitalisation Details'!A817:M3159,12,FALSE)</f>
        <v>33120</v>
      </c>
      <c r="M1818" s="34">
        <f>VLOOKUP(A703,'Hospitalisation Details'!A701:M3043,6,FALSE)</f>
        <v>14358.36</v>
      </c>
      <c r="N1818" s="35" t="str">
        <f>VLOOKUP(A807,'Hospitalisation Details'!A805:M3147,7,FALSE)</f>
        <v>tier - 3</v>
      </c>
      <c r="O1818" s="35" t="str">
        <f>VLOOKUP(A819,'Hospitalisation Details'!A817:M3159,8,FALSE)</f>
        <v>tier - 2</v>
      </c>
      <c r="P1818" s="35" t="str">
        <f>VLOOKUP(A819,'Hospitalisation Details'!A817:M3159,9,FALSE)</f>
        <v>R1013</v>
      </c>
      <c r="Q1818" s="35">
        <f ca="1">VLOOKUP(A1818,'Hospitalisation Details'!A817:M3159,13,FALSE)</f>
        <v>34</v>
      </c>
      <c r="R1818" s="32"/>
    </row>
    <row r="1819" spans="1:18" ht="15.75" x14ac:dyDescent="0.25">
      <c r="A1819" s="43" t="s">
        <v>544</v>
      </c>
      <c r="B1819" s="35" t="str">
        <f>VLOOKUP(A1819,'Customer Names'!A1816:D4151,3,FALSE)</f>
        <v>Sousa</v>
      </c>
      <c r="C1819" s="35">
        <f>VLOOKUP(A1819,'Medical Examinations'!A1817:M4159,2,FALSE)</f>
        <v>34.99</v>
      </c>
      <c r="D1819" s="35">
        <f>VLOOKUP(A1819,'Medical Examinations'!A1817:M4159,3,FALSE)</f>
        <v>5.0999999999999996</v>
      </c>
      <c r="E1819" s="35" t="str">
        <f>VLOOKUP(A1819,'Medical Examinations'!A1817:M4159,4,FALSE)</f>
        <v>No</v>
      </c>
      <c r="F1819" s="35" t="str">
        <f>VLOOKUP(A1819,'Medical Examinations'!A1817:M4159,5,FALSE)</f>
        <v>No</v>
      </c>
      <c r="G1819" s="35" t="str">
        <f>VLOOKUP(A1819,'Medical Examinations'!A1817:M4159,6,FALSE)</f>
        <v>Yes</v>
      </c>
      <c r="H1819" s="35">
        <f>VLOOKUP(A1819,'Medical Examinations'!$A$2:$M$2344,7,FALSE)</f>
        <v>1</v>
      </c>
      <c r="I1819" s="35" t="str">
        <f>VLOOKUP(A1819,'Medical Examinations'!A1817:M4159,8,FALSE)</f>
        <v>No</v>
      </c>
      <c r="J1819" s="35" t="str">
        <f>VLOOKUP(A1819,'Medical Examinations'!A1817:M4159,9,FALSE)</f>
        <v>OBESITY</v>
      </c>
      <c r="K1819" s="35" t="str">
        <f>VLOOKUP(A1819,'Medical Examinations'!A1817:M4159,10,FALSE)</f>
        <v>NORMAL</v>
      </c>
      <c r="L1819" s="47">
        <f>VLOOKUP(A1819,'Hospitalisation Details'!A818:M3160,12,FALSE)</f>
        <v>37898</v>
      </c>
      <c r="M1819" s="34">
        <f>VLOOKUP(A704,'Hospitalisation Details'!A702:M3044,6,FALSE)</f>
        <v>14355.43</v>
      </c>
      <c r="N1819" s="35" t="str">
        <f>VLOOKUP(A808,'Hospitalisation Details'!A806:M3148,7,FALSE)</f>
        <v>tier - 3</v>
      </c>
      <c r="O1819" s="35" t="str">
        <f>VLOOKUP(A820,'Hospitalisation Details'!A818:M3160,8,FALSE)</f>
        <v>tier - 2</v>
      </c>
      <c r="P1819" s="35" t="str">
        <f>VLOOKUP(A820,'Hospitalisation Details'!A818:M3160,9,FALSE)</f>
        <v>R1013</v>
      </c>
      <c r="Q1819" s="35">
        <f ca="1">VLOOKUP(A1819,'Hospitalisation Details'!A818:M3160,13,FALSE)</f>
        <v>21</v>
      </c>
      <c r="R1819" s="32"/>
    </row>
    <row r="1820" spans="1:18" ht="15.75" x14ac:dyDescent="0.25">
      <c r="A1820" s="42" t="s">
        <v>543</v>
      </c>
      <c r="B1820" s="35" t="str">
        <f>VLOOKUP(A1820,'Customer Names'!A1817:D4152,3,FALSE)</f>
        <v>Stanton</v>
      </c>
      <c r="C1820" s="35">
        <f>VLOOKUP(A1820,'Medical Examinations'!A1818:M4160,2,FALSE)</f>
        <v>17.05</v>
      </c>
      <c r="D1820" s="35">
        <f>VLOOKUP(A1820,'Medical Examinations'!A1818:M4160,3,FALSE)</f>
        <v>5.3</v>
      </c>
      <c r="E1820" s="35" t="str">
        <f>VLOOKUP(A1820,'Medical Examinations'!A1818:M4160,4,FALSE)</f>
        <v>No</v>
      </c>
      <c r="F1820" s="35" t="str">
        <f>VLOOKUP(A1820,'Medical Examinations'!A1818:M4160,5,FALSE)</f>
        <v>No</v>
      </c>
      <c r="G1820" s="35" t="str">
        <f>VLOOKUP(A1820,'Medical Examinations'!A1818:M4160,6,FALSE)</f>
        <v>Yes</v>
      </c>
      <c r="H1820" s="35">
        <f>VLOOKUP(A1820,'Medical Examinations'!$A$2:$M$2344,7,FALSE)</f>
        <v>1</v>
      </c>
      <c r="I1820" s="35" t="str">
        <f>VLOOKUP(A1820,'Medical Examinations'!A1818:M4160,8,FALSE)</f>
        <v>No</v>
      </c>
      <c r="J1820" s="35" t="str">
        <f>VLOOKUP(A1820,'Medical Examinations'!A1818:M4160,9,FALSE)</f>
        <v>UNDERWEIGHT</v>
      </c>
      <c r="K1820" s="35" t="str">
        <f>VLOOKUP(A1820,'Medical Examinations'!A1818:M4160,10,FALSE)</f>
        <v>NORMAL</v>
      </c>
      <c r="L1820" s="47">
        <f>VLOOKUP(A1820,'Hospitalisation Details'!A819:M3161,12,FALSE)</f>
        <v>29146</v>
      </c>
      <c r="M1820" s="34">
        <f>VLOOKUP(A705,'Hospitalisation Details'!A703:M3045,6,FALSE)</f>
        <v>14349.85</v>
      </c>
      <c r="N1820" s="35" t="str">
        <f>VLOOKUP(A809,'Hospitalisation Details'!A807:M3149,7,FALSE)</f>
        <v>tier - 3</v>
      </c>
      <c r="O1820" s="35" t="str">
        <f>VLOOKUP(A821,'Hospitalisation Details'!A819:M3161,8,FALSE)</f>
        <v>tier - 2</v>
      </c>
      <c r="P1820" s="35" t="str">
        <f>VLOOKUP(A821,'Hospitalisation Details'!A819:M3161,9,FALSE)</f>
        <v>R1016</v>
      </c>
      <c r="Q1820" s="35">
        <f ca="1">VLOOKUP(A1820,'Hospitalisation Details'!A819:M3161,13,FALSE)</f>
        <v>45</v>
      </c>
      <c r="R1820" s="32"/>
    </row>
    <row r="1821" spans="1:18" ht="15.75" x14ac:dyDescent="0.25">
      <c r="A1821" s="43" t="s">
        <v>542</v>
      </c>
      <c r="B1821" s="35" t="str">
        <f>VLOOKUP(A1821,'Customer Names'!A1818:D4153,3,FALSE)</f>
        <v>Mollak</v>
      </c>
      <c r="C1821" s="35">
        <f>VLOOKUP(A1821,'Medical Examinations'!A1819:M4161,2,FALSE)</f>
        <v>37.18</v>
      </c>
      <c r="D1821" s="35">
        <f>VLOOKUP(A1821,'Medical Examinations'!A1819:M4161,3,FALSE)</f>
        <v>4.9000000000000004</v>
      </c>
      <c r="E1821" s="35" t="str">
        <f>VLOOKUP(A1821,'Medical Examinations'!A1819:M4161,4,FALSE)</f>
        <v>No</v>
      </c>
      <c r="F1821" s="35" t="str">
        <f>VLOOKUP(A1821,'Medical Examinations'!A1819:M4161,5,FALSE)</f>
        <v>No</v>
      </c>
      <c r="G1821" s="35" t="str">
        <f>VLOOKUP(A1821,'Medical Examinations'!A1819:M4161,6,FALSE)</f>
        <v>No</v>
      </c>
      <c r="H1821" s="35">
        <f>VLOOKUP(A1821,'Medical Examinations'!$A$2:$M$2344,7,FALSE)</f>
        <v>0</v>
      </c>
      <c r="I1821" s="35" t="str">
        <f>VLOOKUP(A1821,'Medical Examinations'!A1819:M4161,8,FALSE)</f>
        <v>No</v>
      </c>
      <c r="J1821" s="35" t="str">
        <f>VLOOKUP(A1821,'Medical Examinations'!A1819:M4161,9,FALSE)</f>
        <v>OBESITY</v>
      </c>
      <c r="K1821" s="35" t="str">
        <f>VLOOKUP(A1821,'Medical Examinations'!A1819:M4161,10,FALSE)</f>
        <v>NORMAL</v>
      </c>
      <c r="L1821" s="47">
        <f>VLOOKUP(A1821,'Hospitalisation Details'!A820:M3162,12,FALSE)</f>
        <v>33067</v>
      </c>
      <c r="M1821" s="34">
        <f>VLOOKUP(A706,'Hospitalisation Details'!A704:M3046,6,FALSE)</f>
        <v>14337.91</v>
      </c>
      <c r="N1821" s="35" t="str">
        <f>VLOOKUP(A810,'Hospitalisation Details'!A808:M3150,7,FALSE)</f>
        <v>tier - 3</v>
      </c>
      <c r="O1821" s="35" t="str">
        <f>VLOOKUP(A822,'Hospitalisation Details'!A820:M3162,8,FALSE)</f>
        <v>tier - 1</v>
      </c>
      <c r="P1821" s="35" t="str">
        <f>VLOOKUP(A822,'Hospitalisation Details'!A820:M3162,9,FALSE)</f>
        <v>R1019</v>
      </c>
      <c r="Q1821" s="35">
        <f ca="1">VLOOKUP(A1821,'Hospitalisation Details'!A820:M3162,13,FALSE)</f>
        <v>34</v>
      </c>
      <c r="R1821" s="32"/>
    </row>
    <row r="1822" spans="1:18" ht="15.75" x14ac:dyDescent="0.25">
      <c r="A1822" s="42" t="s">
        <v>541</v>
      </c>
      <c r="B1822" s="35" t="str">
        <f>VLOOKUP(A1822,'Customer Names'!A1819:D4154,3,FALSE)</f>
        <v>Bell</v>
      </c>
      <c r="C1822" s="35">
        <f>VLOOKUP(A1822,'Medical Examinations'!A1820:M4162,2,FALSE)</f>
        <v>35.200000000000003</v>
      </c>
      <c r="D1822" s="35">
        <f>VLOOKUP(A1822,'Medical Examinations'!A1820:M4162,3,FALSE)</f>
        <v>5.55</v>
      </c>
      <c r="E1822" s="35" t="str">
        <f>VLOOKUP(A1822,'Medical Examinations'!A1820:M4162,4,FALSE)</f>
        <v>No</v>
      </c>
      <c r="F1822" s="35" t="str">
        <f>VLOOKUP(A1822,'Medical Examinations'!A1820:M4162,5,FALSE)</f>
        <v>No</v>
      </c>
      <c r="G1822" s="35" t="str">
        <f>VLOOKUP(A1822,'Medical Examinations'!A1820:M4162,6,FALSE)</f>
        <v>No</v>
      </c>
      <c r="H1822" s="35">
        <f>VLOOKUP(A1822,'Medical Examinations'!$A$2:$M$2344,7,FALSE)</f>
        <v>0</v>
      </c>
      <c r="I1822" s="35" t="str">
        <f>VLOOKUP(A1822,'Medical Examinations'!A1820:M4162,8,FALSE)</f>
        <v>No</v>
      </c>
      <c r="J1822" s="35" t="str">
        <f>VLOOKUP(A1822,'Medical Examinations'!A1820:M4162,9,FALSE)</f>
        <v>OBESITY</v>
      </c>
      <c r="K1822" s="35" t="str">
        <f>VLOOKUP(A1822,'Medical Examinations'!A1820:M4162,10,FALSE)</f>
        <v>NORMAL</v>
      </c>
      <c r="L1822" s="47">
        <f>VLOOKUP(A1822,'Hospitalisation Details'!A821:M3163,12,FALSE)</f>
        <v>33142</v>
      </c>
      <c r="M1822" s="34">
        <f>VLOOKUP(A707,'Hospitalisation Details'!A705:M3047,6,FALSE)</f>
        <v>14319.03</v>
      </c>
      <c r="N1822" s="35" t="str">
        <f>VLOOKUP(A811,'Hospitalisation Details'!A809:M3151,7,FALSE)</f>
        <v>tier - 3</v>
      </c>
      <c r="O1822" s="35" t="str">
        <f>VLOOKUP(A823,'Hospitalisation Details'!A821:M3163,8,FALSE)</f>
        <v>tier - 3</v>
      </c>
      <c r="P1822" s="35" t="str">
        <f>VLOOKUP(A823,'Hospitalisation Details'!A821:M3163,9,FALSE)</f>
        <v>R1012</v>
      </c>
      <c r="Q1822" s="35">
        <f ca="1">VLOOKUP(A1822,'Hospitalisation Details'!A821:M3163,13,FALSE)</f>
        <v>34</v>
      </c>
      <c r="R1822" s="32"/>
    </row>
    <row r="1823" spans="1:18" ht="15.75" x14ac:dyDescent="0.25">
      <c r="A1823" s="43" t="s">
        <v>540</v>
      </c>
      <c r="B1823" s="35" t="str">
        <f>VLOOKUP(A1823,'Customer Names'!A1820:D4155,3,FALSE)</f>
        <v>Weston</v>
      </c>
      <c r="C1823" s="35">
        <f>VLOOKUP(A1823,'Medical Examinations'!A1821:M4163,2,FALSE)</f>
        <v>37.335000000000001</v>
      </c>
      <c r="D1823" s="35">
        <f>VLOOKUP(A1823,'Medical Examinations'!A1821:M4163,3,FALSE)</f>
        <v>4.95</v>
      </c>
      <c r="E1823" s="35" t="str">
        <f>VLOOKUP(A1823,'Medical Examinations'!A1821:M4163,4,FALSE)</f>
        <v>No</v>
      </c>
      <c r="F1823" s="35" t="str">
        <f>VLOOKUP(A1823,'Medical Examinations'!A1821:M4163,5,FALSE)</f>
        <v>No</v>
      </c>
      <c r="G1823" s="35" t="str">
        <f>VLOOKUP(A1823,'Medical Examinations'!A1821:M4163,6,FALSE)</f>
        <v>No</v>
      </c>
      <c r="H1823" s="35">
        <f>VLOOKUP(A1823,'Medical Examinations'!$A$2:$M$2344,7,FALSE)</f>
        <v>0</v>
      </c>
      <c r="I1823" s="35" t="str">
        <f>VLOOKUP(A1823,'Medical Examinations'!A1821:M4163,8,FALSE)</f>
        <v>No</v>
      </c>
      <c r="J1823" s="35" t="str">
        <f>VLOOKUP(A1823,'Medical Examinations'!A1821:M4163,9,FALSE)</f>
        <v>OBESITY</v>
      </c>
      <c r="K1823" s="35" t="str">
        <f>VLOOKUP(A1823,'Medical Examinations'!A1821:M4163,10,FALSE)</f>
        <v>NORMAL</v>
      </c>
      <c r="L1823" s="47">
        <f>VLOOKUP(A1823,'Hospitalisation Details'!A822:M3164,12,FALSE)</f>
        <v>33090</v>
      </c>
      <c r="M1823" s="34">
        <f>VLOOKUP(A708,'Hospitalisation Details'!A706:M3048,6,FALSE)</f>
        <v>14313.85</v>
      </c>
      <c r="N1823" s="35" t="str">
        <f>VLOOKUP(A812,'Hospitalisation Details'!A810:M3152,7,FALSE)</f>
        <v>tier - 3</v>
      </c>
      <c r="O1823" s="35" t="str">
        <f>VLOOKUP(A824,'Hospitalisation Details'!A822:M3164,8,FALSE)</f>
        <v>tier - 3</v>
      </c>
      <c r="P1823" s="35" t="str">
        <f>VLOOKUP(A824,'Hospitalisation Details'!A822:M3164,9,FALSE)</f>
        <v>R1021</v>
      </c>
      <c r="Q1823" s="35">
        <f ca="1">VLOOKUP(A1823,'Hospitalisation Details'!A822:M3164,13,FALSE)</f>
        <v>34</v>
      </c>
      <c r="R1823" s="32"/>
    </row>
    <row r="1824" spans="1:18" ht="15.75" x14ac:dyDescent="0.25">
      <c r="A1824" s="42" t="s">
        <v>539</v>
      </c>
      <c r="B1824" s="35" t="str">
        <f>VLOOKUP(A1824,'Customer Names'!A1821:D4156,3,FALSE)</f>
        <v>Rabuzzi</v>
      </c>
      <c r="C1824" s="35">
        <f>VLOOKUP(A1824,'Medical Examinations'!A1822:M4164,2,FALSE)</f>
        <v>27.265000000000001</v>
      </c>
      <c r="D1824" s="35">
        <f>VLOOKUP(A1824,'Medical Examinations'!A1822:M4164,3,FALSE)</f>
        <v>6.46</v>
      </c>
      <c r="E1824" s="35" t="str">
        <f>VLOOKUP(A1824,'Medical Examinations'!A1822:M4164,4,FALSE)</f>
        <v>yes</v>
      </c>
      <c r="F1824" s="35" t="str">
        <f>VLOOKUP(A1824,'Medical Examinations'!A1822:M4164,5,FALSE)</f>
        <v>No</v>
      </c>
      <c r="G1824" s="35" t="str">
        <f>VLOOKUP(A1824,'Medical Examinations'!A1822:M4164,6,FALSE)</f>
        <v>No</v>
      </c>
      <c r="H1824" s="35">
        <f>VLOOKUP(A1824,'Medical Examinations'!$A$2:$M$2344,7,FALSE)</f>
        <v>0</v>
      </c>
      <c r="I1824" s="35" t="str">
        <f>VLOOKUP(A1824,'Medical Examinations'!A1822:M4164,8,FALSE)</f>
        <v>No</v>
      </c>
      <c r="J1824" s="35" t="str">
        <f>VLOOKUP(A1824,'Medical Examinations'!A1822:M4164,9,FALSE)</f>
        <v>OVERWEIGHT</v>
      </c>
      <c r="K1824" s="35" t="str">
        <f>VLOOKUP(A1824,'Medical Examinations'!A1822:M4164,10,FALSE)</f>
        <v>DIABETES</v>
      </c>
      <c r="L1824" s="47">
        <f>VLOOKUP(A1824,'Hospitalisation Details'!A823:M3165,12,FALSE)</f>
        <v>35363</v>
      </c>
      <c r="M1824" s="34">
        <f>VLOOKUP(A709,'Hospitalisation Details'!A707:M3049,6,FALSE)</f>
        <v>14285.9</v>
      </c>
      <c r="N1824" s="35" t="str">
        <f>VLOOKUP(A813,'Hospitalisation Details'!A811:M3153,7,FALSE)</f>
        <v>tier - 3</v>
      </c>
      <c r="O1824" s="35" t="str">
        <f>VLOOKUP(A825,'Hospitalisation Details'!A823:M3165,8,FALSE)</f>
        <v>tier - 1</v>
      </c>
      <c r="P1824" s="35" t="str">
        <f>VLOOKUP(A825,'Hospitalisation Details'!A823:M3165,9,FALSE)</f>
        <v>R1012</v>
      </c>
      <c r="Q1824" s="35">
        <f ca="1">VLOOKUP(A1824,'Hospitalisation Details'!A823:M3165,13,FALSE)</f>
        <v>28</v>
      </c>
      <c r="R1824" s="32"/>
    </row>
    <row r="1825" spans="1:18" ht="15.75" x14ac:dyDescent="0.25">
      <c r="A1825" s="43" t="s">
        <v>538</v>
      </c>
      <c r="B1825" s="35" t="str">
        <f>VLOOKUP(A1825,'Customer Names'!A1822:D4157,3,FALSE)</f>
        <v>Hendrix</v>
      </c>
      <c r="C1825" s="35">
        <f>VLOOKUP(A1825,'Medical Examinations'!A1823:M4165,2,FALSE)</f>
        <v>30.8</v>
      </c>
      <c r="D1825" s="35">
        <f>VLOOKUP(A1825,'Medical Examinations'!A1823:M4165,3,FALSE)</f>
        <v>4.9000000000000004</v>
      </c>
      <c r="E1825" s="35" t="str">
        <f>VLOOKUP(A1825,'Medical Examinations'!A1823:M4165,4,FALSE)</f>
        <v>yes</v>
      </c>
      <c r="F1825" s="35" t="str">
        <f>VLOOKUP(A1825,'Medical Examinations'!A1823:M4165,5,FALSE)</f>
        <v>No</v>
      </c>
      <c r="G1825" s="35" t="str">
        <f>VLOOKUP(A1825,'Medical Examinations'!A1823:M4165,6,FALSE)</f>
        <v>No</v>
      </c>
      <c r="H1825" s="35">
        <f>VLOOKUP(A1825,'Medical Examinations'!$A$2:$M$2344,7,FALSE)</f>
        <v>0</v>
      </c>
      <c r="I1825" s="35" t="str">
        <f>VLOOKUP(A1825,'Medical Examinations'!A1823:M4165,8,FALSE)</f>
        <v>No</v>
      </c>
      <c r="J1825" s="35" t="str">
        <f>VLOOKUP(A1825,'Medical Examinations'!A1823:M4165,9,FALSE)</f>
        <v>OBESITY</v>
      </c>
      <c r="K1825" s="35" t="str">
        <f>VLOOKUP(A1825,'Medical Examinations'!A1823:M4165,10,FALSE)</f>
        <v>NORMAL</v>
      </c>
      <c r="L1825" s="47">
        <f>VLOOKUP(A1825,'Hospitalisation Details'!A824:M3166,12,FALSE)</f>
        <v>31220</v>
      </c>
      <c r="M1825" s="34">
        <f>VLOOKUP(A710,'Hospitalisation Details'!A708:M3050,6,FALSE)</f>
        <v>14283.46</v>
      </c>
      <c r="N1825" s="35" t="str">
        <f>VLOOKUP(A814,'Hospitalisation Details'!A812:M3154,7,FALSE)</f>
        <v>tier - 3</v>
      </c>
      <c r="O1825" s="35" t="str">
        <f>VLOOKUP(A826,'Hospitalisation Details'!A824:M3166,8,FALSE)</f>
        <v>tier - 2</v>
      </c>
      <c r="P1825" s="35" t="str">
        <f>VLOOKUP(A826,'Hospitalisation Details'!A824:M3166,9,FALSE)</f>
        <v>R1012</v>
      </c>
      <c r="Q1825" s="35">
        <f ca="1">VLOOKUP(A1825,'Hospitalisation Details'!A824:M3166,13,FALSE)</f>
        <v>39</v>
      </c>
      <c r="R1825" s="32"/>
    </row>
    <row r="1826" spans="1:18" ht="15.75" x14ac:dyDescent="0.25">
      <c r="A1826" s="42" t="s">
        <v>537</v>
      </c>
      <c r="B1826" s="35" t="str">
        <f>VLOOKUP(A1826,'Customer Names'!A1823:D4158,3,FALSE)</f>
        <v>Van Nielen</v>
      </c>
      <c r="C1826" s="35">
        <f>VLOOKUP(A1826,'Medical Examinations'!A1824:M4166,2,FALSE)</f>
        <v>30.21</v>
      </c>
      <c r="D1826" s="35">
        <f>VLOOKUP(A1826,'Medical Examinations'!A1824:M4166,3,FALSE)</f>
        <v>5.21</v>
      </c>
      <c r="E1826" s="35" t="str">
        <f>VLOOKUP(A1826,'Medical Examinations'!A1824:M4166,4,FALSE)</f>
        <v>No</v>
      </c>
      <c r="F1826" s="35" t="str">
        <f>VLOOKUP(A1826,'Medical Examinations'!A1824:M4166,5,FALSE)</f>
        <v>No</v>
      </c>
      <c r="G1826" s="35" t="str">
        <f>VLOOKUP(A1826,'Medical Examinations'!A1824:M4166,6,FALSE)</f>
        <v>No</v>
      </c>
      <c r="H1826" s="35">
        <f>VLOOKUP(A1826,'Medical Examinations'!$A$2:$M$2344,7,FALSE)</f>
        <v>1</v>
      </c>
      <c r="I1826" s="35" t="str">
        <f>VLOOKUP(A1826,'Medical Examinations'!A1824:M4166,8,FALSE)</f>
        <v>No</v>
      </c>
      <c r="J1826" s="35" t="str">
        <f>VLOOKUP(A1826,'Medical Examinations'!A1824:M4166,9,FALSE)</f>
        <v>OBESITY</v>
      </c>
      <c r="K1826" s="35" t="str">
        <f>VLOOKUP(A1826,'Medical Examinations'!A1824:M4166,10,FALSE)</f>
        <v>NORMAL</v>
      </c>
      <c r="L1826" s="47">
        <f>VLOOKUP(A1826,'Hospitalisation Details'!A825:M3167,12,FALSE)</f>
        <v>35975</v>
      </c>
      <c r="M1826" s="34">
        <f>VLOOKUP(A711,'Hospitalisation Details'!A709:M3051,6,FALSE)</f>
        <v>14258.33</v>
      </c>
      <c r="N1826" s="35" t="str">
        <f>VLOOKUP(A815,'Hospitalisation Details'!A813:M3155,7,FALSE)</f>
        <v>tier - 3</v>
      </c>
      <c r="O1826" s="35" t="str">
        <f>VLOOKUP(A827,'Hospitalisation Details'!A825:M3167,8,FALSE)</f>
        <v>tier - 3</v>
      </c>
      <c r="P1826" s="35" t="str">
        <f>VLOOKUP(A827,'Hospitalisation Details'!A825:M3167,9,FALSE)</f>
        <v>R1016</v>
      </c>
      <c r="Q1826" s="35">
        <f ca="1">VLOOKUP(A1826,'Hospitalisation Details'!A825:M3167,13,FALSE)</f>
        <v>26</v>
      </c>
      <c r="R1826" s="32"/>
    </row>
    <row r="1827" spans="1:18" ht="15.75" x14ac:dyDescent="0.25">
      <c r="A1827" s="43" t="s">
        <v>536</v>
      </c>
      <c r="B1827" s="35" t="str">
        <f>VLOOKUP(A1827,'Customer Names'!A1824:D4159,3,FALSE)</f>
        <v>Blanton</v>
      </c>
      <c r="C1827" s="35">
        <f>VLOOKUP(A1827,'Medical Examinations'!A1825:M4167,2,FALSE)</f>
        <v>35.340000000000003</v>
      </c>
      <c r="D1827" s="35">
        <f>VLOOKUP(A1827,'Medical Examinations'!A1825:M4167,3,FALSE)</f>
        <v>4.13</v>
      </c>
      <c r="E1827" s="35" t="str">
        <f>VLOOKUP(A1827,'Medical Examinations'!A1825:M4167,4,FALSE)</f>
        <v>No</v>
      </c>
      <c r="F1827" s="35" t="str">
        <f>VLOOKUP(A1827,'Medical Examinations'!A1825:M4167,5,FALSE)</f>
        <v>yes</v>
      </c>
      <c r="G1827" s="35" t="str">
        <f>VLOOKUP(A1827,'Medical Examinations'!A1825:M4167,6,FALSE)</f>
        <v>No</v>
      </c>
      <c r="H1827" s="35">
        <f>VLOOKUP(A1827,'Medical Examinations'!$A$2:$M$2344,7,FALSE)</f>
        <v>1</v>
      </c>
      <c r="I1827" s="35" t="str">
        <f>VLOOKUP(A1827,'Medical Examinations'!A1825:M4167,8,FALSE)</f>
        <v>No</v>
      </c>
      <c r="J1827" s="35" t="str">
        <f>VLOOKUP(A1827,'Medical Examinations'!A1825:M4167,9,FALSE)</f>
        <v>OBESITY</v>
      </c>
      <c r="K1827" s="35" t="str">
        <f>VLOOKUP(A1827,'Medical Examinations'!A1825:M4167,10,FALSE)</f>
        <v>NORMAL</v>
      </c>
      <c r="L1827" s="47">
        <f>VLOOKUP(A1827,'Hospitalisation Details'!A826:M3168,12,FALSE)</f>
        <v>36709</v>
      </c>
      <c r="M1827" s="34">
        <f>VLOOKUP(A712,'Hospitalisation Details'!A710:M3052,6,FALSE)</f>
        <v>14256.79</v>
      </c>
      <c r="N1827" s="35" t="str">
        <f>VLOOKUP(A816,'Hospitalisation Details'!A814:M3156,7,FALSE)</f>
        <v>tier - 3</v>
      </c>
      <c r="O1827" s="35" t="str">
        <f>VLOOKUP(A828,'Hospitalisation Details'!A826:M3168,8,FALSE)</f>
        <v>tier - 3</v>
      </c>
      <c r="P1827" s="35" t="str">
        <f>VLOOKUP(A828,'Hospitalisation Details'!A826:M3168,9,FALSE)</f>
        <v>R1021</v>
      </c>
      <c r="Q1827" s="35">
        <f ca="1">VLOOKUP(A1827,'Hospitalisation Details'!A826:M3168,13,FALSE)</f>
        <v>24</v>
      </c>
      <c r="R1827" s="32"/>
    </row>
    <row r="1828" spans="1:18" ht="15.75" x14ac:dyDescent="0.25">
      <c r="A1828" s="42" t="s">
        <v>535</v>
      </c>
      <c r="B1828" s="35" t="str">
        <f>VLOOKUP(A1828,'Customer Names'!A1825:D4160,3,FALSE)</f>
        <v>Schout</v>
      </c>
      <c r="C1828" s="35">
        <f>VLOOKUP(A1828,'Medical Examinations'!A1826:M4168,2,FALSE)</f>
        <v>26.695</v>
      </c>
      <c r="D1828" s="35">
        <f>VLOOKUP(A1828,'Medical Examinations'!A1826:M4168,3,FALSE)</f>
        <v>5.28</v>
      </c>
      <c r="E1828" s="35" t="str">
        <f>VLOOKUP(A1828,'Medical Examinations'!A1826:M4168,4,FALSE)</f>
        <v>No</v>
      </c>
      <c r="F1828" s="35" t="str">
        <f>VLOOKUP(A1828,'Medical Examinations'!A1826:M4168,5,FALSE)</f>
        <v>No</v>
      </c>
      <c r="G1828" s="35" t="str">
        <f>VLOOKUP(A1828,'Medical Examinations'!A1826:M4168,6,FALSE)</f>
        <v>No</v>
      </c>
      <c r="H1828" s="35">
        <f>VLOOKUP(A1828,'Medical Examinations'!$A$2:$M$2344,7,FALSE)</f>
        <v>0</v>
      </c>
      <c r="I1828" s="35" t="str">
        <f>VLOOKUP(A1828,'Medical Examinations'!A1826:M4168,8,FALSE)</f>
        <v>No</v>
      </c>
      <c r="J1828" s="35" t="str">
        <f>VLOOKUP(A1828,'Medical Examinations'!A1826:M4168,9,FALSE)</f>
        <v>OVERWEIGHT</v>
      </c>
      <c r="K1828" s="35" t="str">
        <f>VLOOKUP(A1828,'Medical Examinations'!A1826:M4168,10,FALSE)</f>
        <v>NORMAL</v>
      </c>
      <c r="L1828" s="47">
        <f>VLOOKUP(A1828,'Hospitalisation Details'!A827:M3169,12,FALSE)</f>
        <v>32769</v>
      </c>
      <c r="M1828" s="34">
        <f>VLOOKUP(A713,'Hospitalisation Details'!A711:M3053,6,FALSE)</f>
        <v>14256.19</v>
      </c>
      <c r="N1828" s="35" t="str">
        <f>VLOOKUP(A817,'Hospitalisation Details'!A815:M3157,7,FALSE)</f>
        <v>tier - 3</v>
      </c>
      <c r="O1828" s="35" t="str">
        <f>VLOOKUP(A829,'Hospitalisation Details'!A827:M3169,8,FALSE)</f>
        <v>tier - 3</v>
      </c>
      <c r="P1828" s="35" t="str">
        <f>VLOOKUP(A829,'Hospitalisation Details'!A827:M3169,9,FALSE)</f>
        <v>R1024</v>
      </c>
      <c r="Q1828" s="35">
        <f ca="1">VLOOKUP(A1828,'Hospitalisation Details'!A827:M3169,13,FALSE)</f>
        <v>35</v>
      </c>
      <c r="R1828" s="32"/>
    </row>
    <row r="1829" spans="1:18" ht="15.75" x14ac:dyDescent="0.25">
      <c r="A1829" s="43" t="s">
        <v>534</v>
      </c>
      <c r="B1829" s="35" t="str">
        <f>VLOOKUP(A1829,'Customer Names'!A1826:D4161,3,FALSE)</f>
        <v>Schmaltz</v>
      </c>
      <c r="C1829" s="35">
        <f>VLOOKUP(A1829,'Medical Examinations'!A1827:M4169,2,FALSE)</f>
        <v>29.355</v>
      </c>
      <c r="D1829" s="35">
        <f>VLOOKUP(A1829,'Medical Examinations'!A1827:M4169,3,FALSE)</f>
        <v>4.68</v>
      </c>
      <c r="E1829" s="35" t="str">
        <f>VLOOKUP(A1829,'Medical Examinations'!A1827:M4169,4,FALSE)</f>
        <v>yes</v>
      </c>
      <c r="F1829" s="35" t="str">
        <f>VLOOKUP(A1829,'Medical Examinations'!A1827:M4169,5,FALSE)</f>
        <v>No</v>
      </c>
      <c r="G1829" s="35" t="str">
        <f>VLOOKUP(A1829,'Medical Examinations'!A1827:M4169,6,FALSE)</f>
        <v>No</v>
      </c>
      <c r="H1829" s="35">
        <f>VLOOKUP(A1829,'Medical Examinations'!$A$2:$M$2344,7,FALSE)</f>
        <v>0</v>
      </c>
      <c r="I1829" s="35" t="str">
        <f>VLOOKUP(A1829,'Medical Examinations'!A1827:M4169,8,FALSE)</f>
        <v>No</v>
      </c>
      <c r="J1829" s="35" t="str">
        <f>VLOOKUP(A1829,'Medical Examinations'!A1827:M4169,9,FALSE)</f>
        <v>OVERWEIGHT</v>
      </c>
      <c r="K1829" s="35" t="str">
        <f>VLOOKUP(A1829,'Medical Examinations'!A1827:M4169,10,FALSE)</f>
        <v>NORMAL</v>
      </c>
      <c r="L1829" s="47">
        <f>VLOOKUP(A1829,'Hospitalisation Details'!A828:M3170,12,FALSE)</f>
        <v>35424</v>
      </c>
      <c r="M1829" s="34">
        <f>VLOOKUP(A714,'Hospitalisation Details'!A712:M3054,6,FALSE)</f>
        <v>14254.61</v>
      </c>
      <c r="N1829" s="35" t="str">
        <f>VLOOKUP(A818,'Hospitalisation Details'!A816:M3158,7,FALSE)</f>
        <v>tier - 3</v>
      </c>
      <c r="O1829" s="35" t="str">
        <f>VLOOKUP(A830,'Hospitalisation Details'!A828:M3170,8,FALSE)</f>
        <v>tier - 1</v>
      </c>
      <c r="P1829" s="35" t="str">
        <f>VLOOKUP(A830,'Hospitalisation Details'!A828:M3170,9,FALSE)</f>
        <v>R1024</v>
      </c>
      <c r="Q1829" s="35">
        <f ca="1">VLOOKUP(A1829,'Hospitalisation Details'!A828:M3170,13,FALSE)</f>
        <v>28</v>
      </c>
      <c r="R1829" s="32"/>
    </row>
    <row r="1830" spans="1:18" ht="15.75" x14ac:dyDescent="0.25">
      <c r="A1830" s="42" t="s">
        <v>533</v>
      </c>
      <c r="B1830" s="35" t="str">
        <f>VLOOKUP(A1830,'Customer Names'!A1827:D4162,3,FALSE)</f>
        <v>Eagen</v>
      </c>
      <c r="C1830" s="35">
        <f>VLOOKUP(A1830,'Medical Examinations'!A1828:M4170,2,FALSE)</f>
        <v>29.59</v>
      </c>
      <c r="D1830" s="35">
        <f>VLOOKUP(A1830,'Medical Examinations'!A1828:M4170,3,FALSE)</f>
        <v>4.0599999999999996</v>
      </c>
      <c r="E1830" s="35" t="str">
        <f>VLOOKUP(A1830,'Medical Examinations'!A1828:M4170,4,FALSE)</f>
        <v>No</v>
      </c>
      <c r="F1830" s="35" t="str">
        <f>VLOOKUP(A1830,'Medical Examinations'!A1828:M4170,5,FALSE)</f>
        <v>No</v>
      </c>
      <c r="G1830" s="35" t="str">
        <f>VLOOKUP(A1830,'Medical Examinations'!A1828:M4170,6,FALSE)</f>
        <v>No</v>
      </c>
      <c r="H1830" s="35">
        <f>VLOOKUP(A1830,'Medical Examinations'!$A$2:$M$2344,7,FALSE)</f>
        <v>0</v>
      </c>
      <c r="I1830" s="35" t="str">
        <f>VLOOKUP(A1830,'Medical Examinations'!A1828:M4170,8,FALSE)</f>
        <v>No</v>
      </c>
      <c r="J1830" s="35" t="str">
        <f>VLOOKUP(A1830,'Medical Examinations'!A1828:M4170,9,FALSE)</f>
        <v>OVERWEIGHT</v>
      </c>
      <c r="K1830" s="35" t="str">
        <f>VLOOKUP(A1830,'Medical Examinations'!A1828:M4170,10,FALSE)</f>
        <v>NORMAL</v>
      </c>
      <c r="L1830" s="47">
        <f>VLOOKUP(A1830,'Hospitalisation Details'!A829:M3171,12,FALSE)</f>
        <v>33136</v>
      </c>
      <c r="M1830" s="34">
        <f>VLOOKUP(A715,'Hospitalisation Details'!A713:M3055,6,FALSE)</f>
        <v>14235.07</v>
      </c>
      <c r="N1830" s="35" t="str">
        <f>VLOOKUP(A819,'Hospitalisation Details'!A817:M3159,7,FALSE)</f>
        <v>tier - 3</v>
      </c>
      <c r="O1830" s="35" t="str">
        <f>VLOOKUP(A831,'Hospitalisation Details'!A829:M3171,8,FALSE)</f>
        <v>tier - 1</v>
      </c>
      <c r="P1830" s="35" t="str">
        <f>VLOOKUP(A831,'Hospitalisation Details'!A829:M3171,9,FALSE)</f>
        <v>R1026</v>
      </c>
      <c r="Q1830" s="35">
        <f ca="1">VLOOKUP(A1830,'Hospitalisation Details'!A829:M3171,13,FALSE)</f>
        <v>34</v>
      </c>
      <c r="R1830" s="32"/>
    </row>
    <row r="1831" spans="1:18" ht="15.75" x14ac:dyDescent="0.25">
      <c r="A1831" s="43" t="s">
        <v>532</v>
      </c>
      <c r="B1831" s="35" t="str">
        <f>VLOOKUP(A1831,'Customer Names'!A1828:D4163,3,FALSE)</f>
        <v>Rotramel</v>
      </c>
      <c r="C1831" s="35">
        <f>VLOOKUP(A1831,'Medical Examinations'!A1829:M4171,2,FALSE)</f>
        <v>31.35</v>
      </c>
      <c r="D1831" s="35">
        <f>VLOOKUP(A1831,'Medical Examinations'!A1829:M4171,3,FALSE)</f>
        <v>4.2</v>
      </c>
      <c r="E1831" s="35" t="str">
        <f>VLOOKUP(A1831,'Medical Examinations'!A1829:M4171,4,FALSE)</f>
        <v>No</v>
      </c>
      <c r="F1831" s="35" t="str">
        <f>VLOOKUP(A1831,'Medical Examinations'!A1829:M4171,5,FALSE)</f>
        <v>yes</v>
      </c>
      <c r="G1831" s="35" t="str">
        <f>VLOOKUP(A1831,'Medical Examinations'!A1829:M4171,6,FALSE)</f>
        <v>No</v>
      </c>
      <c r="H1831" s="35">
        <f>VLOOKUP(A1831,'Medical Examinations'!$A$2:$M$2344,7,FALSE)</f>
        <v>1</v>
      </c>
      <c r="I1831" s="35" t="str">
        <f>VLOOKUP(A1831,'Medical Examinations'!A1829:M4171,8,FALSE)</f>
        <v>No</v>
      </c>
      <c r="J1831" s="35" t="str">
        <f>VLOOKUP(A1831,'Medical Examinations'!A1829:M4171,9,FALSE)</f>
        <v>OBESITY</v>
      </c>
      <c r="K1831" s="35" t="str">
        <f>VLOOKUP(A1831,'Medical Examinations'!A1829:M4171,10,FALSE)</f>
        <v>NORMAL</v>
      </c>
      <c r="L1831" s="47">
        <f>VLOOKUP(A1831,'Hospitalisation Details'!A830:M3172,12,FALSE)</f>
        <v>38343</v>
      </c>
      <c r="M1831" s="34">
        <f>VLOOKUP(A716,'Hospitalisation Details'!A714:M3056,6,FALSE)</f>
        <v>14210.54</v>
      </c>
      <c r="N1831" s="35" t="str">
        <f>VLOOKUP(A820,'Hospitalisation Details'!A818:M3160,7,FALSE)</f>
        <v>tier - 3</v>
      </c>
      <c r="O1831" s="35" t="str">
        <f>VLOOKUP(A832,'Hospitalisation Details'!A830:M3172,8,FALSE)</f>
        <v>tier - 3</v>
      </c>
      <c r="P1831" s="35" t="str">
        <f>VLOOKUP(A832,'Hospitalisation Details'!A830:M3172,9,FALSE)</f>
        <v>R1025</v>
      </c>
      <c r="Q1831" s="35">
        <f ca="1">VLOOKUP(A1831,'Hospitalisation Details'!A830:M3172,13,FALSE)</f>
        <v>20</v>
      </c>
      <c r="R1831" s="32"/>
    </row>
    <row r="1832" spans="1:18" ht="15.75" x14ac:dyDescent="0.25">
      <c r="A1832" s="42" t="s">
        <v>531</v>
      </c>
      <c r="B1832" s="35" t="str">
        <f>VLOOKUP(A1832,'Customer Names'!A1829:D4164,3,FALSE)</f>
        <v>Prevost</v>
      </c>
      <c r="C1832" s="35">
        <f>VLOOKUP(A1832,'Medical Examinations'!A1830:M4172,2,FALSE)</f>
        <v>20.52</v>
      </c>
      <c r="D1832" s="35">
        <f>VLOOKUP(A1832,'Medical Examinations'!A1830:M4172,3,FALSE)</f>
        <v>4.83</v>
      </c>
      <c r="E1832" s="35" t="str">
        <f>VLOOKUP(A1832,'Medical Examinations'!A1830:M4172,4,FALSE)</f>
        <v>No</v>
      </c>
      <c r="F1832" s="35" t="str">
        <f>VLOOKUP(A1832,'Medical Examinations'!A1830:M4172,5,FALSE)</f>
        <v>No</v>
      </c>
      <c r="G1832" s="35" t="str">
        <f>VLOOKUP(A1832,'Medical Examinations'!A1830:M4172,6,FALSE)</f>
        <v>No</v>
      </c>
      <c r="H1832" s="35">
        <f>VLOOKUP(A1832,'Medical Examinations'!$A$2:$M$2344,7,FALSE)</f>
        <v>0</v>
      </c>
      <c r="I1832" s="35" t="str">
        <f>VLOOKUP(A1832,'Medical Examinations'!A1830:M4172,8,FALSE)</f>
        <v>No</v>
      </c>
      <c r="J1832" s="35" t="str">
        <f>VLOOKUP(A1832,'Medical Examinations'!A1830:M4172,9,FALSE)</f>
        <v>NORMAL WEIGHT</v>
      </c>
      <c r="K1832" s="35" t="str">
        <f>VLOOKUP(A1832,'Medical Examinations'!A1830:M4172,10,FALSE)</f>
        <v>NORMAL</v>
      </c>
      <c r="L1832" s="47">
        <f>VLOOKUP(A1832,'Hospitalisation Details'!A831:M3173,12,FALSE)</f>
        <v>33194</v>
      </c>
      <c r="M1832" s="34">
        <f>VLOOKUP(A717,'Hospitalisation Details'!A715:M3057,6,FALSE)</f>
        <v>14209.4</v>
      </c>
      <c r="N1832" s="35" t="str">
        <f>VLOOKUP(A821,'Hospitalisation Details'!A819:M3161,7,FALSE)</f>
        <v>tier - 3</v>
      </c>
      <c r="O1832" s="35" t="str">
        <f>VLOOKUP(A833,'Hospitalisation Details'!A831:M3173,8,FALSE)</f>
        <v>tier - 3</v>
      </c>
      <c r="P1832" s="35" t="str">
        <f>VLOOKUP(A833,'Hospitalisation Details'!A831:M3173,9,FALSE)</f>
        <v>R1026</v>
      </c>
      <c r="Q1832" s="35">
        <f ca="1">VLOOKUP(A1832,'Hospitalisation Details'!A831:M3173,13,FALSE)</f>
        <v>34</v>
      </c>
      <c r="R1832" s="32"/>
    </row>
    <row r="1833" spans="1:18" ht="15.75" x14ac:dyDescent="0.25">
      <c r="A1833" s="43" t="s">
        <v>530</v>
      </c>
      <c r="B1833" s="35" t="str">
        <f>VLOOKUP(A1833,'Customer Names'!A1830:D4165,3,FALSE)</f>
        <v>Boyd</v>
      </c>
      <c r="C1833" s="35">
        <f>VLOOKUP(A1833,'Medical Examinations'!A1831:M4173,2,FALSE)</f>
        <v>42.9</v>
      </c>
      <c r="D1833" s="35">
        <f>VLOOKUP(A1833,'Medical Examinations'!A1831:M4173,3,FALSE)</f>
        <v>4.87</v>
      </c>
      <c r="E1833" s="35" t="str">
        <f>VLOOKUP(A1833,'Medical Examinations'!A1831:M4173,4,FALSE)</f>
        <v>yes</v>
      </c>
      <c r="F1833" s="35" t="str">
        <f>VLOOKUP(A1833,'Medical Examinations'!A1831:M4173,5,FALSE)</f>
        <v>No</v>
      </c>
      <c r="G1833" s="35" t="str">
        <f>VLOOKUP(A1833,'Medical Examinations'!A1831:M4173,6,FALSE)</f>
        <v>No</v>
      </c>
      <c r="H1833" s="35">
        <f>VLOOKUP(A1833,'Medical Examinations'!$A$2:$M$2344,7,FALSE)</f>
        <v>1</v>
      </c>
      <c r="I1833" s="35" t="str">
        <f>VLOOKUP(A1833,'Medical Examinations'!A1831:M4173,8,FALSE)</f>
        <v>No</v>
      </c>
      <c r="J1833" s="35" t="str">
        <f>VLOOKUP(A1833,'Medical Examinations'!A1831:M4173,9,FALSE)</f>
        <v>OBESITY</v>
      </c>
      <c r="K1833" s="35" t="str">
        <f>VLOOKUP(A1833,'Medical Examinations'!A1831:M4173,10,FALSE)</f>
        <v>NORMAL</v>
      </c>
      <c r="L1833" s="47">
        <f>VLOOKUP(A1833,'Hospitalisation Details'!A832:M3174,12,FALSE)</f>
        <v>32307</v>
      </c>
      <c r="M1833" s="34">
        <f>VLOOKUP(A718,'Hospitalisation Details'!A716:M3058,6,FALSE)</f>
        <v>14193.55</v>
      </c>
      <c r="N1833" s="35" t="str">
        <f>VLOOKUP(A822,'Hospitalisation Details'!A820:M3162,7,FALSE)</f>
        <v>tier - 3</v>
      </c>
      <c r="O1833" s="35" t="str">
        <f>VLOOKUP(A834,'Hospitalisation Details'!A832:M3174,8,FALSE)</f>
        <v>tier - 3</v>
      </c>
      <c r="P1833" s="35" t="str">
        <f>VLOOKUP(A834,'Hospitalisation Details'!A832:M3174,9,FALSE)</f>
        <v>R1021</v>
      </c>
      <c r="Q1833" s="35">
        <f ca="1">VLOOKUP(A1833,'Hospitalisation Details'!A832:M3174,13,FALSE)</f>
        <v>36</v>
      </c>
      <c r="R1833" s="32"/>
    </row>
    <row r="1834" spans="1:18" ht="15.75" x14ac:dyDescent="0.25">
      <c r="A1834" s="42" t="s">
        <v>529</v>
      </c>
      <c r="B1834" s="35" t="str">
        <f>VLOOKUP(A1834,'Customer Names'!A1831:D4166,3,FALSE)</f>
        <v>Dawes</v>
      </c>
      <c r="C1834" s="35">
        <f>VLOOKUP(A1834,'Medical Examinations'!A1832:M4174,2,FALSE)</f>
        <v>24.6</v>
      </c>
      <c r="D1834" s="35">
        <f>VLOOKUP(A1834,'Medical Examinations'!A1832:M4174,3,FALSE)</f>
        <v>5.86</v>
      </c>
      <c r="E1834" s="35" t="str">
        <f>VLOOKUP(A1834,'Medical Examinations'!A1832:M4174,4,FALSE)</f>
        <v>No</v>
      </c>
      <c r="F1834" s="35" t="str">
        <f>VLOOKUP(A1834,'Medical Examinations'!A1832:M4174,5,FALSE)</f>
        <v>No</v>
      </c>
      <c r="G1834" s="35" t="str">
        <f>VLOOKUP(A1834,'Medical Examinations'!A1832:M4174,6,FALSE)</f>
        <v>Yes</v>
      </c>
      <c r="H1834" s="35">
        <f>VLOOKUP(A1834,'Medical Examinations'!$A$2:$M$2344,7,FALSE)</f>
        <v>1</v>
      </c>
      <c r="I1834" s="35" t="str">
        <f>VLOOKUP(A1834,'Medical Examinations'!A1832:M4174,8,FALSE)</f>
        <v>No</v>
      </c>
      <c r="J1834" s="35" t="str">
        <f>VLOOKUP(A1834,'Medical Examinations'!A1832:M4174,9,FALSE)</f>
        <v>NORMAL WEIGHT</v>
      </c>
      <c r="K1834" s="35" t="str">
        <f>VLOOKUP(A1834,'Medical Examinations'!A1832:M4174,10,FALSE)</f>
        <v>PREDIABETES</v>
      </c>
      <c r="L1834" s="47">
        <f>VLOOKUP(A1834,'Hospitalisation Details'!A833:M3175,12,FALSE)</f>
        <v>34149</v>
      </c>
      <c r="M1834" s="34">
        <f>VLOOKUP(A719,'Hospitalisation Details'!A717:M3059,6,FALSE)</f>
        <v>14152.46</v>
      </c>
      <c r="N1834" s="35" t="str">
        <f>VLOOKUP(A823,'Hospitalisation Details'!A821:M3163,7,FALSE)</f>
        <v>tier - 3</v>
      </c>
      <c r="O1834" s="35" t="str">
        <f>VLOOKUP(A835,'Hospitalisation Details'!A833:M3175,8,FALSE)</f>
        <v>tier - 1</v>
      </c>
      <c r="P1834" s="35" t="str">
        <f>VLOOKUP(A835,'Hospitalisation Details'!A833:M3175,9,FALSE)</f>
        <v>R1017</v>
      </c>
      <c r="Q1834" s="35">
        <f ca="1">VLOOKUP(A1834,'Hospitalisation Details'!A833:M3175,13,FALSE)</f>
        <v>31</v>
      </c>
      <c r="R1834" s="32"/>
    </row>
    <row r="1835" spans="1:18" ht="15.75" x14ac:dyDescent="0.25">
      <c r="A1835" s="43" t="s">
        <v>528</v>
      </c>
      <c r="B1835" s="35" t="str">
        <f>VLOOKUP(A1835,'Customer Names'!A1832:D4167,3,FALSE)</f>
        <v>Jennings</v>
      </c>
      <c r="C1835" s="35">
        <f>VLOOKUP(A1835,'Medical Examinations'!A1833:M4175,2,FALSE)</f>
        <v>28.405000000000001</v>
      </c>
      <c r="D1835" s="35">
        <f>VLOOKUP(A1835,'Medical Examinations'!A1833:M4175,3,FALSE)</f>
        <v>4.12</v>
      </c>
      <c r="E1835" s="35" t="str">
        <f>VLOOKUP(A1835,'Medical Examinations'!A1833:M4175,4,FALSE)</f>
        <v>No</v>
      </c>
      <c r="F1835" s="35" t="str">
        <f>VLOOKUP(A1835,'Medical Examinations'!A1833:M4175,5,FALSE)</f>
        <v>No</v>
      </c>
      <c r="G1835" s="35" t="str">
        <f>VLOOKUP(A1835,'Medical Examinations'!A1833:M4175,6,FALSE)</f>
        <v>No</v>
      </c>
      <c r="H1835" s="35">
        <f>VLOOKUP(A1835,'Medical Examinations'!$A$2:$M$2344,7,FALSE)</f>
        <v>1</v>
      </c>
      <c r="I1835" s="35" t="str">
        <f>VLOOKUP(A1835,'Medical Examinations'!A1833:M4175,8,FALSE)</f>
        <v>No</v>
      </c>
      <c r="J1835" s="35" t="str">
        <f>VLOOKUP(A1835,'Medical Examinations'!A1833:M4175,9,FALSE)</f>
        <v>OVERWEIGHT</v>
      </c>
      <c r="K1835" s="35" t="str">
        <f>VLOOKUP(A1835,'Medical Examinations'!A1833:M4175,10,FALSE)</f>
        <v>NORMAL</v>
      </c>
      <c r="L1835" s="47">
        <f>VLOOKUP(A1835,'Hospitalisation Details'!A834:M3176,12,FALSE)</f>
        <v>33829</v>
      </c>
      <c r="M1835" s="34">
        <f>VLOOKUP(A720,'Hospitalisation Details'!A718:M3060,6,FALSE)</f>
        <v>14133.04</v>
      </c>
      <c r="N1835" s="35" t="str">
        <f>VLOOKUP(A824,'Hospitalisation Details'!A822:M3164,7,FALSE)</f>
        <v>tier - 3</v>
      </c>
      <c r="O1835" s="35" t="str">
        <f>VLOOKUP(A836,'Hospitalisation Details'!A834:M3176,8,FALSE)</f>
        <v>tier - 3</v>
      </c>
      <c r="P1835" s="35" t="str">
        <f>VLOOKUP(A836,'Hospitalisation Details'!A834:M3176,9,FALSE)</f>
        <v>R1016</v>
      </c>
      <c r="Q1835" s="35">
        <f ca="1">VLOOKUP(A1835,'Hospitalisation Details'!A834:M3176,13,FALSE)</f>
        <v>32</v>
      </c>
      <c r="R1835" s="32"/>
    </row>
    <row r="1836" spans="1:18" ht="15.75" x14ac:dyDescent="0.25">
      <c r="A1836" s="42" t="s">
        <v>527</v>
      </c>
      <c r="B1836" s="35" t="str">
        <f>VLOOKUP(A1836,'Customer Names'!A1833:D4168,3,FALSE)</f>
        <v>Nyambaso</v>
      </c>
      <c r="C1836" s="35">
        <f>VLOOKUP(A1836,'Medical Examinations'!A1834:M4176,2,FALSE)</f>
        <v>34.674999999999997</v>
      </c>
      <c r="D1836" s="35">
        <f>VLOOKUP(A1836,'Medical Examinations'!A1834:M4176,3,FALSE)</f>
        <v>5.71</v>
      </c>
      <c r="E1836" s="35" t="str">
        <f>VLOOKUP(A1836,'Medical Examinations'!A1834:M4176,4,FALSE)</f>
        <v>yes</v>
      </c>
      <c r="F1836" s="35" t="str">
        <f>VLOOKUP(A1836,'Medical Examinations'!A1834:M4176,5,FALSE)</f>
        <v>No</v>
      </c>
      <c r="G1836" s="35" t="str">
        <f>VLOOKUP(A1836,'Medical Examinations'!A1834:M4176,6,FALSE)</f>
        <v>No</v>
      </c>
      <c r="H1836" s="35">
        <f>VLOOKUP(A1836,'Medical Examinations'!$A$2:$M$2344,7,FALSE)</f>
        <v>1</v>
      </c>
      <c r="I1836" s="35" t="str">
        <f>VLOOKUP(A1836,'Medical Examinations'!A1834:M4176,8,FALSE)</f>
        <v>No</v>
      </c>
      <c r="J1836" s="35" t="str">
        <f>VLOOKUP(A1836,'Medical Examinations'!A1834:M4176,9,FALSE)</f>
        <v>OBESITY</v>
      </c>
      <c r="K1836" s="35" t="str">
        <f>VLOOKUP(A1836,'Medical Examinations'!A1834:M4176,10,FALSE)</f>
        <v>PREDIABETES</v>
      </c>
      <c r="L1836" s="47">
        <f>VLOOKUP(A1836,'Hospitalisation Details'!A835:M3177,12,FALSE)</f>
        <v>32498</v>
      </c>
      <c r="M1836" s="34">
        <f>VLOOKUP(A721,'Hospitalisation Details'!A719:M3061,6,FALSE)</f>
        <v>14119.62</v>
      </c>
      <c r="N1836" s="35" t="str">
        <f>VLOOKUP(A825,'Hospitalisation Details'!A823:M3165,7,FALSE)</f>
        <v>tier - 3</v>
      </c>
      <c r="O1836" s="35" t="str">
        <f>VLOOKUP(A837,'Hospitalisation Details'!A835:M3177,8,FALSE)</f>
        <v>tier - 1</v>
      </c>
      <c r="P1836" s="35" t="str">
        <f>VLOOKUP(A837,'Hospitalisation Details'!A835:M3177,9,FALSE)</f>
        <v>R1026</v>
      </c>
      <c r="Q1836" s="35">
        <f ca="1">VLOOKUP(A1836,'Hospitalisation Details'!A835:M3177,13,FALSE)</f>
        <v>36</v>
      </c>
      <c r="R1836" s="32"/>
    </row>
    <row r="1837" spans="1:18" ht="15.75" x14ac:dyDescent="0.25">
      <c r="A1837" s="43" t="s">
        <v>526</v>
      </c>
      <c r="B1837" s="35" t="str">
        <f>VLOOKUP(A1837,'Customer Names'!A1834:D4169,3,FALSE)</f>
        <v>Shaffer</v>
      </c>
      <c r="C1837" s="35">
        <f>VLOOKUP(A1837,'Medical Examinations'!A1835:M4177,2,FALSE)</f>
        <v>18.850000000000001</v>
      </c>
      <c r="D1837" s="35">
        <f>VLOOKUP(A1837,'Medical Examinations'!A1835:M4177,3,FALSE)</f>
        <v>6.03</v>
      </c>
      <c r="E1837" s="35" t="str">
        <f>VLOOKUP(A1837,'Medical Examinations'!A1835:M4177,4,FALSE)</f>
        <v>No</v>
      </c>
      <c r="F1837" s="35" t="str">
        <f>VLOOKUP(A1837,'Medical Examinations'!A1835:M4177,5,FALSE)</f>
        <v>No</v>
      </c>
      <c r="G1837" s="35" t="str">
        <f>VLOOKUP(A1837,'Medical Examinations'!A1835:M4177,6,FALSE)</f>
        <v>No</v>
      </c>
      <c r="H1837" s="35">
        <f>VLOOKUP(A1837,'Medical Examinations'!$A$2:$M$2344,7,FALSE)</f>
        <v>1</v>
      </c>
      <c r="I1837" s="35" t="str">
        <f>VLOOKUP(A1837,'Medical Examinations'!A1835:M4177,8,FALSE)</f>
        <v>No</v>
      </c>
      <c r="J1837" s="35" t="str">
        <f>VLOOKUP(A1837,'Medical Examinations'!A1835:M4177,9,FALSE)</f>
        <v>NORMAL WEIGHT</v>
      </c>
      <c r="K1837" s="35" t="str">
        <f>VLOOKUP(A1837,'Medical Examinations'!A1835:M4177,10,FALSE)</f>
        <v>PREDIABETES</v>
      </c>
      <c r="L1837" s="47">
        <f>VLOOKUP(A1837,'Hospitalisation Details'!A836:M3178,12,FALSE)</f>
        <v>32116</v>
      </c>
      <c r="M1837" s="34">
        <f>VLOOKUP(A722,'Hospitalisation Details'!A720:M3062,6,FALSE)</f>
        <v>14098.07</v>
      </c>
      <c r="N1837" s="35" t="str">
        <f>VLOOKUP(A826,'Hospitalisation Details'!A824:M3166,7,FALSE)</f>
        <v>tier - 3</v>
      </c>
      <c r="O1837" s="35" t="str">
        <f>VLOOKUP(A838,'Hospitalisation Details'!A836:M3178,8,FALSE)</f>
        <v>tier - 1</v>
      </c>
      <c r="P1837" s="35" t="str">
        <f>VLOOKUP(A838,'Hospitalisation Details'!A836:M3178,9,FALSE)</f>
        <v>R1011</v>
      </c>
      <c r="Q1837" s="35">
        <f ca="1">VLOOKUP(A1837,'Hospitalisation Details'!A836:M3178,13,FALSE)</f>
        <v>37</v>
      </c>
      <c r="R1837" s="32"/>
    </row>
    <row r="1838" spans="1:18" ht="15.75" x14ac:dyDescent="0.25">
      <c r="A1838" s="42" t="s">
        <v>524</v>
      </c>
      <c r="B1838" s="35" t="str">
        <f>VLOOKUP(A1838,'Customer Names'!A1835:D4170,3,FALSE)</f>
        <v>Corkum</v>
      </c>
      <c r="C1838" s="35">
        <f>VLOOKUP(A1838,'Medical Examinations'!A1836:M4178,2,FALSE)</f>
        <v>34.130000000000003</v>
      </c>
      <c r="D1838" s="35">
        <f>VLOOKUP(A1838,'Medical Examinations'!A1836:M4178,3,FALSE)</f>
        <v>5.65</v>
      </c>
      <c r="E1838" s="35" t="str">
        <f>VLOOKUP(A1838,'Medical Examinations'!A1836:M4178,4,FALSE)</f>
        <v>No</v>
      </c>
      <c r="F1838" s="35" t="str">
        <f>VLOOKUP(A1838,'Medical Examinations'!A1836:M4178,5,FALSE)</f>
        <v>No</v>
      </c>
      <c r="G1838" s="35" t="str">
        <f>VLOOKUP(A1838,'Medical Examinations'!A1836:M4178,6,FALSE)</f>
        <v>Yes</v>
      </c>
      <c r="H1838" s="35">
        <f>VLOOKUP(A1838,'Medical Examinations'!$A$2:$M$2344,7,FALSE)</f>
        <v>1</v>
      </c>
      <c r="I1838" s="35" t="str">
        <f>VLOOKUP(A1838,'Medical Examinations'!A1836:M4178,8,FALSE)</f>
        <v>No</v>
      </c>
      <c r="J1838" s="35" t="str">
        <f>VLOOKUP(A1838,'Medical Examinations'!A1836:M4178,9,FALSE)</f>
        <v>OBESITY</v>
      </c>
      <c r="K1838" s="35" t="str">
        <f>VLOOKUP(A1838,'Medical Examinations'!A1836:M4178,10,FALSE)</f>
        <v>NORMAL</v>
      </c>
      <c r="L1838" s="47">
        <f>VLOOKUP(A1838,'Hospitalisation Details'!A837:M3179,12,FALSE)</f>
        <v>37896</v>
      </c>
      <c r="M1838" s="34">
        <f>VLOOKUP(A723,'Hospitalisation Details'!A721:M3063,6,FALSE)</f>
        <v>14081.93</v>
      </c>
      <c r="N1838" s="35" t="str">
        <f>VLOOKUP(A827,'Hospitalisation Details'!A825:M3167,7,FALSE)</f>
        <v>tier - 3</v>
      </c>
      <c r="O1838" s="35" t="str">
        <f>VLOOKUP(A839,'Hospitalisation Details'!A837:M3179,8,FALSE)</f>
        <v>tier - 3</v>
      </c>
      <c r="P1838" s="35" t="str">
        <f>VLOOKUP(A839,'Hospitalisation Details'!A837:M3179,9,FALSE)</f>
        <v>R1011</v>
      </c>
      <c r="Q1838" s="35">
        <f ca="1">VLOOKUP(A1838,'Hospitalisation Details'!A837:M3179,13,FALSE)</f>
        <v>21</v>
      </c>
      <c r="R1838" s="32"/>
    </row>
    <row r="1839" spans="1:18" ht="15.75" x14ac:dyDescent="0.25">
      <c r="A1839" s="43" t="s">
        <v>523</v>
      </c>
      <c r="B1839" s="35" t="str">
        <f>VLOOKUP(A1839,'Customer Names'!A1836:D4171,3,FALSE)</f>
        <v>Pedersen</v>
      </c>
      <c r="C1839" s="35">
        <f>VLOOKUP(A1839,'Medical Examinations'!A1837:M4179,2,FALSE)</f>
        <v>17.34</v>
      </c>
      <c r="D1839" s="35">
        <f>VLOOKUP(A1839,'Medical Examinations'!A1837:M4179,3,FALSE)</f>
        <v>5.05</v>
      </c>
      <c r="E1839" s="35" t="str">
        <f>VLOOKUP(A1839,'Medical Examinations'!A1837:M4179,4,FALSE)</f>
        <v>No</v>
      </c>
      <c r="F1839" s="35" t="str">
        <f>VLOOKUP(A1839,'Medical Examinations'!A1837:M4179,5,FALSE)</f>
        <v>No</v>
      </c>
      <c r="G1839" s="35" t="str">
        <f>VLOOKUP(A1839,'Medical Examinations'!A1837:M4179,6,FALSE)</f>
        <v>No</v>
      </c>
      <c r="H1839" s="35">
        <f>VLOOKUP(A1839,'Medical Examinations'!$A$2:$M$2344,7,FALSE)</f>
        <v>0</v>
      </c>
      <c r="I1839" s="35" t="str">
        <f>VLOOKUP(A1839,'Medical Examinations'!A1837:M4179,8,FALSE)</f>
        <v>No</v>
      </c>
      <c r="J1839" s="35" t="str">
        <f>VLOOKUP(A1839,'Medical Examinations'!A1837:M4179,9,FALSE)</f>
        <v>UNDERWEIGHT</v>
      </c>
      <c r="K1839" s="35" t="str">
        <f>VLOOKUP(A1839,'Medical Examinations'!A1837:M4179,10,FALSE)</f>
        <v>NORMAL</v>
      </c>
      <c r="L1839" s="47">
        <f>VLOOKUP(A1839,'Hospitalisation Details'!A838:M3180,12,FALSE)</f>
        <v>29388</v>
      </c>
      <c r="M1839" s="34">
        <f>VLOOKUP(A724,'Hospitalisation Details'!A722:M3064,6,FALSE)</f>
        <v>14043.48</v>
      </c>
      <c r="N1839" s="35" t="str">
        <f>VLOOKUP(A828,'Hospitalisation Details'!A826:M3168,7,FALSE)</f>
        <v>tier - 3</v>
      </c>
      <c r="O1839" s="35" t="str">
        <f>VLOOKUP(A840,'Hospitalisation Details'!A838:M3180,8,FALSE)</f>
        <v>tier - 2</v>
      </c>
      <c r="P1839" s="35" t="str">
        <f>VLOOKUP(A840,'Hospitalisation Details'!A838:M3180,9,FALSE)</f>
        <v>R1011</v>
      </c>
      <c r="Q1839" s="35">
        <f ca="1">VLOOKUP(A1839,'Hospitalisation Details'!A838:M3180,13,FALSE)</f>
        <v>44</v>
      </c>
      <c r="R1839" s="32"/>
    </row>
    <row r="1840" spans="1:18" ht="15.75" x14ac:dyDescent="0.25">
      <c r="A1840" s="42" t="s">
        <v>522</v>
      </c>
      <c r="B1840" s="35" t="str">
        <f>VLOOKUP(A1840,'Customer Names'!A1837:D4172,3,FALSE)</f>
        <v>Melo</v>
      </c>
      <c r="C1840" s="35">
        <f>VLOOKUP(A1840,'Medical Examinations'!A1838:M4180,2,FALSE)</f>
        <v>17.440000000000001</v>
      </c>
      <c r="D1840" s="35">
        <f>VLOOKUP(A1840,'Medical Examinations'!A1838:M4180,3,FALSE)</f>
        <v>6.26</v>
      </c>
      <c r="E1840" s="35" t="str">
        <f>VLOOKUP(A1840,'Medical Examinations'!A1838:M4180,4,FALSE)</f>
        <v>No</v>
      </c>
      <c r="F1840" s="35" t="str">
        <f>VLOOKUP(A1840,'Medical Examinations'!A1838:M4180,5,FALSE)</f>
        <v>No</v>
      </c>
      <c r="G1840" s="35" t="str">
        <f>VLOOKUP(A1840,'Medical Examinations'!A1838:M4180,6,FALSE)</f>
        <v>No</v>
      </c>
      <c r="H1840" s="35">
        <f>VLOOKUP(A1840,'Medical Examinations'!$A$2:$M$2344,7,FALSE)</f>
        <v>0</v>
      </c>
      <c r="I1840" s="35" t="str">
        <f>VLOOKUP(A1840,'Medical Examinations'!A1838:M4180,8,FALSE)</f>
        <v>No</v>
      </c>
      <c r="J1840" s="35" t="str">
        <f>VLOOKUP(A1840,'Medical Examinations'!A1838:M4180,9,FALSE)</f>
        <v>UNDERWEIGHT</v>
      </c>
      <c r="K1840" s="35" t="str">
        <f>VLOOKUP(A1840,'Medical Examinations'!A1838:M4180,10,FALSE)</f>
        <v>PREDIABETES</v>
      </c>
      <c r="L1840" s="47">
        <f>VLOOKUP(A1840,'Hospitalisation Details'!A839:M3181,12,FALSE)</f>
        <v>30221</v>
      </c>
      <c r="M1840" s="34">
        <f>VLOOKUP(A725,'Hospitalisation Details'!A723:M3065,6,FALSE)</f>
        <v>14007.22</v>
      </c>
      <c r="N1840" s="35" t="str">
        <f>VLOOKUP(A829,'Hospitalisation Details'!A827:M3169,7,FALSE)</f>
        <v>tier - 3</v>
      </c>
      <c r="O1840" s="35" t="str">
        <f>VLOOKUP(A841,'Hospitalisation Details'!A839:M3181,8,FALSE)</f>
        <v>tier - 3</v>
      </c>
      <c r="P1840" s="35" t="str">
        <f>VLOOKUP(A841,'Hospitalisation Details'!A839:M3181,9,FALSE)</f>
        <v>R1021</v>
      </c>
      <c r="Q1840" s="35">
        <f ca="1">VLOOKUP(A1840,'Hospitalisation Details'!A839:M3181,13,FALSE)</f>
        <v>42</v>
      </c>
      <c r="R1840" s="32"/>
    </row>
    <row r="1841" spans="1:18" ht="15.75" x14ac:dyDescent="0.25">
      <c r="A1841" s="43" t="s">
        <v>521</v>
      </c>
      <c r="B1841" s="35" t="str">
        <f>VLOOKUP(A1841,'Customer Names'!A1838:D4173,3,FALSE)</f>
        <v>Sakamoto</v>
      </c>
      <c r="C1841" s="35">
        <f>VLOOKUP(A1841,'Medical Examinations'!A1839:M4181,2,FALSE)</f>
        <v>33.659999999999997</v>
      </c>
      <c r="D1841" s="35">
        <f>VLOOKUP(A1841,'Medical Examinations'!A1839:M4181,3,FALSE)</f>
        <v>4.08</v>
      </c>
      <c r="E1841" s="35" t="str">
        <f>VLOOKUP(A1841,'Medical Examinations'!A1839:M4181,4,FALSE)</f>
        <v>yes</v>
      </c>
      <c r="F1841" s="35" t="str">
        <f>VLOOKUP(A1841,'Medical Examinations'!A1839:M4181,5,FALSE)</f>
        <v>No</v>
      </c>
      <c r="G1841" s="35" t="str">
        <f>VLOOKUP(A1841,'Medical Examinations'!A1839:M4181,6,FALSE)</f>
        <v>Yes</v>
      </c>
      <c r="H1841" s="35">
        <f>VLOOKUP(A1841,'Medical Examinations'!$A$2:$M$2344,7,FALSE)</f>
        <v>1</v>
      </c>
      <c r="I1841" s="35" t="str">
        <f>VLOOKUP(A1841,'Medical Examinations'!A1839:M4181,8,FALSE)</f>
        <v>No</v>
      </c>
      <c r="J1841" s="35" t="str">
        <f>VLOOKUP(A1841,'Medical Examinations'!A1839:M4181,9,FALSE)</f>
        <v>OBESITY</v>
      </c>
      <c r="K1841" s="35" t="str">
        <f>VLOOKUP(A1841,'Medical Examinations'!A1839:M4181,10,FALSE)</f>
        <v>NORMAL</v>
      </c>
      <c r="L1841" s="47">
        <f>VLOOKUP(A1841,'Hospitalisation Details'!A840:M3182,12,FALSE)</f>
        <v>35716</v>
      </c>
      <c r="M1841" s="34">
        <f>VLOOKUP(A726,'Hospitalisation Details'!A724:M3066,6,FALSE)</f>
        <v>14001.29</v>
      </c>
      <c r="N1841" s="35" t="str">
        <f>VLOOKUP(A830,'Hospitalisation Details'!A828:M3170,7,FALSE)</f>
        <v>tier - 3</v>
      </c>
      <c r="O1841" s="35" t="str">
        <f>VLOOKUP(A842,'Hospitalisation Details'!A840:M3182,8,FALSE)</f>
        <v>tier - 2</v>
      </c>
      <c r="P1841" s="35" t="str">
        <f>VLOOKUP(A842,'Hospitalisation Details'!A840:M3182,9,FALSE)</f>
        <v>R1013</v>
      </c>
      <c r="Q1841" s="35">
        <f ca="1">VLOOKUP(A1841,'Hospitalisation Details'!A840:M3182,13,FALSE)</f>
        <v>27</v>
      </c>
      <c r="R1841" s="32"/>
    </row>
    <row r="1842" spans="1:18" ht="15.75" x14ac:dyDescent="0.25">
      <c r="A1842" s="42" t="s">
        <v>520</v>
      </c>
      <c r="B1842" s="35" t="str">
        <f>VLOOKUP(A1842,'Customer Names'!A1839:D4174,3,FALSE)</f>
        <v>McMahon</v>
      </c>
      <c r="C1842" s="35">
        <f>VLOOKUP(A1842,'Medical Examinations'!A1840:M4182,2,FALSE)</f>
        <v>21.375</v>
      </c>
      <c r="D1842" s="35">
        <f>VLOOKUP(A1842,'Medical Examinations'!A1840:M4182,3,FALSE)</f>
        <v>6.19</v>
      </c>
      <c r="E1842" s="35" t="str">
        <f>VLOOKUP(A1842,'Medical Examinations'!A1840:M4182,4,FALSE)</f>
        <v>yes</v>
      </c>
      <c r="F1842" s="35" t="str">
        <f>VLOOKUP(A1842,'Medical Examinations'!A1840:M4182,5,FALSE)</f>
        <v>No</v>
      </c>
      <c r="G1842" s="35" t="str">
        <f>VLOOKUP(A1842,'Medical Examinations'!A1840:M4182,6,FALSE)</f>
        <v>No</v>
      </c>
      <c r="H1842" s="35">
        <f>VLOOKUP(A1842,'Medical Examinations'!$A$2:$M$2344,7,FALSE)</f>
        <v>1</v>
      </c>
      <c r="I1842" s="35" t="str">
        <f>VLOOKUP(A1842,'Medical Examinations'!A1840:M4182,8,FALSE)</f>
        <v>No</v>
      </c>
      <c r="J1842" s="35" t="str">
        <f>VLOOKUP(A1842,'Medical Examinations'!A1840:M4182,9,FALSE)</f>
        <v>NORMAL WEIGHT</v>
      </c>
      <c r="K1842" s="35" t="str">
        <f>VLOOKUP(A1842,'Medical Examinations'!A1840:M4182,10,FALSE)</f>
        <v>PREDIABETES</v>
      </c>
      <c r="L1842" s="47">
        <f>VLOOKUP(A1842,'Hospitalisation Details'!A841:M3183,12,FALSE)</f>
        <v>32320</v>
      </c>
      <c r="M1842" s="34">
        <f>VLOOKUP(A727,'Hospitalisation Details'!A725:M3067,6,FALSE)</f>
        <v>14001.13</v>
      </c>
      <c r="N1842" s="35" t="str">
        <f>VLOOKUP(A831,'Hospitalisation Details'!A829:M3171,7,FALSE)</f>
        <v>tier - 3</v>
      </c>
      <c r="O1842" s="35" t="str">
        <f>VLOOKUP(A843,'Hospitalisation Details'!A841:M3183,8,FALSE)</f>
        <v>tier - 2</v>
      </c>
      <c r="P1842" s="35" t="str">
        <f>VLOOKUP(A843,'Hospitalisation Details'!A841:M3183,9,FALSE)</f>
        <v>R1011</v>
      </c>
      <c r="Q1842" s="35">
        <f ca="1">VLOOKUP(A1842,'Hospitalisation Details'!A841:M3183,13,FALSE)</f>
        <v>36</v>
      </c>
      <c r="R1842" s="32"/>
    </row>
    <row r="1843" spans="1:18" ht="15.75" x14ac:dyDescent="0.25">
      <c r="A1843" s="43" t="s">
        <v>519</v>
      </c>
      <c r="B1843" s="35" t="str">
        <f>VLOOKUP(A1843,'Customer Names'!A1840:D4175,3,FALSE)</f>
        <v>Harris</v>
      </c>
      <c r="C1843" s="35">
        <f>VLOOKUP(A1843,'Medical Examinations'!A1841:M4183,2,FALSE)</f>
        <v>27.14</v>
      </c>
      <c r="D1843" s="35">
        <f>VLOOKUP(A1843,'Medical Examinations'!A1841:M4183,3,FALSE)</f>
        <v>6.01</v>
      </c>
      <c r="E1843" s="35" t="str">
        <f>VLOOKUP(A1843,'Medical Examinations'!A1841:M4183,4,FALSE)</f>
        <v>No</v>
      </c>
      <c r="F1843" s="35" t="str">
        <f>VLOOKUP(A1843,'Medical Examinations'!A1841:M4183,5,FALSE)</f>
        <v>No</v>
      </c>
      <c r="G1843" s="35" t="str">
        <f>VLOOKUP(A1843,'Medical Examinations'!A1841:M4183,6,FALSE)</f>
        <v>No</v>
      </c>
      <c r="H1843" s="35">
        <f>VLOOKUP(A1843,'Medical Examinations'!$A$2:$M$2344,7,FALSE)</f>
        <v>1</v>
      </c>
      <c r="I1843" s="35" t="str">
        <f>VLOOKUP(A1843,'Medical Examinations'!A1841:M4183,8,FALSE)</f>
        <v>No</v>
      </c>
      <c r="J1843" s="35" t="str">
        <f>VLOOKUP(A1843,'Medical Examinations'!A1841:M4183,9,FALSE)</f>
        <v>OVERWEIGHT</v>
      </c>
      <c r="K1843" s="35" t="str">
        <f>VLOOKUP(A1843,'Medical Examinations'!A1841:M4183,10,FALSE)</f>
        <v>PREDIABETES</v>
      </c>
      <c r="L1843" s="47">
        <f>VLOOKUP(A1843,'Hospitalisation Details'!A842:M3184,12,FALSE)</f>
        <v>33797</v>
      </c>
      <c r="M1843" s="34">
        <f>VLOOKUP(A728,'Hospitalisation Details'!A726:M3068,6,FALSE)</f>
        <v>13981.85</v>
      </c>
      <c r="N1843" s="35" t="str">
        <f>VLOOKUP(A832,'Hospitalisation Details'!A830:M3172,7,FALSE)</f>
        <v>tier - 3</v>
      </c>
      <c r="O1843" s="35" t="str">
        <f>VLOOKUP(A844,'Hospitalisation Details'!A842:M3184,8,FALSE)</f>
        <v>tier - 2</v>
      </c>
      <c r="P1843" s="35" t="str">
        <f>VLOOKUP(A844,'Hospitalisation Details'!A842:M3184,9,FALSE)</f>
        <v>R1011</v>
      </c>
      <c r="Q1843" s="35">
        <f ca="1">VLOOKUP(A1843,'Hospitalisation Details'!A842:M3184,13,FALSE)</f>
        <v>32</v>
      </c>
      <c r="R1843" s="32"/>
    </row>
    <row r="1844" spans="1:18" ht="15.75" x14ac:dyDescent="0.25">
      <c r="A1844" s="42" t="s">
        <v>518</v>
      </c>
      <c r="B1844" s="35" t="str">
        <f>VLOOKUP(A1844,'Customer Names'!A1841:D4176,3,FALSE)</f>
        <v>Lombardo</v>
      </c>
      <c r="C1844" s="35">
        <f>VLOOKUP(A1844,'Medical Examinations'!A1842:M4184,2,FALSE)</f>
        <v>35.78</v>
      </c>
      <c r="D1844" s="35">
        <f>VLOOKUP(A1844,'Medical Examinations'!A1842:M4184,3,FALSE)</f>
        <v>6.07</v>
      </c>
      <c r="E1844" s="35" t="str">
        <f>VLOOKUP(A1844,'Medical Examinations'!A1842:M4184,4,FALSE)</f>
        <v>No</v>
      </c>
      <c r="F1844" s="35" t="str">
        <f>VLOOKUP(A1844,'Medical Examinations'!A1842:M4184,5,FALSE)</f>
        <v>yes</v>
      </c>
      <c r="G1844" s="35" t="str">
        <f>VLOOKUP(A1844,'Medical Examinations'!A1842:M4184,6,FALSE)</f>
        <v>No</v>
      </c>
      <c r="H1844" s="35">
        <f>VLOOKUP(A1844,'Medical Examinations'!$A$2:$M$2344,7,FALSE)</f>
        <v>1</v>
      </c>
      <c r="I1844" s="35" t="str">
        <f>VLOOKUP(A1844,'Medical Examinations'!A1842:M4184,8,FALSE)</f>
        <v>No</v>
      </c>
      <c r="J1844" s="35" t="str">
        <f>VLOOKUP(A1844,'Medical Examinations'!A1842:M4184,9,FALSE)</f>
        <v>OBESITY</v>
      </c>
      <c r="K1844" s="35" t="str">
        <f>VLOOKUP(A1844,'Medical Examinations'!A1842:M4184,10,FALSE)</f>
        <v>PREDIABETES</v>
      </c>
      <c r="L1844" s="47">
        <f>VLOOKUP(A1844,'Hospitalisation Details'!A843:M3185,12,FALSE)</f>
        <v>38186</v>
      </c>
      <c r="M1844" s="34">
        <f>VLOOKUP(A729,'Hospitalisation Details'!A727:M3069,6,FALSE)</f>
        <v>13979.45</v>
      </c>
      <c r="N1844" s="35" t="str">
        <f>VLOOKUP(A833,'Hospitalisation Details'!A831:M3173,7,FALSE)</f>
        <v>tier - 3</v>
      </c>
      <c r="O1844" s="35" t="str">
        <f>VLOOKUP(A845,'Hospitalisation Details'!A843:M3185,8,FALSE)</f>
        <v>tier - 1</v>
      </c>
      <c r="P1844" s="35" t="str">
        <f>VLOOKUP(A845,'Hospitalisation Details'!A843:M3185,9,FALSE)</f>
        <v>R1012</v>
      </c>
      <c r="Q1844" s="35">
        <f ca="1">VLOOKUP(A1844,'Hospitalisation Details'!A843:M3185,13,FALSE)</f>
        <v>20</v>
      </c>
      <c r="R1844" s="32"/>
    </row>
    <row r="1845" spans="1:18" ht="15.75" x14ac:dyDescent="0.25">
      <c r="A1845" s="43" t="s">
        <v>517</v>
      </c>
      <c r="B1845" s="35" t="str">
        <f>VLOOKUP(A1845,'Customer Names'!A1842:D4177,3,FALSE)</f>
        <v>Bode</v>
      </c>
      <c r="C1845" s="35">
        <f>VLOOKUP(A1845,'Medical Examinations'!A1843:M4185,2,FALSE)</f>
        <v>34.96</v>
      </c>
      <c r="D1845" s="35">
        <f>VLOOKUP(A1845,'Medical Examinations'!A1843:M4185,3,FALSE)</f>
        <v>5.63</v>
      </c>
      <c r="E1845" s="35" t="str">
        <f>VLOOKUP(A1845,'Medical Examinations'!A1843:M4185,4,FALSE)</f>
        <v>No</v>
      </c>
      <c r="F1845" s="35" t="str">
        <f>VLOOKUP(A1845,'Medical Examinations'!A1843:M4185,5,FALSE)</f>
        <v>No</v>
      </c>
      <c r="G1845" s="35" t="str">
        <f>VLOOKUP(A1845,'Medical Examinations'!A1843:M4185,6,FALSE)</f>
        <v>No</v>
      </c>
      <c r="H1845" s="35">
        <f>VLOOKUP(A1845,'Medical Examinations'!$A$2:$M$2344,7,FALSE)</f>
        <v>0</v>
      </c>
      <c r="I1845" s="35" t="str">
        <f>VLOOKUP(A1845,'Medical Examinations'!A1843:M4185,8,FALSE)</f>
        <v>No</v>
      </c>
      <c r="J1845" s="35" t="str">
        <f>VLOOKUP(A1845,'Medical Examinations'!A1843:M4185,9,FALSE)</f>
        <v>OBESITY</v>
      </c>
      <c r="K1845" s="35" t="str">
        <f>VLOOKUP(A1845,'Medical Examinations'!A1843:M4185,10,FALSE)</f>
        <v>NORMAL</v>
      </c>
      <c r="L1845" s="47">
        <f>VLOOKUP(A1845,'Hospitalisation Details'!A844:M3186,12,FALSE)</f>
        <v>36484</v>
      </c>
      <c r="M1845" s="34">
        <f>VLOOKUP(A730,'Hospitalisation Details'!A728:M3070,6,FALSE)</f>
        <v>13974.46</v>
      </c>
      <c r="N1845" s="35" t="str">
        <f>VLOOKUP(A834,'Hospitalisation Details'!A832:M3174,7,FALSE)</f>
        <v>tier - 3</v>
      </c>
      <c r="O1845" s="35" t="str">
        <f>VLOOKUP(A846,'Hospitalisation Details'!A844:M3186,8,FALSE)</f>
        <v>tier - 1</v>
      </c>
      <c r="P1845" s="35" t="str">
        <f>VLOOKUP(A846,'Hospitalisation Details'!A844:M3186,9,FALSE)</f>
        <v>R1011</v>
      </c>
      <c r="Q1845" s="35">
        <f ca="1">VLOOKUP(A1845,'Hospitalisation Details'!A844:M3186,13,FALSE)</f>
        <v>25</v>
      </c>
      <c r="R1845" s="32"/>
    </row>
    <row r="1846" spans="1:18" ht="15.75" x14ac:dyDescent="0.25">
      <c r="A1846" s="42" t="s">
        <v>516</v>
      </c>
      <c r="B1846" s="35" t="str">
        <f>VLOOKUP(A1846,'Customer Names'!A1843:D4178,3,FALSE)</f>
        <v>Johnson</v>
      </c>
      <c r="C1846" s="35">
        <f>VLOOKUP(A1846,'Medical Examinations'!A1844:M4186,2,FALSE)</f>
        <v>38.39</v>
      </c>
      <c r="D1846" s="35">
        <f>VLOOKUP(A1846,'Medical Examinations'!A1844:M4186,3,FALSE)</f>
        <v>6.05</v>
      </c>
      <c r="E1846" s="35" t="str">
        <f>VLOOKUP(A1846,'Medical Examinations'!A1844:M4186,4,FALSE)</f>
        <v>No</v>
      </c>
      <c r="F1846" s="35" t="str">
        <f>VLOOKUP(A1846,'Medical Examinations'!A1844:M4186,5,FALSE)</f>
        <v>No</v>
      </c>
      <c r="G1846" s="35" t="str">
        <f>VLOOKUP(A1846,'Medical Examinations'!A1844:M4186,6,FALSE)</f>
        <v>No</v>
      </c>
      <c r="H1846" s="35">
        <f>VLOOKUP(A1846,'Medical Examinations'!$A$2:$M$2344,7,FALSE)</f>
        <v>0</v>
      </c>
      <c r="I1846" s="35" t="str">
        <f>VLOOKUP(A1846,'Medical Examinations'!A1844:M4186,8,FALSE)</f>
        <v>No</v>
      </c>
      <c r="J1846" s="35" t="str">
        <f>VLOOKUP(A1846,'Medical Examinations'!A1844:M4186,9,FALSE)</f>
        <v>OBESITY</v>
      </c>
      <c r="K1846" s="35" t="str">
        <f>VLOOKUP(A1846,'Medical Examinations'!A1844:M4186,10,FALSE)</f>
        <v>PREDIABETES</v>
      </c>
      <c r="L1846" s="47">
        <f>VLOOKUP(A1846,'Hospitalisation Details'!A845:M3187,12,FALSE)</f>
        <v>33423</v>
      </c>
      <c r="M1846" s="34">
        <f>VLOOKUP(A731,'Hospitalisation Details'!A729:M3071,6,FALSE)</f>
        <v>13937.67</v>
      </c>
      <c r="N1846" s="35" t="str">
        <f>VLOOKUP(A835,'Hospitalisation Details'!A833:M3175,7,FALSE)</f>
        <v>tier - 3</v>
      </c>
      <c r="O1846" s="35" t="str">
        <f>VLOOKUP(A847,'Hospitalisation Details'!A845:M3187,8,FALSE)</f>
        <v>tier - 1</v>
      </c>
      <c r="P1846" s="35" t="str">
        <f>VLOOKUP(A847,'Hospitalisation Details'!A845:M3187,9,FALSE)</f>
        <v>R1011</v>
      </c>
      <c r="Q1846" s="35">
        <f ca="1">VLOOKUP(A1846,'Hospitalisation Details'!A845:M3187,13,FALSE)</f>
        <v>33</v>
      </c>
      <c r="R1846" s="32"/>
    </row>
    <row r="1847" spans="1:18" ht="15.75" x14ac:dyDescent="0.25">
      <c r="A1847" s="43" t="s">
        <v>515</v>
      </c>
      <c r="B1847" s="35" t="str">
        <f>VLOOKUP(A1847,'Customer Names'!A1844:D4179,3,FALSE)</f>
        <v>Norcross</v>
      </c>
      <c r="C1847" s="35">
        <f>VLOOKUP(A1847,'Medical Examinations'!A1845:M4187,2,FALSE)</f>
        <v>33.82</v>
      </c>
      <c r="D1847" s="35">
        <f>VLOOKUP(A1847,'Medical Examinations'!A1845:M4187,3,FALSE)</f>
        <v>4.6500000000000004</v>
      </c>
      <c r="E1847" s="35" t="str">
        <f>VLOOKUP(A1847,'Medical Examinations'!A1845:M4187,4,FALSE)</f>
        <v>No</v>
      </c>
      <c r="F1847" s="35" t="str">
        <f>VLOOKUP(A1847,'Medical Examinations'!A1845:M4187,5,FALSE)</f>
        <v>No</v>
      </c>
      <c r="G1847" s="35" t="str">
        <f>VLOOKUP(A1847,'Medical Examinations'!A1845:M4187,6,FALSE)</f>
        <v>No</v>
      </c>
      <c r="H1847" s="35">
        <f>VLOOKUP(A1847,'Medical Examinations'!$A$2:$M$2344,7,FALSE)</f>
        <v>0</v>
      </c>
      <c r="I1847" s="35" t="str">
        <f>VLOOKUP(A1847,'Medical Examinations'!A1845:M4187,8,FALSE)</f>
        <v>No</v>
      </c>
      <c r="J1847" s="35" t="str">
        <f>VLOOKUP(A1847,'Medical Examinations'!A1845:M4187,9,FALSE)</f>
        <v>OBESITY</v>
      </c>
      <c r="K1847" s="35" t="str">
        <f>VLOOKUP(A1847,'Medical Examinations'!A1845:M4187,10,FALSE)</f>
        <v>NORMAL</v>
      </c>
      <c r="L1847" s="47">
        <f>VLOOKUP(A1847,'Hospitalisation Details'!A846:M3188,12,FALSE)</f>
        <v>33069</v>
      </c>
      <c r="M1847" s="34">
        <f>VLOOKUP(A732,'Hospitalisation Details'!A730:M3072,6,FALSE)</f>
        <v>13919.82</v>
      </c>
      <c r="N1847" s="35" t="str">
        <f>VLOOKUP(A836,'Hospitalisation Details'!A834:M3176,7,FALSE)</f>
        <v>tier - 3</v>
      </c>
      <c r="O1847" s="35" t="str">
        <f>VLOOKUP(A848,'Hospitalisation Details'!A846:M3188,8,FALSE)</f>
        <v>tier - 3</v>
      </c>
      <c r="P1847" s="35" t="str">
        <f>VLOOKUP(A848,'Hospitalisation Details'!A846:M3188,9,FALSE)</f>
        <v>R1013</v>
      </c>
      <c r="Q1847" s="35">
        <f ca="1">VLOOKUP(A1847,'Hospitalisation Details'!A846:M3188,13,FALSE)</f>
        <v>34</v>
      </c>
      <c r="R1847" s="32"/>
    </row>
    <row r="1848" spans="1:18" ht="15.75" x14ac:dyDescent="0.25">
      <c r="A1848" s="42" t="s">
        <v>514</v>
      </c>
      <c r="B1848" s="35" t="str">
        <f>VLOOKUP(A1848,'Customer Names'!A1845:D4180,3,FALSE)</f>
        <v>Lazrus</v>
      </c>
      <c r="C1848" s="35">
        <f>VLOOKUP(A1848,'Medical Examinations'!A1846:M4188,2,FALSE)</f>
        <v>27.835000000000001</v>
      </c>
      <c r="D1848" s="35">
        <f>VLOOKUP(A1848,'Medical Examinations'!A1846:M4188,3,FALSE)</f>
        <v>5.37</v>
      </c>
      <c r="E1848" s="35" t="str">
        <f>VLOOKUP(A1848,'Medical Examinations'!A1846:M4188,4,FALSE)</f>
        <v>No</v>
      </c>
      <c r="F1848" s="35" t="str">
        <f>VLOOKUP(A1848,'Medical Examinations'!A1846:M4188,5,FALSE)</f>
        <v>No</v>
      </c>
      <c r="G1848" s="35" t="str">
        <f>VLOOKUP(A1848,'Medical Examinations'!A1846:M4188,6,FALSE)</f>
        <v>No</v>
      </c>
      <c r="H1848" s="35">
        <f>VLOOKUP(A1848,'Medical Examinations'!$A$2:$M$2344,7,FALSE)</f>
        <v>0</v>
      </c>
      <c r="I1848" s="35" t="str">
        <f>VLOOKUP(A1848,'Medical Examinations'!A1846:M4188,8,FALSE)</f>
        <v>No</v>
      </c>
      <c r="J1848" s="35" t="str">
        <f>VLOOKUP(A1848,'Medical Examinations'!A1846:M4188,9,FALSE)</f>
        <v>OVERWEIGHT</v>
      </c>
      <c r="K1848" s="35" t="str">
        <f>VLOOKUP(A1848,'Medical Examinations'!A1846:M4188,10,FALSE)</f>
        <v>NORMAL</v>
      </c>
      <c r="L1848" s="47">
        <f>VLOOKUP(A1848,'Hospitalisation Details'!A847:M3189,12,FALSE)</f>
        <v>33093</v>
      </c>
      <c r="M1848" s="34">
        <f>VLOOKUP(A733,'Hospitalisation Details'!A731:M3073,6,FALSE)</f>
        <v>13887.97</v>
      </c>
      <c r="N1848" s="35" t="str">
        <f>VLOOKUP(A837,'Hospitalisation Details'!A835:M3177,7,FALSE)</f>
        <v>tier - 3</v>
      </c>
      <c r="O1848" s="35" t="str">
        <f>VLOOKUP(A849,'Hospitalisation Details'!A847:M3189,8,FALSE)</f>
        <v>tier - 1</v>
      </c>
      <c r="P1848" s="35" t="str">
        <f>VLOOKUP(A849,'Hospitalisation Details'!A847:M3189,9,FALSE)</f>
        <v>R1013</v>
      </c>
      <c r="Q1848" s="35">
        <f ca="1">VLOOKUP(A1848,'Hospitalisation Details'!A847:M3189,13,FALSE)</f>
        <v>34</v>
      </c>
      <c r="R1848" s="32"/>
    </row>
    <row r="1849" spans="1:18" ht="15.75" x14ac:dyDescent="0.25">
      <c r="A1849" s="43" t="s">
        <v>513</v>
      </c>
      <c r="B1849" s="35" t="str">
        <f>VLOOKUP(A1849,'Customer Names'!A1846:D4181,3,FALSE)</f>
        <v>Tsegay</v>
      </c>
      <c r="C1849" s="35">
        <f>VLOOKUP(A1849,'Medical Examinations'!A1847:M4189,2,FALSE)</f>
        <v>33</v>
      </c>
      <c r="D1849" s="35">
        <f>VLOOKUP(A1849,'Medical Examinations'!A1847:M4189,3,FALSE)</f>
        <v>5.39</v>
      </c>
      <c r="E1849" s="35" t="str">
        <f>VLOOKUP(A1849,'Medical Examinations'!A1847:M4189,4,FALSE)</f>
        <v>No</v>
      </c>
      <c r="F1849" s="35" t="str">
        <f>VLOOKUP(A1849,'Medical Examinations'!A1847:M4189,5,FALSE)</f>
        <v>No</v>
      </c>
      <c r="G1849" s="35" t="str">
        <f>VLOOKUP(A1849,'Medical Examinations'!A1847:M4189,6,FALSE)</f>
        <v>No</v>
      </c>
      <c r="H1849" s="35">
        <f>VLOOKUP(A1849,'Medical Examinations'!$A$2:$M$2344,7,FALSE)</f>
        <v>0</v>
      </c>
      <c r="I1849" s="35" t="str">
        <f>VLOOKUP(A1849,'Medical Examinations'!A1847:M4189,8,FALSE)</f>
        <v>No</v>
      </c>
      <c r="J1849" s="35" t="str">
        <f>VLOOKUP(A1849,'Medical Examinations'!A1847:M4189,9,FALSE)</f>
        <v>OBESITY</v>
      </c>
      <c r="K1849" s="35" t="str">
        <f>VLOOKUP(A1849,'Medical Examinations'!A1847:M4189,10,FALSE)</f>
        <v>NORMAL</v>
      </c>
      <c r="L1849" s="47">
        <f>VLOOKUP(A1849,'Hospitalisation Details'!A848:M3190,12,FALSE)</f>
        <v>34513</v>
      </c>
      <c r="M1849" s="34">
        <f>VLOOKUP(A734,'Hospitalisation Details'!A732:M3074,6,FALSE)</f>
        <v>13887.2</v>
      </c>
      <c r="N1849" s="35" t="str">
        <f>VLOOKUP(A838,'Hospitalisation Details'!A836:M3178,7,FALSE)</f>
        <v>tier - 3</v>
      </c>
      <c r="O1849" s="35" t="str">
        <f>VLOOKUP(A850,'Hospitalisation Details'!A848:M3190,8,FALSE)</f>
        <v>tier - 1</v>
      </c>
      <c r="P1849" s="35" t="str">
        <f>VLOOKUP(A850,'Hospitalisation Details'!A848:M3190,9,FALSE)</f>
        <v>R1012</v>
      </c>
      <c r="Q1849" s="35">
        <f ca="1">VLOOKUP(A1849,'Hospitalisation Details'!A848:M3190,13,FALSE)</f>
        <v>30</v>
      </c>
      <c r="R1849" s="32"/>
    </row>
    <row r="1850" spans="1:18" ht="15.75" x14ac:dyDescent="0.25">
      <c r="A1850" s="42" t="s">
        <v>512</v>
      </c>
      <c r="B1850" s="35" t="str">
        <f>VLOOKUP(A1850,'Customer Names'!A1847:D4182,3,FALSE)</f>
        <v>Schneider</v>
      </c>
      <c r="C1850" s="35">
        <f>VLOOKUP(A1850,'Medical Examinations'!A1848:M4190,2,FALSE)</f>
        <v>26.885000000000002</v>
      </c>
      <c r="D1850" s="35">
        <f>VLOOKUP(A1850,'Medical Examinations'!A1848:M4190,3,FALSE)</f>
        <v>5.86</v>
      </c>
      <c r="E1850" s="35" t="str">
        <f>VLOOKUP(A1850,'Medical Examinations'!A1848:M4190,4,FALSE)</f>
        <v>No</v>
      </c>
      <c r="F1850" s="35" t="str">
        <f>VLOOKUP(A1850,'Medical Examinations'!A1848:M4190,5,FALSE)</f>
        <v>No</v>
      </c>
      <c r="G1850" s="35" t="str">
        <f>VLOOKUP(A1850,'Medical Examinations'!A1848:M4190,6,FALSE)</f>
        <v>No</v>
      </c>
      <c r="H1850" s="35">
        <f>VLOOKUP(A1850,'Medical Examinations'!$A$2:$M$2344,7,FALSE)</f>
        <v>0</v>
      </c>
      <c r="I1850" s="35" t="str">
        <f>VLOOKUP(A1850,'Medical Examinations'!A1848:M4190,8,FALSE)</f>
        <v>No</v>
      </c>
      <c r="J1850" s="35" t="str">
        <f>VLOOKUP(A1850,'Medical Examinations'!A1848:M4190,9,FALSE)</f>
        <v>OVERWEIGHT</v>
      </c>
      <c r="K1850" s="35" t="str">
        <f>VLOOKUP(A1850,'Medical Examinations'!A1848:M4190,10,FALSE)</f>
        <v>PREDIABETES</v>
      </c>
      <c r="L1850" s="47">
        <f>VLOOKUP(A1850,'Hospitalisation Details'!A849:M3191,12,FALSE)</f>
        <v>33484</v>
      </c>
      <c r="M1850" s="34">
        <f>VLOOKUP(A735,'Hospitalisation Details'!A733:M3075,6,FALSE)</f>
        <v>13886.4</v>
      </c>
      <c r="N1850" s="35" t="str">
        <f>VLOOKUP(A839,'Hospitalisation Details'!A837:M3179,7,FALSE)</f>
        <v>tier - 3</v>
      </c>
      <c r="O1850" s="35" t="str">
        <f>VLOOKUP(A851,'Hospitalisation Details'!A849:M3191,8,FALSE)</f>
        <v>tier - 1</v>
      </c>
      <c r="P1850" s="35" t="str">
        <f>VLOOKUP(A851,'Hospitalisation Details'!A849:M3191,9,FALSE)</f>
        <v>R1012</v>
      </c>
      <c r="Q1850" s="35">
        <f ca="1">VLOOKUP(A1850,'Hospitalisation Details'!A849:M3191,13,FALSE)</f>
        <v>33</v>
      </c>
      <c r="R1850" s="32"/>
    </row>
    <row r="1851" spans="1:18" ht="15.75" x14ac:dyDescent="0.25">
      <c r="A1851" s="43" t="s">
        <v>511</v>
      </c>
      <c r="B1851" s="35" t="str">
        <f>VLOOKUP(A1851,'Customer Names'!A1848:D4183,3,FALSE)</f>
        <v>Loreto</v>
      </c>
      <c r="C1851" s="35">
        <f>VLOOKUP(A1851,'Medical Examinations'!A1849:M4191,2,FALSE)</f>
        <v>29.26</v>
      </c>
      <c r="D1851" s="35">
        <f>VLOOKUP(A1851,'Medical Examinations'!A1849:M4191,3,FALSE)</f>
        <v>4.4400000000000004</v>
      </c>
      <c r="E1851" s="35" t="str">
        <f>VLOOKUP(A1851,'Medical Examinations'!A1849:M4191,4,FALSE)</f>
        <v>No</v>
      </c>
      <c r="F1851" s="35" t="str">
        <f>VLOOKUP(A1851,'Medical Examinations'!A1849:M4191,5,FALSE)</f>
        <v>No</v>
      </c>
      <c r="G1851" s="35" t="str">
        <f>VLOOKUP(A1851,'Medical Examinations'!A1849:M4191,6,FALSE)</f>
        <v>No</v>
      </c>
      <c r="H1851" s="35">
        <f>VLOOKUP(A1851,'Medical Examinations'!$A$2:$M$2344,7,FALSE)</f>
        <v>0</v>
      </c>
      <c r="I1851" s="35" t="str">
        <f>VLOOKUP(A1851,'Medical Examinations'!A1849:M4191,8,FALSE)</f>
        <v>No</v>
      </c>
      <c r="J1851" s="35" t="str">
        <f>VLOOKUP(A1851,'Medical Examinations'!A1849:M4191,9,FALSE)</f>
        <v>OVERWEIGHT</v>
      </c>
      <c r="K1851" s="35" t="str">
        <f>VLOOKUP(A1851,'Medical Examinations'!A1849:M4191,10,FALSE)</f>
        <v>NORMAL</v>
      </c>
      <c r="L1851" s="47">
        <f>VLOOKUP(A1851,'Hospitalisation Details'!A850:M3192,12,FALSE)</f>
        <v>34631</v>
      </c>
      <c r="M1851" s="34">
        <f>VLOOKUP(A736,'Hospitalisation Details'!A734:M3076,6,FALSE)</f>
        <v>13880.95</v>
      </c>
      <c r="N1851" s="35" t="str">
        <f>VLOOKUP(A840,'Hospitalisation Details'!A838:M3180,7,FALSE)</f>
        <v>tier - 3</v>
      </c>
      <c r="O1851" s="35" t="str">
        <f>VLOOKUP(A852,'Hospitalisation Details'!A850:M3192,8,FALSE)</f>
        <v>tier - 3</v>
      </c>
      <c r="P1851" s="35" t="str">
        <f>VLOOKUP(A852,'Hospitalisation Details'!A850:M3192,9,FALSE)</f>
        <v>R1012</v>
      </c>
      <c r="Q1851" s="35">
        <f ca="1">VLOOKUP(A1851,'Hospitalisation Details'!A850:M3192,13,FALSE)</f>
        <v>30</v>
      </c>
      <c r="R1851" s="32"/>
    </row>
    <row r="1852" spans="1:18" ht="15.75" x14ac:dyDescent="0.25">
      <c r="A1852" s="42" t="s">
        <v>510</v>
      </c>
      <c r="B1852" s="35" t="str">
        <f>VLOOKUP(A1852,'Customer Names'!A1849:D4184,3,FALSE)</f>
        <v>Callahan</v>
      </c>
      <c r="C1852" s="35">
        <f>VLOOKUP(A1852,'Medical Examinations'!A1850:M4192,2,FALSE)</f>
        <v>26.98</v>
      </c>
      <c r="D1852" s="35">
        <f>VLOOKUP(A1852,'Medical Examinations'!A1850:M4192,3,FALSE)</f>
        <v>4.41</v>
      </c>
      <c r="E1852" s="35" t="str">
        <f>VLOOKUP(A1852,'Medical Examinations'!A1850:M4192,4,FALSE)</f>
        <v>No</v>
      </c>
      <c r="F1852" s="35" t="str">
        <f>VLOOKUP(A1852,'Medical Examinations'!A1850:M4192,5,FALSE)</f>
        <v>No</v>
      </c>
      <c r="G1852" s="35" t="str">
        <f>VLOOKUP(A1852,'Medical Examinations'!A1850:M4192,6,FALSE)</f>
        <v>No</v>
      </c>
      <c r="H1852" s="35">
        <f>VLOOKUP(A1852,'Medical Examinations'!$A$2:$M$2344,7,FALSE)</f>
        <v>0</v>
      </c>
      <c r="I1852" s="35" t="str">
        <f>VLOOKUP(A1852,'Medical Examinations'!A1850:M4192,8,FALSE)</f>
        <v>No</v>
      </c>
      <c r="J1852" s="35" t="str">
        <f>VLOOKUP(A1852,'Medical Examinations'!A1850:M4192,9,FALSE)</f>
        <v>OVERWEIGHT</v>
      </c>
      <c r="K1852" s="35" t="str">
        <f>VLOOKUP(A1852,'Medical Examinations'!A1850:M4192,10,FALSE)</f>
        <v>NORMAL</v>
      </c>
      <c r="L1852" s="47">
        <f>VLOOKUP(A1852,'Hospitalisation Details'!A851:M3193,12,FALSE)</f>
        <v>34615</v>
      </c>
      <c r="M1852" s="34">
        <f>VLOOKUP(A737,'Hospitalisation Details'!A735:M3077,6,FALSE)</f>
        <v>13874.89</v>
      </c>
      <c r="N1852" s="35" t="str">
        <f>VLOOKUP(A841,'Hospitalisation Details'!A839:M3181,7,FALSE)</f>
        <v>tier - 3</v>
      </c>
      <c r="O1852" s="35" t="str">
        <f>VLOOKUP(A853,'Hospitalisation Details'!A851:M3193,8,FALSE)</f>
        <v>tier - 1</v>
      </c>
      <c r="P1852" s="35" t="str">
        <f>VLOOKUP(A853,'Hospitalisation Details'!A851:M3193,9,FALSE)</f>
        <v>R1023</v>
      </c>
      <c r="Q1852" s="35">
        <f ca="1">VLOOKUP(A1852,'Hospitalisation Details'!A851:M3193,13,FALSE)</f>
        <v>30</v>
      </c>
      <c r="R1852" s="32"/>
    </row>
    <row r="1853" spans="1:18" ht="15.75" x14ac:dyDescent="0.25">
      <c r="A1853" s="43" t="s">
        <v>509</v>
      </c>
      <c r="B1853" s="35" t="str">
        <f>VLOOKUP(A1853,'Customer Names'!A1850:D4185,3,FALSE)</f>
        <v>Timko</v>
      </c>
      <c r="C1853" s="35">
        <f>VLOOKUP(A1853,'Medical Examinations'!A1851:M4193,2,FALSE)</f>
        <v>32.11</v>
      </c>
      <c r="D1853" s="35">
        <f>VLOOKUP(A1853,'Medical Examinations'!A1851:M4193,3,FALSE)</f>
        <v>5.19</v>
      </c>
      <c r="E1853" s="35" t="str">
        <f>VLOOKUP(A1853,'Medical Examinations'!A1851:M4193,4,FALSE)</f>
        <v>No</v>
      </c>
      <c r="F1853" s="35" t="str">
        <f>VLOOKUP(A1853,'Medical Examinations'!A1851:M4193,5,FALSE)</f>
        <v>No</v>
      </c>
      <c r="G1853" s="35" t="str">
        <f>VLOOKUP(A1853,'Medical Examinations'!A1851:M4193,6,FALSE)</f>
        <v>Yes</v>
      </c>
      <c r="H1853" s="35">
        <f>VLOOKUP(A1853,'Medical Examinations'!$A$2:$M$2344,7,FALSE)</f>
        <v>1</v>
      </c>
      <c r="I1853" s="35" t="str">
        <f>VLOOKUP(A1853,'Medical Examinations'!A1851:M4193,8,FALSE)</f>
        <v>No</v>
      </c>
      <c r="J1853" s="35" t="str">
        <f>VLOOKUP(A1853,'Medical Examinations'!A1851:M4193,9,FALSE)</f>
        <v>OBESITY</v>
      </c>
      <c r="K1853" s="35" t="str">
        <f>VLOOKUP(A1853,'Medical Examinations'!A1851:M4193,10,FALSE)</f>
        <v>NORMAL</v>
      </c>
      <c r="L1853" s="47">
        <f>VLOOKUP(A1853,'Hospitalisation Details'!A852:M3194,12,FALSE)</f>
        <v>34326</v>
      </c>
      <c r="M1853" s="34">
        <f>VLOOKUP(A738,'Hospitalisation Details'!A736:M3078,6,FALSE)</f>
        <v>13844.8</v>
      </c>
      <c r="N1853" s="35" t="str">
        <f>VLOOKUP(A842,'Hospitalisation Details'!A840:M3182,7,FALSE)</f>
        <v>tier - 3</v>
      </c>
      <c r="O1853" s="35" t="str">
        <f>VLOOKUP(A854,'Hospitalisation Details'!A852:M3194,8,FALSE)</f>
        <v>tier - 2</v>
      </c>
      <c r="P1853" s="35" t="str">
        <f>VLOOKUP(A854,'Hospitalisation Details'!A852:M3194,9,FALSE)</f>
        <v>R1013</v>
      </c>
      <c r="Q1853" s="35">
        <f ca="1">VLOOKUP(A1853,'Hospitalisation Details'!A852:M3194,13,FALSE)</f>
        <v>31</v>
      </c>
      <c r="R1853" s="32"/>
    </row>
    <row r="1854" spans="1:18" ht="15.75" x14ac:dyDescent="0.25">
      <c r="A1854" s="42" t="s">
        <v>508</v>
      </c>
      <c r="B1854" s="35" t="str">
        <f>VLOOKUP(A1854,'Customer Names'!A1851:D4186,3,FALSE)</f>
        <v>Achatz</v>
      </c>
      <c r="C1854" s="35">
        <f>VLOOKUP(A1854,'Medical Examinations'!A1852:M4194,2,FALSE)</f>
        <v>31.73</v>
      </c>
      <c r="D1854" s="35">
        <f>VLOOKUP(A1854,'Medical Examinations'!A1852:M4194,3,FALSE)</f>
        <v>5.16</v>
      </c>
      <c r="E1854" s="35" t="str">
        <f>VLOOKUP(A1854,'Medical Examinations'!A1852:M4194,4,FALSE)</f>
        <v>No</v>
      </c>
      <c r="F1854" s="35" t="str">
        <f>VLOOKUP(A1854,'Medical Examinations'!A1852:M4194,5,FALSE)</f>
        <v>No</v>
      </c>
      <c r="G1854" s="35" t="str">
        <f>VLOOKUP(A1854,'Medical Examinations'!A1852:M4194,6,FALSE)</f>
        <v>Yes</v>
      </c>
      <c r="H1854" s="35">
        <f>VLOOKUP(A1854,'Medical Examinations'!$A$2:$M$2344,7,FALSE)</f>
        <v>1</v>
      </c>
      <c r="I1854" s="35" t="str">
        <f>VLOOKUP(A1854,'Medical Examinations'!A1852:M4194,8,FALSE)</f>
        <v>No</v>
      </c>
      <c r="J1854" s="35" t="str">
        <f>VLOOKUP(A1854,'Medical Examinations'!A1852:M4194,9,FALSE)</f>
        <v>OBESITY</v>
      </c>
      <c r="K1854" s="35" t="str">
        <f>VLOOKUP(A1854,'Medical Examinations'!A1852:M4194,10,FALSE)</f>
        <v>NORMAL</v>
      </c>
      <c r="L1854" s="47">
        <f>VLOOKUP(A1854,'Hospitalisation Details'!A853:M3195,12,FALSE)</f>
        <v>34216</v>
      </c>
      <c r="M1854" s="34">
        <f>VLOOKUP(A739,'Hospitalisation Details'!A737:M3079,6,FALSE)</f>
        <v>13844.51</v>
      </c>
      <c r="N1854" s="35" t="str">
        <f>VLOOKUP(A843,'Hospitalisation Details'!A841:M3183,7,FALSE)</f>
        <v>tier - 3</v>
      </c>
      <c r="O1854" s="35" t="str">
        <f>VLOOKUP(A855,'Hospitalisation Details'!A853:M3195,8,FALSE)</f>
        <v>tier - 1</v>
      </c>
      <c r="P1854" s="35" t="str">
        <f>VLOOKUP(A855,'Hospitalisation Details'!A853:M3195,9,FALSE)</f>
        <v>R1025</v>
      </c>
      <c r="Q1854" s="35">
        <f ca="1">VLOOKUP(A1854,'Hospitalisation Details'!A853:M3195,13,FALSE)</f>
        <v>31</v>
      </c>
      <c r="R1854" s="32"/>
    </row>
    <row r="1855" spans="1:18" ht="15.75" x14ac:dyDescent="0.25">
      <c r="A1855" s="43" t="s">
        <v>507</v>
      </c>
      <c r="B1855" s="35" t="str">
        <f>VLOOKUP(A1855,'Customer Names'!A1852:D4187,3,FALSE)</f>
        <v>Horwitz</v>
      </c>
      <c r="C1855" s="35">
        <f>VLOOKUP(A1855,'Medical Examinations'!A1853:M4195,2,FALSE)</f>
        <v>22.515000000000001</v>
      </c>
      <c r="D1855" s="35">
        <f>VLOOKUP(A1855,'Medical Examinations'!A1853:M4195,3,FALSE)</f>
        <v>4.24</v>
      </c>
      <c r="E1855" s="35" t="str">
        <f>VLOOKUP(A1855,'Medical Examinations'!A1853:M4195,4,FALSE)</f>
        <v>No</v>
      </c>
      <c r="F1855" s="35" t="str">
        <f>VLOOKUP(A1855,'Medical Examinations'!A1853:M4195,5,FALSE)</f>
        <v>No</v>
      </c>
      <c r="G1855" s="35" t="str">
        <f>VLOOKUP(A1855,'Medical Examinations'!A1853:M4195,6,FALSE)</f>
        <v>No</v>
      </c>
      <c r="H1855" s="35">
        <f>VLOOKUP(A1855,'Medical Examinations'!$A$2:$M$2344,7,FALSE)</f>
        <v>0</v>
      </c>
      <c r="I1855" s="35" t="str">
        <f>VLOOKUP(A1855,'Medical Examinations'!A1853:M4195,8,FALSE)</f>
        <v>No</v>
      </c>
      <c r="J1855" s="35" t="str">
        <f>VLOOKUP(A1855,'Medical Examinations'!A1853:M4195,9,FALSE)</f>
        <v>NORMAL WEIGHT</v>
      </c>
      <c r="K1855" s="35" t="str">
        <f>VLOOKUP(A1855,'Medical Examinations'!A1853:M4195,10,FALSE)</f>
        <v>NORMAL</v>
      </c>
      <c r="L1855" s="47">
        <f>VLOOKUP(A1855,'Hospitalisation Details'!A854:M3196,12,FALSE)</f>
        <v>34697</v>
      </c>
      <c r="M1855" s="34">
        <f>VLOOKUP(A740,'Hospitalisation Details'!A738:M3080,6,FALSE)</f>
        <v>13831.12</v>
      </c>
      <c r="N1855" s="35" t="str">
        <f>VLOOKUP(A844,'Hospitalisation Details'!A842:M3184,7,FALSE)</f>
        <v>tier - 3</v>
      </c>
      <c r="O1855" s="35" t="str">
        <f>VLOOKUP(A856,'Hospitalisation Details'!A854:M3196,8,FALSE)</f>
        <v>tier - 1</v>
      </c>
      <c r="P1855" s="35" t="str">
        <f>VLOOKUP(A856,'Hospitalisation Details'!A854:M3196,9,FALSE)</f>
        <v>R1011</v>
      </c>
      <c r="Q1855" s="35">
        <f ca="1">VLOOKUP(A1855,'Hospitalisation Details'!A854:M3196,13,FALSE)</f>
        <v>30</v>
      </c>
      <c r="R1855" s="32"/>
    </row>
    <row r="1856" spans="1:18" ht="15.75" x14ac:dyDescent="0.25">
      <c r="A1856" s="42" t="s">
        <v>505</v>
      </c>
      <c r="B1856" s="35" t="str">
        <f>VLOOKUP(A1856,'Customer Names'!A1853:D4188,3,FALSE)</f>
        <v>Gordyan</v>
      </c>
      <c r="C1856" s="35">
        <f>VLOOKUP(A1856,'Medical Examinations'!A1854:M4196,2,FALSE)</f>
        <v>25.9</v>
      </c>
      <c r="D1856" s="35">
        <f>VLOOKUP(A1856,'Medical Examinations'!A1854:M4196,3,FALSE)</f>
        <v>5.45</v>
      </c>
      <c r="E1856" s="35" t="str">
        <f>VLOOKUP(A1856,'Medical Examinations'!A1854:M4196,4,FALSE)</f>
        <v>No</v>
      </c>
      <c r="F1856" s="35" t="str">
        <f>VLOOKUP(A1856,'Medical Examinations'!A1854:M4196,5,FALSE)</f>
        <v>No</v>
      </c>
      <c r="G1856" s="35" t="str">
        <f>VLOOKUP(A1856,'Medical Examinations'!A1854:M4196,6,FALSE)</f>
        <v>No</v>
      </c>
      <c r="H1856" s="35">
        <f>VLOOKUP(A1856,'Medical Examinations'!$A$2:$M$2344,7,FALSE)</f>
        <v>1</v>
      </c>
      <c r="I1856" s="35" t="str">
        <f>VLOOKUP(A1856,'Medical Examinations'!A1854:M4196,8,FALSE)</f>
        <v>No</v>
      </c>
      <c r="J1856" s="35" t="str">
        <f>VLOOKUP(A1856,'Medical Examinations'!A1854:M4196,9,FALSE)</f>
        <v>OVERWEIGHT</v>
      </c>
      <c r="K1856" s="35" t="str">
        <f>VLOOKUP(A1856,'Medical Examinations'!A1854:M4196,10,FALSE)</f>
        <v>NORMAL</v>
      </c>
      <c r="L1856" s="47">
        <f>VLOOKUP(A1856,'Hospitalisation Details'!A855:M3197,12,FALSE)</f>
        <v>33831</v>
      </c>
      <c r="M1856" s="34">
        <f>VLOOKUP(A741,'Hospitalisation Details'!A739:M3081,6,FALSE)</f>
        <v>13822.8</v>
      </c>
      <c r="N1856" s="35" t="str">
        <f>VLOOKUP(A845,'Hospitalisation Details'!A843:M3185,7,FALSE)</f>
        <v>tier - 3</v>
      </c>
      <c r="O1856" s="35" t="str">
        <f>VLOOKUP(A857,'Hospitalisation Details'!A855:M3197,8,FALSE)</f>
        <v>tier - 3</v>
      </c>
      <c r="P1856" s="35" t="str">
        <f>VLOOKUP(A857,'Hospitalisation Details'!A855:M3197,9,FALSE)</f>
        <v>R1013</v>
      </c>
      <c r="Q1856" s="35">
        <f ca="1">VLOOKUP(A1856,'Hospitalisation Details'!A855:M3197,13,FALSE)</f>
        <v>32</v>
      </c>
      <c r="R1856" s="32"/>
    </row>
    <row r="1857" spans="1:18" ht="15.75" x14ac:dyDescent="0.25">
      <c r="A1857" s="43" t="s">
        <v>504</v>
      </c>
      <c r="B1857" s="35" t="str">
        <f>VLOOKUP(A1857,'Customer Names'!A1854:D4189,3,FALSE)</f>
        <v>Hetherington</v>
      </c>
      <c r="C1857" s="35">
        <f>VLOOKUP(A1857,'Medical Examinations'!A1855:M4197,2,FALSE)</f>
        <v>27.72</v>
      </c>
      <c r="D1857" s="35">
        <f>VLOOKUP(A1857,'Medical Examinations'!A1855:M4197,3,FALSE)</f>
        <v>5.03</v>
      </c>
      <c r="E1857" s="35" t="str">
        <f>VLOOKUP(A1857,'Medical Examinations'!A1855:M4197,4,FALSE)</f>
        <v>yes</v>
      </c>
      <c r="F1857" s="35" t="str">
        <f>VLOOKUP(A1857,'Medical Examinations'!A1855:M4197,5,FALSE)</f>
        <v>No</v>
      </c>
      <c r="G1857" s="35" t="str">
        <f>VLOOKUP(A1857,'Medical Examinations'!A1855:M4197,6,FALSE)</f>
        <v>No</v>
      </c>
      <c r="H1857" s="35">
        <f>VLOOKUP(A1857,'Medical Examinations'!$A$2:$M$2344,7,FALSE)</f>
        <v>1</v>
      </c>
      <c r="I1857" s="35" t="str">
        <f>VLOOKUP(A1857,'Medical Examinations'!A1855:M4197,8,FALSE)</f>
        <v>No</v>
      </c>
      <c r="J1857" s="35" t="str">
        <f>VLOOKUP(A1857,'Medical Examinations'!A1855:M4197,9,FALSE)</f>
        <v>OVERWEIGHT</v>
      </c>
      <c r="K1857" s="35" t="str">
        <f>VLOOKUP(A1857,'Medical Examinations'!A1855:M4197,10,FALSE)</f>
        <v>NORMAL</v>
      </c>
      <c r="L1857" s="47">
        <f>VLOOKUP(A1857,'Hospitalisation Details'!A856:M3198,12,FALSE)</f>
        <v>32402</v>
      </c>
      <c r="M1857" s="34">
        <f>VLOOKUP(A742,'Hospitalisation Details'!A740:M3082,6,FALSE)</f>
        <v>13819.49</v>
      </c>
      <c r="N1857" s="35" t="str">
        <f>VLOOKUP(A846,'Hospitalisation Details'!A844:M3186,7,FALSE)</f>
        <v>tier - 3</v>
      </c>
      <c r="O1857" s="35" t="str">
        <f>VLOOKUP(A858,'Hospitalisation Details'!A856:M3198,8,FALSE)</f>
        <v>tier - 3</v>
      </c>
      <c r="P1857" s="35" t="str">
        <f>VLOOKUP(A858,'Hospitalisation Details'!A856:M3198,9,FALSE)</f>
        <v>R1012</v>
      </c>
      <c r="Q1857" s="35">
        <f ca="1">VLOOKUP(A1857,'Hospitalisation Details'!A856:M3198,13,FALSE)</f>
        <v>36</v>
      </c>
      <c r="R1857" s="32"/>
    </row>
    <row r="1858" spans="1:18" ht="15.75" x14ac:dyDescent="0.25">
      <c r="A1858" s="42" t="s">
        <v>503</v>
      </c>
      <c r="B1858" s="35" t="str">
        <f>VLOOKUP(A1858,'Customer Names'!A1855:D4190,3,FALSE)</f>
        <v>Thompson</v>
      </c>
      <c r="C1858" s="35">
        <f>VLOOKUP(A1858,'Medical Examinations'!A1856:M4198,2,FALSE)</f>
        <v>31.5</v>
      </c>
      <c r="D1858" s="35">
        <f>VLOOKUP(A1858,'Medical Examinations'!A1856:M4198,3,FALSE)</f>
        <v>9.6199999999999992</v>
      </c>
      <c r="E1858" s="35" t="str">
        <f>VLOOKUP(A1858,'Medical Examinations'!A1856:M4198,4,FALSE)</f>
        <v>yes</v>
      </c>
      <c r="F1858" s="35" t="str">
        <f>VLOOKUP(A1858,'Medical Examinations'!A1856:M4198,5,FALSE)</f>
        <v>No</v>
      </c>
      <c r="G1858" s="35" t="str">
        <f>VLOOKUP(A1858,'Medical Examinations'!A1856:M4198,6,FALSE)</f>
        <v>No</v>
      </c>
      <c r="H1858" s="35">
        <f>VLOOKUP(A1858,'Medical Examinations'!$A$2:$M$2344,7,FALSE)</f>
        <v>1</v>
      </c>
      <c r="I1858" s="35" t="str">
        <f>VLOOKUP(A1858,'Medical Examinations'!A1856:M4198,8,FALSE)</f>
        <v>No</v>
      </c>
      <c r="J1858" s="35" t="str">
        <f>VLOOKUP(A1858,'Medical Examinations'!A1856:M4198,9,FALSE)</f>
        <v>OBESITY</v>
      </c>
      <c r="K1858" s="35" t="str">
        <f>VLOOKUP(A1858,'Medical Examinations'!A1856:M4198,10,FALSE)</f>
        <v>DIABETES</v>
      </c>
      <c r="L1858" s="47">
        <f>VLOOKUP(A1858,'Hospitalisation Details'!A857:M3199,12,FALSE)</f>
        <v>31606</v>
      </c>
      <c r="M1858" s="34">
        <f>VLOOKUP(A743,'Hospitalisation Details'!A741:M3083,6,FALSE)</f>
        <v>13801.61</v>
      </c>
      <c r="N1858" s="35" t="str">
        <f>VLOOKUP(A847,'Hospitalisation Details'!A845:M3187,7,FALSE)</f>
        <v>tier - 3</v>
      </c>
      <c r="O1858" s="35" t="str">
        <f>VLOOKUP(A859,'Hospitalisation Details'!A857:M3199,8,FALSE)</f>
        <v>tier - 2</v>
      </c>
      <c r="P1858" s="35" t="str">
        <f>VLOOKUP(A859,'Hospitalisation Details'!A857:M3199,9,FALSE)</f>
        <v>R1012</v>
      </c>
      <c r="Q1858" s="35">
        <f ca="1">VLOOKUP(A1858,'Hospitalisation Details'!A857:M3199,13,FALSE)</f>
        <v>38</v>
      </c>
      <c r="R1858" s="32"/>
    </row>
    <row r="1859" spans="1:18" ht="15.75" x14ac:dyDescent="0.25">
      <c r="A1859" s="43" t="s">
        <v>502</v>
      </c>
      <c r="B1859" s="35" t="str">
        <f>VLOOKUP(A1859,'Customer Names'!A1856:D4191,3,FALSE)</f>
        <v>Battoo</v>
      </c>
      <c r="C1859" s="35">
        <f>VLOOKUP(A1859,'Medical Examinations'!A1857:M4199,2,FALSE)</f>
        <v>29.7</v>
      </c>
      <c r="D1859" s="35">
        <f>VLOOKUP(A1859,'Medical Examinations'!A1857:M4199,3,FALSE)</f>
        <v>6.77</v>
      </c>
      <c r="E1859" s="35" t="str">
        <f>VLOOKUP(A1859,'Medical Examinations'!A1857:M4199,4,FALSE)</f>
        <v>yes</v>
      </c>
      <c r="F1859" s="35" t="str">
        <f>VLOOKUP(A1859,'Medical Examinations'!A1857:M4199,5,FALSE)</f>
        <v>No</v>
      </c>
      <c r="G1859" s="35" t="str">
        <f>VLOOKUP(A1859,'Medical Examinations'!A1857:M4199,6,FALSE)</f>
        <v>No</v>
      </c>
      <c r="H1859" s="35">
        <f>VLOOKUP(A1859,'Medical Examinations'!$A$2:$M$2344,7,FALSE)</f>
        <v>1</v>
      </c>
      <c r="I1859" s="35" t="str">
        <f>VLOOKUP(A1859,'Medical Examinations'!A1857:M4199,8,FALSE)</f>
        <v>No</v>
      </c>
      <c r="J1859" s="35" t="str">
        <f>VLOOKUP(A1859,'Medical Examinations'!A1857:M4199,9,FALSE)</f>
        <v>OVERWEIGHT</v>
      </c>
      <c r="K1859" s="35" t="str">
        <f>VLOOKUP(A1859,'Medical Examinations'!A1857:M4199,10,FALSE)</f>
        <v>DIABETES</v>
      </c>
      <c r="L1859" s="47">
        <f>VLOOKUP(A1859,'Hospitalisation Details'!A858:M3200,12,FALSE)</f>
        <v>31635</v>
      </c>
      <c r="M1859" s="34">
        <f>VLOOKUP(A744,'Hospitalisation Details'!A742:M3084,6,FALSE)</f>
        <v>13770.1</v>
      </c>
      <c r="N1859" s="35" t="str">
        <f>VLOOKUP(A848,'Hospitalisation Details'!A846:M3188,7,FALSE)</f>
        <v>tier - 3</v>
      </c>
      <c r="O1859" s="35" t="str">
        <f>VLOOKUP(A860,'Hospitalisation Details'!A858:M3200,8,FALSE)</f>
        <v>tier - 3</v>
      </c>
      <c r="P1859" s="35" t="str">
        <f>VLOOKUP(A860,'Hospitalisation Details'!A858:M3200,9,FALSE)</f>
        <v>R1012</v>
      </c>
      <c r="Q1859" s="35">
        <f ca="1">VLOOKUP(A1859,'Hospitalisation Details'!A858:M3200,13,FALSE)</f>
        <v>38</v>
      </c>
      <c r="R1859" s="32"/>
    </row>
    <row r="1860" spans="1:18" ht="15.75" x14ac:dyDescent="0.25">
      <c r="A1860" s="42" t="s">
        <v>501</v>
      </c>
      <c r="B1860" s="35" t="str">
        <f>VLOOKUP(A1860,'Customer Names'!A1857:D4192,3,FALSE)</f>
        <v>Barker</v>
      </c>
      <c r="C1860" s="35">
        <f>VLOOKUP(A1860,'Medical Examinations'!A1858:M4200,2,FALSE)</f>
        <v>21.26</v>
      </c>
      <c r="D1860" s="35">
        <f>VLOOKUP(A1860,'Medical Examinations'!A1858:M4200,3,FALSE)</f>
        <v>5.36</v>
      </c>
      <c r="E1860" s="35" t="str">
        <f>VLOOKUP(A1860,'Medical Examinations'!A1858:M4200,4,FALSE)</f>
        <v>yes</v>
      </c>
      <c r="F1860" s="35" t="str">
        <f>VLOOKUP(A1860,'Medical Examinations'!A1858:M4200,5,FALSE)</f>
        <v>No</v>
      </c>
      <c r="G1860" s="35" t="str">
        <f>VLOOKUP(A1860,'Medical Examinations'!A1858:M4200,6,FALSE)</f>
        <v>No</v>
      </c>
      <c r="H1860" s="35">
        <f>VLOOKUP(A1860,'Medical Examinations'!$A$2:$M$2344,7,FALSE)</f>
        <v>1</v>
      </c>
      <c r="I1860" s="35" t="str">
        <f>VLOOKUP(A1860,'Medical Examinations'!A1858:M4200,8,FALSE)</f>
        <v>No</v>
      </c>
      <c r="J1860" s="35" t="str">
        <f>VLOOKUP(A1860,'Medical Examinations'!A1858:M4200,9,FALSE)</f>
        <v>NORMAL WEIGHT</v>
      </c>
      <c r="K1860" s="35" t="str">
        <f>VLOOKUP(A1860,'Medical Examinations'!A1858:M4200,10,FALSE)</f>
        <v>NORMAL</v>
      </c>
      <c r="L1860" s="47">
        <f>VLOOKUP(A1860,'Hospitalisation Details'!A859:M3201,12,FALSE)</f>
        <v>32342</v>
      </c>
      <c r="M1860" s="34">
        <f>VLOOKUP(A745,'Hospitalisation Details'!A743:M3085,6,FALSE)</f>
        <v>13747.87</v>
      </c>
      <c r="N1860" s="35" t="str">
        <f>VLOOKUP(A849,'Hospitalisation Details'!A847:M3189,7,FALSE)</f>
        <v>tier - 3</v>
      </c>
      <c r="O1860" s="35" t="str">
        <f>VLOOKUP(A861,'Hospitalisation Details'!A859:M3201,8,FALSE)</f>
        <v>tier - 3</v>
      </c>
      <c r="P1860" s="35" t="str">
        <f>VLOOKUP(A861,'Hospitalisation Details'!A859:M3201,9,FALSE)</f>
        <v>R1013</v>
      </c>
      <c r="Q1860" s="35">
        <f ca="1">VLOOKUP(A1860,'Hospitalisation Details'!A859:M3201,13,FALSE)</f>
        <v>36</v>
      </c>
      <c r="R1860" s="32"/>
    </row>
    <row r="1861" spans="1:18" ht="15.75" x14ac:dyDescent="0.25">
      <c r="A1861" s="43" t="s">
        <v>500</v>
      </c>
      <c r="B1861" s="35" t="str">
        <f>VLOOKUP(A1861,'Customer Names'!A1858:D4193,3,FALSE)</f>
        <v>Saarnilehto</v>
      </c>
      <c r="C1861" s="35">
        <f>VLOOKUP(A1861,'Medical Examinations'!A1859:M4201,2,FALSE)</f>
        <v>17.09</v>
      </c>
      <c r="D1861" s="35">
        <f>VLOOKUP(A1861,'Medical Examinations'!A1859:M4201,3,FALSE)</f>
        <v>5.69</v>
      </c>
      <c r="E1861" s="35" t="str">
        <f>VLOOKUP(A1861,'Medical Examinations'!A1859:M4201,4,FALSE)</f>
        <v>No</v>
      </c>
      <c r="F1861" s="35" t="str">
        <f>VLOOKUP(A1861,'Medical Examinations'!A1859:M4201,5,FALSE)</f>
        <v>No</v>
      </c>
      <c r="G1861" s="35" t="str">
        <f>VLOOKUP(A1861,'Medical Examinations'!A1859:M4201,6,FALSE)</f>
        <v>No</v>
      </c>
      <c r="H1861" s="35">
        <f>VLOOKUP(A1861,'Medical Examinations'!$A$2:$M$2344,7,FALSE)</f>
        <v>0</v>
      </c>
      <c r="I1861" s="35" t="str">
        <f>VLOOKUP(A1861,'Medical Examinations'!A1859:M4201,8,FALSE)</f>
        <v>No</v>
      </c>
      <c r="J1861" s="35" t="str">
        <f>VLOOKUP(A1861,'Medical Examinations'!A1859:M4201,9,FALSE)</f>
        <v>UNDERWEIGHT</v>
      </c>
      <c r="K1861" s="35" t="str">
        <f>VLOOKUP(A1861,'Medical Examinations'!A1859:M4201,10,FALSE)</f>
        <v>NORMAL</v>
      </c>
      <c r="L1861" s="47">
        <f>VLOOKUP(A1861,'Hospitalisation Details'!A860:M3202,12,FALSE)</f>
        <v>30131</v>
      </c>
      <c r="M1861" s="34">
        <f>VLOOKUP(A746,'Hospitalisation Details'!A744:M3086,6,FALSE)</f>
        <v>13746.74</v>
      </c>
      <c r="N1861" s="35" t="str">
        <f>VLOOKUP(A850,'Hospitalisation Details'!A848:M3190,7,FALSE)</f>
        <v>tier - 3</v>
      </c>
      <c r="O1861" s="35" t="str">
        <f>VLOOKUP(A862,'Hospitalisation Details'!A860:M3202,8,FALSE)</f>
        <v>tier - 3</v>
      </c>
      <c r="P1861" s="35" t="str">
        <f>VLOOKUP(A862,'Hospitalisation Details'!A860:M3202,9,FALSE)</f>
        <v>R1012</v>
      </c>
      <c r="Q1861" s="35">
        <f ca="1">VLOOKUP(A1861,'Hospitalisation Details'!A860:M3202,13,FALSE)</f>
        <v>42</v>
      </c>
      <c r="R1861" s="32"/>
    </row>
    <row r="1862" spans="1:18" ht="15.75" x14ac:dyDescent="0.25">
      <c r="A1862" s="42" t="s">
        <v>499</v>
      </c>
      <c r="B1862" s="35" t="str">
        <f>VLOOKUP(A1862,'Customer Names'!A1859:D4194,3,FALSE)</f>
        <v>Morton</v>
      </c>
      <c r="C1862" s="35">
        <f>VLOOKUP(A1862,'Medical Examinations'!A1860:M4202,2,FALSE)</f>
        <v>24.3</v>
      </c>
      <c r="D1862" s="35">
        <f>VLOOKUP(A1862,'Medical Examinations'!A1860:M4202,3,FALSE)</f>
        <v>4.9000000000000004</v>
      </c>
      <c r="E1862" s="35" t="str">
        <f>VLOOKUP(A1862,'Medical Examinations'!A1860:M4202,4,FALSE)</f>
        <v>yes</v>
      </c>
      <c r="F1862" s="35" t="str">
        <f>VLOOKUP(A1862,'Medical Examinations'!A1860:M4202,5,FALSE)</f>
        <v>No</v>
      </c>
      <c r="G1862" s="35" t="str">
        <f>VLOOKUP(A1862,'Medical Examinations'!A1860:M4202,6,FALSE)</f>
        <v>Yes</v>
      </c>
      <c r="H1862" s="35">
        <f>VLOOKUP(A1862,'Medical Examinations'!$A$2:$M$2344,7,FALSE)</f>
        <v>1</v>
      </c>
      <c r="I1862" s="35" t="str">
        <f>VLOOKUP(A1862,'Medical Examinations'!A1860:M4202,8,FALSE)</f>
        <v>No</v>
      </c>
      <c r="J1862" s="35" t="str">
        <f>VLOOKUP(A1862,'Medical Examinations'!A1860:M4202,9,FALSE)</f>
        <v>NORMAL WEIGHT</v>
      </c>
      <c r="K1862" s="35" t="str">
        <f>VLOOKUP(A1862,'Medical Examinations'!A1860:M4202,10,FALSE)</f>
        <v>NORMAL</v>
      </c>
      <c r="L1862" s="47">
        <f>VLOOKUP(A1862,'Hospitalisation Details'!A861:M3203,12,FALSE)</f>
        <v>35763</v>
      </c>
      <c r="M1862" s="34">
        <f>VLOOKUP(A747,'Hospitalisation Details'!A745:M3087,6,FALSE)</f>
        <v>13726.21</v>
      </c>
      <c r="N1862" s="35" t="str">
        <f>VLOOKUP(A851,'Hospitalisation Details'!A849:M3191,7,FALSE)</f>
        <v>tier - 3</v>
      </c>
      <c r="O1862" s="35" t="str">
        <f>VLOOKUP(A863,'Hospitalisation Details'!A861:M3203,8,FALSE)</f>
        <v>tier - 1</v>
      </c>
      <c r="P1862" s="35" t="str">
        <f>VLOOKUP(A863,'Hospitalisation Details'!A861:M3203,9,FALSE)</f>
        <v>R1012</v>
      </c>
      <c r="Q1862" s="35">
        <f ca="1">VLOOKUP(A1862,'Hospitalisation Details'!A861:M3203,13,FALSE)</f>
        <v>27</v>
      </c>
      <c r="R1862" s="32"/>
    </row>
    <row r="1863" spans="1:18" ht="15.75" x14ac:dyDescent="0.25">
      <c r="A1863" s="43" t="s">
        <v>498</v>
      </c>
      <c r="B1863" s="35" t="str">
        <f>VLOOKUP(A1863,'Customer Names'!A1860:D4195,3,FALSE)</f>
        <v>Thomas</v>
      </c>
      <c r="C1863" s="35">
        <f>VLOOKUP(A1863,'Medical Examinations'!A1861:M4203,2,FALSE)</f>
        <v>29.734999999999999</v>
      </c>
      <c r="D1863" s="35">
        <f>VLOOKUP(A1863,'Medical Examinations'!A1861:M4203,3,FALSE)</f>
        <v>5.78</v>
      </c>
      <c r="E1863" s="35" t="str">
        <f>VLOOKUP(A1863,'Medical Examinations'!A1861:M4203,4,FALSE)</f>
        <v>No</v>
      </c>
      <c r="F1863" s="35" t="str">
        <f>VLOOKUP(A1863,'Medical Examinations'!A1861:M4203,5,FALSE)</f>
        <v>No</v>
      </c>
      <c r="G1863" s="35" t="str">
        <f>VLOOKUP(A1863,'Medical Examinations'!A1861:M4203,6,FALSE)</f>
        <v>No</v>
      </c>
      <c r="H1863" s="35">
        <f>VLOOKUP(A1863,'Medical Examinations'!$A$2:$M$2344,7,FALSE)</f>
        <v>0</v>
      </c>
      <c r="I1863" s="35" t="str">
        <f>VLOOKUP(A1863,'Medical Examinations'!A1861:M4203,8,FALSE)</f>
        <v>No</v>
      </c>
      <c r="J1863" s="35" t="str">
        <f>VLOOKUP(A1863,'Medical Examinations'!A1861:M4203,9,FALSE)</f>
        <v>OVERWEIGHT</v>
      </c>
      <c r="K1863" s="35" t="str">
        <f>VLOOKUP(A1863,'Medical Examinations'!A1861:M4203,10,FALSE)</f>
        <v>PREDIABETES</v>
      </c>
      <c r="L1863" s="47">
        <f>VLOOKUP(A1863,'Hospitalisation Details'!A862:M3204,12,FALSE)</f>
        <v>33113</v>
      </c>
      <c r="M1863" s="34">
        <f>VLOOKUP(A748,'Hospitalisation Details'!A746:M3088,6,FALSE)</f>
        <v>13725.47</v>
      </c>
      <c r="N1863" s="35" t="str">
        <f>VLOOKUP(A852,'Hospitalisation Details'!A850:M3192,7,FALSE)</f>
        <v>tier - 3</v>
      </c>
      <c r="O1863" s="35" t="str">
        <f>VLOOKUP(A864,'Hospitalisation Details'!A862:M3204,8,FALSE)</f>
        <v>tier - 3</v>
      </c>
      <c r="P1863" s="35" t="str">
        <f>VLOOKUP(A864,'Hospitalisation Details'!A862:M3204,9,FALSE)</f>
        <v>R1012</v>
      </c>
      <c r="Q1863" s="35">
        <f ca="1">VLOOKUP(A1863,'Hospitalisation Details'!A862:M3204,13,FALSE)</f>
        <v>34</v>
      </c>
      <c r="R1863" s="32"/>
    </row>
    <row r="1864" spans="1:18" ht="15.75" x14ac:dyDescent="0.25">
      <c r="A1864" s="42" t="s">
        <v>497</v>
      </c>
      <c r="B1864" s="35" t="str">
        <f>VLOOKUP(A1864,'Customer Names'!A1861:D4196,3,FALSE)</f>
        <v>Hillman</v>
      </c>
      <c r="C1864" s="35">
        <f>VLOOKUP(A1864,'Medical Examinations'!A1862:M4204,2,FALSE)</f>
        <v>29.26</v>
      </c>
      <c r="D1864" s="35">
        <f>VLOOKUP(A1864,'Medical Examinations'!A1862:M4204,3,FALSE)</f>
        <v>4.7</v>
      </c>
      <c r="E1864" s="35" t="str">
        <f>VLOOKUP(A1864,'Medical Examinations'!A1862:M4204,4,FALSE)</f>
        <v>No</v>
      </c>
      <c r="F1864" s="35" t="str">
        <f>VLOOKUP(A1864,'Medical Examinations'!A1862:M4204,5,FALSE)</f>
        <v>No</v>
      </c>
      <c r="G1864" s="35" t="str">
        <f>VLOOKUP(A1864,'Medical Examinations'!A1862:M4204,6,FALSE)</f>
        <v>No</v>
      </c>
      <c r="H1864" s="35">
        <f>VLOOKUP(A1864,'Medical Examinations'!$A$2:$M$2344,7,FALSE)</f>
        <v>0</v>
      </c>
      <c r="I1864" s="35" t="str">
        <f>VLOOKUP(A1864,'Medical Examinations'!A1862:M4204,8,FALSE)</f>
        <v>No</v>
      </c>
      <c r="J1864" s="35" t="str">
        <f>VLOOKUP(A1864,'Medical Examinations'!A1862:M4204,9,FALSE)</f>
        <v>OVERWEIGHT</v>
      </c>
      <c r="K1864" s="35" t="str">
        <f>VLOOKUP(A1864,'Medical Examinations'!A1862:M4204,10,FALSE)</f>
        <v>NORMAL</v>
      </c>
      <c r="L1864" s="47">
        <f>VLOOKUP(A1864,'Hospitalisation Details'!A863:M3205,12,FALSE)</f>
        <v>33494</v>
      </c>
      <c r="M1864" s="34">
        <f>VLOOKUP(A749,'Hospitalisation Details'!A747:M3089,6,FALSE)</f>
        <v>13714.55</v>
      </c>
      <c r="N1864" s="35" t="str">
        <f>VLOOKUP(A853,'Hospitalisation Details'!A851:M3193,7,FALSE)</f>
        <v>tier - 3</v>
      </c>
      <c r="O1864" s="35" t="str">
        <f>VLOOKUP(A865,'Hospitalisation Details'!A863:M3205,8,FALSE)</f>
        <v>tier - 3</v>
      </c>
      <c r="P1864" s="35" t="str">
        <f>VLOOKUP(A865,'Hospitalisation Details'!A863:M3205,9,FALSE)</f>
        <v>R1024</v>
      </c>
      <c r="Q1864" s="35">
        <f ca="1">VLOOKUP(A1864,'Hospitalisation Details'!A863:M3205,13,FALSE)</f>
        <v>33</v>
      </c>
      <c r="R1864" s="32"/>
    </row>
    <row r="1865" spans="1:18" ht="15.75" x14ac:dyDescent="0.25">
      <c r="A1865" s="43" t="s">
        <v>496</v>
      </c>
      <c r="B1865" s="35" t="str">
        <f>VLOOKUP(A1865,'Customer Names'!A1862:D4197,3,FALSE)</f>
        <v>Edwards</v>
      </c>
      <c r="C1865" s="35">
        <f>VLOOKUP(A1865,'Medical Examinations'!A1863:M4205,2,FALSE)</f>
        <v>33</v>
      </c>
      <c r="D1865" s="35">
        <f>VLOOKUP(A1865,'Medical Examinations'!A1863:M4205,3,FALSE)</f>
        <v>6.28</v>
      </c>
      <c r="E1865" s="35" t="str">
        <f>VLOOKUP(A1865,'Medical Examinations'!A1863:M4205,4,FALSE)</f>
        <v>No</v>
      </c>
      <c r="F1865" s="35" t="str">
        <f>VLOOKUP(A1865,'Medical Examinations'!A1863:M4205,5,FALSE)</f>
        <v>No</v>
      </c>
      <c r="G1865" s="35" t="str">
        <f>VLOOKUP(A1865,'Medical Examinations'!A1863:M4205,6,FALSE)</f>
        <v>No</v>
      </c>
      <c r="H1865" s="35">
        <f>VLOOKUP(A1865,'Medical Examinations'!$A$2:$M$2344,7,FALSE)</f>
        <v>0</v>
      </c>
      <c r="I1865" s="35" t="str">
        <f>VLOOKUP(A1865,'Medical Examinations'!A1863:M4205,8,FALSE)</f>
        <v>No</v>
      </c>
      <c r="J1865" s="35" t="str">
        <f>VLOOKUP(A1865,'Medical Examinations'!A1863:M4205,9,FALSE)</f>
        <v>OBESITY</v>
      </c>
      <c r="K1865" s="35" t="str">
        <f>VLOOKUP(A1865,'Medical Examinations'!A1863:M4205,10,FALSE)</f>
        <v>PREDIABETES</v>
      </c>
      <c r="L1865" s="47">
        <f>VLOOKUP(A1865,'Hospitalisation Details'!A864:M3206,12,FALSE)</f>
        <v>34639</v>
      </c>
      <c r="M1865" s="34">
        <f>VLOOKUP(A750,'Hospitalisation Details'!A748:M3090,6,FALSE)</f>
        <v>13685.51</v>
      </c>
      <c r="N1865" s="35" t="str">
        <f>VLOOKUP(A854,'Hospitalisation Details'!A852:M3194,7,FALSE)</f>
        <v>tier - 3</v>
      </c>
      <c r="O1865" s="35" t="str">
        <f>VLOOKUP(A866,'Hospitalisation Details'!A864:M3206,8,FALSE)</f>
        <v>tier - 1</v>
      </c>
      <c r="P1865" s="35" t="str">
        <f>VLOOKUP(A866,'Hospitalisation Details'!A864:M3206,9,FALSE)</f>
        <v>R1022</v>
      </c>
      <c r="Q1865" s="35">
        <f ca="1">VLOOKUP(A1865,'Hospitalisation Details'!A864:M3206,13,FALSE)</f>
        <v>30</v>
      </c>
      <c r="R1865" s="32"/>
    </row>
    <row r="1866" spans="1:18" ht="15.75" x14ac:dyDescent="0.25">
      <c r="A1866" s="42" t="s">
        <v>495</v>
      </c>
      <c r="B1866" s="35" t="str">
        <f>VLOOKUP(A1866,'Customer Names'!A1863:D4198,3,FALSE)</f>
        <v>Bartel</v>
      </c>
      <c r="C1866" s="35">
        <f>VLOOKUP(A1866,'Medical Examinations'!A1864:M4206,2,FALSE)</f>
        <v>31.065000000000001</v>
      </c>
      <c r="D1866" s="35">
        <f>VLOOKUP(A1866,'Medical Examinations'!A1864:M4206,3,FALSE)</f>
        <v>4.2300000000000004</v>
      </c>
      <c r="E1866" s="35" t="str">
        <f>VLOOKUP(A1866,'Medical Examinations'!A1864:M4206,4,FALSE)</f>
        <v>No</v>
      </c>
      <c r="F1866" s="35" t="str">
        <f>VLOOKUP(A1866,'Medical Examinations'!A1864:M4206,5,FALSE)</f>
        <v>No</v>
      </c>
      <c r="G1866" s="35" t="str">
        <f>VLOOKUP(A1866,'Medical Examinations'!A1864:M4206,6,FALSE)</f>
        <v>No</v>
      </c>
      <c r="H1866" s="35">
        <f>VLOOKUP(A1866,'Medical Examinations'!$A$2:$M$2344,7,FALSE)</f>
        <v>0</v>
      </c>
      <c r="I1866" s="35" t="str">
        <f>VLOOKUP(A1866,'Medical Examinations'!A1864:M4206,8,FALSE)</f>
        <v>No</v>
      </c>
      <c r="J1866" s="35" t="str">
        <f>VLOOKUP(A1866,'Medical Examinations'!A1864:M4206,9,FALSE)</f>
        <v>OBESITY</v>
      </c>
      <c r="K1866" s="35" t="str">
        <f>VLOOKUP(A1866,'Medical Examinations'!A1864:M4206,10,FALSE)</f>
        <v>NORMAL</v>
      </c>
      <c r="L1866" s="47">
        <f>VLOOKUP(A1866,'Hospitalisation Details'!A865:M3207,12,FALSE)</f>
        <v>33390</v>
      </c>
      <c r="M1866" s="34">
        <f>VLOOKUP(A751,'Hospitalisation Details'!A749:M3091,6,FALSE)</f>
        <v>13677.68</v>
      </c>
      <c r="N1866" s="35" t="str">
        <f>VLOOKUP(A855,'Hospitalisation Details'!A853:M3195,7,FALSE)</f>
        <v>tier - 3</v>
      </c>
      <c r="O1866" s="35" t="str">
        <f>VLOOKUP(A867,'Hospitalisation Details'!A865:M3207,8,FALSE)</f>
        <v>tier - 2</v>
      </c>
      <c r="P1866" s="35" t="str">
        <f>VLOOKUP(A867,'Hospitalisation Details'!A865:M3207,9,FALSE)</f>
        <v>R1021</v>
      </c>
      <c r="Q1866" s="35">
        <f ca="1">VLOOKUP(A1866,'Hospitalisation Details'!A865:M3207,13,FALSE)</f>
        <v>33</v>
      </c>
      <c r="R1866" s="32"/>
    </row>
    <row r="1867" spans="1:18" ht="15.75" x14ac:dyDescent="0.25">
      <c r="A1867" s="43" t="s">
        <v>494</v>
      </c>
      <c r="B1867" s="35" t="str">
        <f>VLOOKUP(A1867,'Customer Names'!A1864:D4199,3,FALSE)</f>
        <v>Potekhina</v>
      </c>
      <c r="C1867" s="35">
        <f>VLOOKUP(A1867,'Medical Examinations'!A1865:M4207,2,FALSE)</f>
        <v>26.51</v>
      </c>
      <c r="D1867" s="35">
        <f>VLOOKUP(A1867,'Medical Examinations'!A1865:M4207,3,FALSE)</f>
        <v>6.17</v>
      </c>
      <c r="E1867" s="35" t="str">
        <f>VLOOKUP(A1867,'Medical Examinations'!A1865:M4207,4,FALSE)</f>
        <v>No</v>
      </c>
      <c r="F1867" s="35" t="str">
        <f>VLOOKUP(A1867,'Medical Examinations'!A1865:M4207,5,FALSE)</f>
        <v>No</v>
      </c>
      <c r="G1867" s="35" t="str">
        <f>VLOOKUP(A1867,'Medical Examinations'!A1865:M4207,6,FALSE)</f>
        <v>No</v>
      </c>
      <c r="H1867" s="35">
        <f>VLOOKUP(A1867,'Medical Examinations'!$A$2:$M$2344,7,FALSE)</f>
        <v>0</v>
      </c>
      <c r="I1867" s="35" t="str">
        <f>VLOOKUP(A1867,'Medical Examinations'!A1865:M4207,8,FALSE)</f>
        <v>No</v>
      </c>
      <c r="J1867" s="35" t="str">
        <f>VLOOKUP(A1867,'Medical Examinations'!A1865:M4207,9,FALSE)</f>
        <v>OVERWEIGHT</v>
      </c>
      <c r="K1867" s="35" t="str">
        <f>VLOOKUP(A1867,'Medical Examinations'!A1865:M4207,10,FALSE)</f>
        <v>PREDIABETES</v>
      </c>
      <c r="L1867" s="47">
        <f>VLOOKUP(A1867,'Hospitalisation Details'!A866:M3208,12,FALSE)</f>
        <v>34633</v>
      </c>
      <c r="M1867" s="34">
        <f>VLOOKUP(A752,'Hospitalisation Details'!A750:M3092,6,FALSE)</f>
        <v>13638.06</v>
      </c>
      <c r="N1867" s="35" t="str">
        <f>VLOOKUP(A856,'Hospitalisation Details'!A854:M3196,7,FALSE)</f>
        <v>tier - 3</v>
      </c>
      <c r="O1867" s="35" t="str">
        <f>VLOOKUP(A868,'Hospitalisation Details'!A866:M3208,8,FALSE)</f>
        <v>tier - 3</v>
      </c>
      <c r="P1867" s="35" t="str">
        <f>VLOOKUP(A868,'Hospitalisation Details'!A866:M3208,9,FALSE)</f>
        <v>R1016</v>
      </c>
      <c r="Q1867" s="35">
        <f ca="1">VLOOKUP(A1867,'Hospitalisation Details'!A866:M3208,13,FALSE)</f>
        <v>30</v>
      </c>
      <c r="R1867" s="32"/>
    </row>
    <row r="1868" spans="1:18" ht="15.75" x14ac:dyDescent="0.25">
      <c r="A1868" s="42" t="s">
        <v>493</v>
      </c>
      <c r="B1868" s="35" t="str">
        <f>VLOOKUP(A1868,'Customer Names'!A1865:D4200,3,FALSE)</f>
        <v>Kelly</v>
      </c>
      <c r="C1868" s="35">
        <f>VLOOKUP(A1868,'Medical Examinations'!A1866:M4208,2,FALSE)</f>
        <v>28.88</v>
      </c>
      <c r="D1868" s="35">
        <f>VLOOKUP(A1868,'Medical Examinations'!A1866:M4208,3,FALSE)</f>
        <v>4.96</v>
      </c>
      <c r="E1868" s="35" t="str">
        <f>VLOOKUP(A1868,'Medical Examinations'!A1866:M4208,4,FALSE)</f>
        <v>No</v>
      </c>
      <c r="F1868" s="35" t="str">
        <f>VLOOKUP(A1868,'Medical Examinations'!A1866:M4208,5,FALSE)</f>
        <v>No</v>
      </c>
      <c r="G1868" s="35" t="str">
        <f>VLOOKUP(A1868,'Medical Examinations'!A1866:M4208,6,FALSE)</f>
        <v>No</v>
      </c>
      <c r="H1868" s="35">
        <f>VLOOKUP(A1868,'Medical Examinations'!$A$2:$M$2344,7,FALSE)</f>
        <v>0</v>
      </c>
      <c r="I1868" s="35" t="str">
        <f>VLOOKUP(A1868,'Medical Examinations'!A1866:M4208,8,FALSE)</f>
        <v>No</v>
      </c>
      <c r="J1868" s="35" t="str">
        <f>VLOOKUP(A1868,'Medical Examinations'!A1866:M4208,9,FALSE)</f>
        <v>OVERWEIGHT</v>
      </c>
      <c r="K1868" s="35" t="str">
        <f>VLOOKUP(A1868,'Medical Examinations'!A1866:M4208,10,FALSE)</f>
        <v>NORMAL</v>
      </c>
      <c r="L1868" s="47">
        <f>VLOOKUP(A1868,'Hospitalisation Details'!A867:M3209,12,FALSE)</f>
        <v>34640</v>
      </c>
      <c r="M1868" s="34">
        <f>VLOOKUP(A753,'Hospitalisation Details'!A751:M3093,6,FALSE)</f>
        <v>13635.64</v>
      </c>
      <c r="N1868" s="35" t="str">
        <f>VLOOKUP(A857,'Hospitalisation Details'!A855:M3197,7,FALSE)</f>
        <v>tier - 3</v>
      </c>
      <c r="O1868" s="35" t="str">
        <f>VLOOKUP(A869,'Hospitalisation Details'!A867:M3209,8,FALSE)</f>
        <v>tier - 2</v>
      </c>
      <c r="P1868" s="35" t="str">
        <f>VLOOKUP(A869,'Hospitalisation Details'!A867:M3209,9,FALSE)</f>
        <v>R1024</v>
      </c>
      <c r="Q1868" s="35">
        <f ca="1">VLOOKUP(A1868,'Hospitalisation Details'!A867:M3209,13,FALSE)</f>
        <v>30</v>
      </c>
      <c r="R1868" s="32"/>
    </row>
    <row r="1869" spans="1:18" ht="15.75" x14ac:dyDescent="0.25">
      <c r="A1869" s="43" t="s">
        <v>492</v>
      </c>
      <c r="B1869" s="35" t="str">
        <f>VLOOKUP(A1869,'Customer Names'!A1866:D4201,3,FALSE)</f>
        <v>Lapp</v>
      </c>
      <c r="C1869" s="35">
        <f>VLOOKUP(A1869,'Medical Examinations'!A1867:M4209,2,FALSE)</f>
        <v>35.814999999999998</v>
      </c>
      <c r="D1869" s="35">
        <f>VLOOKUP(A1869,'Medical Examinations'!A1867:M4209,3,FALSE)</f>
        <v>5.1100000000000003</v>
      </c>
      <c r="E1869" s="35" t="str">
        <f>VLOOKUP(A1869,'Medical Examinations'!A1867:M4209,4,FALSE)</f>
        <v>yes</v>
      </c>
      <c r="F1869" s="35" t="str">
        <f>VLOOKUP(A1869,'Medical Examinations'!A1867:M4209,5,FALSE)</f>
        <v>No</v>
      </c>
      <c r="G1869" s="35" t="str">
        <f>VLOOKUP(A1869,'Medical Examinations'!A1867:M4209,6,FALSE)</f>
        <v>No</v>
      </c>
      <c r="H1869" s="35">
        <f>VLOOKUP(A1869,'Medical Examinations'!$A$2:$M$2344,7,FALSE)</f>
        <v>1</v>
      </c>
      <c r="I1869" s="35" t="str">
        <f>VLOOKUP(A1869,'Medical Examinations'!A1867:M4209,8,FALSE)</f>
        <v>No</v>
      </c>
      <c r="J1869" s="35" t="str">
        <f>VLOOKUP(A1869,'Medical Examinations'!A1867:M4209,9,FALSE)</f>
        <v>OBESITY</v>
      </c>
      <c r="K1869" s="35" t="str">
        <f>VLOOKUP(A1869,'Medical Examinations'!A1867:M4209,10,FALSE)</f>
        <v>NORMAL</v>
      </c>
      <c r="L1869" s="47">
        <f>VLOOKUP(A1869,'Hospitalisation Details'!A868:M3210,12,FALSE)</f>
        <v>32496</v>
      </c>
      <c r="M1869" s="34">
        <f>VLOOKUP(A754,'Hospitalisation Details'!A752:M3094,6,FALSE)</f>
        <v>13622.01</v>
      </c>
      <c r="N1869" s="35" t="str">
        <f>VLOOKUP(A858,'Hospitalisation Details'!A856:M3198,7,FALSE)</f>
        <v>tier - 3</v>
      </c>
      <c r="O1869" s="35" t="str">
        <f>VLOOKUP(A870,'Hospitalisation Details'!A868:M3210,8,FALSE)</f>
        <v>tier - 3</v>
      </c>
      <c r="P1869" s="35" t="str">
        <f>VLOOKUP(A870,'Hospitalisation Details'!A868:M3210,9,FALSE)</f>
        <v>R1011</v>
      </c>
      <c r="Q1869" s="35">
        <f ca="1">VLOOKUP(A1869,'Hospitalisation Details'!A868:M3210,13,FALSE)</f>
        <v>36</v>
      </c>
      <c r="R1869" s="32"/>
    </row>
    <row r="1870" spans="1:18" ht="15.75" x14ac:dyDescent="0.25">
      <c r="A1870" s="42" t="s">
        <v>491</v>
      </c>
      <c r="B1870" s="35" t="str">
        <f>VLOOKUP(A1870,'Customer Names'!A1867:D4202,3,FALSE)</f>
        <v>Burke</v>
      </c>
      <c r="C1870" s="35">
        <f>VLOOKUP(A1870,'Medical Examinations'!A1868:M4210,2,FALSE)</f>
        <v>21.28</v>
      </c>
      <c r="D1870" s="35">
        <f>VLOOKUP(A1870,'Medical Examinations'!A1868:M4210,3,FALSE)</f>
        <v>4.05</v>
      </c>
      <c r="E1870" s="35" t="str">
        <f>VLOOKUP(A1870,'Medical Examinations'!A1868:M4210,4,FALSE)</f>
        <v>No</v>
      </c>
      <c r="F1870" s="35" t="str">
        <f>VLOOKUP(A1870,'Medical Examinations'!A1868:M4210,5,FALSE)</f>
        <v>yes</v>
      </c>
      <c r="G1870" s="35" t="str">
        <f>VLOOKUP(A1870,'Medical Examinations'!A1868:M4210,6,FALSE)</f>
        <v>No</v>
      </c>
      <c r="H1870" s="35">
        <f>VLOOKUP(A1870,'Medical Examinations'!$A$2:$M$2344,7,FALSE)</f>
        <v>1</v>
      </c>
      <c r="I1870" s="35" t="str">
        <f>VLOOKUP(A1870,'Medical Examinations'!A1868:M4210,8,FALSE)</f>
        <v>No</v>
      </c>
      <c r="J1870" s="35" t="str">
        <f>VLOOKUP(A1870,'Medical Examinations'!A1868:M4210,9,FALSE)</f>
        <v>NORMAL WEIGHT</v>
      </c>
      <c r="K1870" s="35" t="str">
        <f>VLOOKUP(A1870,'Medical Examinations'!A1868:M4210,10,FALSE)</f>
        <v>NORMAL</v>
      </c>
      <c r="L1870" s="47">
        <f>VLOOKUP(A1870,'Hospitalisation Details'!A869:M3211,12,FALSE)</f>
        <v>36855</v>
      </c>
      <c r="M1870" s="34">
        <f>VLOOKUP(A755,'Hospitalisation Details'!A753:M3095,6,FALSE)</f>
        <v>13616.36</v>
      </c>
      <c r="N1870" s="35" t="str">
        <f>VLOOKUP(A859,'Hospitalisation Details'!A857:M3199,7,FALSE)</f>
        <v>tier - 3</v>
      </c>
      <c r="O1870" s="35" t="str">
        <f>VLOOKUP(A871,'Hospitalisation Details'!A869:M3211,8,FALSE)</f>
        <v>tier - 3</v>
      </c>
      <c r="P1870" s="35" t="str">
        <f>VLOOKUP(A871,'Hospitalisation Details'!A869:M3211,9,FALSE)</f>
        <v>R1011</v>
      </c>
      <c r="Q1870" s="35">
        <f ca="1">VLOOKUP(A1870,'Hospitalisation Details'!A869:M3211,13,FALSE)</f>
        <v>24</v>
      </c>
      <c r="R1870" s="32"/>
    </row>
    <row r="1871" spans="1:18" ht="15.75" x14ac:dyDescent="0.25">
      <c r="A1871" s="43" t="s">
        <v>490</v>
      </c>
      <c r="B1871" s="35" t="str">
        <f>VLOOKUP(A1871,'Customer Names'!A1868:D4203,3,FALSE)</f>
        <v>Barry</v>
      </c>
      <c r="C1871" s="35">
        <f>VLOOKUP(A1871,'Medical Examinations'!A1869:M4211,2,FALSE)</f>
        <v>33.81</v>
      </c>
      <c r="D1871" s="35">
        <f>VLOOKUP(A1871,'Medical Examinations'!A1869:M4211,3,FALSE)</f>
        <v>6.49</v>
      </c>
      <c r="E1871" s="35" t="str">
        <f>VLOOKUP(A1871,'Medical Examinations'!A1869:M4211,4,FALSE)</f>
        <v>No</v>
      </c>
      <c r="F1871" s="35" t="str">
        <f>VLOOKUP(A1871,'Medical Examinations'!A1869:M4211,5,FALSE)</f>
        <v>No</v>
      </c>
      <c r="G1871" s="35" t="str">
        <f>VLOOKUP(A1871,'Medical Examinations'!A1869:M4211,6,FALSE)</f>
        <v>Yes</v>
      </c>
      <c r="H1871" s="35">
        <f>VLOOKUP(A1871,'Medical Examinations'!$A$2:$M$2344,7,FALSE)</f>
        <v>1</v>
      </c>
      <c r="I1871" s="35" t="str">
        <f>VLOOKUP(A1871,'Medical Examinations'!A1869:M4211,8,FALSE)</f>
        <v>No</v>
      </c>
      <c r="J1871" s="35" t="str">
        <f>VLOOKUP(A1871,'Medical Examinations'!A1869:M4211,9,FALSE)</f>
        <v>OBESITY</v>
      </c>
      <c r="K1871" s="35" t="str">
        <f>VLOOKUP(A1871,'Medical Examinations'!A1869:M4211,10,FALSE)</f>
        <v>DIABETES</v>
      </c>
      <c r="L1871" s="47">
        <f>VLOOKUP(A1871,'Hospitalisation Details'!A870:M3212,12,FALSE)</f>
        <v>37780</v>
      </c>
      <c r="M1871" s="34">
        <f>VLOOKUP(A756,'Hospitalisation Details'!A754:M3096,6,FALSE)</f>
        <v>13607.37</v>
      </c>
      <c r="N1871" s="35" t="str">
        <f>VLOOKUP(A860,'Hospitalisation Details'!A858:M3200,7,FALSE)</f>
        <v>tier - 3</v>
      </c>
      <c r="O1871" s="35" t="str">
        <f>VLOOKUP(A872,'Hospitalisation Details'!A870:M3212,8,FALSE)</f>
        <v>tier - 2</v>
      </c>
      <c r="P1871" s="35" t="str">
        <f>VLOOKUP(A872,'Hospitalisation Details'!A870:M3212,9,FALSE)</f>
        <v>R1011</v>
      </c>
      <c r="Q1871" s="35">
        <f ca="1">VLOOKUP(A1871,'Hospitalisation Details'!A870:M3212,13,FALSE)</f>
        <v>21</v>
      </c>
      <c r="R1871" s="32"/>
    </row>
    <row r="1872" spans="1:18" ht="15.75" x14ac:dyDescent="0.25">
      <c r="A1872" s="42" t="s">
        <v>489</v>
      </c>
      <c r="B1872" s="35" t="str">
        <f>VLOOKUP(A1872,'Customer Names'!A1869:D4204,3,FALSE)</f>
        <v>McCormick</v>
      </c>
      <c r="C1872" s="35">
        <f>VLOOKUP(A1872,'Medical Examinations'!A1870:M4212,2,FALSE)</f>
        <v>44.22</v>
      </c>
      <c r="D1872" s="35">
        <f>VLOOKUP(A1872,'Medical Examinations'!A1870:M4212,3,FALSE)</f>
        <v>4.1900000000000004</v>
      </c>
      <c r="E1872" s="35" t="str">
        <f>VLOOKUP(A1872,'Medical Examinations'!A1870:M4212,4,FALSE)</f>
        <v>No</v>
      </c>
      <c r="F1872" s="35" t="str">
        <f>VLOOKUP(A1872,'Medical Examinations'!A1870:M4212,5,FALSE)</f>
        <v>No</v>
      </c>
      <c r="G1872" s="35" t="str">
        <f>VLOOKUP(A1872,'Medical Examinations'!A1870:M4212,6,FALSE)</f>
        <v>No</v>
      </c>
      <c r="H1872" s="35">
        <f>VLOOKUP(A1872,'Medical Examinations'!$A$2:$M$2344,7,FALSE)</f>
        <v>1</v>
      </c>
      <c r="I1872" s="35" t="str">
        <f>VLOOKUP(A1872,'Medical Examinations'!A1870:M4212,8,FALSE)</f>
        <v>No</v>
      </c>
      <c r="J1872" s="35" t="str">
        <f>VLOOKUP(A1872,'Medical Examinations'!A1870:M4212,9,FALSE)</f>
        <v>OBESITY</v>
      </c>
      <c r="K1872" s="35" t="str">
        <f>VLOOKUP(A1872,'Medical Examinations'!A1870:M4212,10,FALSE)</f>
        <v>NORMAL</v>
      </c>
      <c r="L1872" s="47">
        <f>VLOOKUP(A1872,'Hospitalisation Details'!A871:M3213,12,FALSE)</f>
        <v>33773</v>
      </c>
      <c r="M1872" s="34">
        <f>VLOOKUP(A757,'Hospitalisation Details'!A755:M3097,6,FALSE)</f>
        <v>13588.17</v>
      </c>
      <c r="N1872" s="35" t="str">
        <f>VLOOKUP(A861,'Hospitalisation Details'!A859:M3201,7,FALSE)</f>
        <v>tier - 3</v>
      </c>
      <c r="O1872" s="35" t="str">
        <f>VLOOKUP(A873,'Hospitalisation Details'!A871:M3213,8,FALSE)</f>
        <v>tier - 3</v>
      </c>
      <c r="P1872" s="35" t="str">
        <f>VLOOKUP(A873,'Hospitalisation Details'!A871:M3213,9,FALSE)</f>
        <v>R1017</v>
      </c>
      <c r="Q1872" s="35">
        <f ca="1">VLOOKUP(A1872,'Hospitalisation Details'!A871:M3213,13,FALSE)</f>
        <v>32</v>
      </c>
      <c r="R1872" s="32"/>
    </row>
    <row r="1873" spans="1:18" ht="15.75" x14ac:dyDescent="0.25">
      <c r="A1873" s="43" t="s">
        <v>488</v>
      </c>
      <c r="B1873" s="35" t="str">
        <f>VLOOKUP(A1873,'Customer Names'!A1870:D4205,3,FALSE)</f>
        <v>McElroy</v>
      </c>
      <c r="C1873" s="35">
        <f>VLOOKUP(A1873,'Medical Examinations'!A1871:M4213,2,FALSE)</f>
        <v>15.46</v>
      </c>
      <c r="D1873" s="35">
        <f>VLOOKUP(A1873,'Medical Examinations'!A1871:M4213,3,FALSE)</f>
        <v>4.99</v>
      </c>
      <c r="E1873" s="35" t="str">
        <f>VLOOKUP(A1873,'Medical Examinations'!A1871:M4213,4,FALSE)</f>
        <v>yes</v>
      </c>
      <c r="F1873" s="35" t="str">
        <f>VLOOKUP(A1873,'Medical Examinations'!A1871:M4213,5,FALSE)</f>
        <v>No</v>
      </c>
      <c r="G1873" s="35" t="str">
        <f>VLOOKUP(A1873,'Medical Examinations'!A1871:M4213,6,FALSE)</f>
        <v>Yes</v>
      </c>
      <c r="H1873" s="35">
        <f>VLOOKUP(A1873,'Medical Examinations'!$A$2:$M$2344,7,FALSE)</f>
        <v>1</v>
      </c>
      <c r="I1873" s="35" t="str">
        <f>VLOOKUP(A1873,'Medical Examinations'!A1871:M4213,8,FALSE)</f>
        <v>No</v>
      </c>
      <c r="J1873" s="35" t="str">
        <f>VLOOKUP(A1873,'Medical Examinations'!A1871:M4213,9,FALSE)</f>
        <v>UNDERWEIGHT</v>
      </c>
      <c r="K1873" s="35" t="str">
        <f>VLOOKUP(A1873,'Medical Examinations'!A1871:M4213,10,FALSE)</f>
        <v>NORMAL</v>
      </c>
      <c r="L1873" s="47">
        <f>VLOOKUP(A1873,'Hospitalisation Details'!A872:M3214,12,FALSE)</f>
        <v>30640</v>
      </c>
      <c r="M1873" s="34">
        <f>VLOOKUP(A758,'Hospitalisation Details'!A756:M3098,6,FALSE)</f>
        <v>13566.04</v>
      </c>
      <c r="N1873" s="35" t="str">
        <f>VLOOKUP(A862,'Hospitalisation Details'!A860:M3202,7,FALSE)</f>
        <v>tier - 3</v>
      </c>
      <c r="O1873" s="35" t="str">
        <f>VLOOKUP(A874,'Hospitalisation Details'!A872:M3214,8,FALSE)</f>
        <v>tier - 1</v>
      </c>
      <c r="P1873" s="35" t="str">
        <f>VLOOKUP(A874,'Hospitalisation Details'!A872:M3214,9,FALSE)</f>
        <v>R1025</v>
      </c>
      <c r="Q1873" s="35">
        <f ca="1">VLOOKUP(A1873,'Hospitalisation Details'!A872:M3214,13,FALSE)</f>
        <v>41</v>
      </c>
      <c r="R1873" s="32"/>
    </row>
    <row r="1874" spans="1:18" ht="15.75" x14ac:dyDescent="0.25">
      <c r="A1874" s="42" t="s">
        <v>487</v>
      </c>
      <c r="B1874" s="35" t="str">
        <f>VLOOKUP(A1874,'Customer Names'!A1871:D4206,3,FALSE)</f>
        <v>Coffed</v>
      </c>
      <c r="C1874" s="35">
        <f>VLOOKUP(A1874,'Medical Examinations'!A1872:M4214,2,FALSE)</f>
        <v>30.3</v>
      </c>
      <c r="D1874" s="35">
        <f>VLOOKUP(A1874,'Medical Examinations'!A1872:M4214,3,FALSE)</f>
        <v>4.7699999999999996</v>
      </c>
      <c r="E1874" s="35" t="str">
        <f>VLOOKUP(A1874,'Medical Examinations'!A1872:M4214,4,FALSE)</f>
        <v>yes</v>
      </c>
      <c r="F1874" s="35" t="str">
        <f>VLOOKUP(A1874,'Medical Examinations'!A1872:M4214,5,FALSE)</f>
        <v>No</v>
      </c>
      <c r="G1874" s="35" t="str">
        <f>VLOOKUP(A1874,'Medical Examinations'!A1872:M4214,6,FALSE)</f>
        <v>No</v>
      </c>
      <c r="H1874" s="35">
        <f>VLOOKUP(A1874,'Medical Examinations'!$A$2:$M$2344,7,FALSE)</f>
        <v>1</v>
      </c>
      <c r="I1874" s="35" t="str">
        <f>VLOOKUP(A1874,'Medical Examinations'!A1872:M4214,8,FALSE)</f>
        <v>No</v>
      </c>
      <c r="J1874" s="35" t="str">
        <f>VLOOKUP(A1874,'Medical Examinations'!A1872:M4214,9,FALSE)</f>
        <v>OBESITY</v>
      </c>
      <c r="K1874" s="35" t="str">
        <f>VLOOKUP(A1874,'Medical Examinations'!A1872:M4214,10,FALSE)</f>
        <v>NORMAL</v>
      </c>
      <c r="L1874" s="47">
        <f>VLOOKUP(A1874,'Hospitalisation Details'!A873:M3215,12,FALSE)</f>
        <v>34986</v>
      </c>
      <c r="M1874" s="34">
        <f>VLOOKUP(A759,'Hospitalisation Details'!A757:M3099,6,FALSE)</f>
        <v>13555</v>
      </c>
      <c r="N1874" s="35" t="str">
        <f>VLOOKUP(A863,'Hospitalisation Details'!A861:M3203,7,FALSE)</f>
        <v>tier - 3</v>
      </c>
      <c r="O1874" s="35" t="str">
        <f>VLOOKUP(A875,'Hospitalisation Details'!A873:M3215,8,FALSE)</f>
        <v>tier - 1</v>
      </c>
      <c r="P1874" s="35" t="str">
        <f>VLOOKUP(A875,'Hospitalisation Details'!A873:M3215,9,FALSE)</f>
        <v>R1011</v>
      </c>
      <c r="Q1874" s="35">
        <f ca="1">VLOOKUP(A1874,'Hospitalisation Details'!A873:M3215,13,FALSE)</f>
        <v>29</v>
      </c>
      <c r="R1874" s="32"/>
    </row>
    <row r="1875" spans="1:18" ht="15.75" x14ac:dyDescent="0.25">
      <c r="A1875" s="43" t="s">
        <v>486</v>
      </c>
      <c r="B1875" s="35" t="str">
        <f>VLOOKUP(A1875,'Customer Names'!A1872:D4207,3,FALSE)</f>
        <v>Estes</v>
      </c>
      <c r="C1875" s="35">
        <f>VLOOKUP(A1875,'Medical Examinations'!A1873:M4215,2,FALSE)</f>
        <v>16.670000000000002</v>
      </c>
      <c r="D1875" s="35">
        <f>VLOOKUP(A1875,'Medical Examinations'!A1873:M4215,3,FALSE)</f>
        <v>5.46</v>
      </c>
      <c r="E1875" s="35" t="str">
        <f>VLOOKUP(A1875,'Medical Examinations'!A1873:M4215,4,FALSE)</f>
        <v>No</v>
      </c>
      <c r="F1875" s="35" t="str">
        <f>VLOOKUP(A1875,'Medical Examinations'!A1873:M4215,5,FALSE)</f>
        <v>No</v>
      </c>
      <c r="G1875" s="35" t="str">
        <f>VLOOKUP(A1875,'Medical Examinations'!A1873:M4215,6,FALSE)</f>
        <v>No</v>
      </c>
      <c r="H1875" s="35">
        <f>VLOOKUP(A1875,'Medical Examinations'!$A$2:$M$2344,7,FALSE)</f>
        <v>0</v>
      </c>
      <c r="I1875" s="35" t="str">
        <f>VLOOKUP(A1875,'Medical Examinations'!A1873:M4215,8,FALSE)</f>
        <v>No</v>
      </c>
      <c r="J1875" s="35" t="str">
        <f>VLOOKUP(A1875,'Medical Examinations'!A1873:M4215,9,FALSE)</f>
        <v>UNDERWEIGHT</v>
      </c>
      <c r="K1875" s="35" t="str">
        <f>VLOOKUP(A1875,'Medical Examinations'!A1873:M4215,10,FALSE)</f>
        <v>NORMAL</v>
      </c>
      <c r="L1875" s="47">
        <f>VLOOKUP(A1875,'Hospitalisation Details'!A874:M3216,12,FALSE)</f>
        <v>30118</v>
      </c>
      <c r="M1875" s="34">
        <f>VLOOKUP(A760,'Hospitalisation Details'!A758:M3100,6,FALSE)</f>
        <v>13511.28</v>
      </c>
      <c r="N1875" s="35" t="str">
        <f>VLOOKUP(A864,'Hospitalisation Details'!A862:M3204,7,FALSE)</f>
        <v>tier - 3</v>
      </c>
      <c r="O1875" s="35" t="str">
        <f>VLOOKUP(A876,'Hospitalisation Details'!A874:M3216,8,FALSE)</f>
        <v>tier - 1</v>
      </c>
      <c r="P1875" s="35" t="str">
        <f>VLOOKUP(A876,'Hospitalisation Details'!A874:M3216,9,FALSE)</f>
        <v>R1025</v>
      </c>
      <c r="Q1875" s="35">
        <f ca="1">VLOOKUP(A1875,'Hospitalisation Details'!A874:M3216,13,FALSE)</f>
        <v>42</v>
      </c>
      <c r="R1875" s="32"/>
    </row>
    <row r="1876" spans="1:18" ht="15.75" x14ac:dyDescent="0.25">
      <c r="A1876" s="42" t="s">
        <v>485</v>
      </c>
      <c r="B1876" s="35" t="str">
        <f>VLOOKUP(A1876,'Customer Names'!A1873:D4208,3,FALSE)</f>
        <v>Miles</v>
      </c>
      <c r="C1876" s="35">
        <f>VLOOKUP(A1876,'Medical Examinations'!A1874:M4216,2,FALSE)</f>
        <v>28.594999999999999</v>
      </c>
      <c r="D1876" s="35">
        <f>VLOOKUP(A1876,'Medical Examinations'!A1874:M4216,3,FALSE)</f>
        <v>5.43</v>
      </c>
      <c r="E1876" s="35" t="str">
        <f>VLOOKUP(A1876,'Medical Examinations'!A1874:M4216,4,FALSE)</f>
        <v>No</v>
      </c>
      <c r="F1876" s="35" t="str">
        <f>VLOOKUP(A1876,'Medical Examinations'!A1874:M4216,5,FALSE)</f>
        <v>No</v>
      </c>
      <c r="G1876" s="35" t="str">
        <f>VLOOKUP(A1876,'Medical Examinations'!A1874:M4216,6,FALSE)</f>
        <v>No</v>
      </c>
      <c r="H1876" s="35">
        <f>VLOOKUP(A1876,'Medical Examinations'!$A$2:$M$2344,7,FALSE)</f>
        <v>0</v>
      </c>
      <c r="I1876" s="35" t="str">
        <f>VLOOKUP(A1876,'Medical Examinations'!A1874:M4216,8,FALSE)</f>
        <v>No</v>
      </c>
      <c r="J1876" s="35" t="str">
        <f>VLOOKUP(A1876,'Medical Examinations'!A1874:M4216,9,FALSE)</f>
        <v>OVERWEIGHT</v>
      </c>
      <c r="K1876" s="35" t="str">
        <f>VLOOKUP(A1876,'Medical Examinations'!A1874:M4216,10,FALSE)</f>
        <v>NORMAL</v>
      </c>
      <c r="L1876" s="47">
        <f>VLOOKUP(A1876,'Hospitalisation Details'!A875:M3217,12,FALSE)</f>
        <v>33573</v>
      </c>
      <c r="M1876" s="34">
        <f>VLOOKUP(A761,'Hospitalisation Details'!A759:M3101,6,FALSE)</f>
        <v>13480.83</v>
      </c>
      <c r="N1876" s="35" t="str">
        <f>VLOOKUP(A865,'Hospitalisation Details'!A863:M3205,7,FALSE)</f>
        <v>tier - 3</v>
      </c>
      <c r="O1876" s="35" t="str">
        <f>VLOOKUP(A877,'Hospitalisation Details'!A875:M3217,8,FALSE)</f>
        <v>tier - 2</v>
      </c>
      <c r="P1876" s="35" t="str">
        <f>VLOOKUP(A877,'Hospitalisation Details'!A875:M3217,9,FALSE)</f>
        <v>R1012</v>
      </c>
      <c r="Q1876" s="35">
        <f ca="1">VLOOKUP(A1876,'Hospitalisation Details'!A875:M3217,13,FALSE)</f>
        <v>33</v>
      </c>
      <c r="R1876" s="32"/>
    </row>
    <row r="1877" spans="1:18" ht="15.75" x14ac:dyDescent="0.25">
      <c r="A1877" s="43" t="s">
        <v>484</v>
      </c>
      <c r="B1877" s="35" t="str">
        <f>VLOOKUP(A1877,'Customer Names'!A1874:D4209,3,FALSE)</f>
        <v>Zamore</v>
      </c>
      <c r="C1877" s="35">
        <f>VLOOKUP(A1877,'Medical Examinations'!A1875:M4217,2,FALSE)</f>
        <v>25.934999999999999</v>
      </c>
      <c r="D1877" s="35">
        <f>VLOOKUP(A1877,'Medical Examinations'!A1875:M4217,3,FALSE)</f>
        <v>4.29</v>
      </c>
      <c r="E1877" s="35" t="str">
        <f>VLOOKUP(A1877,'Medical Examinations'!A1875:M4217,4,FALSE)</f>
        <v>No</v>
      </c>
      <c r="F1877" s="35" t="str">
        <f>VLOOKUP(A1877,'Medical Examinations'!A1875:M4217,5,FALSE)</f>
        <v>No</v>
      </c>
      <c r="G1877" s="35" t="str">
        <f>VLOOKUP(A1877,'Medical Examinations'!A1875:M4217,6,FALSE)</f>
        <v>No</v>
      </c>
      <c r="H1877" s="35">
        <f>VLOOKUP(A1877,'Medical Examinations'!$A$2:$M$2344,7,FALSE)</f>
        <v>0</v>
      </c>
      <c r="I1877" s="35" t="str">
        <f>VLOOKUP(A1877,'Medical Examinations'!A1875:M4217,8,FALSE)</f>
        <v>No</v>
      </c>
      <c r="J1877" s="35" t="str">
        <f>VLOOKUP(A1877,'Medical Examinations'!A1875:M4217,9,FALSE)</f>
        <v>OVERWEIGHT</v>
      </c>
      <c r="K1877" s="35" t="str">
        <f>VLOOKUP(A1877,'Medical Examinations'!A1875:M4217,10,FALSE)</f>
        <v>NORMAL</v>
      </c>
      <c r="L1877" s="47">
        <f>VLOOKUP(A1877,'Hospitalisation Details'!A876:M3218,12,FALSE)</f>
        <v>33545</v>
      </c>
      <c r="M1877" s="34">
        <f>VLOOKUP(A762,'Hospitalisation Details'!A760:M3102,6,FALSE)</f>
        <v>13472.19</v>
      </c>
      <c r="N1877" s="35" t="str">
        <f>VLOOKUP(A866,'Hospitalisation Details'!A864:M3206,7,FALSE)</f>
        <v>tier - 3</v>
      </c>
      <c r="O1877" s="35" t="str">
        <f>VLOOKUP(A878,'Hospitalisation Details'!A876:M3218,8,FALSE)</f>
        <v>tier - 1</v>
      </c>
      <c r="P1877" s="35" t="str">
        <f>VLOOKUP(A878,'Hospitalisation Details'!A876:M3218,9,FALSE)</f>
        <v>R1012</v>
      </c>
      <c r="Q1877" s="35">
        <f ca="1">VLOOKUP(A1877,'Hospitalisation Details'!A876:M3218,13,FALSE)</f>
        <v>33</v>
      </c>
      <c r="R1877" s="32"/>
    </row>
    <row r="1878" spans="1:18" ht="15.75" x14ac:dyDescent="0.25">
      <c r="A1878" s="42" t="s">
        <v>483</v>
      </c>
      <c r="B1878" s="35" t="str">
        <f>VLOOKUP(A1878,'Customer Names'!A1875:D4210,3,FALSE)</f>
        <v>Donaghy</v>
      </c>
      <c r="C1878" s="35">
        <f>VLOOKUP(A1878,'Medical Examinations'!A1876:M4218,2,FALSE)</f>
        <v>27.645</v>
      </c>
      <c r="D1878" s="35">
        <f>VLOOKUP(A1878,'Medical Examinations'!A1876:M4218,3,FALSE)</f>
        <v>5.25</v>
      </c>
      <c r="E1878" s="35" t="str">
        <f>VLOOKUP(A1878,'Medical Examinations'!A1876:M4218,4,FALSE)</f>
        <v>No</v>
      </c>
      <c r="F1878" s="35" t="str">
        <f>VLOOKUP(A1878,'Medical Examinations'!A1876:M4218,5,FALSE)</f>
        <v>No</v>
      </c>
      <c r="G1878" s="35" t="str">
        <f>VLOOKUP(A1878,'Medical Examinations'!A1876:M4218,6,FALSE)</f>
        <v>No</v>
      </c>
      <c r="H1878" s="35">
        <f>VLOOKUP(A1878,'Medical Examinations'!$A$2:$M$2344,7,FALSE)</f>
        <v>1</v>
      </c>
      <c r="I1878" s="35" t="str">
        <f>VLOOKUP(A1878,'Medical Examinations'!A1876:M4218,8,FALSE)</f>
        <v>No</v>
      </c>
      <c r="J1878" s="35" t="str">
        <f>VLOOKUP(A1878,'Medical Examinations'!A1876:M4218,9,FALSE)</f>
        <v>OVERWEIGHT</v>
      </c>
      <c r="K1878" s="35" t="str">
        <f>VLOOKUP(A1878,'Medical Examinations'!A1876:M4218,10,FALSE)</f>
        <v>NORMAL</v>
      </c>
      <c r="L1878" s="47">
        <f>VLOOKUP(A1878,'Hospitalisation Details'!A877:M3219,12,FALSE)</f>
        <v>33782</v>
      </c>
      <c r="M1878" s="34">
        <f>VLOOKUP(A763,'Hospitalisation Details'!A761:M3103,6,FALSE)</f>
        <v>13470.86</v>
      </c>
      <c r="N1878" s="35" t="str">
        <f>VLOOKUP(A867,'Hospitalisation Details'!A865:M3207,7,FALSE)</f>
        <v>tier - 3</v>
      </c>
      <c r="O1878" s="35" t="str">
        <f>VLOOKUP(A879,'Hospitalisation Details'!A877:M3219,8,FALSE)</f>
        <v>tier - 3</v>
      </c>
      <c r="P1878" s="35" t="str">
        <f>VLOOKUP(A879,'Hospitalisation Details'!A877:M3219,9,FALSE)</f>
        <v>R1013</v>
      </c>
      <c r="Q1878" s="35">
        <f ca="1">VLOOKUP(A1878,'Hospitalisation Details'!A877:M3219,13,FALSE)</f>
        <v>32</v>
      </c>
      <c r="R1878" s="32"/>
    </row>
    <row r="1879" spans="1:18" ht="15.75" x14ac:dyDescent="0.25">
      <c r="A1879" s="43" t="s">
        <v>482</v>
      </c>
      <c r="B1879" s="35" t="str">
        <f>VLOOKUP(A1879,'Customer Names'!A1876:D4211,3,FALSE)</f>
        <v>Kennedy</v>
      </c>
      <c r="C1879" s="35">
        <f>VLOOKUP(A1879,'Medical Examinations'!A1877:M4219,2,FALSE)</f>
        <v>30.1</v>
      </c>
      <c r="D1879" s="35">
        <f>VLOOKUP(A1879,'Medical Examinations'!A1877:M4219,3,FALSE)</f>
        <v>4.04</v>
      </c>
      <c r="E1879" s="35" t="str">
        <f>VLOOKUP(A1879,'Medical Examinations'!A1877:M4219,4,FALSE)</f>
        <v>No</v>
      </c>
      <c r="F1879" s="35" t="str">
        <f>VLOOKUP(A1879,'Medical Examinations'!A1877:M4219,5,FALSE)</f>
        <v>No</v>
      </c>
      <c r="G1879" s="35" t="str">
        <f>VLOOKUP(A1879,'Medical Examinations'!A1877:M4219,6,FALSE)</f>
        <v>No</v>
      </c>
      <c r="H1879" s="35">
        <f>VLOOKUP(A1879,'Medical Examinations'!$A$2:$M$2344,7,FALSE)</f>
        <v>1</v>
      </c>
      <c r="I1879" s="35" t="str">
        <f>VLOOKUP(A1879,'Medical Examinations'!A1877:M4219,8,FALSE)</f>
        <v>No</v>
      </c>
      <c r="J1879" s="35" t="str">
        <f>VLOOKUP(A1879,'Medical Examinations'!A1877:M4219,9,FALSE)</f>
        <v>OBESITY</v>
      </c>
      <c r="K1879" s="35" t="str">
        <f>VLOOKUP(A1879,'Medical Examinations'!A1877:M4219,10,FALSE)</f>
        <v>NORMAL</v>
      </c>
      <c r="L1879" s="47">
        <f>VLOOKUP(A1879,'Hospitalisation Details'!A878:M3220,12,FALSE)</f>
        <v>36143</v>
      </c>
      <c r="M1879" s="34">
        <f>VLOOKUP(A764,'Hospitalisation Details'!A762:M3104,6,FALSE)</f>
        <v>13470.8</v>
      </c>
      <c r="N1879" s="35" t="str">
        <f>VLOOKUP(A868,'Hospitalisation Details'!A866:M3208,7,FALSE)</f>
        <v>tier - 3</v>
      </c>
      <c r="O1879" s="35" t="str">
        <f>VLOOKUP(A880,'Hospitalisation Details'!A878:M3220,8,FALSE)</f>
        <v>tier - 2</v>
      </c>
      <c r="P1879" s="35" t="str">
        <f>VLOOKUP(A880,'Hospitalisation Details'!A878:M3220,9,FALSE)</f>
        <v>R1026</v>
      </c>
      <c r="Q1879" s="35">
        <f ca="1">VLOOKUP(A1879,'Hospitalisation Details'!A878:M3220,13,FALSE)</f>
        <v>26</v>
      </c>
      <c r="R1879" s="32"/>
    </row>
    <row r="1880" spans="1:18" ht="15.75" x14ac:dyDescent="0.25">
      <c r="A1880" s="42" t="s">
        <v>481</v>
      </c>
      <c r="B1880" s="35" t="str">
        <f>VLOOKUP(A1880,'Customer Names'!A1877:D4212,3,FALSE)</f>
        <v>Fiorini</v>
      </c>
      <c r="C1880" s="35">
        <f>VLOOKUP(A1880,'Medical Examinations'!A1878:M4220,2,FALSE)</f>
        <v>26.79</v>
      </c>
      <c r="D1880" s="35">
        <f>VLOOKUP(A1880,'Medical Examinations'!A1878:M4220,3,FALSE)</f>
        <v>5</v>
      </c>
      <c r="E1880" s="35" t="str">
        <f>VLOOKUP(A1880,'Medical Examinations'!A1878:M4220,4,FALSE)</f>
        <v>yes</v>
      </c>
      <c r="F1880" s="35" t="str">
        <f>VLOOKUP(A1880,'Medical Examinations'!A1878:M4220,5,FALSE)</f>
        <v>No</v>
      </c>
      <c r="G1880" s="35" t="str">
        <f>VLOOKUP(A1880,'Medical Examinations'!A1878:M4220,6,FALSE)</f>
        <v>Yes</v>
      </c>
      <c r="H1880" s="35">
        <f>VLOOKUP(A1880,'Medical Examinations'!$A$2:$M$2344,7,FALSE)</f>
        <v>1</v>
      </c>
      <c r="I1880" s="35" t="str">
        <f>VLOOKUP(A1880,'Medical Examinations'!A1878:M4220,8,FALSE)</f>
        <v>No</v>
      </c>
      <c r="J1880" s="35" t="str">
        <f>VLOOKUP(A1880,'Medical Examinations'!A1878:M4220,9,FALSE)</f>
        <v>OVERWEIGHT</v>
      </c>
      <c r="K1880" s="35" t="str">
        <f>VLOOKUP(A1880,'Medical Examinations'!A1878:M4220,10,FALSE)</f>
        <v>NORMAL</v>
      </c>
      <c r="L1880" s="47">
        <f>VLOOKUP(A1880,'Hospitalisation Details'!A879:M3221,12,FALSE)</f>
        <v>35679</v>
      </c>
      <c r="M1880" s="34">
        <f>VLOOKUP(A765,'Hospitalisation Details'!A763:M3105,6,FALSE)</f>
        <v>13465.8</v>
      </c>
      <c r="N1880" s="35" t="str">
        <f>VLOOKUP(A869,'Hospitalisation Details'!A867:M3209,7,FALSE)</f>
        <v>tier - 3</v>
      </c>
      <c r="O1880" s="35" t="str">
        <f>VLOOKUP(A881,'Hospitalisation Details'!A879:M3221,8,FALSE)</f>
        <v>tier - 3</v>
      </c>
      <c r="P1880" s="35" t="str">
        <f>VLOOKUP(A881,'Hospitalisation Details'!A879:M3221,9,FALSE)</f>
        <v>R1026</v>
      </c>
      <c r="Q1880" s="35">
        <f ca="1">VLOOKUP(A1880,'Hospitalisation Details'!A879:M3221,13,FALSE)</f>
        <v>27</v>
      </c>
      <c r="R1880" s="32"/>
    </row>
    <row r="1881" spans="1:18" ht="15.75" x14ac:dyDescent="0.25">
      <c r="A1881" s="43" t="s">
        <v>480</v>
      </c>
      <c r="B1881" s="35" t="str">
        <f>VLOOKUP(A1881,'Customer Names'!A1878:D4213,3,FALSE)</f>
        <v>Alexander</v>
      </c>
      <c r="C1881" s="35">
        <f>VLOOKUP(A1881,'Medical Examinations'!A1879:M4221,2,FALSE)</f>
        <v>27.1</v>
      </c>
      <c r="D1881" s="35">
        <f>VLOOKUP(A1881,'Medical Examinations'!A1879:M4221,3,FALSE)</f>
        <v>4.01</v>
      </c>
      <c r="E1881" s="35" t="str">
        <f>VLOOKUP(A1881,'Medical Examinations'!A1879:M4221,4,FALSE)</f>
        <v>yes</v>
      </c>
      <c r="F1881" s="35" t="str">
        <f>VLOOKUP(A1881,'Medical Examinations'!A1879:M4221,5,FALSE)</f>
        <v>No</v>
      </c>
      <c r="G1881" s="35" t="str">
        <f>VLOOKUP(A1881,'Medical Examinations'!A1879:M4221,6,FALSE)</f>
        <v>No</v>
      </c>
      <c r="H1881" s="35">
        <f>VLOOKUP(A1881,'Medical Examinations'!$A$2:$M$2344,7,FALSE)</f>
        <v>1</v>
      </c>
      <c r="I1881" s="35" t="str">
        <f>VLOOKUP(A1881,'Medical Examinations'!A1879:M4221,8,FALSE)</f>
        <v>No</v>
      </c>
      <c r="J1881" s="35" t="str">
        <f>VLOOKUP(A1881,'Medical Examinations'!A1879:M4221,9,FALSE)</f>
        <v>OVERWEIGHT</v>
      </c>
      <c r="K1881" s="35" t="str">
        <f>VLOOKUP(A1881,'Medical Examinations'!A1879:M4221,10,FALSE)</f>
        <v>NORMAL</v>
      </c>
      <c r="L1881" s="47">
        <f>VLOOKUP(A1881,'Hospitalisation Details'!A880:M3222,12,FALSE)</f>
        <v>34975</v>
      </c>
      <c r="M1881" s="34">
        <f>VLOOKUP(A766,'Hospitalisation Details'!A764:M3106,6,FALSE)</f>
        <v>13462.52</v>
      </c>
      <c r="N1881" s="35" t="str">
        <f>VLOOKUP(A870,'Hospitalisation Details'!A868:M3210,7,FALSE)</f>
        <v>tier - 3</v>
      </c>
      <c r="O1881" s="35" t="str">
        <f>VLOOKUP(A882,'Hospitalisation Details'!A880:M3222,8,FALSE)</f>
        <v>tier - 1</v>
      </c>
      <c r="P1881" s="35" t="str">
        <f>VLOOKUP(A882,'Hospitalisation Details'!A880:M3222,9,FALSE)</f>
        <v>R1012</v>
      </c>
      <c r="Q1881" s="35">
        <f ca="1">VLOOKUP(A1881,'Hospitalisation Details'!A880:M3222,13,FALSE)</f>
        <v>29</v>
      </c>
      <c r="R1881" s="32"/>
    </row>
    <row r="1882" spans="1:18" ht="15.75" x14ac:dyDescent="0.25">
      <c r="A1882" s="42" t="s">
        <v>479</v>
      </c>
      <c r="B1882" s="35" t="str">
        <f>VLOOKUP(A1882,'Customer Names'!A1879:D4214,3,FALSE)</f>
        <v>Watkins</v>
      </c>
      <c r="C1882" s="35">
        <f>VLOOKUP(A1882,'Medical Examinations'!A1880:M4222,2,FALSE)</f>
        <v>24.31</v>
      </c>
      <c r="D1882" s="35">
        <f>VLOOKUP(A1882,'Medical Examinations'!A1880:M4222,3,FALSE)</f>
        <v>5.4</v>
      </c>
      <c r="E1882" s="35" t="str">
        <f>VLOOKUP(A1882,'Medical Examinations'!A1880:M4222,4,FALSE)</f>
        <v>No</v>
      </c>
      <c r="F1882" s="35" t="str">
        <f>VLOOKUP(A1882,'Medical Examinations'!A1880:M4222,5,FALSE)</f>
        <v>No</v>
      </c>
      <c r="G1882" s="35" t="str">
        <f>VLOOKUP(A1882,'Medical Examinations'!A1880:M4222,6,FALSE)</f>
        <v>No</v>
      </c>
      <c r="H1882" s="35">
        <f>VLOOKUP(A1882,'Medical Examinations'!$A$2:$M$2344,7,FALSE)</f>
        <v>0</v>
      </c>
      <c r="I1882" s="35" t="str">
        <f>VLOOKUP(A1882,'Medical Examinations'!A1880:M4222,8,FALSE)</f>
        <v>No</v>
      </c>
      <c r="J1882" s="35" t="str">
        <f>VLOOKUP(A1882,'Medical Examinations'!A1880:M4222,9,FALSE)</f>
        <v>NORMAL WEIGHT</v>
      </c>
      <c r="K1882" s="35" t="str">
        <f>VLOOKUP(A1882,'Medical Examinations'!A1880:M4222,10,FALSE)</f>
        <v>NORMAL</v>
      </c>
      <c r="L1882" s="47">
        <f>VLOOKUP(A1882,'Hospitalisation Details'!A881:M3223,12,FALSE)</f>
        <v>32684</v>
      </c>
      <c r="M1882" s="34">
        <f>VLOOKUP(A767,'Hospitalisation Details'!A765:M3107,6,FALSE)</f>
        <v>13457.96</v>
      </c>
      <c r="N1882" s="35" t="str">
        <f>VLOOKUP(A871,'Hospitalisation Details'!A869:M3211,7,FALSE)</f>
        <v>tier - 3</v>
      </c>
      <c r="O1882" s="35" t="str">
        <f>VLOOKUP(A883,'Hospitalisation Details'!A881:M3223,8,FALSE)</f>
        <v>tier - 1</v>
      </c>
      <c r="P1882" s="35" t="str">
        <f>VLOOKUP(A883,'Hospitalisation Details'!A881:M3223,9,FALSE)</f>
        <v>R1013</v>
      </c>
      <c r="Q1882" s="35">
        <f ca="1">VLOOKUP(A1882,'Hospitalisation Details'!A881:M3223,13,FALSE)</f>
        <v>35</v>
      </c>
      <c r="R1882" s="32"/>
    </row>
    <row r="1883" spans="1:18" ht="15.75" x14ac:dyDescent="0.25">
      <c r="A1883" s="43" t="s">
        <v>478</v>
      </c>
      <c r="B1883" s="35" t="str">
        <f>VLOOKUP(A1883,'Customer Names'!A1880:D4215,3,FALSE)</f>
        <v>Cassel</v>
      </c>
      <c r="C1883" s="35">
        <f>VLOOKUP(A1883,'Medical Examinations'!A1881:M4223,2,FALSE)</f>
        <v>15.53</v>
      </c>
      <c r="D1883" s="35">
        <f>VLOOKUP(A1883,'Medical Examinations'!A1881:M4223,3,FALSE)</f>
        <v>5.81</v>
      </c>
      <c r="E1883" s="35" t="str">
        <f>VLOOKUP(A1883,'Medical Examinations'!A1881:M4223,4,FALSE)</f>
        <v>No</v>
      </c>
      <c r="F1883" s="35" t="str">
        <f>VLOOKUP(A1883,'Medical Examinations'!A1881:M4223,5,FALSE)</f>
        <v>No</v>
      </c>
      <c r="G1883" s="35" t="str">
        <f>VLOOKUP(A1883,'Medical Examinations'!A1881:M4223,6,FALSE)</f>
        <v>No</v>
      </c>
      <c r="H1883" s="35">
        <f>VLOOKUP(A1883,'Medical Examinations'!$A$2:$M$2344,7,FALSE)</f>
        <v>1</v>
      </c>
      <c r="I1883" s="35" t="str">
        <f>VLOOKUP(A1883,'Medical Examinations'!A1881:M4223,8,FALSE)</f>
        <v>No</v>
      </c>
      <c r="J1883" s="35" t="str">
        <f>VLOOKUP(A1883,'Medical Examinations'!A1881:M4223,9,FALSE)</f>
        <v>UNDERWEIGHT</v>
      </c>
      <c r="K1883" s="35" t="str">
        <f>VLOOKUP(A1883,'Medical Examinations'!A1881:M4223,10,FALSE)</f>
        <v>PREDIABETES</v>
      </c>
      <c r="L1883" s="47">
        <f>VLOOKUP(A1883,'Hospitalisation Details'!A882:M3224,12,FALSE)</f>
        <v>30941</v>
      </c>
      <c r="M1883" s="34">
        <f>VLOOKUP(A768,'Hospitalisation Details'!A766:M3108,6,FALSE)</f>
        <v>13451.12</v>
      </c>
      <c r="N1883" s="35" t="str">
        <f>VLOOKUP(A872,'Hospitalisation Details'!A870:M3212,7,FALSE)</f>
        <v>tier - 3</v>
      </c>
      <c r="O1883" s="35" t="str">
        <f>VLOOKUP(A884,'Hospitalisation Details'!A882:M3224,8,FALSE)</f>
        <v>tier - 3</v>
      </c>
      <c r="P1883" s="35" t="str">
        <f>VLOOKUP(A884,'Hospitalisation Details'!A882:M3224,9,FALSE)</f>
        <v>R1012</v>
      </c>
      <c r="Q1883" s="35">
        <f ca="1">VLOOKUP(A1883,'Hospitalisation Details'!A882:M3224,13,FALSE)</f>
        <v>40</v>
      </c>
      <c r="R1883" s="32"/>
    </row>
    <row r="1884" spans="1:18" ht="15.75" x14ac:dyDescent="0.25">
      <c r="A1884" s="42" t="s">
        <v>477</v>
      </c>
      <c r="B1884" s="35" t="str">
        <f>VLOOKUP(A1884,'Customer Names'!A1881:D4216,3,FALSE)</f>
        <v>Ferguson</v>
      </c>
      <c r="C1884" s="35">
        <f>VLOOKUP(A1884,'Medical Examinations'!A1882:M4224,2,FALSE)</f>
        <v>30.7</v>
      </c>
      <c r="D1884" s="35">
        <f>VLOOKUP(A1884,'Medical Examinations'!A1882:M4224,3,FALSE)</f>
        <v>5.82</v>
      </c>
      <c r="E1884" s="35" t="str">
        <f>VLOOKUP(A1884,'Medical Examinations'!A1882:M4224,4,FALSE)</f>
        <v>No</v>
      </c>
      <c r="F1884" s="35" t="str">
        <f>VLOOKUP(A1884,'Medical Examinations'!A1882:M4224,5,FALSE)</f>
        <v>No</v>
      </c>
      <c r="G1884" s="35" t="str">
        <f>VLOOKUP(A1884,'Medical Examinations'!A1882:M4224,6,FALSE)</f>
        <v>No</v>
      </c>
      <c r="H1884" s="35">
        <f>VLOOKUP(A1884,'Medical Examinations'!$A$2:$M$2344,7,FALSE)</f>
        <v>1</v>
      </c>
      <c r="I1884" s="35" t="str">
        <f>VLOOKUP(A1884,'Medical Examinations'!A1882:M4224,8,FALSE)</f>
        <v>No</v>
      </c>
      <c r="J1884" s="35" t="str">
        <f>VLOOKUP(A1884,'Medical Examinations'!A1882:M4224,9,FALSE)</f>
        <v>OBESITY</v>
      </c>
      <c r="K1884" s="35" t="str">
        <f>VLOOKUP(A1884,'Medical Examinations'!A1882:M4224,10,FALSE)</f>
        <v>PREDIABETES</v>
      </c>
      <c r="L1884" s="47">
        <f>VLOOKUP(A1884,'Hospitalisation Details'!A883:M3225,12,FALSE)</f>
        <v>36125</v>
      </c>
      <c r="M1884" s="34">
        <f>VLOOKUP(A769,'Hospitalisation Details'!A767:M3109,6,FALSE)</f>
        <v>13440.7</v>
      </c>
      <c r="N1884" s="35" t="str">
        <f>VLOOKUP(A873,'Hospitalisation Details'!A871:M3213,7,FALSE)</f>
        <v>tier - 3</v>
      </c>
      <c r="O1884" s="35" t="str">
        <f>VLOOKUP(A885,'Hospitalisation Details'!A883:M3225,8,FALSE)</f>
        <v>tier - 3</v>
      </c>
      <c r="P1884" s="35" t="str">
        <f>VLOOKUP(A885,'Hospitalisation Details'!A883:M3225,9,FALSE)</f>
        <v>R1012</v>
      </c>
      <c r="Q1884" s="35">
        <f ca="1">VLOOKUP(A1884,'Hospitalisation Details'!A883:M3225,13,FALSE)</f>
        <v>26</v>
      </c>
      <c r="R1884" s="32"/>
    </row>
    <row r="1885" spans="1:18" ht="15.75" x14ac:dyDescent="0.25">
      <c r="A1885" s="43" t="s">
        <v>476</v>
      </c>
      <c r="B1885" s="35" t="str">
        <f>VLOOKUP(A1885,'Customer Names'!A1882:D4217,3,FALSE)</f>
        <v>O'Sullivan</v>
      </c>
      <c r="C1885" s="35">
        <f>VLOOKUP(A1885,'Medical Examinations'!A1883:M4225,2,FALSE)</f>
        <v>33.33</v>
      </c>
      <c r="D1885" s="35">
        <f>VLOOKUP(A1885,'Medical Examinations'!A1883:M4225,3,FALSE)</f>
        <v>4.82</v>
      </c>
      <c r="E1885" s="35" t="str">
        <f>VLOOKUP(A1885,'Medical Examinations'!A1883:M4225,4,FALSE)</f>
        <v>No</v>
      </c>
      <c r="F1885" s="35" t="str">
        <f>VLOOKUP(A1885,'Medical Examinations'!A1883:M4225,5,FALSE)</f>
        <v>No</v>
      </c>
      <c r="G1885" s="35" t="str">
        <f>VLOOKUP(A1885,'Medical Examinations'!A1883:M4225,6,FALSE)</f>
        <v>No</v>
      </c>
      <c r="H1885" s="35">
        <f>VLOOKUP(A1885,'Medical Examinations'!$A$2:$M$2344,7,FALSE)</f>
        <v>1</v>
      </c>
      <c r="I1885" s="35" t="str">
        <f>VLOOKUP(A1885,'Medical Examinations'!A1883:M4225,8,FALSE)</f>
        <v>No</v>
      </c>
      <c r="J1885" s="35" t="str">
        <f>VLOOKUP(A1885,'Medical Examinations'!A1883:M4225,9,FALSE)</f>
        <v>OBESITY</v>
      </c>
      <c r="K1885" s="35" t="str">
        <f>VLOOKUP(A1885,'Medical Examinations'!A1883:M4225,10,FALSE)</f>
        <v>NORMAL</v>
      </c>
      <c r="L1885" s="47">
        <f>VLOOKUP(A1885,'Hospitalisation Details'!A884:M3226,12,FALSE)</f>
        <v>33820</v>
      </c>
      <c r="M1885" s="34">
        <f>VLOOKUP(A770,'Hospitalisation Details'!A768:M3110,6,FALSE)</f>
        <v>13430.27</v>
      </c>
      <c r="N1885" s="35" t="str">
        <f>VLOOKUP(A874,'Hospitalisation Details'!A872:M3214,7,FALSE)</f>
        <v>tier - 3</v>
      </c>
      <c r="O1885" s="35" t="str">
        <f>VLOOKUP(A886,'Hospitalisation Details'!A884:M3226,8,FALSE)</f>
        <v>tier - 1</v>
      </c>
      <c r="P1885" s="35" t="str">
        <f>VLOOKUP(A886,'Hospitalisation Details'!A884:M3226,9,FALSE)</f>
        <v>R1011</v>
      </c>
      <c r="Q1885" s="35">
        <f ca="1">VLOOKUP(A1885,'Hospitalisation Details'!A884:M3226,13,FALSE)</f>
        <v>32</v>
      </c>
      <c r="R1885" s="32"/>
    </row>
    <row r="1886" spans="1:18" ht="15.75" x14ac:dyDescent="0.25">
      <c r="A1886" s="42" t="s">
        <v>475</v>
      </c>
      <c r="B1886" s="35" t="str">
        <f>VLOOKUP(A1886,'Customer Names'!A1883:D4218,3,FALSE)</f>
        <v>Chepkirui</v>
      </c>
      <c r="C1886" s="35">
        <f>VLOOKUP(A1886,'Medical Examinations'!A1884:M4226,2,FALSE)</f>
        <v>32.4</v>
      </c>
      <c r="D1886" s="35">
        <f>VLOOKUP(A1886,'Medical Examinations'!A1884:M4226,3,FALSE)</f>
        <v>5.08</v>
      </c>
      <c r="E1886" s="35" t="str">
        <f>VLOOKUP(A1886,'Medical Examinations'!A1884:M4226,4,FALSE)</f>
        <v>No</v>
      </c>
      <c r="F1886" s="35" t="str">
        <f>VLOOKUP(A1886,'Medical Examinations'!A1884:M4226,5,FALSE)</f>
        <v>No</v>
      </c>
      <c r="G1886" s="35" t="str">
        <f>VLOOKUP(A1886,'Medical Examinations'!A1884:M4226,6,FALSE)</f>
        <v>No</v>
      </c>
      <c r="H1886" s="35">
        <f>VLOOKUP(A1886,'Medical Examinations'!$A$2:$M$2344,7,FALSE)</f>
        <v>1</v>
      </c>
      <c r="I1886" s="35" t="str">
        <f>VLOOKUP(A1886,'Medical Examinations'!A1884:M4226,8,FALSE)</f>
        <v>No</v>
      </c>
      <c r="J1886" s="35" t="str">
        <f>VLOOKUP(A1886,'Medical Examinations'!A1884:M4226,9,FALSE)</f>
        <v>OBESITY</v>
      </c>
      <c r="K1886" s="35" t="str">
        <f>VLOOKUP(A1886,'Medical Examinations'!A1884:M4226,10,FALSE)</f>
        <v>NORMAL</v>
      </c>
      <c r="L1886" s="47">
        <f>VLOOKUP(A1886,'Hospitalisation Details'!A885:M3227,12,FALSE)</f>
        <v>33783</v>
      </c>
      <c r="M1886" s="34">
        <f>VLOOKUP(A771,'Hospitalisation Details'!A769:M3111,6,FALSE)</f>
        <v>13429.04</v>
      </c>
      <c r="N1886" s="35" t="str">
        <f>VLOOKUP(A875,'Hospitalisation Details'!A873:M3215,7,FALSE)</f>
        <v>tier - 3</v>
      </c>
      <c r="O1886" s="35" t="str">
        <f>VLOOKUP(A887,'Hospitalisation Details'!A885:M3227,8,FALSE)</f>
        <v>tier - 3</v>
      </c>
      <c r="P1886" s="35" t="str">
        <f>VLOOKUP(A887,'Hospitalisation Details'!A885:M3227,9,FALSE)</f>
        <v>R1012</v>
      </c>
      <c r="Q1886" s="35">
        <f ca="1">VLOOKUP(A1886,'Hospitalisation Details'!A885:M3227,13,FALSE)</f>
        <v>32</v>
      </c>
      <c r="R1886" s="32"/>
    </row>
    <row r="1887" spans="1:18" ht="15.75" x14ac:dyDescent="0.25">
      <c r="A1887" s="43" t="s">
        <v>474</v>
      </c>
      <c r="B1887" s="35" t="str">
        <f>VLOOKUP(A1887,'Customer Names'!A1884:D4219,3,FALSE)</f>
        <v>Gurney</v>
      </c>
      <c r="C1887" s="35">
        <f>VLOOKUP(A1887,'Medical Examinations'!A1885:M4227,2,FALSE)</f>
        <v>27.93</v>
      </c>
      <c r="D1887" s="35">
        <f>VLOOKUP(A1887,'Medical Examinations'!A1885:M4227,3,FALSE)</f>
        <v>5.59</v>
      </c>
      <c r="E1887" s="35" t="str">
        <f>VLOOKUP(A1887,'Medical Examinations'!A1885:M4227,4,FALSE)</f>
        <v>No</v>
      </c>
      <c r="F1887" s="35" t="str">
        <f>VLOOKUP(A1887,'Medical Examinations'!A1885:M4227,5,FALSE)</f>
        <v>No</v>
      </c>
      <c r="G1887" s="35" t="str">
        <f>VLOOKUP(A1887,'Medical Examinations'!A1885:M4227,6,FALSE)</f>
        <v>No</v>
      </c>
      <c r="H1887" s="35">
        <f>VLOOKUP(A1887,'Medical Examinations'!$A$2:$M$2344,7,FALSE)</f>
        <v>1</v>
      </c>
      <c r="I1887" s="35" t="str">
        <f>VLOOKUP(A1887,'Medical Examinations'!A1885:M4227,8,FALSE)</f>
        <v>No</v>
      </c>
      <c r="J1887" s="35" t="str">
        <f>VLOOKUP(A1887,'Medical Examinations'!A1885:M4227,9,FALSE)</f>
        <v>OVERWEIGHT</v>
      </c>
      <c r="K1887" s="35" t="str">
        <f>VLOOKUP(A1887,'Medical Examinations'!A1885:M4227,10,FALSE)</f>
        <v>NORMAL</v>
      </c>
      <c r="L1887" s="47">
        <f>VLOOKUP(A1887,'Hospitalisation Details'!A886:M3228,12,FALSE)</f>
        <v>33773</v>
      </c>
      <c r="M1887" s="34">
        <f>VLOOKUP(A772,'Hospitalisation Details'!A770:M3112,6,FALSE)</f>
        <v>13417.05</v>
      </c>
      <c r="N1887" s="35" t="str">
        <f>VLOOKUP(A876,'Hospitalisation Details'!A874:M3216,7,FALSE)</f>
        <v>tier - 3</v>
      </c>
      <c r="O1887" s="35" t="str">
        <f>VLOOKUP(A888,'Hospitalisation Details'!A886:M3228,8,FALSE)</f>
        <v>tier - 1</v>
      </c>
      <c r="P1887" s="35" t="str">
        <f>VLOOKUP(A888,'Hospitalisation Details'!A886:M3228,9,FALSE)</f>
        <v>R1012</v>
      </c>
      <c r="Q1887" s="35">
        <f ca="1">VLOOKUP(A1887,'Hospitalisation Details'!A886:M3228,13,FALSE)</f>
        <v>32</v>
      </c>
      <c r="R1887" s="32"/>
    </row>
    <row r="1888" spans="1:18" ht="15.75" x14ac:dyDescent="0.25">
      <c r="A1888" s="42" t="s">
        <v>473</v>
      </c>
      <c r="B1888" s="35" t="str">
        <f>VLOOKUP(A1888,'Customer Names'!A1885:D4220,3,FALSE)</f>
        <v>Francis</v>
      </c>
      <c r="C1888" s="35">
        <f>VLOOKUP(A1888,'Medical Examinations'!A1886:M4228,2,FALSE)</f>
        <v>21.754999999999999</v>
      </c>
      <c r="D1888" s="35">
        <f>VLOOKUP(A1888,'Medical Examinations'!A1886:M4228,3,FALSE)</f>
        <v>5.12</v>
      </c>
      <c r="E1888" s="35" t="str">
        <f>VLOOKUP(A1888,'Medical Examinations'!A1886:M4228,4,FALSE)</f>
        <v>No</v>
      </c>
      <c r="F1888" s="35" t="str">
        <f>VLOOKUP(A1888,'Medical Examinations'!A1886:M4228,5,FALSE)</f>
        <v>No</v>
      </c>
      <c r="G1888" s="35" t="str">
        <f>VLOOKUP(A1888,'Medical Examinations'!A1886:M4228,6,FALSE)</f>
        <v>No</v>
      </c>
      <c r="H1888" s="35">
        <f>VLOOKUP(A1888,'Medical Examinations'!$A$2:$M$2344,7,FALSE)</f>
        <v>0</v>
      </c>
      <c r="I1888" s="35" t="str">
        <f>VLOOKUP(A1888,'Medical Examinations'!A1886:M4228,8,FALSE)</f>
        <v>No</v>
      </c>
      <c r="J1888" s="35" t="str">
        <f>VLOOKUP(A1888,'Medical Examinations'!A1886:M4228,9,FALSE)</f>
        <v>NORMAL WEIGHT</v>
      </c>
      <c r="K1888" s="35" t="str">
        <f>VLOOKUP(A1888,'Medical Examinations'!A1886:M4228,10,FALSE)</f>
        <v>NORMAL</v>
      </c>
      <c r="L1888" s="47">
        <f>VLOOKUP(A1888,'Hospitalisation Details'!A887:M3229,12,FALSE)</f>
        <v>33456</v>
      </c>
      <c r="M1888" s="34">
        <f>VLOOKUP(A773,'Hospitalisation Details'!A771:M3113,6,FALSE)</f>
        <v>13415.04</v>
      </c>
      <c r="N1888" s="35" t="str">
        <f>VLOOKUP(A877,'Hospitalisation Details'!A875:M3217,7,FALSE)</f>
        <v>tier - 3</v>
      </c>
      <c r="O1888" s="35" t="str">
        <f>VLOOKUP(A889,'Hospitalisation Details'!A887:M3229,8,FALSE)</f>
        <v>tier - 2</v>
      </c>
      <c r="P1888" s="35" t="str">
        <f>VLOOKUP(A889,'Hospitalisation Details'!A887:M3229,9,FALSE)</f>
        <v>R1012</v>
      </c>
      <c r="Q1888" s="35">
        <f ca="1">VLOOKUP(A1888,'Hospitalisation Details'!A887:M3229,13,FALSE)</f>
        <v>33</v>
      </c>
      <c r="R1888" s="32"/>
    </row>
    <row r="1889" spans="1:18" ht="15.75" x14ac:dyDescent="0.25">
      <c r="A1889" s="43" t="s">
        <v>472</v>
      </c>
      <c r="B1889" s="35" t="str">
        <f>VLOOKUP(A1889,'Customer Names'!A1886:D4221,3,FALSE)</f>
        <v>Gruca</v>
      </c>
      <c r="C1889" s="35">
        <f>VLOOKUP(A1889,'Medical Examinations'!A1887:M4229,2,FALSE)</f>
        <v>25.934999999999999</v>
      </c>
      <c r="D1889" s="35">
        <f>VLOOKUP(A1889,'Medical Examinations'!A1887:M4229,3,FALSE)</f>
        <v>4.95</v>
      </c>
      <c r="E1889" s="35" t="str">
        <f>VLOOKUP(A1889,'Medical Examinations'!A1887:M4229,4,FALSE)</f>
        <v>No</v>
      </c>
      <c r="F1889" s="35" t="str">
        <f>VLOOKUP(A1889,'Medical Examinations'!A1887:M4229,5,FALSE)</f>
        <v>No</v>
      </c>
      <c r="G1889" s="35" t="str">
        <f>VLOOKUP(A1889,'Medical Examinations'!A1887:M4229,6,FALSE)</f>
        <v>No</v>
      </c>
      <c r="H1889" s="35">
        <f>VLOOKUP(A1889,'Medical Examinations'!$A$2:$M$2344,7,FALSE)</f>
        <v>0</v>
      </c>
      <c r="I1889" s="35" t="str">
        <f>VLOOKUP(A1889,'Medical Examinations'!A1887:M4229,8,FALSE)</f>
        <v>No</v>
      </c>
      <c r="J1889" s="35" t="str">
        <f>VLOOKUP(A1889,'Medical Examinations'!A1887:M4229,9,FALSE)</f>
        <v>OVERWEIGHT</v>
      </c>
      <c r="K1889" s="35" t="str">
        <f>VLOOKUP(A1889,'Medical Examinations'!A1887:M4229,10,FALSE)</f>
        <v>NORMAL</v>
      </c>
      <c r="L1889" s="47">
        <f>VLOOKUP(A1889,'Hospitalisation Details'!A888:M3230,12,FALSE)</f>
        <v>34567</v>
      </c>
      <c r="M1889" s="34">
        <f>VLOOKUP(A774,'Hospitalisation Details'!A772:M3114,6,FALSE)</f>
        <v>13412.97</v>
      </c>
      <c r="N1889" s="35" t="str">
        <f>VLOOKUP(A878,'Hospitalisation Details'!A876:M3218,7,FALSE)</f>
        <v>tier - 3</v>
      </c>
      <c r="O1889" s="35" t="str">
        <f>VLOOKUP(A890,'Hospitalisation Details'!A888:M3230,8,FALSE)</f>
        <v>tier - 1</v>
      </c>
      <c r="P1889" s="35" t="str">
        <f>VLOOKUP(A890,'Hospitalisation Details'!A888:M3230,9,FALSE)</f>
        <v>R1012</v>
      </c>
      <c r="Q1889" s="35">
        <f ca="1">VLOOKUP(A1889,'Hospitalisation Details'!A888:M3230,13,FALSE)</f>
        <v>30</v>
      </c>
      <c r="R1889" s="32"/>
    </row>
    <row r="1890" spans="1:18" ht="15.75" x14ac:dyDescent="0.25">
      <c r="A1890" s="42" t="s">
        <v>471</v>
      </c>
      <c r="B1890" s="35" t="str">
        <f>VLOOKUP(A1890,'Customer Names'!A1887:D4222,3,FALSE)</f>
        <v>Rojas Alvarez</v>
      </c>
      <c r="C1890" s="35">
        <f>VLOOKUP(A1890,'Medical Examinations'!A1888:M4230,2,FALSE)</f>
        <v>31.5</v>
      </c>
      <c r="D1890" s="35">
        <f>VLOOKUP(A1890,'Medical Examinations'!A1888:M4230,3,FALSE)</f>
        <v>6.16</v>
      </c>
      <c r="E1890" s="35" t="str">
        <f>VLOOKUP(A1890,'Medical Examinations'!A1888:M4230,4,FALSE)</f>
        <v>No</v>
      </c>
      <c r="F1890" s="35" t="str">
        <f>VLOOKUP(A1890,'Medical Examinations'!A1888:M4230,5,FALSE)</f>
        <v>No</v>
      </c>
      <c r="G1890" s="35" t="str">
        <f>VLOOKUP(A1890,'Medical Examinations'!A1888:M4230,6,FALSE)</f>
        <v>No</v>
      </c>
      <c r="H1890" s="35">
        <f>VLOOKUP(A1890,'Medical Examinations'!$A$2:$M$2344,7,FALSE)</f>
        <v>0</v>
      </c>
      <c r="I1890" s="35" t="str">
        <f>VLOOKUP(A1890,'Medical Examinations'!A1888:M4230,8,FALSE)</f>
        <v>No</v>
      </c>
      <c r="J1890" s="35" t="str">
        <f>VLOOKUP(A1890,'Medical Examinations'!A1888:M4230,9,FALSE)</f>
        <v>OBESITY</v>
      </c>
      <c r="K1890" s="35" t="str">
        <f>VLOOKUP(A1890,'Medical Examinations'!A1888:M4230,10,FALSE)</f>
        <v>PREDIABETES</v>
      </c>
      <c r="L1890" s="47">
        <f>VLOOKUP(A1890,'Hospitalisation Details'!A889:M3231,12,FALSE)</f>
        <v>33221</v>
      </c>
      <c r="M1890" s="34">
        <f>VLOOKUP(A775,'Hospitalisation Details'!A773:M3115,6,FALSE)</f>
        <v>13405.39</v>
      </c>
      <c r="N1890" s="35" t="str">
        <f>VLOOKUP(A879,'Hospitalisation Details'!A877:M3219,7,FALSE)</f>
        <v>tier - 3</v>
      </c>
      <c r="O1890" s="35" t="str">
        <f>VLOOKUP(A891,'Hospitalisation Details'!A889:M3231,8,FALSE)</f>
        <v>tier - 3</v>
      </c>
      <c r="P1890" s="35" t="str">
        <f>VLOOKUP(A891,'Hospitalisation Details'!A889:M3231,9,FALSE)</f>
        <v>R1026</v>
      </c>
      <c r="Q1890" s="35">
        <f ca="1">VLOOKUP(A1890,'Hospitalisation Details'!A889:M3231,13,FALSE)</f>
        <v>34</v>
      </c>
      <c r="R1890" s="32"/>
    </row>
    <row r="1891" spans="1:18" ht="15.75" x14ac:dyDescent="0.25">
      <c r="A1891" s="43" t="s">
        <v>470</v>
      </c>
      <c r="B1891" s="35" t="str">
        <f>VLOOKUP(A1891,'Customer Names'!A1888:D4223,3,FALSE)</f>
        <v>Denton</v>
      </c>
      <c r="C1891" s="35">
        <f>VLOOKUP(A1891,'Medical Examinations'!A1889:M4231,2,FALSE)</f>
        <v>30.03</v>
      </c>
      <c r="D1891" s="35">
        <f>VLOOKUP(A1891,'Medical Examinations'!A1889:M4231,3,FALSE)</f>
        <v>6.41</v>
      </c>
      <c r="E1891" s="35" t="str">
        <f>VLOOKUP(A1891,'Medical Examinations'!A1889:M4231,4,FALSE)</f>
        <v>No</v>
      </c>
      <c r="F1891" s="35" t="str">
        <f>VLOOKUP(A1891,'Medical Examinations'!A1889:M4231,5,FALSE)</f>
        <v>No</v>
      </c>
      <c r="G1891" s="35" t="str">
        <f>VLOOKUP(A1891,'Medical Examinations'!A1889:M4231,6,FALSE)</f>
        <v>No</v>
      </c>
      <c r="H1891" s="35">
        <f>VLOOKUP(A1891,'Medical Examinations'!$A$2:$M$2344,7,FALSE)</f>
        <v>0</v>
      </c>
      <c r="I1891" s="35" t="str">
        <f>VLOOKUP(A1891,'Medical Examinations'!A1889:M4231,8,FALSE)</f>
        <v>No</v>
      </c>
      <c r="J1891" s="35" t="str">
        <f>VLOOKUP(A1891,'Medical Examinations'!A1889:M4231,9,FALSE)</f>
        <v>OBESITY</v>
      </c>
      <c r="K1891" s="35" t="str">
        <f>VLOOKUP(A1891,'Medical Examinations'!A1889:M4231,10,FALSE)</f>
        <v>DIABETES</v>
      </c>
      <c r="L1891" s="47">
        <f>VLOOKUP(A1891,'Hospitalisation Details'!A890:M3232,12,FALSE)</f>
        <v>33208</v>
      </c>
      <c r="M1891" s="34">
        <f>VLOOKUP(A776,'Hospitalisation Details'!A774:M3116,6,FALSE)</f>
        <v>13393.76</v>
      </c>
      <c r="N1891" s="35" t="str">
        <f>VLOOKUP(A880,'Hospitalisation Details'!A878:M3220,7,FALSE)</f>
        <v>tier - 3</v>
      </c>
      <c r="O1891" s="35" t="str">
        <f>VLOOKUP(A892,'Hospitalisation Details'!A890:M3232,8,FALSE)</f>
        <v>tier - 3</v>
      </c>
      <c r="P1891" s="35" t="str">
        <f>VLOOKUP(A892,'Hospitalisation Details'!A890:M3232,9,FALSE)</f>
        <v>R1012</v>
      </c>
      <c r="Q1891" s="35">
        <f ca="1">VLOOKUP(A1891,'Hospitalisation Details'!A890:M3232,13,FALSE)</f>
        <v>34</v>
      </c>
      <c r="R1891" s="32"/>
    </row>
    <row r="1892" spans="1:18" ht="15.75" x14ac:dyDescent="0.25">
      <c r="A1892" s="42" t="s">
        <v>469</v>
      </c>
      <c r="B1892" s="35" t="str">
        <f>VLOOKUP(A1892,'Customer Names'!A1889:D4224,3,FALSE)</f>
        <v>Mason</v>
      </c>
      <c r="C1892" s="35">
        <f>VLOOKUP(A1892,'Medical Examinations'!A1890:M4232,2,FALSE)</f>
        <v>33.479999999999997</v>
      </c>
      <c r="D1892" s="35">
        <f>VLOOKUP(A1892,'Medical Examinations'!A1890:M4232,3,FALSE)</f>
        <v>8.94</v>
      </c>
      <c r="E1892" s="35" t="str">
        <f>VLOOKUP(A1892,'Medical Examinations'!A1890:M4232,4,FALSE)</f>
        <v>No</v>
      </c>
      <c r="F1892" s="35" t="str">
        <f>VLOOKUP(A1892,'Medical Examinations'!A1890:M4232,5,FALSE)</f>
        <v>No</v>
      </c>
      <c r="G1892" s="35" t="str">
        <f>VLOOKUP(A1892,'Medical Examinations'!A1890:M4232,6,FALSE)</f>
        <v>No</v>
      </c>
      <c r="H1892" s="35">
        <f>VLOOKUP(A1892,'Medical Examinations'!$A$2:$M$2344,7,FALSE)</f>
        <v>0</v>
      </c>
      <c r="I1892" s="35" t="str">
        <f>VLOOKUP(A1892,'Medical Examinations'!A1890:M4232,8,FALSE)</f>
        <v>No</v>
      </c>
      <c r="J1892" s="35" t="str">
        <f>VLOOKUP(A1892,'Medical Examinations'!A1890:M4232,9,FALSE)</f>
        <v>OBESITY</v>
      </c>
      <c r="K1892" s="35" t="str">
        <f>VLOOKUP(A1892,'Medical Examinations'!A1890:M4232,10,FALSE)</f>
        <v>DIABETES</v>
      </c>
      <c r="L1892" s="47">
        <f>VLOOKUP(A1892,'Hospitalisation Details'!A891:M3233,12,FALSE)</f>
        <v>37547</v>
      </c>
      <c r="M1892" s="34">
        <f>VLOOKUP(A777,'Hospitalisation Details'!A775:M3117,6,FALSE)</f>
        <v>13390.56</v>
      </c>
      <c r="N1892" s="35" t="str">
        <f>VLOOKUP(A881,'Hospitalisation Details'!A879:M3221,7,FALSE)</f>
        <v>tier - 3</v>
      </c>
      <c r="O1892" s="35" t="str">
        <f>VLOOKUP(A893,'Hospitalisation Details'!A891:M3233,8,FALSE)</f>
        <v>tier - 3</v>
      </c>
      <c r="P1892" s="35" t="str">
        <f>VLOOKUP(A893,'Hospitalisation Details'!A891:M3233,9,FALSE)</f>
        <v>R1011</v>
      </c>
      <c r="Q1892" s="35">
        <f ca="1">VLOOKUP(A1892,'Hospitalisation Details'!A891:M3233,13,FALSE)</f>
        <v>22</v>
      </c>
      <c r="R1892" s="32"/>
    </row>
    <row r="1893" spans="1:18" ht="15.75" x14ac:dyDescent="0.25">
      <c r="A1893" s="43" t="s">
        <v>468</v>
      </c>
      <c r="B1893" s="35" t="str">
        <f>VLOOKUP(A1893,'Customer Names'!A1890:D4225,3,FALSE)</f>
        <v>Trout</v>
      </c>
      <c r="C1893" s="35">
        <f>VLOOKUP(A1893,'Medical Examinations'!A1891:M4233,2,FALSE)</f>
        <v>16.510000000000002</v>
      </c>
      <c r="D1893" s="35">
        <f>VLOOKUP(A1893,'Medical Examinations'!A1891:M4233,3,FALSE)</f>
        <v>4.42</v>
      </c>
      <c r="E1893" s="35" t="str">
        <f>VLOOKUP(A1893,'Medical Examinations'!A1891:M4233,4,FALSE)</f>
        <v>yes</v>
      </c>
      <c r="F1893" s="35" t="str">
        <f>VLOOKUP(A1893,'Medical Examinations'!A1891:M4233,5,FALSE)</f>
        <v>No</v>
      </c>
      <c r="G1893" s="35" t="str">
        <f>VLOOKUP(A1893,'Medical Examinations'!A1891:M4233,6,FALSE)</f>
        <v>Yes</v>
      </c>
      <c r="H1893" s="35">
        <f>VLOOKUP(A1893,'Medical Examinations'!$A$2:$M$2344,7,FALSE)</f>
        <v>1</v>
      </c>
      <c r="I1893" s="35" t="str">
        <f>VLOOKUP(A1893,'Medical Examinations'!A1891:M4233,8,FALSE)</f>
        <v>No</v>
      </c>
      <c r="J1893" s="35" t="str">
        <f>VLOOKUP(A1893,'Medical Examinations'!A1891:M4233,9,FALSE)</f>
        <v>UNDERWEIGHT</v>
      </c>
      <c r="K1893" s="35" t="str">
        <f>VLOOKUP(A1893,'Medical Examinations'!A1891:M4233,10,FALSE)</f>
        <v>NORMAL</v>
      </c>
      <c r="L1893" s="47">
        <f>VLOOKUP(A1893,'Hospitalisation Details'!A892:M3234,12,FALSE)</f>
        <v>30575</v>
      </c>
      <c r="M1893" s="34">
        <f>VLOOKUP(A778,'Hospitalisation Details'!A776:M3118,6,FALSE)</f>
        <v>13383.67</v>
      </c>
      <c r="N1893" s="35" t="str">
        <f>VLOOKUP(A882,'Hospitalisation Details'!A880:M3222,7,FALSE)</f>
        <v>tier - 3</v>
      </c>
      <c r="O1893" s="35" t="str">
        <f>VLOOKUP(A894,'Hospitalisation Details'!A892:M3234,8,FALSE)</f>
        <v>tier - 2</v>
      </c>
      <c r="P1893" s="35" t="str">
        <f>VLOOKUP(A894,'Hospitalisation Details'!A892:M3234,9,FALSE)</f>
        <v>R1013</v>
      </c>
      <c r="Q1893" s="35">
        <f ca="1">VLOOKUP(A1893,'Hospitalisation Details'!A892:M3234,13,FALSE)</f>
        <v>41</v>
      </c>
      <c r="R1893" s="32"/>
    </row>
    <row r="1894" spans="1:18" ht="15.75" x14ac:dyDescent="0.25">
      <c r="A1894" s="42" t="s">
        <v>467</v>
      </c>
      <c r="B1894" s="35" t="str">
        <f>VLOOKUP(A1894,'Customer Names'!A1891:D4226,3,FALSE)</f>
        <v>Gilbert</v>
      </c>
      <c r="C1894" s="35">
        <f>VLOOKUP(A1894,'Medical Examinations'!A1892:M4234,2,FALSE)</f>
        <v>33.155000000000001</v>
      </c>
      <c r="D1894" s="35">
        <f>VLOOKUP(A1894,'Medical Examinations'!A1892:M4234,3,FALSE)</f>
        <v>5.3</v>
      </c>
      <c r="E1894" s="35" t="str">
        <f>VLOOKUP(A1894,'Medical Examinations'!A1892:M4234,4,FALSE)</f>
        <v>yes</v>
      </c>
      <c r="F1894" s="35" t="str">
        <f>VLOOKUP(A1894,'Medical Examinations'!A1892:M4234,5,FALSE)</f>
        <v>No</v>
      </c>
      <c r="G1894" s="35" t="str">
        <f>VLOOKUP(A1894,'Medical Examinations'!A1892:M4234,6,FALSE)</f>
        <v>No</v>
      </c>
      <c r="H1894" s="35">
        <f>VLOOKUP(A1894,'Medical Examinations'!$A$2:$M$2344,7,FALSE)</f>
        <v>1</v>
      </c>
      <c r="I1894" s="35" t="str">
        <f>VLOOKUP(A1894,'Medical Examinations'!A1892:M4234,8,FALSE)</f>
        <v>No</v>
      </c>
      <c r="J1894" s="35" t="str">
        <f>VLOOKUP(A1894,'Medical Examinations'!A1892:M4234,9,FALSE)</f>
        <v>OBESITY</v>
      </c>
      <c r="K1894" s="35" t="str">
        <f>VLOOKUP(A1894,'Medical Examinations'!A1892:M4234,10,FALSE)</f>
        <v>NORMAL</v>
      </c>
      <c r="L1894" s="47">
        <f>VLOOKUP(A1894,'Hospitalisation Details'!A893:M3235,12,FALSE)</f>
        <v>34956</v>
      </c>
      <c r="M1894" s="34">
        <f>VLOOKUP(A779,'Hospitalisation Details'!A777:M3119,6,FALSE)</f>
        <v>13377.41</v>
      </c>
      <c r="N1894" s="35" t="str">
        <f>VLOOKUP(A883,'Hospitalisation Details'!A881:M3223,7,FALSE)</f>
        <v>tier - 3</v>
      </c>
      <c r="O1894" s="35" t="str">
        <f>VLOOKUP(A895,'Hospitalisation Details'!A893:M3235,8,FALSE)</f>
        <v>tier - 3</v>
      </c>
      <c r="P1894" s="35" t="str">
        <f>VLOOKUP(A895,'Hospitalisation Details'!A893:M3235,9,FALSE)</f>
        <v>R1012</v>
      </c>
      <c r="Q1894" s="35">
        <f ca="1">VLOOKUP(A1894,'Hospitalisation Details'!A893:M3235,13,FALSE)</f>
        <v>29</v>
      </c>
      <c r="R1894" s="32"/>
    </row>
    <row r="1895" spans="1:18" ht="15.75" x14ac:dyDescent="0.25">
      <c r="A1895" s="43" t="s">
        <v>466</v>
      </c>
      <c r="B1895" s="35" t="str">
        <f>VLOOKUP(A1895,'Customer Names'!A1892:D4227,3,FALSE)</f>
        <v>Chong</v>
      </c>
      <c r="C1895" s="35">
        <f>VLOOKUP(A1895,'Medical Examinations'!A1893:M4235,2,FALSE)</f>
        <v>37.29</v>
      </c>
      <c r="D1895" s="35">
        <f>VLOOKUP(A1895,'Medical Examinations'!A1893:M4235,3,FALSE)</f>
        <v>4.6399999999999997</v>
      </c>
      <c r="E1895" s="35" t="str">
        <f>VLOOKUP(A1895,'Medical Examinations'!A1893:M4235,4,FALSE)</f>
        <v>No</v>
      </c>
      <c r="F1895" s="35" t="str">
        <f>VLOOKUP(A1895,'Medical Examinations'!A1893:M4235,5,FALSE)</f>
        <v>No</v>
      </c>
      <c r="G1895" s="35" t="str">
        <f>VLOOKUP(A1895,'Medical Examinations'!A1893:M4235,6,FALSE)</f>
        <v>Yes</v>
      </c>
      <c r="H1895" s="35">
        <f>VLOOKUP(A1895,'Medical Examinations'!$A$2:$M$2344,7,FALSE)</f>
        <v>1</v>
      </c>
      <c r="I1895" s="35" t="str">
        <f>VLOOKUP(A1895,'Medical Examinations'!A1893:M4235,8,FALSE)</f>
        <v>No</v>
      </c>
      <c r="J1895" s="35" t="str">
        <f>VLOOKUP(A1895,'Medical Examinations'!A1893:M4235,9,FALSE)</f>
        <v>OBESITY</v>
      </c>
      <c r="K1895" s="35" t="str">
        <f>VLOOKUP(A1895,'Medical Examinations'!A1893:M4235,10,FALSE)</f>
        <v>NORMAL</v>
      </c>
      <c r="L1895" s="47">
        <f>VLOOKUP(A1895,'Hospitalisation Details'!A894:M3236,12,FALSE)</f>
        <v>34194</v>
      </c>
      <c r="M1895" s="34">
        <f>VLOOKUP(A780,'Hospitalisation Details'!A778:M3120,6,FALSE)</f>
        <v>13375.76</v>
      </c>
      <c r="N1895" s="35" t="str">
        <f>VLOOKUP(A884,'Hospitalisation Details'!A882:M3224,7,FALSE)</f>
        <v>tier - 3</v>
      </c>
      <c r="O1895" s="35" t="str">
        <f>VLOOKUP(A896,'Hospitalisation Details'!A894:M3236,8,FALSE)</f>
        <v>tier - 3</v>
      </c>
      <c r="P1895" s="35" t="str">
        <f>VLOOKUP(A896,'Hospitalisation Details'!A894:M3236,9,FALSE)</f>
        <v>R1026</v>
      </c>
      <c r="Q1895" s="35">
        <f ca="1">VLOOKUP(A1895,'Hospitalisation Details'!A894:M3236,13,FALSE)</f>
        <v>31</v>
      </c>
      <c r="R1895" s="32"/>
    </row>
    <row r="1896" spans="1:18" ht="15.75" x14ac:dyDescent="0.25">
      <c r="A1896" s="42" t="s">
        <v>465</v>
      </c>
      <c r="B1896" s="35" t="str">
        <f>VLOOKUP(A1896,'Customer Names'!A1893:D4228,3,FALSE)</f>
        <v>Henry</v>
      </c>
      <c r="C1896" s="35">
        <f>VLOOKUP(A1896,'Medical Examinations'!A1894:M4236,2,FALSE)</f>
        <v>20.23</v>
      </c>
      <c r="D1896" s="35">
        <f>VLOOKUP(A1896,'Medical Examinations'!A1894:M4236,3,FALSE)</f>
        <v>6.16</v>
      </c>
      <c r="E1896" s="35" t="str">
        <f>VLOOKUP(A1896,'Medical Examinations'!A1894:M4236,4,FALSE)</f>
        <v>yes</v>
      </c>
      <c r="F1896" s="35" t="str">
        <f>VLOOKUP(A1896,'Medical Examinations'!A1894:M4236,5,FALSE)</f>
        <v>No</v>
      </c>
      <c r="G1896" s="35" t="str">
        <f>VLOOKUP(A1896,'Medical Examinations'!A1894:M4236,6,FALSE)</f>
        <v>No</v>
      </c>
      <c r="H1896" s="35">
        <f>VLOOKUP(A1896,'Medical Examinations'!$A$2:$M$2344,7,FALSE)</f>
        <v>1</v>
      </c>
      <c r="I1896" s="35" t="str">
        <f>VLOOKUP(A1896,'Medical Examinations'!A1894:M4236,8,FALSE)</f>
        <v>No</v>
      </c>
      <c r="J1896" s="35" t="str">
        <f>VLOOKUP(A1896,'Medical Examinations'!A1894:M4236,9,FALSE)</f>
        <v>NORMAL WEIGHT</v>
      </c>
      <c r="K1896" s="35" t="str">
        <f>VLOOKUP(A1896,'Medical Examinations'!A1894:M4236,10,FALSE)</f>
        <v>PREDIABETES</v>
      </c>
      <c r="L1896" s="47">
        <f>VLOOKUP(A1896,'Hospitalisation Details'!A895:M3237,12,FALSE)</f>
        <v>32477</v>
      </c>
      <c r="M1896" s="34">
        <f>VLOOKUP(A781,'Hospitalisation Details'!A779:M3121,6,FALSE)</f>
        <v>13360.94</v>
      </c>
      <c r="N1896" s="35" t="str">
        <f>VLOOKUP(A885,'Hospitalisation Details'!A883:M3225,7,FALSE)</f>
        <v>tier - 3</v>
      </c>
      <c r="O1896" s="35" t="str">
        <f>VLOOKUP(A897,'Hospitalisation Details'!A895:M3237,8,FALSE)</f>
        <v>tier - 1</v>
      </c>
      <c r="P1896" s="35" t="str">
        <f>VLOOKUP(A897,'Hospitalisation Details'!A895:M3237,9,FALSE)</f>
        <v>R1012</v>
      </c>
      <c r="Q1896" s="35">
        <f ca="1">VLOOKUP(A1896,'Hospitalisation Details'!A895:M3237,13,FALSE)</f>
        <v>36</v>
      </c>
      <c r="R1896" s="32"/>
    </row>
    <row r="1897" spans="1:18" ht="15.75" x14ac:dyDescent="0.25">
      <c r="A1897" s="43" t="s">
        <v>464</v>
      </c>
      <c r="B1897" s="35" t="str">
        <f>VLOOKUP(A1897,'Customer Names'!A1894:D4229,3,FALSE)</f>
        <v>Brenneman</v>
      </c>
      <c r="C1897" s="35">
        <f>VLOOKUP(A1897,'Medical Examinations'!A1895:M4237,2,FALSE)</f>
        <v>28.975000000000001</v>
      </c>
      <c r="D1897" s="35">
        <f>VLOOKUP(A1897,'Medical Examinations'!A1895:M4237,3,FALSE)</f>
        <v>4.12</v>
      </c>
      <c r="E1897" s="35" t="str">
        <f>VLOOKUP(A1897,'Medical Examinations'!A1895:M4237,4,FALSE)</f>
        <v>No</v>
      </c>
      <c r="F1897" s="35" t="str">
        <f>VLOOKUP(A1897,'Medical Examinations'!A1895:M4237,5,FALSE)</f>
        <v>No</v>
      </c>
      <c r="G1897" s="35" t="str">
        <f>VLOOKUP(A1897,'Medical Examinations'!A1895:M4237,6,FALSE)</f>
        <v>Yes</v>
      </c>
      <c r="H1897" s="35">
        <f>VLOOKUP(A1897,'Medical Examinations'!$A$2:$M$2344,7,FALSE)</f>
        <v>1</v>
      </c>
      <c r="I1897" s="35" t="str">
        <f>VLOOKUP(A1897,'Medical Examinations'!A1895:M4237,8,FALSE)</f>
        <v>No</v>
      </c>
      <c r="J1897" s="35" t="str">
        <f>VLOOKUP(A1897,'Medical Examinations'!A1895:M4237,9,FALSE)</f>
        <v>OVERWEIGHT</v>
      </c>
      <c r="K1897" s="35" t="str">
        <f>VLOOKUP(A1897,'Medical Examinations'!A1895:M4237,10,FALSE)</f>
        <v>NORMAL</v>
      </c>
      <c r="L1897" s="47">
        <f>VLOOKUP(A1897,'Hospitalisation Details'!A896:M3238,12,FALSE)</f>
        <v>34329</v>
      </c>
      <c r="M1897" s="34">
        <f>VLOOKUP(A782,'Hospitalisation Details'!A780:M3122,6,FALSE)</f>
        <v>13352.1</v>
      </c>
      <c r="N1897" s="35" t="str">
        <f>VLOOKUP(A886,'Hospitalisation Details'!A884:M3226,7,FALSE)</f>
        <v>tier - 3</v>
      </c>
      <c r="O1897" s="35" t="str">
        <f>VLOOKUP(A898,'Hospitalisation Details'!A896:M3238,8,FALSE)</f>
        <v>tier - 1</v>
      </c>
      <c r="P1897" s="35" t="str">
        <f>VLOOKUP(A898,'Hospitalisation Details'!A896:M3238,9,FALSE)</f>
        <v>R1012</v>
      </c>
      <c r="Q1897" s="35">
        <f ca="1">VLOOKUP(A1897,'Hospitalisation Details'!A896:M3238,13,FALSE)</f>
        <v>31</v>
      </c>
      <c r="R1897" s="32"/>
    </row>
    <row r="1898" spans="1:18" ht="15.75" x14ac:dyDescent="0.25">
      <c r="A1898" s="42" t="s">
        <v>463</v>
      </c>
      <c r="B1898" s="35" t="str">
        <f>VLOOKUP(A1898,'Customer Names'!A1895:D4230,3,FALSE)</f>
        <v>Kemp</v>
      </c>
      <c r="C1898" s="35">
        <f>VLOOKUP(A1898,'Medical Examinations'!A1896:M4238,2,FALSE)</f>
        <v>16.420000000000002</v>
      </c>
      <c r="D1898" s="35">
        <f>VLOOKUP(A1898,'Medical Examinations'!A1896:M4238,3,FALSE)</f>
        <v>5.77</v>
      </c>
      <c r="E1898" s="35" t="str">
        <f>VLOOKUP(A1898,'Medical Examinations'!A1896:M4238,4,FALSE)</f>
        <v>yes</v>
      </c>
      <c r="F1898" s="35" t="str">
        <f>VLOOKUP(A1898,'Medical Examinations'!A1896:M4238,5,FALSE)</f>
        <v>No</v>
      </c>
      <c r="G1898" s="35" t="str">
        <f>VLOOKUP(A1898,'Medical Examinations'!A1896:M4238,6,FALSE)</f>
        <v>Yes</v>
      </c>
      <c r="H1898" s="35">
        <f>VLOOKUP(A1898,'Medical Examinations'!$A$2:$M$2344,7,FALSE)</f>
        <v>1</v>
      </c>
      <c r="I1898" s="35" t="str">
        <f>VLOOKUP(A1898,'Medical Examinations'!A1896:M4238,8,FALSE)</f>
        <v>No</v>
      </c>
      <c r="J1898" s="35" t="str">
        <f>VLOOKUP(A1898,'Medical Examinations'!A1896:M4238,9,FALSE)</f>
        <v>UNDERWEIGHT</v>
      </c>
      <c r="K1898" s="35" t="str">
        <f>VLOOKUP(A1898,'Medical Examinations'!A1896:M4238,10,FALSE)</f>
        <v>PREDIABETES</v>
      </c>
      <c r="L1898" s="47">
        <f>VLOOKUP(A1898,'Hospitalisation Details'!A897:M3239,12,FALSE)</f>
        <v>30630</v>
      </c>
      <c r="M1898" s="34">
        <f>VLOOKUP(A783,'Hospitalisation Details'!A781:M3123,6,FALSE)</f>
        <v>13333.71</v>
      </c>
      <c r="N1898" s="35" t="str">
        <f>VLOOKUP(A887,'Hospitalisation Details'!A885:M3227,7,FALSE)</f>
        <v>tier - 3</v>
      </c>
      <c r="O1898" s="35" t="str">
        <f>VLOOKUP(A899,'Hospitalisation Details'!A897:M3239,8,FALSE)</f>
        <v>tier - 3</v>
      </c>
      <c r="P1898" s="35" t="str">
        <f>VLOOKUP(A899,'Hospitalisation Details'!A897:M3239,9,FALSE)</f>
        <v>R1011</v>
      </c>
      <c r="Q1898" s="35">
        <f ca="1">VLOOKUP(A1898,'Hospitalisation Details'!A897:M3239,13,FALSE)</f>
        <v>41</v>
      </c>
      <c r="R1898" s="32"/>
    </row>
    <row r="1899" spans="1:18" ht="15.75" x14ac:dyDescent="0.25">
      <c r="A1899" s="43" t="s">
        <v>462</v>
      </c>
      <c r="B1899" s="35" t="str">
        <f>VLOOKUP(A1899,'Customer Names'!A1896:D4231,3,FALSE)</f>
        <v>Wilson</v>
      </c>
      <c r="C1899" s="35">
        <f>VLOOKUP(A1899,'Medical Examinations'!A1897:M4239,2,FALSE)</f>
        <v>17.559999999999999</v>
      </c>
      <c r="D1899" s="35">
        <f>VLOOKUP(A1899,'Medical Examinations'!A1897:M4239,3,FALSE)</f>
        <v>6.2</v>
      </c>
      <c r="E1899" s="35" t="str">
        <f>VLOOKUP(A1899,'Medical Examinations'!A1897:M4239,4,FALSE)</f>
        <v>No</v>
      </c>
      <c r="F1899" s="35" t="str">
        <f>VLOOKUP(A1899,'Medical Examinations'!A1897:M4239,5,FALSE)</f>
        <v>No</v>
      </c>
      <c r="G1899" s="35" t="str">
        <f>VLOOKUP(A1899,'Medical Examinations'!A1897:M4239,6,FALSE)</f>
        <v>No</v>
      </c>
      <c r="H1899" s="35">
        <f>VLOOKUP(A1899,'Medical Examinations'!$A$2:$M$2344,7,FALSE)</f>
        <v>1</v>
      </c>
      <c r="I1899" s="35" t="str">
        <f>VLOOKUP(A1899,'Medical Examinations'!A1897:M4239,8,FALSE)</f>
        <v>No</v>
      </c>
      <c r="J1899" s="35" t="str">
        <f>VLOOKUP(A1899,'Medical Examinations'!A1897:M4239,9,FALSE)</f>
        <v>UNDERWEIGHT</v>
      </c>
      <c r="K1899" s="35" t="str">
        <f>VLOOKUP(A1899,'Medical Examinations'!A1897:M4239,10,FALSE)</f>
        <v>PREDIABETES</v>
      </c>
      <c r="L1899" s="47">
        <f>VLOOKUP(A1899,'Hospitalisation Details'!A898:M3240,12,FALSE)</f>
        <v>30870</v>
      </c>
      <c r="M1899" s="34">
        <f>VLOOKUP(A784,'Hospitalisation Details'!A782:M3124,6,FALSE)</f>
        <v>13292.52</v>
      </c>
      <c r="N1899" s="35" t="str">
        <f>VLOOKUP(A888,'Hospitalisation Details'!A886:M3228,7,FALSE)</f>
        <v>tier - 3</v>
      </c>
      <c r="O1899" s="35" t="str">
        <f>VLOOKUP(A900,'Hospitalisation Details'!A898:M3240,8,FALSE)</f>
        <v>tier - 1</v>
      </c>
      <c r="P1899" s="35" t="str">
        <f>VLOOKUP(A900,'Hospitalisation Details'!A898:M3240,9,FALSE)</f>
        <v>R1024</v>
      </c>
      <c r="Q1899" s="35">
        <f ca="1">VLOOKUP(A1899,'Hospitalisation Details'!A898:M3240,13,FALSE)</f>
        <v>40</v>
      </c>
      <c r="R1899" s="32"/>
    </row>
    <row r="1900" spans="1:18" ht="15.75" x14ac:dyDescent="0.25">
      <c r="A1900" s="42" t="s">
        <v>461</v>
      </c>
      <c r="B1900" s="35" t="str">
        <f>VLOOKUP(A1900,'Customer Names'!A1897:D4232,3,FALSE)</f>
        <v>Hillyard</v>
      </c>
      <c r="C1900" s="35">
        <f>VLOOKUP(A1900,'Medical Examinations'!A1898:M4240,2,FALSE)</f>
        <v>24.13</v>
      </c>
      <c r="D1900" s="35">
        <f>VLOOKUP(A1900,'Medical Examinations'!A1898:M4240,3,FALSE)</f>
        <v>4.3899999999999997</v>
      </c>
      <c r="E1900" s="35" t="str">
        <f>VLOOKUP(A1900,'Medical Examinations'!A1898:M4240,4,FALSE)</f>
        <v>No</v>
      </c>
      <c r="F1900" s="35" t="str">
        <f>VLOOKUP(A1900,'Medical Examinations'!A1898:M4240,5,FALSE)</f>
        <v>No</v>
      </c>
      <c r="G1900" s="35" t="str">
        <f>VLOOKUP(A1900,'Medical Examinations'!A1898:M4240,6,FALSE)</f>
        <v>No</v>
      </c>
      <c r="H1900" s="35">
        <f>VLOOKUP(A1900,'Medical Examinations'!$A$2:$M$2344,7,FALSE)</f>
        <v>1</v>
      </c>
      <c r="I1900" s="35" t="str">
        <f>VLOOKUP(A1900,'Medical Examinations'!A1898:M4240,8,FALSE)</f>
        <v>No</v>
      </c>
      <c r="J1900" s="35" t="str">
        <f>VLOOKUP(A1900,'Medical Examinations'!A1898:M4240,9,FALSE)</f>
        <v>NORMAL WEIGHT</v>
      </c>
      <c r="K1900" s="35" t="str">
        <f>VLOOKUP(A1900,'Medical Examinations'!A1898:M4240,10,FALSE)</f>
        <v>NORMAL</v>
      </c>
      <c r="L1900" s="47">
        <f>VLOOKUP(A1900,'Hospitalisation Details'!A899:M3241,12,FALSE)</f>
        <v>33888</v>
      </c>
      <c r="M1900" s="34">
        <f>VLOOKUP(A785,'Hospitalisation Details'!A783:M3125,6,FALSE)</f>
        <v>13228.85</v>
      </c>
      <c r="N1900" s="35" t="str">
        <f>VLOOKUP(A889,'Hospitalisation Details'!A887:M3229,7,FALSE)</f>
        <v>tier - 3</v>
      </c>
      <c r="O1900" s="35" t="str">
        <f>VLOOKUP(A901,'Hospitalisation Details'!A899:M3241,8,FALSE)</f>
        <v>tier - 3</v>
      </c>
      <c r="P1900" s="35" t="str">
        <f>VLOOKUP(A901,'Hospitalisation Details'!A899:M3241,9,FALSE)</f>
        <v>R1011</v>
      </c>
      <c r="Q1900" s="35">
        <f ca="1">VLOOKUP(A1900,'Hospitalisation Details'!A899:M3241,13,FALSE)</f>
        <v>32</v>
      </c>
      <c r="R1900" s="32"/>
    </row>
    <row r="1901" spans="1:18" ht="15.75" x14ac:dyDescent="0.25">
      <c r="A1901" s="43" t="s">
        <v>460</v>
      </c>
      <c r="B1901" s="35" t="str">
        <f>VLOOKUP(A1901,'Customer Names'!A1898:D4233,3,FALSE)</f>
        <v>Turner</v>
      </c>
      <c r="C1901" s="35">
        <f>VLOOKUP(A1901,'Medical Examinations'!A1899:M4241,2,FALSE)</f>
        <v>19.95</v>
      </c>
      <c r="D1901" s="35">
        <f>VLOOKUP(A1901,'Medical Examinations'!A1899:M4241,3,FALSE)</f>
        <v>5.13</v>
      </c>
      <c r="E1901" s="35" t="str">
        <f>VLOOKUP(A1901,'Medical Examinations'!A1899:M4241,4,FALSE)</f>
        <v>No</v>
      </c>
      <c r="F1901" s="35" t="str">
        <f>VLOOKUP(A1901,'Medical Examinations'!A1899:M4241,5,FALSE)</f>
        <v>yes</v>
      </c>
      <c r="G1901" s="35" t="str">
        <f>VLOOKUP(A1901,'Medical Examinations'!A1899:M4241,6,FALSE)</f>
        <v>No</v>
      </c>
      <c r="H1901" s="35">
        <f>VLOOKUP(A1901,'Medical Examinations'!$A$2:$M$2344,7,FALSE)</f>
        <v>2</v>
      </c>
      <c r="I1901" s="35" t="str">
        <f>VLOOKUP(A1901,'Medical Examinations'!A1899:M4241,8,FALSE)</f>
        <v>No</v>
      </c>
      <c r="J1901" s="35" t="str">
        <f>VLOOKUP(A1901,'Medical Examinations'!A1899:M4241,9,FALSE)</f>
        <v>NORMAL WEIGHT</v>
      </c>
      <c r="K1901" s="35" t="str">
        <f>VLOOKUP(A1901,'Medical Examinations'!A1899:M4241,10,FALSE)</f>
        <v>NORMAL</v>
      </c>
      <c r="L1901" s="47">
        <f>VLOOKUP(A1901,'Hospitalisation Details'!A900:M3242,12,FALSE)</f>
        <v>36782</v>
      </c>
      <c r="M1901" s="34">
        <f>VLOOKUP(A786,'Hospitalisation Details'!A784:M3126,6,FALSE)</f>
        <v>13224.69</v>
      </c>
      <c r="N1901" s="35" t="str">
        <f>VLOOKUP(A890,'Hospitalisation Details'!A888:M3230,7,FALSE)</f>
        <v>tier - 3</v>
      </c>
      <c r="O1901" s="35" t="str">
        <f>VLOOKUP(A902,'Hospitalisation Details'!A900:M3242,8,FALSE)</f>
        <v>tier - 2</v>
      </c>
      <c r="P1901" s="35" t="str">
        <f>VLOOKUP(A902,'Hospitalisation Details'!A900:M3242,9,FALSE)</f>
        <v>R1022</v>
      </c>
      <c r="Q1901" s="35">
        <f ca="1">VLOOKUP(A1901,'Hospitalisation Details'!A900:M3242,13,FALSE)</f>
        <v>24</v>
      </c>
      <c r="R1901" s="32"/>
    </row>
    <row r="1902" spans="1:18" ht="15.75" x14ac:dyDescent="0.25">
      <c r="A1902" s="42" t="s">
        <v>459</v>
      </c>
      <c r="B1902" s="35" t="str">
        <f>VLOOKUP(A1902,'Customer Names'!A1899:D4234,3,FALSE)</f>
        <v>Benestad</v>
      </c>
      <c r="C1902" s="35">
        <f>VLOOKUP(A1902,'Medical Examinations'!A1900:M4242,2,FALSE)</f>
        <v>21.24</v>
      </c>
      <c r="D1902" s="35">
        <f>VLOOKUP(A1902,'Medical Examinations'!A1900:M4242,3,FALSE)</f>
        <v>4.49</v>
      </c>
      <c r="E1902" s="35" t="str">
        <f>VLOOKUP(A1902,'Medical Examinations'!A1900:M4242,4,FALSE)</f>
        <v>No</v>
      </c>
      <c r="F1902" s="35" t="str">
        <f>VLOOKUP(A1902,'Medical Examinations'!A1900:M4242,5,FALSE)</f>
        <v>No</v>
      </c>
      <c r="G1902" s="35" t="str">
        <f>VLOOKUP(A1902,'Medical Examinations'!A1900:M4242,6,FALSE)</f>
        <v>No</v>
      </c>
      <c r="H1902" s="35">
        <f>VLOOKUP(A1902,'Medical Examinations'!$A$2:$M$2344,7,FALSE)</f>
        <v>0</v>
      </c>
      <c r="I1902" s="35" t="str">
        <f>VLOOKUP(A1902,'Medical Examinations'!A1900:M4242,8,FALSE)</f>
        <v>No</v>
      </c>
      <c r="J1902" s="35" t="str">
        <f>VLOOKUP(A1902,'Medical Examinations'!A1900:M4242,9,FALSE)</f>
        <v>NORMAL WEIGHT</v>
      </c>
      <c r="K1902" s="35" t="str">
        <f>VLOOKUP(A1902,'Medical Examinations'!A1900:M4242,10,FALSE)</f>
        <v>NORMAL</v>
      </c>
      <c r="L1902" s="47">
        <f>VLOOKUP(A1902,'Hospitalisation Details'!A901:M3243,12,FALSE)</f>
        <v>32699</v>
      </c>
      <c r="M1902" s="34">
        <f>VLOOKUP(A787,'Hospitalisation Details'!A785:M3127,6,FALSE)</f>
        <v>13224.06</v>
      </c>
      <c r="N1902" s="35" t="str">
        <f>VLOOKUP(A891,'Hospitalisation Details'!A889:M3231,7,FALSE)</f>
        <v>tier - 3</v>
      </c>
      <c r="O1902" s="35" t="str">
        <f>VLOOKUP(A903,'Hospitalisation Details'!A901:M3243,8,FALSE)</f>
        <v>tier - 2</v>
      </c>
      <c r="P1902" s="35" t="str">
        <f>VLOOKUP(A903,'Hospitalisation Details'!A901:M3243,9,FALSE)</f>
        <v>R1026</v>
      </c>
      <c r="Q1902" s="35">
        <f ca="1">VLOOKUP(A1902,'Hospitalisation Details'!A901:M3243,13,FALSE)</f>
        <v>35</v>
      </c>
      <c r="R1902" s="32"/>
    </row>
    <row r="1903" spans="1:18" ht="15.75" x14ac:dyDescent="0.25">
      <c r="A1903" s="43" t="s">
        <v>458</v>
      </c>
      <c r="B1903" s="35" t="str">
        <f>VLOOKUP(A1903,'Customer Names'!A1900:D4235,3,FALSE)</f>
        <v>Gonzales</v>
      </c>
      <c r="C1903" s="35">
        <f>VLOOKUP(A1903,'Medical Examinations'!A1901:M4243,2,FALSE)</f>
        <v>44.22</v>
      </c>
      <c r="D1903" s="35">
        <f>VLOOKUP(A1903,'Medical Examinations'!A1901:M4243,3,FALSE)</f>
        <v>6.35</v>
      </c>
      <c r="E1903" s="35" t="str">
        <f>VLOOKUP(A1903,'Medical Examinations'!A1901:M4243,4,FALSE)</f>
        <v>No</v>
      </c>
      <c r="F1903" s="35" t="str">
        <f>VLOOKUP(A1903,'Medical Examinations'!A1901:M4243,5,FALSE)</f>
        <v>No</v>
      </c>
      <c r="G1903" s="35" t="str">
        <f>VLOOKUP(A1903,'Medical Examinations'!A1901:M4243,6,FALSE)</f>
        <v>No</v>
      </c>
      <c r="H1903" s="35">
        <f>VLOOKUP(A1903,'Medical Examinations'!$A$2:$M$2344,7,FALSE)</f>
        <v>0</v>
      </c>
      <c r="I1903" s="35" t="str">
        <f>VLOOKUP(A1903,'Medical Examinations'!A1901:M4243,8,FALSE)</f>
        <v>No</v>
      </c>
      <c r="J1903" s="35" t="str">
        <f>VLOOKUP(A1903,'Medical Examinations'!A1901:M4243,9,FALSE)</f>
        <v>OBESITY</v>
      </c>
      <c r="K1903" s="35" t="str">
        <f>VLOOKUP(A1903,'Medical Examinations'!A1901:M4243,10,FALSE)</f>
        <v>PREDIABETES</v>
      </c>
      <c r="L1903" s="47">
        <f>VLOOKUP(A1903,'Hospitalisation Details'!A902:M3244,12,FALSE)</f>
        <v>33178</v>
      </c>
      <c r="M1903" s="34">
        <f>VLOOKUP(A788,'Hospitalisation Details'!A786:M3128,6,FALSE)</f>
        <v>13217.09</v>
      </c>
      <c r="N1903" s="35" t="str">
        <f>VLOOKUP(A892,'Hospitalisation Details'!A890:M3232,7,FALSE)</f>
        <v>tier - 3</v>
      </c>
      <c r="O1903" s="35" t="str">
        <f>VLOOKUP(A904,'Hospitalisation Details'!A902:M3244,8,FALSE)</f>
        <v>tier - 1</v>
      </c>
      <c r="P1903" s="35" t="str">
        <f>VLOOKUP(A904,'Hospitalisation Details'!A902:M3244,9,FALSE)</f>
        <v>R1012</v>
      </c>
      <c r="Q1903" s="35">
        <f ca="1">VLOOKUP(A1903,'Hospitalisation Details'!A902:M3244,13,FALSE)</f>
        <v>34</v>
      </c>
      <c r="R1903" s="32"/>
    </row>
    <row r="1904" spans="1:18" ht="15.75" x14ac:dyDescent="0.25">
      <c r="A1904" s="42" t="s">
        <v>457</v>
      </c>
      <c r="B1904" s="35" t="str">
        <f>VLOOKUP(A1904,'Customer Names'!A1901:D4236,3,FALSE)</f>
        <v>Newman</v>
      </c>
      <c r="C1904" s="35">
        <f>VLOOKUP(A1904,'Medical Examinations'!A1902:M4244,2,FALSE)</f>
        <v>41.1</v>
      </c>
      <c r="D1904" s="35">
        <f>VLOOKUP(A1904,'Medical Examinations'!A1902:M4244,3,FALSE)</f>
        <v>5.79</v>
      </c>
      <c r="E1904" s="35" t="str">
        <f>VLOOKUP(A1904,'Medical Examinations'!A1902:M4244,4,FALSE)</f>
        <v>No</v>
      </c>
      <c r="F1904" s="35" t="str">
        <f>VLOOKUP(A1904,'Medical Examinations'!A1902:M4244,5,FALSE)</f>
        <v>No</v>
      </c>
      <c r="G1904" s="35" t="str">
        <f>VLOOKUP(A1904,'Medical Examinations'!A1902:M4244,6,FALSE)</f>
        <v>No</v>
      </c>
      <c r="H1904" s="35">
        <f>VLOOKUP(A1904,'Medical Examinations'!$A$2:$M$2344,7,FALSE)</f>
        <v>0</v>
      </c>
      <c r="I1904" s="35" t="str">
        <f>VLOOKUP(A1904,'Medical Examinations'!A1902:M4244,8,FALSE)</f>
        <v>No</v>
      </c>
      <c r="J1904" s="35" t="str">
        <f>VLOOKUP(A1904,'Medical Examinations'!A1902:M4244,9,FALSE)</f>
        <v>OBESITY</v>
      </c>
      <c r="K1904" s="35" t="str">
        <f>VLOOKUP(A1904,'Medical Examinations'!A1902:M4244,10,FALSE)</f>
        <v>PREDIABETES</v>
      </c>
      <c r="L1904" s="47">
        <f>VLOOKUP(A1904,'Hospitalisation Details'!A903:M3245,12,FALSE)</f>
        <v>33199</v>
      </c>
      <c r="M1904" s="34">
        <f>VLOOKUP(A789,'Hospitalisation Details'!A787:M3129,6,FALSE)</f>
        <v>13214.43</v>
      </c>
      <c r="N1904" s="35" t="str">
        <f>VLOOKUP(A893,'Hospitalisation Details'!A891:M3233,7,FALSE)</f>
        <v>tier - 3</v>
      </c>
      <c r="O1904" s="35" t="str">
        <f>VLOOKUP(A905,'Hospitalisation Details'!A903:M3245,8,FALSE)</f>
        <v>tier - 3</v>
      </c>
      <c r="P1904" s="35" t="str">
        <f>VLOOKUP(A905,'Hospitalisation Details'!A903:M3245,9,FALSE)</f>
        <v>R1021</v>
      </c>
      <c r="Q1904" s="35">
        <f ca="1">VLOOKUP(A1904,'Hospitalisation Details'!A903:M3245,13,FALSE)</f>
        <v>34</v>
      </c>
      <c r="R1904" s="32"/>
    </row>
    <row r="1905" spans="1:18" ht="15.75" x14ac:dyDescent="0.25">
      <c r="A1905" s="43" t="s">
        <v>456</v>
      </c>
      <c r="B1905" s="35" t="str">
        <f>VLOOKUP(A1905,'Customer Names'!A1902:D4237,3,FALSE)</f>
        <v>Sayre</v>
      </c>
      <c r="C1905" s="35">
        <f>VLOOKUP(A1905,'Medical Examinations'!A1903:M4245,2,FALSE)</f>
        <v>34.200000000000003</v>
      </c>
      <c r="D1905" s="35">
        <f>VLOOKUP(A1905,'Medical Examinations'!A1903:M4245,3,FALSE)</f>
        <v>4.78</v>
      </c>
      <c r="E1905" s="35" t="str">
        <f>VLOOKUP(A1905,'Medical Examinations'!A1903:M4245,4,FALSE)</f>
        <v>yes</v>
      </c>
      <c r="F1905" s="35" t="str">
        <f>VLOOKUP(A1905,'Medical Examinations'!A1903:M4245,5,FALSE)</f>
        <v>No</v>
      </c>
      <c r="G1905" s="35" t="str">
        <f>VLOOKUP(A1905,'Medical Examinations'!A1903:M4245,6,FALSE)</f>
        <v>No</v>
      </c>
      <c r="H1905" s="35">
        <f>VLOOKUP(A1905,'Medical Examinations'!$A$2:$M$2344,7,FALSE)</f>
        <v>0</v>
      </c>
      <c r="I1905" s="35" t="str">
        <f>VLOOKUP(A1905,'Medical Examinations'!A1903:M4245,8,FALSE)</f>
        <v>No</v>
      </c>
      <c r="J1905" s="35" t="str">
        <f>VLOOKUP(A1905,'Medical Examinations'!A1903:M4245,9,FALSE)</f>
        <v>OBESITY</v>
      </c>
      <c r="K1905" s="35" t="str">
        <f>VLOOKUP(A1905,'Medical Examinations'!A1903:M4245,10,FALSE)</f>
        <v>NORMAL</v>
      </c>
      <c r="L1905" s="47">
        <f>VLOOKUP(A1905,'Hospitalisation Details'!A904:M3246,12,FALSE)</f>
        <v>35316</v>
      </c>
      <c r="M1905" s="34">
        <f>VLOOKUP(A790,'Hospitalisation Details'!A788:M3130,6,FALSE)</f>
        <v>13204.29</v>
      </c>
      <c r="N1905" s="35" t="str">
        <f>VLOOKUP(A894,'Hospitalisation Details'!A892:M3234,7,FALSE)</f>
        <v>tier - 3</v>
      </c>
      <c r="O1905" s="35" t="str">
        <f>VLOOKUP(A906,'Hospitalisation Details'!A904:M3246,8,FALSE)</f>
        <v>tier - 1</v>
      </c>
      <c r="P1905" s="35" t="str">
        <f>VLOOKUP(A906,'Hospitalisation Details'!A904:M3246,9,FALSE)</f>
        <v>R1011</v>
      </c>
      <c r="Q1905" s="35">
        <f ca="1">VLOOKUP(A1905,'Hospitalisation Details'!A904:M3246,13,FALSE)</f>
        <v>28</v>
      </c>
      <c r="R1905" s="32"/>
    </row>
    <row r="1906" spans="1:18" ht="15.75" x14ac:dyDescent="0.25">
      <c r="A1906" s="42" t="s">
        <v>455</v>
      </c>
      <c r="B1906" s="35" t="str">
        <f>VLOOKUP(A1906,'Customer Names'!A1903:D4238,3,FALSE)</f>
        <v>Panke</v>
      </c>
      <c r="C1906" s="35">
        <f>VLOOKUP(A1906,'Medical Examinations'!A1904:M4246,2,FALSE)</f>
        <v>29.92</v>
      </c>
      <c r="D1906" s="35">
        <f>VLOOKUP(A1906,'Medical Examinations'!A1904:M4246,3,FALSE)</f>
        <v>6.02</v>
      </c>
      <c r="E1906" s="35" t="str">
        <f>VLOOKUP(A1906,'Medical Examinations'!A1904:M4246,4,FALSE)</f>
        <v>yes</v>
      </c>
      <c r="F1906" s="35" t="str">
        <f>VLOOKUP(A1906,'Medical Examinations'!A1904:M4246,5,FALSE)</f>
        <v>No</v>
      </c>
      <c r="G1906" s="35" t="str">
        <f>VLOOKUP(A1906,'Medical Examinations'!A1904:M4246,6,FALSE)</f>
        <v>No</v>
      </c>
      <c r="H1906" s="35">
        <f>VLOOKUP(A1906,'Medical Examinations'!$A$2:$M$2344,7,FALSE)</f>
        <v>0</v>
      </c>
      <c r="I1906" s="35" t="str">
        <f>VLOOKUP(A1906,'Medical Examinations'!A1904:M4246,8,FALSE)</f>
        <v>No</v>
      </c>
      <c r="J1906" s="35" t="str">
        <f>VLOOKUP(A1906,'Medical Examinations'!A1904:M4246,9,FALSE)</f>
        <v>OVERWEIGHT</v>
      </c>
      <c r="K1906" s="35" t="str">
        <f>VLOOKUP(A1906,'Medical Examinations'!A1904:M4246,10,FALSE)</f>
        <v>PREDIABETES</v>
      </c>
      <c r="L1906" s="47">
        <f>VLOOKUP(A1906,'Hospitalisation Details'!A905:M3247,12,FALSE)</f>
        <v>35294</v>
      </c>
      <c r="M1906" s="34">
        <f>VLOOKUP(A791,'Hospitalisation Details'!A789:M3131,6,FALSE)</f>
        <v>13143.86</v>
      </c>
      <c r="N1906" s="35" t="str">
        <f>VLOOKUP(A895,'Hospitalisation Details'!A893:M3235,7,FALSE)</f>
        <v>tier - 3</v>
      </c>
      <c r="O1906" s="35" t="str">
        <f>VLOOKUP(A907,'Hospitalisation Details'!A905:M3247,8,FALSE)</f>
        <v>tier - 2</v>
      </c>
      <c r="P1906" s="35" t="str">
        <f>VLOOKUP(A907,'Hospitalisation Details'!A905:M3247,9,FALSE)</f>
        <v>R1024</v>
      </c>
      <c r="Q1906" s="35">
        <f ca="1">VLOOKUP(A1906,'Hospitalisation Details'!A905:M3247,13,FALSE)</f>
        <v>28</v>
      </c>
      <c r="R1906" s="32"/>
    </row>
    <row r="1907" spans="1:18" ht="15.75" x14ac:dyDescent="0.25">
      <c r="A1907" s="43" t="s">
        <v>454</v>
      </c>
      <c r="B1907" s="35" t="str">
        <f>VLOOKUP(A1907,'Customer Names'!A1904:D4239,3,FALSE)</f>
        <v>Brennan</v>
      </c>
      <c r="C1907" s="35">
        <f>VLOOKUP(A1907,'Medical Examinations'!A1905:M4247,2,FALSE)</f>
        <v>28.93</v>
      </c>
      <c r="D1907" s="35">
        <f>VLOOKUP(A1907,'Medical Examinations'!A1905:M4247,3,FALSE)</f>
        <v>4.4400000000000004</v>
      </c>
      <c r="E1907" s="35" t="str">
        <f>VLOOKUP(A1907,'Medical Examinations'!A1905:M4247,4,FALSE)</f>
        <v>No</v>
      </c>
      <c r="F1907" s="35" t="str">
        <f>VLOOKUP(A1907,'Medical Examinations'!A1905:M4247,5,FALSE)</f>
        <v>No</v>
      </c>
      <c r="G1907" s="35" t="str">
        <f>VLOOKUP(A1907,'Medical Examinations'!A1905:M4247,6,FALSE)</f>
        <v>No</v>
      </c>
      <c r="H1907" s="35">
        <f>VLOOKUP(A1907,'Medical Examinations'!$A$2:$M$2344,7,FALSE)</f>
        <v>0</v>
      </c>
      <c r="I1907" s="35" t="str">
        <f>VLOOKUP(A1907,'Medical Examinations'!A1905:M4247,8,FALSE)</f>
        <v>No</v>
      </c>
      <c r="J1907" s="35" t="str">
        <f>VLOOKUP(A1907,'Medical Examinations'!A1905:M4247,9,FALSE)</f>
        <v>OVERWEIGHT</v>
      </c>
      <c r="K1907" s="35" t="str">
        <f>VLOOKUP(A1907,'Medical Examinations'!A1905:M4247,10,FALSE)</f>
        <v>NORMAL</v>
      </c>
      <c r="L1907" s="47">
        <f>VLOOKUP(A1907,'Hospitalisation Details'!A906:M3248,12,FALSE)</f>
        <v>33083</v>
      </c>
      <c r="M1907" s="34">
        <f>VLOOKUP(A792,'Hospitalisation Details'!A790:M3132,6,FALSE)</f>
        <v>13143.34</v>
      </c>
      <c r="N1907" s="35" t="str">
        <f>VLOOKUP(A896,'Hospitalisation Details'!A894:M3236,7,FALSE)</f>
        <v>tier - 3</v>
      </c>
      <c r="O1907" s="35" t="str">
        <f>VLOOKUP(A908,'Hospitalisation Details'!A906:M3248,8,FALSE)</f>
        <v>tier - 3</v>
      </c>
      <c r="P1907" s="35" t="str">
        <f>VLOOKUP(A908,'Hospitalisation Details'!A906:M3248,9,FALSE)</f>
        <v>R1021</v>
      </c>
      <c r="Q1907" s="35">
        <f ca="1">VLOOKUP(A1907,'Hospitalisation Details'!A906:M3248,13,FALSE)</f>
        <v>34</v>
      </c>
      <c r="R1907" s="32"/>
    </row>
    <row r="1908" spans="1:18" ht="15.75" x14ac:dyDescent="0.25">
      <c r="A1908" s="42" t="s">
        <v>453</v>
      </c>
      <c r="B1908" s="35" t="str">
        <f>VLOOKUP(A1908,'Customer Names'!A1905:D4240,3,FALSE)</f>
        <v>Ngo</v>
      </c>
      <c r="C1908" s="35">
        <f>VLOOKUP(A1908,'Medical Examinations'!A1906:M4248,2,FALSE)</f>
        <v>31.254999999999999</v>
      </c>
      <c r="D1908" s="35">
        <f>VLOOKUP(A1908,'Medical Examinations'!A1906:M4248,3,FALSE)</f>
        <v>5.84</v>
      </c>
      <c r="E1908" s="35" t="str">
        <f>VLOOKUP(A1908,'Medical Examinations'!A1906:M4248,4,FALSE)</f>
        <v>yes</v>
      </c>
      <c r="F1908" s="35" t="str">
        <f>VLOOKUP(A1908,'Medical Examinations'!A1906:M4248,5,FALSE)</f>
        <v>No</v>
      </c>
      <c r="G1908" s="35" t="str">
        <f>VLOOKUP(A1908,'Medical Examinations'!A1906:M4248,6,FALSE)</f>
        <v>No</v>
      </c>
      <c r="H1908" s="35">
        <f>VLOOKUP(A1908,'Medical Examinations'!$A$2:$M$2344,7,FALSE)</f>
        <v>1</v>
      </c>
      <c r="I1908" s="35" t="str">
        <f>VLOOKUP(A1908,'Medical Examinations'!A1906:M4248,8,FALSE)</f>
        <v>No</v>
      </c>
      <c r="J1908" s="35" t="str">
        <f>VLOOKUP(A1908,'Medical Examinations'!A1906:M4248,9,FALSE)</f>
        <v>OBESITY</v>
      </c>
      <c r="K1908" s="35" t="str">
        <f>VLOOKUP(A1908,'Medical Examinations'!A1906:M4248,10,FALSE)</f>
        <v>PREDIABETES</v>
      </c>
      <c r="L1908" s="47">
        <f>VLOOKUP(A1908,'Hospitalisation Details'!A907:M3249,12,FALSE)</f>
        <v>34891</v>
      </c>
      <c r="M1908" s="34">
        <f>VLOOKUP(A793,'Hospitalisation Details'!A791:M3133,6,FALSE)</f>
        <v>13129.6</v>
      </c>
      <c r="N1908" s="35" t="str">
        <f>VLOOKUP(A897,'Hospitalisation Details'!A895:M3237,7,FALSE)</f>
        <v>tier - 3</v>
      </c>
      <c r="O1908" s="35" t="str">
        <f>VLOOKUP(A909,'Hospitalisation Details'!A907:M3249,8,FALSE)</f>
        <v>tier - 2</v>
      </c>
      <c r="P1908" s="35" t="str">
        <f>VLOOKUP(A909,'Hospitalisation Details'!A907:M3249,9,FALSE)</f>
        <v>R1012</v>
      </c>
      <c r="Q1908" s="35">
        <f ca="1">VLOOKUP(A1908,'Hospitalisation Details'!A907:M3249,13,FALSE)</f>
        <v>29</v>
      </c>
      <c r="R1908" s="32"/>
    </row>
    <row r="1909" spans="1:18" ht="15.75" x14ac:dyDescent="0.25">
      <c r="A1909" s="43" t="s">
        <v>452</v>
      </c>
      <c r="B1909" s="35" t="str">
        <f>VLOOKUP(A1909,'Customer Names'!A1906:D4241,3,FALSE)</f>
        <v>Guerdan</v>
      </c>
      <c r="C1909" s="35">
        <f>VLOOKUP(A1909,'Medical Examinations'!A1907:M4249,2,FALSE)</f>
        <v>29.83</v>
      </c>
      <c r="D1909" s="35">
        <f>VLOOKUP(A1909,'Medical Examinations'!A1907:M4249,3,FALSE)</f>
        <v>5.39</v>
      </c>
      <c r="E1909" s="35" t="str">
        <f>VLOOKUP(A1909,'Medical Examinations'!A1907:M4249,4,FALSE)</f>
        <v>No</v>
      </c>
      <c r="F1909" s="35" t="str">
        <f>VLOOKUP(A1909,'Medical Examinations'!A1907:M4249,5,FALSE)</f>
        <v>No</v>
      </c>
      <c r="G1909" s="35" t="str">
        <f>VLOOKUP(A1909,'Medical Examinations'!A1907:M4249,6,FALSE)</f>
        <v>No</v>
      </c>
      <c r="H1909" s="35">
        <f>VLOOKUP(A1909,'Medical Examinations'!$A$2:$M$2344,7,FALSE)</f>
        <v>0</v>
      </c>
      <c r="I1909" s="35" t="str">
        <f>VLOOKUP(A1909,'Medical Examinations'!A1907:M4249,8,FALSE)</f>
        <v>No</v>
      </c>
      <c r="J1909" s="35" t="str">
        <f>VLOOKUP(A1909,'Medical Examinations'!A1907:M4249,9,FALSE)</f>
        <v>OVERWEIGHT</v>
      </c>
      <c r="K1909" s="35" t="str">
        <f>VLOOKUP(A1909,'Medical Examinations'!A1907:M4249,10,FALSE)</f>
        <v>NORMAL</v>
      </c>
      <c r="L1909" s="47">
        <f>VLOOKUP(A1909,'Hospitalisation Details'!A908:M3250,12,FALSE)</f>
        <v>36351</v>
      </c>
      <c r="M1909" s="34">
        <f>VLOOKUP(A794,'Hospitalisation Details'!A792:M3134,6,FALSE)</f>
        <v>13126.68</v>
      </c>
      <c r="N1909" s="35" t="str">
        <f>VLOOKUP(A898,'Hospitalisation Details'!A896:M3238,7,FALSE)</f>
        <v>tier - 3</v>
      </c>
      <c r="O1909" s="35" t="str">
        <f>VLOOKUP(A910,'Hospitalisation Details'!A908:M3250,8,FALSE)</f>
        <v>tier - 2</v>
      </c>
      <c r="P1909" s="35" t="str">
        <f>VLOOKUP(A910,'Hospitalisation Details'!A908:M3250,9,FALSE)</f>
        <v>R1026</v>
      </c>
      <c r="Q1909" s="35">
        <f ca="1">VLOOKUP(A1909,'Hospitalisation Details'!A908:M3250,13,FALSE)</f>
        <v>25</v>
      </c>
      <c r="R1909" s="32"/>
    </row>
    <row r="1910" spans="1:18" ht="15.75" x14ac:dyDescent="0.25">
      <c r="A1910" s="42" t="s">
        <v>451</v>
      </c>
      <c r="B1910" s="35" t="str">
        <f>VLOOKUP(A1910,'Customer Names'!A1907:D4242,3,FALSE)</f>
        <v>Shaw</v>
      </c>
      <c r="C1910" s="35">
        <f>VLOOKUP(A1910,'Medical Examinations'!A1908:M4250,2,FALSE)</f>
        <v>29.59</v>
      </c>
      <c r="D1910" s="35">
        <f>VLOOKUP(A1910,'Medical Examinations'!A1908:M4250,3,FALSE)</f>
        <v>6.16</v>
      </c>
      <c r="E1910" s="35" t="str">
        <f>VLOOKUP(A1910,'Medical Examinations'!A1908:M4250,4,FALSE)</f>
        <v>No</v>
      </c>
      <c r="F1910" s="35" t="str">
        <f>VLOOKUP(A1910,'Medical Examinations'!A1908:M4250,5,FALSE)</f>
        <v>No</v>
      </c>
      <c r="G1910" s="35" t="str">
        <f>VLOOKUP(A1910,'Medical Examinations'!A1908:M4250,6,FALSE)</f>
        <v>Yes</v>
      </c>
      <c r="H1910" s="35">
        <f>VLOOKUP(A1910,'Medical Examinations'!$A$2:$M$2344,7,FALSE)</f>
        <v>1</v>
      </c>
      <c r="I1910" s="35" t="str">
        <f>VLOOKUP(A1910,'Medical Examinations'!A1908:M4250,8,FALSE)</f>
        <v>No</v>
      </c>
      <c r="J1910" s="35" t="str">
        <f>VLOOKUP(A1910,'Medical Examinations'!A1908:M4250,9,FALSE)</f>
        <v>OVERWEIGHT</v>
      </c>
      <c r="K1910" s="35" t="str">
        <f>VLOOKUP(A1910,'Medical Examinations'!A1908:M4250,10,FALSE)</f>
        <v>PREDIABETES</v>
      </c>
      <c r="L1910" s="47">
        <f>VLOOKUP(A1910,'Hospitalisation Details'!A909:M3251,12,FALSE)</f>
        <v>34284</v>
      </c>
      <c r="M1910" s="34">
        <f>VLOOKUP(A795,'Hospitalisation Details'!A793:M3135,6,FALSE)</f>
        <v>13116.84</v>
      </c>
      <c r="N1910" s="35" t="str">
        <f>VLOOKUP(A899,'Hospitalisation Details'!A897:M3239,7,FALSE)</f>
        <v>tier - 3</v>
      </c>
      <c r="O1910" s="35" t="str">
        <f>VLOOKUP(A911,'Hospitalisation Details'!A909:M3251,8,FALSE)</f>
        <v>tier - 3</v>
      </c>
      <c r="P1910" s="35" t="str">
        <f>VLOOKUP(A911,'Hospitalisation Details'!A909:M3251,9,FALSE)</f>
        <v>R1013</v>
      </c>
      <c r="Q1910" s="35">
        <f ca="1">VLOOKUP(A1910,'Hospitalisation Details'!A909:M3251,13,FALSE)</f>
        <v>31</v>
      </c>
      <c r="R1910" s="32"/>
    </row>
    <row r="1911" spans="1:18" ht="15.75" x14ac:dyDescent="0.25">
      <c r="A1911" s="43" t="s">
        <v>450</v>
      </c>
      <c r="B1911" s="35" t="str">
        <f>VLOOKUP(A1911,'Customer Names'!A1908:D4243,3,FALSE)</f>
        <v>Mills-Honarvar</v>
      </c>
      <c r="C1911" s="35">
        <f>VLOOKUP(A1911,'Medical Examinations'!A1909:M4251,2,FALSE)</f>
        <v>31.16</v>
      </c>
      <c r="D1911" s="35">
        <f>VLOOKUP(A1911,'Medical Examinations'!A1909:M4251,3,FALSE)</f>
        <v>4.49</v>
      </c>
      <c r="E1911" s="35" t="str">
        <f>VLOOKUP(A1911,'Medical Examinations'!A1909:M4251,4,FALSE)</f>
        <v>No</v>
      </c>
      <c r="F1911" s="35" t="str">
        <f>VLOOKUP(A1911,'Medical Examinations'!A1909:M4251,5,FALSE)</f>
        <v>No</v>
      </c>
      <c r="G1911" s="35" t="str">
        <f>VLOOKUP(A1911,'Medical Examinations'!A1909:M4251,6,FALSE)</f>
        <v>Yes</v>
      </c>
      <c r="H1911" s="35">
        <f>VLOOKUP(A1911,'Medical Examinations'!$A$2:$M$2344,7,FALSE)</f>
        <v>1</v>
      </c>
      <c r="I1911" s="35" t="str">
        <f>VLOOKUP(A1911,'Medical Examinations'!A1909:M4251,8,FALSE)</f>
        <v>No</v>
      </c>
      <c r="J1911" s="35" t="str">
        <f>VLOOKUP(A1911,'Medical Examinations'!A1909:M4251,9,FALSE)</f>
        <v>OBESITY</v>
      </c>
      <c r="K1911" s="35" t="str">
        <f>VLOOKUP(A1911,'Medical Examinations'!A1909:M4251,10,FALSE)</f>
        <v>NORMAL</v>
      </c>
      <c r="L1911" s="47">
        <f>VLOOKUP(A1911,'Hospitalisation Details'!A910:M3252,12,FALSE)</f>
        <v>34241</v>
      </c>
      <c r="M1911" s="34">
        <f>VLOOKUP(A796,'Hospitalisation Details'!A794:M3136,6,FALSE)</f>
        <v>13113.51</v>
      </c>
      <c r="N1911" s="35" t="str">
        <f>VLOOKUP(A900,'Hospitalisation Details'!A898:M3240,7,FALSE)</f>
        <v>tier - 3</v>
      </c>
      <c r="O1911" s="35" t="str">
        <f>VLOOKUP(A912,'Hospitalisation Details'!A910:M3252,8,FALSE)</f>
        <v>tier - 2</v>
      </c>
      <c r="P1911" s="35" t="str">
        <f>VLOOKUP(A912,'Hospitalisation Details'!A910:M3252,9,FALSE)</f>
        <v>R1013</v>
      </c>
      <c r="Q1911" s="35">
        <f ca="1">VLOOKUP(A1911,'Hospitalisation Details'!A910:M3252,13,FALSE)</f>
        <v>31</v>
      </c>
      <c r="R1911" s="32"/>
    </row>
    <row r="1912" spans="1:18" ht="15.75" x14ac:dyDescent="0.25">
      <c r="A1912" s="42" t="s">
        <v>449</v>
      </c>
      <c r="B1912" s="35" t="str">
        <f>VLOOKUP(A1912,'Customer Names'!A1909:D4244,3,FALSE)</f>
        <v>Farvard</v>
      </c>
      <c r="C1912" s="35">
        <f>VLOOKUP(A1912,'Medical Examinations'!A1910:M4252,2,FALSE)</f>
        <v>34.21</v>
      </c>
      <c r="D1912" s="35">
        <f>VLOOKUP(A1912,'Medical Examinations'!A1910:M4252,3,FALSE)</f>
        <v>4.4800000000000004</v>
      </c>
      <c r="E1912" s="35" t="str">
        <f>VLOOKUP(A1912,'Medical Examinations'!A1910:M4252,4,FALSE)</f>
        <v>yes</v>
      </c>
      <c r="F1912" s="35" t="str">
        <f>VLOOKUP(A1912,'Medical Examinations'!A1910:M4252,5,FALSE)</f>
        <v>No</v>
      </c>
      <c r="G1912" s="35" t="str">
        <f>VLOOKUP(A1912,'Medical Examinations'!A1910:M4252,6,FALSE)</f>
        <v>No</v>
      </c>
      <c r="H1912" s="35">
        <f>VLOOKUP(A1912,'Medical Examinations'!$A$2:$M$2344,7,FALSE)</f>
        <v>1</v>
      </c>
      <c r="I1912" s="35" t="str">
        <f>VLOOKUP(A1912,'Medical Examinations'!A1910:M4252,8,FALSE)</f>
        <v>No</v>
      </c>
      <c r="J1912" s="35" t="str">
        <f>VLOOKUP(A1912,'Medical Examinations'!A1910:M4252,9,FALSE)</f>
        <v>OBESITY</v>
      </c>
      <c r="K1912" s="35" t="str">
        <f>VLOOKUP(A1912,'Medical Examinations'!A1910:M4252,10,FALSE)</f>
        <v>NORMAL</v>
      </c>
      <c r="L1912" s="47">
        <f>VLOOKUP(A1912,'Hospitalisation Details'!A911:M3253,12,FALSE)</f>
        <v>32440</v>
      </c>
      <c r="M1912" s="34">
        <f>VLOOKUP(A797,'Hospitalisation Details'!A795:M3137,6,FALSE)</f>
        <v>13112.6</v>
      </c>
      <c r="N1912" s="35" t="str">
        <f>VLOOKUP(A901,'Hospitalisation Details'!A899:M3241,7,FALSE)</f>
        <v>tier - 3</v>
      </c>
      <c r="O1912" s="35" t="str">
        <f>VLOOKUP(A913,'Hospitalisation Details'!A911:M3253,8,FALSE)</f>
        <v>tier - 2</v>
      </c>
      <c r="P1912" s="35" t="str">
        <f>VLOOKUP(A913,'Hospitalisation Details'!A911:M3253,9,FALSE)</f>
        <v>R1012</v>
      </c>
      <c r="Q1912" s="35">
        <f ca="1">VLOOKUP(A1912,'Hospitalisation Details'!A911:M3253,13,FALSE)</f>
        <v>36</v>
      </c>
      <c r="R1912" s="32"/>
    </row>
    <row r="1913" spans="1:18" ht="15.75" x14ac:dyDescent="0.25">
      <c r="A1913" s="43" t="s">
        <v>448</v>
      </c>
      <c r="B1913" s="35" t="str">
        <f>VLOOKUP(A1913,'Customer Names'!A1910:D4245,3,FALSE)</f>
        <v>Kelly</v>
      </c>
      <c r="C1913" s="35">
        <f>VLOOKUP(A1913,'Medical Examinations'!A1911:M4253,2,FALSE)</f>
        <v>34.86</v>
      </c>
      <c r="D1913" s="35">
        <f>VLOOKUP(A1913,'Medical Examinations'!A1911:M4253,3,FALSE)</f>
        <v>10.97</v>
      </c>
      <c r="E1913" s="35" t="str">
        <f>VLOOKUP(A1913,'Medical Examinations'!A1911:M4253,4,FALSE)</f>
        <v>No</v>
      </c>
      <c r="F1913" s="35" t="str">
        <f>VLOOKUP(A1913,'Medical Examinations'!A1911:M4253,5,FALSE)</f>
        <v>No</v>
      </c>
      <c r="G1913" s="35" t="str">
        <f>VLOOKUP(A1913,'Medical Examinations'!A1911:M4253,6,FALSE)</f>
        <v>No</v>
      </c>
      <c r="H1913" s="35">
        <f>VLOOKUP(A1913,'Medical Examinations'!$A$2:$M$2344,7,FALSE)</f>
        <v>0</v>
      </c>
      <c r="I1913" s="35" t="str">
        <f>VLOOKUP(A1913,'Medical Examinations'!A1911:M4253,8,FALSE)</f>
        <v>No</v>
      </c>
      <c r="J1913" s="35" t="str">
        <f>VLOOKUP(A1913,'Medical Examinations'!A1911:M4253,9,FALSE)</f>
        <v>OBESITY</v>
      </c>
      <c r="K1913" s="35" t="str">
        <f>VLOOKUP(A1913,'Medical Examinations'!A1911:M4253,10,FALSE)</f>
        <v>DIABETES</v>
      </c>
      <c r="L1913" s="47">
        <f>VLOOKUP(A1913,'Hospitalisation Details'!A912:M3254,12,FALSE)</f>
        <v>37422</v>
      </c>
      <c r="M1913" s="34">
        <f>VLOOKUP(A798,'Hospitalisation Details'!A796:M3138,6,FALSE)</f>
        <v>13110.79</v>
      </c>
      <c r="N1913" s="35" t="str">
        <f>VLOOKUP(A902,'Hospitalisation Details'!A900:M3242,7,FALSE)</f>
        <v>tier - 3</v>
      </c>
      <c r="O1913" s="35" t="str">
        <f>VLOOKUP(A914,'Hospitalisation Details'!A912:M3254,8,FALSE)</f>
        <v>tier - 2</v>
      </c>
      <c r="P1913" s="35" t="str">
        <f>VLOOKUP(A914,'Hospitalisation Details'!A912:M3254,9,FALSE)</f>
        <v>R1016</v>
      </c>
      <c r="Q1913" s="35">
        <f ca="1">VLOOKUP(A1913,'Hospitalisation Details'!A912:M3254,13,FALSE)</f>
        <v>22</v>
      </c>
      <c r="R1913" s="32"/>
    </row>
    <row r="1914" spans="1:18" ht="15.75" x14ac:dyDescent="0.25">
      <c r="A1914" s="42" t="s">
        <v>447</v>
      </c>
      <c r="B1914" s="35" t="str">
        <f>VLOOKUP(A1914,'Customer Names'!A1911:D4246,3,FALSE)</f>
        <v>Skinner</v>
      </c>
      <c r="C1914" s="35">
        <f>VLOOKUP(A1914,'Medical Examinations'!A1912:M4254,2,FALSE)</f>
        <v>34.58</v>
      </c>
      <c r="D1914" s="35">
        <f>VLOOKUP(A1914,'Medical Examinations'!A1912:M4254,3,FALSE)</f>
        <v>5.14</v>
      </c>
      <c r="E1914" s="35" t="str">
        <f>VLOOKUP(A1914,'Medical Examinations'!A1912:M4254,4,FALSE)</f>
        <v>No</v>
      </c>
      <c r="F1914" s="35" t="str">
        <f>VLOOKUP(A1914,'Medical Examinations'!A1912:M4254,5,FALSE)</f>
        <v>yes</v>
      </c>
      <c r="G1914" s="35" t="str">
        <f>VLOOKUP(A1914,'Medical Examinations'!A1912:M4254,6,FALSE)</f>
        <v>No</v>
      </c>
      <c r="H1914" s="35">
        <f>VLOOKUP(A1914,'Medical Examinations'!$A$2:$M$2344,7,FALSE)</f>
        <v>2</v>
      </c>
      <c r="I1914" s="35" t="str">
        <f>VLOOKUP(A1914,'Medical Examinations'!A1912:M4254,8,FALSE)</f>
        <v>No</v>
      </c>
      <c r="J1914" s="35" t="str">
        <f>VLOOKUP(A1914,'Medical Examinations'!A1912:M4254,9,FALSE)</f>
        <v>OBESITY</v>
      </c>
      <c r="K1914" s="35" t="str">
        <f>VLOOKUP(A1914,'Medical Examinations'!A1912:M4254,10,FALSE)</f>
        <v>NORMAL</v>
      </c>
      <c r="L1914" s="47">
        <f>VLOOKUP(A1914,'Hospitalisation Details'!A913:M3255,12,FALSE)</f>
        <v>36717</v>
      </c>
      <c r="M1914" s="34">
        <f>VLOOKUP(A799,'Hospitalisation Details'!A797:M3139,6,FALSE)</f>
        <v>13101.74</v>
      </c>
      <c r="N1914" s="35" t="str">
        <f>VLOOKUP(A903,'Hospitalisation Details'!A901:M3243,7,FALSE)</f>
        <v>tier - 3</v>
      </c>
      <c r="O1914" s="35" t="str">
        <f>VLOOKUP(A915,'Hospitalisation Details'!A913:M3255,8,FALSE)</f>
        <v>tier - 1</v>
      </c>
      <c r="P1914" s="35" t="str">
        <f>VLOOKUP(A915,'Hospitalisation Details'!A913:M3255,9,FALSE)</f>
        <v>R1023</v>
      </c>
      <c r="Q1914" s="35">
        <f ca="1">VLOOKUP(A1914,'Hospitalisation Details'!A913:M3255,13,FALSE)</f>
        <v>24</v>
      </c>
      <c r="R1914" s="32"/>
    </row>
    <row r="1915" spans="1:18" ht="15.75" x14ac:dyDescent="0.25">
      <c r="A1915" s="43" t="s">
        <v>446</v>
      </c>
      <c r="B1915" s="35" t="str">
        <f>VLOOKUP(A1915,'Customer Names'!A1912:D4247,3,FALSE)</f>
        <v>Murphy</v>
      </c>
      <c r="C1915" s="35">
        <f>VLOOKUP(A1915,'Medical Examinations'!A1913:M4255,2,FALSE)</f>
        <v>17.940000000000001</v>
      </c>
      <c r="D1915" s="35">
        <f>VLOOKUP(A1915,'Medical Examinations'!A1913:M4255,3,FALSE)</f>
        <v>5.17</v>
      </c>
      <c r="E1915" s="35" t="str">
        <f>VLOOKUP(A1915,'Medical Examinations'!A1913:M4255,4,FALSE)</f>
        <v>yes</v>
      </c>
      <c r="F1915" s="35" t="str">
        <f>VLOOKUP(A1915,'Medical Examinations'!A1913:M4255,5,FALSE)</f>
        <v>No</v>
      </c>
      <c r="G1915" s="35" t="str">
        <f>VLOOKUP(A1915,'Medical Examinations'!A1913:M4255,6,FALSE)</f>
        <v>No</v>
      </c>
      <c r="H1915" s="35">
        <f>VLOOKUP(A1915,'Medical Examinations'!$A$2:$M$2344,7,FALSE)</f>
        <v>0</v>
      </c>
      <c r="I1915" s="35" t="str">
        <f>VLOOKUP(A1915,'Medical Examinations'!A1913:M4255,8,FALSE)</f>
        <v>No</v>
      </c>
      <c r="J1915" s="35" t="str">
        <f>VLOOKUP(A1915,'Medical Examinations'!A1913:M4255,9,FALSE)</f>
        <v>UNDERWEIGHT</v>
      </c>
      <c r="K1915" s="35" t="str">
        <f>VLOOKUP(A1915,'Medical Examinations'!A1913:M4255,10,FALSE)</f>
        <v>NORMAL</v>
      </c>
      <c r="L1915" s="47">
        <f>VLOOKUP(A1915,'Hospitalisation Details'!A914:M3256,12,FALSE)</f>
        <v>31233</v>
      </c>
      <c r="M1915" s="34">
        <f>VLOOKUP(A800,'Hospitalisation Details'!A798:M3140,6,FALSE)</f>
        <v>13063.88</v>
      </c>
      <c r="N1915" s="35" t="str">
        <f>VLOOKUP(A904,'Hospitalisation Details'!A902:M3244,7,FALSE)</f>
        <v>tier - 3</v>
      </c>
      <c r="O1915" s="35" t="str">
        <f>VLOOKUP(A916,'Hospitalisation Details'!A914:M3256,8,FALSE)</f>
        <v>tier - 3</v>
      </c>
      <c r="P1915" s="35" t="str">
        <f>VLOOKUP(A916,'Hospitalisation Details'!A914:M3256,9,FALSE)</f>
        <v>R1019</v>
      </c>
      <c r="Q1915" s="35">
        <f ca="1">VLOOKUP(A1915,'Hospitalisation Details'!A914:M3256,13,FALSE)</f>
        <v>39</v>
      </c>
      <c r="R1915" s="32"/>
    </row>
    <row r="1916" spans="1:18" ht="15.75" x14ac:dyDescent="0.25">
      <c r="A1916" s="42" t="s">
        <v>445</v>
      </c>
      <c r="B1916" s="35" t="str">
        <f>VLOOKUP(A1916,'Customer Names'!A1913:D4248,3,FALSE)</f>
        <v>Shue</v>
      </c>
      <c r="C1916" s="35">
        <f>VLOOKUP(A1916,'Medical Examinations'!A1914:M4256,2,FALSE)</f>
        <v>26.8</v>
      </c>
      <c r="D1916" s="35">
        <f>VLOOKUP(A1916,'Medical Examinations'!A1914:M4256,3,FALSE)</f>
        <v>6.18</v>
      </c>
      <c r="E1916" s="35" t="str">
        <f>VLOOKUP(A1916,'Medical Examinations'!A1914:M4256,4,FALSE)</f>
        <v>yes</v>
      </c>
      <c r="F1916" s="35" t="str">
        <f>VLOOKUP(A1916,'Medical Examinations'!A1914:M4256,5,FALSE)</f>
        <v>No</v>
      </c>
      <c r="G1916" s="35" t="str">
        <f>VLOOKUP(A1916,'Medical Examinations'!A1914:M4256,6,FALSE)</f>
        <v>Yes</v>
      </c>
      <c r="H1916" s="35">
        <f>VLOOKUP(A1916,'Medical Examinations'!$A$2:$M$2344,7,FALSE)</f>
        <v>1</v>
      </c>
      <c r="I1916" s="35" t="str">
        <f>VLOOKUP(A1916,'Medical Examinations'!A1914:M4256,8,FALSE)</f>
        <v>No</v>
      </c>
      <c r="J1916" s="35" t="str">
        <f>VLOOKUP(A1916,'Medical Examinations'!A1914:M4256,9,FALSE)</f>
        <v>OVERWEIGHT</v>
      </c>
      <c r="K1916" s="35" t="str">
        <f>VLOOKUP(A1916,'Medical Examinations'!A1914:M4256,10,FALSE)</f>
        <v>PREDIABETES</v>
      </c>
      <c r="L1916" s="47">
        <f>VLOOKUP(A1916,'Hospitalisation Details'!A915:M3257,12,FALSE)</f>
        <v>35758</v>
      </c>
      <c r="M1916" s="34">
        <f>VLOOKUP(A801,'Hospitalisation Details'!A799:M3141,6,FALSE)</f>
        <v>13051.22</v>
      </c>
      <c r="N1916" s="35" t="str">
        <f>VLOOKUP(A905,'Hospitalisation Details'!A903:M3245,7,FALSE)</f>
        <v>tier - 3</v>
      </c>
      <c r="O1916" s="35" t="str">
        <f>VLOOKUP(A917,'Hospitalisation Details'!A915:M3257,8,FALSE)</f>
        <v>tier - 1</v>
      </c>
      <c r="P1916" s="35" t="str">
        <f>VLOOKUP(A917,'Hospitalisation Details'!A915:M3257,9,FALSE)</f>
        <v>R1019</v>
      </c>
      <c r="Q1916" s="35">
        <f ca="1">VLOOKUP(A1916,'Hospitalisation Details'!A915:M3257,13,FALSE)</f>
        <v>27</v>
      </c>
      <c r="R1916" s="32"/>
    </row>
    <row r="1917" spans="1:18" ht="15.75" x14ac:dyDescent="0.25">
      <c r="A1917" s="43" t="s">
        <v>444</v>
      </c>
      <c r="B1917" s="35" t="str">
        <f>VLOOKUP(A1917,'Customer Names'!A1914:D4249,3,FALSE)</f>
        <v>Reilly</v>
      </c>
      <c r="C1917" s="35">
        <f>VLOOKUP(A1917,'Medical Examinations'!A1915:M4257,2,FALSE)</f>
        <v>17.690000000000001</v>
      </c>
      <c r="D1917" s="35">
        <f>VLOOKUP(A1917,'Medical Examinations'!A1915:M4257,3,FALSE)</f>
        <v>9.07</v>
      </c>
      <c r="E1917" s="35" t="str">
        <f>VLOOKUP(A1917,'Medical Examinations'!A1915:M4257,4,FALSE)</f>
        <v>yes</v>
      </c>
      <c r="F1917" s="35" t="str">
        <f>VLOOKUP(A1917,'Medical Examinations'!A1915:M4257,5,FALSE)</f>
        <v>No</v>
      </c>
      <c r="G1917" s="35" t="str">
        <f>VLOOKUP(A1917,'Medical Examinations'!A1915:M4257,6,FALSE)</f>
        <v>No</v>
      </c>
      <c r="H1917" s="35">
        <f>VLOOKUP(A1917,'Medical Examinations'!$A$2:$M$2344,7,FALSE)</f>
        <v>0</v>
      </c>
      <c r="I1917" s="35" t="str">
        <f>VLOOKUP(A1917,'Medical Examinations'!A1915:M4257,8,FALSE)</f>
        <v>No</v>
      </c>
      <c r="J1917" s="35" t="str">
        <f>VLOOKUP(A1917,'Medical Examinations'!A1915:M4257,9,FALSE)</f>
        <v>UNDERWEIGHT</v>
      </c>
      <c r="K1917" s="35" t="str">
        <f>VLOOKUP(A1917,'Medical Examinations'!A1915:M4257,10,FALSE)</f>
        <v>DIABETES</v>
      </c>
      <c r="L1917" s="47">
        <f>VLOOKUP(A1917,'Hospitalisation Details'!A916:M3258,12,FALSE)</f>
        <v>29825</v>
      </c>
      <c r="M1917" s="34">
        <f>VLOOKUP(A802,'Hospitalisation Details'!A800:M3142,6,FALSE)</f>
        <v>13047.33</v>
      </c>
      <c r="N1917" s="35" t="str">
        <f>VLOOKUP(A906,'Hospitalisation Details'!A904:M3246,7,FALSE)</f>
        <v>tier - 3</v>
      </c>
      <c r="O1917" s="35" t="str">
        <f>VLOOKUP(A918,'Hospitalisation Details'!A916:M3258,8,FALSE)</f>
        <v>tier - 1</v>
      </c>
      <c r="P1917" s="35" t="str">
        <f>VLOOKUP(A918,'Hospitalisation Details'!A916:M3258,9,FALSE)</f>
        <v>R1021</v>
      </c>
      <c r="Q1917" s="35">
        <f ca="1">VLOOKUP(A1917,'Hospitalisation Details'!A916:M3258,13,FALSE)</f>
        <v>43</v>
      </c>
      <c r="R1917" s="32"/>
    </row>
    <row r="1918" spans="1:18" ht="15.75" x14ac:dyDescent="0.25">
      <c r="A1918" s="42" t="s">
        <v>443</v>
      </c>
      <c r="B1918" s="35" t="str">
        <f>VLOOKUP(A1918,'Customer Names'!A1915:D4250,3,FALSE)</f>
        <v>Blinn</v>
      </c>
      <c r="C1918" s="35">
        <f>VLOOKUP(A1918,'Medical Examinations'!A1916:M4258,2,FALSE)</f>
        <v>25.77</v>
      </c>
      <c r="D1918" s="35">
        <f>VLOOKUP(A1918,'Medical Examinations'!A1916:M4258,3,FALSE)</f>
        <v>4.43</v>
      </c>
      <c r="E1918" s="35" t="str">
        <f>VLOOKUP(A1918,'Medical Examinations'!A1916:M4258,4,FALSE)</f>
        <v>No</v>
      </c>
      <c r="F1918" s="35" t="str">
        <f>VLOOKUP(A1918,'Medical Examinations'!A1916:M4258,5,FALSE)</f>
        <v>No</v>
      </c>
      <c r="G1918" s="35" t="str">
        <f>VLOOKUP(A1918,'Medical Examinations'!A1916:M4258,6,FALSE)</f>
        <v>Yes</v>
      </c>
      <c r="H1918" s="35">
        <f>VLOOKUP(A1918,'Medical Examinations'!$A$2:$M$2344,7,FALSE)</f>
        <v>1</v>
      </c>
      <c r="I1918" s="35" t="str">
        <f>VLOOKUP(A1918,'Medical Examinations'!A1916:M4258,8,FALSE)</f>
        <v>No</v>
      </c>
      <c r="J1918" s="35" t="str">
        <f>VLOOKUP(A1918,'Medical Examinations'!A1916:M4258,9,FALSE)</f>
        <v>OVERWEIGHT</v>
      </c>
      <c r="K1918" s="35" t="str">
        <f>VLOOKUP(A1918,'Medical Examinations'!A1916:M4258,10,FALSE)</f>
        <v>NORMAL</v>
      </c>
      <c r="L1918" s="47">
        <f>VLOOKUP(A1918,'Hospitalisation Details'!A917:M3259,12,FALSE)</f>
        <v>34226</v>
      </c>
      <c r="M1918" s="34">
        <f>VLOOKUP(A803,'Hospitalisation Details'!A801:M3143,6,FALSE)</f>
        <v>13044.41</v>
      </c>
      <c r="N1918" s="35" t="str">
        <f>VLOOKUP(A907,'Hospitalisation Details'!A905:M3247,7,FALSE)</f>
        <v>tier - 3</v>
      </c>
      <c r="O1918" s="35" t="str">
        <f>VLOOKUP(A919,'Hospitalisation Details'!A917:M3259,8,FALSE)</f>
        <v>tier - 3</v>
      </c>
      <c r="P1918" s="35" t="str">
        <f>VLOOKUP(A919,'Hospitalisation Details'!A917:M3259,9,FALSE)</f>
        <v>R1013</v>
      </c>
      <c r="Q1918" s="35">
        <f ca="1">VLOOKUP(A1918,'Hospitalisation Details'!A917:M3259,13,FALSE)</f>
        <v>31</v>
      </c>
      <c r="R1918" s="32"/>
    </row>
    <row r="1919" spans="1:18" ht="15.75" x14ac:dyDescent="0.25">
      <c r="A1919" s="43" t="s">
        <v>442</v>
      </c>
      <c r="B1919" s="35" t="str">
        <f>VLOOKUP(A1919,'Customer Names'!A1916:D4251,3,FALSE)</f>
        <v>Duyn</v>
      </c>
      <c r="C1919" s="35">
        <f>VLOOKUP(A1919,'Medical Examinations'!A1917:M4259,2,FALSE)</f>
        <v>34.46</v>
      </c>
      <c r="D1919" s="35">
        <f>VLOOKUP(A1919,'Medical Examinations'!A1917:M4259,3,FALSE)</f>
        <v>4.17</v>
      </c>
      <c r="E1919" s="35" t="str">
        <f>VLOOKUP(A1919,'Medical Examinations'!A1917:M4259,4,FALSE)</f>
        <v>No</v>
      </c>
      <c r="F1919" s="35" t="str">
        <f>VLOOKUP(A1919,'Medical Examinations'!A1917:M4259,5,FALSE)</f>
        <v>yes</v>
      </c>
      <c r="G1919" s="35" t="str">
        <f>VLOOKUP(A1919,'Medical Examinations'!A1917:M4259,6,FALSE)</f>
        <v>No</v>
      </c>
      <c r="H1919" s="35">
        <f>VLOOKUP(A1919,'Medical Examinations'!$A$2:$M$2344,7,FALSE)</f>
        <v>1</v>
      </c>
      <c r="I1919" s="35" t="str">
        <f>VLOOKUP(A1919,'Medical Examinations'!A1917:M4259,8,FALSE)</f>
        <v>No</v>
      </c>
      <c r="J1919" s="35" t="str">
        <f>VLOOKUP(A1919,'Medical Examinations'!A1917:M4259,9,FALSE)</f>
        <v>OBESITY</v>
      </c>
      <c r="K1919" s="35" t="str">
        <f>VLOOKUP(A1919,'Medical Examinations'!A1917:M4259,10,FALSE)</f>
        <v>NORMAL</v>
      </c>
      <c r="L1919" s="47">
        <f>VLOOKUP(A1919,'Hospitalisation Details'!A918:M3260,12,FALSE)</f>
        <v>38181</v>
      </c>
      <c r="M1919" s="34">
        <f>VLOOKUP(A804,'Hospitalisation Details'!A802:M3144,6,FALSE)</f>
        <v>13041.92</v>
      </c>
      <c r="N1919" s="35" t="str">
        <f>VLOOKUP(A908,'Hospitalisation Details'!A906:M3248,7,FALSE)</f>
        <v>tier - 3</v>
      </c>
      <c r="O1919" s="35" t="str">
        <f>VLOOKUP(A920,'Hospitalisation Details'!A918:M3260,8,FALSE)</f>
        <v>tier - 1</v>
      </c>
      <c r="P1919" s="35" t="str">
        <f>VLOOKUP(A920,'Hospitalisation Details'!A918:M3260,9,FALSE)</f>
        <v>R1013</v>
      </c>
      <c r="Q1919" s="35">
        <f ca="1">VLOOKUP(A1919,'Hospitalisation Details'!A918:M3260,13,FALSE)</f>
        <v>20</v>
      </c>
      <c r="R1919" s="32"/>
    </row>
    <row r="1920" spans="1:18" ht="15.75" x14ac:dyDescent="0.25">
      <c r="A1920" s="42" t="s">
        <v>441</v>
      </c>
      <c r="B1920" s="35" t="str">
        <f>VLOOKUP(A1920,'Customer Names'!A1917:D4252,3,FALSE)</f>
        <v>Wardian</v>
      </c>
      <c r="C1920" s="35">
        <f>VLOOKUP(A1920,'Medical Examinations'!A1918:M4260,2,FALSE)</f>
        <v>30.875</v>
      </c>
      <c r="D1920" s="35">
        <f>VLOOKUP(A1920,'Medical Examinations'!A1918:M4260,3,FALSE)</f>
        <v>4.95</v>
      </c>
      <c r="E1920" s="35" t="str">
        <f>VLOOKUP(A1920,'Medical Examinations'!A1918:M4260,4,FALSE)</f>
        <v>yes</v>
      </c>
      <c r="F1920" s="35" t="str">
        <f>VLOOKUP(A1920,'Medical Examinations'!A1918:M4260,5,FALSE)</f>
        <v>No</v>
      </c>
      <c r="G1920" s="35" t="str">
        <f>VLOOKUP(A1920,'Medical Examinations'!A1918:M4260,6,FALSE)</f>
        <v>No</v>
      </c>
      <c r="H1920" s="35">
        <f>VLOOKUP(A1920,'Medical Examinations'!$A$2:$M$2344,7,FALSE)</f>
        <v>0</v>
      </c>
      <c r="I1920" s="35" t="str">
        <f>VLOOKUP(A1920,'Medical Examinations'!A1918:M4260,8,FALSE)</f>
        <v>No</v>
      </c>
      <c r="J1920" s="35" t="str">
        <f>VLOOKUP(A1920,'Medical Examinations'!A1918:M4260,9,FALSE)</f>
        <v>OBESITY</v>
      </c>
      <c r="K1920" s="35" t="str">
        <f>VLOOKUP(A1920,'Medical Examinations'!A1918:M4260,10,FALSE)</f>
        <v>NORMAL</v>
      </c>
      <c r="L1920" s="47">
        <f>VLOOKUP(A1920,'Hospitalisation Details'!A919:M3261,12,FALSE)</f>
        <v>35361</v>
      </c>
      <c r="M1920" s="34">
        <f>VLOOKUP(A805,'Hospitalisation Details'!A803:M3145,6,FALSE)</f>
        <v>13023.93</v>
      </c>
      <c r="N1920" s="35" t="str">
        <f>VLOOKUP(A909,'Hospitalisation Details'!A907:M3249,7,FALSE)</f>
        <v>tier - 3</v>
      </c>
      <c r="O1920" s="35" t="str">
        <f>VLOOKUP(A921,'Hospitalisation Details'!A919:M3261,8,FALSE)</f>
        <v>tier - 2</v>
      </c>
      <c r="P1920" s="35" t="str">
        <f>VLOOKUP(A921,'Hospitalisation Details'!A919:M3261,9,FALSE)</f>
        <v>R1011</v>
      </c>
      <c r="Q1920" s="35">
        <f ca="1">VLOOKUP(A1920,'Hospitalisation Details'!A919:M3261,13,FALSE)</f>
        <v>28</v>
      </c>
      <c r="R1920" s="32"/>
    </row>
    <row r="1921" spans="1:18" ht="15.75" x14ac:dyDescent="0.25">
      <c r="A1921" s="43" t="s">
        <v>440</v>
      </c>
      <c r="B1921" s="35" t="str">
        <f>VLOOKUP(A1921,'Customer Names'!A1918:D4253,3,FALSE)</f>
        <v>Heuninck</v>
      </c>
      <c r="C1921" s="35">
        <f>VLOOKUP(A1921,'Medical Examinations'!A1919:M4261,2,FALSE)</f>
        <v>39.49</v>
      </c>
      <c r="D1921" s="35">
        <f>VLOOKUP(A1921,'Medical Examinations'!A1919:M4261,3,FALSE)</f>
        <v>5.13</v>
      </c>
      <c r="E1921" s="35" t="str">
        <f>VLOOKUP(A1921,'Medical Examinations'!A1919:M4261,4,FALSE)</f>
        <v>No</v>
      </c>
      <c r="F1921" s="35" t="str">
        <f>VLOOKUP(A1921,'Medical Examinations'!A1919:M4261,5,FALSE)</f>
        <v>No</v>
      </c>
      <c r="G1921" s="35" t="str">
        <f>VLOOKUP(A1921,'Medical Examinations'!A1919:M4261,6,FALSE)</f>
        <v>No</v>
      </c>
      <c r="H1921" s="35">
        <f>VLOOKUP(A1921,'Medical Examinations'!$A$2:$M$2344,7,FALSE)</f>
        <v>0</v>
      </c>
      <c r="I1921" s="35" t="str">
        <f>VLOOKUP(A1921,'Medical Examinations'!A1919:M4261,8,FALSE)</f>
        <v>No</v>
      </c>
      <c r="J1921" s="35" t="str">
        <f>VLOOKUP(A1921,'Medical Examinations'!A1919:M4261,9,FALSE)</f>
        <v>OBESITY</v>
      </c>
      <c r="K1921" s="35" t="str">
        <f>VLOOKUP(A1921,'Medical Examinations'!A1919:M4261,10,FALSE)</f>
        <v>NORMAL</v>
      </c>
      <c r="L1921" s="47">
        <f>VLOOKUP(A1921,'Hospitalisation Details'!A920:M3262,12,FALSE)</f>
        <v>33444</v>
      </c>
      <c r="M1921" s="34">
        <f>VLOOKUP(A806,'Hospitalisation Details'!A804:M3146,6,FALSE)</f>
        <v>13019.16</v>
      </c>
      <c r="N1921" s="35" t="str">
        <f>VLOOKUP(A910,'Hospitalisation Details'!A908:M3250,7,FALSE)</f>
        <v>tier - 3</v>
      </c>
      <c r="O1921" s="35" t="str">
        <f>VLOOKUP(A922,'Hospitalisation Details'!A920:M3262,8,FALSE)</f>
        <v>tier - 3</v>
      </c>
      <c r="P1921" s="35" t="str">
        <f>VLOOKUP(A922,'Hospitalisation Details'!A920:M3262,9,FALSE)</f>
        <v>R1024</v>
      </c>
      <c r="Q1921" s="35">
        <f ca="1">VLOOKUP(A1921,'Hospitalisation Details'!A920:M3262,13,FALSE)</f>
        <v>33</v>
      </c>
      <c r="R1921" s="32"/>
    </row>
    <row r="1922" spans="1:18" ht="15.75" x14ac:dyDescent="0.25">
      <c r="A1922" s="42" t="s">
        <v>439</v>
      </c>
      <c r="B1922" s="35" t="str">
        <f>VLOOKUP(A1922,'Customer Names'!A1919:D4254,3,FALSE)</f>
        <v>Kipyego</v>
      </c>
      <c r="C1922" s="35">
        <f>VLOOKUP(A1922,'Medical Examinations'!A1920:M4262,2,FALSE)</f>
        <v>28.88</v>
      </c>
      <c r="D1922" s="35">
        <f>VLOOKUP(A1922,'Medical Examinations'!A1920:M4262,3,FALSE)</f>
        <v>4.0999999999999996</v>
      </c>
      <c r="E1922" s="35" t="str">
        <f>VLOOKUP(A1922,'Medical Examinations'!A1920:M4262,4,FALSE)</f>
        <v>No</v>
      </c>
      <c r="F1922" s="35" t="str">
        <f>VLOOKUP(A1922,'Medical Examinations'!A1920:M4262,5,FALSE)</f>
        <v>No</v>
      </c>
      <c r="G1922" s="35" t="str">
        <f>VLOOKUP(A1922,'Medical Examinations'!A1920:M4262,6,FALSE)</f>
        <v>No</v>
      </c>
      <c r="H1922" s="35">
        <f>VLOOKUP(A1922,'Medical Examinations'!$A$2:$M$2344,7,FALSE)</f>
        <v>0</v>
      </c>
      <c r="I1922" s="35" t="str">
        <f>VLOOKUP(A1922,'Medical Examinations'!A1920:M4262,8,FALSE)</f>
        <v>No</v>
      </c>
      <c r="J1922" s="35" t="str">
        <f>VLOOKUP(A1922,'Medical Examinations'!A1920:M4262,9,FALSE)</f>
        <v>OVERWEIGHT</v>
      </c>
      <c r="K1922" s="35" t="str">
        <f>VLOOKUP(A1922,'Medical Examinations'!A1920:M4262,10,FALSE)</f>
        <v>NORMAL</v>
      </c>
      <c r="L1922" s="47">
        <f>VLOOKUP(A1922,'Hospitalisation Details'!A921:M3263,12,FALSE)</f>
        <v>33048</v>
      </c>
      <c r="M1922" s="34">
        <f>VLOOKUP(A807,'Hospitalisation Details'!A805:M3147,6,FALSE)</f>
        <v>13012.21</v>
      </c>
      <c r="N1922" s="35" t="str">
        <f>VLOOKUP(A911,'Hospitalisation Details'!A909:M3251,7,FALSE)</f>
        <v>tier - 3</v>
      </c>
      <c r="O1922" s="35" t="str">
        <f>VLOOKUP(A923,'Hospitalisation Details'!A921:M3263,8,FALSE)</f>
        <v>tier - 3</v>
      </c>
      <c r="P1922" s="35" t="str">
        <f>VLOOKUP(A923,'Hospitalisation Details'!A921:M3263,9,FALSE)</f>
        <v>R1011</v>
      </c>
      <c r="Q1922" s="35">
        <f ca="1">VLOOKUP(A1922,'Hospitalisation Details'!A921:M3263,13,FALSE)</f>
        <v>34</v>
      </c>
      <c r="R1922" s="32"/>
    </row>
    <row r="1923" spans="1:18" ht="15.75" x14ac:dyDescent="0.25">
      <c r="A1923" s="43" t="s">
        <v>438</v>
      </c>
      <c r="B1923" s="35" t="str">
        <f>VLOOKUP(A1923,'Customer Names'!A1920:D4255,3,FALSE)</f>
        <v>Kuehl</v>
      </c>
      <c r="C1923" s="35">
        <f>VLOOKUP(A1923,'Medical Examinations'!A1921:M4263,2,FALSE)</f>
        <v>20.234999999999999</v>
      </c>
      <c r="D1923" s="35">
        <f>VLOOKUP(A1923,'Medical Examinations'!A1921:M4263,3,FALSE)</f>
        <v>5.01</v>
      </c>
      <c r="E1923" s="35" t="str">
        <f>VLOOKUP(A1923,'Medical Examinations'!A1921:M4263,4,FALSE)</f>
        <v>yes</v>
      </c>
      <c r="F1923" s="35" t="str">
        <f>VLOOKUP(A1923,'Medical Examinations'!A1921:M4263,5,FALSE)</f>
        <v>No</v>
      </c>
      <c r="G1923" s="35" t="str">
        <f>VLOOKUP(A1923,'Medical Examinations'!A1921:M4263,6,FALSE)</f>
        <v>No</v>
      </c>
      <c r="H1923" s="35">
        <f>VLOOKUP(A1923,'Medical Examinations'!$A$2:$M$2344,7,FALSE)</f>
        <v>0</v>
      </c>
      <c r="I1923" s="35" t="str">
        <f>VLOOKUP(A1923,'Medical Examinations'!A1921:M4263,8,FALSE)</f>
        <v>No</v>
      </c>
      <c r="J1923" s="35" t="str">
        <f>VLOOKUP(A1923,'Medical Examinations'!A1921:M4263,9,FALSE)</f>
        <v>NORMAL WEIGHT</v>
      </c>
      <c r="K1923" s="35" t="str">
        <f>VLOOKUP(A1923,'Medical Examinations'!A1921:M4263,10,FALSE)</f>
        <v>NORMAL</v>
      </c>
      <c r="L1923" s="47">
        <f>VLOOKUP(A1923,'Hospitalisation Details'!A922:M3264,12,FALSE)</f>
        <v>37182</v>
      </c>
      <c r="M1923" s="34">
        <f>VLOOKUP(A808,'Hospitalisation Details'!A806:M3148,6,FALSE)</f>
        <v>13010.86</v>
      </c>
      <c r="N1923" s="35" t="str">
        <f>VLOOKUP(A912,'Hospitalisation Details'!A910:M3252,7,FALSE)</f>
        <v>tier - 3</v>
      </c>
      <c r="O1923" s="35" t="str">
        <f>VLOOKUP(A924,'Hospitalisation Details'!A922:M3264,8,FALSE)</f>
        <v>tier - 2</v>
      </c>
      <c r="P1923" s="35" t="str">
        <f>VLOOKUP(A924,'Hospitalisation Details'!A922:M3264,9,FALSE)</f>
        <v>R1013</v>
      </c>
      <c r="Q1923" s="35">
        <f ca="1">VLOOKUP(A1923,'Hospitalisation Details'!A922:M3264,13,FALSE)</f>
        <v>23</v>
      </c>
      <c r="R1923" s="32"/>
    </row>
    <row r="1924" spans="1:18" ht="15.75" x14ac:dyDescent="0.25">
      <c r="A1924" s="42" t="s">
        <v>437</v>
      </c>
      <c r="B1924" s="35" t="str">
        <f>VLOOKUP(A1924,'Customer Names'!A1921:D4256,3,FALSE)</f>
        <v>Burkholder</v>
      </c>
      <c r="C1924" s="35">
        <f>VLOOKUP(A1924,'Medical Examinations'!A1922:M4264,2,FALSE)</f>
        <v>30.67</v>
      </c>
      <c r="D1924" s="35">
        <f>VLOOKUP(A1924,'Medical Examinations'!A1922:M4264,3,FALSE)</f>
        <v>5.09</v>
      </c>
      <c r="E1924" s="35" t="str">
        <f>VLOOKUP(A1924,'Medical Examinations'!A1922:M4264,4,FALSE)</f>
        <v>yes</v>
      </c>
      <c r="F1924" s="35" t="str">
        <f>VLOOKUP(A1924,'Medical Examinations'!A1922:M4264,5,FALSE)</f>
        <v>No</v>
      </c>
      <c r="G1924" s="35" t="str">
        <f>VLOOKUP(A1924,'Medical Examinations'!A1922:M4264,6,FALSE)</f>
        <v>No</v>
      </c>
      <c r="H1924" s="35">
        <f>VLOOKUP(A1924,'Medical Examinations'!$A$2:$M$2344,7,FALSE)</f>
        <v>0</v>
      </c>
      <c r="I1924" s="35" t="str">
        <f>VLOOKUP(A1924,'Medical Examinations'!A1922:M4264,8,FALSE)</f>
        <v>No</v>
      </c>
      <c r="J1924" s="35" t="str">
        <f>VLOOKUP(A1924,'Medical Examinations'!A1922:M4264,9,FALSE)</f>
        <v>OBESITY</v>
      </c>
      <c r="K1924" s="35" t="str">
        <f>VLOOKUP(A1924,'Medical Examinations'!A1922:M4264,10,FALSE)</f>
        <v>NORMAL</v>
      </c>
      <c r="L1924" s="47">
        <f>VLOOKUP(A1924,'Hospitalisation Details'!A923:M3265,12,FALSE)</f>
        <v>37048</v>
      </c>
      <c r="M1924" s="34">
        <f>VLOOKUP(A809,'Hospitalisation Details'!A807:M3149,6,FALSE)</f>
        <v>13008.07</v>
      </c>
      <c r="N1924" s="35" t="str">
        <f>VLOOKUP(A913,'Hospitalisation Details'!A911:M3253,7,FALSE)</f>
        <v>tier - 3</v>
      </c>
      <c r="O1924" s="35" t="str">
        <f>VLOOKUP(A925,'Hospitalisation Details'!A923:M3265,8,FALSE)</f>
        <v>tier - 2</v>
      </c>
      <c r="P1924" s="35" t="str">
        <f>VLOOKUP(A925,'Hospitalisation Details'!A923:M3265,9,FALSE)</f>
        <v>R1011</v>
      </c>
      <c r="Q1924" s="35">
        <f ca="1">VLOOKUP(A1924,'Hospitalisation Details'!A923:M3265,13,FALSE)</f>
        <v>23</v>
      </c>
      <c r="R1924" s="32"/>
    </row>
    <row r="1925" spans="1:18" ht="15.75" x14ac:dyDescent="0.25">
      <c r="A1925" s="43" t="s">
        <v>436</v>
      </c>
      <c r="B1925" s="35" t="str">
        <f>VLOOKUP(A1925,'Customer Names'!A1922:D4257,3,FALSE)</f>
        <v>Stadolnik</v>
      </c>
      <c r="C1925" s="35">
        <f>VLOOKUP(A1925,'Medical Examinations'!A1923:M4265,2,FALSE)</f>
        <v>30.875</v>
      </c>
      <c r="D1925" s="35">
        <f>VLOOKUP(A1925,'Medical Examinations'!A1923:M4265,3,FALSE)</f>
        <v>6.49</v>
      </c>
      <c r="E1925" s="35" t="str">
        <f>VLOOKUP(A1925,'Medical Examinations'!A1923:M4265,4,FALSE)</f>
        <v>No</v>
      </c>
      <c r="F1925" s="35" t="str">
        <f>VLOOKUP(A1925,'Medical Examinations'!A1923:M4265,5,FALSE)</f>
        <v>No</v>
      </c>
      <c r="G1925" s="35" t="str">
        <f>VLOOKUP(A1925,'Medical Examinations'!A1923:M4265,6,FALSE)</f>
        <v>No</v>
      </c>
      <c r="H1925" s="35">
        <f>VLOOKUP(A1925,'Medical Examinations'!$A$2:$M$2344,7,FALSE)</f>
        <v>0</v>
      </c>
      <c r="I1925" s="35" t="str">
        <f>VLOOKUP(A1925,'Medical Examinations'!A1923:M4265,8,FALSE)</f>
        <v>No</v>
      </c>
      <c r="J1925" s="35" t="str">
        <f>VLOOKUP(A1925,'Medical Examinations'!A1923:M4265,9,FALSE)</f>
        <v>OBESITY</v>
      </c>
      <c r="K1925" s="35" t="str">
        <f>VLOOKUP(A1925,'Medical Examinations'!A1923:M4265,10,FALSE)</f>
        <v>DIABETES</v>
      </c>
      <c r="L1925" s="47">
        <f>VLOOKUP(A1925,'Hospitalisation Details'!A924:M3266,12,FALSE)</f>
        <v>33469</v>
      </c>
      <c r="M1925" s="34">
        <f>VLOOKUP(A810,'Hospitalisation Details'!A808:M3150,6,FALSE)</f>
        <v>13004.95</v>
      </c>
      <c r="N1925" s="35" t="str">
        <f>VLOOKUP(A914,'Hospitalisation Details'!A912:M3254,7,FALSE)</f>
        <v>tier - 3</v>
      </c>
      <c r="O1925" s="35" t="str">
        <f>VLOOKUP(A926,'Hospitalisation Details'!A924:M3266,8,FALSE)</f>
        <v>tier - 3</v>
      </c>
      <c r="P1925" s="35" t="str">
        <f>VLOOKUP(A926,'Hospitalisation Details'!A924:M3266,9,FALSE)</f>
        <v>R1012</v>
      </c>
      <c r="Q1925" s="35">
        <f ca="1">VLOOKUP(A1925,'Hospitalisation Details'!A924:M3266,13,FALSE)</f>
        <v>33</v>
      </c>
      <c r="R1925" s="32"/>
    </row>
    <row r="1926" spans="1:18" ht="15.75" x14ac:dyDescent="0.25">
      <c r="A1926" s="42" t="s">
        <v>435</v>
      </c>
      <c r="B1926" s="35" t="str">
        <f>VLOOKUP(A1926,'Customer Names'!A1923:D4258,3,FALSE)</f>
        <v>Shields</v>
      </c>
      <c r="C1926" s="35">
        <f>VLOOKUP(A1926,'Medical Examinations'!A1924:M4266,2,FALSE)</f>
        <v>23.8</v>
      </c>
      <c r="D1926" s="35">
        <f>VLOOKUP(A1926,'Medical Examinations'!A1924:M4266,3,FALSE)</f>
        <v>4.08</v>
      </c>
      <c r="E1926" s="35" t="str">
        <f>VLOOKUP(A1926,'Medical Examinations'!A1924:M4266,4,FALSE)</f>
        <v>No</v>
      </c>
      <c r="F1926" s="35" t="str">
        <f>VLOOKUP(A1926,'Medical Examinations'!A1924:M4266,5,FALSE)</f>
        <v>No</v>
      </c>
      <c r="G1926" s="35" t="str">
        <f>VLOOKUP(A1926,'Medical Examinations'!A1924:M4266,6,FALSE)</f>
        <v>No</v>
      </c>
      <c r="H1926" s="35">
        <f>VLOOKUP(A1926,'Medical Examinations'!$A$2:$M$2344,7,FALSE)</f>
        <v>0</v>
      </c>
      <c r="I1926" s="35" t="str">
        <f>VLOOKUP(A1926,'Medical Examinations'!A1924:M4266,8,FALSE)</f>
        <v>No</v>
      </c>
      <c r="J1926" s="35" t="str">
        <f>VLOOKUP(A1926,'Medical Examinations'!A1924:M4266,9,FALSE)</f>
        <v>NORMAL WEIGHT</v>
      </c>
      <c r="K1926" s="35" t="str">
        <f>VLOOKUP(A1926,'Medical Examinations'!A1924:M4266,10,FALSE)</f>
        <v>NORMAL</v>
      </c>
      <c r="L1926" s="47">
        <f>VLOOKUP(A1926,'Hospitalisation Details'!A925:M3267,12,FALSE)</f>
        <v>34558</v>
      </c>
      <c r="M1926" s="34">
        <f>VLOOKUP(A811,'Hospitalisation Details'!A809:M3151,6,FALSE)</f>
        <v>13002.91</v>
      </c>
      <c r="N1926" s="35" t="str">
        <f>VLOOKUP(A915,'Hospitalisation Details'!A913:M3255,7,FALSE)</f>
        <v>tier - 3</v>
      </c>
      <c r="O1926" s="35" t="str">
        <f>VLOOKUP(A927,'Hospitalisation Details'!A925:M3267,8,FALSE)</f>
        <v>tier - 2</v>
      </c>
      <c r="P1926" s="35" t="str">
        <f>VLOOKUP(A927,'Hospitalisation Details'!A925:M3267,9,FALSE)</f>
        <v>R1011</v>
      </c>
      <c r="Q1926" s="35">
        <f ca="1">VLOOKUP(A1926,'Hospitalisation Details'!A925:M3267,13,FALSE)</f>
        <v>30</v>
      </c>
      <c r="R1926" s="32"/>
    </row>
    <row r="1927" spans="1:18" ht="15.75" x14ac:dyDescent="0.25">
      <c r="A1927" s="43" t="s">
        <v>434</v>
      </c>
      <c r="B1927" s="35" t="str">
        <f>VLOOKUP(A1927,'Customer Names'!A1924:D4259,3,FALSE)</f>
        <v>Margolis</v>
      </c>
      <c r="C1927" s="35">
        <f>VLOOKUP(A1927,'Medical Examinations'!A1925:M4267,2,FALSE)</f>
        <v>15.37</v>
      </c>
      <c r="D1927" s="35">
        <f>VLOOKUP(A1927,'Medical Examinations'!A1925:M4267,3,FALSE)</f>
        <v>8.6300000000000008</v>
      </c>
      <c r="E1927" s="35" t="str">
        <f>VLOOKUP(A1927,'Medical Examinations'!A1925:M4267,4,FALSE)</f>
        <v>yes</v>
      </c>
      <c r="F1927" s="35" t="str">
        <f>VLOOKUP(A1927,'Medical Examinations'!A1925:M4267,5,FALSE)</f>
        <v>No</v>
      </c>
      <c r="G1927" s="35" t="str">
        <f>VLOOKUP(A1927,'Medical Examinations'!A1925:M4267,6,FALSE)</f>
        <v>No</v>
      </c>
      <c r="H1927" s="35">
        <f>VLOOKUP(A1927,'Medical Examinations'!$A$2:$M$2344,7,FALSE)</f>
        <v>0</v>
      </c>
      <c r="I1927" s="35" t="str">
        <f>VLOOKUP(A1927,'Medical Examinations'!A1925:M4267,8,FALSE)</f>
        <v>No</v>
      </c>
      <c r="J1927" s="35" t="str">
        <f>VLOOKUP(A1927,'Medical Examinations'!A1925:M4267,9,FALSE)</f>
        <v>UNDERWEIGHT</v>
      </c>
      <c r="K1927" s="35" t="str">
        <f>VLOOKUP(A1927,'Medical Examinations'!A1925:M4267,10,FALSE)</f>
        <v>DIABETES</v>
      </c>
      <c r="L1927" s="47">
        <f>VLOOKUP(A1927,'Hospitalisation Details'!A926:M3268,12,FALSE)</f>
        <v>29858</v>
      </c>
      <c r="M1927" s="34">
        <f>VLOOKUP(A812,'Hospitalisation Details'!A810:M3152,6,FALSE)</f>
        <v>12994.12</v>
      </c>
      <c r="N1927" s="35" t="str">
        <f>VLOOKUP(A916,'Hospitalisation Details'!A914:M3256,7,FALSE)</f>
        <v>tier - 3</v>
      </c>
      <c r="O1927" s="35" t="str">
        <f>VLOOKUP(A928,'Hospitalisation Details'!A926:M3268,8,FALSE)</f>
        <v>tier - 2</v>
      </c>
      <c r="P1927" s="35" t="str">
        <f>VLOOKUP(A928,'Hospitalisation Details'!A926:M3268,9,FALSE)</f>
        <v>R1012</v>
      </c>
      <c r="Q1927" s="35">
        <f ca="1">VLOOKUP(A1927,'Hospitalisation Details'!A926:M3268,13,FALSE)</f>
        <v>43</v>
      </c>
      <c r="R1927" s="32"/>
    </row>
    <row r="1928" spans="1:18" ht="15.75" x14ac:dyDescent="0.25">
      <c r="A1928" s="42" t="s">
        <v>433</v>
      </c>
      <c r="B1928" s="35" t="str">
        <f>VLOOKUP(A1928,'Customer Names'!A1925:D4260,3,FALSE)</f>
        <v>Uffenbeck</v>
      </c>
      <c r="C1928" s="35">
        <f>VLOOKUP(A1928,'Medical Examinations'!A1926:M4268,2,FALSE)</f>
        <v>30.4</v>
      </c>
      <c r="D1928" s="35">
        <f>VLOOKUP(A1928,'Medical Examinations'!A1926:M4268,3,FALSE)</f>
        <v>5.28</v>
      </c>
      <c r="E1928" s="35" t="str">
        <f>VLOOKUP(A1928,'Medical Examinations'!A1926:M4268,4,FALSE)</f>
        <v>No</v>
      </c>
      <c r="F1928" s="35" t="str">
        <f>VLOOKUP(A1928,'Medical Examinations'!A1926:M4268,5,FALSE)</f>
        <v>No</v>
      </c>
      <c r="G1928" s="35" t="str">
        <f>VLOOKUP(A1928,'Medical Examinations'!A1926:M4268,6,FALSE)</f>
        <v>No</v>
      </c>
      <c r="H1928" s="35">
        <f>VLOOKUP(A1928,'Medical Examinations'!$A$2:$M$2344,7,FALSE)</f>
        <v>0</v>
      </c>
      <c r="I1928" s="35" t="str">
        <f>VLOOKUP(A1928,'Medical Examinations'!A1926:M4268,8,FALSE)</f>
        <v>No</v>
      </c>
      <c r="J1928" s="35" t="str">
        <f>VLOOKUP(A1928,'Medical Examinations'!A1926:M4268,9,FALSE)</f>
        <v>OBESITY</v>
      </c>
      <c r="K1928" s="35" t="str">
        <f>VLOOKUP(A1928,'Medical Examinations'!A1926:M4268,10,FALSE)</f>
        <v>NORMAL</v>
      </c>
      <c r="L1928" s="47">
        <f>VLOOKUP(A1928,'Hospitalisation Details'!A927:M3269,12,FALSE)</f>
        <v>36335</v>
      </c>
      <c r="M1928" s="34">
        <f>VLOOKUP(A813,'Hospitalisation Details'!A811:M3153,6,FALSE)</f>
        <v>12982.87</v>
      </c>
      <c r="N1928" s="35" t="str">
        <f>VLOOKUP(A917,'Hospitalisation Details'!A915:M3257,7,FALSE)</f>
        <v>tier - 3</v>
      </c>
      <c r="O1928" s="35" t="str">
        <f>VLOOKUP(A929,'Hospitalisation Details'!A927:M3269,8,FALSE)</f>
        <v>tier - 3</v>
      </c>
      <c r="P1928" s="35" t="str">
        <f>VLOOKUP(A929,'Hospitalisation Details'!A927:M3269,9,FALSE)</f>
        <v>R1011</v>
      </c>
      <c r="Q1928" s="35">
        <f ca="1">VLOOKUP(A1928,'Hospitalisation Details'!A927:M3269,13,FALSE)</f>
        <v>25</v>
      </c>
      <c r="R1928" s="32"/>
    </row>
    <row r="1929" spans="1:18" ht="15.75" x14ac:dyDescent="0.25">
      <c r="A1929" s="43" t="s">
        <v>432</v>
      </c>
      <c r="B1929" s="35" t="str">
        <f>VLOOKUP(A1929,'Customer Names'!A1926:D4261,3,FALSE)</f>
        <v>Brake</v>
      </c>
      <c r="C1929" s="35">
        <f>VLOOKUP(A1929,'Medical Examinations'!A1927:M4269,2,FALSE)</f>
        <v>19.48</v>
      </c>
      <c r="D1929" s="35">
        <f>VLOOKUP(A1929,'Medical Examinations'!A1927:M4269,3,FALSE)</f>
        <v>5.63</v>
      </c>
      <c r="E1929" s="35" t="str">
        <f>VLOOKUP(A1929,'Medical Examinations'!A1927:M4269,4,FALSE)</f>
        <v>yes</v>
      </c>
      <c r="F1929" s="35" t="str">
        <f>VLOOKUP(A1929,'Medical Examinations'!A1927:M4269,5,FALSE)</f>
        <v>No</v>
      </c>
      <c r="G1929" s="35" t="str">
        <f>VLOOKUP(A1929,'Medical Examinations'!A1927:M4269,6,FALSE)</f>
        <v>No</v>
      </c>
      <c r="H1929" s="35">
        <f>VLOOKUP(A1929,'Medical Examinations'!$A$2:$M$2344,7,FALSE)</f>
        <v>1</v>
      </c>
      <c r="I1929" s="35" t="str">
        <f>VLOOKUP(A1929,'Medical Examinations'!A1927:M4269,8,FALSE)</f>
        <v>No</v>
      </c>
      <c r="J1929" s="35" t="str">
        <f>VLOOKUP(A1929,'Medical Examinations'!A1927:M4269,9,FALSE)</f>
        <v>NORMAL WEIGHT</v>
      </c>
      <c r="K1929" s="35" t="str">
        <f>VLOOKUP(A1929,'Medical Examinations'!A1927:M4269,10,FALSE)</f>
        <v>NORMAL</v>
      </c>
      <c r="L1929" s="47">
        <f>VLOOKUP(A1929,'Hospitalisation Details'!A928:M3270,12,FALSE)</f>
        <v>32383</v>
      </c>
      <c r="M1929" s="34">
        <f>VLOOKUP(A814,'Hospitalisation Details'!A812:M3154,6,FALSE)</f>
        <v>12981.35</v>
      </c>
      <c r="N1929" s="35" t="str">
        <f>VLOOKUP(A918,'Hospitalisation Details'!A916:M3258,7,FALSE)</f>
        <v>tier - 3</v>
      </c>
      <c r="O1929" s="35" t="str">
        <f>VLOOKUP(A930,'Hospitalisation Details'!A928:M3270,8,FALSE)</f>
        <v>tier - 3</v>
      </c>
      <c r="P1929" s="35" t="str">
        <f>VLOOKUP(A930,'Hospitalisation Details'!A928:M3270,9,FALSE)</f>
        <v>R1013</v>
      </c>
      <c r="Q1929" s="35">
        <f ca="1">VLOOKUP(A1929,'Hospitalisation Details'!A928:M3270,13,FALSE)</f>
        <v>36</v>
      </c>
      <c r="R1929" s="32"/>
    </row>
    <row r="1930" spans="1:18" ht="15.75" x14ac:dyDescent="0.25">
      <c r="A1930" s="42" t="s">
        <v>431</v>
      </c>
      <c r="B1930" s="35" t="str">
        <f>VLOOKUP(A1930,'Customer Names'!A1927:D4262,3,FALSE)</f>
        <v>Stepanova</v>
      </c>
      <c r="C1930" s="35">
        <f>VLOOKUP(A1930,'Medical Examinations'!A1928:M4270,2,FALSE)</f>
        <v>16.96</v>
      </c>
      <c r="D1930" s="35">
        <f>VLOOKUP(A1930,'Medical Examinations'!A1928:M4270,3,FALSE)</f>
        <v>11.47</v>
      </c>
      <c r="E1930" s="35" t="str">
        <f>VLOOKUP(A1930,'Medical Examinations'!A1928:M4270,4,FALSE)</f>
        <v>yes</v>
      </c>
      <c r="F1930" s="35" t="str">
        <f>VLOOKUP(A1930,'Medical Examinations'!A1928:M4270,5,FALSE)</f>
        <v>No</v>
      </c>
      <c r="G1930" s="35" t="str">
        <f>VLOOKUP(A1930,'Medical Examinations'!A1928:M4270,6,FALSE)</f>
        <v>No</v>
      </c>
      <c r="H1930" s="35">
        <f>VLOOKUP(A1930,'Medical Examinations'!$A$2:$M$2344,7,FALSE)</f>
        <v>0</v>
      </c>
      <c r="I1930" s="35" t="str">
        <f>VLOOKUP(A1930,'Medical Examinations'!A1928:M4270,8,FALSE)</f>
        <v>No</v>
      </c>
      <c r="J1930" s="35" t="str">
        <f>VLOOKUP(A1930,'Medical Examinations'!A1928:M4270,9,FALSE)</f>
        <v>UNDERWEIGHT</v>
      </c>
      <c r="K1930" s="35" t="str">
        <f>VLOOKUP(A1930,'Medical Examinations'!A1928:M4270,10,FALSE)</f>
        <v>DIABETES</v>
      </c>
      <c r="L1930" s="47">
        <f>VLOOKUP(A1930,'Hospitalisation Details'!A929:M3271,12,FALSE)</f>
        <v>29933</v>
      </c>
      <c r="M1930" s="34">
        <f>VLOOKUP(A815,'Hospitalisation Details'!A813:M3155,6,FALSE)</f>
        <v>12979.36</v>
      </c>
      <c r="N1930" s="35" t="str">
        <f>VLOOKUP(A919,'Hospitalisation Details'!A917:M3259,7,FALSE)</f>
        <v>tier - 3</v>
      </c>
      <c r="O1930" s="35" t="str">
        <f>VLOOKUP(A931,'Hospitalisation Details'!A929:M3271,8,FALSE)</f>
        <v>tier - 1</v>
      </c>
      <c r="P1930" s="35" t="str">
        <f>VLOOKUP(A931,'Hospitalisation Details'!A929:M3271,9,FALSE)</f>
        <v>R1012</v>
      </c>
      <c r="Q1930" s="35">
        <f ca="1">VLOOKUP(A1930,'Hospitalisation Details'!A929:M3271,13,FALSE)</f>
        <v>43</v>
      </c>
      <c r="R1930" s="32"/>
    </row>
    <row r="1931" spans="1:18" ht="15.75" x14ac:dyDescent="0.25">
      <c r="A1931" s="43" t="s">
        <v>430</v>
      </c>
      <c r="B1931" s="35" t="str">
        <f>VLOOKUP(A1931,'Customer Names'!A1928:D4263,3,FALSE)</f>
        <v>Verdi</v>
      </c>
      <c r="C1931" s="35">
        <f>VLOOKUP(A1931,'Medical Examinations'!A1929:M4271,2,FALSE)</f>
        <v>19.05</v>
      </c>
      <c r="D1931" s="35">
        <f>VLOOKUP(A1931,'Medical Examinations'!A1929:M4271,3,FALSE)</f>
        <v>4.92</v>
      </c>
      <c r="E1931" s="35" t="str">
        <f>VLOOKUP(A1931,'Medical Examinations'!A1929:M4271,4,FALSE)</f>
        <v>No</v>
      </c>
      <c r="F1931" s="35" t="str">
        <f>VLOOKUP(A1931,'Medical Examinations'!A1929:M4271,5,FALSE)</f>
        <v>No</v>
      </c>
      <c r="G1931" s="35" t="str">
        <f>VLOOKUP(A1931,'Medical Examinations'!A1929:M4271,6,FALSE)</f>
        <v>No</v>
      </c>
      <c r="H1931" s="35">
        <f>VLOOKUP(A1931,'Medical Examinations'!$A$2:$M$2344,7,FALSE)</f>
        <v>1</v>
      </c>
      <c r="I1931" s="35" t="str">
        <f>VLOOKUP(A1931,'Medical Examinations'!A1929:M4271,8,FALSE)</f>
        <v>No</v>
      </c>
      <c r="J1931" s="35" t="str">
        <f>VLOOKUP(A1931,'Medical Examinations'!A1929:M4271,9,FALSE)</f>
        <v>NORMAL WEIGHT</v>
      </c>
      <c r="K1931" s="35" t="str">
        <f>VLOOKUP(A1931,'Medical Examinations'!A1929:M4271,10,FALSE)</f>
        <v>NORMAL</v>
      </c>
      <c r="L1931" s="47">
        <f>VLOOKUP(A1931,'Hospitalisation Details'!A930:M3272,12,FALSE)</f>
        <v>32074</v>
      </c>
      <c r="M1931" s="34">
        <f>VLOOKUP(A816,'Hospitalisation Details'!A814:M3156,6,FALSE)</f>
        <v>12957.12</v>
      </c>
      <c r="N1931" s="35" t="str">
        <f>VLOOKUP(A920,'Hospitalisation Details'!A918:M3260,7,FALSE)</f>
        <v>tier - 3</v>
      </c>
      <c r="O1931" s="35" t="str">
        <f>VLOOKUP(A932,'Hospitalisation Details'!A930:M3272,8,FALSE)</f>
        <v>tier - 3</v>
      </c>
      <c r="P1931" s="35" t="str">
        <f>VLOOKUP(A932,'Hospitalisation Details'!A930:M3272,9,FALSE)</f>
        <v>R1026</v>
      </c>
      <c r="Q1931" s="35">
        <f ca="1">VLOOKUP(A1931,'Hospitalisation Details'!A930:M3272,13,FALSE)</f>
        <v>37</v>
      </c>
      <c r="R1931" s="32"/>
    </row>
    <row r="1932" spans="1:18" ht="15.75" x14ac:dyDescent="0.25">
      <c r="A1932" s="42" t="s">
        <v>429</v>
      </c>
      <c r="B1932" s="35" t="str">
        <f>VLOOKUP(A1932,'Customer Names'!A1929:D4264,3,FALSE)</f>
        <v>McLean</v>
      </c>
      <c r="C1932" s="35">
        <f>VLOOKUP(A1932,'Medical Examinations'!A1930:M4272,2,FALSE)</f>
        <v>37.619999999999997</v>
      </c>
      <c r="D1932" s="35">
        <f>VLOOKUP(A1932,'Medical Examinations'!A1930:M4272,3,FALSE)</f>
        <v>4.18</v>
      </c>
      <c r="E1932" s="35" t="str">
        <f>VLOOKUP(A1932,'Medical Examinations'!A1930:M4272,4,FALSE)</f>
        <v>No</v>
      </c>
      <c r="F1932" s="35" t="str">
        <f>VLOOKUP(A1932,'Medical Examinations'!A1930:M4272,5,FALSE)</f>
        <v>No</v>
      </c>
      <c r="G1932" s="35" t="str">
        <f>VLOOKUP(A1932,'Medical Examinations'!A1930:M4272,6,FALSE)</f>
        <v>No</v>
      </c>
      <c r="H1932" s="35">
        <f>VLOOKUP(A1932,'Medical Examinations'!$A$2:$M$2344,7,FALSE)</f>
        <v>0</v>
      </c>
      <c r="I1932" s="35" t="str">
        <f>VLOOKUP(A1932,'Medical Examinations'!A1930:M4272,8,FALSE)</f>
        <v>No</v>
      </c>
      <c r="J1932" s="35" t="str">
        <f>VLOOKUP(A1932,'Medical Examinations'!A1930:M4272,9,FALSE)</f>
        <v>OBESITY</v>
      </c>
      <c r="K1932" s="35" t="str">
        <f>VLOOKUP(A1932,'Medical Examinations'!A1930:M4272,10,FALSE)</f>
        <v>NORMAL</v>
      </c>
      <c r="L1932" s="47">
        <f>VLOOKUP(A1932,'Hospitalisation Details'!A931:M3273,12,FALSE)</f>
        <v>34659</v>
      </c>
      <c r="M1932" s="34">
        <f>VLOOKUP(A817,'Hospitalisation Details'!A815:M3157,6,FALSE)</f>
        <v>12950.07</v>
      </c>
      <c r="N1932" s="35" t="str">
        <f>VLOOKUP(A921,'Hospitalisation Details'!A919:M3261,7,FALSE)</f>
        <v>tier - 3</v>
      </c>
      <c r="O1932" s="35" t="str">
        <f>VLOOKUP(A933,'Hospitalisation Details'!A931:M3273,8,FALSE)</f>
        <v>tier - 3</v>
      </c>
      <c r="P1932" s="35" t="str">
        <f>VLOOKUP(A933,'Hospitalisation Details'!A931:M3273,9,FALSE)</f>
        <v>R1016</v>
      </c>
      <c r="Q1932" s="35">
        <f ca="1">VLOOKUP(A1932,'Hospitalisation Details'!A931:M3273,13,FALSE)</f>
        <v>30</v>
      </c>
      <c r="R1932" s="32"/>
    </row>
    <row r="1933" spans="1:18" ht="15.75" x14ac:dyDescent="0.25">
      <c r="A1933" s="43" t="s">
        <v>428</v>
      </c>
      <c r="B1933" s="35" t="str">
        <f>VLOOKUP(A1933,'Customer Names'!A1930:D4265,3,FALSE)</f>
        <v>Ryan</v>
      </c>
      <c r="C1933" s="35">
        <f>VLOOKUP(A1933,'Medical Examinations'!A1931:M4273,2,FALSE)</f>
        <v>29.1</v>
      </c>
      <c r="D1933" s="35">
        <f>VLOOKUP(A1933,'Medical Examinations'!A1931:M4273,3,FALSE)</f>
        <v>4.67</v>
      </c>
      <c r="E1933" s="35" t="str">
        <f>VLOOKUP(A1933,'Medical Examinations'!A1931:M4273,4,FALSE)</f>
        <v>No</v>
      </c>
      <c r="F1933" s="35" t="str">
        <f>VLOOKUP(A1933,'Medical Examinations'!A1931:M4273,5,FALSE)</f>
        <v>No</v>
      </c>
      <c r="G1933" s="35" t="str">
        <f>VLOOKUP(A1933,'Medical Examinations'!A1931:M4273,6,FALSE)</f>
        <v>No</v>
      </c>
      <c r="H1933" s="35">
        <f>VLOOKUP(A1933,'Medical Examinations'!$A$2:$M$2344,7,FALSE)</f>
        <v>0</v>
      </c>
      <c r="I1933" s="35" t="str">
        <f>VLOOKUP(A1933,'Medical Examinations'!A1931:M4273,8,FALSE)</f>
        <v>No</v>
      </c>
      <c r="J1933" s="35" t="str">
        <f>VLOOKUP(A1933,'Medical Examinations'!A1931:M4273,9,FALSE)</f>
        <v>OVERWEIGHT</v>
      </c>
      <c r="K1933" s="35" t="str">
        <f>VLOOKUP(A1933,'Medical Examinations'!A1931:M4273,10,FALSE)</f>
        <v>NORMAL</v>
      </c>
      <c r="L1933" s="47">
        <f>VLOOKUP(A1933,'Hospitalisation Details'!A932:M3274,12,FALSE)</f>
        <v>33535</v>
      </c>
      <c r="M1933" s="34">
        <f>VLOOKUP(A818,'Hospitalisation Details'!A816:M3158,6,FALSE)</f>
        <v>12949.16</v>
      </c>
      <c r="N1933" s="35" t="str">
        <f>VLOOKUP(A922,'Hospitalisation Details'!A920:M3262,7,FALSE)</f>
        <v>tier - 3</v>
      </c>
      <c r="O1933" s="35" t="str">
        <f>VLOOKUP(A934,'Hospitalisation Details'!A932:M3274,8,FALSE)</f>
        <v>tier - 1</v>
      </c>
      <c r="P1933" s="35" t="str">
        <f>VLOOKUP(A934,'Hospitalisation Details'!A932:M3274,9,FALSE)</f>
        <v>R1026</v>
      </c>
      <c r="Q1933" s="35">
        <f ca="1">VLOOKUP(A1933,'Hospitalisation Details'!A932:M3274,13,FALSE)</f>
        <v>33</v>
      </c>
      <c r="R1933" s="32"/>
    </row>
    <row r="1934" spans="1:18" ht="15.75" x14ac:dyDescent="0.25">
      <c r="A1934" s="42" t="s">
        <v>427</v>
      </c>
      <c r="B1934" s="35" t="str">
        <f>VLOOKUP(A1934,'Customer Names'!A1931:D4266,3,FALSE)</f>
        <v>Mickelson</v>
      </c>
      <c r="C1934" s="35">
        <f>VLOOKUP(A1934,'Medical Examinations'!A1932:M4274,2,FALSE)</f>
        <v>26.62</v>
      </c>
      <c r="D1934" s="35">
        <f>VLOOKUP(A1934,'Medical Examinations'!A1932:M4274,3,FALSE)</f>
        <v>6.24</v>
      </c>
      <c r="E1934" s="35" t="str">
        <f>VLOOKUP(A1934,'Medical Examinations'!A1932:M4274,4,FALSE)</f>
        <v>No</v>
      </c>
      <c r="F1934" s="35" t="str">
        <f>VLOOKUP(A1934,'Medical Examinations'!A1932:M4274,5,FALSE)</f>
        <v>No</v>
      </c>
      <c r="G1934" s="35" t="str">
        <f>VLOOKUP(A1934,'Medical Examinations'!A1932:M4274,6,FALSE)</f>
        <v>No</v>
      </c>
      <c r="H1934" s="35">
        <f>VLOOKUP(A1934,'Medical Examinations'!$A$2:$M$2344,7,FALSE)</f>
        <v>0</v>
      </c>
      <c r="I1934" s="35" t="str">
        <f>VLOOKUP(A1934,'Medical Examinations'!A1932:M4274,8,FALSE)</f>
        <v>No</v>
      </c>
      <c r="J1934" s="35" t="str">
        <f>VLOOKUP(A1934,'Medical Examinations'!A1932:M4274,9,FALSE)</f>
        <v>OVERWEIGHT</v>
      </c>
      <c r="K1934" s="35" t="str">
        <f>VLOOKUP(A1934,'Medical Examinations'!A1932:M4274,10,FALSE)</f>
        <v>PREDIABETES</v>
      </c>
      <c r="L1934" s="47">
        <f>VLOOKUP(A1934,'Hospitalisation Details'!A933:M3275,12,FALSE)</f>
        <v>33475</v>
      </c>
      <c r="M1934" s="34">
        <f>VLOOKUP(A819,'Hospitalisation Details'!A817:M3159,6,FALSE)</f>
        <v>12928.79</v>
      </c>
      <c r="N1934" s="35" t="str">
        <f>VLOOKUP(A923,'Hospitalisation Details'!A921:M3263,7,FALSE)</f>
        <v>tier - 3</v>
      </c>
      <c r="O1934" s="35" t="str">
        <f>VLOOKUP(A935,'Hospitalisation Details'!A933:M3275,8,FALSE)</f>
        <v>tier - 1</v>
      </c>
      <c r="P1934" s="35" t="str">
        <f>VLOOKUP(A935,'Hospitalisation Details'!A933:M3275,9,FALSE)</f>
        <v>R1012</v>
      </c>
      <c r="Q1934" s="35">
        <f ca="1">VLOOKUP(A1934,'Hospitalisation Details'!A933:M3275,13,FALSE)</f>
        <v>33</v>
      </c>
      <c r="R1934" s="32"/>
    </row>
    <row r="1935" spans="1:18" ht="15.75" x14ac:dyDescent="0.25">
      <c r="A1935" s="43" t="s">
        <v>426</v>
      </c>
      <c r="B1935" s="35" t="str">
        <f>VLOOKUP(A1935,'Customer Names'!A1932:D4267,3,FALSE)</f>
        <v>Dibaba</v>
      </c>
      <c r="C1935" s="35">
        <f>VLOOKUP(A1935,'Medical Examinations'!A1933:M4275,2,FALSE)</f>
        <v>25.74</v>
      </c>
      <c r="D1935" s="35">
        <f>VLOOKUP(A1935,'Medical Examinations'!A1933:M4275,3,FALSE)</f>
        <v>5.99</v>
      </c>
      <c r="E1935" s="35" t="str">
        <f>VLOOKUP(A1935,'Medical Examinations'!A1933:M4275,4,FALSE)</f>
        <v>No</v>
      </c>
      <c r="F1935" s="35" t="str">
        <f>VLOOKUP(A1935,'Medical Examinations'!A1933:M4275,5,FALSE)</f>
        <v>No</v>
      </c>
      <c r="G1935" s="35" t="str">
        <f>VLOOKUP(A1935,'Medical Examinations'!A1933:M4275,6,FALSE)</f>
        <v>No</v>
      </c>
      <c r="H1935" s="35">
        <f>VLOOKUP(A1935,'Medical Examinations'!$A$2:$M$2344,7,FALSE)</f>
        <v>0</v>
      </c>
      <c r="I1935" s="35" t="str">
        <f>VLOOKUP(A1935,'Medical Examinations'!A1933:M4275,8,FALSE)</f>
        <v>No</v>
      </c>
      <c r="J1935" s="35" t="str">
        <f>VLOOKUP(A1935,'Medical Examinations'!A1933:M4275,9,FALSE)</f>
        <v>OVERWEIGHT</v>
      </c>
      <c r="K1935" s="35" t="str">
        <f>VLOOKUP(A1935,'Medical Examinations'!A1933:M4275,10,FALSE)</f>
        <v>PREDIABETES</v>
      </c>
      <c r="L1935" s="47">
        <f>VLOOKUP(A1935,'Hospitalisation Details'!A934:M3276,12,FALSE)</f>
        <v>33539</v>
      </c>
      <c r="M1935" s="34">
        <f>VLOOKUP(A820,'Hospitalisation Details'!A818:M3160,6,FALSE)</f>
        <v>12925.89</v>
      </c>
      <c r="N1935" s="35" t="str">
        <f>VLOOKUP(A924,'Hospitalisation Details'!A922:M3264,7,FALSE)</f>
        <v>tier - 3</v>
      </c>
      <c r="O1935" s="35" t="str">
        <f>VLOOKUP(A936,'Hospitalisation Details'!A934:M3276,8,FALSE)</f>
        <v>tier - 3</v>
      </c>
      <c r="P1935" s="35" t="str">
        <f>VLOOKUP(A936,'Hospitalisation Details'!A934:M3276,9,FALSE)</f>
        <v>R1013</v>
      </c>
      <c r="Q1935" s="35">
        <f ca="1">VLOOKUP(A1935,'Hospitalisation Details'!A934:M3276,13,FALSE)</f>
        <v>33</v>
      </c>
      <c r="R1935" s="32"/>
    </row>
    <row r="1936" spans="1:18" ht="15.75" x14ac:dyDescent="0.25">
      <c r="A1936" s="42" t="s">
        <v>425</v>
      </c>
      <c r="B1936" s="35" t="str">
        <f>VLOOKUP(A1936,'Customer Names'!A1933:D4268,3,FALSE)</f>
        <v>Shilling</v>
      </c>
      <c r="C1936" s="35">
        <f>VLOOKUP(A1936,'Medical Examinations'!A1934:M4276,2,FALSE)</f>
        <v>18.22</v>
      </c>
      <c r="D1936" s="35">
        <f>VLOOKUP(A1936,'Medical Examinations'!A1934:M4276,3,FALSE)</f>
        <v>10.27</v>
      </c>
      <c r="E1936" s="35" t="str">
        <f>VLOOKUP(A1936,'Medical Examinations'!A1934:M4276,4,FALSE)</f>
        <v>yes</v>
      </c>
      <c r="F1936" s="35" t="str">
        <f>VLOOKUP(A1936,'Medical Examinations'!A1934:M4276,5,FALSE)</f>
        <v>No</v>
      </c>
      <c r="G1936" s="35" t="str">
        <f>VLOOKUP(A1936,'Medical Examinations'!A1934:M4276,6,FALSE)</f>
        <v>No</v>
      </c>
      <c r="H1936" s="35">
        <f>VLOOKUP(A1936,'Medical Examinations'!$A$2:$M$2344,7,FALSE)</f>
        <v>1</v>
      </c>
      <c r="I1936" s="35" t="str">
        <f>VLOOKUP(A1936,'Medical Examinations'!A1934:M4276,8,FALSE)</f>
        <v>No</v>
      </c>
      <c r="J1936" s="35" t="str">
        <f>VLOOKUP(A1936,'Medical Examinations'!A1934:M4276,9,FALSE)</f>
        <v>UNDERWEIGHT</v>
      </c>
      <c r="K1936" s="35" t="str">
        <f>VLOOKUP(A1936,'Medical Examinations'!A1934:M4276,10,FALSE)</f>
        <v>DIABETES</v>
      </c>
      <c r="L1936" s="47">
        <f>VLOOKUP(A1936,'Hospitalisation Details'!A935:M3277,12,FALSE)</f>
        <v>31664</v>
      </c>
      <c r="M1936" s="34">
        <f>VLOOKUP(A821,'Hospitalisation Details'!A819:M3161,6,FALSE)</f>
        <v>12913.99</v>
      </c>
      <c r="N1936" s="35" t="str">
        <f>VLOOKUP(A925,'Hospitalisation Details'!A923:M3265,7,FALSE)</f>
        <v>tier - 3</v>
      </c>
      <c r="O1936" s="35" t="str">
        <f>VLOOKUP(A937,'Hospitalisation Details'!A935:M3277,8,FALSE)</f>
        <v>tier - 1</v>
      </c>
      <c r="P1936" s="35" t="str">
        <f>VLOOKUP(A937,'Hospitalisation Details'!A935:M3277,9,FALSE)</f>
        <v>R1011</v>
      </c>
      <c r="Q1936" s="35">
        <f ca="1">VLOOKUP(A1936,'Hospitalisation Details'!A935:M3277,13,FALSE)</f>
        <v>38</v>
      </c>
      <c r="R1936" s="32"/>
    </row>
    <row r="1937" spans="1:18" ht="15.75" x14ac:dyDescent="0.25">
      <c r="A1937" s="43" t="s">
        <v>424</v>
      </c>
      <c r="B1937" s="35" t="str">
        <f>VLOOKUP(A1937,'Customer Names'!A1934:D4269,3,FALSE)</f>
        <v>Bashaw</v>
      </c>
      <c r="C1937" s="35">
        <f>VLOOKUP(A1937,'Medical Examinations'!A1935:M4277,2,FALSE)</f>
        <v>26.03</v>
      </c>
      <c r="D1937" s="35">
        <f>VLOOKUP(A1937,'Medical Examinations'!A1935:M4277,3,FALSE)</f>
        <v>5.97</v>
      </c>
      <c r="E1937" s="35" t="str">
        <f>VLOOKUP(A1937,'Medical Examinations'!A1935:M4277,4,FALSE)</f>
        <v>No</v>
      </c>
      <c r="F1937" s="35" t="str">
        <f>VLOOKUP(A1937,'Medical Examinations'!A1935:M4277,5,FALSE)</f>
        <v>No</v>
      </c>
      <c r="G1937" s="35" t="str">
        <f>VLOOKUP(A1937,'Medical Examinations'!A1935:M4277,6,FALSE)</f>
        <v>Yes</v>
      </c>
      <c r="H1937" s="35">
        <f>VLOOKUP(A1937,'Medical Examinations'!$A$2:$M$2344,7,FALSE)</f>
        <v>1</v>
      </c>
      <c r="I1937" s="35" t="str">
        <f>VLOOKUP(A1937,'Medical Examinations'!A1935:M4277,8,FALSE)</f>
        <v>No</v>
      </c>
      <c r="J1937" s="35" t="str">
        <f>VLOOKUP(A1937,'Medical Examinations'!A1935:M4277,9,FALSE)</f>
        <v>OVERWEIGHT</v>
      </c>
      <c r="K1937" s="35" t="str">
        <f>VLOOKUP(A1937,'Medical Examinations'!A1935:M4277,10,FALSE)</f>
        <v>PREDIABETES</v>
      </c>
      <c r="L1937" s="47">
        <f>VLOOKUP(A1937,'Hospitalisation Details'!A936:M3278,12,FALSE)</f>
        <v>34142</v>
      </c>
      <c r="M1937" s="34">
        <f>VLOOKUP(A822,'Hospitalisation Details'!A820:M3162,6,FALSE)</f>
        <v>12890.06</v>
      </c>
      <c r="N1937" s="35" t="str">
        <f>VLOOKUP(A926,'Hospitalisation Details'!A924:M3266,7,FALSE)</f>
        <v>tier - 3</v>
      </c>
      <c r="O1937" s="35" t="str">
        <f>VLOOKUP(A938,'Hospitalisation Details'!A936:M3278,8,FALSE)</f>
        <v>tier - 1</v>
      </c>
      <c r="P1937" s="35" t="str">
        <f>VLOOKUP(A938,'Hospitalisation Details'!A936:M3278,9,FALSE)</f>
        <v>R1011</v>
      </c>
      <c r="Q1937" s="35">
        <f ca="1">VLOOKUP(A1937,'Hospitalisation Details'!A936:M3278,13,FALSE)</f>
        <v>31</v>
      </c>
      <c r="R1937" s="32"/>
    </row>
    <row r="1938" spans="1:18" ht="15.75" x14ac:dyDescent="0.25">
      <c r="A1938" s="42" t="s">
        <v>423</v>
      </c>
      <c r="B1938" s="35" t="str">
        <f>VLOOKUP(A1938,'Customer Names'!A1935:D4270,3,FALSE)</f>
        <v>Jacob</v>
      </c>
      <c r="C1938" s="35">
        <f>VLOOKUP(A1938,'Medical Examinations'!A1936:M4278,2,FALSE)</f>
        <v>17.29</v>
      </c>
      <c r="D1938" s="35">
        <f>VLOOKUP(A1938,'Medical Examinations'!A1936:M4278,3,FALSE)</f>
        <v>4.9800000000000004</v>
      </c>
      <c r="E1938" s="35" t="str">
        <f>VLOOKUP(A1938,'Medical Examinations'!A1936:M4278,4,FALSE)</f>
        <v>No</v>
      </c>
      <c r="F1938" s="35" t="str">
        <f>VLOOKUP(A1938,'Medical Examinations'!A1936:M4278,5,FALSE)</f>
        <v>No</v>
      </c>
      <c r="G1938" s="35" t="str">
        <f>VLOOKUP(A1938,'Medical Examinations'!A1936:M4278,6,FALSE)</f>
        <v>No</v>
      </c>
      <c r="H1938" s="35">
        <f>VLOOKUP(A1938,'Medical Examinations'!$A$2:$M$2344,7,FALSE)</f>
        <v>0</v>
      </c>
      <c r="I1938" s="35" t="str">
        <f>VLOOKUP(A1938,'Medical Examinations'!A1936:M4278,8,FALSE)</f>
        <v>No</v>
      </c>
      <c r="J1938" s="35" t="str">
        <f>VLOOKUP(A1938,'Medical Examinations'!A1936:M4278,9,FALSE)</f>
        <v>UNDERWEIGHT</v>
      </c>
      <c r="K1938" s="35" t="str">
        <f>VLOOKUP(A1938,'Medical Examinations'!A1936:M4278,10,FALSE)</f>
        <v>NORMAL</v>
      </c>
      <c r="L1938" s="47">
        <f>VLOOKUP(A1938,'Hospitalisation Details'!A937:M3279,12,FALSE)</f>
        <v>34568</v>
      </c>
      <c r="M1938" s="34">
        <f>VLOOKUP(A823,'Hospitalisation Details'!A821:M3163,6,FALSE)</f>
        <v>12870.31</v>
      </c>
      <c r="N1938" s="35" t="str">
        <f>VLOOKUP(A927,'Hospitalisation Details'!A925:M3267,7,FALSE)</f>
        <v>tier - 3</v>
      </c>
      <c r="O1938" s="35" t="str">
        <f>VLOOKUP(A939,'Hospitalisation Details'!A937:M3279,8,FALSE)</f>
        <v>tier - 1</v>
      </c>
      <c r="P1938" s="35" t="str">
        <f>VLOOKUP(A939,'Hospitalisation Details'!A937:M3279,9,FALSE)</f>
        <v>R1012</v>
      </c>
      <c r="Q1938" s="35">
        <f ca="1">VLOOKUP(A1938,'Hospitalisation Details'!A937:M3279,13,FALSE)</f>
        <v>30</v>
      </c>
      <c r="R1938" s="32"/>
    </row>
    <row r="1939" spans="1:18" ht="15.75" x14ac:dyDescent="0.25">
      <c r="A1939" s="43" t="s">
        <v>422</v>
      </c>
      <c r="B1939" s="35" t="str">
        <f>VLOOKUP(A1939,'Customer Names'!A1936:D4271,3,FALSE)</f>
        <v>McCutcheon</v>
      </c>
      <c r="C1939" s="35">
        <f>VLOOKUP(A1939,'Medical Examinations'!A1937:M4279,2,FALSE)</f>
        <v>18.170000000000002</v>
      </c>
      <c r="D1939" s="35">
        <f>VLOOKUP(A1939,'Medical Examinations'!A1937:M4279,3,FALSE)</f>
        <v>6.91</v>
      </c>
      <c r="E1939" s="35" t="str">
        <f>VLOOKUP(A1939,'Medical Examinations'!A1937:M4279,4,FALSE)</f>
        <v>yes</v>
      </c>
      <c r="F1939" s="35" t="str">
        <f>VLOOKUP(A1939,'Medical Examinations'!A1937:M4279,5,FALSE)</f>
        <v>No</v>
      </c>
      <c r="G1939" s="35" t="str">
        <f>VLOOKUP(A1939,'Medical Examinations'!A1937:M4279,6,FALSE)</f>
        <v>No</v>
      </c>
      <c r="H1939" s="35">
        <f>VLOOKUP(A1939,'Medical Examinations'!$A$2:$M$2344,7,FALSE)</f>
        <v>1</v>
      </c>
      <c r="I1939" s="35" t="str">
        <f>VLOOKUP(A1939,'Medical Examinations'!A1937:M4279,8,FALSE)</f>
        <v>No</v>
      </c>
      <c r="J1939" s="35" t="str">
        <f>VLOOKUP(A1939,'Medical Examinations'!A1937:M4279,9,FALSE)</f>
        <v>UNDERWEIGHT</v>
      </c>
      <c r="K1939" s="35" t="str">
        <f>VLOOKUP(A1939,'Medical Examinations'!A1937:M4279,10,FALSE)</f>
        <v>DIABETES</v>
      </c>
      <c r="L1939" s="47">
        <f>VLOOKUP(A1939,'Hospitalisation Details'!A938:M3280,12,FALSE)</f>
        <v>31747</v>
      </c>
      <c r="M1939" s="34">
        <f>VLOOKUP(A824,'Hospitalisation Details'!A822:M3164,6,FALSE)</f>
        <v>12856.84</v>
      </c>
      <c r="N1939" s="35" t="str">
        <f>VLOOKUP(A928,'Hospitalisation Details'!A926:M3268,7,FALSE)</f>
        <v>tier - 3</v>
      </c>
      <c r="O1939" s="35" t="str">
        <f>VLOOKUP(A940,'Hospitalisation Details'!A938:M3280,8,FALSE)</f>
        <v>tier - 3</v>
      </c>
      <c r="P1939" s="35" t="str">
        <f>VLOOKUP(A940,'Hospitalisation Details'!A938:M3280,9,FALSE)</f>
        <v>R1026</v>
      </c>
      <c r="Q1939" s="35">
        <f ca="1">VLOOKUP(A1939,'Hospitalisation Details'!A938:M3280,13,FALSE)</f>
        <v>38</v>
      </c>
      <c r="R1939" s="32"/>
    </row>
    <row r="1940" spans="1:18" ht="15.75" x14ac:dyDescent="0.25">
      <c r="A1940" s="42" t="s">
        <v>421</v>
      </c>
      <c r="B1940" s="35" t="str">
        <f>VLOOKUP(A1940,'Customer Names'!A1937:D4272,3,FALSE)</f>
        <v>Connor</v>
      </c>
      <c r="C1940" s="35">
        <f>VLOOKUP(A1940,'Medical Examinations'!A1938:M4280,2,FALSE)</f>
        <v>32.54</v>
      </c>
      <c r="D1940" s="35">
        <f>VLOOKUP(A1940,'Medical Examinations'!A1938:M4280,3,FALSE)</f>
        <v>6.38</v>
      </c>
      <c r="E1940" s="35" t="str">
        <f>VLOOKUP(A1940,'Medical Examinations'!A1938:M4280,4,FALSE)</f>
        <v>No</v>
      </c>
      <c r="F1940" s="35" t="str">
        <f>VLOOKUP(A1940,'Medical Examinations'!A1938:M4280,5,FALSE)</f>
        <v>yes</v>
      </c>
      <c r="G1940" s="35" t="str">
        <f>VLOOKUP(A1940,'Medical Examinations'!A1938:M4280,6,FALSE)</f>
        <v>No</v>
      </c>
      <c r="H1940" s="35">
        <f>VLOOKUP(A1940,'Medical Examinations'!$A$2:$M$2344,7,FALSE)</f>
        <v>1</v>
      </c>
      <c r="I1940" s="35" t="str">
        <f>VLOOKUP(A1940,'Medical Examinations'!A1938:M4280,8,FALSE)</f>
        <v>No</v>
      </c>
      <c r="J1940" s="35" t="str">
        <f>VLOOKUP(A1940,'Medical Examinations'!A1938:M4280,9,FALSE)</f>
        <v>OBESITY</v>
      </c>
      <c r="K1940" s="35" t="str">
        <f>VLOOKUP(A1940,'Medical Examinations'!A1938:M4280,10,FALSE)</f>
        <v>PREDIABETES</v>
      </c>
      <c r="L1940" s="47">
        <f>VLOOKUP(A1940,'Hospitalisation Details'!A939:M3281,12,FALSE)</f>
        <v>38296</v>
      </c>
      <c r="M1940" s="34">
        <f>VLOOKUP(A825,'Hospitalisation Details'!A823:M3165,6,FALSE)</f>
        <v>12852.37</v>
      </c>
      <c r="N1940" s="35" t="str">
        <f>VLOOKUP(A929,'Hospitalisation Details'!A927:M3269,7,FALSE)</f>
        <v>tier - 3</v>
      </c>
      <c r="O1940" s="35" t="str">
        <f>VLOOKUP(A941,'Hospitalisation Details'!A939:M3281,8,FALSE)</f>
        <v>tier - 1</v>
      </c>
      <c r="P1940" s="35" t="str">
        <f>VLOOKUP(A941,'Hospitalisation Details'!A939:M3281,9,FALSE)</f>
        <v>R1024</v>
      </c>
      <c r="Q1940" s="35">
        <f ca="1">VLOOKUP(A1940,'Hospitalisation Details'!A939:M3281,13,FALSE)</f>
        <v>20</v>
      </c>
      <c r="R1940" s="32"/>
    </row>
    <row r="1941" spans="1:18" ht="15.75" x14ac:dyDescent="0.25">
      <c r="A1941" s="43" t="s">
        <v>420</v>
      </c>
      <c r="B1941" s="35" t="str">
        <f>VLOOKUP(A1941,'Customer Names'!A1938:D4273,3,FALSE)</f>
        <v>May</v>
      </c>
      <c r="C1941" s="35">
        <f>VLOOKUP(A1941,'Medical Examinations'!A1939:M4281,2,FALSE)</f>
        <v>30.25</v>
      </c>
      <c r="D1941" s="35">
        <f>VLOOKUP(A1941,'Medical Examinations'!A1939:M4281,3,FALSE)</f>
        <v>4.7699999999999996</v>
      </c>
      <c r="E1941" s="35" t="str">
        <f>VLOOKUP(A1941,'Medical Examinations'!A1939:M4281,4,FALSE)</f>
        <v>No</v>
      </c>
      <c r="F1941" s="35" t="str">
        <f>VLOOKUP(A1941,'Medical Examinations'!A1939:M4281,5,FALSE)</f>
        <v>No</v>
      </c>
      <c r="G1941" s="35" t="str">
        <f>VLOOKUP(A1941,'Medical Examinations'!A1939:M4281,6,FALSE)</f>
        <v>No</v>
      </c>
      <c r="H1941" s="35">
        <f>VLOOKUP(A1941,'Medical Examinations'!$A$2:$M$2344,7,FALSE)</f>
        <v>0</v>
      </c>
      <c r="I1941" s="35" t="str">
        <f>VLOOKUP(A1941,'Medical Examinations'!A1939:M4281,8,FALSE)</f>
        <v>No</v>
      </c>
      <c r="J1941" s="35" t="str">
        <f>VLOOKUP(A1941,'Medical Examinations'!A1939:M4281,9,FALSE)</f>
        <v>OBESITY</v>
      </c>
      <c r="K1941" s="35" t="str">
        <f>VLOOKUP(A1941,'Medical Examinations'!A1939:M4281,10,FALSE)</f>
        <v>NORMAL</v>
      </c>
      <c r="L1941" s="47">
        <f>VLOOKUP(A1941,'Hospitalisation Details'!A940:M3282,12,FALSE)</f>
        <v>32844</v>
      </c>
      <c r="M1941" s="34">
        <f>VLOOKUP(A826,'Hospitalisation Details'!A824:M3166,6,FALSE)</f>
        <v>12847.24</v>
      </c>
      <c r="N1941" s="35" t="str">
        <f>VLOOKUP(A930,'Hospitalisation Details'!A928:M3270,7,FALSE)</f>
        <v>tier - 3</v>
      </c>
      <c r="O1941" s="35" t="str">
        <f>VLOOKUP(A942,'Hospitalisation Details'!A940:M3282,8,FALSE)</f>
        <v>tier - 2</v>
      </c>
      <c r="P1941" s="35" t="str">
        <f>VLOOKUP(A942,'Hospitalisation Details'!A940:M3282,9,FALSE)</f>
        <v>R1021</v>
      </c>
      <c r="Q1941" s="35">
        <f ca="1">VLOOKUP(A1941,'Hospitalisation Details'!A940:M3282,13,FALSE)</f>
        <v>35</v>
      </c>
      <c r="R1941" s="32"/>
    </row>
    <row r="1942" spans="1:18" ht="15.75" x14ac:dyDescent="0.25">
      <c r="A1942" s="42" t="s">
        <v>419</v>
      </c>
      <c r="B1942" s="35" t="str">
        <f>VLOOKUP(A1942,'Customer Names'!A1939:D4274,3,FALSE)</f>
        <v>Geoghegan</v>
      </c>
      <c r="C1942" s="35">
        <f>VLOOKUP(A1942,'Medical Examinations'!A1940:M4282,2,FALSE)</f>
        <v>19.59</v>
      </c>
      <c r="D1942" s="35">
        <f>VLOOKUP(A1942,'Medical Examinations'!A1940:M4282,3,FALSE)</f>
        <v>6.04</v>
      </c>
      <c r="E1942" s="35" t="str">
        <f>VLOOKUP(A1942,'Medical Examinations'!A1940:M4282,4,FALSE)</f>
        <v>yes</v>
      </c>
      <c r="F1942" s="35" t="str">
        <f>VLOOKUP(A1942,'Medical Examinations'!A1940:M4282,5,FALSE)</f>
        <v>No</v>
      </c>
      <c r="G1942" s="35" t="str">
        <f>VLOOKUP(A1942,'Medical Examinations'!A1940:M4282,6,FALSE)</f>
        <v>No</v>
      </c>
      <c r="H1942" s="35">
        <f>VLOOKUP(A1942,'Medical Examinations'!$A$2:$M$2344,7,FALSE)</f>
        <v>1</v>
      </c>
      <c r="I1942" s="35" t="str">
        <f>VLOOKUP(A1942,'Medical Examinations'!A1940:M4282,8,FALSE)</f>
        <v>No</v>
      </c>
      <c r="J1942" s="35" t="str">
        <f>VLOOKUP(A1942,'Medical Examinations'!A1940:M4282,9,FALSE)</f>
        <v>NORMAL WEIGHT</v>
      </c>
      <c r="K1942" s="35" t="str">
        <f>VLOOKUP(A1942,'Medical Examinations'!A1940:M4282,10,FALSE)</f>
        <v>PREDIABETES</v>
      </c>
      <c r="L1942" s="47">
        <f>VLOOKUP(A1942,'Hospitalisation Details'!A941:M3283,12,FALSE)</f>
        <v>32373</v>
      </c>
      <c r="M1942" s="34">
        <f>VLOOKUP(A827,'Hospitalisation Details'!A825:M3167,6,FALSE)</f>
        <v>12829.46</v>
      </c>
      <c r="N1942" s="35" t="str">
        <f>VLOOKUP(A931,'Hospitalisation Details'!A929:M3271,7,FALSE)</f>
        <v>tier - 3</v>
      </c>
      <c r="O1942" s="35" t="str">
        <f>VLOOKUP(A943,'Hospitalisation Details'!A941:M3283,8,FALSE)</f>
        <v>tier - 1</v>
      </c>
      <c r="P1942" s="35" t="str">
        <f>VLOOKUP(A943,'Hospitalisation Details'!A941:M3283,9,FALSE)</f>
        <v>R1021</v>
      </c>
      <c r="Q1942" s="35">
        <f ca="1">VLOOKUP(A1942,'Hospitalisation Details'!A941:M3283,13,FALSE)</f>
        <v>36</v>
      </c>
      <c r="R1942" s="32"/>
    </row>
    <row r="1943" spans="1:18" ht="15.75" x14ac:dyDescent="0.25">
      <c r="A1943" s="43" t="s">
        <v>418</v>
      </c>
      <c r="B1943" s="35" t="str">
        <f>VLOOKUP(A1943,'Customer Names'!A1940:D4275,3,FALSE)</f>
        <v>McGinn</v>
      </c>
      <c r="C1943" s="35">
        <f>VLOOKUP(A1943,'Medical Examinations'!A1941:M4283,2,FALSE)</f>
        <v>45.9</v>
      </c>
      <c r="D1943" s="35">
        <f>VLOOKUP(A1943,'Medical Examinations'!A1941:M4283,3,FALSE)</f>
        <v>4.3</v>
      </c>
      <c r="E1943" s="35" t="str">
        <f>VLOOKUP(A1943,'Medical Examinations'!A1941:M4283,4,FALSE)</f>
        <v>yes</v>
      </c>
      <c r="F1943" s="35" t="str">
        <f>VLOOKUP(A1943,'Medical Examinations'!A1941:M4283,5,FALSE)</f>
        <v>No</v>
      </c>
      <c r="G1943" s="35" t="str">
        <f>VLOOKUP(A1943,'Medical Examinations'!A1941:M4283,6,FALSE)</f>
        <v>No</v>
      </c>
      <c r="H1943" s="35">
        <f>VLOOKUP(A1943,'Medical Examinations'!$A$2:$M$2344,7,FALSE)</f>
        <v>1</v>
      </c>
      <c r="I1943" s="35" t="str">
        <f>VLOOKUP(A1943,'Medical Examinations'!A1941:M4283,8,FALSE)</f>
        <v>No</v>
      </c>
      <c r="J1943" s="35" t="str">
        <f>VLOOKUP(A1943,'Medical Examinations'!A1941:M4283,9,FALSE)</f>
        <v>OBESITY</v>
      </c>
      <c r="K1943" s="35" t="str">
        <f>VLOOKUP(A1943,'Medical Examinations'!A1941:M4283,10,FALSE)</f>
        <v>NORMAL</v>
      </c>
      <c r="L1943" s="47">
        <f>VLOOKUP(A1943,'Hospitalisation Details'!A942:M3284,12,FALSE)</f>
        <v>34993</v>
      </c>
      <c r="M1943" s="34">
        <f>VLOOKUP(A828,'Hospitalisation Details'!A826:M3168,6,FALSE)</f>
        <v>12823.25</v>
      </c>
      <c r="N1943" s="35" t="str">
        <f>VLOOKUP(A932,'Hospitalisation Details'!A930:M3272,7,FALSE)</f>
        <v>tier - 3</v>
      </c>
      <c r="O1943" s="35" t="str">
        <f>VLOOKUP(A944,'Hospitalisation Details'!A942:M3284,8,FALSE)</f>
        <v>tier - 1</v>
      </c>
      <c r="P1943" s="35" t="str">
        <f>VLOOKUP(A944,'Hospitalisation Details'!A942:M3284,9,FALSE)</f>
        <v>R1011</v>
      </c>
      <c r="Q1943" s="35">
        <f ca="1">VLOOKUP(A1943,'Hospitalisation Details'!A942:M3284,13,FALSE)</f>
        <v>29</v>
      </c>
      <c r="R1943" s="32"/>
    </row>
    <row r="1944" spans="1:18" ht="15.75" x14ac:dyDescent="0.25">
      <c r="A1944" s="42" t="s">
        <v>417</v>
      </c>
      <c r="B1944" s="35" t="str">
        <f>VLOOKUP(A1944,'Customer Names'!A1941:D4276,3,FALSE)</f>
        <v>Jones</v>
      </c>
      <c r="C1944" s="35">
        <f>VLOOKUP(A1944,'Medical Examinations'!A1942:M4284,2,FALSE)</f>
        <v>17.059999999999999</v>
      </c>
      <c r="D1944" s="35">
        <f>VLOOKUP(A1944,'Medical Examinations'!A1942:M4284,3,FALSE)</f>
        <v>8.75</v>
      </c>
      <c r="E1944" s="35" t="str">
        <f>VLOOKUP(A1944,'Medical Examinations'!A1942:M4284,4,FALSE)</f>
        <v>yes</v>
      </c>
      <c r="F1944" s="35" t="str">
        <f>VLOOKUP(A1944,'Medical Examinations'!A1942:M4284,5,FALSE)</f>
        <v>No</v>
      </c>
      <c r="G1944" s="35" t="str">
        <f>VLOOKUP(A1944,'Medical Examinations'!A1942:M4284,6,FALSE)</f>
        <v>No</v>
      </c>
      <c r="H1944" s="35">
        <f>VLOOKUP(A1944,'Medical Examinations'!$A$2:$M$2344,7,FALSE)</f>
        <v>0</v>
      </c>
      <c r="I1944" s="35" t="str">
        <f>VLOOKUP(A1944,'Medical Examinations'!A1942:M4284,8,FALSE)</f>
        <v>No</v>
      </c>
      <c r="J1944" s="35" t="str">
        <f>VLOOKUP(A1944,'Medical Examinations'!A1942:M4284,9,FALSE)</f>
        <v>UNDERWEIGHT</v>
      </c>
      <c r="K1944" s="35" t="str">
        <f>VLOOKUP(A1944,'Medical Examinations'!A1942:M4284,10,FALSE)</f>
        <v>DIABETES</v>
      </c>
      <c r="L1944" s="47">
        <f>VLOOKUP(A1944,'Hospitalisation Details'!A943:M3285,12,FALSE)</f>
        <v>29934</v>
      </c>
      <c r="M1944" s="34">
        <f>VLOOKUP(A829,'Hospitalisation Details'!A827:M3169,6,FALSE)</f>
        <v>12815.44</v>
      </c>
      <c r="N1944" s="35" t="str">
        <f>VLOOKUP(A933,'Hospitalisation Details'!A931:M3273,7,FALSE)</f>
        <v>tier - 3</v>
      </c>
      <c r="O1944" s="35" t="str">
        <f>VLOOKUP(A945,'Hospitalisation Details'!A943:M3285,8,FALSE)</f>
        <v>tier - 3</v>
      </c>
      <c r="P1944" s="35" t="str">
        <f>VLOOKUP(A945,'Hospitalisation Details'!A943:M3285,9,FALSE)</f>
        <v>R1024</v>
      </c>
      <c r="Q1944" s="35">
        <f ca="1">VLOOKUP(A1944,'Hospitalisation Details'!A943:M3285,13,FALSE)</f>
        <v>43</v>
      </c>
      <c r="R1944" s="32"/>
    </row>
    <row r="1945" spans="1:18" ht="15.75" x14ac:dyDescent="0.25">
      <c r="A1945" s="43" t="s">
        <v>416</v>
      </c>
      <c r="B1945" s="35" t="str">
        <f>VLOOKUP(A1945,'Customer Names'!A1942:D4277,3,FALSE)</f>
        <v>Quinteros</v>
      </c>
      <c r="C1945" s="35">
        <f>VLOOKUP(A1945,'Medical Examinations'!A1943:M4285,2,FALSE)</f>
        <v>32.07</v>
      </c>
      <c r="D1945" s="35">
        <f>VLOOKUP(A1945,'Medical Examinations'!A1943:M4285,3,FALSE)</f>
        <v>5.25</v>
      </c>
      <c r="E1945" s="35" t="str">
        <f>VLOOKUP(A1945,'Medical Examinations'!A1943:M4285,4,FALSE)</f>
        <v>No</v>
      </c>
      <c r="F1945" s="35" t="str">
        <f>VLOOKUP(A1945,'Medical Examinations'!A1943:M4285,5,FALSE)</f>
        <v>No</v>
      </c>
      <c r="G1945" s="35" t="str">
        <f>VLOOKUP(A1945,'Medical Examinations'!A1943:M4285,6,FALSE)</f>
        <v>Yes</v>
      </c>
      <c r="H1945" s="35">
        <f>VLOOKUP(A1945,'Medical Examinations'!$A$2:$M$2344,7,FALSE)</f>
        <v>1</v>
      </c>
      <c r="I1945" s="35" t="str">
        <f>VLOOKUP(A1945,'Medical Examinations'!A1943:M4285,8,FALSE)</f>
        <v>No</v>
      </c>
      <c r="J1945" s="35" t="str">
        <f>VLOOKUP(A1945,'Medical Examinations'!A1943:M4285,9,FALSE)</f>
        <v>OBESITY</v>
      </c>
      <c r="K1945" s="35" t="str">
        <f>VLOOKUP(A1945,'Medical Examinations'!A1943:M4285,10,FALSE)</f>
        <v>NORMAL</v>
      </c>
      <c r="L1945" s="47">
        <f>VLOOKUP(A1945,'Hospitalisation Details'!A944:M3286,12,FALSE)</f>
        <v>37812</v>
      </c>
      <c r="M1945" s="34">
        <f>VLOOKUP(A830,'Hospitalisation Details'!A828:M3170,6,FALSE)</f>
        <v>12797.21</v>
      </c>
      <c r="N1945" s="35" t="str">
        <f>VLOOKUP(A934,'Hospitalisation Details'!A932:M3274,7,FALSE)</f>
        <v>tier - 3</v>
      </c>
      <c r="O1945" s="35" t="str">
        <f>VLOOKUP(A946,'Hospitalisation Details'!A944:M3286,8,FALSE)</f>
        <v>tier - 1</v>
      </c>
      <c r="P1945" s="35" t="str">
        <f>VLOOKUP(A946,'Hospitalisation Details'!A944:M3286,9,FALSE)</f>
        <v>R1024</v>
      </c>
      <c r="Q1945" s="35">
        <f ca="1">VLOOKUP(A1945,'Hospitalisation Details'!A944:M3286,13,FALSE)</f>
        <v>21</v>
      </c>
      <c r="R1945" s="32"/>
    </row>
    <row r="1946" spans="1:18" ht="15.75" x14ac:dyDescent="0.25">
      <c r="A1946" s="42" t="s">
        <v>415</v>
      </c>
      <c r="B1946" s="35" t="str">
        <f>VLOOKUP(A1946,'Customer Names'!A1943:D4278,3,FALSE)</f>
        <v>Loenser</v>
      </c>
      <c r="C1946" s="35">
        <f>VLOOKUP(A1946,'Medical Examinations'!A1944:M4286,2,FALSE)</f>
        <v>16.5</v>
      </c>
      <c r="D1946" s="35">
        <f>VLOOKUP(A1946,'Medical Examinations'!A1944:M4286,3,FALSE)</f>
        <v>5.03</v>
      </c>
      <c r="E1946" s="35" t="str">
        <f>VLOOKUP(A1946,'Medical Examinations'!A1944:M4286,4,FALSE)</f>
        <v>No</v>
      </c>
      <c r="F1946" s="35" t="str">
        <f>VLOOKUP(A1946,'Medical Examinations'!A1944:M4286,5,FALSE)</f>
        <v>No</v>
      </c>
      <c r="G1946" s="35" t="str">
        <f>VLOOKUP(A1946,'Medical Examinations'!A1944:M4286,6,FALSE)</f>
        <v>No</v>
      </c>
      <c r="H1946" s="35">
        <f>VLOOKUP(A1946,'Medical Examinations'!$A$2:$M$2344,7,FALSE)</f>
        <v>1</v>
      </c>
      <c r="I1946" s="35" t="str">
        <f>VLOOKUP(A1946,'Medical Examinations'!A1944:M4286,8,FALSE)</f>
        <v>No</v>
      </c>
      <c r="J1946" s="35" t="str">
        <f>VLOOKUP(A1946,'Medical Examinations'!A1944:M4286,9,FALSE)</f>
        <v>UNDERWEIGHT</v>
      </c>
      <c r="K1946" s="35" t="str">
        <f>VLOOKUP(A1946,'Medical Examinations'!A1944:M4286,10,FALSE)</f>
        <v>NORMAL</v>
      </c>
      <c r="L1946" s="47">
        <f>VLOOKUP(A1946,'Hospitalisation Details'!A945:M3287,12,FALSE)</f>
        <v>30869</v>
      </c>
      <c r="M1946" s="34">
        <f>VLOOKUP(A831,'Hospitalisation Details'!A829:M3171,6,FALSE)</f>
        <v>12788.18</v>
      </c>
      <c r="N1946" s="35" t="str">
        <f>VLOOKUP(A935,'Hospitalisation Details'!A933:M3275,7,FALSE)</f>
        <v>tier - 3</v>
      </c>
      <c r="O1946" s="35" t="str">
        <f>VLOOKUP(A947,'Hospitalisation Details'!A945:M3287,8,FALSE)</f>
        <v>tier - 2</v>
      </c>
      <c r="P1946" s="35" t="str">
        <f>VLOOKUP(A947,'Hospitalisation Details'!A945:M3287,9,FALSE)</f>
        <v>R1023</v>
      </c>
      <c r="Q1946" s="35">
        <f ca="1">VLOOKUP(A1946,'Hospitalisation Details'!A945:M3287,13,FALSE)</f>
        <v>40</v>
      </c>
      <c r="R1946" s="32"/>
    </row>
    <row r="1947" spans="1:18" ht="15.75" x14ac:dyDescent="0.25">
      <c r="A1947" s="43" t="s">
        <v>414</v>
      </c>
      <c r="B1947" s="35" t="str">
        <f>VLOOKUP(A1947,'Customer Names'!A1944:D4279,3,FALSE)</f>
        <v>Aitken</v>
      </c>
      <c r="C1947" s="35">
        <f>VLOOKUP(A1947,'Medical Examinations'!A1945:M4287,2,FALSE)</f>
        <v>31.4</v>
      </c>
      <c r="D1947" s="35">
        <f>VLOOKUP(A1947,'Medical Examinations'!A1945:M4287,3,FALSE)</f>
        <v>5.88</v>
      </c>
      <c r="E1947" s="35" t="str">
        <f>VLOOKUP(A1947,'Medical Examinations'!A1945:M4287,4,FALSE)</f>
        <v>No</v>
      </c>
      <c r="F1947" s="35" t="str">
        <f>VLOOKUP(A1947,'Medical Examinations'!A1945:M4287,5,FALSE)</f>
        <v>No</v>
      </c>
      <c r="G1947" s="35" t="str">
        <f>VLOOKUP(A1947,'Medical Examinations'!A1945:M4287,6,FALSE)</f>
        <v>No</v>
      </c>
      <c r="H1947" s="35">
        <f>VLOOKUP(A1947,'Medical Examinations'!$A$2:$M$2344,7,FALSE)</f>
        <v>1</v>
      </c>
      <c r="I1947" s="35" t="str">
        <f>VLOOKUP(A1947,'Medical Examinations'!A1945:M4287,8,FALSE)</f>
        <v>No</v>
      </c>
      <c r="J1947" s="35" t="str">
        <f>VLOOKUP(A1947,'Medical Examinations'!A1945:M4287,9,FALSE)</f>
        <v>OBESITY</v>
      </c>
      <c r="K1947" s="35" t="str">
        <f>VLOOKUP(A1947,'Medical Examinations'!A1945:M4287,10,FALSE)</f>
        <v>PREDIABETES</v>
      </c>
      <c r="L1947" s="47">
        <f>VLOOKUP(A1947,'Hospitalisation Details'!A946:M3288,12,FALSE)</f>
        <v>33861</v>
      </c>
      <c r="M1947" s="34">
        <f>VLOOKUP(A832,'Hospitalisation Details'!A830:M3172,6,FALSE)</f>
        <v>12788.03</v>
      </c>
      <c r="N1947" s="35" t="str">
        <f>VLOOKUP(A936,'Hospitalisation Details'!A934:M3276,7,FALSE)</f>
        <v>tier - 3</v>
      </c>
      <c r="O1947" s="35" t="str">
        <f>VLOOKUP(A948,'Hospitalisation Details'!A946:M3288,8,FALSE)</f>
        <v>tier - 2</v>
      </c>
      <c r="P1947" s="35" t="str">
        <f>VLOOKUP(A948,'Hospitalisation Details'!A946:M3288,9,FALSE)</f>
        <v>R1024</v>
      </c>
      <c r="Q1947" s="35">
        <f ca="1">VLOOKUP(A1947,'Hospitalisation Details'!A946:M3288,13,FALSE)</f>
        <v>32</v>
      </c>
      <c r="R1947" s="32"/>
    </row>
    <row r="1948" spans="1:18" ht="15.75" x14ac:dyDescent="0.25">
      <c r="A1948" s="42" t="s">
        <v>413</v>
      </c>
      <c r="B1948" s="35" t="str">
        <f>VLOOKUP(A1948,'Customer Names'!A1945:D4280,3,FALSE)</f>
        <v>Furrer</v>
      </c>
      <c r="C1948" s="35">
        <f>VLOOKUP(A1948,'Medical Examinations'!A1946:M4288,2,FALSE)</f>
        <v>20.36</v>
      </c>
      <c r="D1948" s="35">
        <f>VLOOKUP(A1948,'Medical Examinations'!A1946:M4288,3,FALSE)</f>
        <v>4.49</v>
      </c>
      <c r="E1948" s="35" t="str">
        <f>VLOOKUP(A1948,'Medical Examinations'!A1946:M4288,4,FALSE)</f>
        <v>No</v>
      </c>
      <c r="F1948" s="35" t="str">
        <f>VLOOKUP(A1948,'Medical Examinations'!A1946:M4288,5,FALSE)</f>
        <v>No</v>
      </c>
      <c r="G1948" s="35" t="str">
        <f>VLOOKUP(A1948,'Medical Examinations'!A1946:M4288,6,FALSE)</f>
        <v>No</v>
      </c>
      <c r="H1948" s="35">
        <f>VLOOKUP(A1948,'Medical Examinations'!$A$2:$M$2344,7,FALSE)</f>
        <v>0</v>
      </c>
      <c r="I1948" s="35" t="str">
        <f>VLOOKUP(A1948,'Medical Examinations'!A1946:M4288,8,FALSE)</f>
        <v>No</v>
      </c>
      <c r="J1948" s="35" t="str">
        <f>VLOOKUP(A1948,'Medical Examinations'!A1946:M4288,9,FALSE)</f>
        <v>NORMAL WEIGHT</v>
      </c>
      <c r="K1948" s="35" t="str">
        <f>VLOOKUP(A1948,'Medical Examinations'!A1946:M4288,10,FALSE)</f>
        <v>NORMAL</v>
      </c>
      <c r="L1948" s="47">
        <f>VLOOKUP(A1948,'Hospitalisation Details'!A947:M3289,12,FALSE)</f>
        <v>33185</v>
      </c>
      <c r="M1948" s="34">
        <f>VLOOKUP(A833,'Hospitalisation Details'!A831:M3173,6,FALSE)</f>
        <v>12776.05</v>
      </c>
      <c r="N1948" s="35" t="str">
        <f>VLOOKUP(A937,'Hospitalisation Details'!A935:M3277,7,FALSE)</f>
        <v>tier - 3</v>
      </c>
      <c r="O1948" s="35" t="str">
        <f>VLOOKUP(A949,'Hospitalisation Details'!A947:M3289,8,FALSE)</f>
        <v>tier - 3</v>
      </c>
      <c r="P1948" s="35" t="str">
        <f>VLOOKUP(A949,'Hospitalisation Details'!A947:M3289,9,FALSE)</f>
        <v>R1022</v>
      </c>
      <c r="Q1948" s="35">
        <f ca="1">VLOOKUP(A1948,'Hospitalisation Details'!A947:M3289,13,FALSE)</f>
        <v>34</v>
      </c>
      <c r="R1948" s="32"/>
    </row>
    <row r="1949" spans="1:18" ht="15.75" x14ac:dyDescent="0.25">
      <c r="A1949" s="43" t="s">
        <v>412</v>
      </c>
      <c r="B1949" s="35" t="str">
        <f>VLOOKUP(A1949,'Customer Names'!A1946:D4281,3,FALSE)</f>
        <v>Konigs</v>
      </c>
      <c r="C1949" s="35">
        <f>VLOOKUP(A1949,'Medical Examinations'!A1947:M4289,2,FALSE)</f>
        <v>25.46</v>
      </c>
      <c r="D1949" s="35">
        <f>VLOOKUP(A1949,'Medical Examinations'!A1947:M4289,3,FALSE)</f>
        <v>4.1399999999999997</v>
      </c>
      <c r="E1949" s="35" t="str">
        <f>VLOOKUP(A1949,'Medical Examinations'!A1947:M4289,4,FALSE)</f>
        <v>No</v>
      </c>
      <c r="F1949" s="35" t="str">
        <f>VLOOKUP(A1949,'Medical Examinations'!A1947:M4289,5,FALSE)</f>
        <v>No</v>
      </c>
      <c r="G1949" s="35" t="str">
        <f>VLOOKUP(A1949,'Medical Examinations'!A1947:M4289,6,FALSE)</f>
        <v>No</v>
      </c>
      <c r="H1949" s="35">
        <f>VLOOKUP(A1949,'Medical Examinations'!$A$2:$M$2344,7,FALSE)</f>
        <v>1</v>
      </c>
      <c r="I1949" s="35" t="str">
        <f>VLOOKUP(A1949,'Medical Examinations'!A1947:M4289,8,FALSE)</f>
        <v>No</v>
      </c>
      <c r="J1949" s="35" t="str">
        <f>VLOOKUP(A1949,'Medical Examinations'!A1947:M4289,9,FALSE)</f>
        <v>OVERWEIGHT</v>
      </c>
      <c r="K1949" s="35" t="str">
        <f>VLOOKUP(A1949,'Medical Examinations'!A1947:M4289,10,FALSE)</f>
        <v>NORMAL</v>
      </c>
      <c r="L1949" s="47">
        <f>VLOOKUP(A1949,'Hospitalisation Details'!A948:M3290,12,FALSE)</f>
        <v>33925</v>
      </c>
      <c r="M1949" s="34">
        <f>VLOOKUP(A834,'Hospitalisation Details'!A832:M3174,6,FALSE)</f>
        <v>12770.27</v>
      </c>
      <c r="N1949" s="35" t="str">
        <f>VLOOKUP(A938,'Hospitalisation Details'!A936:M3278,7,FALSE)</f>
        <v>tier - 3</v>
      </c>
      <c r="O1949" s="35" t="str">
        <f>VLOOKUP(A950,'Hospitalisation Details'!A948:M3290,8,FALSE)</f>
        <v>tier - 1</v>
      </c>
      <c r="P1949" s="35" t="str">
        <f>VLOOKUP(A950,'Hospitalisation Details'!A948:M3290,9,FALSE)</f>
        <v>R1020</v>
      </c>
      <c r="Q1949" s="35">
        <f ca="1">VLOOKUP(A1949,'Hospitalisation Details'!A948:M3290,13,FALSE)</f>
        <v>32</v>
      </c>
      <c r="R1949" s="32"/>
    </row>
    <row r="1950" spans="1:18" ht="15.75" x14ac:dyDescent="0.25">
      <c r="A1950" s="42" t="s">
        <v>411</v>
      </c>
      <c r="B1950" s="35" t="str">
        <f>VLOOKUP(A1950,'Customer Names'!A1947:D4282,3,FALSE)</f>
        <v>Tesdahl</v>
      </c>
      <c r="C1950" s="35">
        <f>VLOOKUP(A1950,'Medical Examinations'!A1948:M4290,2,FALSE)</f>
        <v>17.09</v>
      </c>
      <c r="D1950" s="35">
        <f>VLOOKUP(A1950,'Medical Examinations'!A1948:M4290,3,FALSE)</f>
        <v>5.8</v>
      </c>
      <c r="E1950" s="35" t="str">
        <f>VLOOKUP(A1950,'Medical Examinations'!A1948:M4290,4,FALSE)</f>
        <v>yes</v>
      </c>
      <c r="F1950" s="35" t="str">
        <f>VLOOKUP(A1950,'Medical Examinations'!A1948:M4290,5,FALSE)</f>
        <v>No</v>
      </c>
      <c r="G1950" s="35" t="str">
        <f>VLOOKUP(A1950,'Medical Examinations'!A1948:M4290,6,FALSE)</f>
        <v>No</v>
      </c>
      <c r="H1950" s="35">
        <f>VLOOKUP(A1950,'Medical Examinations'!$A$2:$M$2344,7,FALSE)</f>
        <v>0</v>
      </c>
      <c r="I1950" s="35" t="str">
        <f>VLOOKUP(A1950,'Medical Examinations'!A1948:M4290,8,FALSE)</f>
        <v>No</v>
      </c>
      <c r="J1950" s="35" t="str">
        <f>VLOOKUP(A1950,'Medical Examinations'!A1948:M4290,9,FALSE)</f>
        <v>UNDERWEIGHT</v>
      </c>
      <c r="K1950" s="35" t="str">
        <f>VLOOKUP(A1950,'Medical Examinations'!A1948:M4290,10,FALSE)</f>
        <v>PREDIABETES</v>
      </c>
      <c r="L1950" s="47">
        <f>VLOOKUP(A1950,'Hospitalisation Details'!A949:M3291,12,FALSE)</f>
        <v>31212</v>
      </c>
      <c r="M1950" s="34">
        <f>VLOOKUP(A835,'Hospitalisation Details'!A833:M3175,6,FALSE)</f>
        <v>12741.17</v>
      </c>
      <c r="N1950" s="35" t="str">
        <f>VLOOKUP(A939,'Hospitalisation Details'!A937:M3279,7,FALSE)</f>
        <v>tier - 3</v>
      </c>
      <c r="O1950" s="35" t="str">
        <f>VLOOKUP(A951,'Hospitalisation Details'!A949:M3291,8,FALSE)</f>
        <v>tier - 3</v>
      </c>
      <c r="P1950" s="35" t="str">
        <f>VLOOKUP(A951,'Hospitalisation Details'!A949:M3291,9,FALSE)</f>
        <v>R1011</v>
      </c>
      <c r="Q1950" s="35">
        <f ca="1">VLOOKUP(A1950,'Hospitalisation Details'!A949:M3291,13,FALSE)</f>
        <v>39</v>
      </c>
      <c r="R1950" s="32"/>
    </row>
    <row r="1951" spans="1:18" ht="15.75" x14ac:dyDescent="0.25">
      <c r="A1951" s="43" t="s">
        <v>410</v>
      </c>
      <c r="B1951" s="35" t="str">
        <f>VLOOKUP(A1951,'Customer Names'!A1948:D4283,3,FALSE)</f>
        <v>Engel</v>
      </c>
      <c r="C1951" s="35">
        <f>VLOOKUP(A1951,'Medical Examinations'!A1949:M4291,2,FALSE)</f>
        <v>20.83</v>
      </c>
      <c r="D1951" s="35">
        <f>VLOOKUP(A1951,'Medical Examinations'!A1949:M4291,3,FALSE)</f>
        <v>5.12</v>
      </c>
      <c r="E1951" s="35" t="str">
        <f>VLOOKUP(A1951,'Medical Examinations'!A1949:M4291,4,FALSE)</f>
        <v>No</v>
      </c>
      <c r="F1951" s="35" t="str">
        <f>VLOOKUP(A1951,'Medical Examinations'!A1949:M4291,5,FALSE)</f>
        <v>No</v>
      </c>
      <c r="G1951" s="35" t="str">
        <f>VLOOKUP(A1951,'Medical Examinations'!A1949:M4291,6,FALSE)</f>
        <v>No</v>
      </c>
      <c r="H1951" s="35">
        <f>VLOOKUP(A1951,'Medical Examinations'!$A$2:$M$2344,7,FALSE)</f>
        <v>0</v>
      </c>
      <c r="I1951" s="35" t="str">
        <f>VLOOKUP(A1951,'Medical Examinations'!A1949:M4291,8,FALSE)</f>
        <v>No</v>
      </c>
      <c r="J1951" s="35" t="str">
        <f>VLOOKUP(A1951,'Medical Examinations'!A1949:M4291,9,FALSE)</f>
        <v>NORMAL WEIGHT</v>
      </c>
      <c r="K1951" s="35" t="str">
        <f>VLOOKUP(A1951,'Medical Examinations'!A1949:M4291,10,FALSE)</f>
        <v>NORMAL</v>
      </c>
      <c r="L1951" s="47">
        <f>VLOOKUP(A1951,'Hospitalisation Details'!A950:M3292,12,FALSE)</f>
        <v>33157</v>
      </c>
      <c r="M1951" s="34">
        <f>VLOOKUP(A836,'Hospitalisation Details'!A834:M3176,6,FALSE)</f>
        <v>12731</v>
      </c>
      <c r="N1951" s="35" t="str">
        <f>VLOOKUP(A940,'Hospitalisation Details'!A938:M3280,7,FALSE)</f>
        <v>tier - 3</v>
      </c>
      <c r="O1951" s="35" t="str">
        <f>VLOOKUP(A952,'Hospitalisation Details'!A950:M3292,8,FALSE)</f>
        <v>tier - 3</v>
      </c>
      <c r="P1951" s="35" t="str">
        <f>VLOOKUP(A952,'Hospitalisation Details'!A950:M3292,9,FALSE)</f>
        <v>R1016</v>
      </c>
      <c r="Q1951" s="35">
        <f ca="1">VLOOKUP(A1951,'Hospitalisation Details'!A950:M3292,13,FALSE)</f>
        <v>34</v>
      </c>
      <c r="R1951" s="32"/>
    </row>
    <row r="1952" spans="1:18" ht="15.75" x14ac:dyDescent="0.25">
      <c r="A1952" s="42" t="s">
        <v>409</v>
      </c>
      <c r="B1952" s="35" t="str">
        <f>VLOOKUP(A1952,'Customer Names'!A1949:D4284,3,FALSE)</f>
        <v>Kuck</v>
      </c>
      <c r="C1952" s="35">
        <f>VLOOKUP(A1952,'Medical Examinations'!A1950:M4292,2,FALSE)</f>
        <v>18.920000000000002</v>
      </c>
      <c r="D1952" s="35">
        <f>VLOOKUP(A1952,'Medical Examinations'!A1950:M4292,3,FALSE)</f>
        <v>5.98</v>
      </c>
      <c r="E1952" s="35" t="str">
        <f>VLOOKUP(A1952,'Medical Examinations'!A1950:M4292,4,FALSE)</f>
        <v>yes</v>
      </c>
      <c r="F1952" s="35" t="str">
        <f>VLOOKUP(A1952,'Medical Examinations'!A1950:M4292,5,FALSE)</f>
        <v>No</v>
      </c>
      <c r="G1952" s="35" t="str">
        <f>VLOOKUP(A1952,'Medical Examinations'!A1950:M4292,6,FALSE)</f>
        <v>No</v>
      </c>
      <c r="H1952" s="35">
        <f>VLOOKUP(A1952,'Medical Examinations'!$A$2:$M$2344,7,FALSE)</f>
        <v>1</v>
      </c>
      <c r="I1952" s="35" t="str">
        <f>VLOOKUP(A1952,'Medical Examinations'!A1950:M4292,8,FALSE)</f>
        <v>No</v>
      </c>
      <c r="J1952" s="35" t="str">
        <f>VLOOKUP(A1952,'Medical Examinations'!A1950:M4292,9,FALSE)</f>
        <v>NORMAL WEIGHT</v>
      </c>
      <c r="K1952" s="35" t="str">
        <f>VLOOKUP(A1952,'Medical Examinations'!A1950:M4292,10,FALSE)</f>
        <v>PREDIABETES</v>
      </c>
      <c r="L1952" s="47">
        <f>VLOOKUP(A1952,'Hospitalisation Details'!A951:M3293,12,FALSE)</f>
        <v>32451</v>
      </c>
      <c r="M1952" s="34">
        <f>VLOOKUP(A837,'Hospitalisation Details'!A835:M3177,6,FALSE)</f>
        <v>12718.21</v>
      </c>
      <c r="N1952" s="35" t="str">
        <f>VLOOKUP(A941,'Hospitalisation Details'!A939:M3281,7,FALSE)</f>
        <v>tier - 3</v>
      </c>
      <c r="O1952" s="35" t="str">
        <f>VLOOKUP(A953,'Hospitalisation Details'!A951:M3293,8,FALSE)</f>
        <v>tier - 1</v>
      </c>
      <c r="P1952" s="35" t="str">
        <f>VLOOKUP(A953,'Hospitalisation Details'!A951:M3293,9,FALSE)</f>
        <v>R1013</v>
      </c>
      <c r="Q1952" s="35">
        <f ca="1">VLOOKUP(A1952,'Hospitalisation Details'!A951:M3293,13,FALSE)</f>
        <v>36</v>
      </c>
      <c r="R1952" s="32"/>
    </row>
    <row r="1953" spans="1:18" ht="15.75" x14ac:dyDescent="0.25">
      <c r="A1953" s="43" t="s">
        <v>408</v>
      </c>
      <c r="B1953" s="35" t="str">
        <f>VLOOKUP(A1953,'Customer Names'!A1950:D4285,3,FALSE)</f>
        <v>Dillon</v>
      </c>
      <c r="C1953" s="35">
        <f>VLOOKUP(A1953,'Medical Examinations'!A1951:M4293,2,FALSE)</f>
        <v>37.1</v>
      </c>
      <c r="D1953" s="35">
        <f>VLOOKUP(A1953,'Medical Examinations'!A1951:M4293,3,FALSE)</f>
        <v>5.46</v>
      </c>
      <c r="E1953" s="35" t="str">
        <f>VLOOKUP(A1953,'Medical Examinations'!A1951:M4293,4,FALSE)</f>
        <v>No</v>
      </c>
      <c r="F1953" s="35" t="str">
        <f>VLOOKUP(A1953,'Medical Examinations'!A1951:M4293,5,FALSE)</f>
        <v>No</v>
      </c>
      <c r="G1953" s="35" t="str">
        <f>VLOOKUP(A1953,'Medical Examinations'!A1951:M4293,6,FALSE)</f>
        <v>No</v>
      </c>
      <c r="H1953" s="35">
        <f>VLOOKUP(A1953,'Medical Examinations'!$A$2:$M$2344,7,FALSE)</f>
        <v>0</v>
      </c>
      <c r="I1953" s="35" t="str">
        <f>VLOOKUP(A1953,'Medical Examinations'!A1951:M4293,8,FALSE)</f>
        <v>No</v>
      </c>
      <c r="J1953" s="35" t="str">
        <f>VLOOKUP(A1953,'Medical Examinations'!A1951:M4293,9,FALSE)</f>
        <v>OBESITY</v>
      </c>
      <c r="K1953" s="35" t="str">
        <f>VLOOKUP(A1953,'Medical Examinations'!A1951:M4293,10,FALSE)</f>
        <v>NORMAL</v>
      </c>
      <c r="L1953" s="47">
        <f>VLOOKUP(A1953,'Hospitalisation Details'!A952:M3294,12,FALSE)</f>
        <v>36384</v>
      </c>
      <c r="M1953" s="34">
        <f>VLOOKUP(A838,'Hospitalisation Details'!A836:M3178,6,FALSE)</f>
        <v>12713</v>
      </c>
      <c r="N1953" s="35" t="str">
        <f>VLOOKUP(A942,'Hospitalisation Details'!A940:M3282,7,FALSE)</f>
        <v>tier - 3</v>
      </c>
      <c r="O1953" s="35" t="str">
        <f>VLOOKUP(A954,'Hospitalisation Details'!A952:M3294,8,FALSE)</f>
        <v>tier - 2</v>
      </c>
      <c r="P1953" s="35" t="str">
        <f>VLOOKUP(A954,'Hospitalisation Details'!A952:M3294,9,FALSE)</f>
        <v>R1011</v>
      </c>
      <c r="Q1953" s="35">
        <f ca="1">VLOOKUP(A1953,'Hospitalisation Details'!A952:M3294,13,FALSE)</f>
        <v>25</v>
      </c>
      <c r="R1953" s="32"/>
    </row>
    <row r="1954" spans="1:18" ht="15.75" x14ac:dyDescent="0.25">
      <c r="A1954" s="42" t="s">
        <v>407</v>
      </c>
      <c r="B1954" s="35" t="str">
        <f>VLOOKUP(A1954,'Customer Names'!A1951:D4286,3,FALSE)</f>
        <v>Neuschel</v>
      </c>
      <c r="C1954" s="35">
        <f>VLOOKUP(A1954,'Medical Examinations'!A1952:M4294,2,FALSE)</f>
        <v>22.515000000000001</v>
      </c>
      <c r="D1954" s="35">
        <f>VLOOKUP(A1954,'Medical Examinations'!A1952:M4294,3,FALSE)</f>
        <v>4.91</v>
      </c>
      <c r="E1954" s="35" t="str">
        <f>VLOOKUP(A1954,'Medical Examinations'!A1952:M4294,4,FALSE)</f>
        <v>yes</v>
      </c>
      <c r="F1954" s="35" t="str">
        <f>VLOOKUP(A1954,'Medical Examinations'!A1952:M4294,5,FALSE)</f>
        <v>No</v>
      </c>
      <c r="G1954" s="35" t="str">
        <f>VLOOKUP(A1954,'Medical Examinations'!A1952:M4294,6,FALSE)</f>
        <v>Yes</v>
      </c>
      <c r="H1954" s="35">
        <f>VLOOKUP(A1954,'Medical Examinations'!$A$2:$M$2344,7,FALSE)</f>
        <v>1</v>
      </c>
      <c r="I1954" s="35" t="str">
        <f>VLOOKUP(A1954,'Medical Examinations'!A1952:M4294,8,FALSE)</f>
        <v>No</v>
      </c>
      <c r="J1954" s="35" t="str">
        <f>VLOOKUP(A1954,'Medical Examinations'!A1952:M4294,9,FALSE)</f>
        <v>NORMAL WEIGHT</v>
      </c>
      <c r="K1954" s="35" t="str">
        <f>VLOOKUP(A1954,'Medical Examinations'!A1952:M4294,10,FALSE)</f>
        <v>NORMAL</v>
      </c>
      <c r="L1954" s="47">
        <f>VLOOKUP(A1954,'Hospitalisation Details'!A953:M3295,12,FALSE)</f>
        <v>35738</v>
      </c>
      <c r="M1954" s="34">
        <f>VLOOKUP(A839,'Hospitalisation Details'!A837:M3179,6,FALSE)</f>
        <v>12700.63</v>
      </c>
      <c r="N1954" s="35" t="str">
        <f>VLOOKUP(A943,'Hospitalisation Details'!A941:M3283,7,FALSE)</f>
        <v>tier - 3</v>
      </c>
      <c r="O1954" s="35" t="str">
        <f>VLOOKUP(A955,'Hospitalisation Details'!A953:M3295,8,FALSE)</f>
        <v>tier - 1</v>
      </c>
      <c r="P1954" s="35" t="str">
        <f>VLOOKUP(A955,'Hospitalisation Details'!A953:M3295,9,FALSE)</f>
        <v>R1012</v>
      </c>
      <c r="Q1954" s="35">
        <f ca="1">VLOOKUP(A1954,'Hospitalisation Details'!A953:M3295,13,FALSE)</f>
        <v>27</v>
      </c>
      <c r="R1954" s="32"/>
    </row>
    <row r="1955" spans="1:18" ht="15.75" x14ac:dyDescent="0.25">
      <c r="A1955" s="43" t="s">
        <v>406</v>
      </c>
      <c r="B1955" s="35" t="str">
        <f>VLOOKUP(A1955,'Customer Names'!A1952:D4287,3,FALSE)</f>
        <v>Rosales Ramirez</v>
      </c>
      <c r="C1955" s="35">
        <f>VLOOKUP(A1955,'Medical Examinations'!A1953:M4295,2,FALSE)</f>
        <v>32.700000000000003</v>
      </c>
      <c r="D1955" s="35">
        <f>VLOOKUP(A1955,'Medical Examinations'!A1953:M4295,3,FALSE)</f>
        <v>4.66</v>
      </c>
      <c r="E1955" s="35" t="str">
        <f>VLOOKUP(A1955,'Medical Examinations'!A1953:M4295,4,FALSE)</f>
        <v>No</v>
      </c>
      <c r="F1955" s="35" t="str">
        <f>VLOOKUP(A1955,'Medical Examinations'!A1953:M4295,5,FALSE)</f>
        <v>No</v>
      </c>
      <c r="G1955" s="35" t="str">
        <f>VLOOKUP(A1955,'Medical Examinations'!A1953:M4295,6,FALSE)</f>
        <v>No</v>
      </c>
      <c r="H1955" s="35">
        <f>VLOOKUP(A1955,'Medical Examinations'!$A$2:$M$2344,7,FALSE)</f>
        <v>0</v>
      </c>
      <c r="I1955" s="35" t="str">
        <f>VLOOKUP(A1955,'Medical Examinations'!A1953:M4295,8,FALSE)</f>
        <v>No</v>
      </c>
      <c r="J1955" s="35" t="str">
        <f>VLOOKUP(A1955,'Medical Examinations'!A1953:M4295,9,FALSE)</f>
        <v>OBESITY</v>
      </c>
      <c r="K1955" s="35" t="str">
        <f>VLOOKUP(A1955,'Medical Examinations'!A1953:M4295,10,FALSE)</f>
        <v>NORMAL</v>
      </c>
      <c r="L1955" s="47">
        <f>VLOOKUP(A1955,'Hospitalisation Details'!A954:M3296,12,FALSE)</f>
        <v>36317</v>
      </c>
      <c r="M1955" s="34">
        <f>VLOOKUP(A840,'Hospitalisation Details'!A838:M3180,6,FALSE)</f>
        <v>12699.56</v>
      </c>
      <c r="N1955" s="35" t="str">
        <f>VLOOKUP(A944,'Hospitalisation Details'!A942:M3284,7,FALSE)</f>
        <v>tier - 3</v>
      </c>
      <c r="O1955" s="35" t="str">
        <f>VLOOKUP(A956,'Hospitalisation Details'!A954:M3296,8,FALSE)</f>
        <v>tier - 1</v>
      </c>
      <c r="P1955" s="35" t="str">
        <f>VLOOKUP(A956,'Hospitalisation Details'!A954:M3296,9,FALSE)</f>
        <v>R1011</v>
      </c>
      <c r="Q1955" s="35">
        <f ca="1">VLOOKUP(A1955,'Hospitalisation Details'!A954:M3296,13,FALSE)</f>
        <v>25</v>
      </c>
      <c r="R1955" s="32"/>
    </row>
    <row r="1956" spans="1:18" ht="15.75" x14ac:dyDescent="0.25">
      <c r="A1956" s="42" t="s">
        <v>405</v>
      </c>
      <c r="B1956" s="35" t="str">
        <f>VLOOKUP(A1956,'Customer Names'!A1953:D4288,3,FALSE)</f>
        <v>Marquez</v>
      </c>
      <c r="C1956" s="35">
        <f>VLOOKUP(A1956,'Medical Examinations'!A1954:M4296,2,FALSE)</f>
        <v>17.75</v>
      </c>
      <c r="D1956" s="35">
        <f>VLOOKUP(A1956,'Medical Examinations'!A1954:M4296,3,FALSE)</f>
        <v>6.8</v>
      </c>
      <c r="E1956" s="35" t="str">
        <f>VLOOKUP(A1956,'Medical Examinations'!A1954:M4296,4,FALSE)</f>
        <v>yes</v>
      </c>
      <c r="F1956" s="35" t="str">
        <f>VLOOKUP(A1956,'Medical Examinations'!A1954:M4296,5,FALSE)</f>
        <v>No</v>
      </c>
      <c r="G1956" s="35" t="str">
        <f>VLOOKUP(A1956,'Medical Examinations'!A1954:M4296,6,FALSE)</f>
        <v>No</v>
      </c>
      <c r="H1956" s="35">
        <f>VLOOKUP(A1956,'Medical Examinations'!$A$2:$M$2344,7,FALSE)</f>
        <v>1</v>
      </c>
      <c r="I1956" s="35" t="str">
        <f>VLOOKUP(A1956,'Medical Examinations'!A1954:M4296,8,FALSE)</f>
        <v>No</v>
      </c>
      <c r="J1956" s="35" t="str">
        <f>VLOOKUP(A1956,'Medical Examinations'!A1954:M4296,9,FALSE)</f>
        <v>UNDERWEIGHT</v>
      </c>
      <c r="K1956" s="35" t="str">
        <f>VLOOKUP(A1956,'Medical Examinations'!A1954:M4296,10,FALSE)</f>
        <v>DIABETES</v>
      </c>
      <c r="L1956" s="47">
        <f>VLOOKUP(A1956,'Hospitalisation Details'!A955:M3297,12,FALSE)</f>
        <v>31773</v>
      </c>
      <c r="M1956" s="34">
        <f>VLOOKUP(A841,'Hospitalisation Details'!A839:M3181,6,FALSE)</f>
        <v>12697.48</v>
      </c>
      <c r="N1956" s="35" t="str">
        <f>VLOOKUP(A945,'Hospitalisation Details'!A943:M3285,7,FALSE)</f>
        <v>tier - 3</v>
      </c>
      <c r="O1956" s="35" t="str">
        <f>VLOOKUP(A957,'Hospitalisation Details'!A955:M3297,8,FALSE)</f>
        <v>tier - 1</v>
      </c>
      <c r="P1956" s="35" t="str">
        <f>VLOOKUP(A957,'Hospitalisation Details'!A955:M3297,9,FALSE)</f>
        <v>R1017</v>
      </c>
      <c r="Q1956" s="35">
        <f ca="1">VLOOKUP(A1956,'Hospitalisation Details'!A955:M3297,13,FALSE)</f>
        <v>38</v>
      </c>
      <c r="R1956" s="32"/>
    </row>
    <row r="1957" spans="1:18" ht="15.75" x14ac:dyDescent="0.25">
      <c r="A1957" s="43" t="s">
        <v>404</v>
      </c>
      <c r="B1957" s="35" t="str">
        <f>VLOOKUP(A1957,'Customer Names'!A1954:D4289,3,FALSE)</f>
        <v>Green</v>
      </c>
      <c r="C1957" s="35">
        <f>VLOOKUP(A1957,'Medical Examinations'!A1955:M4297,2,FALSE)</f>
        <v>33.630000000000003</v>
      </c>
      <c r="D1957" s="35">
        <f>VLOOKUP(A1957,'Medical Examinations'!A1955:M4297,3,FALSE)</f>
        <v>4.47</v>
      </c>
      <c r="E1957" s="35" t="str">
        <f>VLOOKUP(A1957,'Medical Examinations'!A1955:M4297,4,FALSE)</f>
        <v>yes</v>
      </c>
      <c r="F1957" s="35" t="str">
        <f>VLOOKUP(A1957,'Medical Examinations'!A1955:M4297,5,FALSE)</f>
        <v>No</v>
      </c>
      <c r="G1957" s="35" t="str">
        <f>VLOOKUP(A1957,'Medical Examinations'!A1955:M4297,6,FALSE)</f>
        <v>No</v>
      </c>
      <c r="H1957" s="35">
        <f>VLOOKUP(A1957,'Medical Examinations'!$A$2:$M$2344,7,FALSE)</f>
        <v>0</v>
      </c>
      <c r="I1957" s="35" t="str">
        <f>VLOOKUP(A1957,'Medical Examinations'!A1955:M4297,8,FALSE)</f>
        <v>No</v>
      </c>
      <c r="J1957" s="35" t="str">
        <f>VLOOKUP(A1957,'Medical Examinations'!A1955:M4297,9,FALSE)</f>
        <v>OBESITY</v>
      </c>
      <c r="K1957" s="35" t="str">
        <f>VLOOKUP(A1957,'Medical Examinations'!A1955:M4297,10,FALSE)</f>
        <v>NORMAL</v>
      </c>
      <c r="L1957" s="47">
        <f>VLOOKUP(A1957,'Hospitalisation Details'!A956:M3298,12,FALSE)</f>
        <v>37206</v>
      </c>
      <c r="M1957" s="34">
        <f>VLOOKUP(A842,'Hospitalisation Details'!A840:M3182,6,FALSE)</f>
        <v>12648.7</v>
      </c>
      <c r="N1957" s="35" t="str">
        <f>VLOOKUP(A946,'Hospitalisation Details'!A944:M3286,7,FALSE)</f>
        <v>tier - 3</v>
      </c>
      <c r="O1957" s="35" t="str">
        <f>VLOOKUP(A958,'Hospitalisation Details'!A956:M3298,8,FALSE)</f>
        <v>tier - 1</v>
      </c>
      <c r="P1957" s="35" t="str">
        <f>VLOOKUP(A958,'Hospitalisation Details'!A956:M3298,9,FALSE)</f>
        <v>R1012</v>
      </c>
      <c r="Q1957" s="35">
        <f ca="1">VLOOKUP(A1957,'Hospitalisation Details'!A956:M3298,13,FALSE)</f>
        <v>23</v>
      </c>
      <c r="R1957" s="32"/>
    </row>
    <row r="1958" spans="1:18" ht="15.75" x14ac:dyDescent="0.25">
      <c r="A1958" s="42" t="s">
        <v>403</v>
      </c>
      <c r="B1958" s="35" t="str">
        <f>VLOOKUP(A1958,'Customer Names'!A1955:D4290,3,FALSE)</f>
        <v>Schubel</v>
      </c>
      <c r="C1958" s="35">
        <f>VLOOKUP(A1958,'Medical Examinations'!A1956:M4298,2,FALSE)</f>
        <v>34.799999999999997</v>
      </c>
      <c r="D1958" s="35">
        <f>VLOOKUP(A1958,'Medical Examinations'!A1956:M4298,3,FALSE)</f>
        <v>4.08</v>
      </c>
      <c r="E1958" s="35" t="str">
        <f>VLOOKUP(A1958,'Medical Examinations'!A1956:M4298,4,FALSE)</f>
        <v>yes</v>
      </c>
      <c r="F1958" s="35" t="str">
        <f>VLOOKUP(A1958,'Medical Examinations'!A1956:M4298,5,FALSE)</f>
        <v>No</v>
      </c>
      <c r="G1958" s="35" t="str">
        <f>VLOOKUP(A1958,'Medical Examinations'!A1956:M4298,6,FALSE)</f>
        <v>No</v>
      </c>
      <c r="H1958" s="35">
        <f>VLOOKUP(A1958,'Medical Examinations'!$A$2:$M$2344,7,FALSE)</f>
        <v>1</v>
      </c>
      <c r="I1958" s="35" t="str">
        <f>VLOOKUP(A1958,'Medical Examinations'!A1956:M4298,8,FALSE)</f>
        <v>No</v>
      </c>
      <c r="J1958" s="35" t="str">
        <f>VLOOKUP(A1958,'Medical Examinations'!A1956:M4298,9,FALSE)</f>
        <v>OBESITY</v>
      </c>
      <c r="K1958" s="35" t="str">
        <f>VLOOKUP(A1958,'Medical Examinations'!A1956:M4298,10,FALSE)</f>
        <v>NORMAL</v>
      </c>
      <c r="L1958" s="47">
        <f>VLOOKUP(A1958,'Hospitalisation Details'!A957:M3299,12,FALSE)</f>
        <v>34934</v>
      </c>
      <c r="M1958" s="34">
        <f>VLOOKUP(A843,'Hospitalisation Details'!A841:M3183,6,FALSE)</f>
        <v>12646.21</v>
      </c>
      <c r="N1958" s="35" t="str">
        <f>VLOOKUP(A947,'Hospitalisation Details'!A945:M3287,7,FALSE)</f>
        <v>tier - 3</v>
      </c>
      <c r="O1958" s="35" t="str">
        <f>VLOOKUP(A959,'Hospitalisation Details'!A957:M3299,8,FALSE)</f>
        <v>tier - 1</v>
      </c>
      <c r="P1958" s="35" t="str">
        <f>VLOOKUP(A959,'Hospitalisation Details'!A957:M3299,9,FALSE)</f>
        <v>R1026</v>
      </c>
      <c r="Q1958" s="35">
        <f ca="1">VLOOKUP(A1958,'Hospitalisation Details'!A957:M3299,13,FALSE)</f>
        <v>29</v>
      </c>
      <c r="R1958" s="32"/>
    </row>
    <row r="1959" spans="1:18" ht="15.75" x14ac:dyDescent="0.25">
      <c r="A1959" s="43" t="s">
        <v>402</v>
      </c>
      <c r="B1959" s="35" t="str">
        <f>VLOOKUP(A1959,'Customer Names'!A1956:D4291,3,FALSE)</f>
        <v>Jimenez</v>
      </c>
      <c r="C1959" s="35">
        <f>VLOOKUP(A1959,'Medical Examinations'!A1957:M4299,2,FALSE)</f>
        <v>16.809999999999999</v>
      </c>
      <c r="D1959" s="35">
        <f>VLOOKUP(A1959,'Medical Examinations'!A1957:M4299,3,FALSE)</f>
        <v>5.51</v>
      </c>
      <c r="E1959" s="35" t="str">
        <f>VLOOKUP(A1959,'Medical Examinations'!A1957:M4299,4,FALSE)</f>
        <v>yes</v>
      </c>
      <c r="F1959" s="35" t="str">
        <f>VLOOKUP(A1959,'Medical Examinations'!A1957:M4299,5,FALSE)</f>
        <v>No</v>
      </c>
      <c r="G1959" s="35" t="str">
        <f>VLOOKUP(A1959,'Medical Examinations'!A1957:M4299,6,FALSE)</f>
        <v>No</v>
      </c>
      <c r="H1959" s="35">
        <f>VLOOKUP(A1959,'Medical Examinations'!$A$2:$M$2344,7,FALSE)</f>
        <v>1</v>
      </c>
      <c r="I1959" s="35" t="str">
        <f>VLOOKUP(A1959,'Medical Examinations'!A1957:M4299,8,FALSE)</f>
        <v>No</v>
      </c>
      <c r="J1959" s="35" t="str">
        <f>VLOOKUP(A1959,'Medical Examinations'!A1957:M4299,9,FALSE)</f>
        <v>UNDERWEIGHT</v>
      </c>
      <c r="K1959" s="35" t="str">
        <f>VLOOKUP(A1959,'Medical Examinations'!A1957:M4299,10,FALSE)</f>
        <v>NORMAL</v>
      </c>
      <c r="L1959" s="47">
        <f>VLOOKUP(A1959,'Hospitalisation Details'!A958:M3300,12,FALSE)</f>
        <v>32373</v>
      </c>
      <c r="M1959" s="34">
        <f>VLOOKUP(A844,'Hospitalisation Details'!A842:M3184,6,FALSE)</f>
        <v>12644.59</v>
      </c>
      <c r="N1959" s="35" t="str">
        <f>VLOOKUP(A948,'Hospitalisation Details'!A946:M3288,7,FALSE)</f>
        <v>tier - 3</v>
      </c>
      <c r="O1959" s="35" t="str">
        <f>VLOOKUP(A960,'Hospitalisation Details'!A958:M3300,8,FALSE)</f>
        <v>tier - 1</v>
      </c>
      <c r="P1959" s="35" t="str">
        <f>VLOOKUP(A960,'Hospitalisation Details'!A958:M3300,9,FALSE)</f>
        <v>R1012</v>
      </c>
      <c r="Q1959" s="35">
        <f ca="1">VLOOKUP(A1959,'Hospitalisation Details'!A958:M3300,13,FALSE)</f>
        <v>36</v>
      </c>
      <c r="R1959" s="32"/>
    </row>
    <row r="1960" spans="1:18" ht="15.75" x14ac:dyDescent="0.25">
      <c r="A1960" s="42" t="s">
        <v>401</v>
      </c>
      <c r="B1960" s="35" t="str">
        <f>VLOOKUP(A1960,'Customer Names'!A1957:D4292,3,FALSE)</f>
        <v>Zimny-Schmitt</v>
      </c>
      <c r="C1960" s="35">
        <f>VLOOKUP(A1960,'Medical Examinations'!A1958:M4300,2,FALSE)</f>
        <v>16.690000000000001</v>
      </c>
      <c r="D1960" s="35">
        <f>VLOOKUP(A1960,'Medical Examinations'!A1958:M4300,3,FALSE)</f>
        <v>8.4</v>
      </c>
      <c r="E1960" s="35" t="str">
        <f>VLOOKUP(A1960,'Medical Examinations'!A1958:M4300,4,FALSE)</f>
        <v>yes</v>
      </c>
      <c r="F1960" s="35" t="str">
        <f>VLOOKUP(A1960,'Medical Examinations'!A1958:M4300,5,FALSE)</f>
        <v>No</v>
      </c>
      <c r="G1960" s="35" t="str">
        <f>VLOOKUP(A1960,'Medical Examinations'!A1958:M4300,6,FALSE)</f>
        <v>No</v>
      </c>
      <c r="H1960" s="35">
        <f>VLOOKUP(A1960,'Medical Examinations'!$A$2:$M$2344,7,FALSE)</f>
        <v>0</v>
      </c>
      <c r="I1960" s="35" t="str">
        <f>VLOOKUP(A1960,'Medical Examinations'!A1958:M4300,8,FALSE)</f>
        <v>No</v>
      </c>
      <c r="J1960" s="35" t="str">
        <f>VLOOKUP(A1960,'Medical Examinations'!A1958:M4300,9,FALSE)</f>
        <v>UNDERWEIGHT</v>
      </c>
      <c r="K1960" s="35" t="str">
        <f>VLOOKUP(A1960,'Medical Examinations'!A1958:M4300,10,FALSE)</f>
        <v>DIABETES</v>
      </c>
      <c r="L1960" s="47">
        <f>VLOOKUP(A1960,'Hospitalisation Details'!A959:M3301,12,FALSE)</f>
        <v>29869</v>
      </c>
      <c r="M1960" s="34">
        <f>VLOOKUP(A845,'Hospitalisation Details'!A843:M3185,6,FALSE)</f>
        <v>12643.38</v>
      </c>
      <c r="N1960" s="35" t="str">
        <f>VLOOKUP(A949,'Hospitalisation Details'!A947:M3289,7,FALSE)</f>
        <v>tier - 3</v>
      </c>
      <c r="O1960" s="35" t="str">
        <f>VLOOKUP(A961,'Hospitalisation Details'!A959:M3301,8,FALSE)</f>
        <v>tier - 1</v>
      </c>
      <c r="P1960" s="35" t="str">
        <f>VLOOKUP(A961,'Hospitalisation Details'!A959:M3301,9,FALSE)</f>
        <v>R1024</v>
      </c>
      <c r="Q1960" s="35">
        <f ca="1">VLOOKUP(A1960,'Hospitalisation Details'!A959:M3301,13,FALSE)</f>
        <v>43</v>
      </c>
      <c r="R1960" s="32"/>
    </row>
    <row r="1961" spans="1:18" ht="15.75" x14ac:dyDescent="0.25">
      <c r="A1961" s="43" t="s">
        <v>400</v>
      </c>
      <c r="B1961" s="35" t="str">
        <f>VLOOKUP(A1961,'Customer Names'!A1958:D4293,3,FALSE)</f>
        <v>Hill</v>
      </c>
      <c r="C1961" s="35">
        <f>VLOOKUP(A1961,'Medical Examinations'!A1959:M4301,2,FALSE)</f>
        <v>23.21</v>
      </c>
      <c r="D1961" s="35">
        <f>VLOOKUP(A1961,'Medical Examinations'!A1959:M4301,3,FALSE)</f>
        <v>5.14</v>
      </c>
      <c r="E1961" s="35" t="str">
        <f>VLOOKUP(A1961,'Medical Examinations'!A1959:M4301,4,FALSE)</f>
        <v>yes</v>
      </c>
      <c r="F1961" s="35" t="str">
        <f>VLOOKUP(A1961,'Medical Examinations'!A1959:M4301,5,FALSE)</f>
        <v>No</v>
      </c>
      <c r="G1961" s="35" t="str">
        <f>VLOOKUP(A1961,'Medical Examinations'!A1959:M4301,6,FALSE)</f>
        <v>No</v>
      </c>
      <c r="H1961" s="35">
        <f>VLOOKUP(A1961,'Medical Examinations'!$A$2:$M$2344,7,FALSE)</f>
        <v>1</v>
      </c>
      <c r="I1961" s="35" t="str">
        <f>VLOOKUP(A1961,'Medical Examinations'!A1959:M4301,8,FALSE)</f>
        <v>No</v>
      </c>
      <c r="J1961" s="35" t="str">
        <f>VLOOKUP(A1961,'Medical Examinations'!A1959:M4301,9,FALSE)</f>
        <v>NORMAL WEIGHT</v>
      </c>
      <c r="K1961" s="35" t="str">
        <f>VLOOKUP(A1961,'Medical Examinations'!A1959:M4301,10,FALSE)</f>
        <v>NORMAL</v>
      </c>
      <c r="L1961" s="47">
        <f>VLOOKUP(A1961,'Hospitalisation Details'!A960:M3302,12,FALSE)</f>
        <v>34866</v>
      </c>
      <c r="M1961" s="34">
        <f>VLOOKUP(A846,'Hospitalisation Details'!A844:M3186,6,FALSE)</f>
        <v>12640.24</v>
      </c>
      <c r="N1961" s="35" t="str">
        <f>VLOOKUP(A950,'Hospitalisation Details'!A948:M3290,7,FALSE)</f>
        <v>tier - 3</v>
      </c>
      <c r="O1961" s="35" t="str">
        <f>VLOOKUP(A962,'Hospitalisation Details'!A960:M3302,8,FALSE)</f>
        <v>tier - 3</v>
      </c>
      <c r="P1961" s="35" t="str">
        <f>VLOOKUP(A962,'Hospitalisation Details'!A960:M3302,9,FALSE)</f>
        <v>R1026</v>
      </c>
      <c r="Q1961" s="35">
        <f ca="1">VLOOKUP(A1961,'Hospitalisation Details'!A960:M3302,13,FALSE)</f>
        <v>29</v>
      </c>
      <c r="R1961" s="32"/>
    </row>
    <row r="1962" spans="1:18" ht="15.75" x14ac:dyDescent="0.25">
      <c r="A1962" s="42" t="s">
        <v>399</v>
      </c>
      <c r="B1962" s="35" t="str">
        <f>VLOOKUP(A1962,'Customer Names'!A1959:D4294,3,FALSE)</f>
        <v>Brohart</v>
      </c>
      <c r="C1962" s="35">
        <f>VLOOKUP(A1962,'Medical Examinations'!A1960:M4302,2,FALSE)</f>
        <v>25.175000000000001</v>
      </c>
      <c r="D1962" s="35">
        <f>VLOOKUP(A1962,'Medical Examinations'!A1960:M4302,3,FALSE)</f>
        <v>5.21</v>
      </c>
      <c r="E1962" s="35" t="str">
        <f>VLOOKUP(A1962,'Medical Examinations'!A1960:M4302,4,FALSE)</f>
        <v>yes</v>
      </c>
      <c r="F1962" s="35" t="str">
        <f>VLOOKUP(A1962,'Medical Examinations'!A1960:M4302,5,FALSE)</f>
        <v>No</v>
      </c>
      <c r="G1962" s="35" t="str">
        <f>VLOOKUP(A1962,'Medical Examinations'!A1960:M4302,6,FALSE)</f>
        <v>No</v>
      </c>
      <c r="H1962" s="35">
        <f>VLOOKUP(A1962,'Medical Examinations'!$A$2:$M$2344,7,FALSE)</f>
        <v>1</v>
      </c>
      <c r="I1962" s="35" t="str">
        <f>VLOOKUP(A1962,'Medical Examinations'!A1960:M4302,8,FALSE)</f>
        <v>No</v>
      </c>
      <c r="J1962" s="35" t="str">
        <f>VLOOKUP(A1962,'Medical Examinations'!A1960:M4302,9,FALSE)</f>
        <v>OVERWEIGHT</v>
      </c>
      <c r="K1962" s="35" t="str">
        <f>VLOOKUP(A1962,'Medical Examinations'!A1960:M4302,10,FALSE)</f>
        <v>NORMAL</v>
      </c>
      <c r="L1962" s="47">
        <f>VLOOKUP(A1962,'Hospitalisation Details'!A961:M3303,12,FALSE)</f>
        <v>34981</v>
      </c>
      <c r="M1962" s="34">
        <f>VLOOKUP(A847,'Hospitalisation Details'!A845:M3187,6,FALSE)</f>
        <v>12638.2</v>
      </c>
      <c r="N1962" s="35" t="str">
        <f>VLOOKUP(A951,'Hospitalisation Details'!A949:M3291,7,FALSE)</f>
        <v>tier - 3</v>
      </c>
      <c r="O1962" s="35" t="str">
        <f>VLOOKUP(A963,'Hospitalisation Details'!A961:M3303,8,FALSE)</f>
        <v>tier - 1</v>
      </c>
      <c r="P1962" s="35" t="str">
        <f>VLOOKUP(A963,'Hospitalisation Details'!A961:M3303,9,FALSE)</f>
        <v>R1012</v>
      </c>
      <c r="Q1962" s="35">
        <f ca="1">VLOOKUP(A1962,'Hospitalisation Details'!A961:M3303,13,FALSE)</f>
        <v>29</v>
      </c>
      <c r="R1962" s="32"/>
    </row>
    <row r="1963" spans="1:18" ht="15.75" x14ac:dyDescent="0.25">
      <c r="A1963" s="43" t="s">
        <v>398</v>
      </c>
      <c r="B1963" s="35" t="str">
        <f>VLOOKUP(A1963,'Customer Names'!A1960:D4295,3,FALSE)</f>
        <v>Ryan</v>
      </c>
      <c r="C1963" s="35">
        <f>VLOOKUP(A1963,'Medical Examinations'!A1961:M4303,2,FALSE)</f>
        <v>34.770000000000003</v>
      </c>
      <c r="D1963" s="35">
        <f>VLOOKUP(A1963,'Medical Examinations'!A1961:M4303,3,FALSE)</f>
        <v>6.23</v>
      </c>
      <c r="E1963" s="35" t="str">
        <f>VLOOKUP(A1963,'Medical Examinations'!A1961:M4303,4,FALSE)</f>
        <v>No</v>
      </c>
      <c r="F1963" s="35" t="str">
        <f>VLOOKUP(A1963,'Medical Examinations'!A1961:M4303,5,FALSE)</f>
        <v>No</v>
      </c>
      <c r="G1963" s="35" t="str">
        <f>VLOOKUP(A1963,'Medical Examinations'!A1961:M4303,6,FALSE)</f>
        <v>No</v>
      </c>
      <c r="H1963" s="35">
        <f>VLOOKUP(A1963,'Medical Examinations'!$A$2:$M$2344,7,FALSE)</f>
        <v>0</v>
      </c>
      <c r="I1963" s="35" t="str">
        <f>VLOOKUP(A1963,'Medical Examinations'!A1961:M4303,8,FALSE)</f>
        <v>No</v>
      </c>
      <c r="J1963" s="35" t="str">
        <f>VLOOKUP(A1963,'Medical Examinations'!A1961:M4303,9,FALSE)</f>
        <v>OBESITY</v>
      </c>
      <c r="K1963" s="35" t="str">
        <f>VLOOKUP(A1963,'Medical Examinations'!A1961:M4303,10,FALSE)</f>
        <v>PREDIABETES</v>
      </c>
      <c r="L1963" s="47">
        <f>VLOOKUP(A1963,'Hospitalisation Details'!A962:M3304,12,FALSE)</f>
        <v>34601</v>
      </c>
      <c r="M1963" s="34">
        <f>VLOOKUP(A848,'Hospitalisation Details'!A846:M3188,6,FALSE)</f>
        <v>12629.9</v>
      </c>
      <c r="N1963" s="35" t="str">
        <f>VLOOKUP(A952,'Hospitalisation Details'!A950:M3292,7,FALSE)</f>
        <v>tier - 3</v>
      </c>
      <c r="O1963" s="35" t="str">
        <f>VLOOKUP(A964,'Hospitalisation Details'!A962:M3304,8,FALSE)</f>
        <v>tier - 3</v>
      </c>
      <c r="P1963" s="35" t="str">
        <f>VLOOKUP(A964,'Hospitalisation Details'!A962:M3304,9,FALSE)</f>
        <v>R1026</v>
      </c>
      <c r="Q1963" s="35">
        <f ca="1">VLOOKUP(A1963,'Hospitalisation Details'!A962:M3304,13,FALSE)</f>
        <v>30</v>
      </c>
      <c r="R1963" s="32"/>
    </row>
    <row r="1964" spans="1:18" ht="15.75" x14ac:dyDescent="0.25">
      <c r="A1964" s="42" t="s">
        <v>397</v>
      </c>
      <c r="B1964" s="35" t="str">
        <f>VLOOKUP(A1964,'Customer Names'!A1961:D4296,3,FALSE)</f>
        <v>Oka</v>
      </c>
      <c r="C1964" s="35">
        <f>VLOOKUP(A1964,'Medical Examinations'!A1962:M4304,2,FALSE)</f>
        <v>27.7</v>
      </c>
      <c r="D1964" s="35">
        <f>VLOOKUP(A1964,'Medical Examinations'!A1962:M4304,3,FALSE)</f>
        <v>5.6</v>
      </c>
      <c r="E1964" s="35" t="str">
        <f>VLOOKUP(A1964,'Medical Examinations'!A1962:M4304,4,FALSE)</f>
        <v>No</v>
      </c>
      <c r="F1964" s="35" t="str">
        <f>VLOOKUP(A1964,'Medical Examinations'!A1962:M4304,5,FALSE)</f>
        <v>No</v>
      </c>
      <c r="G1964" s="35" t="str">
        <f>VLOOKUP(A1964,'Medical Examinations'!A1962:M4304,6,FALSE)</f>
        <v>No</v>
      </c>
      <c r="H1964" s="35">
        <f>VLOOKUP(A1964,'Medical Examinations'!$A$2:$M$2344,7,FALSE)</f>
        <v>1</v>
      </c>
      <c r="I1964" s="35" t="str">
        <f>VLOOKUP(A1964,'Medical Examinations'!A1962:M4304,8,FALSE)</f>
        <v>No</v>
      </c>
      <c r="J1964" s="35" t="str">
        <f>VLOOKUP(A1964,'Medical Examinations'!A1962:M4304,9,FALSE)</f>
        <v>OVERWEIGHT</v>
      </c>
      <c r="K1964" s="35" t="str">
        <f>VLOOKUP(A1964,'Medical Examinations'!A1962:M4304,10,FALSE)</f>
        <v>NORMAL</v>
      </c>
      <c r="L1964" s="47">
        <f>VLOOKUP(A1964,'Hospitalisation Details'!A963:M3305,12,FALSE)</f>
        <v>33960</v>
      </c>
      <c r="M1964" s="34">
        <f>VLOOKUP(A849,'Hospitalisation Details'!A847:M3189,6,FALSE)</f>
        <v>12629.17</v>
      </c>
      <c r="N1964" s="35" t="str">
        <f>VLOOKUP(A953,'Hospitalisation Details'!A951:M3293,7,FALSE)</f>
        <v>tier - 3</v>
      </c>
      <c r="O1964" s="35" t="str">
        <f>VLOOKUP(A965,'Hospitalisation Details'!A963:M3305,8,FALSE)</f>
        <v>tier - 1</v>
      </c>
      <c r="P1964" s="35" t="str">
        <f>VLOOKUP(A965,'Hospitalisation Details'!A963:M3305,9,FALSE)</f>
        <v>R1014</v>
      </c>
      <c r="Q1964" s="35">
        <f ca="1">VLOOKUP(A1964,'Hospitalisation Details'!A963:M3305,13,FALSE)</f>
        <v>32</v>
      </c>
      <c r="R1964" s="32"/>
    </row>
    <row r="1965" spans="1:18" ht="15.75" x14ac:dyDescent="0.25">
      <c r="A1965" s="43" t="s">
        <v>396</v>
      </c>
      <c r="B1965" s="35" t="str">
        <f>VLOOKUP(A1965,'Customer Names'!A1962:D4297,3,FALSE)</f>
        <v>Newman</v>
      </c>
      <c r="C1965" s="35">
        <f>VLOOKUP(A1965,'Medical Examinations'!A1963:M4305,2,FALSE)</f>
        <v>19.12</v>
      </c>
      <c r="D1965" s="35">
        <f>VLOOKUP(A1965,'Medical Examinations'!A1963:M4305,3,FALSE)</f>
        <v>4.72</v>
      </c>
      <c r="E1965" s="35" t="str">
        <f>VLOOKUP(A1965,'Medical Examinations'!A1963:M4305,4,FALSE)</f>
        <v>yes</v>
      </c>
      <c r="F1965" s="35" t="str">
        <f>VLOOKUP(A1965,'Medical Examinations'!A1963:M4305,5,FALSE)</f>
        <v>No</v>
      </c>
      <c r="G1965" s="35" t="str">
        <f>VLOOKUP(A1965,'Medical Examinations'!A1963:M4305,6,FALSE)</f>
        <v>No</v>
      </c>
      <c r="H1965" s="35">
        <f>VLOOKUP(A1965,'Medical Examinations'!$A$2:$M$2344,7,FALSE)</f>
        <v>1</v>
      </c>
      <c r="I1965" s="35" t="str">
        <f>VLOOKUP(A1965,'Medical Examinations'!A1963:M4305,8,FALSE)</f>
        <v>No</v>
      </c>
      <c r="J1965" s="35" t="str">
        <f>VLOOKUP(A1965,'Medical Examinations'!A1963:M4305,9,FALSE)</f>
        <v>NORMAL WEIGHT</v>
      </c>
      <c r="K1965" s="35" t="str">
        <f>VLOOKUP(A1965,'Medical Examinations'!A1963:M4305,10,FALSE)</f>
        <v>NORMAL</v>
      </c>
      <c r="L1965" s="47">
        <f>VLOOKUP(A1965,'Hospitalisation Details'!A964:M3306,12,FALSE)</f>
        <v>32431</v>
      </c>
      <c r="M1965" s="34">
        <f>VLOOKUP(A850,'Hospitalisation Details'!A848:M3190,6,FALSE)</f>
        <v>12624.74</v>
      </c>
      <c r="N1965" s="35" t="str">
        <f>VLOOKUP(A954,'Hospitalisation Details'!A952:M3294,7,FALSE)</f>
        <v>tier - 3</v>
      </c>
      <c r="O1965" s="35" t="str">
        <f>VLOOKUP(A966,'Hospitalisation Details'!A964:M3306,8,FALSE)</f>
        <v>tier - 2</v>
      </c>
      <c r="P1965" s="35" t="str">
        <f>VLOOKUP(A966,'Hospitalisation Details'!A964:M3306,9,FALSE)</f>
        <v>R1013</v>
      </c>
      <c r="Q1965" s="35">
        <f ca="1">VLOOKUP(A1965,'Hospitalisation Details'!A964:M3306,13,FALSE)</f>
        <v>36</v>
      </c>
      <c r="R1965" s="32"/>
    </row>
    <row r="1966" spans="1:18" ht="15.75" x14ac:dyDescent="0.25">
      <c r="A1966" s="42" t="s">
        <v>395</v>
      </c>
      <c r="B1966" s="35" t="str">
        <f>VLOOKUP(A1966,'Customer Names'!A1963:D4298,3,FALSE)</f>
        <v>Metzger</v>
      </c>
      <c r="C1966" s="35">
        <f>VLOOKUP(A1966,'Medical Examinations'!A1964:M4306,2,FALSE)</f>
        <v>32.67</v>
      </c>
      <c r="D1966" s="35">
        <f>VLOOKUP(A1966,'Medical Examinations'!A1964:M4306,3,FALSE)</f>
        <v>4.67</v>
      </c>
      <c r="E1966" s="35" t="str">
        <f>VLOOKUP(A1966,'Medical Examinations'!A1964:M4306,4,FALSE)</f>
        <v>No</v>
      </c>
      <c r="F1966" s="35" t="str">
        <f>VLOOKUP(A1966,'Medical Examinations'!A1964:M4306,5,FALSE)</f>
        <v>No</v>
      </c>
      <c r="G1966" s="35" t="str">
        <f>VLOOKUP(A1966,'Medical Examinations'!A1964:M4306,6,FALSE)</f>
        <v>Yes</v>
      </c>
      <c r="H1966" s="35">
        <f>VLOOKUP(A1966,'Medical Examinations'!$A$2:$M$2344,7,FALSE)</f>
        <v>1</v>
      </c>
      <c r="I1966" s="35" t="str">
        <f>VLOOKUP(A1966,'Medical Examinations'!A1964:M4306,8,FALSE)</f>
        <v>No</v>
      </c>
      <c r="J1966" s="35" t="str">
        <f>VLOOKUP(A1966,'Medical Examinations'!A1964:M4306,9,FALSE)</f>
        <v>OBESITY</v>
      </c>
      <c r="K1966" s="35" t="str">
        <f>VLOOKUP(A1966,'Medical Examinations'!A1964:M4306,10,FALSE)</f>
        <v>NORMAL</v>
      </c>
      <c r="L1966" s="47">
        <f>VLOOKUP(A1966,'Hospitalisation Details'!A965:M3307,12,FALSE)</f>
        <v>37857</v>
      </c>
      <c r="M1966" s="34">
        <f>VLOOKUP(A851,'Hospitalisation Details'!A849:M3191,6,FALSE)</f>
        <v>12622.18</v>
      </c>
      <c r="N1966" s="35" t="str">
        <f>VLOOKUP(A955,'Hospitalisation Details'!A953:M3295,7,FALSE)</f>
        <v>tier - 3</v>
      </c>
      <c r="O1966" s="35" t="str">
        <f>VLOOKUP(A967,'Hospitalisation Details'!A965:M3307,8,FALSE)</f>
        <v>tier - 2</v>
      </c>
      <c r="P1966" s="35" t="str">
        <f>VLOOKUP(A967,'Hospitalisation Details'!A965:M3307,9,FALSE)</f>
        <v>R1025</v>
      </c>
      <c r="Q1966" s="35">
        <f ca="1">VLOOKUP(A1966,'Hospitalisation Details'!A965:M3307,13,FALSE)</f>
        <v>21</v>
      </c>
      <c r="R1966" s="32"/>
    </row>
    <row r="1967" spans="1:18" ht="15.75" x14ac:dyDescent="0.25">
      <c r="A1967" s="43" t="s">
        <v>394</v>
      </c>
      <c r="B1967" s="35" t="str">
        <f>VLOOKUP(A1967,'Customer Names'!A1964:D4299,3,FALSE)</f>
        <v>Gonzalez</v>
      </c>
      <c r="C1967" s="35">
        <f>VLOOKUP(A1967,'Medical Examinations'!A1965:M4307,2,FALSE)</f>
        <v>28.5</v>
      </c>
      <c r="D1967" s="35">
        <f>VLOOKUP(A1967,'Medical Examinations'!A1965:M4307,3,FALSE)</f>
        <v>6.11</v>
      </c>
      <c r="E1967" s="35" t="str">
        <f>VLOOKUP(A1967,'Medical Examinations'!A1965:M4307,4,FALSE)</f>
        <v>No</v>
      </c>
      <c r="F1967" s="35" t="str">
        <f>VLOOKUP(A1967,'Medical Examinations'!A1965:M4307,5,FALSE)</f>
        <v>No</v>
      </c>
      <c r="G1967" s="35" t="str">
        <f>VLOOKUP(A1967,'Medical Examinations'!A1965:M4307,6,FALSE)</f>
        <v>No</v>
      </c>
      <c r="H1967" s="35">
        <f>VLOOKUP(A1967,'Medical Examinations'!$A$2:$M$2344,7,FALSE)</f>
        <v>1</v>
      </c>
      <c r="I1967" s="35" t="str">
        <f>VLOOKUP(A1967,'Medical Examinations'!A1965:M4307,8,FALSE)</f>
        <v>No</v>
      </c>
      <c r="J1967" s="35" t="str">
        <f>VLOOKUP(A1967,'Medical Examinations'!A1965:M4307,9,FALSE)</f>
        <v>OVERWEIGHT</v>
      </c>
      <c r="K1967" s="35" t="str">
        <f>VLOOKUP(A1967,'Medical Examinations'!A1965:M4307,10,FALSE)</f>
        <v>PREDIABETES</v>
      </c>
      <c r="L1967" s="47">
        <f>VLOOKUP(A1967,'Hospitalisation Details'!A966:M3308,12,FALSE)</f>
        <v>36054</v>
      </c>
      <c r="M1967" s="34">
        <f>VLOOKUP(A852,'Hospitalisation Details'!A850:M3192,6,FALSE)</f>
        <v>12609.89</v>
      </c>
      <c r="N1967" s="35" t="str">
        <f>VLOOKUP(A956,'Hospitalisation Details'!A954:M3296,7,FALSE)</f>
        <v>tier - 3</v>
      </c>
      <c r="O1967" s="35" t="str">
        <f>VLOOKUP(A968,'Hospitalisation Details'!A966:M3308,8,FALSE)</f>
        <v>tier - 2</v>
      </c>
      <c r="P1967" s="35" t="str">
        <f>VLOOKUP(A968,'Hospitalisation Details'!A966:M3308,9,FALSE)</f>
        <v>R1011</v>
      </c>
      <c r="Q1967" s="35">
        <f ca="1">VLOOKUP(A1967,'Hospitalisation Details'!A966:M3308,13,FALSE)</f>
        <v>26</v>
      </c>
      <c r="R1967" s="32"/>
    </row>
    <row r="1968" spans="1:18" ht="15.75" x14ac:dyDescent="0.25">
      <c r="A1968" s="42" t="s">
        <v>393</v>
      </c>
      <c r="B1968" s="35" t="str">
        <f>VLOOKUP(A1968,'Customer Names'!A1965:D4300,3,FALSE)</f>
        <v>Vaughn</v>
      </c>
      <c r="C1968" s="35">
        <f>VLOOKUP(A1968,'Medical Examinations'!A1966:M4308,2,FALSE)</f>
        <v>39.270000000000003</v>
      </c>
      <c r="D1968" s="35">
        <f>VLOOKUP(A1968,'Medical Examinations'!A1966:M4308,3,FALSE)</f>
        <v>6.25</v>
      </c>
      <c r="E1968" s="35" t="str">
        <f>VLOOKUP(A1968,'Medical Examinations'!A1966:M4308,4,FALSE)</f>
        <v>No</v>
      </c>
      <c r="F1968" s="35" t="str">
        <f>VLOOKUP(A1968,'Medical Examinations'!A1966:M4308,5,FALSE)</f>
        <v>No</v>
      </c>
      <c r="G1968" s="35" t="str">
        <f>VLOOKUP(A1968,'Medical Examinations'!A1966:M4308,6,FALSE)</f>
        <v>No</v>
      </c>
      <c r="H1968" s="35">
        <f>VLOOKUP(A1968,'Medical Examinations'!$A$2:$M$2344,7,FALSE)</f>
        <v>0</v>
      </c>
      <c r="I1968" s="35" t="str">
        <f>VLOOKUP(A1968,'Medical Examinations'!A1966:M4308,8,FALSE)</f>
        <v>No</v>
      </c>
      <c r="J1968" s="35" t="str">
        <f>VLOOKUP(A1968,'Medical Examinations'!A1966:M4308,9,FALSE)</f>
        <v>OBESITY</v>
      </c>
      <c r="K1968" s="35" t="str">
        <f>VLOOKUP(A1968,'Medical Examinations'!A1966:M4308,10,FALSE)</f>
        <v>PREDIABETES</v>
      </c>
      <c r="L1968" s="47">
        <f>VLOOKUP(A1968,'Hospitalisation Details'!A967:M3309,12,FALSE)</f>
        <v>36425</v>
      </c>
      <c r="M1968" s="34">
        <f>VLOOKUP(A853,'Hospitalisation Details'!A851:M3193,6,FALSE)</f>
        <v>12600.46</v>
      </c>
      <c r="N1968" s="35" t="str">
        <f>VLOOKUP(A957,'Hospitalisation Details'!A955:M3297,7,FALSE)</f>
        <v>tier - 3</v>
      </c>
      <c r="O1968" s="35" t="str">
        <f>VLOOKUP(A969,'Hospitalisation Details'!A967:M3309,8,FALSE)</f>
        <v>tier - 1</v>
      </c>
      <c r="P1968" s="35" t="str">
        <f>VLOOKUP(A969,'Hospitalisation Details'!A967:M3309,9,FALSE)</f>
        <v>R1012</v>
      </c>
      <c r="Q1968" s="35">
        <f ca="1">VLOOKUP(A1968,'Hospitalisation Details'!A967:M3309,13,FALSE)</f>
        <v>25</v>
      </c>
      <c r="R1968" s="32"/>
    </row>
    <row r="1969" spans="1:18" ht="15.75" x14ac:dyDescent="0.25">
      <c r="A1969" s="43" t="s">
        <v>392</v>
      </c>
      <c r="B1969" s="35" t="str">
        <f>VLOOKUP(A1969,'Customer Names'!A1966:D4301,3,FALSE)</f>
        <v>Clifford</v>
      </c>
      <c r="C1969" s="35">
        <f>VLOOKUP(A1969,'Medical Examinations'!A1967:M4309,2,FALSE)</f>
        <v>32.49</v>
      </c>
      <c r="D1969" s="35">
        <f>VLOOKUP(A1969,'Medical Examinations'!A1967:M4309,3,FALSE)</f>
        <v>4</v>
      </c>
      <c r="E1969" s="35" t="str">
        <f>VLOOKUP(A1969,'Medical Examinations'!A1967:M4309,4,FALSE)</f>
        <v>yes</v>
      </c>
      <c r="F1969" s="35" t="str">
        <f>VLOOKUP(A1969,'Medical Examinations'!A1967:M4309,5,FALSE)</f>
        <v>No</v>
      </c>
      <c r="G1969" s="35" t="str">
        <f>VLOOKUP(A1969,'Medical Examinations'!A1967:M4309,6,FALSE)</f>
        <v>No</v>
      </c>
      <c r="H1969" s="35">
        <f>VLOOKUP(A1969,'Medical Examinations'!$A$2:$M$2344,7,FALSE)</f>
        <v>0</v>
      </c>
      <c r="I1969" s="35" t="str">
        <f>VLOOKUP(A1969,'Medical Examinations'!A1967:M4309,8,FALSE)</f>
        <v>No</v>
      </c>
      <c r="J1969" s="35" t="str">
        <f>VLOOKUP(A1969,'Medical Examinations'!A1967:M4309,9,FALSE)</f>
        <v>OBESITY</v>
      </c>
      <c r="K1969" s="35" t="str">
        <f>VLOOKUP(A1969,'Medical Examinations'!A1967:M4309,10,FALSE)</f>
        <v>NORMAL</v>
      </c>
      <c r="L1969" s="47">
        <f>VLOOKUP(A1969,'Hospitalisation Details'!A968:M3310,12,FALSE)</f>
        <v>35326</v>
      </c>
      <c r="M1969" s="34">
        <f>VLOOKUP(A854,'Hospitalisation Details'!A852:M3194,6,FALSE)</f>
        <v>12592.53</v>
      </c>
      <c r="N1969" s="35" t="str">
        <f>VLOOKUP(A958,'Hospitalisation Details'!A956:M3298,7,FALSE)</f>
        <v>tier - 3</v>
      </c>
      <c r="O1969" s="35" t="str">
        <f>VLOOKUP(A970,'Hospitalisation Details'!A968:M3310,8,FALSE)</f>
        <v>tier - 3</v>
      </c>
      <c r="P1969" s="35" t="str">
        <f>VLOOKUP(A970,'Hospitalisation Details'!A968:M3310,9,FALSE)</f>
        <v>R1012</v>
      </c>
      <c r="Q1969" s="35">
        <f ca="1">VLOOKUP(A1969,'Hospitalisation Details'!A968:M3310,13,FALSE)</f>
        <v>28</v>
      </c>
      <c r="R1969" s="32"/>
    </row>
    <row r="1970" spans="1:18" ht="15.75" x14ac:dyDescent="0.25">
      <c r="A1970" s="42" t="s">
        <v>391</v>
      </c>
      <c r="B1970" s="35" t="str">
        <f>VLOOKUP(A1970,'Customer Names'!A1967:D4302,3,FALSE)</f>
        <v>Petty</v>
      </c>
      <c r="C1970" s="35">
        <f>VLOOKUP(A1970,'Medical Examinations'!A1968:M4310,2,FALSE)</f>
        <v>23.7</v>
      </c>
      <c r="D1970" s="35">
        <f>VLOOKUP(A1970,'Medical Examinations'!A1968:M4310,3,FALSE)</f>
        <v>5.55</v>
      </c>
      <c r="E1970" s="35" t="str">
        <f>VLOOKUP(A1970,'Medical Examinations'!A1968:M4310,4,FALSE)</f>
        <v>yes</v>
      </c>
      <c r="F1970" s="35" t="str">
        <f>VLOOKUP(A1970,'Medical Examinations'!A1968:M4310,5,FALSE)</f>
        <v>No</v>
      </c>
      <c r="G1970" s="35" t="str">
        <f>VLOOKUP(A1970,'Medical Examinations'!A1968:M4310,6,FALSE)</f>
        <v>No</v>
      </c>
      <c r="H1970" s="35">
        <f>VLOOKUP(A1970,'Medical Examinations'!$A$2:$M$2344,7,FALSE)</f>
        <v>0</v>
      </c>
      <c r="I1970" s="35" t="str">
        <f>VLOOKUP(A1970,'Medical Examinations'!A1968:M4310,8,FALSE)</f>
        <v>No</v>
      </c>
      <c r="J1970" s="35" t="str">
        <f>VLOOKUP(A1970,'Medical Examinations'!A1968:M4310,9,FALSE)</f>
        <v>NORMAL WEIGHT</v>
      </c>
      <c r="K1970" s="35" t="str">
        <f>VLOOKUP(A1970,'Medical Examinations'!A1968:M4310,10,FALSE)</f>
        <v>NORMAL</v>
      </c>
      <c r="L1970" s="47">
        <f>VLOOKUP(A1970,'Hospitalisation Details'!A969:M3311,12,FALSE)</f>
        <v>35327</v>
      </c>
      <c r="M1970" s="34">
        <f>VLOOKUP(A855,'Hospitalisation Details'!A853:M3195,6,FALSE)</f>
        <v>12579.92</v>
      </c>
      <c r="N1970" s="35" t="str">
        <f>VLOOKUP(A959,'Hospitalisation Details'!A957:M3299,7,FALSE)</f>
        <v>tier - 3</v>
      </c>
      <c r="O1970" s="35" t="str">
        <f>VLOOKUP(A971,'Hospitalisation Details'!A969:M3311,8,FALSE)</f>
        <v>tier - 3</v>
      </c>
      <c r="P1970" s="35" t="str">
        <f>VLOOKUP(A971,'Hospitalisation Details'!A969:M3311,9,FALSE)</f>
        <v>R1021</v>
      </c>
      <c r="Q1970" s="35">
        <f ca="1">VLOOKUP(A1970,'Hospitalisation Details'!A969:M3311,13,FALSE)</f>
        <v>28</v>
      </c>
      <c r="R1970" s="32"/>
    </row>
    <row r="1971" spans="1:18" ht="15.75" x14ac:dyDescent="0.25">
      <c r="A1971" s="43" t="s">
        <v>390</v>
      </c>
      <c r="B1971" s="35" t="str">
        <f>VLOOKUP(A1971,'Customer Names'!A1968:D4303,3,FALSE)</f>
        <v>Sanford</v>
      </c>
      <c r="C1971" s="35">
        <f>VLOOKUP(A1971,'Medical Examinations'!A1969:M4311,2,FALSE)</f>
        <v>30.4</v>
      </c>
      <c r="D1971" s="35">
        <f>VLOOKUP(A1971,'Medical Examinations'!A1969:M4311,3,FALSE)</f>
        <v>5.95</v>
      </c>
      <c r="E1971" s="35" t="str">
        <f>VLOOKUP(A1971,'Medical Examinations'!A1969:M4311,4,FALSE)</f>
        <v>No</v>
      </c>
      <c r="F1971" s="35" t="str">
        <f>VLOOKUP(A1971,'Medical Examinations'!A1969:M4311,5,FALSE)</f>
        <v>yes</v>
      </c>
      <c r="G1971" s="35" t="str">
        <f>VLOOKUP(A1971,'Medical Examinations'!A1969:M4311,6,FALSE)</f>
        <v>No</v>
      </c>
      <c r="H1971" s="35">
        <f>VLOOKUP(A1971,'Medical Examinations'!$A$2:$M$2344,7,FALSE)</f>
        <v>1</v>
      </c>
      <c r="I1971" s="35" t="str">
        <f>VLOOKUP(A1971,'Medical Examinations'!A1969:M4311,8,FALSE)</f>
        <v>No</v>
      </c>
      <c r="J1971" s="35" t="str">
        <f>VLOOKUP(A1971,'Medical Examinations'!A1969:M4311,9,FALSE)</f>
        <v>OBESITY</v>
      </c>
      <c r="K1971" s="35" t="str">
        <f>VLOOKUP(A1971,'Medical Examinations'!A1969:M4311,10,FALSE)</f>
        <v>PREDIABETES</v>
      </c>
      <c r="L1971" s="47">
        <f>VLOOKUP(A1971,'Hospitalisation Details'!A970:M3312,12,FALSE)</f>
        <v>38164</v>
      </c>
      <c r="M1971" s="34">
        <f>VLOOKUP(A856,'Hospitalisation Details'!A854:M3196,6,FALSE)</f>
        <v>12574.05</v>
      </c>
      <c r="N1971" s="35" t="str">
        <f>VLOOKUP(A960,'Hospitalisation Details'!A958:M3300,7,FALSE)</f>
        <v>tier - 3</v>
      </c>
      <c r="O1971" s="35" t="str">
        <f>VLOOKUP(A972,'Hospitalisation Details'!A970:M3312,8,FALSE)</f>
        <v>tier - 1</v>
      </c>
      <c r="P1971" s="35" t="str">
        <f>VLOOKUP(A972,'Hospitalisation Details'!A970:M3312,9,FALSE)</f>
        <v>R1012</v>
      </c>
      <c r="Q1971" s="35">
        <f ca="1">VLOOKUP(A1971,'Hospitalisation Details'!A970:M3312,13,FALSE)</f>
        <v>20</v>
      </c>
      <c r="R1971" s="32"/>
    </row>
    <row r="1972" spans="1:18" ht="15.75" x14ac:dyDescent="0.25">
      <c r="A1972" s="42" t="s">
        <v>389</v>
      </c>
      <c r="B1972" s="35" t="str">
        <f>VLOOKUP(A1972,'Customer Names'!A1969:D4304,3,FALSE)</f>
        <v>Sprague</v>
      </c>
      <c r="C1972" s="35">
        <f>VLOOKUP(A1972,'Medical Examinations'!A1970:M4312,2,FALSE)</f>
        <v>38.94</v>
      </c>
      <c r="D1972" s="35">
        <f>VLOOKUP(A1972,'Medical Examinations'!A1970:M4312,3,FALSE)</f>
        <v>4.3600000000000003</v>
      </c>
      <c r="E1972" s="35" t="str">
        <f>VLOOKUP(A1972,'Medical Examinations'!A1970:M4312,4,FALSE)</f>
        <v>No</v>
      </c>
      <c r="F1972" s="35" t="str">
        <f>VLOOKUP(A1972,'Medical Examinations'!A1970:M4312,5,FALSE)</f>
        <v>No</v>
      </c>
      <c r="G1972" s="35" t="str">
        <f>VLOOKUP(A1972,'Medical Examinations'!A1970:M4312,6,FALSE)</f>
        <v>Yes</v>
      </c>
      <c r="H1972" s="35">
        <f>VLOOKUP(A1972,'Medical Examinations'!$A$2:$M$2344,7,FALSE)</f>
        <v>1</v>
      </c>
      <c r="I1972" s="35" t="str">
        <f>VLOOKUP(A1972,'Medical Examinations'!A1970:M4312,8,FALSE)</f>
        <v>No</v>
      </c>
      <c r="J1972" s="35" t="str">
        <f>VLOOKUP(A1972,'Medical Examinations'!A1970:M4312,9,FALSE)</f>
        <v>OBESITY</v>
      </c>
      <c r="K1972" s="35" t="str">
        <f>VLOOKUP(A1972,'Medical Examinations'!A1970:M4312,10,FALSE)</f>
        <v>NORMAL</v>
      </c>
      <c r="L1972" s="47">
        <f>VLOOKUP(A1972,'Hospitalisation Details'!A971:M3313,12,FALSE)</f>
        <v>34254</v>
      </c>
      <c r="M1972" s="34">
        <f>VLOOKUP(A857,'Hospitalisation Details'!A855:M3197,6,FALSE)</f>
        <v>12557.61</v>
      </c>
      <c r="N1972" s="35" t="str">
        <f>VLOOKUP(A961,'Hospitalisation Details'!A959:M3301,7,FALSE)</f>
        <v>tier - 3</v>
      </c>
      <c r="O1972" s="35" t="str">
        <f>VLOOKUP(A973,'Hospitalisation Details'!A971:M3313,8,FALSE)</f>
        <v>tier - 1</v>
      </c>
      <c r="P1972" s="35" t="str">
        <f>VLOOKUP(A973,'Hospitalisation Details'!A971:M3313,9,FALSE)</f>
        <v>R1021</v>
      </c>
      <c r="Q1972" s="35">
        <f ca="1">VLOOKUP(A1972,'Hospitalisation Details'!A971:M3313,13,FALSE)</f>
        <v>31</v>
      </c>
      <c r="R1972" s="32"/>
    </row>
    <row r="1973" spans="1:18" ht="15.75" x14ac:dyDescent="0.25">
      <c r="A1973" s="43" t="s">
        <v>388</v>
      </c>
      <c r="B1973" s="35" t="str">
        <f>VLOOKUP(A1973,'Customer Names'!A1970:D4305,3,FALSE)</f>
        <v>Lasseron</v>
      </c>
      <c r="C1973" s="35">
        <f>VLOOKUP(A1973,'Medical Examinations'!A1971:M4313,2,FALSE)</f>
        <v>31.02</v>
      </c>
      <c r="D1973" s="35">
        <f>VLOOKUP(A1973,'Medical Examinations'!A1971:M4313,3,FALSE)</f>
        <v>4.84</v>
      </c>
      <c r="E1973" s="35" t="str">
        <f>VLOOKUP(A1973,'Medical Examinations'!A1971:M4313,4,FALSE)</f>
        <v>No</v>
      </c>
      <c r="F1973" s="35" t="str">
        <f>VLOOKUP(A1973,'Medical Examinations'!A1971:M4313,5,FALSE)</f>
        <v>No</v>
      </c>
      <c r="G1973" s="35" t="str">
        <f>VLOOKUP(A1973,'Medical Examinations'!A1971:M4313,6,FALSE)</f>
        <v>Yes</v>
      </c>
      <c r="H1973" s="35">
        <f>VLOOKUP(A1973,'Medical Examinations'!$A$2:$M$2344,7,FALSE)</f>
        <v>1</v>
      </c>
      <c r="I1973" s="35" t="str">
        <f>VLOOKUP(A1973,'Medical Examinations'!A1971:M4313,8,FALSE)</f>
        <v>No</v>
      </c>
      <c r="J1973" s="35" t="str">
        <f>VLOOKUP(A1973,'Medical Examinations'!A1971:M4313,9,FALSE)</f>
        <v>OBESITY</v>
      </c>
      <c r="K1973" s="35" t="str">
        <f>VLOOKUP(A1973,'Medical Examinations'!A1971:M4313,10,FALSE)</f>
        <v>NORMAL</v>
      </c>
      <c r="L1973" s="47">
        <f>VLOOKUP(A1973,'Hospitalisation Details'!A972:M3314,12,FALSE)</f>
        <v>37831</v>
      </c>
      <c r="M1973" s="34">
        <f>VLOOKUP(A858,'Hospitalisation Details'!A856:M3198,6,FALSE)</f>
        <v>12523.6</v>
      </c>
      <c r="N1973" s="35" t="str">
        <f>VLOOKUP(A962,'Hospitalisation Details'!A960:M3302,7,FALSE)</f>
        <v>tier - 3</v>
      </c>
      <c r="O1973" s="35" t="str">
        <f>VLOOKUP(A974,'Hospitalisation Details'!A972:M3314,8,FALSE)</f>
        <v>tier - 2</v>
      </c>
      <c r="P1973" s="35" t="str">
        <f>VLOOKUP(A974,'Hospitalisation Details'!A972:M3314,9,FALSE)</f>
        <v>R1011</v>
      </c>
      <c r="Q1973" s="35">
        <f ca="1">VLOOKUP(A1973,'Hospitalisation Details'!A972:M3314,13,FALSE)</f>
        <v>21</v>
      </c>
      <c r="R1973" s="32"/>
    </row>
    <row r="1974" spans="1:18" ht="15.75" x14ac:dyDescent="0.25">
      <c r="A1974" s="42" t="s">
        <v>387</v>
      </c>
      <c r="B1974" s="35" t="str">
        <f>VLOOKUP(A1974,'Customer Names'!A1971:D4306,3,FALSE)</f>
        <v>Bushong</v>
      </c>
      <c r="C1974" s="35">
        <f>VLOOKUP(A1974,'Medical Examinations'!A1972:M4314,2,FALSE)</f>
        <v>17.5</v>
      </c>
      <c r="D1974" s="35">
        <f>VLOOKUP(A1974,'Medical Examinations'!A1972:M4314,3,FALSE)</f>
        <v>4.5599999999999996</v>
      </c>
      <c r="E1974" s="35" t="str">
        <f>VLOOKUP(A1974,'Medical Examinations'!A1972:M4314,4,FALSE)</f>
        <v>No</v>
      </c>
      <c r="F1974" s="35" t="str">
        <f>VLOOKUP(A1974,'Medical Examinations'!A1972:M4314,5,FALSE)</f>
        <v>No</v>
      </c>
      <c r="G1974" s="35" t="str">
        <f>VLOOKUP(A1974,'Medical Examinations'!A1972:M4314,6,FALSE)</f>
        <v>No</v>
      </c>
      <c r="H1974" s="35">
        <f>VLOOKUP(A1974,'Medical Examinations'!$A$2:$M$2344,7,FALSE)</f>
        <v>1</v>
      </c>
      <c r="I1974" s="35" t="str">
        <f>VLOOKUP(A1974,'Medical Examinations'!A1972:M4314,8,FALSE)</f>
        <v>No</v>
      </c>
      <c r="J1974" s="35" t="str">
        <f>VLOOKUP(A1974,'Medical Examinations'!A1972:M4314,9,FALSE)</f>
        <v>UNDERWEIGHT</v>
      </c>
      <c r="K1974" s="35" t="str">
        <f>VLOOKUP(A1974,'Medical Examinations'!A1972:M4314,10,FALSE)</f>
        <v>NORMAL</v>
      </c>
      <c r="L1974" s="47">
        <f>VLOOKUP(A1974,'Hospitalisation Details'!A973:M3315,12,FALSE)</f>
        <v>32034</v>
      </c>
      <c r="M1974" s="34">
        <f>VLOOKUP(A859,'Hospitalisation Details'!A857:M3199,6,FALSE)</f>
        <v>12499.88</v>
      </c>
      <c r="N1974" s="35" t="str">
        <f>VLOOKUP(A963,'Hospitalisation Details'!A961:M3303,7,FALSE)</f>
        <v>tier - 3</v>
      </c>
      <c r="O1974" s="35" t="str">
        <f>VLOOKUP(A975,'Hospitalisation Details'!A973:M3315,8,FALSE)</f>
        <v>tier - 3</v>
      </c>
      <c r="P1974" s="35" t="str">
        <f>VLOOKUP(A975,'Hospitalisation Details'!A973:M3315,9,FALSE)</f>
        <v>R1024</v>
      </c>
      <c r="Q1974" s="35">
        <f ca="1">VLOOKUP(A1974,'Hospitalisation Details'!A973:M3315,13,FALSE)</f>
        <v>37</v>
      </c>
      <c r="R1974" s="32"/>
    </row>
    <row r="1975" spans="1:18" ht="15.75" x14ac:dyDescent="0.25">
      <c r="A1975" s="43" t="s">
        <v>386</v>
      </c>
      <c r="B1975" s="35" t="str">
        <f>VLOOKUP(A1975,'Customer Names'!A1972:D4307,3,FALSE)</f>
        <v>Dennison</v>
      </c>
      <c r="C1975" s="35">
        <f>VLOOKUP(A1975,'Medical Examinations'!A1973:M4315,2,FALSE)</f>
        <v>34.799999999999997</v>
      </c>
      <c r="D1975" s="35">
        <f>VLOOKUP(A1975,'Medical Examinations'!A1973:M4315,3,FALSE)</f>
        <v>4.42</v>
      </c>
      <c r="E1975" s="35" t="str">
        <f>VLOOKUP(A1975,'Medical Examinations'!A1973:M4315,4,FALSE)</f>
        <v>yes</v>
      </c>
      <c r="F1975" s="35" t="str">
        <f>VLOOKUP(A1975,'Medical Examinations'!A1973:M4315,5,FALSE)</f>
        <v>yes</v>
      </c>
      <c r="G1975" s="35" t="str">
        <f>VLOOKUP(A1975,'Medical Examinations'!A1973:M4315,6,FALSE)</f>
        <v>No</v>
      </c>
      <c r="H1975" s="35">
        <f>VLOOKUP(A1975,'Medical Examinations'!$A$2:$M$2344,7,FALSE)</f>
        <v>2</v>
      </c>
      <c r="I1975" s="35" t="str">
        <f>VLOOKUP(A1975,'Medical Examinations'!A1973:M4315,8,FALSE)</f>
        <v>No</v>
      </c>
      <c r="J1975" s="35" t="str">
        <f>VLOOKUP(A1975,'Medical Examinations'!A1973:M4315,9,FALSE)</f>
        <v>OBESITY</v>
      </c>
      <c r="K1975" s="35" t="str">
        <f>VLOOKUP(A1975,'Medical Examinations'!A1973:M4315,10,FALSE)</f>
        <v>NORMAL</v>
      </c>
      <c r="L1975" s="47">
        <f>VLOOKUP(A1975,'Hospitalisation Details'!A974:M3316,12,FALSE)</f>
        <v>36697</v>
      </c>
      <c r="M1975" s="34">
        <f>VLOOKUP(A860,'Hospitalisation Details'!A858:M3200,6,FALSE)</f>
        <v>12495.29</v>
      </c>
      <c r="N1975" s="35" t="str">
        <f>VLOOKUP(A964,'Hospitalisation Details'!A962:M3304,7,FALSE)</f>
        <v>tier - 3</v>
      </c>
      <c r="O1975" s="35" t="str">
        <f>VLOOKUP(A976,'Hospitalisation Details'!A974:M3316,8,FALSE)</f>
        <v>tier - 1</v>
      </c>
      <c r="P1975" s="35" t="str">
        <f>VLOOKUP(A976,'Hospitalisation Details'!A974:M3316,9,FALSE)</f>
        <v>R1018</v>
      </c>
      <c r="Q1975" s="35">
        <f ca="1">VLOOKUP(A1975,'Hospitalisation Details'!A974:M3316,13,FALSE)</f>
        <v>24</v>
      </c>
      <c r="R1975" s="32"/>
    </row>
    <row r="1976" spans="1:18" ht="15.75" x14ac:dyDescent="0.25">
      <c r="A1976" s="42" t="s">
        <v>385</v>
      </c>
      <c r="B1976" s="35" t="str">
        <f>VLOOKUP(A1976,'Customer Names'!A1973:D4308,3,FALSE)</f>
        <v>Lira</v>
      </c>
      <c r="C1976" s="35">
        <f>VLOOKUP(A1976,'Medical Examinations'!A1974:M4316,2,FALSE)</f>
        <v>17.3</v>
      </c>
      <c r="D1976" s="35">
        <f>VLOOKUP(A1976,'Medical Examinations'!A1974:M4316,3,FALSE)</f>
        <v>7.66</v>
      </c>
      <c r="E1976" s="35" t="str">
        <f>VLOOKUP(A1976,'Medical Examinations'!A1974:M4316,4,FALSE)</f>
        <v>yes</v>
      </c>
      <c r="F1976" s="35" t="str">
        <f>VLOOKUP(A1976,'Medical Examinations'!A1974:M4316,5,FALSE)</f>
        <v>No</v>
      </c>
      <c r="G1976" s="35" t="str">
        <f>VLOOKUP(A1976,'Medical Examinations'!A1974:M4316,6,FALSE)</f>
        <v>No</v>
      </c>
      <c r="H1976" s="35">
        <f>VLOOKUP(A1976,'Medical Examinations'!$A$2:$M$2344,7,FALSE)</f>
        <v>1</v>
      </c>
      <c r="I1976" s="35" t="str">
        <f>VLOOKUP(A1976,'Medical Examinations'!A1974:M4316,8,FALSE)</f>
        <v>No</v>
      </c>
      <c r="J1976" s="35" t="str">
        <f>VLOOKUP(A1976,'Medical Examinations'!A1974:M4316,9,FALSE)</f>
        <v>UNDERWEIGHT</v>
      </c>
      <c r="K1976" s="35" t="str">
        <f>VLOOKUP(A1976,'Medical Examinations'!A1974:M4316,10,FALSE)</f>
        <v>DIABETES</v>
      </c>
      <c r="L1976" s="47">
        <f>VLOOKUP(A1976,'Hospitalisation Details'!A975:M3317,12,FALSE)</f>
        <v>31651</v>
      </c>
      <c r="M1976" s="34">
        <f>VLOOKUP(A861,'Hospitalisation Details'!A859:M3201,6,FALSE)</f>
        <v>12485.8</v>
      </c>
      <c r="N1976" s="35" t="str">
        <f>VLOOKUP(A965,'Hospitalisation Details'!A963:M3305,7,FALSE)</f>
        <v>tier - 3</v>
      </c>
      <c r="O1976" s="35" t="str">
        <f>VLOOKUP(A977,'Hospitalisation Details'!A975:M3317,8,FALSE)</f>
        <v>tier - 2</v>
      </c>
      <c r="P1976" s="35" t="str">
        <f>VLOOKUP(A977,'Hospitalisation Details'!A975:M3317,9,FALSE)</f>
        <v>R1026</v>
      </c>
      <c r="Q1976" s="35">
        <f ca="1">VLOOKUP(A1976,'Hospitalisation Details'!A975:M3317,13,FALSE)</f>
        <v>38</v>
      </c>
      <c r="R1976" s="32"/>
    </row>
    <row r="1977" spans="1:18" ht="15.75" x14ac:dyDescent="0.25">
      <c r="A1977" s="43" t="s">
        <v>384</v>
      </c>
      <c r="B1977" s="35" t="str">
        <f>VLOOKUP(A1977,'Customer Names'!A1974:D4309,3,FALSE)</f>
        <v>Nahigian</v>
      </c>
      <c r="C1977" s="35">
        <f>VLOOKUP(A1977,'Medical Examinations'!A1975:M4317,2,FALSE)</f>
        <v>32.25</v>
      </c>
      <c r="D1977" s="35">
        <f>VLOOKUP(A1977,'Medical Examinations'!A1975:M4317,3,FALSE)</f>
        <v>5.2</v>
      </c>
      <c r="E1977" s="35" t="str">
        <f>VLOOKUP(A1977,'Medical Examinations'!A1975:M4317,4,FALSE)</f>
        <v>yes</v>
      </c>
      <c r="F1977" s="35" t="str">
        <f>VLOOKUP(A1977,'Medical Examinations'!A1975:M4317,5,FALSE)</f>
        <v>No</v>
      </c>
      <c r="G1977" s="35" t="str">
        <f>VLOOKUP(A1977,'Medical Examinations'!A1975:M4317,6,FALSE)</f>
        <v>No</v>
      </c>
      <c r="H1977" s="35">
        <f>VLOOKUP(A1977,'Medical Examinations'!$A$2:$M$2344,7,FALSE)</f>
        <v>0</v>
      </c>
      <c r="I1977" s="35" t="str">
        <f>VLOOKUP(A1977,'Medical Examinations'!A1975:M4317,8,FALSE)</f>
        <v>No</v>
      </c>
      <c r="J1977" s="35" t="str">
        <f>VLOOKUP(A1977,'Medical Examinations'!A1975:M4317,9,FALSE)</f>
        <v>OBESITY</v>
      </c>
      <c r="K1977" s="35" t="str">
        <f>VLOOKUP(A1977,'Medical Examinations'!A1975:M4317,10,FALSE)</f>
        <v>NORMAL</v>
      </c>
      <c r="L1977" s="47">
        <f>VLOOKUP(A1977,'Hospitalisation Details'!A976:M3318,12,FALSE)</f>
        <v>37251</v>
      </c>
      <c r="M1977" s="34">
        <f>VLOOKUP(A862,'Hospitalisation Details'!A860:M3202,6,FALSE)</f>
        <v>12479.71</v>
      </c>
      <c r="N1977" s="35" t="str">
        <f>VLOOKUP(A966,'Hospitalisation Details'!A964:M3306,7,FALSE)</f>
        <v>tier - 3</v>
      </c>
      <c r="O1977" s="35" t="str">
        <f>VLOOKUP(A978,'Hospitalisation Details'!A976:M3318,8,FALSE)</f>
        <v>tier - 2</v>
      </c>
      <c r="P1977" s="35" t="str">
        <f>VLOOKUP(A978,'Hospitalisation Details'!A976:M3318,9,FALSE)</f>
        <v>R1013</v>
      </c>
      <c r="Q1977" s="35">
        <f ca="1">VLOOKUP(A1977,'Hospitalisation Details'!A976:M3318,13,FALSE)</f>
        <v>23</v>
      </c>
      <c r="R1977" s="32"/>
    </row>
    <row r="1978" spans="1:18" ht="15.75" x14ac:dyDescent="0.25">
      <c r="A1978" s="42" t="s">
        <v>383</v>
      </c>
      <c r="B1978" s="35" t="str">
        <f>VLOOKUP(A1978,'Customer Names'!A1975:D4310,3,FALSE)</f>
        <v>Cackett</v>
      </c>
      <c r="C1978" s="35">
        <f>VLOOKUP(A1978,'Medical Examinations'!A1976:M4318,2,FALSE)</f>
        <v>42.4</v>
      </c>
      <c r="D1978" s="35">
        <f>VLOOKUP(A1978,'Medical Examinations'!A1976:M4318,3,FALSE)</f>
        <v>5.53</v>
      </c>
      <c r="E1978" s="35" t="str">
        <f>VLOOKUP(A1978,'Medical Examinations'!A1976:M4318,4,FALSE)</f>
        <v>yes</v>
      </c>
      <c r="F1978" s="35" t="str">
        <f>VLOOKUP(A1978,'Medical Examinations'!A1976:M4318,5,FALSE)</f>
        <v>No</v>
      </c>
      <c r="G1978" s="35" t="str">
        <f>VLOOKUP(A1978,'Medical Examinations'!A1976:M4318,6,FALSE)</f>
        <v>No</v>
      </c>
      <c r="H1978" s="35">
        <f>VLOOKUP(A1978,'Medical Examinations'!$A$2:$M$2344,7,FALSE)</f>
        <v>0</v>
      </c>
      <c r="I1978" s="35" t="str">
        <f>VLOOKUP(A1978,'Medical Examinations'!A1976:M4318,8,FALSE)</f>
        <v>No</v>
      </c>
      <c r="J1978" s="35" t="str">
        <f>VLOOKUP(A1978,'Medical Examinations'!A1976:M4318,9,FALSE)</f>
        <v>OBESITY</v>
      </c>
      <c r="K1978" s="35" t="str">
        <f>VLOOKUP(A1978,'Medical Examinations'!A1976:M4318,10,FALSE)</f>
        <v>NORMAL</v>
      </c>
      <c r="L1978" s="47">
        <f>VLOOKUP(A1978,'Hospitalisation Details'!A977:M3319,12,FALSE)</f>
        <v>35418</v>
      </c>
      <c r="M1978" s="34">
        <f>VLOOKUP(A863,'Hospitalisation Details'!A861:M3203,6,FALSE)</f>
        <v>12475.35</v>
      </c>
      <c r="N1978" s="35" t="str">
        <f>VLOOKUP(A967,'Hospitalisation Details'!A965:M3307,7,FALSE)</f>
        <v>tier - 3</v>
      </c>
      <c r="O1978" s="35" t="str">
        <f>VLOOKUP(A979,'Hospitalisation Details'!A977:M3319,8,FALSE)</f>
        <v>tier - 2</v>
      </c>
      <c r="P1978" s="35" t="str">
        <f>VLOOKUP(A979,'Hospitalisation Details'!A977:M3319,9,FALSE)</f>
        <v>R1025</v>
      </c>
      <c r="Q1978" s="35">
        <f ca="1">VLOOKUP(A1978,'Hospitalisation Details'!A977:M3319,13,FALSE)</f>
        <v>28</v>
      </c>
      <c r="R1978" s="32"/>
    </row>
    <row r="1979" spans="1:18" ht="15.75" x14ac:dyDescent="0.25">
      <c r="A1979" s="43" t="s">
        <v>382</v>
      </c>
      <c r="B1979" s="35" t="str">
        <f>VLOOKUP(A1979,'Customer Names'!A1976:D4311,3,FALSE)</f>
        <v>Hunter-Galvan</v>
      </c>
      <c r="C1979" s="35">
        <f>VLOOKUP(A1979,'Medical Examinations'!A1977:M4319,2,FALSE)</f>
        <v>38.664999999999999</v>
      </c>
      <c r="D1979" s="35">
        <f>VLOOKUP(A1979,'Medical Examinations'!A1977:M4319,3,FALSE)</f>
        <v>4.8600000000000003</v>
      </c>
      <c r="E1979" s="35" t="str">
        <f>VLOOKUP(A1979,'Medical Examinations'!A1977:M4319,4,FALSE)</f>
        <v>No</v>
      </c>
      <c r="F1979" s="35" t="str">
        <f>VLOOKUP(A1979,'Medical Examinations'!A1977:M4319,5,FALSE)</f>
        <v>yes</v>
      </c>
      <c r="G1979" s="35" t="str">
        <f>VLOOKUP(A1979,'Medical Examinations'!A1977:M4319,6,FALSE)</f>
        <v>No</v>
      </c>
      <c r="H1979" s="35">
        <f>VLOOKUP(A1979,'Medical Examinations'!$A$2:$M$2344,7,FALSE)</f>
        <v>1</v>
      </c>
      <c r="I1979" s="35" t="str">
        <f>VLOOKUP(A1979,'Medical Examinations'!A1977:M4319,8,FALSE)</f>
        <v>No</v>
      </c>
      <c r="J1979" s="35" t="str">
        <f>VLOOKUP(A1979,'Medical Examinations'!A1977:M4319,9,FALSE)</f>
        <v>OBESITY</v>
      </c>
      <c r="K1979" s="35" t="str">
        <f>VLOOKUP(A1979,'Medical Examinations'!A1977:M4319,10,FALSE)</f>
        <v>NORMAL</v>
      </c>
      <c r="L1979" s="47">
        <f>VLOOKUP(A1979,'Hospitalisation Details'!A978:M3320,12,FALSE)</f>
        <v>38184</v>
      </c>
      <c r="M1979" s="34">
        <f>VLOOKUP(A864,'Hospitalisation Details'!A862:M3204,6,FALSE)</f>
        <v>12452.25</v>
      </c>
      <c r="N1979" s="35" t="str">
        <f>VLOOKUP(A968,'Hospitalisation Details'!A966:M3308,7,FALSE)</f>
        <v>tier - 3</v>
      </c>
      <c r="O1979" s="35" t="str">
        <f>VLOOKUP(A980,'Hospitalisation Details'!A978:M3320,8,FALSE)</f>
        <v>tier - 1</v>
      </c>
      <c r="P1979" s="35" t="str">
        <f>VLOOKUP(A980,'Hospitalisation Details'!A978:M3320,9,FALSE)</f>
        <v>R1026</v>
      </c>
      <c r="Q1979" s="35">
        <f ca="1">VLOOKUP(A1979,'Hospitalisation Details'!A978:M3320,13,FALSE)</f>
        <v>20</v>
      </c>
      <c r="R1979" s="32"/>
    </row>
    <row r="1980" spans="1:18" ht="15.75" x14ac:dyDescent="0.25">
      <c r="A1980" s="42" t="s">
        <v>381</v>
      </c>
      <c r="B1980" s="35" t="str">
        <f>VLOOKUP(A1980,'Customer Names'!A1977:D4312,3,FALSE)</f>
        <v>Pierret</v>
      </c>
      <c r="C1980" s="35">
        <f>VLOOKUP(A1980,'Medical Examinations'!A1978:M4320,2,FALSE)</f>
        <v>29.92</v>
      </c>
      <c r="D1980" s="35">
        <f>VLOOKUP(A1980,'Medical Examinations'!A1978:M4320,3,FALSE)</f>
        <v>5.49</v>
      </c>
      <c r="E1980" s="35" t="str">
        <f>VLOOKUP(A1980,'Medical Examinations'!A1978:M4320,4,FALSE)</f>
        <v>yes</v>
      </c>
      <c r="F1980" s="35" t="str">
        <f>VLOOKUP(A1980,'Medical Examinations'!A1978:M4320,5,FALSE)</f>
        <v>No</v>
      </c>
      <c r="G1980" s="35" t="str">
        <f>VLOOKUP(A1980,'Medical Examinations'!A1978:M4320,6,FALSE)</f>
        <v>No</v>
      </c>
      <c r="H1980" s="35">
        <f>VLOOKUP(A1980,'Medical Examinations'!$A$2:$M$2344,7,FALSE)</f>
        <v>0</v>
      </c>
      <c r="I1980" s="35" t="str">
        <f>VLOOKUP(A1980,'Medical Examinations'!A1978:M4320,8,FALSE)</f>
        <v>No</v>
      </c>
      <c r="J1980" s="35" t="str">
        <f>VLOOKUP(A1980,'Medical Examinations'!A1978:M4320,9,FALSE)</f>
        <v>OVERWEIGHT</v>
      </c>
      <c r="K1980" s="35" t="str">
        <f>VLOOKUP(A1980,'Medical Examinations'!A1978:M4320,10,FALSE)</f>
        <v>NORMAL</v>
      </c>
      <c r="L1980" s="47">
        <f>VLOOKUP(A1980,'Hospitalisation Details'!A979:M3321,12,FALSE)</f>
        <v>35365</v>
      </c>
      <c r="M1980" s="34">
        <f>VLOOKUP(A865,'Hospitalisation Details'!A863:M3205,6,FALSE)</f>
        <v>12430.95</v>
      </c>
      <c r="N1980" s="35" t="str">
        <f>VLOOKUP(A969,'Hospitalisation Details'!A967:M3309,7,FALSE)</f>
        <v>tier - 3</v>
      </c>
      <c r="O1980" s="35" t="str">
        <f>VLOOKUP(A981,'Hospitalisation Details'!A979:M3321,8,FALSE)</f>
        <v>tier - 2</v>
      </c>
      <c r="P1980" s="35" t="str">
        <f>VLOOKUP(A981,'Hospitalisation Details'!A979:M3321,9,FALSE)</f>
        <v>R1011</v>
      </c>
      <c r="Q1980" s="35">
        <f ca="1">VLOOKUP(A1980,'Hospitalisation Details'!A979:M3321,13,FALSE)</f>
        <v>28</v>
      </c>
      <c r="R1980" s="32"/>
    </row>
    <row r="1981" spans="1:18" ht="15.75" x14ac:dyDescent="0.25">
      <c r="A1981" s="43" t="s">
        <v>380</v>
      </c>
      <c r="B1981" s="35" t="str">
        <f>VLOOKUP(A1981,'Customer Names'!A1978:D4313,3,FALSE)</f>
        <v>White</v>
      </c>
      <c r="C1981" s="35">
        <f>VLOOKUP(A1981,'Medical Examinations'!A1979:M4321,2,FALSE)</f>
        <v>29.48</v>
      </c>
      <c r="D1981" s="35">
        <f>VLOOKUP(A1981,'Medical Examinations'!A1979:M4321,3,FALSE)</f>
        <v>4.09</v>
      </c>
      <c r="E1981" s="35" t="str">
        <f>VLOOKUP(A1981,'Medical Examinations'!A1979:M4321,4,FALSE)</f>
        <v>yes</v>
      </c>
      <c r="F1981" s="35" t="str">
        <f>VLOOKUP(A1981,'Medical Examinations'!A1979:M4321,5,FALSE)</f>
        <v>No</v>
      </c>
      <c r="G1981" s="35" t="str">
        <f>VLOOKUP(A1981,'Medical Examinations'!A1979:M4321,6,FALSE)</f>
        <v>No</v>
      </c>
      <c r="H1981" s="35">
        <f>VLOOKUP(A1981,'Medical Examinations'!$A$2:$M$2344,7,FALSE)</f>
        <v>0</v>
      </c>
      <c r="I1981" s="35" t="str">
        <f>VLOOKUP(A1981,'Medical Examinations'!A1979:M4321,8,FALSE)</f>
        <v>No</v>
      </c>
      <c r="J1981" s="35" t="str">
        <f>VLOOKUP(A1981,'Medical Examinations'!A1979:M4321,9,FALSE)</f>
        <v>OVERWEIGHT</v>
      </c>
      <c r="K1981" s="35" t="str">
        <f>VLOOKUP(A1981,'Medical Examinations'!A1979:M4321,10,FALSE)</f>
        <v>NORMAL</v>
      </c>
      <c r="L1981" s="47">
        <f>VLOOKUP(A1981,'Hospitalisation Details'!A980:M3322,12,FALSE)</f>
        <v>35287</v>
      </c>
      <c r="M1981" s="34">
        <f>VLOOKUP(A866,'Hospitalisation Details'!A864:M3206,6,FALSE)</f>
        <v>12408.29</v>
      </c>
      <c r="N1981" s="35" t="str">
        <f>VLOOKUP(A970,'Hospitalisation Details'!A968:M3310,7,FALSE)</f>
        <v>tier - 3</v>
      </c>
      <c r="O1981" s="35" t="str">
        <f>VLOOKUP(A982,'Hospitalisation Details'!A980:M3322,8,FALSE)</f>
        <v>tier - 1</v>
      </c>
      <c r="P1981" s="35" t="str">
        <f>VLOOKUP(A982,'Hospitalisation Details'!A980:M3322,9,FALSE)</f>
        <v>R1013</v>
      </c>
      <c r="Q1981" s="35">
        <f ca="1">VLOOKUP(A1981,'Hospitalisation Details'!A980:M3322,13,FALSE)</f>
        <v>28</v>
      </c>
      <c r="R1981" s="32"/>
    </row>
    <row r="1982" spans="1:18" ht="15.75" x14ac:dyDescent="0.25">
      <c r="A1982" s="42" t="s">
        <v>379</v>
      </c>
      <c r="B1982" s="35" t="str">
        <f>VLOOKUP(A1982,'Customer Names'!A1979:D4314,3,FALSE)</f>
        <v>O'Neil</v>
      </c>
      <c r="C1982" s="35">
        <f>VLOOKUP(A1982,'Medical Examinations'!A1980:M4322,2,FALSE)</f>
        <v>28.785</v>
      </c>
      <c r="D1982" s="35">
        <f>VLOOKUP(A1982,'Medical Examinations'!A1980:M4322,3,FALSE)</f>
        <v>4.3099999999999996</v>
      </c>
      <c r="E1982" s="35" t="str">
        <f>VLOOKUP(A1982,'Medical Examinations'!A1980:M4322,4,FALSE)</f>
        <v>yes</v>
      </c>
      <c r="F1982" s="35" t="str">
        <f>VLOOKUP(A1982,'Medical Examinations'!A1980:M4322,5,FALSE)</f>
        <v>No</v>
      </c>
      <c r="G1982" s="35" t="str">
        <f>VLOOKUP(A1982,'Medical Examinations'!A1980:M4322,6,FALSE)</f>
        <v>No</v>
      </c>
      <c r="H1982" s="35">
        <f>VLOOKUP(A1982,'Medical Examinations'!$A$2:$M$2344,7,FALSE)</f>
        <v>0</v>
      </c>
      <c r="I1982" s="35" t="str">
        <f>VLOOKUP(A1982,'Medical Examinations'!A1980:M4322,8,FALSE)</f>
        <v>No</v>
      </c>
      <c r="J1982" s="35" t="str">
        <f>VLOOKUP(A1982,'Medical Examinations'!A1980:M4322,9,FALSE)</f>
        <v>OVERWEIGHT</v>
      </c>
      <c r="K1982" s="35" t="str">
        <f>VLOOKUP(A1982,'Medical Examinations'!A1980:M4322,10,FALSE)</f>
        <v>NORMAL</v>
      </c>
      <c r="L1982" s="47">
        <f>VLOOKUP(A1982,'Hospitalisation Details'!A981:M3323,12,FALSE)</f>
        <v>35382</v>
      </c>
      <c r="M1982" s="34">
        <f>VLOOKUP(A867,'Hospitalisation Details'!A865:M3207,6,FALSE)</f>
        <v>12407.3</v>
      </c>
      <c r="N1982" s="35" t="str">
        <f>VLOOKUP(A971,'Hospitalisation Details'!A969:M3311,7,FALSE)</f>
        <v>tier - 3</v>
      </c>
      <c r="O1982" s="35" t="str">
        <f>VLOOKUP(A983,'Hospitalisation Details'!A981:M3323,8,FALSE)</f>
        <v>tier - 1</v>
      </c>
      <c r="P1982" s="35" t="str">
        <f>VLOOKUP(A983,'Hospitalisation Details'!A981:M3323,9,FALSE)</f>
        <v>R1011</v>
      </c>
      <c r="Q1982" s="35">
        <f ca="1">VLOOKUP(A1982,'Hospitalisation Details'!A981:M3323,13,FALSE)</f>
        <v>28</v>
      </c>
      <c r="R1982" s="32"/>
    </row>
    <row r="1983" spans="1:18" ht="15.75" x14ac:dyDescent="0.25">
      <c r="A1983" s="43" t="s">
        <v>378</v>
      </c>
      <c r="B1983" s="35" t="str">
        <f>VLOOKUP(A1983,'Customer Names'!A1980:D4315,3,FALSE)</f>
        <v>Leitz</v>
      </c>
      <c r="C1983" s="35">
        <f>VLOOKUP(A1983,'Medical Examinations'!A1981:M4323,2,FALSE)</f>
        <v>19.8</v>
      </c>
      <c r="D1983" s="35">
        <f>VLOOKUP(A1983,'Medical Examinations'!A1981:M4323,3,FALSE)</f>
        <v>4</v>
      </c>
      <c r="E1983" s="35" t="str">
        <f>VLOOKUP(A1983,'Medical Examinations'!A1981:M4323,4,FALSE)</f>
        <v>yes</v>
      </c>
      <c r="F1983" s="35" t="str">
        <f>VLOOKUP(A1983,'Medical Examinations'!A1981:M4323,5,FALSE)</f>
        <v>No</v>
      </c>
      <c r="G1983" s="35" t="str">
        <f>VLOOKUP(A1983,'Medical Examinations'!A1981:M4323,6,FALSE)</f>
        <v>No</v>
      </c>
      <c r="H1983" s="35">
        <f>VLOOKUP(A1983,'Medical Examinations'!$A$2:$M$2344,7,FALSE)</f>
        <v>0</v>
      </c>
      <c r="I1983" s="35" t="str">
        <f>VLOOKUP(A1983,'Medical Examinations'!A1981:M4323,8,FALSE)</f>
        <v>No</v>
      </c>
      <c r="J1983" s="35" t="str">
        <f>VLOOKUP(A1983,'Medical Examinations'!A1981:M4323,9,FALSE)</f>
        <v>NORMAL WEIGHT</v>
      </c>
      <c r="K1983" s="35" t="str">
        <f>VLOOKUP(A1983,'Medical Examinations'!A1981:M4323,10,FALSE)</f>
        <v>NORMAL</v>
      </c>
      <c r="L1983" s="47">
        <f>VLOOKUP(A1983,'Hospitalisation Details'!A982:M3324,12,FALSE)</f>
        <v>35413</v>
      </c>
      <c r="M1983" s="34">
        <f>VLOOKUP(A868,'Hospitalisation Details'!A866:M3208,6,FALSE)</f>
        <v>12404.88</v>
      </c>
      <c r="N1983" s="35" t="str">
        <f>VLOOKUP(A972,'Hospitalisation Details'!A970:M3312,7,FALSE)</f>
        <v>tier - 3</v>
      </c>
      <c r="O1983" s="35" t="str">
        <f>VLOOKUP(A984,'Hospitalisation Details'!A982:M3324,8,FALSE)</f>
        <v>tier - 3</v>
      </c>
      <c r="P1983" s="35" t="str">
        <f>VLOOKUP(A984,'Hospitalisation Details'!A982:M3324,9,FALSE)</f>
        <v>R1012</v>
      </c>
      <c r="Q1983" s="35">
        <f ca="1">VLOOKUP(A1983,'Hospitalisation Details'!A982:M3324,13,FALSE)</f>
        <v>28</v>
      </c>
      <c r="R1983" s="32"/>
    </row>
    <row r="1984" spans="1:18" ht="15.75" x14ac:dyDescent="0.25">
      <c r="A1984" s="42" t="s">
        <v>377</v>
      </c>
      <c r="B1984" s="35" t="str">
        <f>VLOOKUP(A1984,'Customer Names'!A1981:D4316,3,FALSE)</f>
        <v>Durfee</v>
      </c>
      <c r="C1984" s="35">
        <f>VLOOKUP(A1984,'Medical Examinations'!A1982:M4324,2,FALSE)</f>
        <v>35.53</v>
      </c>
      <c r="D1984" s="35">
        <f>VLOOKUP(A1984,'Medical Examinations'!A1982:M4324,3,FALSE)</f>
        <v>4.68</v>
      </c>
      <c r="E1984" s="35" t="str">
        <f>VLOOKUP(A1984,'Medical Examinations'!A1982:M4324,4,FALSE)</f>
        <v>No</v>
      </c>
      <c r="F1984" s="35" t="str">
        <f>VLOOKUP(A1984,'Medical Examinations'!A1982:M4324,5,FALSE)</f>
        <v>No</v>
      </c>
      <c r="G1984" s="35" t="str">
        <f>VLOOKUP(A1984,'Medical Examinations'!A1982:M4324,6,FALSE)</f>
        <v>Yes</v>
      </c>
      <c r="H1984" s="35">
        <f>VLOOKUP(A1984,'Medical Examinations'!$A$2:$M$2344,7,FALSE)</f>
        <v>1</v>
      </c>
      <c r="I1984" s="35" t="str">
        <f>VLOOKUP(A1984,'Medical Examinations'!A1982:M4324,8,FALSE)</f>
        <v>No</v>
      </c>
      <c r="J1984" s="35" t="str">
        <f>VLOOKUP(A1984,'Medical Examinations'!A1982:M4324,9,FALSE)</f>
        <v>OBESITY</v>
      </c>
      <c r="K1984" s="35" t="str">
        <f>VLOOKUP(A1984,'Medical Examinations'!A1982:M4324,10,FALSE)</f>
        <v>NORMAL</v>
      </c>
      <c r="L1984" s="47">
        <f>VLOOKUP(A1984,'Hospitalisation Details'!A983:M3325,12,FALSE)</f>
        <v>34249</v>
      </c>
      <c r="M1984" s="34">
        <f>VLOOKUP(A869,'Hospitalisation Details'!A867:M3209,6,FALSE)</f>
        <v>12369.89</v>
      </c>
      <c r="N1984" s="35" t="str">
        <f>VLOOKUP(A973,'Hospitalisation Details'!A971:M3313,7,FALSE)</f>
        <v>tier - 3</v>
      </c>
      <c r="O1984" s="35" t="str">
        <f>VLOOKUP(A985,'Hospitalisation Details'!A983:M3325,8,FALSE)</f>
        <v>tier - 1</v>
      </c>
      <c r="P1984" s="35" t="str">
        <f>VLOOKUP(A985,'Hospitalisation Details'!A983:M3325,9,FALSE)</f>
        <v>R1012</v>
      </c>
      <c r="Q1984" s="35">
        <f ca="1">VLOOKUP(A1984,'Hospitalisation Details'!A983:M3325,13,FALSE)</f>
        <v>31</v>
      </c>
      <c r="R1984" s="32"/>
    </row>
    <row r="1985" spans="1:18" ht="15.75" x14ac:dyDescent="0.25">
      <c r="A1985" s="43" t="s">
        <v>376</v>
      </c>
      <c r="B1985" s="35" t="str">
        <f>VLOOKUP(A1985,'Customer Names'!A1982:D4317,3,FALSE)</f>
        <v>Maylone</v>
      </c>
      <c r="C1985" s="35">
        <f>VLOOKUP(A1985,'Medical Examinations'!A1983:M4325,2,FALSE)</f>
        <v>21.47</v>
      </c>
      <c r="D1985" s="35">
        <f>VLOOKUP(A1985,'Medical Examinations'!A1983:M4325,3,FALSE)</f>
        <v>4.0199999999999996</v>
      </c>
      <c r="E1985" s="35" t="str">
        <f>VLOOKUP(A1985,'Medical Examinations'!A1983:M4325,4,FALSE)</f>
        <v>yes</v>
      </c>
      <c r="F1985" s="35" t="str">
        <f>VLOOKUP(A1985,'Medical Examinations'!A1983:M4325,5,FALSE)</f>
        <v>No</v>
      </c>
      <c r="G1985" s="35" t="str">
        <f>VLOOKUP(A1985,'Medical Examinations'!A1983:M4325,6,FALSE)</f>
        <v>No</v>
      </c>
      <c r="H1985" s="35">
        <f>VLOOKUP(A1985,'Medical Examinations'!$A$2:$M$2344,7,FALSE)</f>
        <v>1</v>
      </c>
      <c r="I1985" s="35" t="str">
        <f>VLOOKUP(A1985,'Medical Examinations'!A1983:M4325,8,FALSE)</f>
        <v>No</v>
      </c>
      <c r="J1985" s="35" t="str">
        <f>VLOOKUP(A1985,'Medical Examinations'!A1983:M4325,9,FALSE)</f>
        <v>NORMAL WEIGHT</v>
      </c>
      <c r="K1985" s="35" t="str">
        <f>VLOOKUP(A1985,'Medical Examinations'!A1983:M4325,10,FALSE)</f>
        <v>NORMAL</v>
      </c>
      <c r="L1985" s="47">
        <f>VLOOKUP(A1985,'Hospitalisation Details'!A984:M3326,12,FALSE)</f>
        <v>34873</v>
      </c>
      <c r="M1985" s="34">
        <f>VLOOKUP(A870,'Hospitalisation Details'!A868:M3210,6,FALSE)</f>
        <v>12363.55</v>
      </c>
      <c r="N1985" s="35" t="str">
        <f>VLOOKUP(A974,'Hospitalisation Details'!A972:M3314,7,FALSE)</f>
        <v>tier - 3</v>
      </c>
      <c r="O1985" s="35" t="str">
        <f>VLOOKUP(A986,'Hospitalisation Details'!A984:M3326,8,FALSE)</f>
        <v>tier - 3</v>
      </c>
      <c r="P1985" s="35" t="str">
        <f>VLOOKUP(A986,'Hospitalisation Details'!A984:M3326,9,FALSE)</f>
        <v>R1011</v>
      </c>
      <c r="Q1985" s="35">
        <f ca="1">VLOOKUP(A1985,'Hospitalisation Details'!A984:M3326,13,FALSE)</f>
        <v>29</v>
      </c>
      <c r="R1985" s="32"/>
    </row>
    <row r="1986" spans="1:18" ht="15.75" x14ac:dyDescent="0.25">
      <c r="A1986" s="42" t="s">
        <v>375</v>
      </c>
      <c r="B1986" s="35" t="str">
        <f>VLOOKUP(A1986,'Customer Names'!A1983:D4318,3,FALSE)</f>
        <v>Reiland</v>
      </c>
      <c r="C1986" s="35">
        <f>VLOOKUP(A1986,'Medical Examinations'!A1984:M4326,2,FALSE)</f>
        <v>25.9</v>
      </c>
      <c r="D1986" s="35">
        <f>VLOOKUP(A1986,'Medical Examinations'!A1984:M4326,3,FALSE)</f>
        <v>5.12</v>
      </c>
      <c r="E1986" s="35" t="str">
        <f>VLOOKUP(A1986,'Medical Examinations'!A1984:M4326,4,FALSE)</f>
        <v>No</v>
      </c>
      <c r="F1986" s="35" t="str">
        <f>VLOOKUP(A1986,'Medical Examinations'!A1984:M4326,5,FALSE)</f>
        <v>No</v>
      </c>
      <c r="G1986" s="35" t="str">
        <f>VLOOKUP(A1986,'Medical Examinations'!A1984:M4326,6,FALSE)</f>
        <v>Yes</v>
      </c>
      <c r="H1986" s="35">
        <f>VLOOKUP(A1986,'Medical Examinations'!$A$2:$M$2344,7,FALSE)</f>
        <v>1</v>
      </c>
      <c r="I1986" s="35" t="str">
        <f>VLOOKUP(A1986,'Medical Examinations'!A1984:M4326,8,FALSE)</f>
        <v>No</v>
      </c>
      <c r="J1986" s="35" t="str">
        <f>VLOOKUP(A1986,'Medical Examinations'!A1984:M4326,9,FALSE)</f>
        <v>OVERWEIGHT</v>
      </c>
      <c r="K1986" s="35" t="str">
        <f>VLOOKUP(A1986,'Medical Examinations'!A1984:M4326,10,FALSE)</f>
        <v>NORMAL</v>
      </c>
      <c r="L1986" s="47">
        <f>VLOOKUP(A1986,'Hospitalisation Details'!A985:M3327,12,FALSE)</f>
        <v>34270</v>
      </c>
      <c r="M1986" s="34">
        <f>VLOOKUP(A871,'Hospitalisation Details'!A869:M3211,6,FALSE)</f>
        <v>12347.17</v>
      </c>
      <c r="N1986" s="35" t="str">
        <f>VLOOKUP(A975,'Hospitalisation Details'!A973:M3315,7,FALSE)</f>
        <v>tier - 3</v>
      </c>
      <c r="O1986" s="35" t="str">
        <f>VLOOKUP(A987,'Hospitalisation Details'!A985:M3327,8,FALSE)</f>
        <v>tier - 2</v>
      </c>
      <c r="P1986" s="35" t="str">
        <f>VLOOKUP(A987,'Hospitalisation Details'!A985:M3327,9,FALSE)</f>
        <v>R1025</v>
      </c>
      <c r="Q1986" s="35">
        <f ca="1">VLOOKUP(A1986,'Hospitalisation Details'!A985:M3327,13,FALSE)</f>
        <v>31</v>
      </c>
      <c r="R1986" s="32"/>
    </row>
    <row r="1987" spans="1:18" ht="15.75" x14ac:dyDescent="0.25">
      <c r="A1987" s="43" t="s">
        <v>374</v>
      </c>
      <c r="B1987" s="35" t="str">
        <f>VLOOKUP(A1987,'Customer Names'!A1984:D4319,3,FALSE)</f>
        <v>Hu</v>
      </c>
      <c r="C1987" s="35">
        <f>VLOOKUP(A1987,'Medical Examinations'!A1985:M4327,2,FALSE)</f>
        <v>20.81</v>
      </c>
      <c r="D1987" s="35">
        <f>VLOOKUP(A1987,'Medical Examinations'!A1985:M4327,3,FALSE)</f>
        <v>5.52</v>
      </c>
      <c r="E1987" s="35" t="str">
        <f>VLOOKUP(A1987,'Medical Examinations'!A1985:M4327,4,FALSE)</f>
        <v>No</v>
      </c>
      <c r="F1987" s="35" t="str">
        <f>VLOOKUP(A1987,'Medical Examinations'!A1985:M4327,5,FALSE)</f>
        <v>No</v>
      </c>
      <c r="G1987" s="35" t="str">
        <f>VLOOKUP(A1987,'Medical Examinations'!A1985:M4327,6,FALSE)</f>
        <v>No</v>
      </c>
      <c r="H1987" s="35">
        <f>VLOOKUP(A1987,'Medical Examinations'!$A$2:$M$2344,7,FALSE)</f>
        <v>0</v>
      </c>
      <c r="I1987" s="35" t="str">
        <f>VLOOKUP(A1987,'Medical Examinations'!A1985:M4327,8,FALSE)</f>
        <v>No</v>
      </c>
      <c r="J1987" s="35" t="str">
        <f>VLOOKUP(A1987,'Medical Examinations'!A1985:M4327,9,FALSE)</f>
        <v>NORMAL WEIGHT</v>
      </c>
      <c r="K1987" s="35" t="str">
        <f>VLOOKUP(A1987,'Medical Examinations'!A1985:M4327,10,FALSE)</f>
        <v>NORMAL</v>
      </c>
      <c r="L1987" s="47">
        <f>VLOOKUP(A1987,'Hospitalisation Details'!A986:M3328,12,FALSE)</f>
        <v>33482</v>
      </c>
      <c r="M1987" s="34">
        <f>VLOOKUP(A872,'Hospitalisation Details'!A870:M3212,6,FALSE)</f>
        <v>12333.83</v>
      </c>
      <c r="N1987" s="35" t="str">
        <f>VLOOKUP(A976,'Hospitalisation Details'!A974:M3316,7,FALSE)</f>
        <v>tier - 3</v>
      </c>
      <c r="O1987" s="35" t="str">
        <f>VLOOKUP(A988,'Hospitalisation Details'!A986:M3328,8,FALSE)</f>
        <v>tier - 3</v>
      </c>
      <c r="P1987" s="35" t="str">
        <f>VLOOKUP(A988,'Hospitalisation Details'!A986:M3328,9,FALSE)</f>
        <v>R1013</v>
      </c>
      <c r="Q1987" s="35">
        <f ca="1">VLOOKUP(A1987,'Hospitalisation Details'!A986:M3328,13,FALSE)</f>
        <v>33</v>
      </c>
      <c r="R1987" s="32"/>
    </row>
    <row r="1988" spans="1:18" ht="15.75" x14ac:dyDescent="0.25">
      <c r="A1988" s="42" t="s">
        <v>373</v>
      </c>
      <c r="B1988" s="35" t="str">
        <f>VLOOKUP(A1988,'Customer Names'!A1985:D4320,3,FALSE)</f>
        <v>Lessek</v>
      </c>
      <c r="C1988" s="35">
        <f>VLOOKUP(A1988,'Medical Examinations'!A1986:M4328,2,FALSE)</f>
        <v>25.84</v>
      </c>
      <c r="D1988" s="35">
        <f>VLOOKUP(A1988,'Medical Examinations'!A1986:M4328,3,FALSE)</f>
        <v>5.81</v>
      </c>
      <c r="E1988" s="35" t="str">
        <f>VLOOKUP(A1988,'Medical Examinations'!A1986:M4328,4,FALSE)</f>
        <v>yes</v>
      </c>
      <c r="F1988" s="35" t="str">
        <f>VLOOKUP(A1988,'Medical Examinations'!A1986:M4328,5,FALSE)</f>
        <v>No</v>
      </c>
      <c r="G1988" s="35" t="str">
        <f>VLOOKUP(A1988,'Medical Examinations'!A1986:M4328,6,FALSE)</f>
        <v>Yes</v>
      </c>
      <c r="H1988" s="35">
        <f>VLOOKUP(A1988,'Medical Examinations'!$A$2:$M$2344,7,FALSE)</f>
        <v>1</v>
      </c>
      <c r="I1988" s="35" t="str">
        <f>VLOOKUP(A1988,'Medical Examinations'!A1986:M4328,8,FALSE)</f>
        <v>No</v>
      </c>
      <c r="J1988" s="35" t="str">
        <f>VLOOKUP(A1988,'Medical Examinations'!A1986:M4328,9,FALSE)</f>
        <v>OVERWEIGHT</v>
      </c>
      <c r="K1988" s="35" t="str">
        <f>VLOOKUP(A1988,'Medical Examinations'!A1986:M4328,10,FALSE)</f>
        <v>PREDIABETES</v>
      </c>
      <c r="L1988" s="47">
        <f>VLOOKUP(A1988,'Hospitalisation Details'!A987:M3329,12,FALSE)</f>
        <v>35601</v>
      </c>
      <c r="M1988" s="34">
        <f>VLOOKUP(A873,'Hospitalisation Details'!A871:M3213,6,FALSE)</f>
        <v>12323.94</v>
      </c>
      <c r="N1988" s="35" t="str">
        <f>VLOOKUP(A977,'Hospitalisation Details'!A975:M3317,7,FALSE)</f>
        <v>tier - 3</v>
      </c>
      <c r="O1988" s="35" t="str">
        <f>VLOOKUP(A989,'Hospitalisation Details'!A987:M3329,8,FALSE)</f>
        <v>tier - 3</v>
      </c>
      <c r="P1988" s="35" t="str">
        <f>VLOOKUP(A989,'Hospitalisation Details'!A987:M3329,9,FALSE)</f>
        <v>R1012</v>
      </c>
      <c r="Q1988" s="35">
        <f ca="1">VLOOKUP(A1988,'Hospitalisation Details'!A987:M3329,13,FALSE)</f>
        <v>27</v>
      </c>
      <c r="R1988" s="32"/>
    </row>
    <row r="1989" spans="1:18" ht="15.75" x14ac:dyDescent="0.25">
      <c r="A1989" s="43" t="s">
        <v>372</v>
      </c>
      <c r="B1989" s="35" t="str">
        <f>VLOOKUP(A1989,'Customer Names'!A1986:D4321,3,FALSE)</f>
        <v>Colavincenzo</v>
      </c>
      <c r="C1989" s="35">
        <f>VLOOKUP(A1989,'Medical Examinations'!A1987:M4329,2,FALSE)</f>
        <v>30.95</v>
      </c>
      <c r="D1989" s="35">
        <f>VLOOKUP(A1989,'Medical Examinations'!A1987:M4329,3,FALSE)</f>
        <v>5.16</v>
      </c>
      <c r="E1989" s="35" t="str">
        <f>VLOOKUP(A1989,'Medical Examinations'!A1987:M4329,4,FALSE)</f>
        <v>No</v>
      </c>
      <c r="F1989" s="35" t="str">
        <f>VLOOKUP(A1989,'Medical Examinations'!A1987:M4329,5,FALSE)</f>
        <v>No</v>
      </c>
      <c r="G1989" s="35" t="str">
        <f>VLOOKUP(A1989,'Medical Examinations'!A1987:M4329,6,FALSE)</f>
        <v>Yes</v>
      </c>
      <c r="H1989" s="35">
        <f>VLOOKUP(A1989,'Medical Examinations'!$A$2:$M$2344,7,FALSE)</f>
        <v>1</v>
      </c>
      <c r="I1989" s="35" t="str">
        <f>VLOOKUP(A1989,'Medical Examinations'!A1987:M4329,8,FALSE)</f>
        <v>No</v>
      </c>
      <c r="J1989" s="35" t="str">
        <f>VLOOKUP(A1989,'Medical Examinations'!A1987:M4329,9,FALSE)</f>
        <v>OBESITY</v>
      </c>
      <c r="K1989" s="35" t="str">
        <f>VLOOKUP(A1989,'Medical Examinations'!A1987:M4329,10,FALSE)</f>
        <v>NORMAL</v>
      </c>
      <c r="L1989" s="47">
        <f>VLOOKUP(A1989,'Hospitalisation Details'!A988:M3330,12,FALSE)</f>
        <v>37943</v>
      </c>
      <c r="M1989" s="34">
        <f>VLOOKUP(A874,'Hospitalisation Details'!A872:M3214,6,FALSE)</f>
        <v>12299.59</v>
      </c>
      <c r="N1989" s="35" t="str">
        <f>VLOOKUP(A978,'Hospitalisation Details'!A976:M3318,7,FALSE)</f>
        <v>tier - 3</v>
      </c>
      <c r="O1989" s="35" t="str">
        <f>VLOOKUP(A990,'Hospitalisation Details'!A988:M3330,8,FALSE)</f>
        <v>tier - 1</v>
      </c>
      <c r="P1989" s="35" t="str">
        <f>VLOOKUP(A990,'Hospitalisation Details'!A988:M3330,9,FALSE)</f>
        <v>R1012</v>
      </c>
      <c r="Q1989" s="35">
        <f ca="1">VLOOKUP(A1989,'Hospitalisation Details'!A988:M3330,13,FALSE)</f>
        <v>21</v>
      </c>
      <c r="R1989" s="32"/>
    </row>
    <row r="1990" spans="1:18" ht="15.75" x14ac:dyDescent="0.25">
      <c r="A1990" s="42" t="s">
        <v>371</v>
      </c>
      <c r="B1990" s="35" t="str">
        <f>VLOOKUP(A1990,'Customer Names'!A1987:D4322,3,FALSE)</f>
        <v>Mendez-Karr</v>
      </c>
      <c r="C1990" s="35">
        <f>VLOOKUP(A1990,'Medical Examinations'!A1988:M4330,2,FALSE)</f>
        <v>30.54</v>
      </c>
      <c r="D1990" s="35">
        <f>VLOOKUP(A1990,'Medical Examinations'!A1988:M4330,3,FALSE)</f>
        <v>5</v>
      </c>
      <c r="E1990" s="35" t="str">
        <f>VLOOKUP(A1990,'Medical Examinations'!A1988:M4330,4,FALSE)</f>
        <v>No</v>
      </c>
      <c r="F1990" s="35" t="str">
        <f>VLOOKUP(A1990,'Medical Examinations'!A1988:M4330,5,FALSE)</f>
        <v>No</v>
      </c>
      <c r="G1990" s="35" t="str">
        <f>VLOOKUP(A1990,'Medical Examinations'!A1988:M4330,6,FALSE)</f>
        <v>Yes</v>
      </c>
      <c r="H1990" s="35">
        <f>VLOOKUP(A1990,'Medical Examinations'!$A$2:$M$2344,7,FALSE)</f>
        <v>1</v>
      </c>
      <c r="I1990" s="35" t="str">
        <f>VLOOKUP(A1990,'Medical Examinations'!A1988:M4330,8,FALSE)</f>
        <v>No</v>
      </c>
      <c r="J1990" s="35" t="str">
        <f>VLOOKUP(A1990,'Medical Examinations'!A1988:M4330,9,FALSE)</f>
        <v>OBESITY</v>
      </c>
      <c r="K1990" s="35" t="str">
        <f>VLOOKUP(A1990,'Medical Examinations'!A1988:M4330,10,FALSE)</f>
        <v>NORMAL</v>
      </c>
      <c r="L1990" s="47">
        <f>VLOOKUP(A1990,'Hospitalisation Details'!A989:M3331,12,FALSE)</f>
        <v>37960</v>
      </c>
      <c r="M1990" s="34">
        <f>VLOOKUP(A875,'Hospitalisation Details'!A873:M3215,6,FALSE)</f>
        <v>12282.38</v>
      </c>
      <c r="N1990" s="35" t="str">
        <f>VLOOKUP(A979,'Hospitalisation Details'!A977:M3319,7,FALSE)</f>
        <v>tier - 3</v>
      </c>
      <c r="O1990" s="35" t="str">
        <f>VLOOKUP(A991,'Hospitalisation Details'!A989:M3331,8,FALSE)</f>
        <v>tier - 2</v>
      </c>
      <c r="P1990" s="35" t="str">
        <f>VLOOKUP(A991,'Hospitalisation Details'!A989:M3331,9,FALSE)</f>
        <v>R1026</v>
      </c>
      <c r="Q1990" s="35">
        <f ca="1">VLOOKUP(A1990,'Hospitalisation Details'!A989:M3331,13,FALSE)</f>
        <v>21</v>
      </c>
      <c r="R1990" s="32"/>
    </row>
    <row r="1991" spans="1:18" ht="15.75" x14ac:dyDescent="0.25">
      <c r="A1991" s="43" t="s">
        <v>370</v>
      </c>
      <c r="B1991" s="35" t="str">
        <f>VLOOKUP(A1991,'Customer Names'!A1988:D4323,3,FALSE)</f>
        <v>Saulnier</v>
      </c>
      <c r="C1991" s="35">
        <f>VLOOKUP(A1991,'Medical Examinations'!A1989:M4331,2,FALSE)</f>
        <v>33.914999999999999</v>
      </c>
      <c r="D1991" s="35">
        <f>VLOOKUP(A1991,'Medical Examinations'!A1989:M4331,3,FALSE)</f>
        <v>5.84</v>
      </c>
      <c r="E1991" s="35" t="str">
        <f>VLOOKUP(A1991,'Medical Examinations'!A1989:M4331,4,FALSE)</f>
        <v>yes</v>
      </c>
      <c r="F1991" s="35" t="str">
        <f>VLOOKUP(A1991,'Medical Examinations'!A1989:M4331,5,FALSE)</f>
        <v>No</v>
      </c>
      <c r="G1991" s="35" t="str">
        <f>VLOOKUP(A1991,'Medical Examinations'!A1989:M4331,6,FALSE)</f>
        <v>No</v>
      </c>
      <c r="H1991" s="35">
        <f>VLOOKUP(A1991,'Medical Examinations'!$A$2:$M$2344,7,FALSE)</f>
        <v>0</v>
      </c>
      <c r="I1991" s="35" t="str">
        <f>VLOOKUP(A1991,'Medical Examinations'!A1989:M4331,8,FALSE)</f>
        <v>No</v>
      </c>
      <c r="J1991" s="35" t="str">
        <f>VLOOKUP(A1991,'Medical Examinations'!A1989:M4331,9,FALSE)</f>
        <v>OBESITY</v>
      </c>
      <c r="K1991" s="35" t="str">
        <f>VLOOKUP(A1991,'Medical Examinations'!A1989:M4331,10,FALSE)</f>
        <v>PREDIABETES</v>
      </c>
      <c r="L1991" s="47">
        <f>VLOOKUP(A1991,'Hospitalisation Details'!A990:M3332,12,FALSE)</f>
        <v>35386</v>
      </c>
      <c r="M1991" s="34">
        <f>VLOOKUP(A876,'Hospitalisation Details'!A874:M3216,6,FALSE)</f>
        <v>12282.03</v>
      </c>
      <c r="N1991" s="35" t="str">
        <f>VLOOKUP(A980,'Hospitalisation Details'!A978:M3320,7,FALSE)</f>
        <v>tier - 3</v>
      </c>
      <c r="O1991" s="35" t="str">
        <f>VLOOKUP(A992,'Hospitalisation Details'!A990:M3332,8,FALSE)</f>
        <v>tier - 3</v>
      </c>
      <c r="P1991" s="35" t="str">
        <f>VLOOKUP(A992,'Hospitalisation Details'!A990:M3332,9,FALSE)</f>
        <v>R1012</v>
      </c>
      <c r="Q1991" s="35">
        <f ca="1">VLOOKUP(A1991,'Hospitalisation Details'!A990:M3332,13,FALSE)</f>
        <v>28</v>
      </c>
      <c r="R1991" s="32"/>
    </row>
    <row r="1992" spans="1:18" ht="15.75" x14ac:dyDescent="0.25">
      <c r="A1992" s="42" t="s">
        <v>369</v>
      </c>
      <c r="B1992" s="35" t="str">
        <f>VLOOKUP(A1992,'Customer Names'!A1989:D4324,3,FALSE)</f>
        <v>Schoonover</v>
      </c>
      <c r="C1992" s="35">
        <f>VLOOKUP(A1992,'Medical Examinations'!A1990:M4332,2,FALSE)</f>
        <v>33.31</v>
      </c>
      <c r="D1992" s="35">
        <f>VLOOKUP(A1992,'Medical Examinations'!A1990:M4332,3,FALSE)</f>
        <v>4.1900000000000004</v>
      </c>
      <c r="E1992" s="35" t="str">
        <f>VLOOKUP(A1992,'Medical Examinations'!A1990:M4332,4,FALSE)</f>
        <v>No</v>
      </c>
      <c r="F1992" s="35" t="str">
        <f>VLOOKUP(A1992,'Medical Examinations'!A1990:M4332,5,FALSE)</f>
        <v>No</v>
      </c>
      <c r="G1992" s="35" t="str">
        <f>VLOOKUP(A1992,'Medical Examinations'!A1990:M4332,6,FALSE)</f>
        <v>Yes</v>
      </c>
      <c r="H1992" s="35">
        <f>VLOOKUP(A1992,'Medical Examinations'!$A$2:$M$2344,7,FALSE)</f>
        <v>1</v>
      </c>
      <c r="I1992" s="35" t="str">
        <f>VLOOKUP(A1992,'Medical Examinations'!A1990:M4332,8,FALSE)</f>
        <v>No</v>
      </c>
      <c r="J1992" s="35" t="str">
        <f>VLOOKUP(A1992,'Medical Examinations'!A1990:M4332,9,FALSE)</f>
        <v>OBESITY</v>
      </c>
      <c r="K1992" s="35" t="str">
        <f>VLOOKUP(A1992,'Medical Examinations'!A1990:M4332,10,FALSE)</f>
        <v>NORMAL</v>
      </c>
      <c r="L1992" s="47">
        <f>VLOOKUP(A1992,'Hospitalisation Details'!A991:M3333,12,FALSE)</f>
        <v>37805</v>
      </c>
      <c r="M1992" s="34">
        <f>VLOOKUP(A877,'Hospitalisation Details'!A875:M3217,6,FALSE)</f>
        <v>12269.69</v>
      </c>
      <c r="N1992" s="35" t="str">
        <f>VLOOKUP(A981,'Hospitalisation Details'!A979:M3321,7,FALSE)</f>
        <v>tier - 3</v>
      </c>
      <c r="O1992" s="35" t="str">
        <f>VLOOKUP(A993,'Hospitalisation Details'!A991:M3333,8,FALSE)</f>
        <v>tier - 1</v>
      </c>
      <c r="P1992" s="35" t="str">
        <f>VLOOKUP(A993,'Hospitalisation Details'!A991:M3333,9,FALSE)</f>
        <v>R1012</v>
      </c>
      <c r="Q1992" s="35">
        <f ca="1">VLOOKUP(A1992,'Hospitalisation Details'!A991:M3333,13,FALSE)</f>
        <v>21</v>
      </c>
      <c r="R1992" s="32"/>
    </row>
    <row r="1993" spans="1:18" ht="15.75" x14ac:dyDescent="0.25">
      <c r="A1993" s="43" t="s">
        <v>368</v>
      </c>
      <c r="B1993" s="35" t="str">
        <f>VLOOKUP(A1993,'Customer Names'!A1990:D4325,3,FALSE)</f>
        <v>Hass</v>
      </c>
      <c r="C1993" s="35">
        <f>VLOOKUP(A1993,'Medical Examinations'!A1991:M4333,2,FALSE)</f>
        <v>25.745000000000001</v>
      </c>
      <c r="D1993" s="35">
        <f>VLOOKUP(A1993,'Medical Examinations'!A1991:M4333,3,FALSE)</f>
        <v>4.62</v>
      </c>
      <c r="E1993" s="35" t="str">
        <f>VLOOKUP(A1993,'Medical Examinations'!A1991:M4333,4,FALSE)</f>
        <v>yes</v>
      </c>
      <c r="F1993" s="35" t="str">
        <f>VLOOKUP(A1993,'Medical Examinations'!A1991:M4333,5,FALSE)</f>
        <v>No</v>
      </c>
      <c r="G1993" s="35" t="str">
        <f>VLOOKUP(A1993,'Medical Examinations'!A1991:M4333,6,FALSE)</f>
        <v>No</v>
      </c>
      <c r="H1993" s="35">
        <f>VLOOKUP(A1993,'Medical Examinations'!$A$2:$M$2344,7,FALSE)</f>
        <v>0</v>
      </c>
      <c r="I1993" s="35" t="str">
        <f>VLOOKUP(A1993,'Medical Examinations'!A1991:M4333,8,FALSE)</f>
        <v>No</v>
      </c>
      <c r="J1993" s="35" t="str">
        <f>VLOOKUP(A1993,'Medical Examinations'!A1991:M4333,9,FALSE)</f>
        <v>OVERWEIGHT</v>
      </c>
      <c r="K1993" s="35" t="str">
        <f>VLOOKUP(A1993,'Medical Examinations'!A1991:M4333,10,FALSE)</f>
        <v>NORMAL</v>
      </c>
      <c r="L1993" s="47">
        <f>VLOOKUP(A1993,'Hospitalisation Details'!A992:M3334,12,FALSE)</f>
        <v>37170</v>
      </c>
      <c r="M1993" s="34">
        <f>VLOOKUP(A878,'Hospitalisation Details'!A876:M3218,6,FALSE)</f>
        <v>12268.63</v>
      </c>
      <c r="N1993" s="35" t="str">
        <f>VLOOKUP(A982,'Hospitalisation Details'!A980:M3322,7,FALSE)</f>
        <v>tier - 3</v>
      </c>
      <c r="O1993" s="35" t="str">
        <f>VLOOKUP(A994,'Hospitalisation Details'!A992:M3334,8,FALSE)</f>
        <v>tier - 2</v>
      </c>
      <c r="P1993" s="35" t="str">
        <f>VLOOKUP(A994,'Hospitalisation Details'!A992:M3334,9,FALSE)</f>
        <v>R1011</v>
      </c>
      <c r="Q1993" s="35">
        <f ca="1">VLOOKUP(A1993,'Hospitalisation Details'!A992:M3334,13,FALSE)</f>
        <v>23</v>
      </c>
      <c r="R1993" s="32"/>
    </row>
    <row r="1994" spans="1:18" ht="15.75" x14ac:dyDescent="0.25">
      <c r="A1994" s="42" t="s">
        <v>367</v>
      </c>
      <c r="B1994" s="35" t="str">
        <f>VLOOKUP(A1994,'Customer Names'!A1991:D4326,3,FALSE)</f>
        <v>Cadotte</v>
      </c>
      <c r="C1994" s="35">
        <f>VLOOKUP(A1994,'Medical Examinations'!A1992:M4334,2,FALSE)</f>
        <v>37.1</v>
      </c>
      <c r="D1994" s="35">
        <f>VLOOKUP(A1994,'Medical Examinations'!A1992:M4334,3,FALSE)</f>
        <v>6.24</v>
      </c>
      <c r="E1994" s="35" t="str">
        <f>VLOOKUP(A1994,'Medical Examinations'!A1992:M4334,4,FALSE)</f>
        <v>No</v>
      </c>
      <c r="F1994" s="35" t="str">
        <f>VLOOKUP(A1994,'Medical Examinations'!A1992:M4334,5,FALSE)</f>
        <v>No</v>
      </c>
      <c r="G1994" s="35" t="str">
        <f>VLOOKUP(A1994,'Medical Examinations'!A1992:M4334,6,FALSE)</f>
        <v>No</v>
      </c>
      <c r="H1994" s="35">
        <f>VLOOKUP(A1994,'Medical Examinations'!$A$2:$M$2344,7,FALSE)</f>
        <v>0</v>
      </c>
      <c r="I1994" s="35" t="str">
        <f>VLOOKUP(A1994,'Medical Examinations'!A1992:M4334,8,FALSE)</f>
        <v>No</v>
      </c>
      <c r="J1994" s="35" t="str">
        <f>VLOOKUP(A1994,'Medical Examinations'!A1992:M4334,9,FALSE)</f>
        <v>OBESITY</v>
      </c>
      <c r="K1994" s="35" t="str">
        <f>VLOOKUP(A1994,'Medical Examinations'!A1992:M4334,10,FALSE)</f>
        <v>PREDIABETES</v>
      </c>
      <c r="L1994" s="47">
        <f>VLOOKUP(A1994,'Hospitalisation Details'!A993:M3335,12,FALSE)</f>
        <v>34516</v>
      </c>
      <c r="M1994" s="34">
        <f>VLOOKUP(A879,'Hospitalisation Details'!A877:M3219,6,FALSE)</f>
        <v>12265.51</v>
      </c>
      <c r="N1994" s="35" t="str">
        <f>VLOOKUP(A983,'Hospitalisation Details'!A981:M3323,7,FALSE)</f>
        <v>tier - 3</v>
      </c>
      <c r="O1994" s="35" t="str">
        <f>VLOOKUP(A995,'Hospitalisation Details'!A993:M3335,8,FALSE)</f>
        <v>tier - 1</v>
      </c>
      <c r="P1994" s="35" t="str">
        <f>VLOOKUP(A995,'Hospitalisation Details'!A993:M3335,9,FALSE)</f>
        <v>R1022</v>
      </c>
      <c r="Q1994" s="35">
        <f ca="1">VLOOKUP(A1994,'Hospitalisation Details'!A993:M3335,13,FALSE)</f>
        <v>30</v>
      </c>
      <c r="R1994" s="32"/>
    </row>
    <row r="1995" spans="1:18" ht="15.75" x14ac:dyDescent="0.25">
      <c r="A1995" s="43" t="s">
        <v>366</v>
      </c>
      <c r="B1995" s="35" t="str">
        <f>VLOOKUP(A1995,'Customer Names'!A1992:D4327,3,FALSE)</f>
        <v>Cacciapaglia</v>
      </c>
      <c r="C1995" s="35">
        <f>VLOOKUP(A1995,'Medical Examinations'!A1993:M4335,2,FALSE)</f>
        <v>35.435000000000002</v>
      </c>
      <c r="D1995" s="35">
        <f>VLOOKUP(A1995,'Medical Examinations'!A1993:M4335,3,FALSE)</f>
        <v>5.81</v>
      </c>
      <c r="E1995" s="35" t="str">
        <f>VLOOKUP(A1995,'Medical Examinations'!A1993:M4335,4,FALSE)</f>
        <v>No</v>
      </c>
      <c r="F1995" s="35" t="str">
        <f>VLOOKUP(A1995,'Medical Examinations'!A1993:M4335,5,FALSE)</f>
        <v>No</v>
      </c>
      <c r="G1995" s="35" t="str">
        <f>VLOOKUP(A1995,'Medical Examinations'!A1993:M4335,6,FALSE)</f>
        <v>No</v>
      </c>
      <c r="H1995" s="35">
        <f>VLOOKUP(A1995,'Medical Examinations'!$A$2:$M$2344,7,FALSE)</f>
        <v>0</v>
      </c>
      <c r="I1995" s="35" t="str">
        <f>VLOOKUP(A1995,'Medical Examinations'!A1993:M4335,8,FALSE)</f>
        <v>No</v>
      </c>
      <c r="J1995" s="35" t="str">
        <f>VLOOKUP(A1995,'Medical Examinations'!A1993:M4335,9,FALSE)</f>
        <v>OBESITY</v>
      </c>
      <c r="K1995" s="35" t="str">
        <f>VLOOKUP(A1995,'Medical Examinations'!A1993:M4335,10,FALSE)</f>
        <v>PREDIABETES</v>
      </c>
      <c r="L1995" s="47">
        <f>VLOOKUP(A1995,'Hospitalisation Details'!A994:M3336,12,FALSE)</f>
        <v>34670</v>
      </c>
      <c r="M1995" s="34">
        <f>VLOOKUP(A880,'Hospitalisation Details'!A878:M3220,6,FALSE)</f>
        <v>12255.04</v>
      </c>
      <c r="N1995" s="35" t="str">
        <f>VLOOKUP(A984,'Hospitalisation Details'!A982:M3324,7,FALSE)</f>
        <v>tier - 3</v>
      </c>
      <c r="O1995" s="35" t="str">
        <f>VLOOKUP(A996,'Hospitalisation Details'!A994:M3336,8,FALSE)</f>
        <v>tier - 1</v>
      </c>
      <c r="P1995" s="35" t="str">
        <f>VLOOKUP(A996,'Hospitalisation Details'!A994:M3336,9,FALSE)</f>
        <v>R1012</v>
      </c>
      <c r="Q1995" s="35">
        <f ca="1">VLOOKUP(A1995,'Hospitalisation Details'!A994:M3336,13,FALSE)</f>
        <v>30</v>
      </c>
      <c r="R1995" s="32"/>
    </row>
    <row r="1996" spans="1:18" ht="15.75" x14ac:dyDescent="0.25">
      <c r="A1996" s="42" t="s">
        <v>365</v>
      </c>
      <c r="B1996" s="35" t="str">
        <f>VLOOKUP(A1996,'Customer Names'!A1993:D4328,3,FALSE)</f>
        <v>Mininger</v>
      </c>
      <c r="C1996" s="35">
        <f>VLOOKUP(A1996,'Medical Examinations'!A1994:M4336,2,FALSE)</f>
        <v>20.399999999999999</v>
      </c>
      <c r="D1996" s="35">
        <f>VLOOKUP(A1996,'Medical Examinations'!A1994:M4336,3,FALSE)</f>
        <v>4.83</v>
      </c>
      <c r="E1996" s="35" t="str">
        <f>VLOOKUP(A1996,'Medical Examinations'!A1994:M4336,4,FALSE)</f>
        <v>No</v>
      </c>
      <c r="F1996" s="35" t="str">
        <f>VLOOKUP(A1996,'Medical Examinations'!A1994:M4336,5,FALSE)</f>
        <v>No</v>
      </c>
      <c r="G1996" s="35" t="str">
        <f>VLOOKUP(A1996,'Medical Examinations'!A1994:M4336,6,FALSE)</f>
        <v>No</v>
      </c>
      <c r="H1996" s="35">
        <f>VLOOKUP(A1996,'Medical Examinations'!$A$2:$M$2344,7,FALSE)</f>
        <v>0</v>
      </c>
      <c r="I1996" s="35" t="str">
        <f>VLOOKUP(A1996,'Medical Examinations'!A1994:M4336,8,FALSE)</f>
        <v>No</v>
      </c>
      <c r="J1996" s="35" t="str">
        <f>VLOOKUP(A1996,'Medical Examinations'!A1994:M4336,9,FALSE)</f>
        <v>NORMAL WEIGHT</v>
      </c>
      <c r="K1996" s="35" t="str">
        <f>VLOOKUP(A1996,'Medical Examinations'!A1994:M4336,10,FALSE)</f>
        <v>NORMAL</v>
      </c>
      <c r="L1996" s="47">
        <f>VLOOKUP(A1996,'Hospitalisation Details'!A995:M3337,12,FALSE)</f>
        <v>33555</v>
      </c>
      <c r="M1996" s="34">
        <f>VLOOKUP(A881,'Hospitalisation Details'!A879:M3221,6,FALSE)</f>
        <v>12254.44</v>
      </c>
      <c r="N1996" s="35" t="str">
        <f>VLOOKUP(A985,'Hospitalisation Details'!A983:M3325,7,FALSE)</f>
        <v>tier - 3</v>
      </c>
      <c r="O1996" s="35" t="str">
        <f>VLOOKUP(A997,'Hospitalisation Details'!A995:M3337,8,FALSE)</f>
        <v>tier - 3</v>
      </c>
      <c r="P1996" s="35" t="str">
        <f>VLOOKUP(A997,'Hospitalisation Details'!A995:M3337,9,FALSE)</f>
        <v>R1024</v>
      </c>
      <c r="Q1996" s="35">
        <f ca="1">VLOOKUP(A1996,'Hospitalisation Details'!A995:M3337,13,FALSE)</f>
        <v>33</v>
      </c>
      <c r="R1996" s="32"/>
    </row>
    <row r="1997" spans="1:18" ht="15.75" x14ac:dyDescent="0.25">
      <c r="A1997" s="43" t="s">
        <v>364</v>
      </c>
      <c r="B1997" s="35" t="str">
        <f>VLOOKUP(A1997,'Customer Names'!A1994:D4329,3,FALSE)</f>
        <v>Mayo</v>
      </c>
      <c r="C1997" s="35">
        <f>VLOOKUP(A1997,'Medical Examinations'!A1995:M4337,2,FALSE)</f>
        <v>42.13</v>
      </c>
      <c r="D1997" s="35">
        <f>VLOOKUP(A1997,'Medical Examinations'!A1995:M4337,3,FALSE)</f>
        <v>5.72</v>
      </c>
      <c r="E1997" s="35" t="str">
        <f>VLOOKUP(A1997,'Medical Examinations'!A1995:M4337,4,FALSE)</f>
        <v>yes</v>
      </c>
      <c r="F1997" s="35" t="str">
        <f>VLOOKUP(A1997,'Medical Examinations'!A1995:M4337,5,FALSE)</f>
        <v>No</v>
      </c>
      <c r="G1997" s="35" t="str">
        <f>VLOOKUP(A1997,'Medical Examinations'!A1995:M4337,6,FALSE)</f>
        <v>Yes</v>
      </c>
      <c r="H1997" s="35">
        <f>VLOOKUP(A1997,'Medical Examinations'!$A$2:$M$2344,7,FALSE)</f>
        <v>1</v>
      </c>
      <c r="I1997" s="35" t="str">
        <f>VLOOKUP(A1997,'Medical Examinations'!A1995:M4337,8,FALSE)</f>
        <v>No</v>
      </c>
      <c r="J1997" s="35" t="str">
        <f>VLOOKUP(A1997,'Medical Examinations'!A1995:M4337,9,FALSE)</f>
        <v>OBESITY</v>
      </c>
      <c r="K1997" s="35" t="str">
        <f>VLOOKUP(A1997,'Medical Examinations'!A1995:M4337,10,FALSE)</f>
        <v>PREDIABETES</v>
      </c>
      <c r="L1997" s="47">
        <f>VLOOKUP(A1997,'Hospitalisation Details'!A996:M3338,12,FALSE)</f>
        <v>35675</v>
      </c>
      <c r="M1997" s="34">
        <f>VLOOKUP(A882,'Hospitalisation Details'!A880:M3222,6,FALSE)</f>
        <v>12245.17</v>
      </c>
      <c r="N1997" s="35" t="str">
        <f>VLOOKUP(A986,'Hospitalisation Details'!A984:M3326,7,FALSE)</f>
        <v>tier - 3</v>
      </c>
      <c r="O1997" s="35" t="str">
        <f>VLOOKUP(A998,'Hospitalisation Details'!A996:M3338,8,FALSE)</f>
        <v>tier - 2</v>
      </c>
      <c r="P1997" s="35" t="str">
        <f>VLOOKUP(A998,'Hospitalisation Details'!A996:M3338,9,FALSE)</f>
        <v>R1019</v>
      </c>
      <c r="Q1997" s="35">
        <f ca="1">VLOOKUP(A1997,'Hospitalisation Details'!A996:M3338,13,FALSE)</f>
        <v>27</v>
      </c>
      <c r="R1997" s="32"/>
    </row>
    <row r="1998" spans="1:18" ht="15.75" x14ac:dyDescent="0.25">
      <c r="A1998" s="42" t="s">
        <v>363</v>
      </c>
      <c r="B1998" s="35" t="str">
        <f>VLOOKUP(A1998,'Customer Names'!A1995:D4330,3,FALSE)</f>
        <v>Zicko</v>
      </c>
      <c r="C1998" s="35">
        <f>VLOOKUP(A1998,'Medical Examinations'!A1996:M4338,2,FALSE)</f>
        <v>33.99</v>
      </c>
      <c r="D1998" s="35">
        <f>VLOOKUP(A1998,'Medical Examinations'!A1996:M4338,3,FALSE)</f>
        <v>4.83</v>
      </c>
      <c r="E1998" s="35" t="str">
        <f>VLOOKUP(A1998,'Medical Examinations'!A1996:M4338,4,FALSE)</f>
        <v>yes</v>
      </c>
      <c r="F1998" s="35" t="str">
        <f>VLOOKUP(A1998,'Medical Examinations'!A1996:M4338,5,FALSE)</f>
        <v>No</v>
      </c>
      <c r="G1998" s="35" t="str">
        <f>VLOOKUP(A1998,'Medical Examinations'!A1996:M4338,6,FALSE)</f>
        <v>Yes</v>
      </c>
      <c r="H1998" s="35">
        <f>VLOOKUP(A1998,'Medical Examinations'!$A$2:$M$2344,7,FALSE)</f>
        <v>1</v>
      </c>
      <c r="I1998" s="35" t="str">
        <f>VLOOKUP(A1998,'Medical Examinations'!A1996:M4338,8,FALSE)</f>
        <v>No</v>
      </c>
      <c r="J1998" s="35" t="str">
        <f>VLOOKUP(A1998,'Medical Examinations'!A1996:M4338,9,FALSE)</f>
        <v>OBESITY</v>
      </c>
      <c r="K1998" s="35" t="str">
        <f>VLOOKUP(A1998,'Medical Examinations'!A1996:M4338,10,FALSE)</f>
        <v>NORMAL</v>
      </c>
      <c r="L1998" s="47">
        <f>VLOOKUP(A1998,'Hospitalisation Details'!A997:M3339,12,FALSE)</f>
        <v>35644</v>
      </c>
      <c r="M1998" s="34">
        <f>VLOOKUP(A883,'Hospitalisation Details'!A881:M3223,6,FALSE)</f>
        <v>12244.53</v>
      </c>
      <c r="N1998" s="35" t="str">
        <f>VLOOKUP(A987,'Hospitalisation Details'!A985:M3327,7,FALSE)</f>
        <v>tier - 3</v>
      </c>
      <c r="O1998" s="35" t="str">
        <f>VLOOKUP(A999,'Hospitalisation Details'!A997:M3339,8,FALSE)</f>
        <v>tier - 1</v>
      </c>
      <c r="P1998" s="35" t="str">
        <f>VLOOKUP(A999,'Hospitalisation Details'!A997:M3339,9,FALSE)</f>
        <v>R1025</v>
      </c>
      <c r="Q1998" s="35">
        <f ca="1">VLOOKUP(A1998,'Hospitalisation Details'!A997:M3339,13,FALSE)</f>
        <v>27</v>
      </c>
      <c r="R1998" s="32"/>
    </row>
    <row r="1999" spans="1:18" ht="15.75" x14ac:dyDescent="0.25">
      <c r="A1999" s="43" t="s">
        <v>362</v>
      </c>
      <c r="B1999" s="35" t="str">
        <f>VLOOKUP(A1999,'Customer Names'!A1996:D4331,3,FALSE)</f>
        <v>Graham</v>
      </c>
      <c r="C1999" s="35">
        <f>VLOOKUP(A1999,'Medical Examinations'!A1997:M4339,2,FALSE)</f>
        <v>28.594999999999999</v>
      </c>
      <c r="D1999" s="35">
        <f>VLOOKUP(A1999,'Medical Examinations'!A1997:M4339,3,FALSE)</f>
        <v>4.1399999999999997</v>
      </c>
      <c r="E1999" s="35" t="str">
        <f>VLOOKUP(A1999,'Medical Examinations'!A1997:M4339,4,FALSE)</f>
        <v>yes</v>
      </c>
      <c r="F1999" s="35" t="str">
        <f>VLOOKUP(A1999,'Medical Examinations'!A1997:M4339,5,FALSE)</f>
        <v>No</v>
      </c>
      <c r="G1999" s="35" t="str">
        <f>VLOOKUP(A1999,'Medical Examinations'!A1997:M4339,6,FALSE)</f>
        <v>Yes</v>
      </c>
      <c r="H1999" s="35">
        <f>VLOOKUP(A1999,'Medical Examinations'!$A$2:$M$2344,7,FALSE)</f>
        <v>1</v>
      </c>
      <c r="I1999" s="35" t="str">
        <f>VLOOKUP(A1999,'Medical Examinations'!A1997:M4339,8,FALSE)</f>
        <v>No</v>
      </c>
      <c r="J1999" s="35" t="str">
        <f>VLOOKUP(A1999,'Medical Examinations'!A1997:M4339,9,FALSE)</f>
        <v>OVERWEIGHT</v>
      </c>
      <c r="K1999" s="35" t="str">
        <f>VLOOKUP(A1999,'Medical Examinations'!A1997:M4339,10,FALSE)</f>
        <v>NORMAL</v>
      </c>
      <c r="L1999" s="47">
        <f>VLOOKUP(A1999,'Hospitalisation Details'!A998:M3340,12,FALSE)</f>
        <v>35617</v>
      </c>
      <c r="M1999" s="34">
        <f>VLOOKUP(A884,'Hospitalisation Details'!A882:M3224,6,FALSE)</f>
        <v>12237.73</v>
      </c>
      <c r="N1999" s="35" t="str">
        <f>VLOOKUP(A988,'Hospitalisation Details'!A986:M3328,7,FALSE)</f>
        <v>tier - 3</v>
      </c>
      <c r="O1999" s="35" t="str">
        <f>VLOOKUP(A1000,'Hospitalisation Details'!A998:M3340,8,FALSE)</f>
        <v>tier - 2</v>
      </c>
      <c r="P1999" s="35" t="str">
        <f>VLOOKUP(A1000,'Hospitalisation Details'!A998:M3340,9,FALSE)</f>
        <v>R1011</v>
      </c>
      <c r="Q1999" s="35">
        <f ca="1">VLOOKUP(A1999,'Hospitalisation Details'!A998:M3340,13,FALSE)</f>
        <v>27</v>
      </c>
      <c r="R1999" s="32"/>
    </row>
    <row r="2000" spans="1:18" ht="15.75" x14ac:dyDescent="0.25">
      <c r="A2000" s="42" t="s">
        <v>361</v>
      </c>
      <c r="B2000" s="35" t="str">
        <f>VLOOKUP(A2000,'Customer Names'!A1997:D4332,3,FALSE)</f>
        <v>Boland</v>
      </c>
      <c r="C2000" s="35">
        <f>VLOOKUP(A2000,'Medical Examinations'!A1998:M4340,2,FALSE)</f>
        <v>20.8</v>
      </c>
      <c r="D2000" s="35">
        <f>VLOOKUP(A2000,'Medical Examinations'!A1998:M4340,3,FALSE)</f>
        <v>4.07</v>
      </c>
      <c r="E2000" s="35" t="str">
        <f>VLOOKUP(A2000,'Medical Examinations'!A1998:M4340,4,FALSE)</f>
        <v>yes</v>
      </c>
      <c r="F2000" s="35" t="str">
        <f>VLOOKUP(A2000,'Medical Examinations'!A1998:M4340,5,FALSE)</f>
        <v>No</v>
      </c>
      <c r="G2000" s="35" t="str">
        <f>VLOOKUP(A2000,'Medical Examinations'!A1998:M4340,6,FALSE)</f>
        <v>Yes</v>
      </c>
      <c r="H2000" s="35">
        <f>VLOOKUP(A2000,'Medical Examinations'!$A$2:$M$2344,7,FALSE)</f>
        <v>1</v>
      </c>
      <c r="I2000" s="35" t="str">
        <f>VLOOKUP(A2000,'Medical Examinations'!A1998:M4340,8,FALSE)</f>
        <v>No</v>
      </c>
      <c r="J2000" s="35" t="str">
        <f>VLOOKUP(A2000,'Medical Examinations'!A1998:M4340,9,FALSE)</f>
        <v>NORMAL WEIGHT</v>
      </c>
      <c r="K2000" s="35" t="str">
        <f>VLOOKUP(A2000,'Medical Examinations'!A1998:M4340,10,FALSE)</f>
        <v>NORMAL</v>
      </c>
      <c r="L2000" s="47">
        <f>VLOOKUP(A2000,'Hospitalisation Details'!A999:M3341,12,FALSE)</f>
        <v>35786</v>
      </c>
      <c r="M2000" s="34">
        <f>VLOOKUP(A885,'Hospitalisation Details'!A883:M3225,6,FALSE)</f>
        <v>12235.84</v>
      </c>
      <c r="N2000" s="35" t="str">
        <f>VLOOKUP(A989,'Hospitalisation Details'!A987:M3329,7,FALSE)</f>
        <v>tier - 3</v>
      </c>
      <c r="O2000" s="35" t="str">
        <f>VLOOKUP(A1001,'Hospitalisation Details'!A999:M3341,8,FALSE)</f>
        <v>tier - 1</v>
      </c>
      <c r="P2000" s="35" t="str">
        <f>VLOOKUP(A1001,'Hospitalisation Details'!A999:M3341,9,FALSE)</f>
        <v>R1026</v>
      </c>
      <c r="Q2000" s="35">
        <f ca="1">VLOOKUP(A2000,'Hospitalisation Details'!A999:M3341,13,FALSE)</f>
        <v>27</v>
      </c>
      <c r="R2000" s="32"/>
    </row>
    <row r="2001" spans="1:18" ht="15.75" x14ac:dyDescent="0.25">
      <c r="A2001" s="43" t="s">
        <v>360</v>
      </c>
      <c r="B2001" s="35" t="str">
        <f>VLOOKUP(A2001,'Customer Names'!A1998:D4333,3,FALSE)</f>
        <v>Cupp</v>
      </c>
      <c r="C2001" s="35">
        <f>VLOOKUP(A2001,'Medical Examinations'!A1999:M4341,2,FALSE)</f>
        <v>23.465</v>
      </c>
      <c r="D2001" s="35">
        <f>VLOOKUP(A2001,'Medical Examinations'!A1999:M4341,3,FALSE)</f>
        <v>6.26</v>
      </c>
      <c r="E2001" s="35" t="str">
        <f>VLOOKUP(A2001,'Medical Examinations'!A1999:M4341,4,FALSE)</f>
        <v>yes</v>
      </c>
      <c r="F2001" s="35" t="str">
        <f>VLOOKUP(A2001,'Medical Examinations'!A1999:M4341,5,FALSE)</f>
        <v>No</v>
      </c>
      <c r="G2001" s="35" t="str">
        <f>VLOOKUP(A2001,'Medical Examinations'!A1999:M4341,6,FALSE)</f>
        <v>Yes</v>
      </c>
      <c r="H2001" s="35">
        <f>VLOOKUP(A2001,'Medical Examinations'!$A$2:$M$2344,7,FALSE)</f>
        <v>1</v>
      </c>
      <c r="I2001" s="35" t="str">
        <f>VLOOKUP(A2001,'Medical Examinations'!A1999:M4341,8,FALSE)</f>
        <v>No</v>
      </c>
      <c r="J2001" s="35" t="str">
        <f>VLOOKUP(A2001,'Medical Examinations'!A1999:M4341,9,FALSE)</f>
        <v>NORMAL WEIGHT</v>
      </c>
      <c r="K2001" s="35" t="str">
        <f>VLOOKUP(A2001,'Medical Examinations'!A1999:M4341,10,FALSE)</f>
        <v>PREDIABETES</v>
      </c>
      <c r="L2001" s="47">
        <f>VLOOKUP(A2001,'Hospitalisation Details'!A1000:M3342,12,FALSE)</f>
        <v>35616</v>
      </c>
      <c r="M2001" s="34">
        <f>VLOOKUP(A886,'Hospitalisation Details'!A884:M3226,6,FALSE)</f>
        <v>12233.83</v>
      </c>
      <c r="N2001" s="35" t="str">
        <f>VLOOKUP(A990,'Hospitalisation Details'!A988:M3330,7,FALSE)</f>
        <v>tier - 3</v>
      </c>
      <c r="O2001" s="35" t="str">
        <f>VLOOKUP(A1002,'Hospitalisation Details'!A1000:M3342,8,FALSE)</f>
        <v>tier - 1</v>
      </c>
      <c r="P2001" s="35" t="str">
        <f>VLOOKUP(A1002,'Hospitalisation Details'!A1000:M3342,9,FALSE)</f>
        <v>R1011</v>
      </c>
      <c r="Q2001" s="35">
        <f ca="1">VLOOKUP(A2001,'Hospitalisation Details'!A1000:M3342,13,FALSE)</f>
        <v>27</v>
      </c>
      <c r="R2001" s="32"/>
    </row>
    <row r="2002" spans="1:18" ht="15.75" x14ac:dyDescent="0.25">
      <c r="A2002" s="42" t="s">
        <v>359</v>
      </c>
      <c r="B2002" s="35" t="str">
        <f>VLOOKUP(A2002,'Customer Names'!A1999:D4334,3,FALSE)</f>
        <v>Shaw</v>
      </c>
      <c r="C2002" s="35">
        <f>VLOOKUP(A2002,'Medical Examinations'!A2000:M4342,2,FALSE)</f>
        <v>40.185000000000002</v>
      </c>
      <c r="D2002" s="35">
        <f>VLOOKUP(A2002,'Medical Examinations'!A2000:M4342,3,FALSE)</f>
        <v>5.88</v>
      </c>
      <c r="E2002" s="35" t="str">
        <f>VLOOKUP(A2002,'Medical Examinations'!A2000:M4342,4,FALSE)</f>
        <v>yes</v>
      </c>
      <c r="F2002" s="35" t="str">
        <f>VLOOKUP(A2002,'Medical Examinations'!A2000:M4342,5,FALSE)</f>
        <v>No</v>
      </c>
      <c r="G2002" s="35" t="str">
        <f>VLOOKUP(A2002,'Medical Examinations'!A2000:M4342,6,FALSE)</f>
        <v>No</v>
      </c>
      <c r="H2002" s="35">
        <f>VLOOKUP(A2002,'Medical Examinations'!$A$2:$M$2344,7,FALSE)</f>
        <v>0</v>
      </c>
      <c r="I2002" s="35" t="str">
        <f>VLOOKUP(A2002,'Medical Examinations'!A2000:M4342,8,FALSE)</f>
        <v>No</v>
      </c>
      <c r="J2002" s="35" t="str">
        <f>VLOOKUP(A2002,'Medical Examinations'!A2000:M4342,9,FALSE)</f>
        <v>OBESITY</v>
      </c>
      <c r="K2002" s="35" t="str">
        <f>VLOOKUP(A2002,'Medical Examinations'!A2000:M4342,10,FALSE)</f>
        <v>PREDIABETES</v>
      </c>
      <c r="L2002" s="47">
        <f>VLOOKUP(A2002,'Hospitalisation Details'!A1001:M3343,12,FALSE)</f>
        <v>35349</v>
      </c>
      <c r="M2002" s="34">
        <f>VLOOKUP(A887,'Hospitalisation Details'!A885:M3227,6,FALSE)</f>
        <v>12231.61</v>
      </c>
      <c r="N2002" s="35" t="str">
        <f>VLOOKUP(A991,'Hospitalisation Details'!A989:M3331,7,FALSE)</f>
        <v>tier - 3</v>
      </c>
      <c r="O2002" s="35" t="str">
        <f>VLOOKUP(A4,'Hospitalisation Details'!A2:M2344,8,FALSE)</f>
        <v>tier - 3</v>
      </c>
      <c r="P2002" s="35" t="str">
        <f>VLOOKUP(A4,'Hospitalisation Details'!A2:M2344,9,FALSE)</f>
        <v>R1013</v>
      </c>
      <c r="Q2002" s="35">
        <f ca="1">VLOOKUP(A2002,'Hospitalisation Details'!A1001:M3343,13,FALSE)</f>
        <v>28</v>
      </c>
      <c r="R2002" s="32"/>
    </row>
    <row r="2003" spans="1:18" ht="15.75" x14ac:dyDescent="0.25">
      <c r="A2003" s="43" t="s">
        <v>358</v>
      </c>
      <c r="B2003" s="35" t="str">
        <f>VLOOKUP(A2003,'Customer Names'!A2000:D4335,3,FALSE)</f>
        <v>Klassen</v>
      </c>
      <c r="C2003" s="35">
        <f>VLOOKUP(A2003,'Medical Examinations'!A2001:M4343,2,FALSE)</f>
        <v>21.89</v>
      </c>
      <c r="D2003" s="35">
        <f>VLOOKUP(A2003,'Medical Examinations'!A2001:M4343,3,FALSE)</f>
        <v>5.72</v>
      </c>
      <c r="E2003" s="35" t="str">
        <f>VLOOKUP(A2003,'Medical Examinations'!A2001:M4343,4,FALSE)</f>
        <v>yes</v>
      </c>
      <c r="F2003" s="35" t="str">
        <f>VLOOKUP(A2003,'Medical Examinations'!A2001:M4343,5,FALSE)</f>
        <v>No</v>
      </c>
      <c r="G2003" s="35" t="str">
        <f>VLOOKUP(A2003,'Medical Examinations'!A2001:M4343,6,FALSE)</f>
        <v>No</v>
      </c>
      <c r="H2003" s="35">
        <f>VLOOKUP(A2003,'Medical Examinations'!$A$2:$M$2344,7,FALSE)</f>
        <v>0</v>
      </c>
      <c r="I2003" s="35" t="str">
        <f>VLOOKUP(A2003,'Medical Examinations'!A2001:M4343,8,FALSE)</f>
        <v>No</v>
      </c>
      <c r="J2003" s="35" t="str">
        <f>VLOOKUP(A2003,'Medical Examinations'!A2001:M4343,9,FALSE)</f>
        <v>NORMAL WEIGHT</v>
      </c>
      <c r="K2003" s="35" t="str">
        <f>VLOOKUP(A2003,'Medical Examinations'!A2001:M4343,10,FALSE)</f>
        <v>PREDIABETES</v>
      </c>
      <c r="L2003" s="47">
        <f>VLOOKUP(A2003,'Hospitalisation Details'!A1002:M3344,12,FALSE)</f>
        <v>37136</v>
      </c>
      <c r="M2003" s="34">
        <f>VLOOKUP(A888,'Hospitalisation Details'!A886:M3228,6,FALSE)</f>
        <v>12224.35</v>
      </c>
      <c r="N2003" s="35" t="str">
        <f>VLOOKUP(A992,'Hospitalisation Details'!A990:M3332,7,FALSE)</f>
        <v>tier - 3</v>
      </c>
      <c r="O2003" s="35" t="str">
        <f>VLOOKUP(A5,'Hospitalisation Details'!A3:M2345,8,FALSE)</f>
        <v>tier - 3</v>
      </c>
      <c r="P2003" s="35" t="str">
        <f>VLOOKUP(A5,'Hospitalisation Details'!A3:M2345,9,FALSE)</f>
        <v>R1013</v>
      </c>
      <c r="Q2003" s="35">
        <f ca="1">VLOOKUP(A2003,'Hospitalisation Details'!A1002:M3344,13,FALSE)</f>
        <v>23</v>
      </c>
      <c r="R2003" s="32"/>
    </row>
    <row r="2004" spans="1:18" ht="15.75" x14ac:dyDescent="0.25">
      <c r="A2004" s="42" t="s">
        <v>357</v>
      </c>
      <c r="B2004" s="35" t="str">
        <f>VLOOKUP(A2004,'Customer Names'!A2001:D4336,3,FALSE)</f>
        <v>Musal</v>
      </c>
      <c r="C2004" s="35">
        <f>VLOOKUP(A2004,'Medical Examinations'!A2002:M4344,2,FALSE)</f>
        <v>29.34</v>
      </c>
      <c r="D2004" s="35">
        <f>VLOOKUP(A2004,'Medical Examinations'!A2002:M4344,3,FALSE)</f>
        <v>6.09</v>
      </c>
      <c r="E2004" s="35" t="str">
        <f>VLOOKUP(A2004,'Medical Examinations'!A2002:M4344,4,FALSE)</f>
        <v>yes</v>
      </c>
      <c r="F2004" s="35" t="str">
        <f>VLOOKUP(A2004,'Medical Examinations'!A2002:M4344,5,FALSE)</f>
        <v>yes</v>
      </c>
      <c r="G2004" s="35" t="str">
        <f>VLOOKUP(A2004,'Medical Examinations'!A2002:M4344,6,FALSE)</f>
        <v>No</v>
      </c>
      <c r="H2004" s="35">
        <f>VLOOKUP(A2004,'Medical Examinations'!$A$2:$M$2344,7,FALSE)</f>
        <v>2</v>
      </c>
      <c r="I2004" s="35" t="str">
        <f>VLOOKUP(A2004,'Medical Examinations'!A2002:M4344,8,FALSE)</f>
        <v>No</v>
      </c>
      <c r="J2004" s="35" t="str">
        <f>VLOOKUP(A2004,'Medical Examinations'!A2002:M4344,9,FALSE)</f>
        <v>OVERWEIGHT</v>
      </c>
      <c r="K2004" s="35" t="str">
        <f>VLOOKUP(A2004,'Medical Examinations'!A2002:M4344,10,FALSE)</f>
        <v>PREDIABETES</v>
      </c>
      <c r="L2004" s="47">
        <f>VLOOKUP(A2004,'Hospitalisation Details'!A1003:M3345,12,FALSE)</f>
        <v>36792</v>
      </c>
      <c r="M2004" s="34">
        <f>VLOOKUP(A889,'Hospitalisation Details'!A887:M3229,6,FALSE)</f>
        <v>12222.9</v>
      </c>
      <c r="N2004" s="35" t="str">
        <f>VLOOKUP(A993,'Hospitalisation Details'!A991:M3333,7,FALSE)</f>
        <v>tier - 3</v>
      </c>
      <c r="O2004" s="35" t="str">
        <f>VLOOKUP(A6,'Hospitalisation Details'!A4:M2346,8,FALSE)</f>
        <v>tier - 1</v>
      </c>
      <c r="P2004" s="35" t="str">
        <f>VLOOKUP(A6,'Hospitalisation Details'!A4:M2346,9,FALSE)</f>
        <v>R1012</v>
      </c>
      <c r="Q2004" s="35">
        <f ca="1">VLOOKUP(A2004,'Hospitalisation Details'!A1003:M3345,13,FALSE)</f>
        <v>24</v>
      </c>
      <c r="R2004" s="32"/>
    </row>
    <row r="2005" spans="1:18" ht="15.75" x14ac:dyDescent="0.25">
      <c r="A2005" s="43" t="s">
        <v>356</v>
      </c>
      <c r="B2005" s="35" t="str">
        <f>VLOOKUP(A2005,'Customer Names'!A2002:D4337,3,FALSE)</f>
        <v>Kitayama</v>
      </c>
      <c r="C2005" s="35">
        <f>VLOOKUP(A2005,'Medical Examinations'!A2003:M4345,2,FALSE)</f>
        <v>22.61</v>
      </c>
      <c r="D2005" s="35">
        <f>VLOOKUP(A2005,'Medical Examinations'!A2003:M4345,3,FALSE)</f>
        <v>4.25</v>
      </c>
      <c r="E2005" s="35" t="str">
        <f>VLOOKUP(A2005,'Medical Examinations'!A2003:M4345,4,FALSE)</f>
        <v>yes</v>
      </c>
      <c r="F2005" s="35" t="str">
        <f>VLOOKUP(A2005,'Medical Examinations'!A2003:M4345,5,FALSE)</f>
        <v>No</v>
      </c>
      <c r="G2005" s="35" t="str">
        <f>VLOOKUP(A2005,'Medical Examinations'!A2003:M4345,6,FALSE)</f>
        <v>No</v>
      </c>
      <c r="H2005" s="35">
        <f>VLOOKUP(A2005,'Medical Examinations'!$A$2:$M$2344,7,FALSE)</f>
        <v>0</v>
      </c>
      <c r="I2005" s="35" t="str">
        <f>VLOOKUP(A2005,'Medical Examinations'!A2003:M4345,8,FALSE)</f>
        <v>No</v>
      </c>
      <c r="J2005" s="35" t="str">
        <f>VLOOKUP(A2005,'Medical Examinations'!A2003:M4345,9,FALSE)</f>
        <v>NORMAL WEIGHT</v>
      </c>
      <c r="K2005" s="35" t="str">
        <f>VLOOKUP(A2005,'Medical Examinations'!A2003:M4345,10,FALSE)</f>
        <v>NORMAL</v>
      </c>
      <c r="L2005" s="47">
        <f>VLOOKUP(A2005,'Hospitalisation Details'!A1004:M3346,12,FALSE)</f>
        <v>35249</v>
      </c>
      <c r="M2005" s="34">
        <f>VLOOKUP(A890,'Hospitalisation Details'!A888:M3230,6,FALSE)</f>
        <v>12218.7</v>
      </c>
      <c r="N2005" s="35" t="str">
        <f>VLOOKUP(A994,'Hospitalisation Details'!A992:M3334,7,FALSE)</f>
        <v>tier - 3</v>
      </c>
      <c r="O2005" s="35" t="str">
        <f>VLOOKUP(A7,'Hospitalisation Details'!A5:M2347,8,FALSE)</f>
        <v>tier - 3</v>
      </c>
      <c r="P2005" s="35" t="str">
        <f>VLOOKUP(A7,'Hospitalisation Details'!A5:M2347,9,FALSE)</f>
        <v>R1024</v>
      </c>
      <c r="Q2005" s="35">
        <f ca="1">VLOOKUP(A2005,'Hospitalisation Details'!A1004:M3346,13,FALSE)</f>
        <v>28</v>
      </c>
      <c r="R2005" s="32"/>
    </row>
    <row r="2006" spans="1:18" ht="15.75" x14ac:dyDescent="0.25">
      <c r="A2006" s="42" t="s">
        <v>355</v>
      </c>
      <c r="B2006" s="35" t="str">
        <f>VLOOKUP(A2006,'Customer Names'!A2003:D4338,3,FALSE)</f>
        <v>Altman</v>
      </c>
      <c r="C2006" s="35">
        <f>VLOOKUP(A2006,'Medical Examinations'!A2004:M4346,2,FALSE)</f>
        <v>22.23</v>
      </c>
      <c r="D2006" s="35">
        <f>VLOOKUP(A2006,'Medical Examinations'!A2004:M4346,3,FALSE)</f>
        <v>6.09</v>
      </c>
      <c r="E2006" s="35" t="str">
        <f>VLOOKUP(A2006,'Medical Examinations'!A2004:M4346,4,FALSE)</f>
        <v>yes</v>
      </c>
      <c r="F2006" s="35" t="str">
        <f>VLOOKUP(A2006,'Medical Examinations'!A2004:M4346,5,FALSE)</f>
        <v>No</v>
      </c>
      <c r="G2006" s="35" t="str">
        <f>VLOOKUP(A2006,'Medical Examinations'!A2004:M4346,6,FALSE)</f>
        <v>No</v>
      </c>
      <c r="H2006" s="35">
        <f>VLOOKUP(A2006,'Medical Examinations'!$A$2:$M$2344,7,FALSE)</f>
        <v>0</v>
      </c>
      <c r="I2006" s="35" t="str">
        <f>VLOOKUP(A2006,'Medical Examinations'!A2004:M4346,8,FALSE)</f>
        <v>No</v>
      </c>
      <c r="J2006" s="35" t="str">
        <f>VLOOKUP(A2006,'Medical Examinations'!A2004:M4346,9,FALSE)</f>
        <v>NORMAL WEIGHT</v>
      </c>
      <c r="K2006" s="35" t="str">
        <f>VLOOKUP(A2006,'Medical Examinations'!A2004:M4346,10,FALSE)</f>
        <v>PREDIABETES</v>
      </c>
      <c r="L2006" s="47">
        <f>VLOOKUP(A2006,'Hospitalisation Details'!A1005:M3347,12,FALSE)</f>
        <v>35291</v>
      </c>
      <c r="M2006" s="34">
        <f>VLOOKUP(A891,'Hospitalisation Details'!A889:M3231,6,FALSE)</f>
        <v>12198.64</v>
      </c>
      <c r="N2006" s="35" t="str">
        <f>VLOOKUP(A995,'Hospitalisation Details'!A993:M3335,7,FALSE)</f>
        <v>tier - 3</v>
      </c>
      <c r="O2006" s="35" t="str">
        <f>VLOOKUP(A8,'Hospitalisation Details'!A6:M2348,8,FALSE)</f>
        <v>tier - 2</v>
      </c>
      <c r="P2006" s="35" t="str">
        <f>VLOOKUP(A8,'Hospitalisation Details'!A6:M2348,9,FALSE)</f>
        <v>R1012</v>
      </c>
      <c r="Q2006" s="35">
        <f ca="1">VLOOKUP(A2006,'Hospitalisation Details'!A1005:M3347,13,FALSE)</f>
        <v>28</v>
      </c>
      <c r="R2006" s="32"/>
    </row>
    <row r="2007" spans="1:18" ht="15.75" x14ac:dyDescent="0.25">
      <c r="A2007" s="43" t="s">
        <v>354</v>
      </c>
      <c r="B2007" s="35" t="str">
        <f>VLOOKUP(A2007,'Customer Names'!A2004:D4339,3,FALSE)</f>
        <v>Demchko</v>
      </c>
      <c r="C2007" s="35">
        <f>VLOOKUP(A2007,'Medical Examinations'!A2005:M4347,2,FALSE)</f>
        <v>33.4</v>
      </c>
      <c r="D2007" s="35">
        <f>VLOOKUP(A2007,'Medical Examinations'!A2005:M4347,3,FALSE)</f>
        <v>5.51</v>
      </c>
      <c r="E2007" s="35" t="str">
        <f>VLOOKUP(A2007,'Medical Examinations'!A2005:M4347,4,FALSE)</f>
        <v>No</v>
      </c>
      <c r="F2007" s="35" t="str">
        <f>VLOOKUP(A2007,'Medical Examinations'!A2005:M4347,5,FALSE)</f>
        <v>No</v>
      </c>
      <c r="G2007" s="35" t="str">
        <f>VLOOKUP(A2007,'Medical Examinations'!A2005:M4347,6,FALSE)</f>
        <v>No</v>
      </c>
      <c r="H2007" s="35">
        <f>VLOOKUP(A2007,'Medical Examinations'!$A$2:$M$2344,7,FALSE)</f>
        <v>0</v>
      </c>
      <c r="I2007" s="35" t="str">
        <f>VLOOKUP(A2007,'Medical Examinations'!A2005:M4347,8,FALSE)</f>
        <v>No</v>
      </c>
      <c r="J2007" s="35" t="str">
        <f>VLOOKUP(A2007,'Medical Examinations'!A2005:M4347,9,FALSE)</f>
        <v>OBESITY</v>
      </c>
      <c r="K2007" s="35" t="str">
        <f>VLOOKUP(A2007,'Medical Examinations'!A2005:M4347,10,FALSE)</f>
        <v>NORMAL</v>
      </c>
      <c r="L2007" s="47">
        <f>VLOOKUP(A2007,'Hospitalisation Details'!A1006:M3348,12,FALSE)</f>
        <v>34521</v>
      </c>
      <c r="M2007" s="34">
        <f>VLOOKUP(A892,'Hospitalisation Details'!A890:M3232,6,FALSE)</f>
        <v>12148.2</v>
      </c>
      <c r="N2007" s="35" t="str">
        <f>VLOOKUP(A996,'Hospitalisation Details'!A994:M3336,7,FALSE)</f>
        <v>tier - 3</v>
      </c>
      <c r="O2007" s="35" t="str">
        <f>VLOOKUP(A9,'Hospitalisation Details'!A7:M2349,8,FALSE)</f>
        <v>tier - 3</v>
      </c>
      <c r="P2007" s="35" t="str">
        <f>VLOOKUP(A9,'Hospitalisation Details'!A7:M2349,9,FALSE)</f>
        <v>R1011</v>
      </c>
      <c r="Q2007" s="35">
        <f ca="1">VLOOKUP(A2007,'Hospitalisation Details'!A1006:M3348,13,FALSE)</f>
        <v>30</v>
      </c>
      <c r="R2007" s="32"/>
    </row>
    <row r="2008" spans="1:18" ht="15.75" x14ac:dyDescent="0.25">
      <c r="A2008" s="42" t="s">
        <v>353</v>
      </c>
      <c r="B2008" s="35" t="str">
        <f>VLOOKUP(A2008,'Customer Names'!A2005:D4340,3,FALSE)</f>
        <v>Wild</v>
      </c>
      <c r="C2008" s="35">
        <f>VLOOKUP(A2008,'Medical Examinations'!A2006:M4348,2,FALSE)</f>
        <v>33.11</v>
      </c>
      <c r="D2008" s="35">
        <f>VLOOKUP(A2008,'Medical Examinations'!A2006:M4348,3,FALSE)</f>
        <v>5.63</v>
      </c>
      <c r="E2008" s="35" t="str">
        <f>VLOOKUP(A2008,'Medical Examinations'!A2006:M4348,4,FALSE)</f>
        <v>No</v>
      </c>
      <c r="F2008" s="35" t="str">
        <f>VLOOKUP(A2008,'Medical Examinations'!A2006:M4348,5,FALSE)</f>
        <v>No</v>
      </c>
      <c r="G2008" s="35" t="str">
        <f>VLOOKUP(A2008,'Medical Examinations'!A2006:M4348,6,FALSE)</f>
        <v>No</v>
      </c>
      <c r="H2008" s="35">
        <f>VLOOKUP(A2008,'Medical Examinations'!$A$2:$M$2344,7,FALSE)</f>
        <v>0</v>
      </c>
      <c r="I2008" s="35" t="str">
        <f>VLOOKUP(A2008,'Medical Examinations'!A2006:M4348,8,FALSE)</f>
        <v>No</v>
      </c>
      <c r="J2008" s="35" t="str">
        <f>VLOOKUP(A2008,'Medical Examinations'!A2006:M4348,9,FALSE)</f>
        <v>OBESITY</v>
      </c>
      <c r="K2008" s="35" t="str">
        <f>VLOOKUP(A2008,'Medical Examinations'!A2006:M4348,10,FALSE)</f>
        <v>NORMAL</v>
      </c>
      <c r="L2008" s="47">
        <f>VLOOKUP(A2008,'Hospitalisation Details'!A1007:M3349,12,FALSE)</f>
        <v>34632</v>
      </c>
      <c r="M2008" s="34">
        <f>VLOOKUP(A893,'Hospitalisation Details'!A891:M3233,6,FALSE)</f>
        <v>12146.97</v>
      </c>
      <c r="N2008" s="35" t="str">
        <f>VLOOKUP(A997,'Hospitalisation Details'!A995:M3337,7,FALSE)</f>
        <v>tier - 3</v>
      </c>
      <c r="O2008" s="35" t="str">
        <f>VLOOKUP(A10,'Hospitalisation Details'!A8:M2350,8,FALSE)</f>
        <v>tier - 3</v>
      </c>
      <c r="P2008" s="35" t="str">
        <f>VLOOKUP(A10,'Hospitalisation Details'!A8:M2350,9,FALSE)</f>
        <v>R1011</v>
      </c>
      <c r="Q2008" s="35">
        <f ca="1">VLOOKUP(A2008,'Hospitalisation Details'!A1007:M3349,13,FALSE)</f>
        <v>30</v>
      </c>
      <c r="R2008" s="32"/>
    </row>
    <row r="2009" spans="1:18" ht="15.75" x14ac:dyDescent="0.25">
      <c r="A2009" s="43" t="s">
        <v>352</v>
      </c>
      <c r="B2009" s="35" t="str">
        <f>VLOOKUP(A2009,'Customer Names'!A2006:D4341,3,FALSE)</f>
        <v>Betts</v>
      </c>
      <c r="C2009" s="35">
        <f>VLOOKUP(A2009,'Medical Examinations'!A2007:M4349,2,FALSE)</f>
        <v>16.815000000000001</v>
      </c>
      <c r="D2009" s="35">
        <f>VLOOKUP(A2009,'Medical Examinations'!A2007:M4349,3,FALSE)</f>
        <v>5.29</v>
      </c>
      <c r="E2009" s="35" t="str">
        <f>VLOOKUP(A2009,'Medical Examinations'!A2007:M4349,4,FALSE)</f>
        <v>yes</v>
      </c>
      <c r="F2009" s="35" t="str">
        <f>VLOOKUP(A2009,'Medical Examinations'!A2007:M4349,5,FALSE)</f>
        <v>No</v>
      </c>
      <c r="G2009" s="35" t="str">
        <f>VLOOKUP(A2009,'Medical Examinations'!A2007:M4349,6,FALSE)</f>
        <v>No</v>
      </c>
      <c r="H2009" s="35">
        <f>VLOOKUP(A2009,'Medical Examinations'!$A$2:$M$2344,7,FALSE)</f>
        <v>0</v>
      </c>
      <c r="I2009" s="35" t="str">
        <f>VLOOKUP(A2009,'Medical Examinations'!A2007:M4349,8,FALSE)</f>
        <v>No</v>
      </c>
      <c r="J2009" s="35" t="str">
        <f>VLOOKUP(A2009,'Medical Examinations'!A2007:M4349,9,FALSE)</f>
        <v>UNDERWEIGHT</v>
      </c>
      <c r="K2009" s="35" t="str">
        <f>VLOOKUP(A2009,'Medical Examinations'!A2007:M4349,10,FALSE)</f>
        <v>NORMAL</v>
      </c>
      <c r="L2009" s="47">
        <f>VLOOKUP(A2009,'Hospitalisation Details'!A1008:M3350,12,FALSE)</f>
        <v>37132</v>
      </c>
      <c r="M2009" s="34">
        <f>VLOOKUP(A894,'Hospitalisation Details'!A892:M3234,6,FALSE)</f>
        <v>12142.58</v>
      </c>
      <c r="N2009" s="35" t="str">
        <f>VLOOKUP(A998,'Hospitalisation Details'!A996:M3338,7,FALSE)</f>
        <v>tier - 3</v>
      </c>
      <c r="O2009" s="35" t="str">
        <f>VLOOKUP(A11,'Hospitalisation Details'!A9:M2351,8,FALSE)</f>
        <v>tier - 2</v>
      </c>
      <c r="P2009" s="35" t="str">
        <f>VLOOKUP(A11,'Hospitalisation Details'!A9:M2351,9,FALSE)</f>
        <v>R1013</v>
      </c>
      <c r="Q2009" s="35">
        <f ca="1">VLOOKUP(A2009,'Hospitalisation Details'!A1008:M3350,13,FALSE)</f>
        <v>23</v>
      </c>
      <c r="R2009" s="32"/>
    </row>
    <row r="2010" spans="1:18" ht="15.75" x14ac:dyDescent="0.25">
      <c r="A2010" s="42" t="s">
        <v>351</v>
      </c>
      <c r="B2010" s="35" t="str">
        <f>VLOOKUP(A2010,'Customer Names'!A2007:D4342,3,FALSE)</f>
        <v>Martin</v>
      </c>
      <c r="C2010" s="35">
        <f>VLOOKUP(A2010,'Medical Examinations'!A2008:M4350,2,FALSE)</f>
        <v>25.61</v>
      </c>
      <c r="D2010" s="35">
        <f>VLOOKUP(A2010,'Medical Examinations'!A2008:M4350,3,FALSE)</f>
        <v>4</v>
      </c>
      <c r="E2010" s="35" t="str">
        <f>VLOOKUP(A2010,'Medical Examinations'!A2008:M4350,4,FALSE)</f>
        <v>No</v>
      </c>
      <c r="F2010" s="35" t="str">
        <f>VLOOKUP(A2010,'Medical Examinations'!A2008:M4350,5,FALSE)</f>
        <v>No</v>
      </c>
      <c r="G2010" s="35" t="str">
        <f>VLOOKUP(A2010,'Medical Examinations'!A2008:M4350,6,FALSE)</f>
        <v>Yes</v>
      </c>
      <c r="H2010" s="35">
        <f>VLOOKUP(A2010,'Medical Examinations'!$A$2:$M$2344,7,FALSE)</f>
        <v>1</v>
      </c>
      <c r="I2010" s="35" t="str">
        <f>VLOOKUP(A2010,'Medical Examinations'!A2008:M4350,8,FALSE)</f>
        <v>No</v>
      </c>
      <c r="J2010" s="35" t="str">
        <f>VLOOKUP(A2010,'Medical Examinations'!A2008:M4350,9,FALSE)</f>
        <v>OVERWEIGHT</v>
      </c>
      <c r="K2010" s="35" t="str">
        <f>VLOOKUP(A2010,'Medical Examinations'!A2008:M4350,10,FALSE)</f>
        <v>NORMAL</v>
      </c>
      <c r="L2010" s="47">
        <f>VLOOKUP(A2010,'Hospitalisation Details'!A1009:M3351,12,FALSE)</f>
        <v>34237</v>
      </c>
      <c r="M2010" s="34">
        <f>VLOOKUP(A895,'Hospitalisation Details'!A893:M3235,6,FALSE)</f>
        <v>12137.6</v>
      </c>
      <c r="N2010" s="35" t="str">
        <f>VLOOKUP(A999,'Hospitalisation Details'!A997:M3339,7,FALSE)</f>
        <v>tier - 3</v>
      </c>
      <c r="O2010" s="35" t="str">
        <f>VLOOKUP(A12,'Hospitalisation Details'!A10:M2352,8,FALSE)</f>
        <v>tier - 2</v>
      </c>
      <c r="P2010" s="35" t="str">
        <f>VLOOKUP(A12,'Hospitalisation Details'!A10:M2352,9,FALSE)</f>
        <v>R1013</v>
      </c>
      <c r="Q2010" s="35">
        <f ca="1">VLOOKUP(A2010,'Hospitalisation Details'!A1009:M3351,13,FALSE)</f>
        <v>31</v>
      </c>
      <c r="R2010" s="32"/>
    </row>
    <row r="2011" spans="1:18" ht="15.75" x14ac:dyDescent="0.25">
      <c r="A2011" s="43" t="s">
        <v>350</v>
      </c>
      <c r="B2011" s="35" t="str">
        <f>VLOOKUP(A2011,'Customer Names'!A2008:D4343,3,FALSE)</f>
        <v>Vandeventer</v>
      </c>
      <c r="C2011" s="35">
        <f>VLOOKUP(A2011,'Medical Examinations'!A2009:M4351,2,FALSE)</f>
        <v>25.8</v>
      </c>
      <c r="D2011" s="35">
        <f>VLOOKUP(A2011,'Medical Examinations'!A2009:M4351,3,FALSE)</f>
        <v>5.49</v>
      </c>
      <c r="E2011" s="35" t="str">
        <f>VLOOKUP(A2011,'Medical Examinations'!A2009:M4351,4,FALSE)</f>
        <v>No</v>
      </c>
      <c r="F2011" s="35" t="str">
        <f>VLOOKUP(A2011,'Medical Examinations'!A2009:M4351,5,FALSE)</f>
        <v>No</v>
      </c>
      <c r="G2011" s="35" t="str">
        <f>VLOOKUP(A2011,'Medical Examinations'!A2009:M4351,6,FALSE)</f>
        <v>No</v>
      </c>
      <c r="H2011" s="35">
        <f>VLOOKUP(A2011,'Medical Examinations'!$A$2:$M$2344,7,FALSE)</f>
        <v>0</v>
      </c>
      <c r="I2011" s="35" t="str">
        <f>VLOOKUP(A2011,'Medical Examinations'!A2009:M4351,8,FALSE)</f>
        <v>No</v>
      </c>
      <c r="J2011" s="35" t="str">
        <f>VLOOKUP(A2011,'Medical Examinations'!A2009:M4351,9,FALSE)</f>
        <v>OVERWEIGHT</v>
      </c>
      <c r="K2011" s="35" t="str">
        <f>VLOOKUP(A2011,'Medical Examinations'!A2009:M4351,10,FALSE)</f>
        <v>NORMAL</v>
      </c>
      <c r="L2011" s="47">
        <f>VLOOKUP(A2011,'Hospitalisation Details'!A1010:M3352,12,FALSE)</f>
        <v>34525</v>
      </c>
      <c r="M2011" s="34">
        <f>VLOOKUP(A896,'Hospitalisation Details'!A894:M3236,6,FALSE)</f>
        <v>12130.8</v>
      </c>
      <c r="N2011" s="35" t="str">
        <f>VLOOKUP(A1000,'Hospitalisation Details'!A998:M3340,7,FALSE)</f>
        <v>tier - 3</v>
      </c>
      <c r="O2011" s="35" t="e">
        <f>VLOOKUP(A13,'Hospitalisation Details'!A11:M2353,8,FALSE)</f>
        <v>#N/A</v>
      </c>
      <c r="P2011" s="35" t="e">
        <f>VLOOKUP(A13,'Hospitalisation Details'!A11:M2353,9,FALSE)</f>
        <v>#N/A</v>
      </c>
      <c r="Q2011" s="35">
        <f ca="1">VLOOKUP(A2011,'Hospitalisation Details'!A1010:M3352,13,FALSE)</f>
        <v>30</v>
      </c>
      <c r="R2011" s="32"/>
    </row>
    <row r="2012" spans="1:18" ht="15.75" x14ac:dyDescent="0.25">
      <c r="A2012" s="42" t="s">
        <v>349</v>
      </c>
      <c r="B2012" s="35" t="str">
        <f>VLOOKUP(A2012,'Customer Names'!A2009:D4344,3,FALSE)</f>
        <v>Hirano</v>
      </c>
      <c r="C2012" s="35">
        <f>VLOOKUP(A2012,'Medical Examinations'!A2010:M4352,2,FALSE)</f>
        <v>27.39</v>
      </c>
      <c r="D2012" s="35">
        <f>VLOOKUP(A2012,'Medical Examinations'!A2010:M4352,3,FALSE)</f>
        <v>5.34</v>
      </c>
      <c r="E2012" s="35" t="str">
        <f>VLOOKUP(A2012,'Medical Examinations'!A2010:M4352,4,FALSE)</f>
        <v>No</v>
      </c>
      <c r="F2012" s="35" t="str">
        <f>VLOOKUP(A2012,'Medical Examinations'!A2010:M4352,5,FALSE)</f>
        <v>No</v>
      </c>
      <c r="G2012" s="35" t="str">
        <f>VLOOKUP(A2012,'Medical Examinations'!A2010:M4352,6,FALSE)</f>
        <v>No</v>
      </c>
      <c r="H2012" s="35">
        <f>VLOOKUP(A2012,'Medical Examinations'!$A$2:$M$2344,7,FALSE)</f>
        <v>0</v>
      </c>
      <c r="I2012" s="35" t="str">
        <f>VLOOKUP(A2012,'Medical Examinations'!A2010:M4352,8,FALSE)</f>
        <v>No</v>
      </c>
      <c r="J2012" s="35" t="str">
        <f>VLOOKUP(A2012,'Medical Examinations'!A2010:M4352,9,FALSE)</f>
        <v>OVERWEIGHT</v>
      </c>
      <c r="K2012" s="35" t="str">
        <f>VLOOKUP(A2012,'Medical Examinations'!A2010:M4352,10,FALSE)</f>
        <v>NORMAL</v>
      </c>
      <c r="L2012" s="47">
        <f>VLOOKUP(A2012,'Hospitalisation Details'!A1011:M3353,12,FALSE)</f>
        <v>36336</v>
      </c>
      <c r="M2012" s="34">
        <f>VLOOKUP(A897,'Hospitalisation Details'!A895:M3237,6,FALSE)</f>
        <v>12129.61</v>
      </c>
      <c r="N2012" s="35" t="str">
        <f>VLOOKUP(A1001,'Hospitalisation Details'!A999:M3341,7,FALSE)</f>
        <v>tier - 3</v>
      </c>
      <c r="O2012" s="35" t="str">
        <f>VLOOKUP(A14,'Hospitalisation Details'!A12:M2354,8,FALSE)</f>
        <v>tier - 1</v>
      </c>
      <c r="P2012" s="35" t="str">
        <f>VLOOKUP(A14,'Hospitalisation Details'!A12:M2354,9,FALSE)</f>
        <v>R1011</v>
      </c>
      <c r="Q2012" s="35">
        <f ca="1">VLOOKUP(A2012,'Hospitalisation Details'!A1011:M3353,13,FALSE)</f>
        <v>25</v>
      </c>
      <c r="R2012" s="32"/>
    </row>
    <row r="2013" spans="1:18" ht="15.75" x14ac:dyDescent="0.25">
      <c r="A2013" s="43" t="s">
        <v>348</v>
      </c>
      <c r="B2013" s="35" t="str">
        <f>VLOOKUP(A2013,'Customer Names'!A2010:D4345,3,FALSE)</f>
        <v>Davi</v>
      </c>
      <c r="C2013" s="35">
        <f>VLOOKUP(A2013,'Medical Examinations'!A2011:M4353,2,FALSE)</f>
        <v>17.03</v>
      </c>
      <c r="D2013" s="35">
        <f>VLOOKUP(A2013,'Medical Examinations'!A2011:M4353,3,FALSE)</f>
        <v>4.12</v>
      </c>
      <c r="E2013" s="35" t="str">
        <f>VLOOKUP(A2013,'Medical Examinations'!A2011:M4353,4,FALSE)</f>
        <v>No</v>
      </c>
      <c r="F2013" s="35" t="str">
        <f>VLOOKUP(A2013,'Medical Examinations'!A2011:M4353,5,FALSE)</f>
        <v>No</v>
      </c>
      <c r="G2013" s="35" t="str">
        <f>VLOOKUP(A2013,'Medical Examinations'!A2011:M4353,6,FALSE)</f>
        <v>No</v>
      </c>
      <c r="H2013" s="35">
        <f>VLOOKUP(A2013,'Medical Examinations'!$A$2:$M$2344,7,FALSE)</f>
        <v>1</v>
      </c>
      <c r="I2013" s="35" t="str">
        <f>VLOOKUP(A2013,'Medical Examinations'!A2011:M4353,8,FALSE)</f>
        <v>No</v>
      </c>
      <c r="J2013" s="35" t="str">
        <f>VLOOKUP(A2013,'Medical Examinations'!A2011:M4353,9,FALSE)</f>
        <v>UNDERWEIGHT</v>
      </c>
      <c r="K2013" s="35" t="str">
        <f>VLOOKUP(A2013,'Medical Examinations'!A2011:M4353,10,FALSE)</f>
        <v>NORMAL</v>
      </c>
      <c r="L2013" s="47">
        <f>VLOOKUP(A2013,'Hospitalisation Details'!A1012:M3354,12,FALSE)</f>
        <v>31990</v>
      </c>
      <c r="M2013" s="34">
        <f>VLOOKUP(A898,'Hospitalisation Details'!A896:M3238,6,FALSE)</f>
        <v>12124.99</v>
      </c>
      <c r="N2013" s="35" t="str">
        <f>VLOOKUP(A1002,'Hospitalisation Details'!A1000:M3342,7,FALSE)</f>
        <v>tier - 3</v>
      </c>
      <c r="O2013" s="35" t="str">
        <f>VLOOKUP(A15,'Hospitalisation Details'!A13:M2355,8,FALSE)</f>
        <v>tier - 2</v>
      </c>
      <c r="P2013" s="35" t="str">
        <f>VLOOKUP(A15,'Hospitalisation Details'!A13:M2355,9,FALSE)</f>
        <v>R1013</v>
      </c>
      <c r="Q2013" s="35">
        <f ca="1">VLOOKUP(A2013,'Hospitalisation Details'!A1012:M3354,13,FALSE)</f>
        <v>37</v>
      </c>
      <c r="R2013" s="32"/>
    </row>
    <row r="2014" spans="1:18" ht="15.75" x14ac:dyDescent="0.25">
      <c r="A2014" s="42" t="s">
        <v>347</v>
      </c>
      <c r="B2014" s="35" t="str">
        <f>VLOOKUP(A2014,'Customer Names'!A2011:D4346,3,FALSE)</f>
        <v>Sloan</v>
      </c>
      <c r="C2014" s="35">
        <f>VLOOKUP(A2014,'Medical Examinations'!A2012:M4354,2,FALSE)</f>
        <v>23.75</v>
      </c>
      <c r="D2014" s="35">
        <f>VLOOKUP(A2014,'Medical Examinations'!A2012:M4354,3,FALSE)</f>
        <v>5.49</v>
      </c>
      <c r="E2014" s="35" t="str">
        <f>VLOOKUP(A2014,'Medical Examinations'!A2012:M4354,4,FALSE)</f>
        <v>yes</v>
      </c>
      <c r="F2014" s="35" t="str">
        <f>VLOOKUP(A2014,'Medical Examinations'!A2012:M4354,5,FALSE)</f>
        <v>No</v>
      </c>
      <c r="G2014" s="35" t="str">
        <f>VLOOKUP(A2014,'Medical Examinations'!A2012:M4354,6,FALSE)</f>
        <v>No</v>
      </c>
      <c r="H2014" s="35">
        <f>VLOOKUP(A2014,'Medical Examinations'!$A$2:$M$2344,7,FALSE)</f>
        <v>0</v>
      </c>
      <c r="I2014" s="35" t="str">
        <f>VLOOKUP(A2014,'Medical Examinations'!A2012:M4354,8,FALSE)</f>
        <v>No</v>
      </c>
      <c r="J2014" s="35" t="str">
        <f>VLOOKUP(A2014,'Medical Examinations'!A2012:M4354,9,FALSE)</f>
        <v>NORMAL WEIGHT</v>
      </c>
      <c r="K2014" s="35" t="str">
        <f>VLOOKUP(A2014,'Medical Examinations'!A2012:M4354,10,FALSE)</f>
        <v>NORMAL</v>
      </c>
      <c r="L2014" s="47">
        <f>VLOOKUP(A2014,'Hospitalisation Details'!A1013:M3355,12,FALSE)</f>
        <v>37177</v>
      </c>
      <c r="M2014" s="34">
        <f>VLOOKUP(A899,'Hospitalisation Details'!A897:M3239,6,FALSE)</f>
        <v>12105.32</v>
      </c>
      <c r="N2014" s="35" t="str">
        <f>VLOOKUP(A4,'Hospitalisation Details'!A2:M2344,7,FALSE)</f>
        <v>tier - 1</v>
      </c>
      <c r="O2014" s="35" t="str">
        <f>VLOOKUP(A16,'Hospitalisation Details'!A14:M2356,8,FALSE)</f>
        <v>tier - 2</v>
      </c>
      <c r="P2014" s="35" t="str">
        <f>VLOOKUP(A16,'Hospitalisation Details'!A14:M2356,9,FALSE)</f>
        <v>R1013</v>
      </c>
      <c r="Q2014" s="35">
        <f ca="1">VLOOKUP(A2014,'Hospitalisation Details'!A1013:M3355,13,FALSE)</f>
        <v>23</v>
      </c>
      <c r="R2014" s="32"/>
    </row>
    <row r="2015" spans="1:18" ht="15.75" x14ac:dyDescent="0.25">
      <c r="A2015" s="43" t="s">
        <v>345</v>
      </c>
      <c r="B2015" s="35" t="str">
        <f>VLOOKUP(A2015,'Customer Names'!A2012:D4347,3,FALSE)</f>
        <v>Homich</v>
      </c>
      <c r="C2015" s="35">
        <f>VLOOKUP(A2015,'Medical Examinations'!A2013:M4355,2,FALSE)</f>
        <v>26.03</v>
      </c>
      <c r="D2015" s="35">
        <f>VLOOKUP(A2015,'Medical Examinations'!A2013:M4355,3,FALSE)</f>
        <v>5.1100000000000003</v>
      </c>
      <c r="E2015" s="35" t="str">
        <f>VLOOKUP(A2015,'Medical Examinations'!A2013:M4355,4,FALSE)</f>
        <v>yes</v>
      </c>
      <c r="F2015" s="35" t="str">
        <f>VLOOKUP(A2015,'Medical Examinations'!A2013:M4355,5,FALSE)</f>
        <v>No</v>
      </c>
      <c r="G2015" s="35" t="str">
        <f>VLOOKUP(A2015,'Medical Examinations'!A2013:M4355,6,FALSE)</f>
        <v>No</v>
      </c>
      <c r="H2015" s="35">
        <f>VLOOKUP(A2015,'Medical Examinations'!$A$2:$M$2344,7,FALSE)</f>
        <v>1</v>
      </c>
      <c r="I2015" s="35" t="str">
        <f>VLOOKUP(A2015,'Medical Examinations'!A2013:M4355,8,FALSE)</f>
        <v>No</v>
      </c>
      <c r="J2015" s="35" t="str">
        <f>VLOOKUP(A2015,'Medical Examinations'!A2013:M4355,9,FALSE)</f>
        <v>OVERWEIGHT</v>
      </c>
      <c r="K2015" s="35" t="str">
        <f>VLOOKUP(A2015,'Medical Examinations'!A2013:M4355,10,FALSE)</f>
        <v>NORMAL</v>
      </c>
      <c r="L2015" s="47">
        <f>VLOOKUP(A2015,'Hospitalisation Details'!A1014:M3356,12,FALSE)</f>
        <v>34952</v>
      </c>
      <c r="M2015" s="34">
        <f>VLOOKUP(A900,'Hospitalisation Details'!A898:M3240,6,FALSE)</f>
        <v>12096.65</v>
      </c>
      <c r="N2015" s="35" t="str">
        <f>VLOOKUP(A5,'Hospitalisation Details'!A3:M2345,7,FALSE)</f>
        <v>tier - 2</v>
      </c>
      <c r="O2015" s="35" t="str">
        <f>VLOOKUP(A17,'Hospitalisation Details'!A15:M2357,8,FALSE)</f>
        <v>tier - 3</v>
      </c>
      <c r="P2015" s="35" t="str">
        <f>VLOOKUP(A17,'Hospitalisation Details'!A15:M2357,9,FALSE)</f>
        <v>R1016</v>
      </c>
      <c r="Q2015" s="35">
        <f ca="1">VLOOKUP(A2015,'Hospitalisation Details'!A1014:M3356,13,FALSE)</f>
        <v>29</v>
      </c>
      <c r="R2015" s="32"/>
    </row>
    <row r="2016" spans="1:18" ht="15.75" x14ac:dyDescent="0.25">
      <c r="A2016" s="42" t="s">
        <v>344</v>
      </c>
      <c r="B2016" s="35" t="str">
        <f>VLOOKUP(A2016,'Customer Names'!A2013:D4348,3,FALSE)</f>
        <v>Bell</v>
      </c>
      <c r="C2016" s="35">
        <f>VLOOKUP(A2016,'Medical Examinations'!A2014:M4356,2,FALSE)</f>
        <v>16.079999999999998</v>
      </c>
      <c r="D2016" s="35">
        <f>VLOOKUP(A2016,'Medical Examinations'!A2014:M4356,3,FALSE)</f>
        <v>5.94</v>
      </c>
      <c r="E2016" s="35" t="str">
        <f>VLOOKUP(A2016,'Medical Examinations'!A2014:M4356,4,FALSE)</f>
        <v>No</v>
      </c>
      <c r="F2016" s="35" t="str">
        <f>VLOOKUP(A2016,'Medical Examinations'!A2014:M4356,5,FALSE)</f>
        <v>No</v>
      </c>
      <c r="G2016" s="35" t="str">
        <f>VLOOKUP(A2016,'Medical Examinations'!A2014:M4356,6,FALSE)</f>
        <v>No</v>
      </c>
      <c r="H2016" s="35">
        <f>VLOOKUP(A2016,'Medical Examinations'!$A$2:$M$2344,7,FALSE)</f>
        <v>0</v>
      </c>
      <c r="I2016" s="35" t="str">
        <f>VLOOKUP(A2016,'Medical Examinations'!A2014:M4356,8,FALSE)</f>
        <v>No</v>
      </c>
      <c r="J2016" s="35" t="str">
        <f>VLOOKUP(A2016,'Medical Examinations'!A2014:M4356,9,FALSE)</f>
        <v>UNDERWEIGHT</v>
      </c>
      <c r="K2016" s="35" t="str">
        <f>VLOOKUP(A2016,'Medical Examinations'!A2014:M4356,10,FALSE)</f>
        <v>PREDIABETES</v>
      </c>
      <c r="L2016" s="47">
        <f>VLOOKUP(A2016,'Hospitalisation Details'!A1015:M3357,12,FALSE)</f>
        <v>32782</v>
      </c>
      <c r="M2016" s="34">
        <f>VLOOKUP(A901,'Hospitalisation Details'!A899:M3241,6,FALSE)</f>
        <v>12094.48</v>
      </c>
      <c r="N2016" s="35" t="str">
        <f>VLOOKUP(A6,'Hospitalisation Details'!A4:M2346,7,FALSE)</f>
        <v>tier - 1</v>
      </c>
      <c r="O2016" s="35" t="str">
        <f>VLOOKUP(A18,'Hospitalisation Details'!A16:M2358,8,FALSE)</f>
        <v>tier - 3</v>
      </c>
      <c r="P2016" s="35" t="str">
        <f>VLOOKUP(A18,'Hospitalisation Details'!A16:M2358,9,FALSE)</f>
        <v>R1024</v>
      </c>
      <c r="Q2016" s="35">
        <f ca="1">VLOOKUP(A2016,'Hospitalisation Details'!A1015:M3357,13,FALSE)</f>
        <v>35</v>
      </c>
      <c r="R2016" s="32"/>
    </row>
    <row r="2017" spans="1:18" ht="15.75" x14ac:dyDescent="0.25">
      <c r="A2017" s="43" t="s">
        <v>343</v>
      </c>
      <c r="B2017" s="35" t="str">
        <f>VLOOKUP(A2017,'Customer Names'!A2014:D4349,3,FALSE)</f>
        <v>Kristjansson</v>
      </c>
      <c r="C2017" s="35">
        <f>VLOOKUP(A2017,'Medical Examinations'!A2015:M4357,2,FALSE)</f>
        <v>30.875</v>
      </c>
      <c r="D2017" s="35">
        <f>VLOOKUP(A2017,'Medical Examinations'!A2015:M4357,3,FALSE)</f>
        <v>5.54</v>
      </c>
      <c r="E2017" s="35" t="str">
        <f>VLOOKUP(A2017,'Medical Examinations'!A2015:M4357,4,FALSE)</f>
        <v>No</v>
      </c>
      <c r="F2017" s="35" t="str">
        <f>VLOOKUP(A2017,'Medical Examinations'!A2015:M4357,5,FALSE)</f>
        <v>No</v>
      </c>
      <c r="G2017" s="35" t="str">
        <f>VLOOKUP(A2017,'Medical Examinations'!A2015:M4357,6,FALSE)</f>
        <v>No</v>
      </c>
      <c r="H2017" s="35">
        <f>VLOOKUP(A2017,'Medical Examinations'!$A$2:$M$2344,7,FALSE)</f>
        <v>0</v>
      </c>
      <c r="I2017" s="35" t="str">
        <f>VLOOKUP(A2017,'Medical Examinations'!A2015:M4357,8,FALSE)</f>
        <v>No</v>
      </c>
      <c r="J2017" s="35" t="str">
        <f>VLOOKUP(A2017,'Medical Examinations'!A2015:M4357,9,FALSE)</f>
        <v>OBESITY</v>
      </c>
      <c r="K2017" s="35" t="str">
        <f>VLOOKUP(A2017,'Medical Examinations'!A2015:M4357,10,FALSE)</f>
        <v>NORMAL</v>
      </c>
      <c r="L2017" s="47">
        <f>VLOOKUP(A2017,'Hospitalisation Details'!A1016:M3358,12,FALSE)</f>
        <v>34603</v>
      </c>
      <c r="M2017" s="34">
        <f>VLOOKUP(A902,'Hospitalisation Details'!A900:M3242,6,FALSE)</f>
        <v>12091.34</v>
      </c>
      <c r="N2017" s="35" t="str">
        <f>VLOOKUP(A7,'Hospitalisation Details'!A5:M2347,7,FALSE)</f>
        <v>tier - 1</v>
      </c>
      <c r="O2017" s="35" t="str">
        <f>VLOOKUP(A19,'Hospitalisation Details'!A17:M2359,8,FALSE)</f>
        <v>tier - 3</v>
      </c>
      <c r="P2017" s="35" t="str">
        <f>VLOOKUP(A19,'Hospitalisation Details'!A17:M2359,9,FALSE)</f>
        <v>R1011</v>
      </c>
      <c r="Q2017" s="35">
        <f ca="1">VLOOKUP(A2017,'Hospitalisation Details'!A1016:M3358,13,FALSE)</f>
        <v>30</v>
      </c>
      <c r="R2017" s="32"/>
    </row>
    <row r="2018" spans="1:18" ht="15.75" x14ac:dyDescent="0.25">
      <c r="A2018" s="42" t="s">
        <v>342</v>
      </c>
      <c r="B2018" s="35" t="str">
        <f>VLOOKUP(A2018,'Customer Names'!A2015:D4350,3,FALSE)</f>
        <v>Pitman</v>
      </c>
      <c r="C2018" s="35">
        <f>VLOOKUP(A2018,'Medical Examinations'!A2016:M4358,2,FALSE)</f>
        <v>31.79</v>
      </c>
      <c r="D2018" s="35">
        <f>VLOOKUP(A2018,'Medical Examinations'!A2016:M4358,3,FALSE)</f>
        <v>7.09</v>
      </c>
      <c r="E2018" s="35" t="str">
        <f>VLOOKUP(A2018,'Medical Examinations'!A2016:M4358,4,FALSE)</f>
        <v>No</v>
      </c>
      <c r="F2018" s="35" t="str">
        <f>VLOOKUP(A2018,'Medical Examinations'!A2016:M4358,5,FALSE)</f>
        <v>No</v>
      </c>
      <c r="G2018" s="35" t="str">
        <f>VLOOKUP(A2018,'Medical Examinations'!A2016:M4358,6,FALSE)</f>
        <v>No</v>
      </c>
      <c r="H2018" s="35">
        <f>VLOOKUP(A2018,'Medical Examinations'!$A$2:$M$2344,7,FALSE)</f>
        <v>0</v>
      </c>
      <c r="I2018" s="35" t="str">
        <f>VLOOKUP(A2018,'Medical Examinations'!A2016:M4358,8,FALSE)</f>
        <v>No</v>
      </c>
      <c r="J2018" s="35" t="str">
        <f>VLOOKUP(A2018,'Medical Examinations'!A2016:M4358,9,FALSE)</f>
        <v>OBESITY</v>
      </c>
      <c r="K2018" s="35" t="str">
        <f>VLOOKUP(A2018,'Medical Examinations'!A2016:M4358,10,FALSE)</f>
        <v>DIABETES</v>
      </c>
      <c r="L2018" s="47">
        <f>VLOOKUP(A2018,'Hospitalisation Details'!A1017:M3359,12,FALSE)</f>
        <v>37428</v>
      </c>
      <c r="M2018" s="34">
        <f>VLOOKUP(A903,'Hospitalisation Details'!A901:M3243,6,FALSE)</f>
        <v>12048.13</v>
      </c>
      <c r="N2018" s="35" t="str">
        <f>VLOOKUP(A8,'Hospitalisation Details'!A6:M2348,7,FALSE)</f>
        <v>tier - 1</v>
      </c>
      <c r="O2018" s="35" t="str">
        <f>VLOOKUP(A20,'Hospitalisation Details'!A18:M2360,8,FALSE)</f>
        <v>tier - 3</v>
      </c>
      <c r="P2018" s="35" t="str">
        <f>VLOOKUP(A20,'Hospitalisation Details'!A18:M2360,9,FALSE)</f>
        <v>R1011</v>
      </c>
      <c r="Q2018" s="35">
        <f ca="1">VLOOKUP(A2018,'Hospitalisation Details'!A1017:M3359,13,FALSE)</f>
        <v>22</v>
      </c>
      <c r="R2018" s="32"/>
    </row>
    <row r="2019" spans="1:18" ht="15.75" x14ac:dyDescent="0.25">
      <c r="A2019" s="43" t="s">
        <v>341</v>
      </c>
      <c r="B2019" s="35" t="str">
        <f>VLOOKUP(A2019,'Customer Names'!A2016:D4351,3,FALSE)</f>
        <v>Curley</v>
      </c>
      <c r="C2019" s="35">
        <f>VLOOKUP(A2019,'Medical Examinations'!A2017:M4359,2,FALSE)</f>
        <v>28.48</v>
      </c>
      <c r="D2019" s="35">
        <f>VLOOKUP(A2019,'Medical Examinations'!A2017:M4359,3,FALSE)</f>
        <v>6.22</v>
      </c>
      <c r="E2019" s="35" t="str">
        <f>VLOOKUP(A2019,'Medical Examinations'!A2017:M4359,4,FALSE)</f>
        <v>yes</v>
      </c>
      <c r="F2019" s="35" t="str">
        <f>VLOOKUP(A2019,'Medical Examinations'!A2017:M4359,5,FALSE)</f>
        <v>No</v>
      </c>
      <c r="G2019" s="35" t="str">
        <f>VLOOKUP(A2019,'Medical Examinations'!A2017:M4359,6,FALSE)</f>
        <v>Yes</v>
      </c>
      <c r="H2019" s="35">
        <f>VLOOKUP(A2019,'Medical Examinations'!$A$2:$M$2344,7,FALSE)</f>
        <v>1</v>
      </c>
      <c r="I2019" s="35" t="str">
        <f>VLOOKUP(A2019,'Medical Examinations'!A2017:M4359,8,FALSE)</f>
        <v>No</v>
      </c>
      <c r="J2019" s="35" t="str">
        <f>VLOOKUP(A2019,'Medical Examinations'!A2017:M4359,9,FALSE)</f>
        <v>OVERWEIGHT</v>
      </c>
      <c r="K2019" s="35" t="str">
        <f>VLOOKUP(A2019,'Medical Examinations'!A2017:M4359,10,FALSE)</f>
        <v>PREDIABETES</v>
      </c>
      <c r="L2019" s="47">
        <f>VLOOKUP(A2019,'Hospitalisation Details'!A1018:M3360,12,FALSE)</f>
        <v>35786</v>
      </c>
      <c r="M2019" s="34">
        <f>VLOOKUP(A904,'Hospitalisation Details'!A902:M3244,6,FALSE)</f>
        <v>12044.34</v>
      </c>
      <c r="N2019" s="35" t="str">
        <f>VLOOKUP(A9,'Hospitalisation Details'!A7:M2349,7,FALSE)</f>
        <v>tier - 1</v>
      </c>
      <c r="O2019" s="35" t="str">
        <f>VLOOKUP(A21,'Hospitalisation Details'!A19:M2361,8,FALSE)</f>
        <v>tier - 3</v>
      </c>
      <c r="P2019" s="35" t="str">
        <f>VLOOKUP(A21,'Hospitalisation Details'!A19:M2361,9,FALSE)</f>
        <v>R1024</v>
      </c>
      <c r="Q2019" s="35">
        <f ca="1">VLOOKUP(A2019,'Hospitalisation Details'!A1018:M3360,13,FALSE)</f>
        <v>27</v>
      </c>
      <c r="R2019" s="32"/>
    </row>
    <row r="2020" spans="1:18" ht="15.75" x14ac:dyDescent="0.25">
      <c r="A2020" s="42" t="s">
        <v>340</v>
      </c>
      <c r="B2020" s="35" t="str">
        <f>VLOOKUP(A2020,'Customer Names'!A2017:D4352,3,FALSE)</f>
        <v>Zimmer</v>
      </c>
      <c r="C2020" s="35">
        <f>VLOOKUP(A2020,'Medical Examinations'!A2018:M4360,2,FALSE)</f>
        <v>26.6</v>
      </c>
      <c r="D2020" s="35">
        <f>VLOOKUP(A2020,'Medical Examinations'!A2018:M4360,3,FALSE)</f>
        <v>4.33</v>
      </c>
      <c r="E2020" s="35" t="str">
        <f>VLOOKUP(A2020,'Medical Examinations'!A2018:M4360,4,FALSE)</f>
        <v>No</v>
      </c>
      <c r="F2020" s="35" t="str">
        <f>VLOOKUP(A2020,'Medical Examinations'!A2018:M4360,5,FALSE)</f>
        <v>No</v>
      </c>
      <c r="G2020" s="35" t="str">
        <f>VLOOKUP(A2020,'Medical Examinations'!A2018:M4360,6,FALSE)</f>
        <v>No</v>
      </c>
      <c r="H2020" s="35">
        <f>VLOOKUP(A2020,'Medical Examinations'!$A$2:$M$2344,7,FALSE)</f>
        <v>1</v>
      </c>
      <c r="I2020" s="35" t="str">
        <f>VLOOKUP(A2020,'Medical Examinations'!A2018:M4360,8,FALSE)</f>
        <v>No</v>
      </c>
      <c r="J2020" s="35" t="str">
        <f>VLOOKUP(A2020,'Medical Examinations'!A2018:M4360,9,FALSE)</f>
        <v>OVERWEIGHT</v>
      </c>
      <c r="K2020" s="35" t="str">
        <f>VLOOKUP(A2020,'Medical Examinations'!A2018:M4360,10,FALSE)</f>
        <v>NORMAL</v>
      </c>
      <c r="L2020" s="47">
        <f>VLOOKUP(A2020,'Hospitalisation Details'!A1019:M3361,12,FALSE)</f>
        <v>36016</v>
      </c>
      <c r="M2020" s="34">
        <f>VLOOKUP(A905,'Hospitalisation Details'!A903:M3245,6,FALSE)</f>
        <v>12035.18</v>
      </c>
      <c r="N2020" s="35" t="str">
        <f>VLOOKUP(A10,'Hospitalisation Details'!A8:M2350,7,FALSE)</f>
        <v>tier - 1</v>
      </c>
      <c r="O2020" s="35" t="str">
        <f>VLOOKUP(A22,'Hospitalisation Details'!A20:M2362,8,FALSE)</f>
        <v>tier - 3</v>
      </c>
      <c r="P2020" s="35" t="str">
        <f>VLOOKUP(A22,'Hospitalisation Details'!A20:M2362,9,FALSE)</f>
        <v>R1012</v>
      </c>
      <c r="Q2020" s="35">
        <f ca="1">VLOOKUP(A2020,'Hospitalisation Details'!A1019:M3361,13,FALSE)</f>
        <v>26</v>
      </c>
      <c r="R2020" s="32"/>
    </row>
    <row r="2021" spans="1:18" ht="15.75" x14ac:dyDescent="0.25">
      <c r="A2021" s="43" t="s">
        <v>339</v>
      </c>
      <c r="B2021" s="35" t="str">
        <f>VLOOKUP(A2021,'Customer Names'!A2018:D4353,3,FALSE)</f>
        <v>Granski</v>
      </c>
      <c r="C2021" s="35">
        <f>VLOOKUP(A2021,'Medical Examinations'!A2019:M4361,2,FALSE)</f>
        <v>25.27</v>
      </c>
      <c r="D2021" s="35">
        <f>VLOOKUP(A2021,'Medical Examinations'!A2019:M4361,3,FALSE)</f>
        <v>5.83</v>
      </c>
      <c r="E2021" s="35" t="str">
        <f>VLOOKUP(A2021,'Medical Examinations'!A2019:M4361,4,FALSE)</f>
        <v>No</v>
      </c>
      <c r="F2021" s="35" t="str">
        <f>VLOOKUP(A2021,'Medical Examinations'!A2019:M4361,5,FALSE)</f>
        <v>No</v>
      </c>
      <c r="G2021" s="35" t="str">
        <f>VLOOKUP(A2021,'Medical Examinations'!A2019:M4361,6,FALSE)</f>
        <v>No</v>
      </c>
      <c r="H2021" s="35">
        <f>VLOOKUP(A2021,'Medical Examinations'!$A$2:$M$2344,7,FALSE)</f>
        <v>1</v>
      </c>
      <c r="I2021" s="35" t="str">
        <f>VLOOKUP(A2021,'Medical Examinations'!A2019:M4361,8,FALSE)</f>
        <v>No</v>
      </c>
      <c r="J2021" s="35" t="str">
        <f>VLOOKUP(A2021,'Medical Examinations'!A2019:M4361,9,FALSE)</f>
        <v>OVERWEIGHT</v>
      </c>
      <c r="K2021" s="35" t="str">
        <f>VLOOKUP(A2021,'Medical Examinations'!A2019:M4361,10,FALSE)</f>
        <v>PREDIABETES</v>
      </c>
      <c r="L2021" s="47">
        <f>VLOOKUP(A2021,'Hospitalisation Details'!A1020:M3362,12,FALSE)</f>
        <v>36053</v>
      </c>
      <c r="M2021" s="34">
        <f>VLOOKUP(A906,'Hospitalisation Details'!A904:M3246,6,FALSE)</f>
        <v>12032.33</v>
      </c>
      <c r="N2021" s="35" t="str">
        <f>VLOOKUP(A11,'Hospitalisation Details'!A9:M2351,7,FALSE)</f>
        <v>tier - 2</v>
      </c>
      <c r="O2021" s="35" t="str">
        <f>VLOOKUP(A23,'Hospitalisation Details'!A21:M2363,8,FALSE)</f>
        <v>tier - 2</v>
      </c>
      <c r="P2021" s="35" t="str">
        <f>VLOOKUP(A23,'Hospitalisation Details'!A21:M2363,9,FALSE)</f>
        <v>R1013</v>
      </c>
      <c r="Q2021" s="35">
        <f ca="1">VLOOKUP(A2021,'Hospitalisation Details'!A1020:M3362,13,FALSE)</f>
        <v>26</v>
      </c>
      <c r="R2021" s="32"/>
    </row>
    <row r="2022" spans="1:18" ht="15.75" x14ac:dyDescent="0.25">
      <c r="A2022" s="42" t="s">
        <v>338</v>
      </c>
      <c r="B2022" s="35" t="str">
        <f>VLOOKUP(A2022,'Customer Names'!A2019:D4354,3,FALSE)</f>
        <v>Dunn</v>
      </c>
      <c r="C2022" s="35">
        <f>VLOOKUP(A2022,'Medical Examinations'!A2020:M4362,2,FALSE)</f>
        <v>34.484999999999999</v>
      </c>
      <c r="D2022" s="35">
        <f>VLOOKUP(A2022,'Medical Examinations'!A2020:M4362,3,FALSE)</f>
        <v>4.7</v>
      </c>
      <c r="E2022" s="35" t="str">
        <f>VLOOKUP(A2022,'Medical Examinations'!A2020:M4362,4,FALSE)</f>
        <v>yes</v>
      </c>
      <c r="F2022" s="35" t="str">
        <f>VLOOKUP(A2022,'Medical Examinations'!A2020:M4362,5,FALSE)</f>
        <v>No</v>
      </c>
      <c r="G2022" s="35" t="str">
        <f>VLOOKUP(A2022,'Medical Examinations'!A2020:M4362,6,FALSE)</f>
        <v>Yes</v>
      </c>
      <c r="H2022" s="35">
        <f>VLOOKUP(A2022,'Medical Examinations'!$A$2:$M$2344,7,FALSE)</f>
        <v>1</v>
      </c>
      <c r="I2022" s="35" t="str">
        <f>VLOOKUP(A2022,'Medical Examinations'!A2020:M4362,8,FALSE)</f>
        <v>No</v>
      </c>
      <c r="J2022" s="35" t="str">
        <f>VLOOKUP(A2022,'Medical Examinations'!A2020:M4362,9,FALSE)</f>
        <v>OBESITY</v>
      </c>
      <c r="K2022" s="35" t="str">
        <f>VLOOKUP(A2022,'Medical Examinations'!A2020:M4362,10,FALSE)</f>
        <v>NORMAL</v>
      </c>
      <c r="L2022" s="47">
        <f>VLOOKUP(A2022,'Hospitalisation Details'!A1021:M3363,12,FALSE)</f>
        <v>35783</v>
      </c>
      <c r="M2022" s="34">
        <f>VLOOKUP(A907,'Hospitalisation Details'!A905:M3247,6,FALSE)</f>
        <v>12029.29</v>
      </c>
      <c r="N2022" s="35" t="str">
        <f>VLOOKUP(A12,'Hospitalisation Details'!A10:M2352,7,FALSE)</f>
        <v>tier - 1</v>
      </c>
      <c r="O2022" s="35" t="str">
        <f>VLOOKUP(A24,'Hospitalisation Details'!A22:M2364,8,FALSE)</f>
        <v>tier - 3</v>
      </c>
      <c r="P2022" s="35" t="str">
        <f>VLOOKUP(A24,'Hospitalisation Details'!A22:M2364,9,FALSE)</f>
        <v>R1011</v>
      </c>
      <c r="Q2022" s="35">
        <f ca="1">VLOOKUP(A2022,'Hospitalisation Details'!A1021:M3363,13,FALSE)</f>
        <v>27</v>
      </c>
      <c r="R2022" s="32"/>
    </row>
    <row r="2023" spans="1:18" ht="15.75" x14ac:dyDescent="0.25">
      <c r="A2023" s="43" t="s">
        <v>337</v>
      </c>
      <c r="B2023" s="35" t="str">
        <f>VLOOKUP(A2023,'Customer Names'!A2020:D4355,3,FALSE)</f>
        <v>Regina</v>
      </c>
      <c r="C2023" s="35">
        <f>VLOOKUP(A2023,'Medical Examinations'!A2021:M4363,2,FALSE)</f>
        <v>15.57</v>
      </c>
      <c r="D2023" s="35">
        <f>VLOOKUP(A2023,'Medical Examinations'!A2021:M4363,3,FALSE)</f>
        <v>4.07</v>
      </c>
      <c r="E2023" s="35" t="str">
        <f>VLOOKUP(A2023,'Medical Examinations'!A2021:M4363,4,FALSE)</f>
        <v>yes</v>
      </c>
      <c r="F2023" s="35" t="str">
        <f>VLOOKUP(A2023,'Medical Examinations'!A2021:M4363,5,FALSE)</f>
        <v>No</v>
      </c>
      <c r="G2023" s="35" t="str">
        <f>VLOOKUP(A2023,'Medical Examinations'!A2021:M4363,6,FALSE)</f>
        <v>No</v>
      </c>
      <c r="H2023" s="35">
        <f>VLOOKUP(A2023,'Medical Examinations'!$A$2:$M$2344,7,FALSE)</f>
        <v>1</v>
      </c>
      <c r="I2023" s="35" t="str">
        <f>VLOOKUP(A2023,'Medical Examinations'!A2021:M4363,8,FALSE)</f>
        <v>No</v>
      </c>
      <c r="J2023" s="35" t="str">
        <f>VLOOKUP(A2023,'Medical Examinations'!A2021:M4363,9,FALSE)</f>
        <v>UNDERWEIGHT</v>
      </c>
      <c r="K2023" s="35" t="str">
        <f>VLOOKUP(A2023,'Medical Examinations'!A2021:M4363,10,FALSE)</f>
        <v>NORMAL</v>
      </c>
      <c r="L2023" s="47">
        <f>VLOOKUP(A2023,'Hospitalisation Details'!A1022:M3364,12,FALSE)</f>
        <v>32414</v>
      </c>
      <c r="M2023" s="34">
        <f>VLOOKUP(A908,'Hospitalisation Details'!A906:M3248,6,FALSE)</f>
        <v>12001.29</v>
      </c>
      <c r="N2023" s="35" t="e">
        <f>VLOOKUP(A13,'Hospitalisation Details'!A11:M2353,7,FALSE)</f>
        <v>#N/A</v>
      </c>
      <c r="O2023" s="35" t="str">
        <f>VLOOKUP(A25,'Hospitalisation Details'!A23:M2365,8,FALSE)</f>
        <v>tier - 1</v>
      </c>
      <c r="P2023" s="35" t="str">
        <f>VLOOKUP(A25,'Hospitalisation Details'!A23:M2365,9,FALSE)</f>
        <v>R1011</v>
      </c>
      <c r="Q2023" s="35">
        <f ca="1">VLOOKUP(A2023,'Hospitalisation Details'!A1022:M3364,13,FALSE)</f>
        <v>36</v>
      </c>
      <c r="R2023" s="32"/>
    </row>
    <row r="2024" spans="1:18" ht="15.75" x14ac:dyDescent="0.25">
      <c r="A2024" s="42" t="s">
        <v>336</v>
      </c>
      <c r="B2024" s="35" t="str">
        <f>VLOOKUP(A2024,'Customer Names'!A2021:D4356,3,FALSE)</f>
        <v>O'Connor</v>
      </c>
      <c r="C2024" s="35">
        <f>VLOOKUP(A2024,'Medical Examinations'!A2022:M4364,2,FALSE)</f>
        <v>30.36</v>
      </c>
      <c r="D2024" s="35">
        <f>VLOOKUP(A2024,'Medical Examinations'!A2022:M4364,3,FALSE)</f>
        <v>9.39</v>
      </c>
      <c r="E2024" s="35" t="str">
        <f>VLOOKUP(A2024,'Medical Examinations'!A2022:M4364,4,FALSE)</f>
        <v>No</v>
      </c>
      <c r="F2024" s="35" t="str">
        <f>VLOOKUP(A2024,'Medical Examinations'!A2022:M4364,5,FALSE)</f>
        <v>No</v>
      </c>
      <c r="G2024" s="35" t="str">
        <f>VLOOKUP(A2024,'Medical Examinations'!A2022:M4364,6,FALSE)</f>
        <v>No</v>
      </c>
      <c r="H2024" s="35">
        <f>VLOOKUP(A2024,'Medical Examinations'!$A$2:$M$2344,7,FALSE)</f>
        <v>0</v>
      </c>
      <c r="I2024" s="35" t="str">
        <f>VLOOKUP(A2024,'Medical Examinations'!A2022:M4364,8,FALSE)</f>
        <v>No</v>
      </c>
      <c r="J2024" s="35" t="str">
        <f>VLOOKUP(A2024,'Medical Examinations'!A2022:M4364,9,FALSE)</f>
        <v>OBESITY</v>
      </c>
      <c r="K2024" s="35" t="str">
        <f>VLOOKUP(A2024,'Medical Examinations'!A2022:M4364,10,FALSE)</f>
        <v>DIABETES</v>
      </c>
      <c r="L2024" s="47">
        <f>VLOOKUP(A2024,'Hospitalisation Details'!A1023:M3365,12,FALSE)</f>
        <v>37605</v>
      </c>
      <c r="M2024" s="34">
        <f>VLOOKUP(A909,'Hospitalisation Details'!A907:M3249,6,FALSE)</f>
        <v>11994.89</v>
      </c>
      <c r="N2024" s="35" t="str">
        <f>VLOOKUP(A14,'Hospitalisation Details'!A12:M2354,7,FALSE)</f>
        <v>tier - 2</v>
      </c>
      <c r="O2024" s="35" t="str">
        <f>VLOOKUP(A26,'Hospitalisation Details'!A24:M2366,8,FALSE)</f>
        <v>tier - 1</v>
      </c>
      <c r="P2024" s="35" t="str">
        <f>VLOOKUP(A26,'Hospitalisation Details'!A24:M2366,9,FALSE)</f>
        <v>R1011</v>
      </c>
      <c r="Q2024" s="35">
        <f ca="1">VLOOKUP(A2024,'Hospitalisation Details'!A1023:M3365,13,FALSE)</f>
        <v>22</v>
      </c>
      <c r="R2024" s="32"/>
    </row>
    <row r="2025" spans="1:18" ht="15.75" x14ac:dyDescent="0.25">
      <c r="A2025" s="43" t="s">
        <v>335</v>
      </c>
      <c r="B2025" s="35" t="str">
        <f>VLOOKUP(A2025,'Customer Names'!A2022:D4357,3,FALSE)</f>
        <v>Howe</v>
      </c>
      <c r="C2025" s="35">
        <f>VLOOKUP(A2025,'Medical Examinations'!A2023:M4365,2,FALSE)</f>
        <v>19.37</v>
      </c>
      <c r="D2025" s="35">
        <f>VLOOKUP(A2025,'Medical Examinations'!A2023:M4365,3,FALSE)</f>
        <v>4.18</v>
      </c>
      <c r="E2025" s="35" t="str">
        <f>VLOOKUP(A2025,'Medical Examinations'!A2023:M4365,4,FALSE)</f>
        <v>No</v>
      </c>
      <c r="F2025" s="35" t="str">
        <f>VLOOKUP(A2025,'Medical Examinations'!A2023:M4365,5,FALSE)</f>
        <v>No</v>
      </c>
      <c r="G2025" s="35" t="str">
        <f>VLOOKUP(A2025,'Medical Examinations'!A2023:M4365,6,FALSE)</f>
        <v>No</v>
      </c>
      <c r="H2025" s="35">
        <f>VLOOKUP(A2025,'Medical Examinations'!$A$2:$M$2344,7,FALSE)</f>
        <v>0</v>
      </c>
      <c r="I2025" s="35" t="str">
        <f>VLOOKUP(A2025,'Medical Examinations'!A2023:M4365,8,FALSE)</f>
        <v>No</v>
      </c>
      <c r="J2025" s="35" t="str">
        <f>VLOOKUP(A2025,'Medical Examinations'!A2023:M4365,9,FALSE)</f>
        <v>NORMAL WEIGHT</v>
      </c>
      <c r="K2025" s="35" t="str">
        <f>VLOOKUP(A2025,'Medical Examinations'!A2023:M4365,10,FALSE)</f>
        <v>NORMAL</v>
      </c>
      <c r="L2025" s="47">
        <f>VLOOKUP(A2025,'Hospitalisation Details'!A1024:M3366,12,FALSE)</f>
        <v>33562</v>
      </c>
      <c r="M2025" s="34">
        <f>VLOOKUP(A910,'Hospitalisation Details'!A908:M3250,6,FALSE)</f>
        <v>11987.68</v>
      </c>
      <c r="N2025" s="35" t="str">
        <f>VLOOKUP(A15,'Hospitalisation Details'!A13:M2355,7,FALSE)</f>
        <v>tier - 1</v>
      </c>
      <c r="O2025" s="35" t="str">
        <f>VLOOKUP(A27,'Hospitalisation Details'!A25:M2367,8,FALSE)</f>
        <v>tier - 2</v>
      </c>
      <c r="P2025" s="35" t="str">
        <f>VLOOKUP(A27,'Hospitalisation Details'!A25:M2367,9,FALSE)</f>
        <v>R1013</v>
      </c>
      <c r="Q2025" s="35">
        <f ca="1">VLOOKUP(A2025,'Hospitalisation Details'!A1024:M3366,13,FALSE)</f>
        <v>33</v>
      </c>
      <c r="R2025" s="32"/>
    </row>
    <row r="2026" spans="1:18" ht="15.75" x14ac:dyDescent="0.25">
      <c r="A2026" s="42" t="s">
        <v>334</v>
      </c>
      <c r="B2026" s="35" t="str">
        <f>VLOOKUP(A2026,'Customer Names'!A2023:D4358,3,FALSE)</f>
        <v>Atwater</v>
      </c>
      <c r="C2026" s="35">
        <f>VLOOKUP(A2026,'Medical Examinations'!A2024:M4366,2,FALSE)</f>
        <v>16.71</v>
      </c>
      <c r="D2026" s="35">
        <f>VLOOKUP(A2026,'Medical Examinations'!A2024:M4366,3,FALSE)</f>
        <v>4.18</v>
      </c>
      <c r="E2026" s="35" t="str">
        <f>VLOOKUP(A2026,'Medical Examinations'!A2024:M4366,4,FALSE)</f>
        <v>No</v>
      </c>
      <c r="F2026" s="35" t="str">
        <f>VLOOKUP(A2026,'Medical Examinations'!A2024:M4366,5,FALSE)</f>
        <v>No</v>
      </c>
      <c r="G2026" s="35" t="str">
        <f>VLOOKUP(A2026,'Medical Examinations'!A2024:M4366,6,FALSE)</f>
        <v>No</v>
      </c>
      <c r="H2026" s="35">
        <f>VLOOKUP(A2026,'Medical Examinations'!$A$2:$M$2344,7,FALSE)</f>
        <v>1</v>
      </c>
      <c r="I2026" s="35" t="str">
        <f>VLOOKUP(A2026,'Medical Examinations'!A2024:M4366,8,FALSE)</f>
        <v>No</v>
      </c>
      <c r="J2026" s="35" t="str">
        <f>VLOOKUP(A2026,'Medical Examinations'!A2024:M4366,9,FALSE)</f>
        <v>UNDERWEIGHT</v>
      </c>
      <c r="K2026" s="35" t="str">
        <f>VLOOKUP(A2026,'Medical Examinations'!A2024:M4366,10,FALSE)</f>
        <v>NORMAL</v>
      </c>
      <c r="L2026" s="47">
        <f>VLOOKUP(A2026,'Hospitalisation Details'!A1025:M3367,12,FALSE)</f>
        <v>31946</v>
      </c>
      <c r="M2026" s="34">
        <f>VLOOKUP(A911,'Hospitalisation Details'!A909:M3251,6,FALSE)</f>
        <v>11987.17</v>
      </c>
      <c r="N2026" s="35" t="str">
        <f>VLOOKUP(A16,'Hospitalisation Details'!A14:M2356,7,FALSE)</f>
        <v>tier - 1</v>
      </c>
      <c r="O2026" s="35" t="str">
        <f>VLOOKUP(A28,'Hospitalisation Details'!A26:M2368,8,FALSE)</f>
        <v>tier - 1</v>
      </c>
      <c r="P2026" s="35" t="str">
        <f>VLOOKUP(A28,'Hospitalisation Details'!A26:M2368,9,FALSE)</f>
        <v>R1013</v>
      </c>
      <c r="Q2026" s="35">
        <f ca="1">VLOOKUP(A2026,'Hospitalisation Details'!A1025:M3367,13,FALSE)</f>
        <v>37</v>
      </c>
      <c r="R2026" s="32"/>
    </row>
    <row r="2027" spans="1:18" ht="15.75" x14ac:dyDescent="0.25">
      <c r="A2027" s="43" t="s">
        <v>333</v>
      </c>
      <c r="B2027" s="35" t="str">
        <f>VLOOKUP(A2027,'Customer Names'!A2024:D4359,3,FALSE)</f>
        <v>Gurganus</v>
      </c>
      <c r="C2027" s="35">
        <f>VLOOKUP(A2027,'Medical Examinations'!A2025:M4367,2,FALSE)</f>
        <v>24.1</v>
      </c>
      <c r="D2027" s="35">
        <f>VLOOKUP(A2027,'Medical Examinations'!A2025:M4367,3,FALSE)</f>
        <v>4.4000000000000004</v>
      </c>
      <c r="E2027" s="35" t="str">
        <f>VLOOKUP(A2027,'Medical Examinations'!A2025:M4367,4,FALSE)</f>
        <v>yes</v>
      </c>
      <c r="F2027" s="35" t="str">
        <f>VLOOKUP(A2027,'Medical Examinations'!A2025:M4367,5,FALSE)</f>
        <v>No</v>
      </c>
      <c r="G2027" s="35" t="str">
        <f>VLOOKUP(A2027,'Medical Examinations'!A2025:M4367,6,FALSE)</f>
        <v>No</v>
      </c>
      <c r="H2027" s="35">
        <f>VLOOKUP(A2027,'Medical Examinations'!$A$2:$M$2344,7,FALSE)</f>
        <v>1</v>
      </c>
      <c r="I2027" s="35" t="str">
        <f>VLOOKUP(A2027,'Medical Examinations'!A2025:M4367,8,FALSE)</f>
        <v>No</v>
      </c>
      <c r="J2027" s="35" t="str">
        <f>VLOOKUP(A2027,'Medical Examinations'!A2025:M4367,9,FALSE)</f>
        <v>NORMAL WEIGHT</v>
      </c>
      <c r="K2027" s="35" t="str">
        <f>VLOOKUP(A2027,'Medical Examinations'!A2025:M4367,10,FALSE)</f>
        <v>NORMAL</v>
      </c>
      <c r="L2027" s="47">
        <f>VLOOKUP(A2027,'Hospitalisation Details'!A1026:M3368,12,FALSE)</f>
        <v>34966</v>
      </c>
      <c r="M2027" s="34">
        <f>VLOOKUP(A912,'Hospitalisation Details'!A910:M3252,6,FALSE)</f>
        <v>11946.63</v>
      </c>
      <c r="N2027" s="35" t="str">
        <f>VLOOKUP(A17,'Hospitalisation Details'!A15:M2357,7,FALSE)</f>
        <v>tier - 1</v>
      </c>
      <c r="O2027" s="35" t="str">
        <f>VLOOKUP(A29,'Hospitalisation Details'!A27:M2369,8,FALSE)</f>
        <v>tier - 3</v>
      </c>
      <c r="P2027" s="35" t="str">
        <f>VLOOKUP(A29,'Hospitalisation Details'!A27:M2369,9,FALSE)</f>
        <v>R1013</v>
      </c>
      <c r="Q2027" s="35">
        <f ca="1">VLOOKUP(A2027,'Hospitalisation Details'!A1026:M3368,13,FALSE)</f>
        <v>29</v>
      </c>
      <c r="R2027" s="32"/>
    </row>
    <row r="2028" spans="1:18" ht="15.75" x14ac:dyDescent="0.25">
      <c r="A2028" s="42" t="s">
        <v>332</v>
      </c>
      <c r="B2028" s="35" t="str">
        <f>VLOOKUP(A2028,'Customer Names'!A2025:D4360,3,FALSE)</f>
        <v>Holden</v>
      </c>
      <c r="C2028" s="35">
        <f>VLOOKUP(A2028,'Medical Examinations'!A2026:M4368,2,FALSE)</f>
        <v>29.77</v>
      </c>
      <c r="D2028" s="35">
        <f>VLOOKUP(A2028,'Medical Examinations'!A2026:M4368,3,FALSE)</f>
        <v>9.9</v>
      </c>
      <c r="E2028" s="35" t="str">
        <f>VLOOKUP(A2028,'Medical Examinations'!A2026:M4368,4,FALSE)</f>
        <v>No</v>
      </c>
      <c r="F2028" s="35" t="str">
        <f>VLOOKUP(A2028,'Medical Examinations'!A2026:M4368,5,FALSE)</f>
        <v>No</v>
      </c>
      <c r="G2028" s="35" t="str">
        <f>VLOOKUP(A2028,'Medical Examinations'!A2026:M4368,6,FALSE)</f>
        <v>No</v>
      </c>
      <c r="H2028" s="35">
        <f>VLOOKUP(A2028,'Medical Examinations'!$A$2:$M$2344,7,FALSE)</f>
        <v>0</v>
      </c>
      <c r="I2028" s="35" t="str">
        <f>VLOOKUP(A2028,'Medical Examinations'!A2026:M4368,8,FALSE)</f>
        <v>No</v>
      </c>
      <c r="J2028" s="35" t="str">
        <f>VLOOKUP(A2028,'Medical Examinations'!A2026:M4368,9,FALSE)</f>
        <v>OVERWEIGHT</v>
      </c>
      <c r="K2028" s="35" t="str">
        <f>VLOOKUP(A2028,'Medical Examinations'!A2026:M4368,10,FALSE)</f>
        <v>DIABETES</v>
      </c>
      <c r="L2028" s="47">
        <f>VLOOKUP(A2028,'Hospitalisation Details'!A1027:M3369,12,FALSE)</f>
        <v>37529</v>
      </c>
      <c r="M2028" s="34">
        <f>VLOOKUP(A913,'Hospitalisation Details'!A911:M3253,6,FALSE)</f>
        <v>11945.13</v>
      </c>
      <c r="N2028" s="35" t="str">
        <f>VLOOKUP(A18,'Hospitalisation Details'!A16:M2358,7,FALSE)</f>
        <v>tier - 1</v>
      </c>
      <c r="O2028" s="35" t="str">
        <f>VLOOKUP(A30,'Hospitalisation Details'!A28:M2370,8,FALSE)</f>
        <v>tier - 1</v>
      </c>
      <c r="P2028" s="35" t="str">
        <f>VLOOKUP(A30,'Hospitalisation Details'!A28:M2370,9,FALSE)</f>
        <v>R1012</v>
      </c>
      <c r="Q2028" s="35">
        <f ca="1">VLOOKUP(A2028,'Hospitalisation Details'!A1027:M3369,13,FALSE)</f>
        <v>22</v>
      </c>
      <c r="R2028" s="32"/>
    </row>
    <row r="2029" spans="1:18" ht="15.75" x14ac:dyDescent="0.25">
      <c r="A2029" s="43" t="s">
        <v>331</v>
      </c>
      <c r="B2029" s="35" t="str">
        <f>VLOOKUP(A2029,'Customer Names'!A2026:D4361,3,FALSE)</f>
        <v>Parton</v>
      </c>
      <c r="C2029" s="35">
        <f>VLOOKUP(A2029,'Medical Examinations'!A2027:M4369,2,FALSE)</f>
        <v>46.53</v>
      </c>
      <c r="D2029" s="35">
        <f>VLOOKUP(A2029,'Medical Examinations'!A2027:M4369,3,FALSE)</f>
        <v>4.84</v>
      </c>
      <c r="E2029" s="35" t="str">
        <f>VLOOKUP(A2029,'Medical Examinations'!A2027:M4369,4,FALSE)</f>
        <v>yes</v>
      </c>
      <c r="F2029" s="35" t="str">
        <f>VLOOKUP(A2029,'Medical Examinations'!A2027:M4369,5,FALSE)</f>
        <v>No</v>
      </c>
      <c r="G2029" s="35" t="str">
        <f>VLOOKUP(A2029,'Medical Examinations'!A2027:M4369,6,FALSE)</f>
        <v>No</v>
      </c>
      <c r="H2029" s="35">
        <f>VLOOKUP(A2029,'Medical Examinations'!$A$2:$M$2344,7,FALSE)</f>
        <v>0</v>
      </c>
      <c r="I2029" s="35" t="str">
        <f>VLOOKUP(A2029,'Medical Examinations'!A2027:M4369,8,FALSE)</f>
        <v>No</v>
      </c>
      <c r="J2029" s="35" t="str">
        <f>VLOOKUP(A2029,'Medical Examinations'!A2027:M4369,9,FALSE)</f>
        <v>OBESITY</v>
      </c>
      <c r="K2029" s="35" t="str">
        <f>VLOOKUP(A2029,'Medical Examinations'!A2027:M4369,10,FALSE)</f>
        <v>NORMAL</v>
      </c>
      <c r="L2029" s="47">
        <f>VLOOKUP(A2029,'Hospitalisation Details'!A1028:M3370,12,FALSE)</f>
        <v>35246</v>
      </c>
      <c r="M2029" s="34">
        <f>VLOOKUP(A914,'Hospitalisation Details'!A912:M3254,6,FALSE)</f>
        <v>11944.59</v>
      </c>
      <c r="N2029" s="35" t="str">
        <f>VLOOKUP(A19,'Hospitalisation Details'!A17:M2359,7,FALSE)</f>
        <v>tier - 1</v>
      </c>
      <c r="O2029" s="35" t="str">
        <f>VLOOKUP(A31,'Hospitalisation Details'!A29:M2371,8,FALSE)</f>
        <v>tier - 3</v>
      </c>
      <c r="P2029" s="35" t="str">
        <f>VLOOKUP(A31,'Hospitalisation Details'!A29:M2371,9,FALSE)</f>
        <v>R1012</v>
      </c>
      <c r="Q2029" s="35">
        <f ca="1">VLOOKUP(A2029,'Hospitalisation Details'!A1028:M3370,13,FALSE)</f>
        <v>28</v>
      </c>
      <c r="R2029" s="32"/>
    </row>
    <row r="2030" spans="1:18" ht="15.75" x14ac:dyDescent="0.25">
      <c r="A2030" s="42" t="s">
        <v>330</v>
      </c>
      <c r="B2030" s="35" t="str">
        <f>VLOOKUP(A2030,'Customer Names'!A2027:D4362,3,FALSE)</f>
        <v>Downs</v>
      </c>
      <c r="C2030" s="35">
        <f>VLOOKUP(A2030,'Medical Examinations'!A2028:M4370,2,FALSE)</f>
        <v>23.4</v>
      </c>
      <c r="D2030" s="35">
        <f>VLOOKUP(A2030,'Medical Examinations'!A2028:M4370,3,FALSE)</f>
        <v>5.53</v>
      </c>
      <c r="E2030" s="35" t="str">
        <f>VLOOKUP(A2030,'Medical Examinations'!A2028:M4370,4,FALSE)</f>
        <v>No</v>
      </c>
      <c r="F2030" s="35" t="str">
        <f>VLOOKUP(A2030,'Medical Examinations'!A2028:M4370,5,FALSE)</f>
        <v>No</v>
      </c>
      <c r="G2030" s="35" t="str">
        <f>VLOOKUP(A2030,'Medical Examinations'!A2028:M4370,6,FALSE)</f>
        <v>Yes</v>
      </c>
      <c r="H2030" s="35">
        <f>VLOOKUP(A2030,'Medical Examinations'!$A$2:$M$2344,7,FALSE)</f>
        <v>1</v>
      </c>
      <c r="I2030" s="35" t="str">
        <f>VLOOKUP(A2030,'Medical Examinations'!A2028:M4370,8,FALSE)</f>
        <v>No</v>
      </c>
      <c r="J2030" s="35" t="str">
        <f>VLOOKUP(A2030,'Medical Examinations'!A2028:M4370,9,FALSE)</f>
        <v>NORMAL WEIGHT</v>
      </c>
      <c r="K2030" s="35" t="str">
        <f>VLOOKUP(A2030,'Medical Examinations'!A2028:M4370,10,FALSE)</f>
        <v>NORMAL</v>
      </c>
      <c r="L2030" s="47">
        <f>VLOOKUP(A2030,'Hospitalisation Details'!A1029:M3371,12,FALSE)</f>
        <v>37777</v>
      </c>
      <c r="M2030" s="34">
        <f>VLOOKUP(A915,'Hospitalisation Details'!A913:M3255,6,FALSE)</f>
        <v>11941.83</v>
      </c>
      <c r="N2030" s="35" t="str">
        <f>VLOOKUP(A20,'Hospitalisation Details'!A18:M2360,7,FALSE)</f>
        <v>tier - 2</v>
      </c>
      <c r="O2030" s="35" t="str">
        <f>VLOOKUP(A32,'Hospitalisation Details'!A30:M2372,8,FALSE)</f>
        <v>tier - 1</v>
      </c>
      <c r="P2030" s="35" t="str">
        <f>VLOOKUP(A32,'Hospitalisation Details'!A30:M2372,9,FALSE)</f>
        <v>R1013</v>
      </c>
      <c r="Q2030" s="35">
        <f ca="1">VLOOKUP(A2030,'Hospitalisation Details'!A1029:M3371,13,FALSE)</f>
        <v>21</v>
      </c>
      <c r="R2030" s="32"/>
    </row>
    <row r="2031" spans="1:18" ht="15.75" x14ac:dyDescent="0.25">
      <c r="A2031" s="43" t="s">
        <v>329</v>
      </c>
      <c r="B2031" s="35" t="str">
        <f>VLOOKUP(A2031,'Customer Names'!A2028:D4363,3,FALSE)</f>
        <v>Dent</v>
      </c>
      <c r="C2031" s="35">
        <f>VLOOKUP(A2031,'Medical Examinations'!A2029:M4371,2,FALSE)</f>
        <v>30</v>
      </c>
      <c r="D2031" s="35">
        <f>VLOOKUP(A2031,'Medical Examinations'!A2029:M4371,3,FALSE)</f>
        <v>4.33</v>
      </c>
      <c r="E2031" s="35" t="str">
        <f>VLOOKUP(A2031,'Medical Examinations'!A2029:M4371,4,FALSE)</f>
        <v>yes</v>
      </c>
      <c r="F2031" s="35" t="str">
        <f>VLOOKUP(A2031,'Medical Examinations'!A2029:M4371,5,FALSE)</f>
        <v>No</v>
      </c>
      <c r="G2031" s="35" t="str">
        <f>VLOOKUP(A2031,'Medical Examinations'!A2029:M4371,6,FALSE)</f>
        <v>No</v>
      </c>
      <c r="H2031" s="35">
        <f>VLOOKUP(A2031,'Medical Examinations'!$A$2:$M$2344,7,FALSE)</f>
        <v>0</v>
      </c>
      <c r="I2031" s="35" t="str">
        <f>VLOOKUP(A2031,'Medical Examinations'!A2029:M4371,8,FALSE)</f>
        <v>No</v>
      </c>
      <c r="J2031" s="35" t="str">
        <f>VLOOKUP(A2031,'Medical Examinations'!A2029:M4371,9,FALSE)</f>
        <v>OBESITY</v>
      </c>
      <c r="K2031" s="35" t="str">
        <f>VLOOKUP(A2031,'Medical Examinations'!A2029:M4371,10,FALSE)</f>
        <v>NORMAL</v>
      </c>
      <c r="L2031" s="47">
        <f>VLOOKUP(A2031,'Hospitalisation Details'!A1030:M3372,12,FALSE)</f>
        <v>35229</v>
      </c>
      <c r="M2031" s="34">
        <f>VLOOKUP(A916,'Hospitalisation Details'!A914:M3256,6,FALSE)</f>
        <v>11938.26</v>
      </c>
      <c r="N2031" s="35" t="str">
        <f>VLOOKUP(A21,'Hospitalisation Details'!A19:M2361,7,FALSE)</f>
        <v>tier - 1</v>
      </c>
      <c r="O2031" s="35" t="str">
        <f>VLOOKUP(A33,'Hospitalisation Details'!A31:M2373,8,FALSE)</f>
        <v>tier - 3</v>
      </c>
      <c r="P2031" s="35" t="str">
        <f>VLOOKUP(A33,'Hospitalisation Details'!A31:M2373,9,FALSE)</f>
        <v>R1024</v>
      </c>
      <c r="Q2031" s="35">
        <f ca="1">VLOOKUP(A2031,'Hospitalisation Details'!A1030:M3372,13,FALSE)</f>
        <v>28</v>
      </c>
      <c r="R2031" s="32"/>
    </row>
    <row r="2032" spans="1:18" ht="15.75" x14ac:dyDescent="0.25">
      <c r="A2032" s="42" t="s">
        <v>328</v>
      </c>
      <c r="B2032" s="35" t="str">
        <f>VLOOKUP(A2032,'Customer Names'!A2029:D4364,3,FALSE)</f>
        <v>Ranti</v>
      </c>
      <c r="C2032" s="35">
        <f>VLOOKUP(A2032,'Medical Examinations'!A2030:M4372,2,FALSE)</f>
        <v>29.15</v>
      </c>
      <c r="D2032" s="35">
        <f>VLOOKUP(A2032,'Medical Examinations'!A2030:M4372,3,FALSE)</f>
        <v>4.91</v>
      </c>
      <c r="E2032" s="35" t="str">
        <f>VLOOKUP(A2032,'Medical Examinations'!A2030:M4372,4,FALSE)</f>
        <v>yes</v>
      </c>
      <c r="F2032" s="35" t="str">
        <f>VLOOKUP(A2032,'Medical Examinations'!A2030:M4372,5,FALSE)</f>
        <v>No</v>
      </c>
      <c r="G2032" s="35" t="str">
        <f>VLOOKUP(A2032,'Medical Examinations'!A2030:M4372,6,FALSE)</f>
        <v>No</v>
      </c>
      <c r="H2032" s="35">
        <f>VLOOKUP(A2032,'Medical Examinations'!$A$2:$M$2344,7,FALSE)</f>
        <v>0</v>
      </c>
      <c r="I2032" s="35" t="str">
        <f>VLOOKUP(A2032,'Medical Examinations'!A2030:M4372,8,FALSE)</f>
        <v>No</v>
      </c>
      <c r="J2032" s="35" t="str">
        <f>VLOOKUP(A2032,'Medical Examinations'!A2030:M4372,9,FALSE)</f>
        <v>OVERWEIGHT</v>
      </c>
      <c r="K2032" s="35" t="str">
        <f>VLOOKUP(A2032,'Medical Examinations'!A2030:M4372,10,FALSE)</f>
        <v>NORMAL</v>
      </c>
      <c r="L2032" s="47">
        <f>VLOOKUP(A2032,'Hospitalisation Details'!A1031:M3373,12,FALSE)</f>
        <v>35362</v>
      </c>
      <c r="M2032" s="34">
        <f>VLOOKUP(A917,'Hospitalisation Details'!A915:M3257,6,FALSE)</f>
        <v>11931.13</v>
      </c>
      <c r="N2032" s="35" t="str">
        <f>VLOOKUP(A22,'Hospitalisation Details'!A20:M2362,7,FALSE)</f>
        <v>tier - 1</v>
      </c>
      <c r="O2032" s="35" t="str">
        <f>VLOOKUP(A34,'Hospitalisation Details'!A32:M2374,8,FALSE)</f>
        <v>tier - 1</v>
      </c>
      <c r="P2032" s="35" t="str">
        <f>VLOOKUP(A34,'Hospitalisation Details'!A32:M2374,9,FALSE)</f>
        <v>R1013</v>
      </c>
      <c r="Q2032" s="35">
        <f ca="1">VLOOKUP(A2032,'Hospitalisation Details'!A1031:M3373,13,FALSE)</f>
        <v>28</v>
      </c>
      <c r="R2032" s="32"/>
    </row>
    <row r="2033" spans="1:18" ht="15.75" x14ac:dyDescent="0.25">
      <c r="A2033" s="43" t="s">
        <v>327</v>
      </c>
      <c r="B2033" s="35" t="str">
        <f>VLOOKUP(A2033,'Customer Names'!A2030:D4365,3,FALSE)</f>
        <v>Ishaq</v>
      </c>
      <c r="C2033" s="35">
        <f>VLOOKUP(A2033,'Medical Examinations'!A2031:M4373,2,FALSE)</f>
        <v>34.865000000000002</v>
      </c>
      <c r="D2033" s="35">
        <f>VLOOKUP(A2033,'Medical Examinations'!A2031:M4373,3,FALSE)</f>
        <v>4.8</v>
      </c>
      <c r="E2033" s="35" t="str">
        <f>VLOOKUP(A2033,'Medical Examinations'!A2031:M4373,4,FALSE)</f>
        <v>No</v>
      </c>
      <c r="F2033" s="35" t="str">
        <f>VLOOKUP(A2033,'Medical Examinations'!A2031:M4373,5,FALSE)</f>
        <v>No</v>
      </c>
      <c r="G2033" s="35" t="str">
        <f>VLOOKUP(A2033,'Medical Examinations'!A2031:M4373,6,FALSE)</f>
        <v>No</v>
      </c>
      <c r="H2033" s="35">
        <f>VLOOKUP(A2033,'Medical Examinations'!$A$2:$M$2344,7,FALSE)</f>
        <v>0</v>
      </c>
      <c r="I2033" s="35" t="str">
        <f>VLOOKUP(A2033,'Medical Examinations'!A2031:M4373,8,FALSE)</f>
        <v>No</v>
      </c>
      <c r="J2033" s="35" t="str">
        <f>VLOOKUP(A2033,'Medical Examinations'!A2031:M4373,9,FALSE)</f>
        <v>OBESITY</v>
      </c>
      <c r="K2033" s="35" t="str">
        <f>VLOOKUP(A2033,'Medical Examinations'!A2031:M4373,10,FALSE)</f>
        <v>NORMAL</v>
      </c>
      <c r="L2033" s="47">
        <f>VLOOKUP(A2033,'Hospitalisation Details'!A1032:M3374,12,FALSE)</f>
        <v>36465</v>
      </c>
      <c r="M2033" s="34">
        <f>VLOOKUP(A918,'Hospitalisation Details'!A916:M3258,6,FALSE)</f>
        <v>11918.2</v>
      </c>
      <c r="N2033" s="35" t="str">
        <f>VLOOKUP(A23,'Hospitalisation Details'!A21:M2363,7,FALSE)</f>
        <v>tier - 1</v>
      </c>
      <c r="O2033" s="35" t="str">
        <f>VLOOKUP(A35,'Hospitalisation Details'!A33:M2375,8,FALSE)</f>
        <v>tier - 3</v>
      </c>
      <c r="P2033" s="35" t="str">
        <f>VLOOKUP(A35,'Hospitalisation Details'!A33:M2375,9,FALSE)</f>
        <v>R1013</v>
      </c>
      <c r="Q2033" s="35">
        <f ca="1">VLOOKUP(A2033,'Hospitalisation Details'!A1032:M3374,13,FALSE)</f>
        <v>25</v>
      </c>
      <c r="R2033" s="32"/>
    </row>
    <row r="2034" spans="1:18" ht="15.75" x14ac:dyDescent="0.25">
      <c r="A2034" s="42" t="s">
        <v>326</v>
      </c>
      <c r="B2034" s="35" t="str">
        <f>VLOOKUP(A2034,'Customer Names'!A2031:D4366,3,FALSE)</f>
        <v>Wiles</v>
      </c>
      <c r="C2034" s="35">
        <f>VLOOKUP(A2034,'Medical Examinations'!A2032:M4374,2,FALSE)</f>
        <v>28.12</v>
      </c>
      <c r="D2034" s="35">
        <f>VLOOKUP(A2034,'Medical Examinations'!A2032:M4374,3,FALSE)</f>
        <v>5.55</v>
      </c>
      <c r="E2034" s="35" t="str">
        <f>VLOOKUP(A2034,'Medical Examinations'!A2032:M4374,4,FALSE)</f>
        <v>yes</v>
      </c>
      <c r="F2034" s="35" t="str">
        <f>VLOOKUP(A2034,'Medical Examinations'!A2032:M4374,5,FALSE)</f>
        <v>yes</v>
      </c>
      <c r="G2034" s="35" t="str">
        <f>VLOOKUP(A2034,'Medical Examinations'!A2032:M4374,6,FALSE)</f>
        <v>No</v>
      </c>
      <c r="H2034" s="35">
        <f>VLOOKUP(A2034,'Medical Examinations'!$A$2:$M$2344,7,FALSE)</f>
        <v>2</v>
      </c>
      <c r="I2034" s="35" t="str">
        <f>VLOOKUP(A2034,'Medical Examinations'!A2032:M4374,8,FALSE)</f>
        <v>No</v>
      </c>
      <c r="J2034" s="35" t="str">
        <f>VLOOKUP(A2034,'Medical Examinations'!A2032:M4374,9,FALSE)</f>
        <v>OVERWEIGHT</v>
      </c>
      <c r="K2034" s="35" t="str">
        <f>VLOOKUP(A2034,'Medical Examinations'!A2032:M4374,10,FALSE)</f>
        <v>NORMAL</v>
      </c>
      <c r="L2034" s="47">
        <f>VLOOKUP(A2034,'Hospitalisation Details'!A1033:M3375,12,FALSE)</f>
        <v>36721</v>
      </c>
      <c r="M2034" s="34">
        <f>VLOOKUP(A919,'Hospitalisation Details'!A917:M3259,6,FALSE)</f>
        <v>11884.05</v>
      </c>
      <c r="N2034" s="35" t="str">
        <f>VLOOKUP(A24,'Hospitalisation Details'!A22:M2364,7,FALSE)</f>
        <v>tier - 1</v>
      </c>
      <c r="O2034" s="35" t="str">
        <f>VLOOKUP(A36,'Hospitalisation Details'!A34:M2376,8,FALSE)</f>
        <v>tier - 1</v>
      </c>
      <c r="P2034" s="35" t="str">
        <f>VLOOKUP(A36,'Hospitalisation Details'!A34:M2376,9,FALSE)</f>
        <v>R1012</v>
      </c>
      <c r="Q2034" s="35">
        <f ca="1">VLOOKUP(A2034,'Hospitalisation Details'!A1033:M3375,13,FALSE)</f>
        <v>24</v>
      </c>
      <c r="R2034" s="32"/>
    </row>
    <row r="2035" spans="1:18" ht="15.75" x14ac:dyDescent="0.25">
      <c r="A2035" s="43" t="s">
        <v>325</v>
      </c>
      <c r="B2035" s="35" t="str">
        <f>VLOOKUP(A2035,'Customer Names'!A2032:D4367,3,FALSE)</f>
        <v>Roberts</v>
      </c>
      <c r="C2035" s="35">
        <f>VLOOKUP(A2035,'Medical Examinations'!A2033:M4375,2,FALSE)</f>
        <v>29.45</v>
      </c>
      <c r="D2035" s="35">
        <f>VLOOKUP(A2035,'Medical Examinations'!A2033:M4375,3,FALSE)</f>
        <v>5.24</v>
      </c>
      <c r="E2035" s="35" t="str">
        <f>VLOOKUP(A2035,'Medical Examinations'!A2033:M4375,4,FALSE)</f>
        <v>yes</v>
      </c>
      <c r="F2035" s="35" t="str">
        <f>VLOOKUP(A2035,'Medical Examinations'!A2033:M4375,5,FALSE)</f>
        <v>No</v>
      </c>
      <c r="G2035" s="35" t="str">
        <f>VLOOKUP(A2035,'Medical Examinations'!A2033:M4375,6,FALSE)</f>
        <v>No</v>
      </c>
      <c r="H2035" s="35">
        <f>VLOOKUP(A2035,'Medical Examinations'!$A$2:$M$2344,7,FALSE)</f>
        <v>0</v>
      </c>
      <c r="I2035" s="35" t="str">
        <f>VLOOKUP(A2035,'Medical Examinations'!A2033:M4375,8,FALSE)</f>
        <v>No</v>
      </c>
      <c r="J2035" s="35" t="str">
        <f>VLOOKUP(A2035,'Medical Examinations'!A2033:M4375,9,FALSE)</f>
        <v>OVERWEIGHT</v>
      </c>
      <c r="K2035" s="35" t="str">
        <f>VLOOKUP(A2035,'Medical Examinations'!A2033:M4375,10,FALSE)</f>
        <v>NORMAL</v>
      </c>
      <c r="L2035" s="47">
        <f>VLOOKUP(A2035,'Hospitalisation Details'!A1034:M3376,12,FALSE)</f>
        <v>35237</v>
      </c>
      <c r="M2035" s="34">
        <f>VLOOKUP(A920,'Hospitalisation Details'!A918:M3260,6,FALSE)</f>
        <v>11881.97</v>
      </c>
      <c r="N2035" s="35" t="str">
        <f>VLOOKUP(A25,'Hospitalisation Details'!A23:M2365,7,FALSE)</f>
        <v>tier - 2</v>
      </c>
      <c r="O2035" s="35" t="str">
        <f>VLOOKUP(A37,'Hospitalisation Details'!A35:M2377,8,FALSE)</f>
        <v>tier - 3</v>
      </c>
      <c r="P2035" s="35" t="str">
        <f>VLOOKUP(A37,'Hospitalisation Details'!A35:M2377,9,FALSE)</f>
        <v>R1011</v>
      </c>
      <c r="Q2035" s="35">
        <f ca="1">VLOOKUP(A2035,'Hospitalisation Details'!A1034:M3376,13,FALSE)</f>
        <v>28</v>
      </c>
      <c r="R2035" s="32"/>
    </row>
    <row r="2036" spans="1:18" ht="15.75" x14ac:dyDescent="0.25">
      <c r="A2036" s="42" t="s">
        <v>324</v>
      </c>
      <c r="B2036" s="35" t="str">
        <f>VLOOKUP(A2036,'Customer Names'!A2033:D4368,3,FALSE)</f>
        <v>Serafini</v>
      </c>
      <c r="C2036" s="35">
        <f>VLOOKUP(A2036,'Medical Examinations'!A2034:M4376,2,FALSE)</f>
        <v>27.94</v>
      </c>
      <c r="D2036" s="35">
        <f>VLOOKUP(A2036,'Medical Examinations'!A2034:M4376,3,FALSE)</f>
        <v>6.08</v>
      </c>
      <c r="E2036" s="35" t="str">
        <f>VLOOKUP(A2036,'Medical Examinations'!A2034:M4376,4,FALSE)</f>
        <v>No</v>
      </c>
      <c r="F2036" s="35" t="str">
        <f>VLOOKUP(A2036,'Medical Examinations'!A2034:M4376,5,FALSE)</f>
        <v>No</v>
      </c>
      <c r="G2036" s="35" t="str">
        <f>VLOOKUP(A2036,'Medical Examinations'!A2034:M4376,6,FALSE)</f>
        <v>Yes</v>
      </c>
      <c r="H2036" s="35">
        <f>VLOOKUP(A2036,'Medical Examinations'!$A$2:$M$2344,7,FALSE)</f>
        <v>1</v>
      </c>
      <c r="I2036" s="35" t="str">
        <f>VLOOKUP(A2036,'Medical Examinations'!A2034:M4376,8,FALSE)</f>
        <v>No</v>
      </c>
      <c r="J2036" s="35" t="str">
        <f>VLOOKUP(A2036,'Medical Examinations'!A2034:M4376,9,FALSE)</f>
        <v>OVERWEIGHT</v>
      </c>
      <c r="K2036" s="35" t="str">
        <f>VLOOKUP(A2036,'Medical Examinations'!A2034:M4376,10,FALSE)</f>
        <v>PREDIABETES</v>
      </c>
      <c r="L2036" s="47">
        <f>VLOOKUP(A2036,'Hospitalisation Details'!A1035:M3377,12,FALSE)</f>
        <v>34193</v>
      </c>
      <c r="M2036" s="34">
        <f>VLOOKUP(A921,'Hospitalisation Details'!A919:M3261,6,FALSE)</f>
        <v>11881.36</v>
      </c>
      <c r="N2036" s="35" t="str">
        <f>VLOOKUP(A26,'Hospitalisation Details'!A24:M2366,7,FALSE)</f>
        <v>tier - 2</v>
      </c>
      <c r="O2036" s="35" t="str">
        <f>VLOOKUP(A38,'Hospitalisation Details'!A36:M2378,8,FALSE)</f>
        <v>tier - 1</v>
      </c>
      <c r="P2036" s="35" t="str">
        <f>VLOOKUP(A38,'Hospitalisation Details'!A36:M2378,9,FALSE)</f>
        <v>R1013</v>
      </c>
      <c r="Q2036" s="35">
        <f ca="1">VLOOKUP(A2036,'Hospitalisation Details'!A1035:M3377,13,FALSE)</f>
        <v>31</v>
      </c>
      <c r="R2036" s="32"/>
    </row>
    <row r="2037" spans="1:18" ht="15.75" x14ac:dyDescent="0.25">
      <c r="A2037" s="43" t="s">
        <v>323</v>
      </c>
      <c r="B2037" s="35" t="str">
        <f>VLOOKUP(A2037,'Customer Names'!A2034:D4369,3,FALSE)</f>
        <v>Button</v>
      </c>
      <c r="C2037" s="35">
        <f>VLOOKUP(A2037,'Medical Examinations'!A2035:M4377,2,FALSE)</f>
        <v>27.2</v>
      </c>
      <c r="D2037" s="35">
        <f>VLOOKUP(A2037,'Medical Examinations'!A2035:M4377,3,FALSE)</f>
        <v>5.83</v>
      </c>
      <c r="E2037" s="35" t="str">
        <f>VLOOKUP(A2037,'Medical Examinations'!A2035:M4377,4,FALSE)</f>
        <v>No</v>
      </c>
      <c r="F2037" s="35" t="str">
        <f>VLOOKUP(A2037,'Medical Examinations'!A2035:M4377,5,FALSE)</f>
        <v>No</v>
      </c>
      <c r="G2037" s="35" t="str">
        <f>VLOOKUP(A2037,'Medical Examinations'!A2035:M4377,6,FALSE)</f>
        <v>Yes</v>
      </c>
      <c r="H2037" s="35">
        <f>VLOOKUP(A2037,'Medical Examinations'!$A$2:$M$2344,7,FALSE)</f>
        <v>1</v>
      </c>
      <c r="I2037" s="35" t="str">
        <f>VLOOKUP(A2037,'Medical Examinations'!A2035:M4377,8,FALSE)</f>
        <v>No</v>
      </c>
      <c r="J2037" s="35" t="str">
        <f>VLOOKUP(A2037,'Medical Examinations'!A2035:M4377,9,FALSE)</f>
        <v>OVERWEIGHT</v>
      </c>
      <c r="K2037" s="35" t="str">
        <f>VLOOKUP(A2037,'Medical Examinations'!A2035:M4377,10,FALSE)</f>
        <v>PREDIABETES</v>
      </c>
      <c r="L2037" s="47">
        <f>VLOOKUP(A2037,'Hospitalisation Details'!A1036:M3378,12,FALSE)</f>
        <v>34274</v>
      </c>
      <c r="M2037" s="34">
        <f>VLOOKUP(A922,'Hospitalisation Details'!A920:M3262,6,FALSE)</f>
        <v>11879.1</v>
      </c>
      <c r="N2037" s="35" t="str">
        <f>VLOOKUP(A27,'Hospitalisation Details'!A25:M2367,7,FALSE)</f>
        <v>tier - 1</v>
      </c>
      <c r="O2037" s="35" t="str">
        <f>VLOOKUP(A39,'Hospitalisation Details'!A37:M2379,8,FALSE)</f>
        <v>tier - 2</v>
      </c>
      <c r="P2037" s="35" t="str">
        <f>VLOOKUP(A39,'Hospitalisation Details'!A37:M2379,9,FALSE)</f>
        <v>R1016</v>
      </c>
      <c r="Q2037" s="35">
        <f ca="1">VLOOKUP(A2037,'Hospitalisation Details'!A1036:M3378,13,FALSE)</f>
        <v>31</v>
      </c>
      <c r="R2037" s="32"/>
    </row>
    <row r="2038" spans="1:18" ht="15.75" x14ac:dyDescent="0.25">
      <c r="A2038" s="42" t="s">
        <v>322</v>
      </c>
      <c r="B2038" s="35" t="str">
        <f>VLOOKUP(A2038,'Customer Names'!A2035:D4370,3,FALSE)</f>
        <v>Gaal</v>
      </c>
      <c r="C2038" s="35">
        <f>VLOOKUP(A2038,'Medical Examinations'!A2036:M4378,2,FALSE)</f>
        <v>33.344999999999999</v>
      </c>
      <c r="D2038" s="35">
        <f>VLOOKUP(A2038,'Medical Examinations'!A2036:M4378,3,FALSE)</f>
        <v>4.29</v>
      </c>
      <c r="E2038" s="35" t="str">
        <f>VLOOKUP(A2038,'Medical Examinations'!A2036:M4378,4,FALSE)</f>
        <v>No</v>
      </c>
      <c r="F2038" s="35" t="str">
        <f>VLOOKUP(A2038,'Medical Examinations'!A2036:M4378,5,FALSE)</f>
        <v>No</v>
      </c>
      <c r="G2038" s="35" t="str">
        <f>VLOOKUP(A2038,'Medical Examinations'!A2036:M4378,6,FALSE)</f>
        <v>No</v>
      </c>
      <c r="H2038" s="35">
        <f>VLOOKUP(A2038,'Medical Examinations'!$A$2:$M$2344,7,FALSE)</f>
        <v>1</v>
      </c>
      <c r="I2038" s="35" t="str">
        <f>VLOOKUP(A2038,'Medical Examinations'!A2036:M4378,8,FALSE)</f>
        <v>No</v>
      </c>
      <c r="J2038" s="35" t="str">
        <f>VLOOKUP(A2038,'Medical Examinations'!A2036:M4378,9,FALSE)</f>
        <v>OBESITY</v>
      </c>
      <c r="K2038" s="35" t="str">
        <f>VLOOKUP(A2038,'Medical Examinations'!A2036:M4378,10,FALSE)</f>
        <v>NORMAL</v>
      </c>
      <c r="L2038" s="47">
        <f>VLOOKUP(A2038,'Hospitalisation Details'!A1037:M3379,12,FALSE)</f>
        <v>36042</v>
      </c>
      <c r="M2038" s="34">
        <f>VLOOKUP(A923,'Hospitalisation Details'!A921:M3263,6,FALSE)</f>
        <v>11858.56</v>
      </c>
      <c r="N2038" s="35" t="str">
        <f>VLOOKUP(A28,'Hospitalisation Details'!A26:M2368,7,FALSE)</f>
        <v>tier - 2</v>
      </c>
      <c r="O2038" s="35" t="str">
        <f>VLOOKUP(A40,'Hospitalisation Details'!A38:M2380,8,FALSE)</f>
        <v>tier - 2</v>
      </c>
      <c r="P2038" s="35" t="str">
        <f>VLOOKUP(A40,'Hospitalisation Details'!A38:M2380,9,FALSE)</f>
        <v>R1012</v>
      </c>
      <c r="Q2038" s="35">
        <f ca="1">VLOOKUP(A2038,'Hospitalisation Details'!A1037:M3379,13,FALSE)</f>
        <v>26</v>
      </c>
      <c r="R2038" s="32"/>
    </row>
    <row r="2039" spans="1:18" ht="15.75" x14ac:dyDescent="0.25">
      <c r="A2039" s="43" t="s">
        <v>321</v>
      </c>
      <c r="B2039" s="35" t="str">
        <f>VLOOKUP(A2039,'Customer Names'!A2036:D4371,3,FALSE)</f>
        <v>Liptak</v>
      </c>
      <c r="C2039" s="35">
        <f>VLOOKUP(A2039,'Medical Examinations'!A2037:M4379,2,FALSE)</f>
        <v>29.925000000000001</v>
      </c>
      <c r="D2039" s="35">
        <f>VLOOKUP(A2039,'Medical Examinations'!A2037:M4379,3,FALSE)</f>
        <v>5.3</v>
      </c>
      <c r="E2039" s="35" t="str">
        <f>VLOOKUP(A2039,'Medical Examinations'!A2037:M4379,4,FALSE)</f>
        <v>No</v>
      </c>
      <c r="F2039" s="35" t="str">
        <f>VLOOKUP(A2039,'Medical Examinations'!A2037:M4379,5,FALSE)</f>
        <v>No</v>
      </c>
      <c r="G2039" s="35" t="str">
        <f>VLOOKUP(A2039,'Medical Examinations'!A2037:M4379,6,FALSE)</f>
        <v>No</v>
      </c>
      <c r="H2039" s="35">
        <f>VLOOKUP(A2039,'Medical Examinations'!$A$2:$M$2344,7,FALSE)</f>
        <v>1</v>
      </c>
      <c r="I2039" s="35" t="str">
        <f>VLOOKUP(A2039,'Medical Examinations'!A2037:M4379,8,FALSE)</f>
        <v>No</v>
      </c>
      <c r="J2039" s="35" t="str">
        <f>VLOOKUP(A2039,'Medical Examinations'!A2037:M4379,9,FALSE)</f>
        <v>OVERWEIGHT</v>
      </c>
      <c r="K2039" s="35" t="str">
        <f>VLOOKUP(A2039,'Medical Examinations'!A2037:M4379,10,FALSE)</f>
        <v>NORMAL</v>
      </c>
      <c r="L2039" s="47">
        <f>VLOOKUP(A2039,'Hospitalisation Details'!A1038:M3380,12,FALSE)</f>
        <v>35963</v>
      </c>
      <c r="M2039" s="34">
        <f>VLOOKUP(A924,'Hospitalisation Details'!A922:M3264,6,FALSE)</f>
        <v>11856.41</v>
      </c>
      <c r="N2039" s="35" t="str">
        <f>VLOOKUP(A29,'Hospitalisation Details'!A27:M2369,7,FALSE)</f>
        <v>tier - 2</v>
      </c>
      <c r="O2039" s="35" t="str">
        <f>VLOOKUP(A41,'Hospitalisation Details'!A39:M2381,8,FALSE)</f>
        <v>tier - 2</v>
      </c>
      <c r="P2039" s="35" t="str">
        <f>VLOOKUP(A41,'Hospitalisation Details'!A39:M2381,9,FALSE)</f>
        <v>R1013</v>
      </c>
      <c r="Q2039" s="35">
        <f ca="1">VLOOKUP(A2039,'Hospitalisation Details'!A1038:M3380,13,FALSE)</f>
        <v>26</v>
      </c>
      <c r="R2039" s="32"/>
    </row>
    <row r="2040" spans="1:18" ht="15.75" x14ac:dyDescent="0.25">
      <c r="A2040" s="42" t="s">
        <v>320</v>
      </c>
      <c r="B2040" s="35" t="str">
        <f>VLOOKUP(A2040,'Customer Names'!A2037:D4372,3,FALSE)</f>
        <v>Kellam</v>
      </c>
      <c r="C2040" s="35">
        <f>VLOOKUP(A2040,'Medical Examinations'!A2038:M4380,2,FALSE)</f>
        <v>24.225000000000001</v>
      </c>
      <c r="D2040" s="35">
        <f>VLOOKUP(A2040,'Medical Examinations'!A2038:M4380,3,FALSE)</f>
        <v>4.42</v>
      </c>
      <c r="E2040" s="35" t="str">
        <f>VLOOKUP(A2040,'Medical Examinations'!A2038:M4380,4,FALSE)</f>
        <v>No</v>
      </c>
      <c r="F2040" s="35" t="str">
        <f>VLOOKUP(A2040,'Medical Examinations'!A2038:M4380,5,FALSE)</f>
        <v>No</v>
      </c>
      <c r="G2040" s="35" t="str">
        <f>VLOOKUP(A2040,'Medical Examinations'!A2038:M4380,6,FALSE)</f>
        <v>No</v>
      </c>
      <c r="H2040" s="35">
        <f>VLOOKUP(A2040,'Medical Examinations'!$A$2:$M$2344,7,FALSE)</f>
        <v>1</v>
      </c>
      <c r="I2040" s="35" t="str">
        <f>VLOOKUP(A2040,'Medical Examinations'!A2038:M4380,8,FALSE)</f>
        <v>No</v>
      </c>
      <c r="J2040" s="35" t="str">
        <f>VLOOKUP(A2040,'Medical Examinations'!A2038:M4380,9,FALSE)</f>
        <v>NORMAL WEIGHT</v>
      </c>
      <c r="K2040" s="35" t="str">
        <f>VLOOKUP(A2040,'Medical Examinations'!A2038:M4380,10,FALSE)</f>
        <v>NORMAL</v>
      </c>
      <c r="L2040" s="47">
        <f>VLOOKUP(A2040,'Hospitalisation Details'!A1039:M3381,12,FALSE)</f>
        <v>36114</v>
      </c>
      <c r="M2040" s="34">
        <f>VLOOKUP(A925,'Hospitalisation Details'!A923:M3265,6,FALSE)</f>
        <v>11848.14</v>
      </c>
      <c r="N2040" s="35" t="str">
        <f>VLOOKUP(A30,'Hospitalisation Details'!A28:M2370,7,FALSE)</f>
        <v>tier - 1</v>
      </c>
      <c r="O2040" s="35" t="str">
        <f>VLOOKUP(A42,'Hospitalisation Details'!A40:M2382,8,FALSE)</f>
        <v>tier - 3</v>
      </c>
      <c r="P2040" s="35" t="str">
        <f>VLOOKUP(A42,'Hospitalisation Details'!A40:M2382,9,FALSE)</f>
        <v>R1024</v>
      </c>
      <c r="Q2040" s="35">
        <f ca="1">VLOOKUP(A2040,'Hospitalisation Details'!A1039:M3381,13,FALSE)</f>
        <v>26</v>
      </c>
      <c r="R2040" s="32"/>
    </row>
    <row r="2041" spans="1:18" ht="15.75" x14ac:dyDescent="0.25">
      <c r="A2041" s="43" t="s">
        <v>319</v>
      </c>
      <c r="B2041" s="35" t="str">
        <f>VLOOKUP(A2041,'Customer Names'!A2038:D4373,3,FALSE)</f>
        <v>Gordon</v>
      </c>
      <c r="C2041" s="35">
        <f>VLOOKUP(A2041,'Medical Examinations'!A2039:M4381,2,FALSE)</f>
        <v>29.68</v>
      </c>
      <c r="D2041" s="35">
        <f>VLOOKUP(A2041,'Medical Examinations'!A2039:M4381,3,FALSE)</f>
        <v>5.68</v>
      </c>
      <c r="E2041" s="35" t="str">
        <f>VLOOKUP(A2041,'Medical Examinations'!A2039:M4381,4,FALSE)</f>
        <v>No</v>
      </c>
      <c r="F2041" s="35" t="str">
        <f>VLOOKUP(A2041,'Medical Examinations'!A2039:M4381,5,FALSE)</f>
        <v>yes</v>
      </c>
      <c r="G2041" s="35" t="str">
        <f>VLOOKUP(A2041,'Medical Examinations'!A2039:M4381,6,FALSE)</f>
        <v>No</v>
      </c>
      <c r="H2041" s="35">
        <f>VLOOKUP(A2041,'Medical Examinations'!$A$2:$M$2344,7,FALSE)</f>
        <v>1</v>
      </c>
      <c r="I2041" s="35" t="str">
        <f>VLOOKUP(A2041,'Medical Examinations'!A2039:M4381,8,FALSE)</f>
        <v>No</v>
      </c>
      <c r="J2041" s="35" t="str">
        <f>VLOOKUP(A2041,'Medical Examinations'!A2039:M4381,9,FALSE)</f>
        <v>OVERWEIGHT</v>
      </c>
      <c r="K2041" s="35" t="str">
        <f>VLOOKUP(A2041,'Medical Examinations'!A2039:M4381,10,FALSE)</f>
        <v>NORMAL</v>
      </c>
      <c r="L2041" s="47">
        <f>VLOOKUP(A2041,'Hospitalisation Details'!A1040:M3382,12,FALSE)</f>
        <v>36800</v>
      </c>
      <c r="M2041" s="34">
        <f>VLOOKUP(A926,'Hospitalisation Details'!A924:M3266,6,FALSE)</f>
        <v>11842.62</v>
      </c>
      <c r="N2041" s="35" t="str">
        <f>VLOOKUP(A31,'Hospitalisation Details'!A29:M2371,7,FALSE)</f>
        <v>tier - 1</v>
      </c>
      <c r="O2041" s="35" t="str">
        <f>VLOOKUP(A43,'Hospitalisation Details'!A41:M2383,8,FALSE)</f>
        <v>tier - 2</v>
      </c>
      <c r="P2041" s="35" t="str">
        <f>VLOOKUP(A43,'Hospitalisation Details'!A41:M2383,9,FALSE)</f>
        <v>R1011</v>
      </c>
      <c r="Q2041" s="35">
        <f ca="1">VLOOKUP(A2041,'Hospitalisation Details'!A1040:M3382,13,FALSE)</f>
        <v>24</v>
      </c>
      <c r="R2041" s="32"/>
    </row>
    <row r="2042" spans="1:18" ht="15.75" x14ac:dyDescent="0.25">
      <c r="A2042" s="42" t="s">
        <v>318</v>
      </c>
      <c r="B2042" s="35" t="str">
        <f>VLOOKUP(A2042,'Customer Names'!A2039:D4374,3,FALSE)</f>
        <v>Hyland</v>
      </c>
      <c r="C2042" s="35">
        <f>VLOOKUP(A2042,'Medical Examinations'!A2040:M4382,2,FALSE)</f>
        <v>20.614999999999998</v>
      </c>
      <c r="D2042" s="35">
        <f>VLOOKUP(A2042,'Medical Examinations'!A2040:M4382,3,FALSE)</f>
        <v>6.05</v>
      </c>
      <c r="E2042" s="35" t="str">
        <f>VLOOKUP(A2042,'Medical Examinations'!A2040:M4382,4,FALSE)</f>
        <v>No</v>
      </c>
      <c r="F2042" s="35" t="str">
        <f>VLOOKUP(A2042,'Medical Examinations'!A2040:M4382,5,FALSE)</f>
        <v>No</v>
      </c>
      <c r="G2042" s="35" t="str">
        <f>VLOOKUP(A2042,'Medical Examinations'!A2040:M4382,6,FALSE)</f>
        <v>Yes</v>
      </c>
      <c r="H2042" s="35">
        <f>VLOOKUP(A2042,'Medical Examinations'!$A$2:$M$2344,7,FALSE)</f>
        <v>1</v>
      </c>
      <c r="I2042" s="35" t="str">
        <f>VLOOKUP(A2042,'Medical Examinations'!A2040:M4382,8,FALSE)</f>
        <v>No</v>
      </c>
      <c r="J2042" s="35" t="str">
        <f>VLOOKUP(A2042,'Medical Examinations'!A2040:M4382,9,FALSE)</f>
        <v>NORMAL WEIGHT</v>
      </c>
      <c r="K2042" s="35" t="str">
        <f>VLOOKUP(A2042,'Medical Examinations'!A2040:M4382,10,FALSE)</f>
        <v>PREDIABETES</v>
      </c>
      <c r="L2042" s="47">
        <f>VLOOKUP(A2042,'Hospitalisation Details'!A1041:M3383,12,FALSE)</f>
        <v>37887</v>
      </c>
      <c r="M2042" s="34">
        <f>VLOOKUP(A927,'Hospitalisation Details'!A925:M3267,6,FALSE)</f>
        <v>11842.44</v>
      </c>
      <c r="N2042" s="35" t="str">
        <f>VLOOKUP(A32,'Hospitalisation Details'!A30:M2372,7,FALSE)</f>
        <v>tier - 1</v>
      </c>
      <c r="O2042" s="35" t="str">
        <f>VLOOKUP(A44,'Hospitalisation Details'!A42:M2384,8,FALSE)</f>
        <v>tier - 3</v>
      </c>
      <c r="P2042" s="35" t="str">
        <f>VLOOKUP(A44,'Hospitalisation Details'!A42:M2384,9,FALSE)</f>
        <v>R1013</v>
      </c>
      <c r="Q2042" s="35">
        <f ca="1">VLOOKUP(A2042,'Hospitalisation Details'!A1041:M3383,13,FALSE)</f>
        <v>21</v>
      </c>
      <c r="R2042" s="32"/>
    </row>
    <row r="2043" spans="1:18" ht="15.75" x14ac:dyDescent="0.25">
      <c r="A2043" s="43" t="s">
        <v>317</v>
      </c>
      <c r="B2043" s="35" t="str">
        <f>VLOOKUP(A2043,'Customer Names'!A2040:D4375,3,FALSE)</f>
        <v>Wagoner</v>
      </c>
      <c r="C2043" s="35">
        <f>VLOOKUP(A2043,'Medical Examinations'!A2041:M4383,2,FALSE)</f>
        <v>32.119999999999997</v>
      </c>
      <c r="D2043" s="35">
        <f>VLOOKUP(A2043,'Medical Examinations'!A2041:M4383,3,FALSE)</f>
        <v>5.33</v>
      </c>
      <c r="E2043" s="35" t="str">
        <f>VLOOKUP(A2043,'Medical Examinations'!A2041:M4383,4,FALSE)</f>
        <v>No</v>
      </c>
      <c r="F2043" s="35" t="str">
        <f>VLOOKUP(A2043,'Medical Examinations'!A2041:M4383,5,FALSE)</f>
        <v>yes</v>
      </c>
      <c r="G2043" s="35" t="str">
        <f>VLOOKUP(A2043,'Medical Examinations'!A2041:M4383,6,FALSE)</f>
        <v>No</v>
      </c>
      <c r="H2043" s="35">
        <f>VLOOKUP(A2043,'Medical Examinations'!$A$2:$M$2344,7,FALSE)</f>
        <v>1</v>
      </c>
      <c r="I2043" s="35" t="str">
        <f>VLOOKUP(A2043,'Medical Examinations'!A2041:M4383,8,FALSE)</f>
        <v>No</v>
      </c>
      <c r="J2043" s="35" t="str">
        <f>VLOOKUP(A2043,'Medical Examinations'!A2041:M4383,9,FALSE)</f>
        <v>OBESITY</v>
      </c>
      <c r="K2043" s="35" t="str">
        <f>VLOOKUP(A2043,'Medical Examinations'!A2041:M4383,10,FALSE)</f>
        <v>NORMAL</v>
      </c>
      <c r="L2043" s="47">
        <f>VLOOKUP(A2043,'Hospitalisation Details'!A1042:M3384,12,FALSE)</f>
        <v>38203</v>
      </c>
      <c r="M2043" s="34">
        <f>VLOOKUP(A928,'Hospitalisation Details'!A926:M3268,6,FALSE)</f>
        <v>11840.78</v>
      </c>
      <c r="N2043" s="35" t="str">
        <f>VLOOKUP(A33,'Hospitalisation Details'!A31:M2373,7,FALSE)</f>
        <v>tier - 1</v>
      </c>
      <c r="O2043" s="35" t="str">
        <f>VLOOKUP(A45,'Hospitalisation Details'!A43:M2385,8,FALSE)</f>
        <v>tier - 3</v>
      </c>
      <c r="P2043" s="35" t="str">
        <f>VLOOKUP(A45,'Hospitalisation Details'!A43:M2385,9,FALSE)</f>
        <v>R1013</v>
      </c>
      <c r="Q2043" s="35">
        <f ca="1">VLOOKUP(A2043,'Hospitalisation Details'!A1042:M3384,13,FALSE)</f>
        <v>20</v>
      </c>
      <c r="R2043" s="32"/>
    </row>
    <row r="2044" spans="1:18" ht="15.75" x14ac:dyDescent="0.25">
      <c r="A2044" s="42" t="s">
        <v>316</v>
      </c>
      <c r="B2044" s="35" t="str">
        <f>VLOOKUP(A2044,'Customer Names'!A2041:D4376,3,FALSE)</f>
        <v>Thomas</v>
      </c>
      <c r="C2044" s="35">
        <f>VLOOKUP(A2044,'Medical Examinations'!A2042:M4384,2,FALSE)</f>
        <v>27.36</v>
      </c>
      <c r="D2044" s="35">
        <f>VLOOKUP(A2044,'Medical Examinations'!A2042:M4384,3,FALSE)</f>
        <v>6.22</v>
      </c>
      <c r="E2044" s="35" t="str">
        <f>VLOOKUP(A2044,'Medical Examinations'!A2042:M4384,4,FALSE)</f>
        <v>No</v>
      </c>
      <c r="F2044" s="35" t="str">
        <f>VLOOKUP(A2044,'Medical Examinations'!A2042:M4384,5,FALSE)</f>
        <v>No</v>
      </c>
      <c r="G2044" s="35" t="str">
        <f>VLOOKUP(A2044,'Medical Examinations'!A2042:M4384,6,FALSE)</f>
        <v>No</v>
      </c>
      <c r="H2044" s="35">
        <f>VLOOKUP(A2044,'Medical Examinations'!$A$2:$M$2344,7,FALSE)</f>
        <v>0</v>
      </c>
      <c r="I2044" s="35" t="str">
        <f>VLOOKUP(A2044,'Medical Examinations'!A2042:M4384,8,FALSE)</f>
        <v>No</v>
      </c>
      <c r="J2044" s="35" t="str">
        <f>VLOOKUP(A2044,'Medical Examinations'!A2042:M4384,9,FALSE)</f>
        <v>OVERWEIGHT</v>
      </c>
      <c r="K2044" s="35" t="str">
        <f>VLOOKUP(A2044,'Medical Examinations'!A2042:M4384,10,FALSE)</f>
        <v>PREDIABETES</v>
      </c>
      <c r="L2044" s="47">
        <f>VLOOKUP(A2044,'Hospitalisation Details'!A1043:M3385,12,FALSE)</f>
        <v>36518</v>
      </c>
      <c r="M2044" s="34">
        <f>VLOOKUP(A929,'Hospitalisation Details'!A927:M3269,6,FALSE)</f>
        <v>11837.16</v>
      </c>
      <c r="N2044" s="35" t="str">
        <f>VLOOKUP(A34,'Hospitalisation Details'!A32:M2374,7,FALSE)</f>
        <v>tier - 1</v>
      </c>
      <c r="O2044" s="35" t="str">
        <f>VLOOKUP(A46,'Hospitalisation Details'!A44:M2386,8,FALSE)</f>
        <v>tier - 2</v>
      </c>
      <c r="P2044" s="35" t="str">
        <f>VLOOKUP(A46,'Hospitalisation Details'!A44:M2386,9,FALSE)</f>
        <v>R1013</v>
      </c>
      <c r="Q2044" s="35">
        <f ca="1">VLOOKUP(A2044,'Hospitalisation Details'!A1043:M3385,13,FALSE)</f>
        <v>25</v>
      </c>
      <c r="R2044" s="32"/>
    </row>
    <row r="2045" spans="1:18" ht="15.75" x14ac:dyDescent="0.25">
      <c r="A2045" s="43" t="s">
        <v>315</v>
      </c>
      <c r="B2045" s="35" t="str">
        <f>VLOOKUP(A2045,'Customer Names'!A2042:D4377,3,FALSE)</f>
        <v>Goffi</v>
      </c>
      <c r="C2045" s="35">
        <f>VLOOKUP(A2045,'Medical Examinations'!A2043:M4385,2,FALSE)</f>
        <v>17.385000000000002</v>
      </c>
      <c r="D2045" s="35">
        <f>VLOOKUP(A2045,'Medical Examinations'!A2043:M4385,3,FALSE)</f>
        <v>5.84</v>
      </c>
      <c r="E2045" s="35" t="str">
        <f>VLOOKUP(A2045,'Medical Examinations'!A2043:M4385,4,FALSE)</f>
        <v>No</v>
      </c>
      <c r="F2045" s="35" t="str">
        <f>VLOOKUP(A2045,'Medical Examinations'!A2043:M4385,5,FALSE)</f>
        <v>No</v>
      </c>
      <c r="G2045" s="35" t="str">
        <f>VLOOKUP(A2045,'Medical Examinations'!A2043:M4385,6,FALSE)</f>
        <v>No</v>
      </c>
      <c r="H2045" s="35">
        <f>VLOOKUP(A2045,'Medical Examinations'!$A$2:$M$2344,7,FALSE)</f>
        <v>0</v>
      </c>
      <c r="I2045" s="35" t="str">
        <f>VLOOKUP(A2045,'Medical Examinations'!A2043:M4385,8,FALSE)</f>
        <v>No</v>
      </c>
      <c r="J2045" s="35" t="str">
        <f>VLOOKUP(A2045,'Medical Examinations'!A2043:M4385,9,FALSE)</f>
        <v>UNDERWEIGHT</v>
      </c>
      <c r="K2045" s="35" t="str">
        <f>VLOOKUP(A2045,'Medical Examinations'!A2043:M4385,10,FALSE)</f>
        <v>PREDIABETES</v>
      </c>
      <c r="L2045" s="47">
        <f>VLOOKUP(A2045,'Hospitalisation Details'!A1044:M3386,12,FALSE)</f>
        <v>36401</v>
      </c>
      <c r="M2045" s="34">
        <f>VLOOKUP(A930,'Hospitalisation Details'!A928:M3270,6,FALSE)</f>
        <v>11833.78</v>
      </c>
      <c r="N2045" s="35" t="str">
        <f>VLOOKUP(A35,'Hospitalisation Details'!A33:M2375,7,FALSE)</f>
        <v>tier - 1</v>
      </c>
      <c r="O2045" s="35" t="str">
        <f>VLOOKUP(A47,'Hospitalisation Details'!A45:M2387,8,FALSE)</f>
        <v>tier - 1</v>
      </c>
      <c r="P2045" s="35" t="str">
        <f>VLOOKUP(A47,'Hospitalisation Details'!A45:M2387,9,FALSE)</f>
        <v>R1013</v>
      </c>
      <c r="Q2045" s="35">
        <f ca="1">VLOOKUP(A2045,'Hospitalisation Details'!A1044:M3386,13,FALSE)</f>
        <v>25</v>
      </c>
      <c r="R2045" s="32"/>
    </row>
    <row r="2046" spans="1:18" ht="15.75" x14ac:dyDescent="0.25">
      <c r="A2046" s="42" t="s">
        <v>314</v>
      </c>
      <c r="B2046" s="35" t="str">
        <f>VLOOKUP(A2046,'Customer Names'!A2043:D4378,3,FALSE)</f>
        <v>Salovaara</v>
      </c>
      <c r="C2046" s="35">
        <f>VLOOKUP(A2046,'Medical Examinations'!A2044:M4386,2,FALSE)</f>
        <v>30.13</v>
      </c>
      <c r="D2046" s="35">
        <f>VLOOKUP(A2046,'Medical Examinations'!A2044:M4386,3,FALSE)</f>
        <v>5.71</v>
      </c>
      <c r="E2046" s="35" t="str">
        <f>VLOOKUP(A2046,'Medical Examinations'!A2044:M4386,4,FALSE)</f>
        <v>No</v>
      </c>
      <c r="F2046" s="35" t="str">
        <f>VLOOKUP(A2046,'Medical Examinations'!A2044:M4386,5,FALSE)</f>
        <v>yes</v>
      </c>
      <c r="G2046" s="35" t="str">
        <f>VLOOKUP(A2046,'Medical Examinations'!A2044:M4386,6,FALSE)</f>
        <v>No</v>
      </c>
      <c r="H2046" s="35">
        <f>VLOOKUP(A2046,'Medical Examinations'!$A$2:$M$2344,7,FALSE)</f>
        <v>1</v>
      </c>
      <c r="I2046" s="35" t="str">
        <f>VLOOKUP(A2046,'Medical Examinations'!A2044:M4386,8,FALSE)</f>
        <v>No</v>
      </c>
      <c r="J2046" s="35" t="str">
        <f>VLOOKUP(A2046,'Medical Examinations'!A2044:M4386,9,FALSE)</f>
        <v>OBESITY</v>
      </c>
      <c r="K2046" s="35" t="str">
        <f>VLOOKUP(A2046,'Medical Examinations'!A2044:M4386,10,FALSE)</f>
        <v>PREDIABETES</v>
      </c>
      <c r="L2046" s="47">
        <f>VLOOKUP(A2046,'Hospitalisation Details'!A1045:M3387,12,FALSE)</f>
        <v>38305</v>
      </c>
      <c r="M2046" s="34">
        <f>VLOOKUP(A931,'Hospitalisation Details'!A929:M3271,6,FALSE)</f>
        <v>11830.61</v>
      </c>
      <c r="N2046" s="35" t="str">
        <f>VLOOKUP(A36,'Hospitalisation Details'!A34:M2376,7,FALSE)</f>
        <v>tier - 1</v>
      </c>
      <c r="O2046" s="35" t="str">
        <f>VLOOKUP(A48,'Hospitalisation Details'!A46:M2388,8,FALSE)</f>
        <v>tier - 2</v>
      </c>
      <c r="P2046" s="35" t="str">
        <f>VLOOKUP(A48,'Hospitalisation Details'!A46:M2388,9,FALSE)</f>
        <v>R1013</v>
      </c>
      <c r="Q2046" s="35">
        <f ca="1">VLOOKUP(A2046,'Hospitalisation Details'!A1045:M3387,13,FALSE)</f>
        <v>20</v>
      </c>
      <c r="R2046" s="32"/>
    </row>
    <row r="2047" spans="1:18" ht="15.75" x14ac:dyDescent="0.25">
      <c r="A2047" s="43" t="s">
        <v>313</v>
      </c>
      <c r="B2047" s="35" t="str">
        <f>VLOOKUP(A2047,'Customer Names'!A2044:D4379,3,FALSE)</f>
        <v>Reid</v>
      </c>
      <c r="C2047" s="35">
        <f>VLOOKUP(A2047,'Medical Examinations'!A2045:M4387,2,FALSE)</f>
        <v>25.44</v>
      </c>
      <c r="D2047" s="35">
        <f>VLOOKUP(A2047,'Medical Examinations'!A2045:M4387,3,FALSE)</f>
        <v>6.04</v>
      </c>
      <c r="E2047" s="35" t="str">
        <f>VLOOKUP(A2047,'Medical Examinations'!A2045:M4387,4,FALSE)</f>
        <v>yes</v>
      </c>
      <c r="F2047" s="35" t="str">
        <f>VLOOKUP(A2047,'Medical Examinations'!A2045:M4387,5,FALSE)</f>
        <v>No</v>
      </c>
      <c r="G2047" s="35" t="str">
        <f>VLOOKUP(A2047,'Medical Examinations'!A2045:M4387,6,FALSE)</f>
        <v>Yes</v>
      </c>
      <c r="H2047" s="35">
        <f>VLOOKUP(A2047,'Medical Examinations'!$A$2:$M$2344,7,FALSE)</f>
        <v>1</v>
      </c>
      <c r="I2047" s="35" t="str">
        <f>VLOOKUP(A2047,'Medical Examinations'!A2045:M4387,8,FALSE)</f>
        <v>No</v>
      </c>
      <c r="J2047" s="35" t="str">
        <f>VLOOKUP(A2047,'Medical Examinations'!A2045:M4387,9,FALSE)</f>
        <v>OVERWEIGHT</v>
      </c>
      <c r="K2047" s="35" t="str">
        <f>VLOOKUP(A2047,'Medical Examinations'!A2045:M4387,10,FALSE)</f>
        <v>PREDIABETES</v>
      </c>
      <c r="L2047" s="47">
        <f>VLOOKUP(A2047,'Hospitalisation Details'!A1046:M3388,12,FALSE)</f>
        <v>35652</v>
      </c>
      <c r="M2047" s="34">
        <f>VLOOKUP(A932,'Hospitalisation Details'!A930:M3272,6,FALSE)</f>
        <v>11773.06</v>
      </c>
      <c r="N2047" s="35" t="str">
        <f>VLOOKUP(A37,'Hospitalisation Details'!A35:M2377,7,FALSE)</f>
        <v>tier - 2</v>
      </c>
      <c r="O2047" s="35" t="str">
        <f>VLOOKUP(A49,'Hospitalisation Details'!A47:M2389,8,FALSE)</f>
        <v>tier - 1</v>
      </c>
      <c r="P2047" s="35" t="str">
        <f>VLOOKUP(A49,'Hospitalisation Details'!A47:M2389,9,FALSE)</f>
        <v>R1012</v>
      </c>
      <c r="Q2047" s="35">
        <f ca="1">VLOOKUP(A2047,'Hospitalisation Details'!A1046:M3388,13,FALSE)</f>
        <v>27</v>
      </c>
      <c r="R2047" s="32"/>
    </row>
    <row r="2048" spans="1:18" ht="15.75" x14ac:dyDescent="0.25">
      <c r="A2048" s="42" t="s">
        <v>312</v>
      </c>
      <c r="B2048" s="35" t="str">
        <f>VLOOKUP(A2048,'Customer Names'!A2045:D4380,3,FALSE)</f>
        <v>Allan</v>
      </c>
      <c r="C2048" s="35">
        <f>VLOOKUP(A2048,'Medical Examinations'!A2046:M4388,2,FALSE)</f>
        <v>39.805</v>
      </c>
      <c r="D2048" s="35">
        <f>VLOOKUP(A2048,'Medical Examinations'!A2046:M4388,3,FALSE)</f>
        <v>4.38</v>
      </c>
      <c r="E2048" s="35" t="str">
        <f>VLOOKUP(A2048,'Medical Examinations'!A2046:M4388,4,FALSE)</f>
        <v>No</v>
      </c>
      <c r="F2048" s="35" t="str">
        <f>VLOOKUP(A2048,'Medical Examinations'!A2046:M4388,5,FALSE)</f>
        <v>yes</v>
      </c>
      <c r="G2048" s="35" t="str">
        <f>VLOOKUP(A2048,'Medical Examinations'!A2046:M4388,6,FALSE)</f>
        <v>No</v>
      </c>
      <c r="H2048" s="35">
        <f>VLOOKUP(A2048,'Medical Examinations'!$A$2:$M$2344,7,FALSE)</f>
        <v>1</v>
      </c>
      <c r="I2048" s="35" t="str">
        <f>VLOOKUP(A2048,'Medical Examinations'!A2046:M4388,8,FALSE)</f>
        <v>No</v>
      </c>
      <c r="J2048" s="35" t="str">
        <f>VLOOKUP(A2048,'Medical Examinations'!A2046:M4388,9,FALSE)</f>
        <v>OBESITY</v>
      </c>
      <c r="K2048" s="35" t="str">
        <f>VLOOKUP(A2048,'Medical Examinations'!A2046:M4388,10,FALSE)</f>
        <v>NORMAL</v>
      </c>
      <c r="L2048" s="47">
        <f>VLOOKUP(A2048,'Hospitalisation Details'!A1047:M3389,12,FALSE)</f>
        <v>36810</v>
      </c>
      <c r="M2048" s="34">
        <f>VLOOKUP(A933,'Hospitalisation Details'!A931:M3273,6,FALSE)</f>
        <v>11763</v>
      </c>
      <c r="N2048" s="35" t="str">
        <f>VLOOKUP(A38,'Hospitalisation Details'!A36:M2378,7,FALSE)</f>
        <v>tier - 2</v>
      </c>
      <c r="O2048" s="35" t="str">
        <f>VLOOKUP(A50,'Hospitalisation Details'!A48:M2390,8,FALSE)</f>
        <v>tier - 2</v>
      </c>
      <c r="P2048" s="35" t="str">
        <f>VLOOKUP(A50,'Hospitalisation Details'!A48:M2390,9,FALSE)</f>
        <v>R1012</v>
      </c>
      <c r="Q2048" s="35">
        <f ca="1">VLOOKUP(A2048,'Hospitalisation Details'!A1047:M3389,13,FALSE)</f>
        <v>24</v>
      </c>
      <c r="R2048" s="32"/>
    </row>
    <row r="2049" spans="1:18" ht="15.75" x14ac:dyDescent="0.25">
      <c r="A2049" s="43" t="s">
        <v>311</v>
      </c>
      <c r="B2049" s="35" t="str">
        <f>VLOOKUP(A2049,'Customer Names'!A2046:D4381,3,FALSE)</f>
        <v>McLaughlin</v>
      </c>
      <c r="C2049" s="35">
        <f>VLOOKUP(A2049,'Medical Examinations'!A2047:M4389,2,FALSE)</f>
        <v>30.4</v>
      </c>
      <c r="D2049" s="35">
        <f>VLOOKUP(A2049,'Medical Examinations'!A2047:M4389,3,FALSE)</f>
        <v>5.56</v>
      </c>
      <c r="E2049" s="35" t="str">
        <f>VLOOKUP(A2049,'Medical Examinations'!A2047:M4389,4,FALSE)</f>
        <v>yes</v>
      </c>
      <c r="F2049" s="35" t="str">
        <f>VLOOKUP(A2049,'Medical Examinations'!A2047:M4389,5,FALSE)</f>
        <v>yes</v>
      </c>
      <c r="G2049" s="35" t="str">
        <f>VLOOKUP(A2049,'Medical Examinations'!A2047:M4389,6,FALSE)</f>
        <v>No</v>
      </c>
      <c r="H2049" s="35">
        <f>VLOOKUP(A2049,'Medical Examinations'!$A$2:$M$2344,7,FALSE)</f>
        <v>1</v>
      </c>
      <c r="I2049" s="35" t="str">
        <f>VLOOKUP(A2049,'Medical Examinations'!A2047:M4389,8,FALSE)</f>
        <v>No</v>
      </c>
      <c r="J2049" s="35" t="str">
        <f>VLOOKUP(A2049,'Medical Examinations'!A2047:M4389,9,FALSE)</f>
        <v>OBESITY</v>
      </c>
      <c r="K2049" s="35" t="str">
        <f>VLOOKUP(A2049,'Medical Examinations'!A2047:M4389,10,FALSE)</f>
        <v>NORMAL</v>
      </c>
      <c r="L2049" s="47">
        <f>VLOOKUP(A2049,'Hospitalisation Details'!A1048:M3390,12,FALSE)</f>
        <v>36802</v>
      </c>
      <c r="M2049" s="34">
        <f>VLOOKUP(A934,'Hospitalisation Details'!A932:M3274,6,FALSE)</f>
        <v>11752.68</v>
      </c>
      <c r="N2049" s="35" t="str">
        <f>VLOOKUP(A39,'Hospitalisation Details'!A37:M2379,7,FALSE)</f>
        <v>tier - 2</v>
      </c>
      <c r="O2049" s="35" t="str">
        <f>VLOOKUP(A51,'Hospitalisation Details'!A49:M2391,8,FALSE)</f>
        <v>tier - 1</v>
      </c>
      <c r="P2049" s="35" t="str">
        <f>VLOOKUP(A51,'Hospitalisation Details'!A49:M2391,9,FALSE)</f>
        <v>R1013</v>
      </c>
      <c r="Q2049" s="35">
        <f ca="1">VLOOKUP(A2049,'Hospitalisation Details'!A1048:M3390,13,FALSE)</f>
        <v>24</v>
      </c>
      <c r="R2049" s="32"/>
    </row>
    <row r="2050" spans="1:18" ht="15.75" x14ac:dyDescent="0.25">
      <c r="A2050" s="42" t="s">
        <v>310</v>
      </c>
      <c r="B2050" s="35" t="str">
        <f>VLOOKUP(A2050,'Customer Names'!A2047:D4382,3,FALSE)</f>
        <v>Lee</v>
      </c>
      <c r="C2050" s="35">
        <f>VLOOKUP(A2050,'Medical Examinations'!A2048:M4390,2,FALSE)</f>
        <v>23.18</v>
      </c>
      <c r="D2050" s="35">
        <f>VLOOKUP(A2050,'Medical Examinations'!A2048:M4390,3,FALSE)</f>
        <v>4.24</v>
      </c>
      <c r="E2050" s="35" t="str">
        <f>VLOOKUP(A2050,'Medical Examinations'!A2048:M4390,4,FALSE)</f>
        <v>No</v>
      </c>
      <c r="F2050" s="35" t="str">
        <f>VLOOKUP(A2050,'Medical Examinations'!A2048:M4390,5,FALSE)</f>
        <v>yes</v>
      </c>
      <c r="G2050" s="35" t="str">
        <f>VLOOKUP(A2050,'Medical Examinations'!A2048:M4390,6,FALSE)</f>
        <v>No</v>
      </c>
      <c r="H2050" s="35">
        <f>VLOOKUP(A2050,'Medical Examinations'!$A$2:$M$2344,7,FALSE)</f>
        <v>1</v>
      </c>
      <c r="I2050" s="35" t="str">
        <f>VLOOKUP(A2050,'Medical Examinations'!A2048:M4390,8,FALSE)</f>
        <v>No</v>
      </c>
      <c r="J2050" s="35" t="str">
        <f>VLOOKUP(A2050,'Medical Examinations'!A2048:M4390,9,FALSE)</f>
        <v>NORMAL WEIGHT</v>
      </c>
      <c r="K2050" s="35" t="str">
        <f>VLOOKUP(A2050,'Medical Examinations'!A2048:M4390,10,FALSE)</f>
        <v>NORMAL</v>
      </c>
      <c r="L2050" s="47">
        <f>VLOOKUP(A2050,'Hospitalisation Details'!A1049:M3391,12,FALSE)</f>
        <v>36877</v>
      </c>
      <c r="M2050" s="34">
        <f>VLOOKUP(A935,'Hospitalisation Details'!A933:M3275,6,FALSE)</f>
        <v>11743.93</v>
      </c>
      <c r="N2050" s="35" t="str">
        <f>VLOOKUP(A40,'Hospitalisation Details'!A38:M2380,7,FALSE)</f>
        <v>tier - 2</v>
      </c>
      <c r="O2050" s="35" t="str">
        <f>VLOOKUP(A52,'Hospitalisation Details'!A50:M2392,8,FALSE)</f>
        <v>tier - 3</v>
      </c>
      <c r="P2050" s="35" t="str">
        <f>VLOOKUP(A52,'Hospitalisation Details'!A50:M2392,9,FALSE)</f>
        <v>R1012</v>
      </c>
      <c r="Q2050" s="35">
        <f ca="1">VLOOKUP(A2050,'Hospitalisation Details'!A1049:M3391,13,FALSE)</f>
        <v>24</v>
      </c>
      <c r="R2050" s="32"/>
    </row>
    <row r="2051" spans="1:18" ht="15.75" x14ac:dyDescent="0.25">
      <c r="A2051" s="43" t="s">
        <v>309</v>
      </c>
      <c r="B2051" s="35" t="str">
        <f>VLOOKUP(A2051,'Customer Names'!A2048:D4383,3,FALSE)</f>
        <v>Tang</v>
      </c>
      <c r="C2051" s="35">
        <f>VLOOKUP(A2051,'Medical Examinations'!A2049:M4391,2,FALSE)</f>
        <v>39.615000000000002</v>
      </c>
      <c r="D2051" s="35">
        <f>VLOOKUP(A2051,'Medical Examinations'!A2049:M4391,3,FALSE)</f>
        <v>6.32</v>
      </c>
      <c r="E2051" s="35" t="str">
        <f>VLOOKUP(A2051,'Medical Examinations'!A2049:M4391,4,FALSE)</f>
        <v>No</v>
      </c>
      <c r="F2051" s="35" t="str">
        <f>VLOOKUP(A2051,'Medical Examinations'!A2049:M4391,5,FALSE)</f>
        <v>No</v>
      </c>
      <c r="G2051" s="35" t="str">
        <f>VLOOKUP(A2051,'Medical Examinations'!A2049:M4391,6,FALSE)</f>
        <v>Yes</v>
      </c>
      <c r="H2051" s="35">
        <f>VLOOKUP(A2051,'Medical Examinations'!$A$2:$M$2344,7,FALSE)</f>
        <v>1</v>
      </c>
      <c r="I2051" s="35" t="str">
        <f>VLOOKUP(A2051,'Medical Examinations'!A2049:M4391,8,FALSE)</f>
        <v>No</v>
      </c>
      <c r="J2051" s="35" t="str">
        <f>VLOOKUP(A2051,'Medical Examinations'!A2049:M4391,9,FALSE)</f>
        <v>OBESITY</v>
      </c>
      <c r="K2051" s="35" t="str">
        <f>VLOOKUP(A2051,'Medical Examinations'!A2049:M4391,10,FALSE)</f>
        <v>PREDIABETES</v>
      </c>
      <c r="L2051" s="47">
        <f>VLOOKUP(A2051,'Hospitalisation Details'!A1050:M3392,12,FALSE)</f>
        <v>37958</v>
      </c>
      <c r="M2051" s="34">
        <f>VLOOKUP(A936,'Hospitalisation Details'!A934:M3276,6,FALSE)</f>
        <v>11743.3</v>
      </c>
      <c r="N2051" s="35" t="str">
        <f>VLOOKUP(A41,'Hospitalisation Details'!A39:M2381,7,FALSE)</f>
        <v>tier - 2</v>
      </c>
      <c r="O2051" s="35" t="str">
        <f>VLOOKUP(A53,'Hospitalisation Details'!A51:M2393,8,FALSE)</f>
        <v>tier - 2</v>
      </c>
      <c r="P2051" s="35" t="str">
        <f>VLOOKUP(A53,'Hospitalisation Details'!A51:M2393,9,FALSE)</f>
        <v>R1013</v>
      </c>
      <c r="Q2051" s="35">
        <f ca="1">VLOOKUP(A2051,'Hospitalisation Details'!A1050:M3392,13,FALSE)</f>
        <v>21</v>
      </c>
      <c r="R2051" s="32"/>
    </row>
    <row r="2052" spans="1:18" ht="15.75" x14ac:dyDescent="0.25">
      <c r="A2052" s="42" t="s">
        <v>308</v>
      </c>
      <c r="B2052" s="35" t="str">
        <f>VLOOKUP(A2052,'Customer Names'!A2049:D4384,3,FALSE)</f>
        <v>Kennedy</v>
      </c>
      <c r="C2052" s="35">
        <f>VLOOKUP(A2052,'Medical Examinations'!A2050:M4392,2,FALSE)</f>
        <v>30.59</v>
      </c>
      <c r="D2052" s="35">
        <f>VLOOKUP(A2052,'Medical Examinations'!A2050:M4392,3,FALSE)</f>
        <v>6.3</v>
      </c>
      <c r="E2052" s="35" t="str">
        <f>VLOOKUP(A2052,'Medical Examinations'!A2050:M4392,4,FALSE)</f>
        <v>yes</v>
      </c>
      <c r="F2052" s="35" t="str">
        <f>VLOOKUP(A2052,'Medical Examinations'!A2050:M4392,5,FALSE)</f>
        <v>No</v>
      </c>
      <c r="G2052" s="35" t="str">
        <f>VLOOKUP(A2052,'Medical Examinations'!A2050:M4392,6,FALSE)</f>
        <v>Yes</v>
      </c>
      <c r="H2052" s="35">
        <f>VLOOKUP(A2052,'Medical Examinations'!$A$2:$M$2344,7,FALSE)</f>
        <v>1</v>
      </c>
      <c r="I2052" s="35" t="str">
        <f>VLOOKUP(A2052,'Medical Examinations'!A2050:M4392,8,FALSE)</f>
        <v>No</v>
      </c>
      <c r="J2052" s="35" t="str">
        <f>VLOOKUP(A2052,'Medical Examinations'!A2050:M4392,9,FALSE)</f>
        <v>OBESITY</v>
      </c>
      <c r="K2052" s="35" t="str">
        <f>VLOOKUP(A2052,'Medical Examinations'!A2050:M4392,10,FALSE)</f>
        <v>PREDIABETES</v>
      </c>
      <c r="L2052" s="47">
        <f>VLOOKUP(A2052,'Hospitalisation Details'!A1051:M3393,12,FALSE)</f>
        <v>35709</v>
      </c>
      <c r="M2052" s="34">
        <f>VLOOKUP(A937,'Hospitalisation Details'!A935:M3277,6,FALSE)</f>
        <v>11741.73</v>
      </c>
      <c r="N2052" s="35" t="str">
        <f>VLOOKUP(A42,'Hospitalisation Details'!A40:M2382,7,FALSE)</f>
        <v>tier - 2</v>
      </c>
      <c r="O2052" s="35" t="str">
        <f>VLOOKUP(A54,'Hospitalisation Details'!A52:M2394,8,FALSE)</f>
        <v>tier - 1</v>
      </c>
      <c r="P2052" s="35" t="str">
        <f>VLOOKUP(A54,'Hospitalisation Details'!A52:M2394,9,FALSE)</f>
        <v>R1015</v>
      </c>
      <c r="Q2052" s="35">
        <f ca="1">VLOOKUP(A2052,'Hospitalisation Details'!A1051:M3393,13,FALSE)</f>
        <v>27</v>
      </c>
      <c r="R2052" s="32"/>
    </row>
    <row r="2053" spans="1:18" ht="15.75" x14ac:dyDescent="0.25">
      <c r="A2053" s="43" t="s">
        <v>307</v>
      </c>
      <c r="B2053" s="35" t="str">
        <f>VLOOKUP(A2053,'Customer Names'!A2050:D4385,3,FALSE)</f>
        <v>Condon</v>
      </c>
      <c r="C2053" s="35">
        <f>VLOOKUP(A2053,'Medical Examinations'!A2051:M4393,2,FALSE)</f>
        <v>16.72</v>
      </c>
      <c r="D2053" s="35">
        <f>VLOOKUP(A2053,'Medical Examinations'!A2051:M4393,3,FALSE)</f>
        <v>4.38</v>
      </c>
      <c r="E2053" s="35" t="str">
        <f>VLOOKUP(A2053,'Medical Examinations'!A2051:M4393,4,FALSE)</f>
        <v>yes</v>
      </c>
      <c r="F2053" s="35" t="str">
        <f>VLOOKUP(A2053,'Medical Examinations'!A2051:M4393,5,FALSE)</f>
        <v>No</v>
      </c>
      <c r="G2053" s="35" t="str">
        <f>VLOOKUP(A2053,'Medical Examinations'!A2051:M4393,6,FALSE)</f>
        <v>No</v>
      </c>
      <c r="H2053" s="35">
        <f>VLOOKUP(A2053,'Medical Examinations'!$A$2:$M$2344,7,FALSE)</f>
        <v>1</v>
      </c>
      <c r="I2053" s="35" t="str">
        <f>VLOOKUP(A2053,'Medical Examinations'!A2051:M4393,8,FALSE)</f>
        <v>No</v>
      </c>
      <c r="J2053" s="35" t="str">
        <f>VLOOKUP(A2053,'Medical Examinations'!A2051:M4393,9,FALSE)</f>
        <v>UNDERWEIGHT</v>
      </c>
      <c r="K2053" s="35" t="str">
        <f>VLOOKUP(A2053,'Medical Examinations'!A2051:M4393,10,FALSE)</f>
        <v>NORMAL</v>
      </c>
      <c r="L2053" s="47">
        <f>VLOOKUP(A2053,'Hospitalisation Details'!A1052:M3394,12,FALSE)</f>
        <v>32375</v>
      </c>
      <c r="M2053" s="34">
        <f>VLOOKUP(A938,'Hospitalisation Details'!A936:M3278,6,FALSE)</f>
        <v>11737.85</v>
      </c>
      <c r="N2053" s="35" t="str">
        <f>VLOOKUP(A43,'Hospitalisation Details'!A41:M2383,7,FALSE)</f>
        <v>tier - 2</v>
      </c>
      <c r="O2053" s="35" t="str">
        <f>VLOOKUP(A55,'Hospitalisation Details'!A53:M2395,8,FALSE)</f>
        <v>tier - 2</v>
      </c>
      <c r="P2053" s="35" t="str">
        <f>VLOOKUP(A55,'Hospitalisation Details'!A53:M2395,9,FALSE)</f>
        <v>R1012</v>
      </c>
      <c r="Q2053" s="35">
        <f ca="1">VLOOKUP(A2053,'Hospitalisation Details'!A1052:M3394,13,FALSE)</f>
        <v>36</v>
      </c>
      <c r="R2053" s="32"/>
    </row>
    <row r="2054" spans="1:18" ht="15.75" x14ac:dyDescent="0.25">
      <c r="A2054" s="42" t="s">
        <v>306</v>
      </c>
      <c r="B2054" s="35" t="str">
        <f>VLOOKUP(A2054,'Customer Names'!A2051:D4386,3,FALSE)</f>
        <v>Chepkwony</v>
      </c>
      <c r="C2054" s="35">
        <f>VLOOKUP(A2054,'Medical Examinations'!A2052:M4394,2,FALSE)</f>
        <v>26.22</v>
      </c>
      <c r="D2054" s="35">
        <f>VLOOKUP(A2054,'Medical Examinations'!A2052:M4394,3,FALSE)</f>
        <v>4.6500000000000004</v>
      </c>
      <c r="E2054" s="35" t="str">
        <f>VLOOKUP(A2054,'Medical Examinations'!A2052:M4394,4,FALSE)</f>
        <v>yes</v>
      </c>
      <c r="F2054" s="35" t="str">
        <f>VLOOKUP(A2054,'Medical Examinations'!A2052:M4394,5,FALSE)</f>
        <v>No</v>
      </c>
      <c r="G2054" s="35" t="str">
        <f>VLOOKUP(A2054,'Medical Examinations'!A2052:M4394,6,FALSE)</f>
        <v>Yes</v>
      </c>
      <c r="H2054" s="35">
        <f>VLOOKUP(A2054,'Medical Examinations'!$A$2:$M$2344,7,FALSE)</f>
        <v>1</v>
      </c>
      <c r="I2054" s="35" t="str">
        <f>VLOOKUP(A2054,'Medical Examinations'!A2052:M4394,8,FALSE)</f>
        <v>No</v>
      </c>
      <c r="J2054" s="35" t="str">
        <f>VLOOKUP(A2054,'Medical Examinations'!A2052:M4394,9,FALSE)</f>
        <v>OVERWEIGHT</v>
      </c>
      <c r="K2054" s="35" t="str">
        <f>VLOOKUP(A2054,'Medical Examinations'!A2052:M4394,10,FALSE)</f>
        <v>NORMAL</v>
      </c>
      <c r="L2054" s="47">
        <f>VLOOKUP(A2054,'Hospitalisation Details'!A1053:M3395,12,FALSE)</f>
        <v>35733</v>
      </c>
      <c r="M2054" s="34">
        <f>VLOOKUP(A939,'Hospitalisation Details'!A937:M3279,6,FALSE)</f>
        <v>11735.88</v>
      </c>
      <c r="N2054" s="35" t="str">
        <f>VLOOKUP(A44,'Hospitalisation Details'!A42:M2384,7,FALSE)</f>
        <v>tier - 2</v>
      </c>
      <c r="O2054" s="35" t="str">
        <f>VLOOKUP(A56,'Hospitalisation Details'!A54:M2396,8,FALSE)</f>
        <v>tier - 2</v>
      </c>
      <c r="P2054" s="35" t="str">
        <f>VLOOKUP(A56,'Hospitalisation Details'!A54:M2396,9,FALSE)</f>
        <v>R1016</v>
      </c>
      <c r="Q2054" s="35">
        <f ca="1">VLOOKUP(A2054,'Hospitalisation Details'!A1053:M3395,13,FALSE)</f>
        <v>27</v>
      </c>
      <c r="R2054" s="32"/>
    </row>
    <row r="2055" spans="1:18" ht="15.75" x14ac:dyDescent="0.25">
      <c r="A2055" s="43" t="s">
        <v>305</v>
      </c>
      <c r="B2055" s="35" t="str">
        <f>VLOOKUP(A2055,'Customer Names'!A2052:D4387,3,FALSE)</f>
        <v>Rodriguez</v>
      </c>
      <c r="C2055" s="35">
        <f>VLOOKUP(A2055,'Medical Examinations'!A2053:M4395,2,FALSE)</f>
        <v>31.824999999999999</v>
      </c>
      <c r="D2055" s="35">
        <f>VLOOKUP(A2055,'Medical Examinations'!A2053:M4395,3,FALSE)</f>
        <v>4.7</v>
      </c>
      <c r="E2055" s="35" t="str">
        <f>VLOOKUP(A2055,'Medical Examinations'!A2053:M4395,4,FALSE)</f>
        <v>No</v>
      </c>
      <c r="F2055" s="35" t="str">
        <f>VLOOKUP(A2055,'Medical Examinations'!A2053:M4395,5,FALSE)</f>
        <v>No</v>
      </c>
      <c r="G2055" s="35" t="str">
        <f>VLOOKUP(A2055,'Medical Examinations'!A2053:M4395,6,FALSE)</f>
        <v>Yes</v>
      </c>
      <c r="H2055" s="35">
        <f>VLOOKUP(A2055,'Medical Examinations'!$A$2:$M$2344,7,FALSE)</f>
        <v>1</v>
      </c>
      <c r="I2055" s="35" t="str">
        <f>VLOOKUP(A2055,'Medical Examinations'!A2053:M4395,8,FALSE)</f>
        <v>No</v>
      </c>
      <c r="J2055" s="35" t="str">
        <f>VLOOKUP(A2055,'Medical Examinations'!A2053:M4395,9,FALSE)</f>
        <v>OBESITY</v>
      </c>
      <c r="K2055" s="35" t="str">
        <f>VLOOKUP(A2055,'Medical Examinations'!A2053:M4395,10,FALSE)</f>
        <v>NORMAL</v>
      </c>
      <c r="L2055" s="47">
        <f>VLOOKUP(A2055,'Hospitalisation Details'!A1054:M3396,12,FALSE)</f>
        <v>37839</v>
      </c>
      <c r="M2055" s="34">
        <f>VLOOKUP(A940,'Hospitalisation Details'!A938:M3280,6,FALSE)</f>
        <v>11730.82</v>
      </c>
      <c r="N2055" s="35" t="str">
        <f>VLOOKUP(A45,'Hospitalisation Details'!A43:M2385,7,FALSE)</f>
        <v>tier - 2</v>
      </c>
      <c r="O2055" s="35" t="str">
        <f>VLOOKUP(A57,'Hospitalisation Details'!A55:M2397,8,FALSE)</f>
        <v>tier - 2</v>
      </c>
      <c r="P2055" s="35" t="str">
        <f>VLOOKUP(A57,'Hospitalisation Details'!A55:M2397,9,FALSE)</f>
        <v>R1011</v>
      </c>
      <c r="Q2055" s="35">
        <f ca="1">VLOOKUP(A2055,'Hospitalisation Details'!A1054:M3396,13,FALSE)</f>
        <v>21</v>
      </c>
      <c r="R2055" s="32"/>
    </row>
    <row r="2056" spans="1:18" ht="15.75" x14ac:dyDescent="0.25">
      <c r="A2056" s="42" t="s">
        <v>304</v>
      </c>
      <c r="B2056" s="35" t="str">
        <f>VLOOKUP(A2056,'Customer Names'!A2053:D4388,3,FALSE)</f>
        <v>Szynkarczuk</v>
      </c>
      <c r="C2056" s="35">
        <f>VLOOKUP(A2056,'Medical Examinations'!A2054:M4396,2,FALSE)</f>
        <v>25.745000000000001</v>
      </c>
      <c r="D2056" s="35">
        <f>VLOOKUP(A2056,'Medical Examinations'!A2054:M4396,3,FALSE)</f>
        <v>4.34</v>
      </c>
      <c r="E2056" s="35" t="str">
        <f>VLOOKUP(A2056,'Medical Examinations'!A2054:M4396,4,FALSE)</f>
        <v>No</v>
      </c>
      <c r="F2056" s="35" t="str">
        <f>VLOOKUP(A2056,'Medical Examinations'!A2054:M4396,5,FALSE)</f>
        <v>No</v>
      </c>
      <c r="G2056" s="35" t="str">
        <f>VLOOKUP(A2056,'Medical Examinations'!A2054:M4396,6,FALSE)</f>
        <v>Yes</v>
      </c>
      <c r="H2056" s="35">
        <f>VLOOKUP(A2056,'Medical Examinations'!$A$2:$M$2344,7,FALSE)</f>
        <v>1</v>
      </c>
      <c r="I2056" s="35" t="str">
        <f>VLOOKUP(A2056,'Medical Examinations'!A2054:M4396,8,FALSE)</f>
        <v>No</v>
      </c>
      <c r="J2056" s="35" t="str">
        <f>VLOOKUP(A2056,'Medical Examinations'!A2054:M4396,9,FALSE)</f>
        <v>OVERWEIGHT</v>
      </c>
      <c r="K2056" s="35" t="str">
        <f>VLOOKUP(A2056,'Medical Examinations'!A2054:M4396,10,FALSE)</f>
        <v>NORMAL</v>
      </c>
      <c r="L2056" s="47">
        <f>VLOOKUP(A2056,'Hospitalisation Details'!A1055:M3397,12,FALSE)</f>
        <v>37956</v>
      </c>
      <c r="M2056" s="34">
        <f>VLOOKUP(A941,'Hospitalisation Details'!A939:M3281,6,FALSE)</f>
        <v>11729.68</v>
      </c>
      <c r="N2056" s="35" t="str">
        <f>VLOOKUP(A46,'Hospitalisation Details'!A44:M2386,7,FALSE)</f>
        <v>tier - 2</v>
      </c>
      <c r="O2056" s="35" t="str">
        <f>VLOOKUP(A58,'Hospitalisation Details'!A56:M2398,8,FALSE)</f>
        <v>tier - 2</v>
      </c>
      <c r="P2056" s="35" t="str">
        <f>VLOOKUP(A58,'Hospitalisation Details'!A56:M2398,9,FALSE)</f>
        <v>R1012</v>
      </c>
      <c r="Q2056" s="35">
        <f ca="1">VLOOKUP(A2056,'Hospitalisation Details'!A1055:M3397,13,FALSE)</f>
        <v>21</v>
      </c>
      <c r="R2056" s="32"/>
    </row>
    <row r="2057" spans="1:18" ht="15.75" x14ac:dyDescent="0.25">
      <c r="A2057" s="43" t="s">
        <v>303</v>
      </c>
      <c r="B2057" s="35" t="str">
        <f>VLOOKUP(A2057,'Customer Names'!A2054:D4389,3,FALSE)</f>
        <v>Brill</v>
      </c>
      <c r="C2057" s="35">
        <f>VLOOKUP(A2057,'Medical Examinations'!A2055:M4397,2,FALSE)</f>
        <v>24.605</v>
      </c>
      <c r="D2057" s="35">
        <f>VLOOKUP(A2057,'Medical Examinations'!A2055:M4397,3,FALSE)</f>
        <v>5.62</v>
      </c>
      <c r="E2057" s="35" t="str">
        <f>VLOOKUP(A2057,'Medical Examinations'!A2055:M4397,4,FALSE)</f>
        <v>No</v>
      </c>
      <c r="F2057" s="35" t="str">
        <f>VLOOKUP(A2057,'Medical Examinations'!A2055:M4397,5,FALSE)</f>
        <v>No</v>
      </c>
      <c r="G2057" s="35" t="str">
        <f>VLOOKUP(A2057,'Medical Examinations'!A2055:M4397,6,FALSE)</f>
        <v>Yes</v>
      </c>
      <c r="H2057" s="35">
        <f>VLOOKUP(A2057,'Medical Examinations'!$A$2:$M$2344,7,FALSE)</f>
        <v>1</v>
      </c>
      <c r="I2057" s="35" t="str">
        <f>VLOOKUP(A2057,'Medical Examinations'!A2055:M4397,8,FALSE)</f>
        <v>No</v>
      </c>
      <c r="J2057" s="35" t="str">
        <f>VLOOKUP(A2057,'Medical Examinations'!A2055:M4397,9,FALSE)</f>
        <v>NORMAL WEIGHT</v>
      </c>
      <c r="K2057" s="35" t="str">
        <f>VLOOKUP(A2057,'Medical Examinations'!A2055:M4397,10,FALSE)</f>
        <v>NORMAL</v>
      </c>
      <c r="L2057" s="47">
        <f>VLOOKUP(A2057,'Hospitalisation Details'!A1056:M3398,12,FALSE)</f>
        <v>37946</v>
      </c>
      <c r="M2057" s="34">
        <f>VLOOKUP(A942,'Hospitalisation Details'!A940:M3282,6,FALSE)</f>
        <v>11712.97</v>
      </c>
      <c r="N2057" s="35" t="str">
        <f>VLOOKUP(A47,'Hospitalisation Details'!A45:M2387,7,FALSE)</f>
        <v>tier - 2</v>
      </c>
      <c r="O2057" s="35" t="str">
        <f>VLOOKUP(A59,'Hospitalisation Details'!A57:M2399,8,FALSE)</f>
        <v>tier - 3</v>
      </c>
      <c r="P2057" s="35" t="str">
        <f>VLOOKUP(A59,'Hospitalisation Details'!A57:M2399,9,FALSE)</f>
        <v>R1013</v>
      </c>
      <c r="Q2057" s="35">
        <f ca="1">VLOOKUP(A2057,'Hospitalisation Details'!A1056:M3398,13,FALSE)</f>
        <v>21</v>
      </c>
      <c r="R2057" s="32"/>
    </row>
    <row r="2058" spans="1:18" ht="15.75" x14ac:dyDescent="0.25">
      <c r="A2058" s="42" t="s">
        <v>302</v>
      </c>
      <c r="B2058" s="35" t="str">
        <f>VLOOKUP(A2058,'Customer Names'!A2055:D4390,3,FALSE)</f>
        <v>Adams</v>
      </c>
      <c r="C2058" s="35">
        <f>VLOOKUP(A2058,'Medical Examinations'!A2056:M4398,2,FALSE)</f>
        <v>24.51</v>
      </c>
      <c r="D2058" s="35">
        <f>VLOOKUP(A2058,'Medical Examinations'!A2056:M4398,3,FALSE)</f>
        <v>4.24</v>
      </c>
      <c r="E2058" s="35" t="str">
        <f>VLOOKUP(A2058,'Medical Examinations'!A2056:M4398,4,FALSE)</f>
        <v>No</v>
      </c>
      <c r="F2058" s="35" t="str">
        <f>VLOOKUP(A2058,'Medical Examinations'!A2056:M4398,5,FALSE)</f>
        <v>No</v>
      </c>
      <c r="G2058" s="35" t="str">
        <f>VLOOKUP(A2058,'Medical Examinations'!A2056:M4398,6,FALSE)</f>
        <v>Yes</v>
      </c>
      <c r="H2058" s="35">
        <f>VLOOKUP(A2058,'Medical Examinations'!$A$2:$M$2344,7,FALSE)</f>
        <v>1</v>
      </c>
      <c r="I2058" s="35" t="str">
        <f>VLOOKUP(A2058,'Medical Examinations'!A2056:M4398,8,FALSE)</f>
        <v>No</v>
      </c>
      <c r="J2058" s="35" t="str">
        <f>VLOOKUP(A2058,'Medical Examinations'!A2056:M4398,9,FALSE)</f>
        <v>NORMAL WEIGHT</v>
      </c>
      <c r="K2058" s="35" t="str">
        <f>VLOOKUP(A2058,'Medical Examinations'!A2056:M4398,10,FALSE)</f>
        <v>NORMAL</v>
      </c>
      <c r="L2058" s="47">
        <f>VLOOKUP(A2058,'Hospitalisation Details'!A1057:M3399,12,FALSE)</f>
        <v>37819</v>
      </c>
      <c r="M2058" s="34">
        <f>VLOOKUP(A943,'Hospitalisation Details'!A941:M3283,6,FALSE)</f>
        <v>11696.52</v>
      </c>
      <c r="N2058" s="35" t="str">
        <f>VLOOKUP(A48,'Hospitalisation Details'!A46:M2388,7,FALSE)</f>
        <v>tier - 2</v>
      </c>
      <c r="O2058" s="35" t="str">
        <f>VLOOKUP(A60,'Hospitalisation Details'!A58:M2400,8,FALSE)</f>
        <v>tier - 1</v>
      </c>
      <c r="P2058" s="35" t="str">
        <f>VLOOKUP(A60,'Hospitalisation Details'!A58:M2400,9,FALSE)</f>
        <v>R1011</v>
      </c>
      <c r="Q2058" s="35">
        <f ca="1">VLOOKUP(A2058,'Hospitalisation Details'!A1057:M3399,13,FALSE)</f>
        <v>21</v>
      </c>
      <c r="R2058" s="32"/>
    </row>
    <row r="2059" spans="1:18" ht="15.75" x14ac:dyDescent="0.25">
      <c r="A2059" s="43" t="s">
        <v>301</v>
      </c>
      <c r="B2059" s="35" t="str">
        <f>VLOOKUP(A2059,'Customer Names'!A2056:D4391,3,FALSE)</f>
        <v>Nunn</v>
      </c>
      <c r="C2059" s="35">
        <f>VLOOKUP(A2059,'Medical Examinations'!A2057:M4399,2,FALSE)</f>
        <v>31.065000000000001</v>
      </c>
      <c r="D2059" s="35">
        <f>VLOOKUP(A2059,'Medical Examinations'!A2057:M4399,3,FALSE)</f>
        <v>4.57</v>
      </c>
      <c r="E2059" s="35" t="str">
        <f>VLOOKUP(A2059,'Medical Examinations'!A2057:M4399,4,FALSE)</f>
        <v>yes</v>
      </c>
      <c r="F2059" s="35" t="str">
        <f>VLOOKUP(A2059,'Medical Examinations'!A2057:M4399,5,FALSE)</f>
        <v>No</v>
      </c>
      <c r="G2059" s="35" t="str">
        <f>VLOOKUP(A2059,'Medical Examinations'!A2057:M4399,6,FALSE)</f>
        <v>No</v>
      </c>
      <c r="H2059" s="35">
        <f>VLOOKUP(A2059,'Medical Examinations'!$A$2:$M$2344,7,FALSE)</f>
        <v>0</v>
      </c>
      <c r="I2059" s="35" t="str">
        <f>VLOOKUP(A2059,'Medical Examinations'!A2057:M4399,8,FALSE)</f>
        <v>No</v>
      </c>
      <c r="J2059" s="35" t="str">
        <f>VLOOKUP(A2059,'Medical Examinations'!A2057:M4399,9,FALSE)</f>
        <v>OBESITY</v>
      </c>
      <c r="K2059" s="35" t="str">
        <f>VLOOKUP(A2059,'Medical Examinations'!A2057:M4399,10,FALSE)</f>
        <v>NORMAL</v>
      </c>
      <c r="L2059" s="47">
        <f>VLOOKUP(A2059,'Hospitalisation Details'!A1058:M3400,12,FALSE)</f>
        <v>35229</v>
      </c>
      <c r="M2059" s="34">
        <f>VLOOKUP(A944,'Hospitalisation Details'!A942:M3284,6,FALSE)</f>
        <v>11674.13</v>
      </c>
      <c r="N2059" s="35" t="str">
        <f>VLOOKUP(A49,'Hospitalisation Details'!A47:M2389,7,FALSE)</f>
        <v>tier - 2</v>
      </c>
      <c r="O2059" s="35" t="str">
        <f>VLOOKUP(A61,'Hospitalisation Details'!A59:M2401,8,FALSE)</f>
        <v>tier - 2</v>
      </c>
      <c r="P2059" s="35" t="str">
        <f>VLOOKUP(A61,'Hospitalisation Details'!A59:M2401,9,FALSE)</f>
        <v>R1011</v>
      </c>
      <c r="Q2059" s="35">
        <f ca="1">VLOOKUP(A2059,'Hospitalisation Details'!A1058:M3400,13,FALSE)</f>
        <v>28</v>
      </c>
      <c r="R2059" s="32"/>
    </row>
    <row r="2060" spans="1:18" ht="15.75" x14ac:dyDescent="0.25">
      <c r="A2060" s="42" t="s">
        <v>300</v>
      </c>
      <c r="B2060" s="35" t="str">
        <f>VLOOKUP(A2060,'Customer Names'!A2057:D4392,3,FALSE)</f>
        <v>Blair</v>
      </c>
      <c r="C2060" s="35">
        <f>VLOOKUP(A2060,'Medical Examinations'!A2058:M4400,2,FALSE)</f>
        <v>28.12</v>
      </c>
      <c r="D2060" s="35">
        <f>VLOOKUP(A2060,'Medical Examinations'!A2058:M4400,3,FALSE)</f>
        <v>5.05</v>
      </c>
      <c r="E2060" s="35" t="str">
        <f>VLOOKUP(A2060,'Medical Examinations'!A2058:M4400,4,FALSE)</f>
        <v>No</v>
      </c>
      <c r="F2060" s="35" t="str">
        <f>VLOOKUP(A2060,'Medical Examinations'!A2058:M4400,5,FALSE)</f>
        <v>No</v>
      </c>
      <c r="G2060" s="35" t="str">
        <f>VLOOKUP(A2060,'Medical Examinations'!A2058:M4400,6,FALSE)</f>
        <v>No</v>
      </c>
      <c r="H2060" s="35">
        <f>VLOOKUP(A2060,'Medical Examinations'!$A$2:$M$2344,7,FALSE)</f>
        <v>0</v>
      </c>
      <c r="I2060" s="35" t="str">
        <f>VLOOKUP(A2060,'Medical Examinations'!A2058:M4400,8,FALSE)</f>
        <v>No</v>
      </c>
      <c r="J2060" s="35" t="str">
        <f>VLOOKUP(A2060,'Medical Examinations'!A2058:M4400,9,FALSE)</f>
        <v>OVERWEIGHT</v>
      </c>
      <c r="K2060" s="35" t="str">
        <f>VLOOKUP(A2060,'Medical Examinations'!A2058:M4400,10,FALSE)</f>
        <v>NORMAL</v>
      </c>
      <c r="L2060" s="47">
        <f>VLOOKUP(A2060,'Hospitalisation Details'!A1059:M3401,12,FALSE)</f>
        <v>36322</v>
      </c>
      <c r="M2060" s="34">
        <f>VLOOKUP(A945,'Hospitalisation Details'!A943:M3285,6,FALSE)</f>
        <v>11658.38</v>
      </c>
      <c r="N2060" s="35" t="str">
        <f>VLOOKUP(A50,'Hospitalisation Details'!A48:M2390,7,FALSE)</f>
        <v>tier - 2</v>
      </c>
      <c r="O2060" s="35" t="str">
        <f>VLOOKUP(A62,'Hospitalisation Details'!A60:M2402,8,FALSE)</f>
        <v>tier - 2</v>
      </c>
      <c r="P2060" s="35" t="str">
        <f>VLOOKUP(A62,'Hospitalisation Details'!A60:M2402,9,FALSE)</f>
        <v>R1012</v>
      </c>
      <c r="Q2060" s="35">
        <f ca="1">VLOOKUP(A2060,'Hospitalisation Details'!A1059:M3401,13,FALSE)</f>
        <v>25</v>
      </c>
      <c r="R2060" s="32"/>
    </row>
    <row r="2061" spans="1:18" ht="15.75" x14ac:dyDescent="0.25">
      <c r="A2061" s="43" t="s">
        <v>299</v>
      </c>
      <c r="B2061" s="35" t="str">
        <f>VLOOKUP(A2061,'Customer Names'!A2058:D4393,3,FALSE)</f>
        <v>Sharkey</v>
      </c>
      <c r="C2061" s="35">
        <f>VLOOKUP(A2061,'Medical Examinations'!A2059:M4401,2,FALSE)</f>
        <v>38.06</v>
      </c>
      <c r="D2061" s="35">
        <f>VLOOKUP(A2061,'Medical Examinations'!A2059:M4401,3,FALSE)</f>
        <v>6.16</v>
      </c>
      <c r="E2061" s="35" t="str">
        <f>VLOOKUP(A2061,'Medical Examinations'!A2059:M4401,4,FALSE)</f>
        <v>No</v>
      </c>
      <c r="F2061" s="35" t="str">
        <f>VLOOKUP(A2061,'Medical Examinations'!A2059:M4401,5,FALSE)</f>
        <v>No</v>
      </c>
      <c r="G2061" s="35" t="str">
        <f>VLOOKUP(A2061,'Medical Examinations'!A2059:M4401,6,FALSE)</f>
        <v>No</v>
      </c>
      <c r="H2061" s="35">
        <f>VLOOKUP(A2061,'Medical Examinations'!$A$2:$M$2344,7,FALSE)</f>
        <v>0</v>
      </c>
      <c r="I2061" s="35" t="str">
        <f>VLOOKUP(A2061,'Medical Examinations'!A2059:M4401,8,FALSE)</f>
        <v>No</v>
      </c>
      <c r="J2061" s="35" t="str">
        <f>VLOOKUP(A2061,'Medical Examinations'!A2059:M4401,9,FALSE)</f>
        <v>OBESITY</v>
      </c>
      <c r="K2061" s="35" t="str">
        <f>VLOOKUP(A2061,'Medical Examinations'!A2059:M4401,10,FALSE)</f>
        <v>PREDIABETES</v>
      </c>
      <c r="L2061" s="47">
        <f>VLOOKUP(A2061,'Hospitalisation Details'!A1060:M3402,12,FALSE)</f>
        <v>34609</v>
      </c>
      <c r="M2061" s="34">
        <f>VLOOKUP(A946,'Hospitalisation Details'!A944:M3286,6,FALSE)</f>
        <v>11658.12</v>
      </c>
      <c r="N2061" s="35" t="str">
        <f>VLOOKUP(A51,'Hospitalisation Details'!A49:M2391,7,FALSE)</f>
        <v>tier - 2</v>
      </c>
      <c r="O2061" s="35" t="str">
        <f>VLOOKUP(A63,'Hospitalisation Details'!A61:M2403,8,FALSE)</f>
        <v>tier - 3</v>
      </c>
      <c r="P2061" s="35" t="str">
        <f>VLOOKUP(A63,'Hospitalisation Details'!A61:M2403,9,FALSE)</f>
        <v>R1011</v>
      </c>
      <c r="Q2061" s="35">
        <f ca="1">VLOOKUP(A2061,'Hospitalisation Details'!A1060:M3402,13,FALSE)</f>
        <v>30</v>
      </c>
      <c r="R2061" s="32"/>
    </row>
    <row r="2062" spans="1:18" ht="15.75" x14ac:dyDescent="0.25">
      <c r="A2062" s="42" t="s">
        <v>298</v>
      </c>
      <c r="B2062" s="35" t="str">
        <f>VLOOKUP(A2062,'Customer Names'!A2059:D4394,3,FALSE)</f>
        <v>Scalard</v>
      </c>
      <c r="C2062" s="35">
        <f>VLOOKUP(A2062,'Medical Examinations'!A2060:M4402,2,FALSE)</f>
        <v>24.96</v>
      </c>
      <c r="D2062" s="35">
        <f>VLOOKUP(A2062,'Medical Examinations'!A2060:M4402,3,FALSE)</f>
        <v>4.57</v>
      </c>
      <c r="E2062" s="35" t="str">
        <f>VLOOKUP(A2062,'Medical Examinations'!A2060:M4402,4,FALSE)</f>
        <v>No</v>
      </c>
      <c r="F2062" s="35" t="str">
        <f>VLOOKUP(A2062,'Medical Examinations'!A2060:M4402,5,FALSE)</f>
        <v>No</v>
      </c>
      <c r="G2062" s="35" t="str">
        <f>VLOOKUP(A2062,'Medical Examinations'!A2060:M4402,6,FALSE)</f>
        <v>No</v>
      </c>
      <c r="H2062" s="35">
        <f>VLOOKUP(A2062,'Medical Examinations'!$A$2:$M$2344,7,FALSE)</f>
        <v>0</v>
      </c>
      <c r="I2062" s="35" t="str">
        <f>VLOOKUP(A2062,'Medical Examinations'!A2060:M4402,8,FALSE)</f>
        <v>No</v>
      </c>
      <c r="J2062" s="35" t="str">
        <f>VLOOKUP(A2062,'Medical Examinations'!A2060:M4402,9,FALSE)</f>
        <v>NORMAL WEIGHT</v>
      </c>
      <c r="K2062" s="35" t="str">
        <f>VLOOKUP(A2062,'Medical Examinations'!A2060:M4402,10,FALSE)</f>
        <v>NORMAL</v>
      </c>
      <c r="L2062" s="47">
        <f>VLOOKUP(A2062,'Hospitalisation Details'!A1061:M3403,12,FALSE)</f>
        <v>34594</v>
      </c>
      <c r="M2062" s="34">
        <f>VLOOKUP(A947,'Hospitalisation Details'!A945:M3287,6,FALSE)</f>
        <v>11657.81</v>
      </c>
      <c r="N2062" s="35" t="str">
        <f>VLOOKUP(A52,'Hospitalisation Details'!A50:M2392,7,FALSE)</f>
        <v>tier - 2</v>
      </c>
      <c r="O2062" s="35" t="str">
        <f>VLOOKUP(A64,'Hospitalisation Details'!A62:M2404,8,FALSE)</f>
        <v>tier - 3</v>
      </c>
      <c r="P2062" s="35" t="str">
        <f>VLOOKUP(A64,'Hospitalisation Details'!A62:M2404,9,FALSE)</f>
        <v>R1013</v>
      </c>
      <c r="Q2062" s="35">
        <f ca="1">VLOOKUP(A2062,'Hospitalisation Details'!A1061:M3403,13,FALSE)</f>
        <v>30</v>
      </c>
      <c r="R2062" s="32"/>
    </row>
    <row r="2063" spans="1:18" ht="15.75" x14ac:dyDescent="0.25">
      <c r="A2063" s="43" t="s">
        <v>297</v>
      </c>
      <c r="B2063" s="35" t="str">
        <f>VLOOKUP(A2063,'Customer Names'!A2060:D4395,3,FALSE)</f>
        <v>Burget</v>
      </c>
      <c r="C2063" s="35">
        <f>VLOOKUP(A2063,'Medical Examinations'!A2061:M4403,2,FALSE)</f>
        <v>17.670000000000002</v>
      </c>
      <c r="D2063" s="35">
        <f>VLOOKUP(A2063,'Medical Examinations'!A2061:M4403,3,FALSE)</f>
        <v>5.53</v>
      </c>
      <c r="E2063" s="35" t="str">
        <f>VLOOKUP(A2063,'Medical Examinations'!A2061:M4403,4,FALSE)</f>
        <v>yes</v>
      </c>
      <c r="F2063" s="35" t="str">
        <f>VLOOKUP(A2063,'Medical Examinations'!A2061:M4403,5,FALSE)</f>
        <v>No</v>
      </c>
      <c r="G2063" s="35" t="str">
        <f>VLOOKUP(A2063,'Medical Examinations'!A2061:M4403,6,FALSE)</f>
        <v>No</v>
      </c>
      <c r="H2063" s="35">
        <f>VLOOKUP(A2063,'Medical Examinations'!$A$2:$M$2344,7,FALSE)</f>
        <v>0</v>
      </c>
      <c r="I2063" s="35" t="str">
        <f>VLOOKUP(A2063,'Medical Examinations'!A2061:M4403,8,FALSE)</f>
        <v>No</v>
      </c>
      <c r="J2063" s="35" t="str">
        <f>VLOOKUP(A2063,'Medical Examinations'!A2061:M4403,9,FALSE)</f>
        <v>UNDERWEIGHT</v>
      </c>
      <c r="K2063" s="35" t="str">
        <f>VLOOKUP(A2063,'Medical Examinations'!A2061:M4403,10,FALSE)</f>
        <v>NORMAL</v>
      </c>
      <c r="L2063" s="47">
        <f>VLOOKUP(A2063,'Hospitalisation Details'!A1062:M3404,12,FALSE)</f>
        <v>35282</v>
      </c>
      <c r="M2063" s="34">
        <f>VLOOKUP(A948,'Hospitalisation Details'!A946:M3288,6,FALSE)</f>
        <v>11657.72</v>
      </c>
      <c r="N2063" s="35" t="str">
        <f>VLOOKUP(A53,'Hospitalisation Details'!A51:M2393,7,FALSE)</f>
        <v>tier - 2</v>
      </c>
      <c r="O2063" s="35" t="str">
        <f>VLOOKUP(A65,'Hospitalisation Details'!A63:M2405,8,FALSE)</f>
        <v>tier - 3</v>
      </c>
      <c r="P2063" s="35" t="str">
        <f>VLOOKUP(A65,'Hospitalisation Details'!A63:M2405,9,FALSE)</f>
        <v>R1011</v>
      </c>
      <c r="Q2063" s="35">
        <f ca="1">VLOOKUP(A2063,'Hospitalisation Details'!A1062:M3404,13,FALSE)</f>
        <v>28</v>
      </c>
      <c r="R2063" s="32"/>
    </row>
    <row r="2064" spans="1:18" ht="15.75" x14ac:dyDescent="0.25">
      <c r="A2064" s="42" t="s">
        <v>296</v>
      </c>
      <c r="B2064" s="35" t="str">
        <f>VLOOKUP(A2064,'Customer Names'!A2061:D4396,3,FALSE)</f>
        <v>English</v>
      </c>
      <c r="C2064" s="35">
        <f>VLOOKUP(A2064,'Medical Examinations'!A2062:M4404,2,FALSE)</f>
        <v>31.35</v>
      </c>
      <c r="D2064" s="35">
        <f>VLOOKUP(A2064,'Medical Examinations'!A2062:M4404,3,FALSE)</f>
        <v>5.84</v>
      </c>
      <c r="E2064" s="35" t="str">
        <f>VLOOKUP(A2064,'Medical Examinations'!A2062:M4404,4,FALSE)</f>
        <v>No</v>
      </c>
      <c r="F2064" s="35" t="str">
        <f>VLOOKUP(A2064,'Medical Examinations'!A2062:M4404,5,FALSE)</f>
        <v>yes</v>
      </c>
      <c r="G2064" s="35" t="str">
        <f>VLOOKUP(A2064,'Medical Examinations'!A2062:M4404,6,FALSE)</f>
        <v>No</v>
      </c>
      <c r="H2064" s="35">
        <f>VLOOKUP(A2064,'Medical Examinations'!$A$2:$M$2344,7,FALSE)</f>
        <v>1</v>
      </c>
      <c r="I2064" s="35" t="str">
        <f>VLOOKUP(A2064,'Medical Examinations'!A2062:M4404,8,FALSE)</f>
        <v>No</v>
      </c>
      <c r="J2064" s="35" t="str">
        <f>VLOOKUP(A2064,'Medical Examinations'!A2062:M4404,9,FALSE)</f>
        <v>OBESITY</v>
      </c>
      <c r="K2064" s="35" t="str">
        <f>VLOOKUP(A2064,'Medical Examinations'!A2062:M4404,10,FALSE)</f>
        <v>PREDIABETES</v>
      </c>
      <c r="L2064" s="47">
        <f>VLOOKUP(A2064,'Hospitalisation Details'!A1063:M3405,12,FALSE)</f>
        <v>36869</v>
      </c>
      <c r="M2064" s="34">
        <f>VLOOKUP(A949,'Hospitalisation Details'!A947:M3289,6,FALSE)</f>
        <v>11625.11</v>
      </c>
      <c r="N2064" s="35" t="str">
        <f>VLOOKUP(A54,'Hospitalisation Details'!A52:M2394,7,FALSE)</f>
        <v>tier - 2</v>
      </c>
      <c r="O2064" s="35" t="str">
        <f>VLOOKUP(A66,'Hospitalisation Details'!A64:M2406,8,FALSE)</f>
        <v>tier - 2</v>
      </c>
      <c r="P2064" s="35" t="str">
        <f>VLOOKUP(A66,'Hospitalisation Details'!A64:M2406,9,FALSE)</f>
        <v>R1011</v>
      </c>
      <c r="Q2064" s="35">
        <f ca="1">VLOOKUP(A2064,'Hospitalisation Details'!A1063:M3405,13,FALSE)</f>
        <v>24</v>
      </c>
      <c r="R2064" s="32"/>
    </row>
    <row r="2065" spans="1:18" ht="15.75" x14ac:dyDescent="0.25">
      <c r="A2065" s="43" t="s">
        <v>295</v>
      </c>
      <c r="B2065" s="35" t="str">
        <f>VLOOKUP(A2065,'Customer Names'!A2062:D4397,3,FALSE)</f>
        <v>Hampton</v>
      </c>
      <c r="C2065" s="35">
        <f>VLOOKUP(A2065,'Medical Examinations'!A2063:M4405,2,FALSE)</f>
        <v>28.31</v>
      </c>
      <c r="D2065" s="35">
        <f>VLOOKUP(A2065,'Medical Examinations'!A2063:M4405,3,FALSE)</f>
        <v>6.41</v>
      </c>
      <c r="E2065" s="35" t="str">
        <f>VLOOKUP(A2065,'Medical Examinations'!A2063:M4405,4,FALSE)</f>
        <v>No</v>
      </c>
      <c r="F2065" s="35" t="str">
        <f>VLOOKUP(A2065,'Medical Examinations'!A2063:M4405,5,FALSE)</f>
        <v>yes</v>
      </c>
      <c r="G2065" s="35" t="str">
        <f>VLOOKUP(A2065,'Medical Examinations'!A2063:M4405,6,FALSE)</f>
        <v>No</v>
      </c>
      <c r="H2065" s="35">
        <f>VLOOKUP(A2065,'Medical Examinations'!$A$2:$M$2344,7,FALSE)</f>
        <v>1</v>
      </c>
      <c r="I2065" s="35" t="str">
        <f>VLOOKUP(A2065,'Medical Examinations'!A2063:M4405,8,FALSE)</f>
        <v>No</v>
      </c>
      <c r="J2065" s="35" t="str">
        <f>VLOOKUP(A2065,'Medical Examinations'!A2063:M4405,9,FALSE)</f>
        <v>OVERWEIGHT</v>
      </c>
      <c r="K2065" s="35" t="str">
        <f>VLOOKUP(A2065,'Medical Examinations'!A2063:M4405,10,FALSE)</f>
        <v>DIABETES</v>
      </c>
      <c r="L2065" s="47">
        <f>VLOOKUP(A2065,'Hospitalisation Details'!A1064:M3406,12,FALSE)</f>
        <v>36701</v>
      </c>
      <c r="M2065" s="34">
        <f>VLOOKUP(A950,'Hospitalisation Details'!A948:M3290,6,FALSE)</f>
        <v>11602.75</v>
      </c>
      <c r="N2065" s="35" t="str">
        <f>VLOOKUP(A55,'Hospitalisation Details'!A53:M2395,7,FALSE)</f>
        <v>tier - 2</v>
      </c>
      <c r="O2065" s="35" t="str">
        <f>VLOOKUP(A67,'Hospitalisation Details'!A65:M2407,8,FALSE)</f>
        <v>tier - 2</v>
      </c>
      <c r="P2065" s="35" t="str">
        <f>VLOOKUP(A67,'Hospitalisation Details'!A65:M2407,9,FALSE)</f>
        <v>R1016</v>
      </c>
      <c r="Q2065" s="35">
        <f ca="1">VLOOKUP(A2065,'Hospitalisation Details'!A1064:M3406,13,FALSE)</f>
        <v>24</v>
      </c>
      <c r="R2065" s="32"/>
    </row>
    <row r="2066" spans="1:18" ht="15.75" x14ac:dyDescent="0.25">
      <c r="A2066" s="42" t="s">
        <v>294</v>
      </c>
      <c r="B2066" s="35" t="str">
        <f>VLOOKUP(A2066,'Customer Names'!A2063:D4398,3,FALSE)</f>
        <v>Flynn</v>
      </c>
      <c r="C2066" s="35">
        <f>VLOOKUP(A2066,'Medical Examinations'!A2064:M4406,2,FALSE)</f>
        <v>30.3</v>
      </c>
      <c r="D2066" s="35">
        <f>VLOOKUP(A2066,'Medical Examinations'!A2064:M4406,3,FALSE)</f>
        <v>4.7300000000000004</v>
      </c>
      <c r="E2066" s="35" t="str">
        <f>VLOOKUP(A2066,'Medical Examinations'!A2064:M4406,4,FALSE)</f>
        <v>yes</v>
      </c>
      <c r="F2066" s="35" t="str">
        <f>VLOOKUP(A2066,'Medical Examinations'!A2064:M4406,5,FALSE)</f>
        <v>No</v>
      </c>
      <c r="G2066" s="35" t="str">
        <f>VLOOKUP(A2066,'Medical Examinations'!A2064:M4406,6,FALSE)</f>
        <v>Yes</v>
      </c>
      <c r="H2066" s="35">
        <f>VLOOKUP(A2066,'Medical Examinations'!$A$2:$M$2344,7,FALSE)</f>
        <v>1</v>
      </c>
      <c r="I2066" s="35" t="str">
        <f>VLOOKUP(A2066,'Medical Examinations'!A2064:M4406,8,FALSE)</f>
        <v>No</v>
      </c>
      <c r="J2066" s="35" t="str">
        <f>VLOOKUP(A2066,'Medical Examinations'!A2064:M4406,9,FALSE)</f>
        <v>OBESITY</v>
      </c>
      <c r="K2066" s="35" t="str">
        <f>VLOOKUP(A2066,'Medical Examinations'!A2064:M4406,10,FALSE)</f>
        <v>NORMAL</v>
      </c>
      <c r="L2066" s="47">
        <f>VLOOKUP(A2066,'Hospitalisation Details'!A1065:M3407,12,FALSE)</f>
        <v>35668</v>
      </c>
      <c r="M2066" s="34">
        <f>VLOOKUP(A951,'Hospitalisation Details'!A949:M3291,6,FALSE)</f>
        <v>11576.13</v>
      </c>
      <c r="N2066" s="35" t="str">
        <f>VLOOKUP(A56,'Hospitalisation Details'!A54:M2396,7,FALSE)</f>
        <v>tier - 2</v>
      </c>
      <c r="O2066" s="35" t="str">
        <f>VLOOKUP(A68,'Hospitalisation Details'!A66:M2408,8,FALSE)</f>
        <v>tier - 3</v>
      </c>
      <c r="P2066" s="35" t="str">
        <f>VLOOKUP(A68,'Hospitalisation Details'!A66:M2408,9,FALSE)</f>
        <v>R1013</v>
      </c>
      <c r="Q2066" s="35">
        <f ca="1">VLOOKUP(A2066,'Hospitalisation Details'!A1065:M3407,13,FALSE)</f>
        <v>27</v>
      </c>
      <c r="R2066" s="32"/>
    </row>
    <row r="2067" spans="1:18" ht="15.75" x14ac:dyDescent="0.25">
      <c r="A2067" s="43" t="s">
        <v>293</v>
      </c>
      <c r="B2067" s="35" t="str">
        <f>VLOOKUP(A2067,'Customer Names'!A2064:D4399,3,FALSE)</f>
        <v>Knast</v>
      </c>
      <c r="C2067" s="35">
        <f>VLOOKUP(A2067,'Medical Examinations'!A2065:M4407,2,FALSE)</f>
        <v>26.4</v>
      </c>
      <c r="D2067" s="35">
        <f>VLOOKUP(A2067,'Medical Examinations'!A2065:M4407,3,FALSE)</f>
        <v>6.22</v>
      </c>
      <c r="E2067" s="35" t="str">
        <f>VLOOKUP(A2067,'Medical Examinations'!A2065:M4407,4,FALSE)</f>
        <v>yes</v>
      </c>
      <c r="F2067" s="35" t="str">
        <f>VLOOKUP(A2067,'Medical Examinations'!A2065:M4407,5,FALSE)</f>
        <v>No</v>
      </c>
      <c r="G2067" s="35" t="str">
        <f>VLOOKUP(A2067,'Medical Examinations'!A2065:M4407,6,FALSE)</f>
        <v>No</v>
      </c>
      <c r="H2067" s="35">
        <f>VLOOKUP(A2067,'Medical Examinations'!$A$2:$M$2344,7,FALSE)</f>
        <v>0</v>
      </c>
      <c r="I2067" s="35" t="str">
        <f>VLOOKUP(A2067,'Medical Examinations'!A2065:M4407,8,FALSE)</f>
        <v>No</v>
      </c>
      <c r="J2067" s="35" t="str">
        <f>VLOOKUP(A2067,'Medical Examinations'!A2065:M4407,9,FALSE)</f>
        <v>OVERWEIGHT</v>
      </c>
      <c r="K2067" s="35" t="str">
        <f>VLOOKUP(A2067,'Medical Examinations'!A2065:M4407,10,FALSE)</f>
        <v>PREDIABETES</v>
      </c>
      <c r="L2067" s="47">
        <f>VLOOKUP(A2067,'Hospitalisation Details'!A1066:M3408,12,FALSE)</f>
        <v>37129</v>
      </c>
      <c r="M2067" s="34">
        <f>VLOOKUP(A952,'Hospitalisation Details'!A950:M3292,6,FALSE)</f>
        <v>11566.3</v>
      </c>
      <c r="N2067" s="35" t="str">
        <f>VLOOKUP(A57,'Hospitalisation Details'!A55:M2397,7,FALSE)</f>
        <v>tier - 2</v>
      </c>
      <c r="O2067" s="35" t="str">
        <f>VLOOKUP(A69,'Hospitalisation Details'!A67:M2409,8,FALSE)</f>
        <v>tier - 1</v>
      </c>
      <c r="P2067" s="35" t="str">
        <f>VLOOKUP(A69,'Hospitalisation Details'!A67:M2409,9,FALSE)</f>
        <v>R1011</v>
      </c>
      <c r="Q2067" s="35">
        <f ca="1">VLOOKUP(A2067,'Hospitalisation Details'!A1066:M3408,13,FALSE)</f>
        <v>23</v>
      </c>
      <c r="R2067" s="32"/>
    </row>
    <row r="2068" spans="1:18" ht="15.75" x14ac:dyDescent="0.25">
      <c r="A2068" s="42" t="s">
        <v>292</v>
      </c>
      <c r="B2068" s="35" t="str">
        <f>VLOOKUP(A2068,'Customer Names'!A2065:D4400,3,FALSE)</f>
        <v>Lucas</v>
      </c>
      <c r="C2068" s="35">
        <f>VLOOKUP(A2068,'Medical Examinations'!A2066:M4408,2,FALSE)</f>
        <v>22.135000000000002</v>
      </c>
      <c r="D2068" s="35">
        <f>VLOOKUP(A2068,'Medical Examinations'!A2066:M4408,3,FALSE)</f>
        <v>4.46</v>
      </c>
      <c r="E2068" s="35" t="str">
        <f>VLOOKUP(A2068,'Medical Examinations'!A2066:M4408,4,FALSE)</f>
        <v>yes</v>
      </c>
      <c r="F2068" s="35" t="str">
        <f>VLOOKUP(A2068,'Medical Examinations'!A2066:M4408,5,FALSE)</f>
        <v>No</v>
      </c>
      <c r="G2068" s="35" t="str">
        <f>VLOOKUP(A2068,'Medical Examinations'!A2066:M4408,6,FALSE)</f>
        <v>No</v>
      </c>
      <c r="H2068" s="35">
        <f>VLOOKUP(A2068,'Medical Examinations'!$A$2:$M$2344,7,FALSE)</f>
        <v>0</v>
      </c>
      <c r="I2068" s="35" t="str">
        <f>VLOOKUP(A2068,'Medical Examinations'!A2066:M4408,8,FALSE)</f>
        <v>No</v>
      </c>
      <c r="J2068" s="35" t="str">
        <f>VLOOKUP(A2068,'Medical Examinations'!A2066:M4408,9,FALSE)</f>
        <v>NORMAL WEIGHT</v>
      </c>
      <c r="K2068" s="35" t="str">
        <f>VLOOKUP(A2068,'Medical Examinations'!A2066:M4408,10,FALSE)</f>
        <v>NORMAL</v>
      </c>
      <c r="L2068" s="47">
        <f>VLOOKUP(A2068,'Hospitalisation Details'!A1067:M3409,12,FALSE)</f>
        <v>37100</v>
      </c>
      <c r="M2068" s="34">
        <f>VLOOKUP(A953,'Hospitalisation Details'!A951:M3293,6,FALSE)</f>
        <v>11554.22</v>
      </c>
      <c r="N2068" s="35" t="str">
        <f>VLOOKUP(A58,'Hospitalisation Details'!A56:M2398,7,FALSE)</f>
        <v>tier - 1</v>
      </c>
      <c r="O2068" s="35" t="str">
        <f>VLOOKUP(A70,'Hospitalisation Details'!A68:M2410,8,FALSE)</f>
        <v>tier - 1</v>
      </c>
      <c r="P2068" s="35" t="str">
        <f>VLOOKUP(A70,'Hospitalisation Details'!A68:M2410,9,FALSE)</f>
        <v>R1013</v>
      </c>
      <c r="Q2068" s="35">
        <f ca="1">VLOOKUP(A2068,'Hospitalisation Details'!A1067:M3409,13,FALSE)</f>
        <v>23</v>
      </c>
      <c r="R2068" s="32"/>
    </row>
    <row r="2069" spans="1:18" ht="15.75" x14ac:dyDescent="0.25">
      <c r="A2069" s="43" t="s">
        <v>291</v>
      </c>
      <c r="B2069" s="35" t="str">
        <f>VLOOKUP(A2069,'Customer Names'!A2066:D4401,3,FALSE)</f>
        <v>Thomas</v>
      </c>
      <c r="C2069" s="35">
        <f>VLOOKUP(A2069,'Medical Examinations'!A2067:M4409,2,FALSE)</f>
        <v>17.399999999999999</v>
      </c>
      <c r="D2069" s="35">
        <f>VLOOKUP(A2069,'Medical Examinations'!A2067:M4409,3,FALSE)</f>
        <v>4.5</v>
      </c>
      <c r="E2069" s="35" t="str">
        <f>VLOOKUP(A2069,'Medical Examinations'!A2067:M4409,4,FALSE)</f>
        <v>yes</v>
      </c>
      <c r="F2069" s="35" t="str">
        <f>VLOOKUP(A2069,'Medical Examinations'!A2067:M4409,5,FALSE)</f>
        <v>No</v>
      </c>
      <c r="G2069" s="35" t="str">
        <f>VLOOKUP(A2069,'Medical Examinations'!A2067:M4409,6,FALSE)</f>
        <v>No</v>
      </c>
      <c r="H2069" s="35">
        <f>VLOOKUP(A2069,'Medical Examinations'!$A$2:$M$2344,7,FALSE)</f>
        <v>0</v>
      </c>
      <c r="I2069" s="35" t="str">
        <f>VLOOKUP(A2069,'Medical Examinations'!A2067:M4409,8,FALSE)</f>
        <v>No</v>
      </c>
      <c r="J2069" s="35" t="str">
        <f>VLOOKUP(A2069,'Medical Examinations'!A2067:M4409,9,FALSE)</f>
        <v>UNDERWEIGHT</v>
      </c>
      <c r="K2069" s="35" t="str">
        <f>VLOOKUP(A2069,'Medical Examinations'!A2067:M4409,10,FALSE)</f>
        <v>NORMAL</v>
      </c>
      <c r="L2069" s="47">
        <f>VLOOKUP(A2069,'Hospitalisation Details'!A1068:M3410,12,FALSE)</f>
        <v>37179</v>
      </c>
      <c r="M2069" s="34">
        <f>VLOOKUP(A954,'Hospitalisation Details'!A952:M3294,6,FALSE)</f>
        <v>11552.9</v>
      </c>
      <c r="N2069" s="35" t="str">
        <f>VLOOKUP(A59,'Hospitalisation Details'!A57:M2399,7,FALSE)</f>
        <v>tier - 1</v>
      </c>
      <c r="O2069" s="35" t="str">
        <f>VLOOKUP(A71,'Hospitalisation Details'!A69:M2411,8,FALSE)</f>
        <v>tier - 3</v>
      </c>
      <c r="P2069" s="35" t="str">
        <f>VLOOKUP(A71,'Hospitalisation Details'!A69:M2411,9,FALSE)</f>
        <v>R1013</v>
      </c>
      <c r="Q2069" s="35">
        <f ca="1">VLOOKUP(A2069,'Hospitalisation Details'!A1068:M3410,13,FALSE)</f>
        <v>23</v>
      </c>
      <c r="R2069" s="32"/>
    </row>
    <row r="2070" spans="1:18" ht="15.75" x14ac:dyDescent="0.25">
      <c r="A2070" s="42" t="s">
        <v>289</v>
      </c>
      <c r="B2070" s="35" t="str">
        <f>VLOOKUP(A2070,'Customer Names'!A2067:D4402,3,FALSE)</f>
        <v>Cherewatti</v>
      </c>
      <c r="C2070" s="35">
        <f>VLOOKUP(A2070,'Medical Examinations'!A2068:M4410,2,FALSE)</f>
        <v>28.06</v>
      </c>
      <c r="D2070" s="35">
        <f>VLOOKUP(A2070,'Medical Examinations'!A2068:M4410,3,FALSE)</f>
        <v>8.93</v>
      </c>
      <c r="E2070" s="35" t="str">
        <f>VLOOKUP(A2070,'Medical Examinations'!A2068:M4410,4,FALSE)</f>
        <v>No</v>
      </c>
      <c r="F2070" s="35" t="str">
        <f>VLOOKUP(A2070,'Medical Examinations'!A2068:M4410,5,FALSE)</f>
        <v>No</v>
      </c>
      <c r="G2070" s="35" t="str">
        <f>VLOOKUP(A2070,'Medical Examinations'!A2068:M4410,6,FALSE)</f>
        <v>No</v>
      </c>
      <c r="H2070" s="35">
        <f>VLOOKUP(A2070,'Medical Examinations'!$A$2:$M$2344,7,FALSE)</f>
        <v>0</v>
      </c>
      <c r="I2070" s="35" t="str">
        <f>VLOOKUP(A2070,'Medical Examinations'!A2068:M4410,8,FALSE)</f>
        <v>No</v>
      </c>
      <c r="J2070" s="35" t="str">
        <f>VLOOKUP(A2070,'Medical Examinations'!A2068:M4410,9,FALSE)</f>
        <v>OVERWEIGHT</v>
      </c>
      <c r="K2070" s="35" t="str">
        <f>VLOOKUP(A2070,'Medical Examinations'!A2068:M4410,10,FALSE)</f>
        <v>DIABETES</v>
      </c>
      <c r="L2070" s="47">
        <f>VLOOKUP(A2070,'Hospitalisation Details'!A1069:M3411,12,FALSE)</f>
        <v>37457</v>
      </c>
      <c r="M2070" s="34">
        <f>VLOOKUP(A955,'Hospitalisation Details'!A953:M3295,6,FALSE)</f>
        <v>11540.25</v>
      </c>
      <c r="N2070" s="35" t="str">
        <f>VLOOKUP(A60,'Hospitalisation Details'!A58:M2400,7,FALSE)</f>
        <v>tier - 1</v>
      </c>
      <c r="O2070" s="35" t="str">
        <f>VLOOKUP(A72,'Hospitalisation Details'!A70:M2412,8,FALSE)</f>
        <v>tier - 1</v>
      </c>
      <c r="P2070" s="35" t="str">
        <f>VLOOKUP(A72,'Hospitalisation Details'!A70:M2412,9,FALSE)</f>
        <v>R1024</v>
      </c>
      <c r="Q2070" s="35">
        <f ca="1">VLOOKUP(A2070,'Hospitalisation Details'!A1069:M3411,13,FALSE)</f>
        <v>22</v>
      </c>
      <c r="R2070" s="32"/>
    </row>
    <row r="2071" spans="1:18" ht="15.75" x14ac:dyDescent="0.25">
      <c r="A2071" s="43" t="s">
        <v>288</v>
      </c>
      <c r="B2071" s="35" t="str">
        <f>VLOOKUP(A2071,'Customer Names'!A2068:D4403,3,FALSE)</f>
        <v>Olle</v>
      </c>
      <c r="C2071" s="35">
        <f>VLOOKUP(A2071,'Medical Examinations'!A2069:M4411,2,FALSE)</f>
        <v>31.13</v>
      </c>
      <c r="D2071" s="35">
        <f>VLOOKUP(A2071,'Medical Examinations'!A2069:M4411,3,FALSE)</f>
        <v>11.02</v>
      </c>
      <c r="E2071" s="35" t="str">
        <f>VLOOKUP(A2071,'Medical Examinations'!A2069:M4411,4,FALSE)</f>
        <v>No</v>
      </c>
      <c r="F2071" s="35" t="str">
        <f>VLOOKUP(A2071,'Medical Examinations'!A2069:M4411,5,FALSE)</f>
        <v>No</v>
      </c>
      <c r="G2071" s="35" t="str">
        <f>VLOOKUP(A2071,'Medical Examinations'!A2069:M4411,6,FALSE)</f>
        <v>No</v>
      </c>
      <c r="H2071" s="35">
        <f>VLOOKUP(A2071,'Medical Examinations'!$A$2:$M$2344,7,FALSE)</f>
        <v>0</v>
      </c>
      <c r="I2071" s="35" t="str">
        <f>VLOOKUP(A2071,'Medical Examinations'!A2069:M4411,8,FALSE)</f>
        <v>No</v>
      </c>
      <c r="J2071" s="35" t="str">
        <f>VLOOKUP(A2071,'Medical Examinations'!A2069:M4411,9,FALSE)</f>
        <v>OBESITY</v>
      </c>
      <c r="K2071" s="35" t="str">
        <f>VLOOKUP(A2071,'Medical Examinations'!A2069:M4411,10,FALSE)</f>
        <v>DIABETES</v>
      </c>
      <c r="L2071" s="47">
        <f>VLOOKUP(A2071,'Hospitalisation Details'!A1070:M3412,12,FALSE)</f>
        <v>37540</v>
      </c>
      <c r="M2071" s="34">
        <f>VLOOKUP(A956,'Hospitalisation Details'!A954:M3296,6,FALSE)</f>
        <v>11538.42</v>
      </c>
      <c r="N2071" s="35" t="str">
        <f>VLOOKUP(A61,'Hospitalisation Details'!A59:M2401,7,FALSE)</f>
        <v>tier - 1</v>
      </c>
      <c r="O2071" s="35" t="str">
        <f>VLOOKUP(A73,'Hospitalisation Details'!A71:M2413,8,FALSE)</f>
        <v>tier - 3</v>
      </c>
      <c r="P2071" s="35" t="str">
        <f>VLOOKUP(A73,'Hospitalisation Details'!A71:M2413,9,FALSE)</f>
        <v>R1013</v>
      </c>
      <c r="Q2071" s="35">
        <f ca="1">VLOOKUP(A2071,'Hospitalisation Details'!A1070:M3412,13,FALSE)</f>
        <v>22</v>
      </c>
      <c r="R2071" s="32"/>
    </row>
    <row r="2072" spans="1:18" ht="15.75" x14ac:dyDescent="0.25">
      <c r="A2072" s="42" t="s">
        <v>287</v>
      </c>
      <c r="B2072" s="35" t="str">
        <f>VLOOKUP(A2072,'Customer Names'!A2069:D4404,3,FALSE)</f>
        <v>Hamsi</v>
      </c>
      <c r="C2072" s="35">
        <f>VLOOKUP(A2072,'Medical Examinations'!A2070:M4412,2,FALSE)</f>
        <v>18.46</v>
      </c>
      <c r="D2072" s="35">
        <f>VLOOKUP(A2072,'Medical Examinations'!A2070:M4412,3,FALSE)</f>
        <v>5.25</v>
      </c>
      <c r="E2072" s="35" t="str">
        <f>VLOOKUP(A2072,'Medical Examinations'!A2070:M4412,4,FALSE)</f>
        <v>No</v>
      </c>
      <c r="F2072" s="35" t="str">
        <f>VLOOKUP(A2072,'Medical Examinations'!A2070:M4412,5,FALSE)</f>
        <v>No</v>
      </c>
      <c r="G2072" s="35" t="str">
        <f>VLOOKUP(A2072,'Medical Examinations'!A2070:M4412,6,FALSE)</f>
        <v>No</v>
      </c>
      <c r="H2072" s="35">
        <f>VLOOKUP(A2072,'Medical Examinations'!$A$2:$M$2344,7,FALSE)</f>
        <v>0</v>
      </c>
      <c r="I2072" s="35" t="str">
        <f>VLOOKUP(A2072,'Medical Examinations'!A2070:M4412,8,FALSE)</f>
        <v>No</v>
      </c>
      <c r="J2072" s="35" t="str">
        <f>VLOOKUP(A2072,'Medical Examinations'!A2070:M4412,9,FALSE)</f>
        <v>UNDERWEIGHT</v>
      </c>
      <c r="K2072" s="35" t="str">
        <f>VLOOKUP(A2072,'Medical Examinations'!A2070:M4412,10,FALSE)</f>
        <v>NORMAL</v>
      </c>
      <c r="L2072" s="47">
        <f>VLOOKUP(A2072,'Hospitalisation Details'!A1071:M3413,12,FALSE)</f>
        <v>33559</v>
      </c>
      <c r="M2072" s="34">
        <f>VLOOKUP(A957,'Hospitalisation Details'!A955:M3297,6,FALSE)</f>
        <v>11534.87</v>
      </c>
      <c r="N2072" s="35" t="str">
        <f>VLOOKUP(A62,'Hospitalisation Details'!A60:M2402,7,FALSE)</f>
        <v>tier - 1</v>
      </c>
      <c r="O2072" s="35" t="str">
        <f>VLOOKUP(A74,'Hospitalisation Details'!A72:M2414,8,FALSE)</f>
        <v>tier - 1</v>
      </c>
      <c r="P2072" s="35" t="str">
        <f>VLOOKUP(A74,'Hospitalisation Details'!A72:M2414,9,FALSE)</f>
        <v>R1013</v>
      </c>
      <c r="Q2072" s="35">
        <f ca="1">VLOOKUP(A2072,'Hospitalisation Details'!A1071:M3413,13,FALSE)</f>
        <v>33</v>
      </c>
      <c r="R2072" s="32"/>
    </row>
    <row r="2073" spans="1:18" ht="15.75" x14ac:dyDescent="0.25">
      <c r="A2073" s="43" t="s">
        <v>286</v>
      </c>
      <c r="B2073" s="35" t="str">
        <f>VLOOKUP(A2073,'Customer Names'!A2070:D4405,3,FALSE)</f>
        <v>Finnegan</v>
      </c>
      <c r="C2073" s="35">
        <f>VLOOKUP(A2073,'Medical Examinations'!A2071:M4413,2,FALSE)</f>
        <v>17.3</v>
      </c>
      <c r="D2073" s="35">
        <f>VLOOKUP(A2073,'Medical Examinations'!A2071:M4413,3,FALSE)</f>
        <v>4.75</v>
      </c>
      <c r="E2073" s="35" t="str">
        <f>VLOOKUP(A2073,'Medical Examinations'!A2071:M4413,4,FALSE)</f>
        <v>No</v>
      </c>
      <c r="F2073" s="35" t="str">
        <f>VLOOKUP(A2073,'Medical Examinations'!A2071:M4413,5,FALSE)</f>
        <v>No</v>
      </c>
      <c r="G2073" s="35" t="str">
        <f>VLOOKUP(A2073,'Medical Examinations'!A2071:M4413,6,FALSE)</f>
        <v>No</v>
      </c>
      <c r="H2073" s="35">
        <f>VLOOKUP(A2073,'Medical Examinations'!$A$2:$M$2344,7,FALSE)</f>
        <v>0</v>
      </c>
      <c r="I2073" s="35" t="str">
        <f>VLOOKUP(A2073,'Medical Examinations'!A2071:M4413,8,FALSE)</f>
        <v>No</v>
      </c>
      <c r="J2073" s="35" t="str">
        <f>VLOOKUP(A2073,'Medical Examinations'!A2071:M4413,9,FALSE)</f>
        <v>UNDERWEIGHT</v>
      </c>
      <c r="K2073" s="35" t="str">
        <f>VLOOKUP(A2073,'Medical Examinations'!A2071:M4413,10,FALSE)</f>
        <v>NORMAL</v>
      </c>
      <c r="L2073" s="47">
        <f>VLOOKUP(A2073,'Hospitalisation Details'!A1072:M3414,12,FALSE)</f>
        <v>33147</v>
      </c>
      <c r="M2073" s="34">
        <f>VLOOKUP(A958,'Hospitalisation Details'!A956:M3298,6,FALSE)</f>
        <v>11530.12</v>
      </c>
      <c r="N2073" s="35" t="str">
        <f>VLOOKUP(A63,'Hospitalisation Details'!A61:M2403,7,FALSE)</f>
        <v>tier - 1</v>
      </c>
      <c r="O2073" s="35" t="str">
        <f>VLOOKUP(A75,'Hospitalisation Details'!A73:M2415,8,FALSE)</f>
        <v>tier - 1</v>
      </c>
      <c r="P2073" s="35" t="str">
        <f>VLOOKUP(A75,'Hospitalisation Details'!A73:M2415,9,FALSE)</f>
        <v>R1016</v>
      </c>
      <c r="Q2073" s="35">
        <f ca="1">VLOOKUP(A2073,'Hospitalisation Details'!A1072:M3414,13,FALSE)</f>
        <v>34</v>
      </c>
      <c r="R2073" s="32"/>
    </row>
    <row r="2074" spans="1:18" ht="15.75" x14ac:dyDescent="0.25">
      <c r="A2074" s="42" t="s">
        <v>285</v>
      </c>
      <c r="B2074" s="35" t="str">
        <f>VLOOKUP(A2074,'Customer Names'!A2071:D4406,3,FALSE)</f>
        <v>Walsh</v>
      </c>
      <c r="C2074" s="35">
        <f>VLOOKUP(A2074,'Medical Examinations'!A2072:M4414,2,FALSE)</f>
        <v>35.625</v>
      </c>
      <c r="D2074" s="35">
        <f>VLOOKUP(A2074,'Medical Examinations'!A2072:M4414,3,FALSE)</f>
        <v>4.68</v>
      </c>
      <c r="E2074" s="35" t="str">
        <f>VLOOKUP(A2074,'Medical Examinations'!A2072:M4414,4,FALSE)</f>
        <v>yes</v>
      </c>
      <c r="F2074" s="35" t="str">
        <f>VLOOKUP(A2074,'Medical Examinations'!A2072:M4414,5,FALSE)</f>
        <v>No</v>
      </c>
      <c r="G2074" s="35" t="str">
        <f>VLOOKUP(A2074,'Medical Examinations'!A2072:M4414,6,FALSE)</f>
        <v>Yes</v>
      </c>
      <c r="H2074" s="35">
        <f>VLOOKUP(A2074,'Medical Examinations'!$A$2:$M$2344,7,FALSE)</f>
        <v>1</v>
      </c>
      <c r="I2074" s="35" t="str">
        <f>VLOOKUP(A2074,'Medical Examinations'!A2072:M4414,8,FALSE)</f>
        <v>No</v>
      </c>
      <c r="J2074" s="35" t="str">
        <f>VLOOKUP(A2074,'Medical Examinations'!A2072:M4414,9,FALSE)</f>
        <v>OBESITY</v>
      </c>
      <c r="K2074" s="35" t="str">
        <f>VLOOKUP(A2074,'Medical Examinations'!A2072:M4414,10,FALSE)</f>
        <v>NORMAL</v>
      </c>
      <c r="L2074" s="47">
        <f>VLOOKUP(A2074,'Hospitalisation Details'!A1073:M3415,12,FALSE)</f>
        <v>35639</v>
      </c>
      <c r="M2074" s="34">
        <f>VLOOKUP(A959,'Hospitalisation Details'!A957:M3299,6,FALSE)</f>
        <v>11524.25</v>
      </c>
      <c r="N2074" s="35" t="str">
        <f>VLOOKUP(A64,'Hospitalisation Details'!A62:M2404,7,FALSE)</f>
        <v>tier - 1</v>
      </c>
      <c r="O2074" s="35" t="str">
        <f>VLOOKUP(A76,'Hospitalisation Details'!A74:M2416,8,FALSE)</f>
        <v>tier - 3</v>
      </c>
      <c r="P2074" s="35" t="str">
        <f>VLOOKUP(A76,'Hospitalisation Details'!A74:M2416,9,FALSE)</f>
        <v>R1011</v>
      </c>
      <c r="Q2074" s="35">
        <f ca="1">VLOOKUP(A2074,'Hospitalisation Details'!A1073:M3415,13,FALSE)</f>
        <v>27</v>
      </c>
      <c r="R2074" s="32"/>
    </row>
    <row r="2075" spans="1:18" ht="15.75" x14ac:dyDescent="0.25">
      <c r="A2075" s="43" t="s">
        <v>284</v>
      </c>
      <c r="B2075" s="35" t="str">
        <f>VLOOKUP(A2075,'Customer Names'!A2072:D4407,3,FALSE)</f>
        <v>Villa</v>
      </c>
      <c r="C2075" s="35">
        <f>VLOOKUP(A2075,'Medical Examinations'!A2073:M4415,2,FALSE)</f>
        <v>20.234999999999999</v>
      </c>
      <c r="D2075" s="35">
        <f>VLOOKUP(A2075,'Medical Examinations'!A2073:M4415,3,FALSE)</f>
        <v>6.17</v>
      </c>
      <c r="E2075" s="35" t="str">
        <f>VLOOKUP(A2075,'Medical Examinations'!A2073:M4415,4,FALSE)</f>
        <v>yes</v>
      </c>
      <c r="F2075" s="35" t="str">
        <f>VLOOKUP(A2075,'Medical Examinations'!A2073:M4415,5,FALSE)</f>
        <v>yes</v>
      </c>
      <c r="G2075" s="35" t="str">
        <f>VLOOKUP(A2075,'Medical Examinations'!A2073:M4415,6,FALSE)</f>
        <v>No</v>
      </c>
      <c r="H2075" s="35">
        <f>VLOOKUP(A2075,'Medical Examinations'!$A$2:$M$2344,7,FALSE)</f>
        <v>2</v>
      </c>
      <c r="I2075" s="35" t="str">
        <f>VLOOKUP(A2075,'Medical Examinations'!A2073:M4415,8,FALSE)</f>
        <v>No</v>
      </c>
      <c r="J2075" s="35" t="str">
        <f>VLOOKUP(A2075,'Medical Examinations'!A2073:M4415,9,FALSE)</f>
        <v>NORMAL WEIGHT</v>
      </c>
      <c r="K2075" s="35" t="str">
        <f>VLOOKUP(A2075,'Medical Examinations'!A2073:M4415,10,FALSE)</f>
        <v>PREDIABETES</v>
      </c>
      <c r="L2075" s="47">
        <f>VLOOKUP(A2075,'Hospitalisation Details'!A1074:M3416,12,FALSE)</f>
        <v>36763</v>
      </c>
      <c r="M2075" s="34">
        <f>VLOOKUP(A960,'Hospitalisation Details'!A958:M3300,6,FALSE)</f>
        <v>11520.1</v>
      </c>
      <c r="N2075" s="35" t="str">
        <f>VLOOKUP(A65,'Hospitalisation Details'!A63:M2405,7,FALSE)</f>
        <v>tier - 1</v>
      </c>
      <c r="O2075" s="35" t="str">
        <f>VLOOKUP(A77,'Hospitalisation Details'!A75:M2417,8,FALSE)</f>
        <v>tier - 3</v>
      </c>
      <c r="P2075" s="35" t="str">
        <f>VLOOKUP(A77,'Hospitalisation Details'!A75:M2417,9,FALSE)</f>
        <v>R1011</v>
      </c>
      <c r="Q2075" s="35">
        <f ca="1">VLOOKUP(A2075,'Hospitalisation Details'!A1074:M3416,13,FALSE)</f>
        <v>24</v>
      </c>
      <c r="R2075" s="32"/>
    </row>
    <row r="2076" spans="1:18" ht="15.75" x14ac:dyDescent="0.25">
      <c r="A2076" s="42" t="s">
        <v>283</v>
      </c>
      <c r="B2076" s="35" t="str">
        <f>VLOOKUP(A2076,'Customer Names'!A2073:D4408,3,FALSE)</f>
        <v>Cable</v>
      </c>
      <c r="C2076" s="35">
        <f>VLOOKUP(A2076,'Medical Examinations'!A2074:M4416,2,FALSE)</f>
        <v>27.55</v>
      </c>
      <c r="D2076" s="35">
        <f>VLOOKUP(A2076,'Medical Examinations'!A2074:M4416,3,FALSE)</f>
        <v>4.5599999999999996</v>
      </c>
      <c r="E2076" s="35" t="str">
        <f>VLOOKUP(A2076,'Medical Examinations'!A2074:M4416,4,FALSE)</f>
        <v>yes</v>
      </c>
      <c r="F2076" s="35" t="str">
        <f>VLOOKUP(A2076,'Medical Examinations'!A2074:M4416,5,FALSE)</f>
        <v>No</v>
      </c>
      <c r="G2076" s="35" t="str">
        <f>VLOOKUP(A2076,'Medical Examinations'!A2074:M4416,6,FALSE)</f>
        <v>Yes</v>
      </c>
      <c r="H2076" s="35">
        <f>VLOOKUP(A2076,'Medical Examinations'!$A$2:$M$2344,7,FALSE)</f>
        <v>1</v>
      </c>
      <c r="I2076" s="35" t="str">
        <f>VLOOKUP(A2076,'Medical Examinations'!A2074:M4416,8,FALSE)</f>
        <v>No</v>
      </c>
      <c r="J2076" s="35" t="str">
        <f>VLOOKUP(A2076,'Medical Examinations'!A2074:M4416,9,FALSE)</f>
        <v>OVERWEIGHT</v>
      </c>
      <c r="K2076" s="35" t="str">
        <f>VLOOKUP(A2076,'Medical Examinations'!A2074:M4416,10,FALSE)</f>
        <v>NORMAL</v>
      </c>
      <c r="L2076" s="47">
        <f>VLOOKUP(A2076,'Hospitalisation Details'!A1075:M3417,12,FALSE)</f>
        <v>35736</v>
      </c>
      <c r="M2076" s="34">
        <f>VLOOKUP(A961,'Hospitalisation Details'!A959:M3301,6,FALSE)</f>
        <v>11512.41</v>
      </c>
      <c r="N2076" s="35" t="str">
        <f>VLOOKUP(A66,'Hospitalisation Details'!A64:M2406,7,FALSE)</f>
        <v>tier - 1</v>
      </c>
      <c r="O2076" s="35" t="str">
        <f>VLOOKUP(A78,'Hospitalisation Details'!A76:M2418,8,FALSE)</f>
        <v>tier - 1</v>
      </c>
      <c r="P2076" s="35" t="str">
        <f>VLOOKUP(A78,'Hospitalisation Details'!A76:M2418,9,FALSE)</f>
        <v>R1011</v>
      </c>
      <c r="Q2076" s="35">
        <f ca="1">VLOOKUP(A2076,'Hospitalisation Details'!A1075:M3417,13,FALSE)</f>
        <v>27</v>
      </c>
      <c r="R2076" s="32"/>
    </row>
    <row r="2077" spans="1:18" ht="15.75" x14ac:dyDescent="0.25">
      <c r="A2077" s="43" t="s">
        <v>282</v>
      </c>
      <c r="B2077" s="35" t="str">
        <f>VLOOKUP(A2077,'Customer Names'!A2074:D4409,3,FALSE)</f>
        <v>Eiring</v>
      </c>
      <c r="C2077" s="35">
        <f>VLOOKUP(A2077,'Medical Examinations'!A2075:M4417,2,FALSE)</f>
        <v>17.97</v>
      </c>
      <c r="D2077" s="35">
        <f>VLOOKUP(A2077,'Medical Examinations'!A2075:M4417,3,FALSE)</f>
        <v>6.3</v>
      </c>
      <c r="E2077" s="35" t="str">
        <f>VLOOKUP(A2077,'Medical Examinations'!A2075:M4417,4,FALSE)</f>
        <v>No</v>
      </c>
      <c r="F2077" s="35" t="str">
        <f>VLOOKUP(A2077,'Medical Examinations'!A2075:M4417,5,FALSE)</f>
        <v>No</v>
      </c>
      <c r="G2077" s="35" t="str">
        <f>VLOOKUP(A2077,'Medical Examinations'!A2075:M4417,6,FALSE)</f>
        <v>No</v>
      </c>
      <c r="H2077" s="35">
        <f>VLOOKUP(A2077,'Medical Examinations'!$A$2:$M$2344,7,FALSE)</f>
        <v>0</v>
      </c>
      <c r="I2077" s="35" t="str">
        <f>VLOOKUP(A2077,'Medical Examinations'!A2075:M4417,8,FALSE)</f>
        <v>No</v>
      </c>
      <c r="J2077" s="35" t="str">
        <f>VLOOKUP(A2077,'Medical Examinations'!A2075:M4417,9,FALSE)</f>
        <v>UNDERWEIGHT</v>
      </c>
      <c r="K2077" s="35" t="str">
        <f>VLOOKUP(A2077,'Medical Examinations'!A2075:M4417,10,FALSE)</f>
        <v>PREDIABETES</v>
      </c>
      <c r="L2077" s="47">
        <f>VLOOKUP(A2077,'Hospitalisation Details'!A1076:M3418,12,FALSE)</f>
        <v>33455</v>
      </c>
      <c r="M2077" s="34">
        <f>VLOOKUP(A962,'Hospitalisation Details'!A960:M3302,6,FALSE)</f>
        <v>11511.61</v>
      </c>
      <c r="N2077" s="35" t="str">
        <f>VLOOKUP(A67,'Hospitalisation Details'!A65:M2407,7,FALSE)</f>
        <v>tier - 1</v>
      </c>
      <c r="O2077" s="35" t="str">
        <f>VLOOKUP(A79,'Hospitalisation Details'!A77:M2419,8,FALSE)</f>
        <v>tier - 2</v>
      </c>
      <c r="P2077" s="35" t="str">
        <f>VLOOKUP(A79,'Hospitalisation Details'!A77:M2419,9,FALSE)</f>
        <v>R1013</v>
      </c>
      <c r="Q2077" s="35">
        <f ca="1">VLOOKUP(A2077,'Hospitalisation Details'!A1076:M3418,13,FALSE)</f>
        <v>33</v>
      </c>
      <c r="R2077" s="32"/>
    </row>
    <row r="2078" spans="1:18" ht="15.75" x14ac:dyDescent="0.25">
      <c r="A2078" s="42" t="s">
        <v>281</v>
      </c>
      <c r="B2078" s="35" t="str">
        <f>VLOOKUP(A2078,'Customer Names'!A2075:D4410,3,FALSE)</f>
        <v>Connor</v>
      </c>
      <c r="C2078" s="35">
        <f>VLOOKUP(A2078,'Medical Examinations'!A2076:M4418,2,FALSE)</f>
        <v>29.98</v>
      </c>
      <c r="D2078" s="35">
        <f>VLOOKUP(A2078,'Medical Examinations'!A2076:M4418,3,FALSE)</f>
        <v>6.03</v>
      </c>
      <c r="E2078" s="35" t="str">
        <f>VLOOKUP(A2078,'Medical Examinations'!A2076:M4418,4,FALSE)</f>
        <v>No</v>
      </c>
      <c r="F2078" s="35" t="str">
        <f>VLOOKUP(A2078,'Medical Examinations'!A2076:M4418,5,FALSE)</f>
        <v>yes</v>
      </c>
      <c r="G2078" s="35" t="str">
        <f>VLOOKUP(A2078,'Medical Examinations'!A2076:M4418,6,FALSE)</f>
        <v>No</v>
      </c>
      <c r="H2078" s="35">
        <f>VLOOKUP(A2078,'Medical Examinations'!$A$2:$M$2344,7,FALSE)</f>
        <v>1</v>
      </c>
      <c r="I2078" s="35" t="str">
        <f>VLOOKUP(A2078,'Medical Examinations'!A2076:M4418,8,FALSE)</f>
        <v>No</v>
      </c>
      <c r="J2078" s="35" t="str">
        <f>VLOOKUP(A2078,'Medical Examinations'!A2076:M4418,9,FALSE)</f>
        <v>OVERWEIGHT</v>
      </c>
      <c r="K2078" s="35" t="str">
        <f>VLOOKUP(A2078,'Medical Examinations'!A2076:M4418,10,FALSE)</f>
        <v>PREDIABETES</v>
      </c>
      <c r="L2078" s="47">
        <f>VLOOKUP(A2078,'Hospitalisation Details'!A1077:M3419,12,FALSE)</f>
        <v>38236</v>
      </c>
      <c r="M2078" s="34">
        <f>VLOOKUP(A963,'Hospitalisation Details'!A961:M3303,6,FALSE)</f>
        <v>11497.69</v>
      </c>
      <c r="N2078" s="35" t="str">
        <f>VLOOKUP(A68,'Hospitalisation Details'!A66:M2408,7,FALSE)</f>
        <v>tier - 1</v>
      </c>
      <c r="O2078" s="35" t="str">
        <f>VLOOKUP(A80,'Hospitalisation Details'!A78:M2420,8,FALSE)</f>
        <v>tier - 3</v>
      </c>
      <c r="P2078" s="35" t="str">
        <f>VLOOKUP(A80,'Hospitalisation Details'!A78:M2420,9,FALSE)</f>
        <v>R1011</v>
      </c>
      <c r="Q2078" s="35">
        <f ca="1">VLOOKUP(A2078,'Hospitalisation Details'!A1077:M3419,13,FALSE)</f>
        <v>20</v>
      </c>
      <c r="R2078" s="32"/>
    </row>
    <row r="2079" spans="1:18" ht="15.75" x14ac:dyDescent="0.25">
      <c r="A2079" s="43" t="s">
        <v>280</v>
      </c>
      <c r="B2079" s="35" t="str">
        <f>VLOOKUP(A2079,'Customer Names'!A2076:D4411,3,FALSE)</f>
        <v>Friedman</v>
      </c>
      <c r="C2079" s="35">
        <f>VLOOKUP(A2079,'Medical Examinations'!A2077:M4419,2,FALSE)</f>
        <v>33.659999999999997</v>
      </c>
      <c r="D2079" s="35">
        <f>VLOOKUP(A2079,'Medical Examinations'!A2077:M4419,3,FALSE)</f>
        <v>4.2</v>
      </c>
      <c r="E2079" s="35" t="str">
        <f>VLOOKUP(A2079,'Medical Examinations'!A2077:M4419,4,FALSE)</f>
        <v>yes</v>
      </c>
      <c r="F2079" s="35" t="str">
        <f>VLOOKUP(A2079,'Medical Examinations'!A2077:M4419,5,FALSE)</f>
        <v>No</v>
      </c>
      <c r="G2079" s="35" t="str">
        <f>VLOOKUP(A2079,'Medical Examinations'!A2077:M4419,6,FALSE)</f>
        <v>No</v>
      </c>
      <c r="H2079" s="35">
        <f>VLOOKUP(A2079,'Medical Examinations'!$A$2:$M$2344,7,FALSE)</f>
        <v>1</v>
      </c>
      <c r="I2079" s="35" t="str">
        <f>VLOOKUP(A2079,'Medical Examinations'!A2077:M4419,8,FALSE)</f>
        <v>No</v>
      </c>
      <c r="J2079" s="35" t="str">
        <f>VLOOKUP(A2079,'Medical Examinations'!A2077:M4419,9,FALSE)</f>
        <v>OBESITY</v>
      </c>
      <c r="K2079" s="35" t="str">
        <f>VLOOKUP(A2079,'Medical Examinations'!A2077:M4419,10,FALSE)</f>
        <v>NORMAL</v>
      </c>
      <c r="L2079" s="47">
        <f>VLOOKUP(A2079,'Hospitalisation Details'!A1078:M3420,12,FALSE)</f>
        <v>34987</v>
      </c>
      <c r="M2079" s="34">
        <f>VLOOKUP(A964,'Hospitalisation Details'!A962:M3304,6,FALSE)</f>
        <v>11492.46</v>
      </c>
      <c r="N2079" s="35" t="str">
        <f>VLOOKUP(A69,'Hospitalisation Details'!A67:M2409,7,FALSE)</f>
        <v>tier - 1</v>
      </c>
      <c r="O2079" s="35" t="str">
        <f>VLOOKUP(A81,'Hospitalisation Details'!A79:M2421,8,FALSE)</f>
        <v>tier - 1</v>
      </c>
      <c r="P2079" s="35" t="str">
        <f>VLOOKUP(A81,'Hospitalisation Details'!A79:M2421,9,FALSE)</f>
        <v>R1011</v>
      </c>
      <c r="Q2079" s="35">
        <f ca="1">VLOOKUP(A2079,'Hospitalisation Details'!A1078:M3420,13,FALSE)</f>
        <v>29</v>
      </c>
      <c r="R2079" s="32"/>
    </row>
    <row r="2080" spans="1:18" ht="15.75" x14ac:dyDescent="0.25">
      <c r="A2080" s="42" t="s">
        <v>279</v>
      </c>
      <c r="B2080" s="35" t="str">
        <f>VLOOKUP(A2080,'Customer Names'!A2077:D4412,3,FALSE)</f>
        <v>Croker</v>
      </c>
      <c r="C2080" s="35">
        <f>VLOOKUP(A2080,'Medical Examinations'!A2078:M4420,2,FALSE)</f>
        <v>32.67</v>
      </c>
      <c r="D2080" s="35">
        <f>VLOOKUP(A2080,'Medical Examinations'!A2078:M4420,3,FALSE)</f>
        <v>5.61</v>
      </c>
      <c r="E2080" s="35" t="str">
        <f>VLOOKUP(A2080,'Medical Examinations'!A2078:M4420,4,FALSE)</f>
        <v>yes</v>
      </c>
      <c r="F2080" s="35" t="str">
        <f>VLOOKUP(A2080,'Medical Examinations'!A2078:M4420,5,FALSE)</f>
        <v>No</v>
      </c>
      <c r="G2080" s="35" t="str">
        <f>VLOOKUP(A2080,'Medical Examinations'!A2078:M4420,6,FALSE)</f>
        <v>No</v>
      </c>
      <c r="H2080" s="35">
        <f>VLOOKUP(A2080,'Medical Examinations'!$A$2:$M$2344,7,FALSE)</f>
        <v>1</v>
      </c>
      <c r="I2080" s="35" t="str">
        <f>VLOOKUP(A2080,'Medical Examinations'!A2078:M4420,8,FALSE)</f>
        <v>No</v>
      </c>
      <c r="J2080" s="35" t="str">
        <f>VLOOKUP(A2080,'Medical Examinations'!A2078:M4420,9,FALSE)</f>
        <v>OBESITY</v>
      </c>
      <c r="K2080" s="35" t="str">
        <f>VLOOKUP(A2080,'Medical Examinations'!A2078:M4420,10,FALSE)</f>
        <v>NORMAL</v>
      </c>
      <c r="L2080" s="47">
        <f>VLOOKUP(A2080,'Hospitalisation Details'!A1079:M3421,12,FALSE)</f>
        <v>34889</v>
      </c>
      <c r="M2080" s="34">
        <f>VLOOKUP(A965,'Hospitalisation Details'!A963:M3305,6,FALSE)</f>
        <v>11488.32</v>
      </c>
      <c r="N2080" s="35" t="str">
        <f>VLOOKUP(A70,'Hospitalisation Details'!A68:M2410,7,FALSE)</f>
        <v>tier - 1</v>
      </c>
      <c r="O2080" s="35" t="str">
        <f>VLOOKUP(A82,'Hospitalisation Details'!A80:M2422,8,FALSE)</f>
        <v>tier - 2</v>
      </c>
      <c r="P2080" s="35" t="str">
        <f>VLOOKUP(A82,'Hospitalisation Details'!A80:M2422,9,FALSE)</f>
        <v>R1011</v>
      </c>
      <c r="Q2080" s="35">
        <f ca="1">VLOOKUP(A2080,'Hospitalisation Details'!A1079:M3421,13,FALSE)</f>
        <v>29</v>
      </c>
      <c r="R2080" s="32"/>
    </row>
    <row r="2081" spans="1:18" ht="15.75" x14ac:dyDescent="0.25">
      <c r="A2081" s="43" t="s">
        <v>278</v>
      </c>
      <c r="B2081" s="35" t="str">
        <f>VLOOKUP(A2081,'Customer Names'!A2078:D4413,3,FALSE)</f>
        <v>Beganics</v>
      </c>
      <c r="C2081" s="35">
        <f>VLOOKUP(A2081,'Medical Examinations'!A2079:M4421,2,FALSE)</f>
        <v>30.5</v>
      </c>
      <c r="D2081" s="35">
        <f>VLOOKUP(A2081,'Medical Examinations'!A2079:M4421,3,FALSE)</f>
        <v>5.88</v>
      </c>
      <c r="E2081" s="35" t="str">
        <f>VLOOKUP(A2081,'Medical Examinations'!A2079:M4421,4,FALSE)</f>
        <v>yes</v>
      </c>
      <c r="F2081" s="35" t="str">
        <f>VLOOKUP(A2081,'Medical Examinations'!A2079:M4421,5,FALSE)</f>
        <v>No</v>
      </c>
      <c r="G2081" s="35" t="str">
        <f>VLOOKUP(A2081,'Medical Examinations'!A2079:M4421,6,FALSE)</f>
        <v>No</v>
      </c>
      <c r="H2081" s="35">
        <f>VLOOKUP(A2081,'Medical Examinations'!$A$2:$M$2344,7,FALSE)</f>
        <v>1</v>
      </c>
      <c r="I2081" s="35" t="str">
        <f>VLOOKUP(A2081,'Medical Examinations'!A2079:M4421,8,FALSE)</f>
        <v>No</v>
      </c>
      <c r="J2081" s="35" t="str">
        <f>VLOOKUP(A2081,'Medical Examinations'!A2079:M4421,9,FALSE)</f>
        <v>OBESITY</v>
      </c>
      <c r="K2081" s="35" t="str">
        <f>VLOOKUP(A2081,'Medical Examinations'!A2079:M4421,10,FALSE)</f>
        <v>PREDIABETES</v>
      </c>
      <c r="L2081" s="47">
        <f>VLOOKUP(A2081,'Hospitalisation Details'!A1080:M3422,12,FALSE)</f>
        <v>34986</v>
      </c>
      <c r="M2081" s="34">
        <f>VLOOKUP(A966,'Hospitalisation Details'!A964:M3306,6,FALSE)</f>
        <v>11482.63</v>
      </c>
      <c r="N2081" s="35" t="str">
        <f>VLOOKUP(A71,'Hospitalisation Details'!A69:M2411,7,FALSE)</f>
        <v>tier - 1</v>
      </c>
      <c r="O2081" s="35" t="str">
        <f>VLOOKUP(A83,'Hospitalisation Details'!A81:M2423,8,FALSE)</f>
        <v>tier - 2</v>
      </c>
      <c r="P2081" s="35" t="str">
        <f>VLOOKUP(A83,'Hospitalisation Details'!A81:M2423,9,FALSE)</f>
        <v>R1011</v>
      </c>
      <c r="Q2081" s="35">
        <f ca="1">VLOOKUP(A2081,'Hospitalisation Details'!A1080:M3422,13,FALSE)</f>
        <v>29</v>
      </c>
      <c r="R2081" s="32"/>
    </row>
    <row r="2082" spans="1:18" ht="15.75" x14ac:dyDescent="0.25">
      <c r="A2082" s="42" t="s">
        <v>277</v>
      </c>
      <c r="B2082" s="35" t="str">
        <f>VLOOKUP(A2082,'Customer Names'!A2079:D4414,3,FALSE)</f>
        <v>Huberty</v>
      </c>
      <c r="C2082" s="35">
        <f>VLOOKUP(A2082,'Medical Examinations'!A2080:M4422,2,FALSE)</f>
        <v>23.1</v>
      </c>
      <c r="D2082" s="35">
        <f>VLOOKUP(A2082,'Medical Examinations'!A2080:M4422,3,FALSE)</f>
        <v>5.92</v>
      </c>
      <c r="E2082" s="35" t="str">
        <f>VLOOKUP(A2082,'Medical Examinations'!A2080:M4422,4,FALSE)</f>
        <v>yes</v>
      </c>
      <c r="F2082" s="35" t="str">
        <f>VLOOKUP(A2082,'Medical Examinations'!A2080:M4422,5,FALSE)</f>
        <v>No</v>
      </c>
      <c r="G2082" s="35" t="str">
        <f>VLOOKUP(A2082,'Medical Examinations'!A2080:M4422,6,FALSE)</f>
        <v>No</v>
      </c>
      <c r="H2082" s="35">
        <f>VLOOKUP(A2082,'Medical Examinations'!$A$2:$M$2344,7,FALSE)</f>
        <v>1</v>
      </c>
      <c r="I2082" s="35" t="str">
        <f>VLOOKUP(A2082,'Medical Examinations'!A2080:M4422,8,FALSE)</f>
        <v>No</v>
      </c>
      <c r="J2082" s="35" t="str">
        <f>VLOOKUP(A2082,'Medical Examinations'!A2080:M4422,9,FALSE)</f>
        <v>NORMAL WEIGHT</v>
      </c>
      <c r="K2082" s="35" t="str">
        <f>VLOOKUP(A2082,'Medical Examinations'!A2080:M4422,10,FALSE)</f>
        <v>PREDIABETES</v>
      </c>
      <c r="L2082" s="47">
        <f>VLOOKUP(A2082,'Hospitalisation Details'!A1081:M3423,12,FALSE)</f>
        <v>35009</v>
      </c>
      <c r="M2082" s="34">
        <f>VLOOKUP(A967,'Hospitalisation Details'!A965:M3307,6,FALSE)</f>
        <v>11478.14</v>
      </c>
      <c r="N2082" s="35" t="str">
        <f>VLOOKUP(A72,'Hospitalisation Details'!A70:M2412,7,FALSE)</f>
        <v>tier - 1</v>
      </c>
      <c r="O2082" s="35" t="str">
        <f>VLOOKUP(A84,'Hospitalisation Details'!A82:M2424,8,FALSE)</f>
        <v>tier - 2</v>
      </c>
      <c r="P2082" s="35" t="str">
        <f>VLOOKUP(A84,'Hospitalisation Details'!A82:M2424,9,FALSE)</f>
        <v>R1011</v>
      </c>
      <c r="Q2082" s="35">
        <f ca="1">VLOOKUP(A2082,'Hospitalisation Details'!A1081:M3423,13,FALSE)</f>
        <v>29</v>
      </c>
      <c r="R2082" s="32"/>
    </row>
    <row r="2083" spans="1:18" ht="15.75" x14ac:dyDescent="0.25">
      <c r="A2083" s="43" t="s">
        <v>276</v>
      </c>
      <c r="B2083" s="35" t="str">
        <f>VLOOKUP(A2083,'Customer Names'!A2080:D4415,3,FALSE)</f>
        <v>Jacobs</v>
      </c>
      <c r="C2083" s="35">
        <f>VLOOKUP(A2083,'Medical Examinations'!A2081:M4423,2,FALSE)</f>
        <v>39.49</v>
      </c>
      <c r="D2083" s="35">
        <f>VLOOKUP(A2083,'Medical Examinations'!A2081:M4423,3,FALSE)</f>
        <v>4.8099999999999996</v>
      </c>
      <c r="E2083" s="35" t="str">
        <f>VLOOKUP(A2083,'Medical Examinations'!A2081:M4423,4,FALSE)</f>
        <v>No</v>
      </c>
      <c r="F2083" s="35" t="str">
        <f>VLOOKUP(A2083,'Medical Examinations'!A2081:M4423,5,FALSE)</f>
        <v>No</v>
      </c>
      <c r="G2083" s="35" t="str">
        <f>VLOOKUP(A2083,'Medical Examinations'!A2081:M4423,6,FALSE)</f>
        <v>No</v>
      </c>
      <c r="H2083" s="35">
        <f>VLOOKUP(A2083,'Medical Examinations'!$A$2:$M$2344,7,FALSE)</f>
        <v>1</v>
      </c>
      <c r="I2083" s="35" t="str">
        <f>VLOOKUP(A2083,'Medical Examinations'!A2081:M4423,8,FALSE)</f>
        <v>No</v>
      </c>
      <c r="J2083" s="35" t="str">
        <f>VLOOKUP(A2083,'Medical Examinations'!A2081:M4423,9,FALSE)</f>
        <v>OBESITY</v>
      </c>
      <c r="K2083" s="35" t="str">
        <f>VLOOKUP(A2083,'Medical Examinations'!A2081:M4423,10,FALSE)</f>
        <v>NORMAL</v>
      </c>
      <c r="L2083" s="47">
        <f>VLOOKUP(A2083,'Hospitalisation Details'!A1082:M3424,12,FALSE)</f>
        <v>35966</v>
      </c>
      <c r="M2083" s="34">
        <f>VLOOKUP(A968,'Hospitalisation Details'!A966:M3308,6,FALSE)</f>
        <v>11455.28</v>
      </c>
      <c r="N2083" s="35" t="str">
        <f>VLOOKUP(A73,'Hospitalisation Details'!A71:M2413,7,FALSE)</f>
        <v>tier - 1</v>
      </c>
      <c r="O2083" s="35" t="str">
        <f>VLOOKUP(A85,'Hospitalisation Details'!A83:M2425,8,FALSE)</f>
        <v>tier - 2</v>
      </c>
      <c r="P2083" s="35" t="str">
        <f>VLOOKUP(A85,'Hospitalisation Details'!A83:M2425,9,FALSE)</f>
        <v>R1011</v>
      </c>
      <c r="Q2083" s="35">
        <f ca="1">VLOOKUP(A2083,'Hospitalisation Details'!A1082:M3424,13,FALSE)</f>
        <v>26</v>
      </c>
      <c r="R2083" s="32"/>
    </row>
    <row r="2084" spans="1:18" ht="15.75" x14ac:dyDescent="0.25">
      <c r="A2084" s="42" t="s">
        <v>275</v>
      </c>
      <c r="B2084" s="35" t="str">
        <f>VLOOKUP(A2084,'Customer Names'!A2081:D4416,3,FALSE)</f>
        <v>Hazlehurst</v>
      </c>
      <c r="C2084" s="35">
        <f>VLOOKUP(A2084,'Medical Examinations'!A2082:M4424,2,FALSE)</f>
        <v>33.99</v>
      </c>
      <c r="D2084" s="35">
        <f>VLOOKUP(A2084,'Medical Examinations'!A2082:M4424,3,FALSE)</f>
        <v>4.55</v>
      </c>
      <c r="E2084" s="35" t="str">
        <f>VLOOKUP(A2084,'Medical Examinations'!A2082:M4424,4,FALSE)</f>
        <v>No</v>
      </c>
      <c r="F2084" s="35" t="str">
        <f>VLOOKUP(A2084,'Medical Examinations'!A2082:M4424,5,FALSE)</f>
        <v>No</v>
      </c>
      <c r="G2084" s="35" t="str">
        <f>VLOOKUP(A2084,'Medical Examinations'!A2082:M4424,6,FALSE)</f>
        <v>No</v>
      </c>
      <c r="H2084" s="35">
        <f>VLOOKUP(A2084,'Medical Examinations'!$A$2:$M$2344,7,FALSE)</f>
        <v>1</v>
      </c>
      <c r="I2084" s="35" t="str">
        <f>VLOOKUP(A2084,'Medical Examinations'!A2082:M4424,8,FALSE)</f>
        <v>No</v>
      </c>
      <c r="J2084" s="35" t="str">
        <f>VLOOKUP(A2084,'Medical Examinations'!A2082:M4424,9,FALSE)</f>
        <v>OBESITY</v>
      </c>
      <c r="K2084" s="35" t="str">
        <f>VLOOKUP(A2084,'Medical Examinations'!A2082:M4424,10,FALSE)</f>
        <v>NORMAL</v>
      </c>
      <c r="L2084" s="47">
        <f>VLOOKUP(A2084,'Hospitalisation Details'!A1083:M3425,12,FALSE)</f>
        <v>35978</v>
      </c>
      <c r="M2084" s="34">
        <f>VLOOKUP(A969,'Hospitalisation Details'!A967:M3309,6,FALSE)</f>
        <v>11454.02</v>
      </c>
      <c r="N2084" s="35" t="str">
        <f>VLOOKUP(A74,'Hospitalisation Details'!A72:M2414,7,FALSE)</f>
        <v>tier - 1</v>
      </c>
      <c r="O2084" s="35" t="str">
        <f>VLOOKUP(A86,'Hospitalisation Details'!A84:M2426,8,FALSE)</f>
        <v>tier - 3</v>
      </c>
      <c r="P2084" s="35" t="str">
        <f>VLOOKUP(A86,'Hospitalisation Details'!A84:M2426,9,FALSE)</f>
        <v>R1011</v>
      </c>
      <c r="Q2084" s="35">
        <f ca="1">VLOOKUP(A2084,'Hospitalisation Details'!A1083:M3425,13,FALSE)</f>
        <v>26</v>
      </c>
      <c r="R2084" s="32"/>
    </row>
    <row r="2085" spans="1:18" ht="15.75" x14ac:dyDescent="0.25">
      <c r="A2085" s="43" t="s">
        <v>274</v>
      </c>
      <c r="B2085" s="35" t="str">
        <f>VLOOKUP(A2085,'Customer Names'!A2082:D4417,3,FALSE)</f>
        <v>Marin</v>
      </c>
      <c r="C2085" s="35">
        <f>VLOOKUP(A2085,'Medical Examinations'!A2083:M4425,2,FALSE)</f>
        <v>27.72</v>
      </c>
      <c r="D2085" s="35">
        <f>VLOOKUP(A2085,'Medical Examinations'!A2083:M4425,3,FALSE)</f>
        <v>6.43</v>
      </c>
      <c r="E2085" s="35" t="str">
        <f>VLOOKUP(A2085,'Medical Examinations'!A2083:M4425,4,FALSE)</f>
        <v>No</v>
      </c>
      <c r="F2085" s="35" t="str">
        <f>VLOOKUP(A2085,'Medical Examinations'!A2083:M4425,5,FALSE)</f>
        <v>No</v>
      </c>
      <c r="G2085" s="35" t="str">
        <f>VLOOKUP(A2085,'Medical Examinations'!A2083:M4425,6,FALSE)</f>
        <v>No</v>
      </c>
      <c r="H2085" s="35">
        <f>VLOOKUP(A2085,'Medical Examinations'!$A$2:$M$2344,7,FALSE)</f>
        <v>1</v>
      </c>
      <c r="I2085" s="35" t="str">
        <f>VLOOKUP(A2085,'Medical Examinations'!A2083:M4425,8,FALSE)</f>
        <v>No</v>
      </c>
      <c r="J2085" s="35" t="str">
        <f>VLOOKUP(A2085,'Medical Examinations'!A2083:M4425,9,FALSE)</f>
        <v>OVERWEIGHT</v>
      </c>
      <c r="K2085" s="35" t="str">
        <f>VLOOKUP(A2085,'Medical Examinations'!A2083:M4425,10,FALSE)</f>
        <v>DIABETES</v>
      </c>
      <c r="L2085" s="47">
        <f>VLOOKUP(A2085,'Hospitalisation Details'!A1084:M3426,12,FALSE)</f>
        <v>36024</v>
      </c>
      <c r="M2085" s="34">
        <f>VLOOKUP(A970,'Hospitalisation Details'!A968:M3310,6,FALSE)</f>
        <v>11436.74</v>
      </c>
      <c r="N2085" s="35" t="str">
        <f>VLOOKUP(A75,'Hospitalisation Details'!A73:M2415,7,FALSE)</f>
        <v>tier - 1</v>
      </c>
      <c r="O2085" s="35" t="str">
        <f>VLOOKUP(A87,'Hospitalisation Details'!A85:M2427,8,FALSE)</f>
        <v>tier - 2</v>
      </c>
      <c r="P2085" s="35" t="str">
        <f>VLOOKUP(A87,'Hospitalisation Details'!A85:M2427,9,FALSE)</f>
        <v>R1011</v>
      </c>
      <c r="Q2085" s="35">
        <f ca="1">VLOOKUP(A2085,'Hospitalisation Details'!A1084:M3426,13,FALSE)</f>
        <v>26</v>
      </c>
      <c r="R2085" s="32"/>
    </row>
    <row r="2086" spans="1:18" ht="15.75" x14ac:dyDescent="0.25">
      <c r="A2086" s="42" t="s">
        <v>273</v>
      </c>
      <c r="B2086" s="35" t="str">
        <f>VLOOKUP(A2086,'Customer Names'!A2083:D4418,3,FALSE)</f>
        <v>Dear</v>
      </c>
      <c r="C2086" s="35">
        <f>VLOOKUP(A2086,'Medical Examinations'!A2084:M4426,2,FALSE)</f>
        <v>30.59</v>
      </c>
      <c r="D2086" s="35">
        <f>VLOOKUP(A2086,'Medical Examinations'!A2084:M4426,3,FALSE)</f>
        <v>11.62</v>
      </c>
      <c r="E2086" s="35" t="str">
        <f>VLOOKUP(A2086,'Medical Examinations'!A2084:M4426,4,FALSE)</f>
        <v>No</v>
      </c>
      <c r="F2086" s="35" t="str">
        <f>VLOOKUP(A2086,'Medical Examinations'!A2084:M4426,5,FALSE)</f>
        <v>No</v>
      </c>
      <c r="G2086" s="35" t="str">
        <f>VLOOKUP(A2086,'Medical Examinations'!A2084:M4426,6,FALSE)</f>
        <v>No</v>
      </c>
      <c r="H2086" s="35">
        <f>VLOOKUP(A2086,'Medical Examinations'!$A$2:$M$2344,7,FALSE)</f>
        <v>0</v>
      </c>
      <c r="I2086" s="35" t="str">
        <f>VLOOKUP(A2086,'Medical Examinations'!A2084:M4426,8,FALSE)</f>
        <v>No</v>
      </c>
      <c r="J2086" s="35" t="str">
        <f>VLOOKUP(A2086,'Medical Examinations'!A2084:M4426,9,FALSE)</f>
        <v>OBESITY</v>
      </c>
      <c r="K2086" s="35" t="str">
        <f>VLOOKUP(A2086,'Medical Examinations'!A2084:M4426,10,FALSE)</f>
        <v>DIABETES</v>
      </c>
      <c r="L2086" s="47">
        <f>VLOOKUP(A2086,'Hospitalisation Details'!A1085:M3427,12,FALSE)</f>
        <v>37448</v>
      </c>
      <c r="M2086" s="34">
        <f>VLOOKUP(A971,'Hospitalisation Details'!A969:M3311,6,FALSE)</f>
        <v>11435.74</v>
      </c>
      <c r="N2086" s="35" t="str">
        <f>VLOOKUP(A76,'Hospitalisation Details'!A74:M2416,7,FALSE)</f>
        <v>tier - 1</v>
      </c>
      <c r="O2086" s="35" t="str">
        <f>VLOOKUP(A88,'Hospitalisation Details'!A86:M2428,8,FALSE)</f>
        <v>tier - 3</v>
      </c>
      <c r="P2086" s="35" t="str">
        <f>VLOOKUP(A88,'Hospitalisation Details'!A86:M2428,9,FALSE)</f>
        <v>R1016</v>
      </c>
      <c r="Q2086" s="35">
        <f ca="1">VLOOKUP(A2086,'Hospitalisation Details'!A1085:M3427,13,FALSE)</f>
        <v>22</v>
      </c>
      <c r="R2086" s="32"/>
    </row>
    <row r="2087" spans="1:18" ht="15.75" x14ac:dyDescent="0.25">
      <c r="A2087" s="43" t="s">
        <v>272</v>
      </c>
      <c r="B2087" s="35" t="str">
        <f>VLOOKUP(A2087,'Customer Names'!A2084:D4419,3,FALSE)</f>
        <v>Lederer</v>
      </c>
      <c r="C2087" s="35">
        <f>VLOOKUP(A2087,'Medical Examinations'!A2085:M4427,2,FALSE)</f>
        <v>22.6</v>
      </c>
      <c r="D2087" s="35">
        <f>VLOOKUP(A2087,'Medical Examinations'!A2085:M4427,3,FALSE)</f>
        <v>6.04</v>
      </c>
      <c r="E2087" s="35" t="str">
        <f>VLOOKUP(A2087,'Medical Examinations'!A2085:M4427,4,FALSE)</f>
        <v>No</v>
      </c>
      <c r="F2087" s="35" t="str">
        <f>VLOOKUP(A2087,'Medical Examinations'!A2085:M4427,5,FALSE)</f>
        <v>No</v>
      </c>
      <c r="G2087" s="35" t="str">
        <f>VLOOKUP(A2087,'Medical Examinations'!A2085:M4427,6,FALSE)</f>
        <v>No</v>
      </c>
      <c r="H2087" s="35">
        <f>VLOOKUP(A2087,'Medical Examinations'!$A$2:$M$2344,7,FALSE)</f>
        <v>1</v>
      </c>
      <c r="I2087" s="35" t="str">
        <f>VLOOKUP(A2087,'Medical Examinations'!A2085:M4427,8,FALSE)</f>
        <v>No</v>
      </c>
      <c r="J2087" s="35" t="str">
        <f>VLOOKUP(A2087,'Medical Examinations'!A2085:M4427,9,FALSE)</f>
        <v>NORMAL WEIGHT</v>
      </c>
      <c r="K2087" s="35" t="str">
        <f>VLOOKUP(A2087,'Medical Examinations'!A2085:M4427,10,FALSE)</f>
        <v>PREDIABETES</v>
      </c>
      <c r="L2087" s="47">
        <f>VLOOKUP(A2087,'Hospitalisation Details'!A1086:M3428,12,FALSE)</f>
        <v>36118</v>
      </c>
      <c r="M2087" s="34">
        <f>VLOOKUP(A972,'Hospitalisation Details'!A970:M3312,6,FALSE)</f>
        <v>11419.49</v>
      </c>
      <c r="N2087" s="35" t="str">
        <f>VLOOKUP(A77,'Hospitalisation Details'!A75:M2417,7,FALSE)</f>
        <v>tier - 1</v>
      </c>
      <c r="O2087" s="35" t="str">
        <f>VLOOKUP(A89,'Hospitalisation Details'!A87:M2429,8,FALSE)</f>
        <v>tier - 2</v>
      </c>
      <c r="P2087" s="35" t="str">
        <f>VLOOKUP(A89,'Hospitalisation Details'!A87:M2429,9,FALSE)</f>
        <v>R1011</v>
      </c>
      <c r="Q2087" s="35">
        <f ca="1">VLOOKUP(A2087,'Hospitalisation Details'!A1086:M3428,13,FALSE)</f>
        <v>26</v>
      </c>
      <c r="R2087" s="32"/>
    </row>
    <row r="2088" spans="1:18" ht="15.75" x14ac:dyDescent="0.25">
      <c r="A2088" s="42" t="s">
        <v>271</v>
      </c>
      <c r="B2088" s="35" t="str">
        <f>VLOOKUP(A2088,'Customer Names'!A2085:D4420,3,FALSE)</f>
        <v>Robson</v>
      </c>
      <c r="C2088" s="35">
        <f>VLOOKUP(A2088,'Medical Examinations'!A2086:M4428,2,FALSE)</f>
        <v>28.785</v>
      </c>
      <c r="D2088" s="35">
        <f>VLOOKUP(A2088,'Medical Examinations'!A2086:M4428,3,FALSE)</f>
        <v>8.82</v>
      </c>
      <c r="E2088" s="35" t="str">
        <f>VLOOKUP(A2088,'Medical Examinations'!A2086:M4428,4,FALSE)</f>
        <v>No</v>
      </c>
      <c r="F2088" s="35" t="str">
        <f>VLOOKUP(A2088,'Medical Examinations'!A2086:M4428,5,FALSE)</f>
        <v>No</v>
      </c>
      <c r="G2088" s="35" t="str">
        <f>VLOOKUP(A2088,'Medical Examinations'!A2086:M4428,6,FALSE)</f>
        <v>No</v>
      </c>
      <c r="H2088" s="35">
        <f>VLOOKUP(A2088,'Medical Examinations'!$A$2:$M$2344,7,FALSE)</f>
        <v>0</v>
      </c>
      <c r="I2088" s="35" t="str">
        <f>VLOOKUP(A2088,'Medical Examinations'!A2086:M4428,8,FALSE)</f>
        <v>No</v>
      </c>
      <c r="J2088" s="35" t="str">
        <f>VLOOKUP(A2088,'Medical Examinations'!A2086:M4428,9,FALSE)</f>
        <v>OVERWEIGHT</v>
      </c>
      <c r="K2088" s="35" t="str">
        <f>VLOOKUP(A2088,'Medical Examinations'!A2086:M4428,10,FALSE)</f>
        <v>DIABETES</v>
      </c>
      <c r="L2088" s="47">
        <f>VLOOKUP(A2088,'Hospitalisation Details'!A1087:M3429,12,FALSE)</f>
        <v>37466</v>
      </c>
      <c r="M2088" s="34">
        <f>VLOOKUP(A973,'Hospitalisation Details'!A971:M3313,6,FALSE)</f>
        <v>11412.02</v>
      </c>
      <c r="N2088" s="35" t="str">
        <f>VLOOKUP(A78,'Hospitalisation Details'!A76:M2418,7,FALSE)</f>
        <v>tier - 1</v>
      </c>
      <c r="O2088" s="35" t="str">
        <f>VLOOKUP(A90,'Hospitalisation Details'!A88:M2430,8,FALSE)</f>
        <v>tier - 3</v>
      </c>
      <c r="P2088" s="35" t="str">
        <f>VLOOKUP(A90,'Hospitalisation Details'!A88:M2430,9,FALSE)</f>
        <v>R1017</v>
      </c>
      <c r="Q2088" s="35">
        <f ca="1">VLOOKUP(A2088,'Hospitalisation Details'!A1087:M3429,13,FALSE)</f>
        <v>22</v>
      </c>
      <c r="R2088" s="32"/>
    </row>
    <row r="2089" spans="1:18" ht="15.75" x14ac:dyDescent="0.25">
      <c r="A2089" s="43" t="s">
        <v>270</v>
      </c>
      <c r="B2089" s="35" t="str">
        <f>VLOOKUP(A2089,'Customer Names'!A2086:D4421,3,FALSE)</f>
        <v>Galvan</v>
      </c>
      <c r="C2089" s="35">
        <f>VLOOKUP(A2089,'Medical Examinations'!A2087:M4429,2,FALSE)</f>
        <v>50.38</v>
      </c>
      <c r="D2089" s="35">
        <f>VLOOKUP(A2089,'Medical Examinations'!A2087:M4429,3,FALSE)</f>
        <v>5.8</v>
      </c>
      <c r="E2089" s="35" t="str">
        <f>VLOOKUP(A2089,'Medical Examinations'!A2087:M4429,4,FALSE)</f>
        <v>No</v>
      </c>
      <c r="F2089" s="35" t="str">
        <f>VLOOKUP(A2089,'Medical Examinations'!A2087:M4429,5,FALSE)</f>
        <v>No</v>
      </c>
      <c r="G2089" s="35" t="str">
        <f>VLOOKUP(A2089,'Medical Examinations'!A2087:M4429,6,FALSE)</f>
        <v>No</v>
      </c>
      <c r="H2089" s="35">
        <f>VLOOKUP(A2089,'Medical Examinations'!$A$2:$M$2344,7,FALSE)</f>
        <v>0</v>
      </c>
      <c r="I2089" s="35" t="str">
        <f>VLOOKUP(A2089,'Medical Examinations'!A2087:M4429,8,FALSE)</f>
        <v>No</v>
      </c>
      <c r="J2089" s="35" t="str">
        <f>VLOOKUP(A2089,'Medical Examinations'!A2087:M4429,9,FALSE)</f>
        <v>OBESITY</v>
      </c>
      <c r="K2089" s="35" t="str">
        <f>VLOOKUP(A2089,'Medical Examinations'!A2087:M4429,10,FALSE)</f>
        <v>PREDIABETES</v>
      </c>
      <c r="L2089" s="47">
        <f>VLOOKUP(A2089,'Hospitalisation Details'!A1088:M3430,12,FALSE)</f>
        <v>36485</v>
      </c>
      <c r="M2089" s="34">
        <f>VLOOKUP(A974,'Hospitalisation Details'!A972:M3314,6,FALSE)</f>
        <v>11411.69</v>
      </c>
      <c r="N2089" s="35" t="str">
        <f>VLOOKUP(A79,'Hospitalisation Details'!A77:M2419,7,FALSE)</f>
        <v>tier - 1</v>
      </c>
      <c r="O2089" s="35" t="str">
        <f>VLOOKUP(A91,'Hospitalisation Details'!A89:M2431,8,FALSE)</f>
        <v>tier - 2</v>
      </c>
      <c r="P2089" s="35" t="str">
        <f>VLOOKUP(A91,'Hospitalisation Details'!A89:M2431,9,FALSE)</f>
        <v>R1013</v>
      </c>
      <c r="Q2089" s="35">
        <f ca="1">VLOOKUP(A2089,'Hospitalisation Details'!A1088:M3430,13,FALSE)</f>
        <v>25</v>
      </c>
      <c r="R2089" s="32"/>
    </row>
    <row r="2090" spans="1:18" ht="15.75" x14ac:dyDescent="0.25">
      <c r="A2090" s="42" t="s">
        <v>269</v>
      </c>
      <c r="B2090" s="35" t="str">
        <f>VLOOKUP(A2090,'Customer Names'!A2087:D4422,3,FALSE)</f>
        <v>Walsh</v>
      </c>
      <c r="C2090" s="35">
        <f>VLOOKUP(A2090,'Medical Examinations'!A2088:M4430,2,FALSE)</f>
        <v>35.200000000000003</v>
      </c>
      <c r="D2090" s="35">
        <f>VLOOKUP(A2090,'Medical Examinations'!A2088:M4430,3,FALSE)</f>
        <v>4.28</v>
      </c>
      <c r="E2090" s="35" t="str">
        <f>VLOOKUP(A2090,'Medical Examinations'!A2088:M4430,4,FALSE)</f>
        <v>No</v>
      </c>
      <c r="F2090" s="35" t="str">
        <f>VLOOKUP(A2090,'Medical Examinations'!A2088:M4430,5,FALSE)</f>
        <v>No</v>
      </c>
      <c r="G2090" s="35" t="str">
        <f>VLOOKUP(A2090,'Medical Examinations'!A2088:M4430,6,FALSE)</f>
        <v>No</v>
      </c>
      <c r="H2090" s="35">
        <f>VLOOKUP(A2090,'Medical Examinations'!$A$2:$M$2344,7,FALSE)</f>
        <v>0</v>
      </c>
      <c r="I2090" s="35" t="str">
        <f>VLOOKUP(A2090,'Medical Examinations'!A2088:M4430,8,FALSE)</f>
        <v>No</v>
      </c>
      <c r="J2090" s="35" t="str">
        <f>VLOOKUP(A2090,'Medical Examinations'!A2088:M4430,9,FALSE)</f>
        <v>OBESITY</v>
      </c>
      <c r="K2090" s="35" t="str">
        <f>VLOOKUP(A2090,'Medical Examinations'!A2088:M4430,10,FALSE)</f>
        <v>NORMAL</v>
      </c>
      <c r="L2090" s="47">
        <f>VLOOKUP(A2090,'Hospitalisation Details'!A1089:M3431,12,FALSE)</f>
        <v>36476</v>
      </c>
      <c r="M2090" s="34">
        <f>VLOOKUP(A975,'Hospitalisation Details'!A973:M3315,6,FALSE)</f>
        <v>11396.9</v>
      </c>
      <c r="N2090" s="35" t="str">
        <f>VLOOKUP(A80,'Hospitalisation Details'!A78:M2420,7,FALSE)</f>
        <v>tier - 1</v>
      </c>
      <c r="O2090" s="35" t="str">
        <f>VLOOKUP(A92,'Hospitalisation Details'!A90:M2432,8,FALSE)</f>
        <v>tier - 2</v>
      </c>
      <c r="P2090" s="35" t="str">
        <f>VLOOKUP(A92,'Hospitalisation Details'!A90:M2432,9,FALSE)</f>
        <v>R1011</v>
      </c>
      <c r="Q2090" s="35">
        <f ca="1">VLOOKUP(A2090,'Hospitalisation Details'!A1089:M3431,13,FALSE)</f>
        <v>25</v>
      </c>
      <c r="R2090" s="32"/>
    </row>
    <row r="2091" spans="1:18" ht="15.75" x14ac:dyDescent="0.25">
      <c r="A2091" s="43" t="s">
        <v>268</v>
      </c>
      <c r="B2091" s="35" t="str">
        <f>VLOOKUP(A2091,'Customer Names'!A2088:D4423,3,FALSE)</f>
        <v>Teeuwen</v>
      </c>
      <c r="C2091" s="35">
        <f>VLOOKUP(A2091,'Medical Examinations'!A2089:M4431,2,FALSE)</f>
        <v>35.72</v>
      </c>
      <c r="D2091" s="35">
        <f>VLOOKUP(A2091,'Medical Examinations'!A2089:M4431,3,FALSE)</f>
        <v>5.5</v>
      </c>
      <c r="E2091" s="35" t="str">
        <f>VLOOKUP(A2091,'Medical Examinations'!A2089:M4431,4,FALSE)</f>
        <v>yes</v>
      </c>
      <c r="F2091" s="35" t="str">
        <f>VLOOKUP(A2091,'Medical Examinations'!A2089:M4431,5,FALSE)</f>
        <v>No</v>
      </c>
      <c r="G2091" s="35" t="str">
        <f>VLOOKUP(A2091,'Medical Examinations'!A2089:M4431,6,FALSE)</f>
        <v>No</v>
      </c>
      <c r="H2091" s="35">
        <f>VLOOKUP(A2091,'Medical Examinations'!$A$2:$M$2344,7,FALSE)</f>
        <v>0</v>
      </c>
      <c r="I2091" s="35" t="str">
        <f>VLOOKUP(A2091,'Medical Examinations'!A2089:M4431,8,FALSE)</f>
        <v>No</v>
      </c>
      <c r="J2091" s="35" t="str">
        <f>VLOOKUP(A2091,'Medical Examinations'!A2089:M4431,9,FALSE)</f>
        <v>OBESITY</v>
      </c>
      <c r="K2091" s="35" t="str">
        <f>VLOOKUP(A2091,'Medical Examinations'!A2089:M4431,10,FALSE)</f>
        <v>NORMAL</v>
      </c>
      <c r="L2091" s="47">
        <f>VLOOKUP(A2091,'Hospitalisation Details'!A1090:M3432,12,FALSE)</f>
        <v>37045</v>
      </c>
      <c r="M2091" s="34">
        <f>VLOOKUP(A976,'Hospitalisation Details'!A974:M3316,6,FALSE)</f>
        <v>11394.07</v>
      </c>
      <c r="N2091" s="35" t="str">
        <f>VLOOKUP(A81,'Hospitalisation Details'!A79:M2421,7,FALSE)</f>
        <v>tier - 1</v>
      </c>
      <c r="O2091" s="35" t="str">
        <f>VLOOKUP(A93,'Hospitalisation Details'!A91:M2433,8,FALSE)</f>
        <v>tier - 2</v>
      </c>
      <c r="P2091" s="35" t="str">
        <f>VLOOKUP(A93,'Hospitalisation Details'!A91:M2433,9,FALSE)</f>
        <v>R1013</v>
      </c>
      <c r="Q2091" s="35">
        <f ca="1">VLOOKUP(A2091,'Hospitalisation Details'!A1090:M3432,13,FALSE)</f>
        <v>23</v>
      </c>
      <c r="R2091" s="32"/>
    </row>
    <row r="2092" spans="1:18" ht="15.75" x14ac:dyDescent="0.25">
      <c r="A2092" s="42" t="s">
        <v>267</v>
      </c>
      <c r="B2092" s="35" t="str">
        <f>VLOOKUP(A2092,'Customer Names'!A2089:D4424,3,FALSE)</f>
        <v>List</v>
      </c>
      <c r="C2092" s="35">
        <f>VLOOKUP(A2092,'Medical Examinations'!A2090:M4432,2,FALSE)</f>
        <v>24.51</v>
      </c>
      <c r="D2092" s="35">
        <f>VLOOKUP(A2092,'Medical Examinations'!A2090:M4432,3,FALSE)</f>
        <v>4.6900000000000004</v>
      </c>
      <c r="E2092" s="35" t="str">
        <f>VLOOKUP(A2092,'Medical Examinations'!A2090:M4432,4,FALSE)</f>
        <v>No</v>
      </c>
      <c r="F2092" s="35" t="str">
        <f>VLOOKUP(A2092,'Medical Examinations'!A2090:M4432,5,FALSE)</f>
        <v>No</v>
      </c>
      <c r="G2092" s="35" t="str">
        <f>VLOOKUP(A2092,'Medical Examinations'!A2090:M4432,6,FALSE)</f>
        <v>No</v>
      </c>
      <c r="H2092" s="35">
        <f>VLOOKUP(A2092,'Medical Examinations'!$A$2:$M$2344,7,FALSE)</f>
        <v>0</v>
      </c>
      <c r="I2092" s="35" t="str">
        <f>VLOOKUP(A2092,'Medical Examinations'!A2090:M4432,8,FALSE)</f>
        <v>No</v>
      </c>
      <c r="J2092" s="35" t="str">
        <f>VLOOKUP(A2092,'Medical Examinations'!A2090:M4432,9,FALSE)</f>
        <v>NORMAL WEIGHT</v>
      </c>
      <c r="K2092" s="35" t="str">
        <f>VLOOKUP(A2092,'Medical Examinations'!A2090:M4432,10,FALSE)</f>
        <v>NORMAL</v>
      </c>
      <c r="L2092" s="47">
        <f>VLOOKUP(A2092,'Hospitalisation Details'!A1091:M3433,12,FALSE)</f>
        <v>36382</v>
      </c>
      <c r="M2092" s="34">
        <f>VLOOKUP(A977,'Hospitalisation Details'!A975:M3317,6,FALSE)</f>
        <v>11388.27</v>
      </c>
      <c r="N2092" s="35" t="str">
        <f>VLOOKUP(A82,'Hospitalisation Details'!A80:M2422,7,FALSE)</f>
        <v>tier - 1</v>
      </c>
      <c r="O2092" s="35" t="str">
        <f>VLOOKUP(A94,'Hospitalisation Details'!A92:M2434,8,FALSE)</f>
        <v>tier - 2</v>
      </c>
      <c r="P2092" s="35" t="str">
        <f>VLOOKUP(A94,'Hospitalisation Details'!A92:M2434,9,FALSE)</f>
        <v>R1013</v>
      </c>
      <c r="Q2092" s="35">
        <f ca="1">VLOOKUP(A2092,'Hospitalisation Details'!A1091:M3433,13,FALSE)</f>
        <v>25</v>
      </c>
      <c r="R2092" s="32"/>
    </row>
    <row r="2093" spans="1:18" ht="15.75" x14ac:dyDescent="0.25">
      <c r="A2093" s="43" t="s">
        <v>265</v>
      </c>
      <c r="B2093" s="35" t="str">
        <f>VLOOKUP(A2093,'Customer Names'!A2090:D4425,3,FALSE)</f>
        <v>Shafar</v>
      </c>
      <c r="C2093" s="35">
        <f>VLOOKUP(A2093,'Medical Examinations'!A2091:M4433,2,FALSE)</f>
        <v>23.844999999999999</v>
      </c>
      <c r="D2093" s="35">
        <f>VLOOKUP(A2093,'Medical Examinations'!A2091:M4433,3,FALSE)</f>
        <v>4.43</v>
      </c>
      <c r="E2093" s="35" t="str">
        <f>VLOOKUP(A2093,'Medical Examinations'!A2091:M4433,4,FALSE)</f>
        <v>No</v>
      </c>
      <c r="F2093" s="35" t="str">
        <f>VLOOKUP(A2093,'Medical Examinations'!A2091:M4433,5,FALSE)</f>
        <v>No</v>
      </c>
      <c r="G2093" s="35" t="str">
        <f>VLOOKUP(A2093,'Medical Examinations'!A2091:M4433,6,FALSE)</f>
        <v>No</v>
      </c>
      <c r="H2093" s="35">
        <f>VLOOKUP(A2093,'Medical Examinations'!$A$2:$M$2344,7,FALSE)</f>
        <v>0</v>
      </c>
      <c r="I2093" s="35" t="str">
        <f>VLOOKUP(A2093,'Medical Examinations'!A2091:M4433,8,FALSE)</f>
        <v>No</v>
      </c>
      <c r="J2093" s="35" t="str">
        <f>VLOOKUP(A2093,'Medical Examinations'!A2091:M4433,9,FALSE)</f>
        <v>NORMAL WEIGHT</v>
      </c>
      <c r="K2093" s="35" t="str">
        <f>VLOOKUP(A2093,'Medical Examinations'!A2091:M4433,10,FALSE)</f>
        <v>NORMAL</v>
      </c>
      <c r="L2093" s="47">
        <f>VLOOKUP(A2093,'Hospitalisation Details'!A1092:M3434,12,FALSE)</f>
        <v>36511</v>
      </c>
      <c r="M2093" s="34">
        <f>VLOOKUP(A978,'Hospitalisation Details'!A976:M3318,6,FALSE)</f>
        <v>11381.33</v>
      </c>
      <c r="N2093" s="35" t="str">
        <f>VLOOKUP(A83,'Hospitalisation Details'!A81:M2423,7,FALSE)</f>
        <v>tier - 1</v>
      </c>
      <c r="O2093" s="35" t="str">
        <f>VLOOKUP(A95,'Hospitalisation Details'!A93:M2435,8,FALSE)</f>
        <v>tier - 1</v>
      </c>
      <c r="P2093" s="35" t="str">
        <f>VLOOKUP(A95,'Hospitalisation Details'!A93:M2435,9,FALSE)</f>
        <v>R1024</v>
      </c>
      <c r="Q2093" s="35">
        <f ca="1">VLOOKUP(A2093,'Hospitalisation Details'!A1092:M3434,13,FALSE)</f>
        <v>25</v>
      </c>
      <c r="R2093" s="32"/>
    </row>
    <row r="2094" spans="1:18" ht="15.75" x14ac:dyDescent="0.25">
      <c r="A2094" s="42" t="s">
        <v>264</v>
      </c>
      <c r="B2094" s="35" t="str">
        <f>VLOOKUP(A2094,'Customer Names'!A2091:D4426,3,FALSE)</f>
        <v>Copenhaver</v>
      </c>
      <c r="C2094" s="35">
        <f>VLOOKUP(A2094,'Medical Examinations'!A2092:M4434,2,FALSE)</f>
        <v>15.68</v>
      </c>
      <c r="D2094" s="35">
        <f>VLOOKUP(A2094,'Medical Examinations'!A2092:M4434,3,FALSE)</f>
        <v>6.16</v>
      </c>
      <c r="E2094" s="35" t="str">
        <f>VLOOKUP(A2094,'Medical Examinations'!A2092:M4434,4,FALSE)</f>
        <v>yes</v>
      </c>
      <c r="F2094" s="35" t="str">
        <f>VLOOKUP(A2094,'Medical Examinations'!A2092:M4434,5,FALSE)</f>
        <v>No</v>
      </c>
      <c r="G2094" s="35" t="str">
        <f>VLOOKUP(A2094,'Medical Examinations'!A2092:M4434,6,FALSE)</f>
        <v>No</v>
      </c>
      <c r="H2094" s="35">
        <f>VLOOKUP(A2094,'Medical Examinations'!$A$2:$M$2344,7,FALSE)</f>
        <v>1</v>
      </c>
      <c r="I2094" s="35" t="str">
        <f>VLOOKUP(A2094,'Medical Examinations'!A2092:M4434,8,FALSE)</f>
        <v>No</v>
      </c>
      <c r="J2094" s="35" t="str">
        <f>VLOOKUP(A2094,'Medical Examinations'!A2092:M4434,9,FALSE)</f>
        <v>UNDERWEIGHT</v>
      </c>
      <c r="K2094" s="35" t="str">
        <f>VLOOKUP(A2094,'Medical Examinations'!A2092:M4434,10,FALSE)</f>
        <v>PREDIABETES</v>
      </c>
      <c r="L2094" s="47">
        <f>VLOOKUP(A2094,'Hospitalisation Details'!A1093:M3435,12,FALSE)</f>
        <v>32489</v>
      </c>
      <c r="M2094" s="34">
        <f>VLOOKUP(A979,'Hospitalisation Details'!A977:M3319,6,FALSE)</f>
        <v>11378.57</v>
      </c>
      <c r="N2094" s="35" t="str">
        <f>VLOOKUP(A84,'Hospitalisation Details'!A82:M2424,7,FALSE)</f>
        <v>tier - 1</v>
      </c>
      <c r="O2094" s="35" t="str">
        <f>VLOOKUP(A96,'Hospitalisation Details'!A94:M2436,8,FALSE)</f>
        <v>tier - 3</v>
      </c>
      <c r="P2094" s="35" t="str">
        <f>VLOOKUP(A96,'Hospitalisation Details'!A94:M2436,9,FALSE)</f>
        <v>R1011</v>
      </c>
      <c r="Q2094" s="35">
        <f ca="1">VLOOKUP(A2094,'Hospitalisation Details'!A1093:M3435,13,FALSE)</f>
        <v>36</v>
      </c>
      <c r="R2094" s="32"/>
    </row>
    <row r="2095" spans="1:18" ht="15.75" x14ac:dyDescent="0.25">
      <c r="A2095" s="43" t="s">
        <v>263</v>
      </c>
      <c r="B2095" s="35" t="str">
        <f>VLOOKUP(A2095,'Customer Names'!A2092:D4427,3,FALSE)</f>
        <v>Stump</v>
      </c>
      <c r="C2095" s="35">
        <f>VLOOKUP(A2095,'Medical Examinations'!A2093:M4435,2,FALSE)</f>
        <v>32.395000000000003</v>
      </c>
      <c r="D2095" s="35">
        <f>VLOOKUP(A2095,'Medical Examinations'!A2093:M4435,3,FALSE)</f>
        <v>6.66</v>
      </c>
      <c r="E2095" s="35" t="str">
        <f>VLOOKUP(A2095,'Medical Examinations'!A2093:M4435,4,FALSE)</f>
        <v>No</v>
      </c>
      <c r="F2095" s="35" t="str">
        <f>VLOOKUP(A2095,'Medical Examinations'!A2093:M4435,5,FALSE)</f>
        <v>No</v>
      </c>
      <c r="G2095" s="35" t="str">
        <f>VLOOKUP(A2095,'Medical Examinations'!A2093:M4435,6,FALSE)</f>
        <v>No</v>
      </c>
      <c r="H2095" s="35">
        <f>VLOOKUP(A2095,'Medical Examinations'!$A$2:$M$2344,7,FALSE)</f>
        <v>0</v>
      </c>
      <c r="I2095" s="35" t="str">
        <f>VLOOKUP(A2095,'Medical Examinations'!A2093:M4435,8,FALSE)</f>
        <v>No</v>
      </c>
      <c r="J2095" s="35" t="str">
        <f>VLOOKUP(A2095,'Medical Examinations'!A2093:M4435,9,FALSE)</f>
        <v>OBESITY</v>
      </c>
      <c r="K2095" s="35" t="str">
        <f>VLOOKUP(A2095,'Medical Examinations'!A2093:M4435,10,FALSE)</f>
        <v>DIABETES</v>
      </c>
      <c r="L2095" s="47">
        <f>VLOOKUP(A2095,'Hospitalisation Details'!A1094:M3436,12,FALSE)</f>
        <v>37565</v>
      </c>
      <c r="M2095" s="34">
        <f>VLOOKUP(A980,'Hospitalisation Details'!A978:M3320,6,FALSE)</f>
        <v>11369.39</v>
      </c>
      <c r="N2095" s="35" t="str">
        <f>VLOOKUP(A85,'Hospitalisation Details'!A83:M2425,7,FALSE)</f>
        <v>tier - 1</v>
      </c>
      <c r="O2095" s="35" t="str">
        <f>VLOOKUP(A97,'Hospitalisation Details'!A95:M2437,8,FALSE)</f>
        <v>tier - 3</v>
      </c>
      <c r="P2095" s="35" t="str">
        <f>VLOOKUP(A97,'Hospitalisation Details'!A95:M2437,9,FALSE)</f>
        <v>R1012</v>
      </c>
      <c r="Q2095" s="35">
        <f ca="1">VLOOKUP(A2095,'Hospitalisation Details'!A1094:M3436,13,FALSE)</f>
        <v>22</v>
      </c>
      <c r="R2095" s="32"/>
    </row>
    <row r="2096" spans="1:18" ht="15.75" x14ac:dyDescent="0.25">
      <c r="A2096" s="42" t="s">
        <v>262</v>
      </c>
      <c r="B2096" s="35" t="str">
        <f>VLOOKUP(A2096,'Customer Names'!A2093:D4428,3,FALSE)</f>
        <v>Wehrman</v>
      </c>
      <c r="C2096" s="35">
        <f>VLOOKUP(A2096,'Medical Examinations'!A2094:M4436,2,FALSE)</f>
        <v>23.655000000000001</v>
      </c>
      <c r="D2096" s="35">
        <f>VLOOKUP(A2096,'Medical Examinations'!A2094:M4436,3,FALSE)</f>
        <v>5.92</v>
      </c>
      <c r="E2096" s="35" t="str">
        <f>VLOOKUP(A2096,'Medical Examinations'!A2094:M4436,4,FALSE)</f>
        <v>No</v>
      </c>
      <c r="F2096" s="35" t="str">
        <f>VLOOKUP(A2096,'Medical Examinations'!A2094:M4436,5,FALSE)</f>
        <v>No</v>
      </c>
      <c r="G2096" s="35" t="str">
        <f>VLOOKUP(A2096,'Medical Examinations'!A2094:M4436,6,FALSE)</f>
        <v>No</v>
      </c>
      <c r="H2096" s="35">
        <f>VLOOKUP(A2096,'Medical Examinations'!$A$2:$M$2344,7,FALSE)</f>
        <v>1</v>
      </c>
      <c r="I2096" s="35" t="str">
        <f>VLOOKUP(A2096,'Medical Examinations'!A2094:M4436,8,FALSE)</f>
        <v>No</v>
      </c>
      <c r="J2096" s="35" t="str">
        <f>VLOOKUP(A2096,'Medical Examinations'!A2094:M4436,9,FALSE)</f>
        <v>NORMAL WEIGHT</v>
      </c>
      <c r="K2096" s="35" t="str">
        <f>VLOOKUP(A2096,'Medical Examinations'!A2094:M4436,10,FALSE)</f>
        <v>PREDIABETES</v>
      </c>
      <c r="L2096" s="47">
        <f>VLOOKUP(A2096,'Hospitalisation Details'!A1095:M3437,12,FALSE)</f>
        <v>36089</v>
      </c>
      <c r="M2096" s="34">
        <f>VLOOKUP(A981,'Hospitalisation Details'!A979:M3321,6,FALSE)</f>
        <v>11365.95</v>
      </c>
      <c r="N2096" s="35" t="str">
        <f>VLOOKUP(A86,'Hospitalisation Details'!A84:M2426,7,FALSE)</f>
        <v>tier - 1</v>
      </c>
      <c r="O2096" s="35" t="str">
        <f>VLOOKUP(A98,'Hospitalisation Details'!A96:M2438,8,FALSE)</f>
        <v>tier - 1</v>
      </c>
      <c r="P2096" s="35" t="str">
        <f>VLOOKUP(A98,'Hospitalisation Details'!A96:M2438,9,FALSE)</f>
        <v>R1011</v>
      </c>
      <c r="Q2096" s="35">
        <f ca="1">VLOOKUP(A2096,'Hospitalisation Details'!A1095:M3437,13,FALSE)</f>
        <v>26</v>
      </c>
      <c r="R2096" s="32"/>
    </row>
    <row r="2097" spans="1:18" ht="15.75" x14ac:dyDescent="0.25">
      <c r="A2097" s="43" t="s">
        <v>261</v>
      </c>
      <c r="B2097" s="35" t="str">
        <f>VLOOKUP(A2097,'Customer Names'!A2094:D4429,3,FALSE)</f>
        <v>Sischo</v>
      </c>
      <c r="C2097" s="35">
        <f>VLOOKUP(A2097,'Medical Examinations'!A2095:M4437,2,FALSE)</f>
        <v>28.4</v>
      </c>
      <c r="D2097" s="35">
        <f>VLOOKUP(A2097,'Medical Examinations'!A2095:M4437,3,FALSE)</f>
        <v>5.97</v>
      </c>
      <c r="E2097" s="35" t="str">
        <f>VLOOKUP(A2097,'Medical Examinations'!A2095:M4437,4,FALSE)</f>
        <v>No</v>
      </c>
      <c r="F2097" s="35" t="str">
        <f>VLOOKUP(A2097,'Medical Examinations'!A2095:M4437,5,FALSE)</f>
        <v>No</v>
      </c>
      <c r="G2097" s="35" t="str">
        <f>VLOOKUP(A2097,'Medical Examinations'!A2095:M4437,6,FALSE)</f>
        <v>Yes</v>
      </c>
      <c r="H2097" s="35">
        <f>VLOOKUP(A2097,'Medical Examinations'!$A$2:$M$2344,7,FALSE)</f>
        <v>1</v>
      </c>
      <c r="I2097" s="35" t="str">
        <f>VLOOKUP(A2097,'Medical Examinations'!A2095:M4437,8,FALSE)</f>
        <v>No</v>
      </c>
      <c r="J2097" s="35" t="str">
        <f>VLOOKUP(A2097,'Medical Examinations'!A2095:M4437,9,FALSE)</f>
        <v>OVERWEIGHT</v>
      </c>
      <c r="K2097" s="35" t="str">
        <f>VLOOKUP(A2097,'Medical Examinations'!A2095:M4437,10,FALSE)</f>
        <v>PREDIABETES</v>
      </c>
      <c r="L2097" s="47">
        <f>VLOOKUP(A2097,'Hospitalisation Details'!A1096:M3438,12,FALSE)</f>
        <v>37943</v>
      </c>
      <c r="M2097" s="34">
        <f>VLOOKUP(A982,'Hospitalisation Details'!A980:M3322,6,FALSE)</f>
        <v>11363.28</v>
      </c>
      <c r="N2097" s="35" t="str">
        <f>VLOOKUP(A87,'Hospitalisation Details'!A85:M2427,7,FALSE)</f>
        <v>tier - 1</v>
      </c>
      <c r="O2097" s="35" t="str">
        <f>VLOOKUP(A99,'Hospitalisation Details'!A97:M2439,8,FALSE)</f>
        <v>tier - 3</v>
      </c>
      <c r="P2097" s="35" t="str">
        <f>VLOOKUP(A99,'Hospitalisation Details'!A97:M2439,9,FALSE)</f>
        <v>R1012</v>
      </c>
      <c r="Q2097" s="35">
        <f ca="1">VLOOKUP(A2097,'Hospitalisation Details'!A1096:M3438,13,FALSE)</f>
        <v>21</v>
      </c>
      <c r="R2097" s="32"/>
    </row>
    <row r="2098" spans="1:18" ht="15.75" x14ac:dyDescent="0.25">
      <c r="A2098" s="42" t="s">
        <v>260</v>
      </c>
      <c r="B2098" s="35" t="str">
        <f>VLOOKUP(A2098,'Customer Names'!A2095:D4430,3,FALSE)</f>
        <v>Fonti</v>
      </c>
      <c r="C2098" s="35">
        <f>VLOOKUP(A2098,'Medical Examinations'!A2096:M4438,2,FALSE)</f>
        <v>35.42</v>
      </c>
      <c r="D2098" s="35">
        <f>VLOOKUP(A2098,'Medical Examinations'!A2096:M4438,3,FALSE)</f>
        <v>4.6399999999999997</v>
      </c>
      <c r="E2098" s="35" t="str">
        <f>VLOOKUP(A2098,'Medical Examinations'!A2096:M4438,4,FALSE)</f>
        <v>yes</v>
      </c>
      <c r="F2098" s="35" t="str">
        <f>VLOOKUP(A2098,'Medical Examinations'!A2096:M4438,5,FALSE)</f>
        <v>No</v>
      </c>
      <c r="G2098" s="35" t="str">
        <f>VLOOKUP(A2098,'Medical Examinations'!A2096:M4438,6,FALSE)</f>
        <v>No</v>
      </c>
      <c r="H2098" s="35">
        <f>VLOOKUP(A2098,'Medical Examinations'!$A$2:$M$2344,7,FALSE)</f>
        <v>0</v>
      </c>
      <c r="I2098" s="35" t="str">
        <f>VLOOKUP(A2098,'Medical Examinations'!A2096:M4438,8,FALSE)</f>
        <v>No</v>
      </c>
      <c r="J2098" s="35" t="str">
        <f>VLOOKUP(A2098,'Medical Examinations'!A2096:M4438,9,FALSE)</f>
        <v>OBESITY</v>
      </c>
      <c r="K2098" s="35" t="str">
        <f>VLOOKUP(A2098,'Medical Examinations'!A2096:M4438,10,FALSE)</f>
        <v>NORMAL</v>
      </c>
      <c r="L2098" s="47">
        <f>VLOOKUP(A2098,'Hospitalisation Details'!A1097:M3439,12,FALSE)</f>
        <v>35416</v>
      </c>
      <c r="M2098" s="34">
        <f>VLOOKUP(A983,'Hospitalisation Details'!A981:M3323,6,FALSE)</f>
        <v>11362.76</v>
      </c>
      <c r="N2098" s="35" t="str">
        <f>VLOOKUP(A88,'Hospitalisation Details'!A86:M2428,7,FALSE)</f>
        <v>tier - 1</v>
      </c>
      <c r="O2098" s="35" t="str">
        <f>VLOOKUP(A100,'Hospitalisation Details'!A98:M2440,8,FALSE)</f>
        <v>tier - 2</v>
      </c>
      <c r="P2098" s="35" t="str">
        <f>VLOOKUP(A100,'Hospitalisation Details'!A98:M2440,9,FALSE)</f>
        <v>R1013</v>
      </c>
      <c r="Q2098" s="35">
        <f ca="1">VLOOKUP(A2098,'Hospitalisation Details'!A1097:M3439,13,FALSE)</f>
        <v>28</v>
      </c>
      <c r="R2098" s="32"/>
    </row>
    <row r="2099" spans="1:18" ht="15.75" x14ac:dyDescent="0.25">
      <c r="A2099" s="43" t="s">
        <v>259</v>
      </c>
      <c r="B2099" s="35" t="str">
        <f>VLOOKUP(A2099,'Customer Names'!A2096:D4431,3,FALSE)</f>
        <v>Merlis</v>
      </c>
      <c r="C2099" s="35">
        <f>VLOOKUP(A2099,'Medical Examinations'!A2097:M4439,2,FALSE)</f>
        <v>26.18</v>
      </c>
      <c r="D2099" s="35">
        <f>VLOOKUP(A2099,'Medical Examinations'!A2097:M4439,3,FALSE)</f>
        <v>6.12</v>
      </c>
      <c r="E2099" s="35" t="str">
        <f>VLOOKUP(A2099,'Medical Examinations'!A2097:M4439,4,FALSE)</f>
        <v>No</v>
      </c>
      <c r="F2099" s="35" t="str">
        <f>VLOOKUP(A2099,'Medical Examinations'!A2097:M4439,5,FALSE)</f>
        <v>yes</v>
      </c>
      <c r="G2099" s="35" t="str">
        <f>VLOOKUP(A2099,'Medical Examinations'!A2097:M4439,6,FALSE)</f>
        <v>No</v>
      </c>
      <c r="H2099" s="35">
        <f>VLOOKUP(A2099,'Medical Examinations'!$A$2:$M$2344,7,FALSE)</f>
        <v>1</v>
      </c>
      <c r="I2099" s="35" t="str">
        <f>VLOOKUP(A2099,'Medical Examinations'!A2097:M4439,8,FALSE)</f>
        <v>No</v>
      </c>
      <c r="J2099" s="35" t="str">
        <f>VLOOKUP(A2099,'Medical Examinations'!A2097:M4439,9,FALSE)</f>
        <v>OVERWEIGHT</v>
      </c>
      <c r="K2099" s="35" t="str">
        <f>VLOOKUP(A2099,'Medical Examinations'!A2097:M4439,10,FALSE)</f>
        <v>PREDIABETES</v>
      </c>
      <c r="L2099" s="47">
        <f>VLOOKUP(A2099,'Hospitalisation Details'!A1098:M3440,12,FALSE)</f>
        <v>38236</v>
      </c>
      <c r="M2099" s="34">
        <f>VLOOKUP(A984,'Hospitalisation Details'!A982:M3324,6,FALSE)</f>
        <v>11356.66</v>
      </c>
      <c r="N2099" s="35" t="str">
        <f>VLOOKUP(A89,'Hospitalisation Details'!A87:M2429,7,FALSE)</f>
        <v>tier - 1</v>
      </c>
      <c r="O2099" s="35" t="str">
        <f>VLOOKUP(A101,'Hospitalisation Details'!A99:M2441,8,FALSE)</f>
        <v>tier - 3</v>
      </c>
      <c r="P2099" s="35" t="str">
        <f>VLOOKUP(A101,'Hospitalisation Details'!A99:M2441,9,FALSE)</f>
        <v>R1011</v>
      </c>
      <c r="Q2099" s="35">
        <f ca="1">VLOOKUP(A2099,'Hospitalisation Details'!A1098:M3440,13,FALSE)</f>
        <v>20</v>
      </c>
      <c r="R2099" s="32"/>
    </row>
    <row r="2100" spans="1:18" ht="15.75" x14ac:dyDescent="0.25">
      <c r="A2100" s="42" t="s">
        <v>258</v>
      </c>
      <c r="B2100" s="35" t="str">
        <f>VLOOKUP(A2100,'Customer Names'!A2097:D4432,3,FALSE)</f>
        <v>Hasegawa</v>
      </c>
      <c r="C2100" s="35">
        <f>VLOOKUP(A2100,'Medical Examinations'!A2098:M4440,2,FALSE)</f>
        <v>20.8</v>
      </c>
      <c r="D2100" s="35">
        <f>VLOOKUP(A2100,'Medical Examinations'!A2098:M4440,3,FALSE)</f>
        <v>4.87</v>
      </c>
      <c r="E2100" s="35" t="str">
        <f>VLOOKUP(A2100,'Medical Examinations'!A2098:M4440,4,FALSE)</f>
        <v>yes</v>
      </c>
      <c r="F2100" s="35" t="str">
        <f>VLOOKUP(A2100,'Medical Examinations'!A2098:M4440,5,FALSE)</f>
        <v>No</v>
      </c>
      <c r="G2100" s="35" t="str">
        <f>VLOOKUP(A2100,'Medical Examinations'!A2098:M4440,6,FALSE)</f>
        <v>No</v>
      </c>
      <c r="H2100" s="35">
        <f>VLOOKUP(A2100,'Medical Examinations'!$A$2:$M$2344,7,FALSE)</f>
        <v>0</v>
      </c>
      <c r="I2100" s="35" t="str">
        <f>VLOOKUP(A2100,'Medical Examinations'!A2098:M4440,8,FALSE)</f>
        <v>No</v>
      </c>
      <c r="J2100" s="35" t="str">
        <f>VLOOKUP(A2100,'Medical Examinations'!A2098:M4440,9,FALSE)</f>
        <v>NORMAL WEIGHT</v>
      </c>
      <c r="K2100" s="35" t="str">
        <f>VLOOKUP(A2100,'Medical Examinations'!A2098:M4440,10,FALSE)</f>
        <v>NORMAL</v>
      </c>
      <c r="L2100" s="47">
        <f>VLOOKUP(A2100,'Hospitalisation Details'!A1099:M3441,12,FALSE)</f>
        <v>35397</v>
      </c>
      <c r="M2100" s="34">
        <f>VLOOKUP(A985,'Hospitalisation Details'!A983:M3325,6,FALSE)</f>
        <v>11353.23</v>
      </c>
      <c r="N2100" s="35" t="str">
        <f>VLOOKUP(A90,'Hospitalisation Details'!A88:M2430,7,FALSE)</f>
        <v>tier - 1</v>
      </c>
      <c r="O2100" s="35" t="str">
        <f>VLOOKUP(A102,'Hospitalisation Details'!A100:M2442,8,FALSE)</f>
        <v>tier - 3</v>
      </c>
      <c r="P2100" s="35" t="str">
        <f>VLOOKUP(A102,'Hospitalisation Details'!A100:M2442,9,FALSE)</f>
        <v>R1011</v>
      </c>
      <c r="Q2100" s="35">
        <f ca="1">VLOOKUP(A2100,'Hospitalisation Details'!A1099:M3441,13,FALSE)</f>
        <v>28</v>
      </c>
      <c r="R2100" s="32"/>
    </row>
    <row r="2101" spans="1:18" ht="15.75" x14ac:dyDescent="0.25">
      <c r="A2101" s="43" t="s">
        <v>257</v>
      </c>
      <c r="B2101" s="35" t="str">
        <f>VLOOKUP(A2101,'Customer Names'!A2098:D4433,3,FALSE)</f>
        <v>Haselden</v>
      </c>
      <c r="C2101" s="35">
        <f>VLOOKUP(A2101,'Medical Examinations'!A2099:M4441,2,FALSE)</f>
        <v>15.82</v>
      </c>
      <c r="D2101" s="35">
        <f>VLOOKUP(A2101,'Medical Examinations'!A2099:M4441,3,FALSE)</f>
        <v>4.5999999999999996</v>
      </c>
      <c r="E2101" s="35" t="str">
        <f>VLOOKUP(A2101,'Medical Examinations'!A2099:M4441,4,FALSE)</f>
        <v>No</v>
      </c>
      <c r="F2101" s="35" t="str">
        <f>VLOOKUP(A2101,'Medical Examinations'!A2099:M4441,5,FALSE)</f>
        <v>No</v>
      </c>
      <c r="G2101" s="35" t="str">
        <f>VLOOKUP(A2101,'Medical Examinations'!A2099:M4441,6,FALSE)</f>
        <v>No</v>
      </c>
      <c r="H2101" s="35">
        <f>VLOOKUP(A2101,'Medical Examinations'!$A$2:$M$2344,7,FALSE)</f>
        <v>0</v>
      </c>
      <c r="I2101" s="35" t="str">
        <f>VLOOKUP(A2101,'Medical Examinations'!A2099:M4441,8,FALSE)</f>
        <v>No</v>
      </c>
      <c r="J2101" s="35" t="str">
        <f>VLOOKUP(A2101,'Medical Examinations'!A2099:M4441,9,FALSE)</f>
        <v>UNDERWEIGHT</v>
      </c>
      <c r="K2101" s="35" t="str">
        <f>VLOOKUP(A2101,'Medical Examinations'!A2099:M4441,10,FALSE)</f>
        <v>NORMAL</v>
      </c>
      <c r="L2101" s="47">
        <f>VLOOKUP(A2101,'Hospitalisation Details'!A1100:M3442,12,FALSE)</f>
        <v>32786</v>
      </c>
      <c r="M2101" s="34">
        <f>VLOOKUP(A986,'Hospitalisation Details'!A984:M3326,6,FALSE)</f>
        <v>11345.52</v>
      </c>
      <c r="N2101" s="35" t="str">
        <f>VLOOKUP(A91,'Hospitalisation Details'!A89:M2431,7,FALSE)</f>
        <v>tier - 1</v>
      </c>
      <c r="O2101" s="35" t="str">
        <f>VLOOKUP(A4,'Hospitalisation Details'!A2:M2344,8,FALSE)</f>
        <v>tier - 3</v>
      </c>
      <c r="P2101" s="35" t="str">
        <f>VLOOKUP(A4,'Hospitalisation Details'!A2:M2344,9,FALSE)</f>
        <v>R1013</v>
      </c>
      <c r="Q2101" s="35">
        <f ca="1">VLOOKUP(A2101,'Hospitalisation Details'!A1100:M3442,13,FALSE)</f>
        <v>35</v>
      </c>
      <c r="R2101" s="32"/>
    </row>
    <row r="2102" spans="1:18" ht="15.75" x14ac:dyDescent="0.25">
      <c r="A2102" s="42" t="s">
        <v>256</v>
      </c>
      <c r="B2102" s="35" t="str">
        <f>VLOOKUP(A2102,'Customer Names'!A2099:D4434,3,FALSE)</f>
        <v>Simonson</v>
      </c>
      <c r="C2102" s="35">
        <f>VLOOKUP(A2102,'Medical Examinations'!A2100:M4442,2,FALSE)</f>
        <v>17.670000000000002</v>
      </c>
      <c r="D2102" s="35">
        <f>VLOOKUP(A2102,'Medical Examinations'!A2100:M4442,3,FALSE)</f>
        <v>4.78</v>
      </c>
      <c r="E2102" s="35" t="str">
        <f>VLOOKUP(A2102,'Medical Examinations'!A2100:M4442,4,FALSE)</f>
        <v>No</v>
      </c>
      <c r="F2102" s="35" t="str">
        <f>VLOOKUP(A2102,'Medical Examinations'!A2100:M4442,5,FALSE)</f>
        <v>No</v>
      </c>
      <c r="G2102" s="35" t="str">
        <f>VLOOKUP(A2102,'Medical Examinations'!A2100:M4442,6,FALSE)</f>
        <v>No</v>
      </c>
      <c r="H2102" s="35">
        <f>VLOOKUP(A2102,'Medical Examinations'!$A$2:$M$2344,7,FALSE)</f>
        <v>0</v>
      </c>
      <c r="I2102" s="35" t="str">
        <f>VLOOKUP(A2102,'Medical Examinations'!A2100:M4442,8,FALSE)</f>
        <v>No</v>
      </c>
      <c r="J2102" s="35" t="str">
        <f>VLOOKUP(A2102,'Medical Examinations'!A2100:M4442,9,FALSE)</f>
        <v>UNDERWEIGHT</v>
      </c>
      <c r="K2102" s="35" t="str">
        <f>VLOOKUP(A2102,'Medical Examinations'!A2100:M4442,10,FALSE)</f>
        <v>NORMAL</v>
      </c>
      <c r="L2102" s="47">
        <f>VLOOKUP(A2102,'Hospitalisation Details'!A1101:M3443,12,FALSE)</f>
        <v>33405</v>
      </c>
      <c r="M2102" s="34">
        <f>VLOOKUP(A987,'Hospitalisation Details'!A985:M3327,6,FALSE)</f>
        <v>11344.32</v>
      </c>
      <c r="N2102" s="35" t="str">
        <f>VLOOKUP(A92,'Hospitalisation Details'!A90:M2432,7,FALSE)</f>
        <v>tier - 1</v>
      </c>
      <c r="O2102" s="35" t="str">
        <f>VLOOKUP(A5,'Hospitalisation Details'!A3:M2345,8,FALSE)</f>
        <v>tier - 3</v>
      </c>
      <c r="P2102" s="35" t="str">
        <f>VLOOKUP(A5,'Hospitalisation Details'!A3:M2345,9,FALSE)</f>
        <v>R1013</v>
      </c>
      <c r="Q2102" s="35">
        <f ca="1">VLOOKUP(A2102,'Hospitalisation Details'!A1101:M3443,13,FALSE)</f>
        <v>33</v>
      </c>
      <c r="R2102" s="32"/>
    </row>
    <row r="2103" spans="1:18" ht="15.75" x14ac:dyDescent="0.25">
      <c r="A2103" s="43" t="s">
        <v>255</v>
      </c>
      <c r="B2103" s="35" t="str">
        <f>VLOOKUP(A2103,'Customer Names'!A2100:D4435,3,FALSE)</f>
        <v>Montag</v>
      </c>
      <c r="C2103" s="35">
        <f>VLOOKUP(A2103,'Medical Examinations'!A2101:M4443,2,FALSE)</f>
        <v>31.92</v>
      </c>
      <c r="D2103" s="35">
        <f>VLOOKUP(A2103,'Medical Examinations'!A2101:M4443,3,FALSE)</f>
        <v>11.05</v>
      </c>
      <c r="E2103" s="35" t="str">
        <f>VLOOKUP(A2103,'Medical Examinations'!A2101:M4443,4,FALSE)</f>
        <v>No</v>
      </c>
      <c r="F2103" s="35" t="str">
        <f>VLOOKUP(A2103,'Medical Examinations'!A2101:M4443,5,FALSE)</f>
        <v>No</v>
      </c>
      <c r="G2103" s="35" t="str">
        <f>VLOOKUP(A2103,'Medical Examinations'!A2101:M4443,6,FALSE)</f>
        <v>No</v>
      </c>
      <c r="H2103" s="35">
        <f>VLOOKUP(A2103,'Medical Examinations'!$A$2:$M$2344,7,FALSE)</f>
        <v>0</v>
      </c>
      <c r="I2103" s="35" t="str">
        <f>VLOOKUP(A2103,'Medical Examinations'!A2101:M4443,8,FALSE)</f>
        <v>No</v>
      </c>
      <c r="J2103" s="35" t="str">
        <f>VLOOKUP(A2103,'Medical Examinations'!A2101:M4443,9,FALSE)</f>
        <v>OBESITY</v>
      </c>
      <c r="K2103" s="35" t="str">
        <f>VLOOKUP(A2103,'Medical Examinations'!A2101:M4443,10,FALSE)</f>
        <v>DIABETES</v>
      </c>
      <c r="L2103" s="47">
        <f>VLOOKUP(A2103,'Hospitalisation Details'!A1102:M3444,12,FALSE)</f>
        <v>37572</v>
      </c>
      <c r="M2103" s="34">
        <f>VLOOKUP(A988,'Hospitalisation Details'!A986:M3328,6,FALSE)</f>
        <v>11326.71</v>
      </c>
      <c r="N2103" s="35" t="str">
        <f>VLOOKUP(A93,'Hospitalisation Details'!A91:M2433,7,FALSE)</f>
        <v>tier - 1</v>
      </c>
      <c r="O2103" s="35" t="str">
        <f>VLOOKUP(A6,'Hospitalisation Details'!A4:M2346,8,FALSE)</f>
        <v>tier - 1</v>
      </c>
      <c r="P2103" s="35" t="str">
        <f>VLOOKUP(A6,'Hospitalisation Details'!A4:M2346,9,FALSE)</f>
        <v>R1012</v>
      </c>
      <c r="Q2103" s="35">
        <f ca="1">VLOOKUP(A2103,'Hospitalisation Details'!A1102:M3444,13,FALSE)</f>
        <v>22</v>
      </c>
      <c r="R2103" s="32"/>
    </row>
    <row r="2104" spans="1:18" ht="15.75" x14ac:dyDescent="0.25">
      <c r="A2104" s="42" t="s">
        <v>254</v>
      </c>
      <c r="B2104" s="35" t="str">
        <f>VLOOKUP(A2104,'Customer Names'!A2101:D4436,3,FALSE)</f>
        <v>Deroian</v>
      </c>
      <c r="C2104" s="35">
        <f>VLOOKUP(A2104,'Medical Examinations'!A2102:M4444,2,FALSE)</f>
        <v>28.975000000000001</v>
      </c>
      <c r="D2104" s="35">
        <f>VLOOKUP(A2104,'Medical Examinations'!A2102:M4444,3,FALSE)</f>
        <v>7.62</v>
      </c>
      <c r="E2104" s="35" t="str">
        <f>VLOOKUP(A2104,'Medical Examinations'!A2102:M4444,4,FALSE)</f>
        <v>No</v>
      </c>
      <c r="F2104" s="35" t="str">
        <f>VLOOKUP(A2104,'Medical Examinations'!A2102:M4444,5,FALSE)</f>
        <v>No</v>
      </c>
      <c r="G2104" s="35" t="str">
        <f>VLOOKUP(A2104,'Medical Examinations'!A2102:M4444,6,FALSE)</f>
        <v>No</v>
      </c>
      <c r="H2104" s="35">
        <f>VLOOKUP(A2104,'Medical Examinations'!$A$2:$M$2344,7,FALSE)</f>
        <v>0</v>
      </c>
      <c r="I2104" s="35" t="str">
        <f>VLOOKUP(A2104,'Medical Examinations'!A2102:M4444,8,FALSE)</f>
        <v>No</v>
      </c>
      <c r="J2104" s="35" t="str">
        <f>VLOOKUP(A2104,'Medical Examinations'!A2102:M4444,9,FALSE)</f>
        <v>OVERWEIGHT</v>
      </c>
      <c r="K2104" s="35" t="str">
        <f>VLOOKUP(A2104,'Medical Examinations'!A2102:M4444,10,FALSE)</f>
        <v>DIABETES</v>
      </c>
      <c r="L2104" s="47">
        <f>VLOOKUP(A2104,'Hospitalisation Details'!A1103:M3445,12,FALSE)</f>
        <v>37452</v>
      </c>
      <c r="M2104" s="34">
        <f>VLOOKUP(A989,'Hospitalisation Details'!A987:M3329,6,FALSE)</f>
        <v>11321.49</v>
      </c>
      <c r="N2104" s="35" t="str">
        <f>VLOOKUP(A94,'Hospitalisation Details'!A92:M2434,7,FALSE)</f>
        <v>tier - 1</v>
      </c>
      <c r="O2104" s="35" t="str">
        <f>VLOOKUP(A7,'Hospitalisation Details'!A5:M2347,8,FALSE)</f>
        <v>tier - 3</v>
      </c>
      <c r="P2104" s="35" t="str">
        <f>VLOOKUP(A7,'Hospitalisation Details'!A5:M2347,9,FALSE)</f>
        <v>R1024</v>
      </c>
      <c r="Q2104" s="35">
        <f ca="1">VLOOKUP(A2104,'Hospitalisation Details'!A1103:M3445,13,FALSE)</f>
        <v>22</v>
      </c>
      <c r="R2104" s="32"/>
    </row>
    <row r="2105" spans="1:18" ht="15.75" x14ac:dyDescent="0.25">
      <c r="A2105" s="43" t="s">
        <v>253</v>
      </c>
      <c r="B2105" s="35" t="str">
        <f>VLOOKUP(A2105,'Customer Names'!A2102:D4437,3,FALSE)</f>
        <v>Goetz</v>
      </c>
      <c r="C2105" s="35">
        <f>VLOOKUP(A2105,'Medical Examinations'!A2103:M4445,2,FALSE)</f>
        <v>31.73</v>
      </c>
      <c r="D2105" s="35">
        <f>VLOOKUP(A2105,'Medical Examinations'!A2103:M4445,3,FALSE)</f>
        <v>4.78</v>
      </c>
      <c r="E2105" s="35" t="str">
        <f>VLOOKUP(A2105,'Medical Examinations'!A2103:M4445,4,FALSE)</f>
        <v>yes</v>
      </c>
      <c r="F2105" s="35" t="str">
        <f>VLOOKUP(A2105,'Medical Examinations'!A2103:M4445,5,FALSE)</f>
        <v>yes</v>
      </c>
      <c r="G2105" s="35" t="str">
        <f>VLOOKUP(A2105,'Medical Examinations'!A2103:M4445,6,FALSE)</f>
        <v>No</v>
      </c>
      <c r="H2105" s="35">
        <f>VLOOKUP(A2105,'Medical Examinations'!$A$2:$M$2344,7,FALSE)</f>
        <v>2</v>
      </c>
      <c r="I2105" s="35" t="str">
        <f>VLOOKUP(A2105,'Medical Examinations'!A2103:M4445,8,FALSE)</f>
        <v>No</v>
      </c>
      <c r="J2105" s="35" t="str">
        <f>VLOOKUP(A2105,'Medical Examinations'!A2103:M4445,9,FALSE)</f>
        <v>OBESITY</v>
      </c>
      <c r="K2105" s="35" t="str">
        <f>VLOOKUP(A2105,'Medical Examinations'!A2103:M4445,10,FALSE)</f>
        <v>NORMAL</v>
      </c>
      <c r="L2105" s="47">
        <f>VLOOKUP(A2105,'Hospitalisation Details'!A1104:M3446,12,FALSE)</f>
        <v>36871</v>
      </c>
      <c r="M2105" s="34">
        <f>VLOOKUP(A990,'Hospitalisation Details'!A988:M3330,6,FALSE)</f>
        <v>11319.12</v>
      </c>
      <c r="N2105" s="35" t="str">
        <f>VLOOKUP(A95,'Hospitalisation Details'!A93:M2435,7,FALSE)</f>
        <v>tier - 1</v>
      </c>
      <c r="O2105" s="35" t="str">
        <f>VLOOKUP(A8,'Hospitalisation Details'!A6:M2348,8,FALSE)</f>
        <v>tier - 2</v>
      </c>
      <c r="P2105" s="35" t="str">
        <f>VLOOKUP(A8,'Hospitalisation Details'!A6:M2348,9,FALSE)</f>
        <v>R1012</v>
      </c>
      <c r="Q2105" s="35">
        <f ca="1">VLOOKUP(A2105,'Hospitalisation Details'!A1104:M3446,13,FALSE)</f>
        <v>24</v>
      </c>
      <c r="R2105" s="32"/>
    </row>
    <row r="2106" spans="1:18" ht="15.75" x14ac:dyDescent="0.25">
      <c r="A2106" s="42" t="s">
        <v>252</v>
      </c>
      <c r="B2106" s="35" t="str">
        <f>VLOOKUP(A2106,'Customer Names'!A2103:D4438,3,FALSE)</f>
        <v>Brady</v>
      </c>
      <c r="C2106" s="35">
        <f>VLOOKUP(A2106,'Medical Examinations'!A2104:M4446,2,FALSE)</f>
        <v>28.88</v>
      </c>
      <c r="D2106" s="35">
        <f>VLOOKUP(A2106,'Medical Examinations'!A2104:M4446,3,FALSE)</f>
        <v>6.09</v>
      </c>
      <c r="E2106" s="35" t="str">
        <f>VLOOKUP(A2106,'Medical Examinations'!A2104:M4446,4,FALSE)</f>
        <v>yes</v>
      </c>
      <c r="F2106" s="35" t="str">
        <f>VLOOKUP(A2106,'Medical Examinations'!A2104:M4446,5,FALSE)</f>
        <v>yes</v>
      </c>
      <c r="G2106" s="35" t="str">
        <f>VLOOKUP(A2106,'Medical Examinations'!A2104:M4446,6,FALSE)</f>
        <v>No</v>
      </c>
      <c r="H2106" s="35">
        <f>VLOOKUP(A2106,'Medical Examinations'!$A$2:$M$2344,7,FALSE)</f>
        <v>2</v>
      </c>
      <c r="I2106" s="35" t="str">
        <f>VLOOKUP(A2106,'Medical Examinations'!A2104:M4446,8,FALSE)</f>
        <v>No</v>
      </c>
      <c r="J2106" s="35" t="str">
        <f>VLOOKUP(A2106,'Medical Examinations'!A2104:M4446,9,FALSE)</f>
        <v>OVERWEIGHT</v>
      </c>
      <c r="K2106" s="35" t="str">
        <f>VLOOKUP(A2106,'Medical Examinations'!A2104:M4446,10,FALSE)</f>
        <v>PREDIABETES</v>
      </c>
      <c r="L2106" s="47">
        <f>VLOOKUP(A2106,'Hospitalisation Details'!A1105:M3447,12,FALSE)</f>
        <v>36707</v>
      </c>
      <c r="M2106" s="34">
        <f>VLOOKUP(A991,'Hospitalisation Details'!A989:M3331,6,FALSE)</f>
        <v>11318.57</v>
      </c>
      <c r="N2106" s="35" t="str">
        <f>VLOOKUP(A96,'Hospitalisation Details'!A94:M2436,7,FALSE)</f>
        <v>tier - 1</v>
      </c>
      <c r="O2106" s="35" t="str">
        <f>VLOOKUP(A9,'Hospitalisation Details'!A7:M2349,8,FALSE)</f>
        <v>tier - 3</v>
      </c>
      <c r="P2106" s="35" t="str">
        <f>VLOOKUP(A9,'Hospitalisation Details'!A7:M2349,9,FALSE)</f>
        <v>R1011</v>
      </c>
      <c r="Q2106" s="35">
        <f ca="1">VLOOKUP(A2106,'Hospitalisation Details'!A1105:M3447,13,FALSE)</f>
        <v>24</v>
      </c>
      <c r="R2106" s="32"/>
    </row>
    <row r="2107" spans="1:18" ht="15.75" x14ac:dyDescent="0.25">
      <c r="A2107" s="43" t="s">
        <v>251</v>
      </c>
      <c r="B2107" s="35" t="str">
        <f>VLOOKUP(A2107,'Customer Names'!A2104:D4439,3,FALSE)</f>
        <v>Moran</v>
      </c>
      <c r="C2107" s="35">
        <f>VLOOKUP(A2107,'Medical Examinations'!A2105:M4447,2,FALSE)</f>
        <v>25.555</v>
      </c>
      <c r="D2107" s="35">
        <f>VLOOKUP(A2107,'Medical Examinations'!A2105:M4447,3,FALSE)</f>
        <v>5.1100000000000003</v>
      </c>
      <c r="E2107" s="35" t="str">
        <f>VLOOKUP(A2107,'Medical Examinations'!A2105:M4447,4,FALSE)</f>
        <v>No</v>
      </c>
      <c r="F2107" s="35" t="str">
        <f>VLOOKUP(A2107,'Medical Examinations'!A2105:M4447,5,FALSE)</f>
        <v>No</v>
      </c>
      <c r="G2107" s="35" t="str">
        <f>VLOOKUP(A2107,'Medical Examinations'!A2105:M4447,6,FALSE)</f>
        <v>Yes</v>
      </c>
      <c r="H2107" s="35">
        <f>VLOOKUP(A2107,'Medical Examinations'!$A$2:$M$2344,7,FALSE)</f>
        <v>1</v>
      </c>
      <c r="I2107" s="35" t="str">
        <f>VLOOKUP(A2107,'Medical Examinations'!A2105:M4447,8,FALSE)</f>
        <v>No</v>
      </c>
      <c r="J2107" s="35" t="str">
        <f>VLOOKUP(A2107,'Medical Examinations'!A2105:M4447,9,FALSE)</f>
        <v>OVERWEIGHT</v>
      </c>
      <c r="K2107" s="35" t="str">
        <f>VLOOKUP(A2107,'Medical Examinations'!A2105:M4447,10,FALSE)</f>
        <v>NORMAL</v>
      </c>
      <c r="L2107" s="47">
        <f>VLOOKUP(A2107,'Hospitalisation Details'!A1106:M3448,12,FALSE)</f>
        <v>37965</v>
      </c>
      <c r="M2107" s="34">
        <f>VLOOKUP(A992,'Hospitalisation Details'!A990:M3332,6,FALSE)</f>
        <v>11312.33</v>
      </c>
      <c r="N2107" s="35" t="str">
        <f>VLOOKUP(A97,'Hospitalisation Details'!A95:M2437,7,FALSE)</f>
        <v>tier - 1</v>
      </c>
      <c r="O2107" s="35" t="str">
        <f>VLOOKUP(A10,'Hospitalisation Details'!A8:M2350,8,FALSE)</f>
        <v>tier - 3</v>
      </c>
      <c r="P2107" s="35" t="str">
        <f>VLOOKUP(A10,'Hospitalisation Details'!A8:M2350,9,FALSE)</f>
        <v>R1011</v>
      </c>
      <c r="Q2107" s="35">
        <f ca="1">VLOOKUP(A2107,'Hospitalisation Details'!A1106:M3448,13,FALSE)</f>
        <v>21</v>
      </c>
      <c r="R2107" s="32"/>
    </row>
    <row r="2108" spans="1:18" ht="15.75" x14ac:dyDescent="0.25">
      <c r="A2108" s="42" t="s">
        <v>250</v>
      </c>
      <c r="B2108" s="35" t="str">
        <f>VLOOKUP(A2108,'Customer Names'!A2105:D4440,3,FALSE)</f>
        <v>Strickler</v>
      </c>
      <c r="C2108" s="35">
        <f>VLOOKUP(A2108,'Medical Examinations'!A2106:M4448,2,FALSE)</f>
        <v>37.29</v>
      </c>
      <c r="D2108" s="35">
        <f>VLOOKUP(A2108,'Medical Examinations'!A2106:M4448,3,FALSE)</f>
        <v>4.46</v>
      </c>
      <c r="E2108" s="35" t="str">
        <f>VLOOKUP(A2108,'Medical Examinations'!A2106:M4448,4,FALSE)</f>
        <v>No</v>
      </c>
      <c r="F2108" s="35" t="str">
        <f>VLOOKUP(A2108,'Medical Examinations'!A2106:M4448,5,FALSE)</f>
        <v>yes</v>
      </c>
      <c r="G2108" s="35" t="str">
        <f>VLOOKUP(A2108,'Medical Examinations'!A2106:M4448,6,FALSE)</f>
        <v>No</v>
      </c>
      <c r="H2108" s="35">
        <f>VLOOKUP(A2108,'Medical Examinations'!$A$2:$M$2344,7,FALSE)</f>
        <v>1</v>
      </c>
      <c r="I2108" s="35" t="str">
        <f>VLOOKUP(A2108,'Medical Examinations'!A2106:M4448,8,FALSE)</f>
        <v>No</v>
      </c>
      <c r="J2108" s="35" t="str">
        <f>VLOOKUP(A2108,'Medical Examinations'!A2106:M4448,9,FALSE)</f>
        <v>OBESITY</v>
      </c>
      <c r="K2108" s="35" t="str">
        <f>VLOOKUP(A2108,'Medical Examinations'!A2106:M4448,10,FALSE)</f>
        <v>NORMAL</v>
      </c>
      <c r="L2108" s="47">
        <f>VLOOKUP(A2108,'Hospitalisation Details'!A1107:M3449,12,FALSE)</f>
        <v>38333</v>
      </c>
      <c r="M2108" s="34">
        <f>VLOOKUP(A993,'Hospitalisation Details'!A991:M3333,6,FALSE)</f>
        <v>11305.93</v>
      </c>
      <c r="N2108" s="35" t="str">
        <f>VLOOKUP(A98,'Hospitalisation Details'!A96:M2438,7,FALSE)</f>
        <v>tier - 1</v>
      </c>
      <c r="O2108" s="35" t="str">
        <f>VLOOKUP(A11,'Hospitalisation Details'!A9:M2351,8,FALSE)</f>
        <v>tier - 2</v>
      </c>
      <c r="P2108" s="35" t="str">
        <f>VLOOKUP(A11,'Hospitalisation Details'!A9:M2351,9,FALSE)</f>
        <v>R1013</v>
      </c>
      <c r="Q2108" s="35">
        <f ca="1">VLOOKUP(A2108,'Hospitalisation Details'!A1107:M3449,13,FALSE)</f>
        <v>20</v>
      </c>
      <c r="R2108" s="32"/>
    </row>
    <row r="2109" spans="1:18" ht="15.75" x14ac:dyDescent="0.25">
      <c r="A2109" s="43" t="s">
        <v>249</v>
      </c>
      <c r="B2109" s="35" t="str">
        <f>VLOOKUP(A2109,'Customer Names'!A2106:D4441,3,FALSE)</f>
        <v>Simone</v>
      </c>
      <c r="C2109" s="35">
        <f>VLOOKUP(A2109,'Medical Examinations'!A2107:M4449,2,FALSE)</f>
        <v>40.28</v>
      </c>
      <c r="D2109" s="35">
        <f>VLOOKUP(A2109,'Medical Examinations'!A2107:M4449,3,FALSE)</f>
        <v>6.11</v>
      </c>
      <c r="E2109" s="35" t="str">
        <f>VLOOKUP(A2109,'Medical Examinations'!A2107:M4449,4,FALSE)</f>
        <v>No</v>
      </c>
      <c r="F2109" s="35" t="str">
        <f>VLOOKUP(A2109,'Medical Examinations'!A2107:M4449,5,FALSE)</f>
        <v>yes</v>
      </c>
      <c r="G2109" s="35" t="str">
        <f>VLOOKUP(A2109,'Medical Examinations'!A2107:M4449,6,FALSE)</f>
        <v>No</v>
      </c>
      <c r="H2109" s="35">
        <f>VLOOKUP(A2109,'Medical Examinations'!$A$2:$M$2344,7,FALSE)</f>
        <v>1</v>
      </c>
      <c r="I2109" s="35" t="str">
        <f>VLOOKUP(A2109,'Medical Examinations'!A2107:M4449,8,FALSE)</f>
        <v>No</v>
      </c>
      <c r="J2109" s="35" t="str">
        <f>VLOOKUP(A2109,'Medical Examinations'!A2107:M4449,9,FALSE)</f>
        <v>OBESITY</v>
      </c>
      <c r="K2109" s="35" t="str">
        <f>VLOOKUP(A2109,'Medical Examinations'!A2107:M4449,10,FALSE)</f>
        <v>PREDIABETES</v>
      </c>
      <c r="L2109" s="47">
        <f>VLOOKUP(A2109,'Hospitalisation Details'!A1108:M3450,12,FALSE)</f>
        <v>38255</v>
      </c>
      <c r="M2109" s="34">
        <f>VLOOKUP(A994,'Hospitalisation Details'!A992:M3334,6,FALSE)</f>
        <v>11299.34</v>
      </c>
      <c r="N2109" s="35" t="str">
        <f>VLOOKUP(A99,'Hospitalisation Details'!A97:M2439,7,FALSE)</f>
        <v>tier - 1</v>
      </c>
      <c r="O2109" s="35" t="str">
        <f>VLOOKUP(A12,'Hospitalisation Details'!A10:M2352,8,FALSE)</f>
        <v>tier - 2</v>
      </c>
      <c r="P2109" s="35" t="str">
        <f>VLOOKUP(A12,'Hospitalisation Details'!A10:M2352,9,FALSE)</f>
        <v>R1013</v>
      </c>
      <c r="Q2109" s="35">
        <f ca="1">VLOOKUP(A2109,'Hospitalisation Details'!A1108:M3450,13,FALSE)</f>
        <v>20</v>
      </c>
      <c r="R2109" s="32"/>
    </row>
    <row r="2110" spans="1:18" ht="15.75" x14ac:dyDescent="0.25">
      <c r="A2110" s="42" t="s">
        <v>248</v>
      </c>
      <c r="B2110" s="35" t="str">
        <f>VLOOKUP(A2110,'Customer Names'!A2107:D4442,3,FALSE)</f>
        <v>Von Rock</v>
      </c>
      <c r="C2110" s="35">
        <f>VLOOKUP(A2110,'Medical Examinations'!A2108:M4450,2,FALSE)</f>
        <v>40.185000000000002</v>
      </c>
      <c r="D2110" s="35">
        <f>VLOOKUP(A2110,'Medical Examinations'!A2108:M4450,3,FALSE)</f>
        <v>4.66</v>
      </c>
      <c r="E2110" s="35" t="str">
        <f>VLOOKUP(A2110,'Medical Examinations'!A2108:M4450,4,FALSE)</f>
        <v>No</v>
      </c>
      <c r="F2110" s="35" t="str">
        <f>VLOOKUP(A2110,'Medical Examinations'!A2108:M4450,5,FALSE)</f>
        <v>yes</v>
      </c>
      <c r="G2110" s="35" t="str">
        <f>VLOOKUP(A2110,'Medical Examinations'!A2108:M4450,6,FALSE)</f>
        <v>No</v>
      </c>
      <c r="H2110" s="35">
        <f>VLOOKUP(A2110,'Medical Examinations'!$A$2:$M$2344,7,FALSE)</f>
        <v>1</v>
      </c>
      <c r="I2110" s="35" t="str">
        <f>VLOOKUP(A2110,'Medical Examinations'!A2108:M4450,8,FALSE)</f>
        <v>No</v>
      </c>
      <c r="J2110" s="35" t="str">
        <f>VLOOKUP(A2110,'Medical Examinations'!A2108:M4450,9,FALSE)</f>
        <v>OBESITY</v>
      </c>
      <c r="K2110" s="35" t="str">
        <f>VLOOKUP(A2110,'Medical Examinations'!A2108:M4450,10,FALSE)</f>
        <v>NORMAL</v>
      </c>
      <c r="L2110" s="47">
        <f>VLOOKUP(A2110,'Hospitalisation Details'!A1109:M3451,12,FALSE)</f>
        <v>38151</v>
      </c>
      <c r="M2110" s="34">
        <f>VLOOKUP(A995,'Hospitalisation Details'!A993:M3335,6,FALSE)</f>
        <v>11294.57</v>
      </c>
      <c r="N2110" s="35" t="str">
        <f>VLOOKUP(A100,'Hospitalisation Details'!A98:M2440,7,FALSE)</f>
        <v>tier - 1</v>
      </c>
      <c r="O2110" s="35" t="str">
        <f>VLOOKUP(A4,'Hospitalisation Details'!A2:M2344,8,FALSE)</f>
        <v>tier - 3</v>
      </c>
      <c r="P2110" s="35" t="str">
        <f>VLOOKUP(A4,'Hospitalisation Details'!A2:M2344,9,FALSE)</f>
        <v>R1013</v>
      </c>
      <c r="Q2110" s="35">
        <f ca="1">VLOOKUP(A2110,'Hospitalisation Details'!A1109:M3451,13,FALSE)</f>
        <v>20</v>
      </c>
      <c r="R2110" s="32"/>
    </row>
    <row r="2111" spans="1:18" ht="15.75" x14ac:dyDescent="0.25">
      <c r="A2111" s="43" t="s">
        <v>247</v>
      </c>
      <c r="B2111" s="35" t="str">
        <f>VLOOKUP(A2111,'Customer Names'!A2108:D4443,3,FALSE)</f>
        <v>Woodard</v>
      </c>
      <c r="C2111" s="35">
        <f>VLOOKUP(A2111,'Medical Examinations'!A2109:M4451,2,FALSE)</f>
        <v>23.57</v>
      </c>
      <c r="D2111" s="35">
        <f>VLOOKUP(A2111,'Medical Examinations'!A2109:M4451,3,FALSE)</f>
        <v>6.14</v>
      </c>
      <c r="E2111" s="35" t="str">
        <f>VLOOKUP(A2111,'Medical Examinations'!A2109:M4451,4,FALSE)</f>
        <v>No</v>
      </c>
      <c r="F2111" s="35" t="str">
        <f>VLOOKUP(A2111,'Medical Examinations'!A2109:M4451,5,FALSE)</f>
        <v>No</v>
      </c>
      <c r="G2111" s="35" t="str">
        <f>VLOOKUP(A2111,'Medical Examinations'!A2109:M4451,6,FALSE)</f>
        <v>No</v>
      </c>
      <c r="H2111" s="35">
        <f>VLOOKUP(A2111,'Medical Examinations'!$A$2:$M$2344,7,FALSE)</f>
        <v>0</v>
      </c>
      <c r="I2111" s="35" t="str">
        <f>VLOOKUP(A2111,'Medical Examinations'!A2109:M4451,8,FALSE)</f>
        <v>No</v>
      </c>
      <c r="J2111" s="35" t="str">
        <f>VLOOKUP(A2111,'Medical Examinations'!A2109:M4451,9,FALSE)</f>
        <v>NORMAL WEIGHT</v>
      </c>
      <c r="K2111" s="35" t="str">
        <f>VLOOKUP(A2111,'Medical Examinations'!A2109:M4451,10,FALSE)</f>
        <v>PREDIABETES</v>
      </c>
      <c r="L2111" s="47">
        <f>VLOOKUP(A2111,'Hospitalisation Details'!A1110:M3452,12,FALSE)</f>
        <v>34655</v>
      </c>
      <c r="M2111" s="34">
        <f>VLOOKUP(A996,'Hospitalisation Details'!A994:M3336,6,FALSE)</f>
        <v>11289.11</v>
      </c>
      <c r="N2111" s="35" t="str">
        <f>VLOOKUP(A101,'Hospitalisation Details'!A99:M2441,7,FALSE)</f>
        <v>tier - 1</v>
      </c>
      <c r="O2111" s="35" t="str">
        <f>VLOOKUP(A113,'Hospitalisation Details'!A111:M2453,8,FALSE)</f>
        <v>tier - 2</v>
      </c>
      <c r="P2111" s="35" t="str">
        <f>VLOOKUP(A14,'Hospitalisation Details'!A12:M2354,9,FALSE)</f>
        <v>R1011</v>
      </c>
      <c r="Q2111" s="35">
        <f ca="1">VLOOKUP(A2111,'Hospitalisation Details'!A1110:M3452,13,FALSE)</f>
        <v>30</v>
      </c>
      <c r="R2111" s="32"/>
    </row>
    <row r="2112" spans="1:18" ht="15.75" x14ac:dyDescent="0.25">
      <c r="A2112" s="42" t="s">
        <v>246</v>
      </c>
      <c r="B2112" s="35" t="str">
        <f>VLOOKUP(A2112,'Customer Names'!A2109:D4444,3,FALSE)</f>
        <v>Li</v>
      </c>
      <c r="C2112" s="35">
        <f>VLOOKUP(A2112,'Medical Examinations'!A2110:M4452,2,FALSE)</f>
        <v>35.625</v>
      </c>
      <c r="D2112" s="35">
        <f>VLOOKUP(A2112,'Medical Examinations'!A2110:M4452,3,FALSE)</f>
        <v>6.21</v>
      </c>
      <c r="E2112" s="35" t="str">
        <f>VLOOKUP(A2112,'Medical Examinations'!A2110:M4452,4,FALSE)</f>
        <v>No</v>
      </c>
      <c r="F2112" s="35" t="str">
        <f>VLOOKUP(A2112,'Medical Examinations'!A2110:M4452,5,FALSE)</f>
        <v>yes</v>
      </c>
      <c r="G2112" s="35" t="str">
        <f>VLOOKUP(A2112,'Medical Examinations'!A2110:M4452,6,FALSE)</f>
        <v>No</v>
      </c>
      <c r="H2112" s="35">
        <f>VLOOKUP(A2112,'Medical Examinations'!$A$2:$M$2344,7,FALSE)</f>
        <v>1</v>
      </c>
      <c r="I2112" s="35" t="str">
        <f>VLOOKUP(A2112,'Medical Examinations'!A2110:M4452,8,FALSE)</f>
        <v>No</v>
      </c>
      <c r="J2112" s="35" t="str">
        <f>VLOOKUP(A2112,'Medical Examinations'!A2110:M4452,9,FALSE)</f>
        <v>OBESITY</v>
      </c>
      <c r="K2112" s="35" t="str">
        <f>VLOOKUP(A2112,'Medical Examinations'!A2110:M4452,10,FALSE)</f>
        <v>PREDIABETES</v>
      </c>
      <c r="L2112" s="47">
        <f>VLOOKUP(A2112,'Hospitalisation Details'!A1111:M3453,12,FALSE)</f>
        <v>38195</v>
      </c>
      <c r="M2112" s="34">
        <f>VLOOKUP(A997,'Hospitalisation Details'!A995:M3337,6,FALSE)</f>
        <v>11286.54</v>
      </c>
      <c r="N2112" s="35" t="str">
        <f>VLOOKUP(A102,'Hospitalisation Details'!A100:M2442,7,FALSE)</f>
        <v>tier - 1</v>
      </c>
      <c r="O2112" s="35" t="str">
        <f>VLOOKUP(A114,'Hospitalisation Details'!A112:M2454,8,FALSE)</f>
        <v>tier - 2</v>
      </c>
      <c r="P2112" s="35" t="str">
        <f>VLOOKUP(A15,'Hospitalisation Details'!A13:M2355,9,FALSE)</f>
        <v>R1013</v>
      </c>
      <c r="Q2112" s="35">
        <f ca="1">VLOOKUP(A2112,'Hospitalisation Details'!A1111:M3453,13,FALSE)</f>
        <v>20</v>
      </c>
      <c r="R2112" s="32"/>
    </row>
    <row r="2113" spans="1:18" ht="15.75" x14ac:dyDescent="0.25">
      <c r="A2113" s="43" t="s">
        <v>245</v>
      </c>
      <c r="B2113" s="35" t="str">
        <f>VLOOKUP(A2113,'Customer Names'!A2110:D4445,3,FALSE)</f>
        <v>Sinda</v>
      </c>
      <c r="C2113" s="35">
        <f>VLOOKUP(A2113,'Medical Examinations'!A2111:M4453,2,FALSE)</f>
        <v>33.155000000000001</v>
      </c>
      <c r="D2113" s="35">
        <f>VLOOKUP(A2113,'Medical Examinations'!A2111:M4453,3,FALSE)</f>
        <v>4.5999999999999996</v>
      </c>
      <c r="E2113" s="35" t="str">
        <f>VLOOKUP(A2113,'Medical Examinations'!A2111:M4453,4,FALSE)</f>
        <v>No</v>
      </c>
      <c r="F2113" s="35" t="str">
        <f>VLOOKUP(A2113,'Medical Examinations'!A2111:M4453,5,FALSE)</f>
        <v>yes</v>
      </c>
      <c r="G2113" s="35" t="str">
        <f>VLOOKUP(A2113,'Medical Examinations'!A2111:M4453,6,FALSE)</f>
        <v>No</v>
      </c>
      <c r="H2113" s="35">
        <f>VLOOKUP(A2113,'Medical Examinations'!$A$2:$M$2344,7,FALSE)</f>
        <v>1</v>
      </c>
      <c r="I2113" s="35" t="str">
        <f>VLOOKUP(A2113,'Medical Examinations'!A2111:M4453,8,FALSE)</f>
        <v>No</v>
      </c>
      <c r="J2113" s="35" t="str">
        <f>VLOOKUP(A2113,'Medical Examinations'!A2111:M4453,9,FALSE)</f>
        <v>OBESITY</v>
      </c>
      <c r="K2113" s="35" t="str">
        <f>VLOOKUP(A2113,'Medical Examinations'!A2111:M4453,10,FALSE)</f>
        <v>NORMAL</v>
      </c>
      <c r="L2113" s="47">
        <f>VLOOKUP(A2113,'Hospitalisation Details'!A1112:M3454,12,FALSE)</f>
        <v>38205</v>
      </c>
      <c r="M2113" s="34">
        <f>VLOOKUP(A998,'Hospitalisation Details'!A996:M3338,6,FALSE)</f>
        <v>11272.33</v>
      </c>
      <c r="N2113" s="35" t="str">
        <f>VLOOKUP(A103,'Hospitalisation Details'!A2:M2344,7,FALSE)</f>
        <v>tier - 1</v>
      </c>
      <c r="O2113" s="35" t="str">
        <f>VLOOKUP(A115,'Hospitalisation Details'!A113:M2455,8,FALSE)</f>
        <v>tier - 2</v>
      </c>
      <c r="P2113" s="35" t="str">
        <f>VLOOKUP(A16,'Hospitalisation Details'!A14:M2356,9,FALSE)</f>
        <v>R1013</v>
      </c>
      <c r="Q2113" s="35">
        <f ca="1">VLOOKUP(A2113,'Hospitalisation Details'!A1112:M3454,13,FALSE)</f>
        <v>20</v>
      </c>
      <c r="R2113" s="32"/>
    </row>
    <row r="2114" spans="1:18" ht="15.75" x14ac:dyDescent="0.25">
      <c r="A2114" s="42" t="s">
        <v>244</v>
      </c>
      <c r="B2114" s="35" t="str">
        <f>VLOOKUP(A2114,'Customer Names'!A2111:D4446,3,FALSE)</f>
        <v>Rydland</v>
      </c>
      <c r="C2114" s="35">
        <f>VLOOKUP(A2114,'Medical Examinations'!A2112:M4454,2,FALSE)</f>
        <v>31.92</v>
      </c>
      <c r="D2114" s="35">
        <f>VLOOKUP(A2114,'Medical Examinations'!A2112:M4454,3,FALSE)</f>
        <v>5.04</v>
      </c>
      <c r="E2114" s="35" t="str">
        <f>VLOOKUP(A2114,'Medical Examinations'!A2112:M4454,4,FALSE)</f>
        <v>No</v>
      </c>
      <c r="F2114" s="35" t="str">
        <f>VLOOKUP(A2114,'Medical Examinations'!A2112:M4454,5,FALSE)</f>
        <v>yes</v>
      </c>
      <c r="G2114" s="35" t="str">
        <f>VLOOKUP(A2114,'Medical Examinations'!A2112:M4454,6,FALSE)</f>
        <v>No</v>
      </c>
      <c r="H2114" s="35">
        <f>VLOOKUP(A2114,'Medical Examinations'!$A$2:$M$2344,7,FALSE)</f>
        <v>1</v>
      </c>
      <c r="I2114" s="35" t="str">
        <f>VLOOKUP(A2114,'Medical Examinations'!A2112:M4454,8,FALSE)</f>
        <v>No</v>
      </c>
      <c r="J2114" s="35" t="str">
        <f>VLOOKUP(A2114,'Medical Examinations'!A2112:M4454,9,FALSE)</f>
        <v>OBESITY</v>
      </c>
      <c r="K2114" s="35" t="str">
        <f>VLOOKUP(A2114,'Medical Examinations'!A2112:M4454,10,FALSE)</f>
        <v>NORMAL</v>
      </c>
      <c r="L2114" s="47">
        <f>VLOOKUP(A2114,'Hospitalisation Details'!A1113:M3455,12,FALSE)</f>
        <v>38304</v>
      </c>
      <c r="M2114" s="34">
        <f>VLOOKUP(A999,'Hospitalisation Details'!A997:M3339,6,FALSE)</f>
        <v>11265.71</v>
      </c>
      <c r="N2114" s="35" t="str">
        <f>VLOOKUP(A104,'Hospitalisation Details'!A3:M2345,7,FALSE)</f>
        <v>tier - 1</v>
      </c>
      <c r="O2114" s="35" t="str">
        <f>VLOOKUP(A116,'Hospitalisation Details'!A114:M2456,8,FALSE)</f>
        <v>tier - 1</v>
      </c>
      <c r="P2114" s="35" t="str">
        <f>VLOOKUP(A17,'Hospitalisation Details'!A15:M2357,9,FALSE)</f>
        <v>R1016</v>
      </c>
      <c r="Q2114" s="35">
        <f ca="1">VLOOKUP(A2114,'Hospitalisation Details'!A1113:M3455,13,FALSE)</f>
        <v>20</v>
      </c>
      <c r="R2114" s="32"/>
    </row>
    <row r="2115" spans="1:18" ht="15.75" x14ac:dyDescent="0.25">
      <c r="A2115" s="43" t="s">
        <v>243</v>
      </c>
      <c r="B2115" s="35" t="str">
        <f>VLOOKUP(A2115,'Customer Names'!A2112:D4447,3,FALSE)</f>
        <v>Vespa</v>
      </c>
      <c r="C2115" s="35">
        <f>VLOOKUP(A2115,'Medical Examinations'!A2113:M4455,2,FALSE)</f>
        <v>30.305</v>
      </c>
      <c r="D2115" s="35">
        <f>VLOOKUP(A2115,'Medical Examinations'!A2113:M4455,3,FALSE)</f>
        <v>5.08</v>
      </c>
      <c r="E2115" s="35" t="str">
        <f>VLOOKUP(A2115,'Medical Examinations'!A2113:M4455,4,FALSE)</f>
        <v>No</v>
      </c>
      <c r="F2115" s="35" t="str">
        <f>VLOOKUP(A2115,'Medical Examinations'!A2113:M4455,5,FALSE)</f>
        <v>yes</v>
      </c>
      <c r="G2115" s="35" t="str">
        <f>VLOOKUP(A2115,'Medical Examinations'!A2113:M4455,6,FALSE)</f>
        <v>No</v>
      </c>
      <c r="H2115" s="35">
        <f>VLOOKUP(A2115,'Medical Examinations'!$A$2:$M$2344,7,FALSE)</f>
        <v>1</v>
      </c>
      <c r="I2115" s="35" t="str">
        <f>VLOOKUP(A2115,'Medical Examinations'!A2113:M4455,8,FALSE)</f>
        <v>No</v>
      </c>
      <c r="J2115" s="35" t="str">
        <f>VLOOKUP(A2115,'Medical Examinations'!A2113:M4455,9,FALSE)</f>
        <v>OBESITY</v>
      </c>
      <c r="K2115" s="35" t="str">
        <f>VLOOKUP(A2115,'Medical Examinations'!A2113:M4455,10,FALSE)</f>
        <v>NORMAL</v>
      </c>
      <c r="L2115" s="47">
        <f>VLOOKUP(A2115,'Hospitalisation Details'!A1114:M3456,12,FALSE)</f>
        <v>38288</v>
      </c>
      <c r="M2115" s="34">
        <f>VLOOKUP(A1000,'Hospitalisation Details'!A998:M3340,6,FALSE)</f>
        <v>11264.54</v>
      </c>
      <c r="N2115" s="35" t="str">
        <f>VLOOKUP(A105,'Hospitalisation Details'!A4:M2346,7,FALSE)</f>
        <v>tier - 1</v>
      </c>
      <c r="O2115" s="35" t="str">
        <f>VLOOKUP(A117,'Hospitalisation Details'!A115:M2457,8,FALSE)</f>
        <v>tier - 1</v>
      </c>
      <c r="P2115" s="35" t="str">
        <f>VLOOKUP(A18,'Hospitalisation Details'!A16:M2358,9,FALSE)</f>
        <v>R1024</v>
      </c>
      <c r="Q2115" s="35">
        <f ca="1">VLOOKUP(A2115,'Hospitalisation Details'!A1114:M3456,13,FALSE)</f>
        <v>20</v>
      </c>
      <c r="R2115" s="32"/>
    </row>
    <row r="2116" spans="1:18" ht="15.75" x14ac:dyDescent="0.25">
      <c r="A2116" s="42" t="s">
        <v>242</v>
      </c>
      <c r="B2116" s="35" t="str">
        <f>VLOOKUP(A2116,'Customer Names'!A2113:D4448,3,FALSE)</f>
        <v>Meadows</v>
      </c>
      <c r="C2116" s="35">
        <f>VLOOKUP(A2116,'Medical Examinations'!A2114:M4456,2,FALSE)</f>
        <v>30.114999999999998</v>
      </c>
      <c r="D2116" s="35">
        <f>VLOOKUP(A2116,'Medical Examinations'!A2114:M4456,3,FALSE)</f>
        <v>4.38</v>
      </c>
      <c r="E2116" s="35" t="str">
        <f>VLOOKUP(A2116,'Medical Examinations'!A2114:M4456,4,FALSE)</f>
        <v>No</v>
      </c>
      <c r="F2116" s="35" t="str">
        <f>VLOOKUP(A2116,'Medical Examinations'!A2114:M4456,5,FALSE)</f>
        <v>yes</v>
      </c>
      <c r="G2116" s="35" t="str">
        <f>VLOOKUP(A2116,'Medical Examinations'!A2114:M4456,6,FALSE)</f>
        <v>No</v>
      </c>
      <c r="H2116" s="35">
        <f>VLOOKUP(A2116,'Medical Examinations'!$A$2:$M$2344,7,FALSE)</f>
        <v>1</v>
      </c>
      <c r="I2116" s="35" t="str">
        <f>VLOOKUP(A2116,'Medical Examinations'!A2114:M4456,8,FALSE)</f>
        <v>No</v>
      </c>
      <c r="J2116" s="35" t="str">
        <f>VLOOKUP(A2116,'Medical Examinations'!A2114:M4456,9,FALSE)</f>
        <v>OBESITY</v>
      </c>
      <c r="K2116" s="35" t="str">
        <f>VLOOKUP(A2116,'Medical Examinations'!A2114:M4456,10,FALSE)</f>
        <v>NORMAL</v>
      </c>
      <c r="L2116" s="47">
        <f>VLOOKUP(A2116,'Hospitalisation Details'!A1115:M3457,12,FALSE)</f>
        <v>38205</v>
      </c>
      <c r="M2116" s="34">
        <f>VLOOKUP(A1001,'Hospitalisation Details'!A999:M3341,6,FALSE)</f>
        <v>11255.29</v>
      </c>
      <c r="N2116" s="35" t="str">
        <f>VLOOKUP(A106,'Hospitalisation Details'!A5:M2347,7,FALSE)</f>
        <v>tier - 1</v>
      </c>
      <c r="O2116" s="35" t="str">
        <f>VLOOKUP(A118,'Hospitalisation Details'!A116:M2458,8,FALSE)</f>
        <v>tier - 2</v>
      </c>
      <c r="P2116" s="35" t="str">
        <f>VLOOKUP(A19,'Hospitalisation Details'!A17:M2359,9,FALSE)</f>
        <v>R1011</v>
      </c>
      <c r="Q2116" s="35">
        <f ca="1">VLOOKUP(A2116,'Hospitalisation Details'!A1115:M3457,13,FALSE)</f>
        <v>20</v>
      </c>
      <c r="R2116" s="32"/>
    </row>
    <row r="2117" spans="1:18" ht="15.75" x14ac:dyDescent="0.25">
      <c r="A2117" s="43" t="s">
        <v>241</v>
      </c>
      <c r="B2117" s="35" t="str">
        <f>VLOOKUP(A2117,'Customer Names'!A2114:D4449,3,FALSE)</f>
        <v>Toppen</v>
      </c>
      <c r="C2117" s="35">
        <f>VLOOKUP(A2117,'Medical Examinations'!A2115:M4457,2,FALSE)</f>
        <v>24.09</v>
      </c>
      <c r="D2117" s="35">
        <f>VLOOKUP(A2117,'Medical Examinations'!A2115:M4457,3,FALSE)</f>
        <v>4.79</v>
      </c>
      <c r="E2117" s="35" t="str">
        <f>VLOOKUP(A2117,'Medical Examinations'!A2115:M4457,4,FALSE)</f>
        <v>No</v>
      </c>
      <c r="F2117" s="35" t="str">
        <f>VLOOKUP(A2117,'Medical Examinations'!A2115:M4457,5,FALSE)</f>
        <v>yes</v>
      </c>
      <c r="G2117" s="35" t="str">
        <f>VLOOKUP(A2117,'Medical Examinations'!A2115:M4457,6,FALSE)</f>
        <v>No</v>
      </c>
      <c r="H2117" s="35">
        <f>VLOOKUP(A2117,'Medical Examinations'!$A$2:$M$2344,7,FALSE)</f>
        <v>1</v>
      </c>
      <c r="I2117" s="35" t="str">
        <f>VLOOKUP(A2117,'Medical Examinations'!A2115:M4457,8,FALSE)</f>
        <v>No</v>
      </c>
      <c r="J2117" s="35" t="str">
        <f>VLOOKUP(A2117,'Medical Examinations'!A2115:M4457,9,FALSE)</f>
        <v>NORMAL WEIGHT</v>
      </c>
      <c r="K2117" s="35" t="str">
        <f>VLOOKUP(A2117,'Medical Examinations'!A2115:M4457,10,FALSE)</f>
        <v>NORMAL</v>
      </c>
      <c r="L2117" s="47">
        <f>VLOOKUP(A2117,'Hospitalisation Details'!A1116:M3458,12,FALSE)</f>
        <v>38195</v>
      </c>
      <c r="M2117" s="34">
        <f>VLOOKUP(A1002,'Hospitalisation Details'!A1000:M3342,6,FALSE)</f>
        <v>11253.42</v>
      </c>
      <c r="N2117" s="35" t="str">
        <f>VLOOKUP(A107,'Hospitalisation Details'!A6:M2348,7,FALSE)</f>
        <v>tier - 1</v>
      </c>
      <c r="O2117" s="35" t="str">
        <f>VLOOKUP(A119,'Hospitalisation Details'!A117:M2459,8,FALSE)</f>
        <v>tier - 1</v>
      </c>
      <c r="P2117" s="35" t="str">
        <f>VLOOKUP(A20,'Hospitalisation Details'!A18:M2360,9,FALSE)</f>
        <v>R1011</v>
      </c>
      <c r="Q2117" s="35">
        <f ca="1">VLOOKUP(A2117,'Hospitalisation Details'!A1116:M3458,13,FALSE)</f>
        <v>20</v>
      </c>
      <c r="R2117" s="32"/>
    </row>
    <row r="2118" spans="1:18" ht="15.75" x14ac:dyDescent="0.25">
      <c r="A2118" s="42" t="s">
        <v>240</v>
      </c>
      <c r="B2118" s="35" t="str">
        <f>VLOOKUP(A2118,'Customer Names'!A2115:D4450,3,FALSE)</f>
        <v>Ermer</v>
      </c>
      <c r="C2118" s="35">
        <f>VLOOKUP(A2118,'Medical Examinations'!A2116:M4458,2,FALSE)</f>
        <v>28.215</v>
      </c>
      <c r="D2118" s="35">
        <f>VLOOKUP(A2118,'Medical Examinations'!A2116:M4458,3,FALSE)</f>
        <v>4.21</v>
      </c>
      <c r="E2118" s="35" t="str">
        <f>VLOOKUP(A2118,'Medical Examinations'!A2116:M4458,4,FALSE)</f>
        <v>No</v>
      </c>
      <c r="F2118" s="35" t="str">
        <f>VLOOKUP(A2118,'Medical Examinations'!A2116:M4458,5,FALSE)</f>
        <v>yes</v>
      </c>
      <c r="G2118" s="35" t="str">
        <f>VLOOKUP(A2118,'Medical Examinations'!A2116:M4458,6,FALSE)</f>
        <v>No</v>
      </c>
      <c r="H2118" s="35">
        <f>VLOOKUP(A2118,'Medical Examinations'!$A$2:$M$2344,7,FALSE)</f>
        <v>1</v>
      </c>
      <c r="I2118" s="35" t="str">
        <f>VLOOKUP(A2118,'Medical Examinations'!A2116:M4458,8,FALSE)</f>
        <v>No</v>
      </c>
      <c r="J2118" s="35" t="str">
        <f>VLOOKUP(A2118,'Medical Examinations'!A2116:M4458,9,FALSE)</f>
        <v>OVERWEIGHT</v>
      </c>
      <c r="K2118" s="35" t="str">
        <f>VLOOKUP(A2118,'Medical Examinations'!A2116:M4458,10,FALSE)</f>
        <v>NORMAL</v>
      </c>
      <c r="L2118" s="47">
        <f>VLOOKUP(A2118,'Hospitalisation Details'!A1117:M3459,12,FALSE)</f>
        <v>38242</v>
      </c>
      <c r="M2118" s="34">
        <f>VLOOKUP(A4,'Hospitalisation Details'!A2:M2344,6,FALSE)</f>
        <v>63770.43</v>
      </c>
      <c r="N2118" s="35" t="str">
        <f>VLOOKUP(A108,'Hospitalisation Details'!A7:M2349,7,FALSE)</f>
        <v>tier - 1</v>
      </c>
      <c r="O2118" s="35" t="str">
        <f>VLOOKUP(A120,'Hospitalisation Details'!A118:M2460,8,FALSE)</f>
        <v>tier - 1</v>
      </c>
      <c r="P2118" s="35" t="str">
        <f>VLOOKUP(A21,'Hospitalisation Details'!A19:M2361,9,FALSE)</f>
        <v>R1024</v>
      </c>
      <c r="Q2118" s="35">
        <f ca="1">VLOOKUP(A2118,'Hospitalisation Details'!A1117:M3459,13,FALSE)</f>
        <v>20</v>
      </c>
      <c r="R2118" s="32"/>
    </row>
    <row r="2119" spans="1:18" ht="15.75" x14ac:dyDescent="0.25">
      <c r="A2119" s="43" t="s">
        <v>238</v>
      </c>
      <c r="B2119" s="35" t="str">
        <f>VLOOKUP(A2119,'Customer Names'!A2116:D4451,3,FALSE)</f>
        <v>Dionne</v>
      </c>
      <c r="C2119" s="35">
        <f>VLOOKUP(A2119,'Medical Examinations'!A2117:M4459,2,FALSE)</f>
        <v>26.315000000000001</v>
      </c>
      <c r="D2119" s="35">
        <f>VLOOKUP(A2119,'Medical Examinations'!A2117:M4459,3,FALSE)</f>
        <v>5.47</v>
      </c>
      <c r="E2119" s="35" t="str">
        <f>VLOOKUP(A2119,'Medical Examinations'!A2117:M4459,4,FALSE)</f>
        <v>No</v>
      </c>
      <c r="F2119" s="35" t="str">
        <f>VLOOKUP(A2119,'Medical Examinations'!A2117:M4459,5,FALSE)</f>
        <v>yes</v>
      </c>
      <c r="G2119" s="35" t="str">
        <f>VLOOKUP(A2119,'Medical Examinations'!A2117:M4459,6,FALSE)</f>
        <v>No</v>
      </c>
      <c r="H2119" s="35">
        <f>VLOOKUP(A2119,'Medical Examinations'!$A$2:$M$2344,7,FALSE)</f>
        <v>1</v>
      </c>
      <c r="I2119" s="35" t="str">
        <f>VLOOKUP(A2119,'Medical Examinations'!A2117:M4459,8,FALSE)</f>
        <v>No</v>
      </c>
      <c r="J2119" s="35" t="str">
        <f>VLOOKUP(A2119,'Medical Examinations'!A2117:M4459,9,FALSE)</f>
        <v>OVERWEIGHT</v>
      </c>
      <c r="K2119" s="35" t="str">
        <f>VLOOKUP(A2119,'Medical Examinations'!A2117:M4459,10,FALSE)</f>
        <v>NORMAL</v>
      </c>
      <c r="L2119" s="47">
        <f>VLOOKUP(A2119,'Hospitalisation Details'!A1118:M3460,12,FALSE)</f>
        <v>38233</v>
      </c>
      <c r="M2119" s="34">
        <f>VLOOKUP(A5,'Hospitalisation Details'!A3:M2345,6,FALSE)</f>
        <v>62592.87</v>
      </c>
      <c r="N2119" s="35" t="str">
        <f>VLOOKUP(A109,'Hospitalisation Details'!A8:M2350,7,FALSE)</f>
        <v>tier - 1</v>
      </c>
      <c r="O2119" s="35" t="str">
        <f>VLOOKUP(A121,'Hospitalisation Details'!A119:M2461,8,FALSE)</f>
        <v>tier - 2</v>
      </c>
      <c r="P2119" s="35" t="str">
        <f>VLOOKUP(A22,'Hospitalisation Details'!A20:M2362,9,FALSE)</f>
        <v>R1012</v>
      </c>
      <c r="Q2119" s="35">
        <f ca="1">VLOOKUP(A2119,'Hospitalisation Details'!A1118:M3460,13,FALSE)</f>
        <v>20</v>
      </c>
      <c r="R2119" s="32"/>
    </row>
    <row r="2120" spans="1:18" ht="15.75" x14ac:dyDescent="0.25">
      <c r="A2120" s="42" t="s">
        <v>236</v>
      </c>
      <c r="B2120" s="35" t="str">
        <f>VLOOKUP(A2120,'Customer Names'!A2117:D4452,3,FALSE)</f>
        <v>Stasulli</v>
      </c>
      <c r="C2120" s="35">
        <f>VLOOKUP(A2120,'Medical Examinations'!A2118:M4460,2,FALSE)</f>
        <v>25.08</v>
      </c>
      <c r="D2120" s="35">
        <f>VLOOKUP(A2120,'Medical Examinations'!A2118:M4460,3,FALSE)</f>
        <v>5.09</v>
      </c>
      <c r="E2120" s="35" t="str">
        <f>VLOOKUP(A2120,'Medical Examinations'!A2118:M4460,4,FALSE)</f>
        <v>No</v>
      </c>
      <c r="F2120" s="35" t="str">
        <f>VLOOKUP(A2120,'Medical Examinations'!A2118:M4460,5,FALSE)</f>
        <v>yes</v>
      </c>
      <c r="G2120" s="35" t="str">
        <f>VLOOKUP(A2120,'Medical Examinations'!A2118:M4460,6,FALSE)</f>
        <v>No</v>
      </c>
      <c r="H2120" s="35">
        <f>VLOOKUP(A2120,'Medical Examinations'!$A$2:$M$2344,7,FALSE)</f>
        <v>1</v>
      </c>
      <c r="I2120" s="35" t="str">
        <f>VLOOKUP(A2120,'Medical Examinations'!A2118:M4460,8,FALSE)</f>
        <v>No</v>
      </c>
      <c r="J2120" s="35" t="str">
        <f>VLOOKUP(A2120,'Medical Examinations'!A2118:M4460,9,FALSE)</f>
        <v>OVERWEIGHT</v>
      </c>
      <c r="K2120" s="35" t="str">
        <f>VLOOKUP(A2120,'Medical Examinations'!A2118:M4460,10,FALSE)</f>
        <v>NORMAL</v>
      </c>
      <c r="L2120" s="47">
        <f>VLOOKUP(A2120,'Hospitalisation Details'!A1119:M3461,12,FALSE)</f>
        <v>38328</v>
      </c>
      <c r="M2120" s="34">
        <f>VLOOKUP(A6,'Hospitalisation Details'!A4:M2346,6,FALSE)</f>
        <v>60021.4</v>
      </c>
      <c r="N2120" s="35" t="str">
        <f>VLOOKUP(A110,'Hospitalisation Details'!A9:M2351,7,FALSE)</f>
        <v>tier - 1</v>
      </c>
      <c r="O2120" s="35" t="str">
        <f>VLOOKUP(A122,'Hospitalisation Details'!A120:M2462,8,FALSE)</f>
        <v>tier - 1</v>
      </c>
      <c r="P2120" s="35" t="str">
        <f>VLOOKUP(A23,'Hospitalisation Details'!A21:M2363,9,FALSE)</f>
        <v>R1013</v>
      </c>
      <c r="Q2120" s="35">
        <f ca="1">VLOOKUP(A2120,'Hospitalisation Details'!A1119:M3461,13,FALSE)</f>
        <v>20</v>
      </c>
      <c r="R2120" s="32"/>
    </row>
    <row r="2121" spans="1:18" ht="15.75" x14ac:dyDescent="0.25">
      <c r="A2121" s="43" t="s">
        <v>235</v>
      </c>
      <c r="B2121" s="35" t="str">
        <f>VLOOKUP(A2121,'Customer Names'!A2118:D4453,3,FALSE)</f>
        <v>Duran</v>
      </c>
      <c r="C2121" s="35">
        <f>VLOOKUP(A2121,'Medical Examinations'!A2119:M4461,2,FALSE)</f>
        <v>15.41</v>
      </c>
      <c r="D2121" s="35">
        <f>VLOOKUP(A2121,'Medical Examinations'!A2119:M4461,3,FALSE)</f>
        <v>5.08</v>
      </c>
      <c r="E2121" s="35" t="str">
        <f>VLOOKUP(A2121,'Medical Examinations'!A2119:M4461,4,FALSE)</f>
        <v>No</v>
      </c>
      <c r="F2121" s="35" t="str">
        <f>VLOOKUP(A2121,'Medical Examinations'!A2119:M4461,5,FALSE)</f>
        <v>No</v>
      </c>
      <c r="G2121" s="35" t="str">
        <f>VLOOKUP(A2121,'Medical Examinations'!A2119:M4461,6,FALSE)</f>
        <v>No</v>
      </c>
      <c r="H2121" s="35">
        <f>VLOOKUP(A2121,'Medical Examinations'!$A$2:$M$2344,7,FALSE)</f>
        <v>0</v>
      </c>
      <c r="I2121" s="35" t="str">
        <f>VLOOKUP(A2121,'Medical Examinations'!A2119:M4461,8,FALSE)</f>
        <v>No</v>
      </c>
      <c r="J2121" s="35" t="str">
        <f>VLOOKUP(A2121,'Medical Examinations'!A2119:M4461,9,FALSE)</f>
        <v>UNDERWEIGHT</v>
      </c>
      <c r="K2121" s="35" t="str">
        <f>VLOOKUP(A2121,'Medical Examinations'!A2119:M4461,10,FALSE)</f>
        <v>NORMAL</v>
      </c>
      <c r="L2121" s="47">
        <f>VLOOKUP(A2121,'Hospitalisation Details'!A1120:M3462,12,FALSE)</f>
        <v>33588</v>
      </c>
      <c r="M2121" s="34">
        <f>VLOOKUP(A7,'Hospitalisation Details'!A5:M2347,6,FALSE)</f>
        <v>58571.07</v>
      </c>
      <c r="N2121" s="35" t="str">
        <f>VLOOKUP(A111,'Hospitalisation Details'!A10:M2352,7,FALSE)</f>
        <v>tier - 1</v>
      </c>
      <c r="O2121" s="35" t="str">
        <f>VLOOKUP(A123,'Hospitalisation Details'!A121:M2463,8,FALSE)</f>
        <v>tier - 3</v>
      </c>
      <c r="P2121" s="35" t="str">
        <f>VLOOKUP(A24,'Hospitalisation Details'!A22:M2364,9,FALSE)</f>
        <v>R1011</v>
      </c>
      <c r="Q2121" s="35">
        <f ca="1">VLOOKUP(A2121,'Hospitalisation Details'!A1120:M3462,13,FALSE)</f>
        <v>33</v>
      </c>
      <c r="R2121" s="32"/>
    </row>
    <row r="2122" spans="1:18" ht="15.75" x14ac:dyDescent="0.25">
      <c r="A2122" s="42" t="s">
        <v>234</v>
      </c>
      <c r="B2122" s="35" t="str">
        <f>VLOOKUP(A2122,'Customer Names'!A2119:D4454,3,FALSE)</f>
        <v>Klundt</v>
      </c>
      <c r="C2122" s="35">
        <f>VLOOKUP(A2122,'Medical Examinations'!A2120:M4462,2,FALSE)</f>
        <v>23.83</v>
      </c>
      <c r="D2122" s="35">
        <f>VLOOKUP(A2122,'Medical Examinations'!A2120:M4462,3,FALSE)</f>
        <v>5.68</v>
      </c>
      <c r="E2122" s="35" t="str">
        <f>VLOOKUP(A2122,'Medical Examinations'!A2120:M4462,4,FALSE)</f>
        <v>No</v>
      </c>
      <c r="F2122" s="35" t="str">
        <f>VLOOKUP(A2122,'Medical Examinations'!A2120:M4462,5,FALSE)</f>
        <v>No</v>
      </c>
      <c r="G2122" s="35" t="str">
        <f>VLOOKUP(A2122,'Medical Examinations'!A2120:M4462,6,FALSE)</f>
        <v>No</v>
      </c>
      <c r="H2122" s="35">
        <f>VLOOKUP(A2122,'Medical Examinations'!$A$2:$M$2344,7,FALSE)</f>
        <v>0</v>
      </c>
      <c r="I2122" s="35" t="str">
        <f>VLOOKUP(A2122,'Medical Examinations'!A2120:M4462,8,FALSE)</f>
        <v>No</v>
      </c>
      <c r="J2122" s="35" t="str">
        <f>VLOOKUP(A2122,'Medical Examinations'!A2120:M4462,9,FALSE)</f>
        <v>NORMAL WEIGHT</v>
      </c>
      <c r="K2122" s="35" t="str">
        <f>VLOOKUP(A2122,'Medical Examinations'!A2120:M4462,10,FALSE)</f>
        <v>NORMAL</v>
      </c>
      <c r="L2122" s="47">
        <f>VLOOKUP(A2122,'Hospitalisation Details'!A1121:M3463,12,FALSE)</f>
        <v>34604</v>
      </c>
      <c r="M2122" s="34">
        <f>VLOOKUP(A8,'Hospitalisation Details'!A6:M2348,6,FALSE)</f>
        <v>55135.4</v>
      </c>
      <c r="N2122" s="35" t="str">
        <f>VLOOKUP(A112,'Hospitalisation Details'!A11:M2353,7,FALSE)</f>
        <v>tier - 2</v>
      </c>
      <c r="O2122" s="35" t="str">
        <f>VLOOKUP(A124,'Hospitalisation Details'!A122:M2464,8,FALSE)</f>
        <v>tier - 2</v>
      </c>
      <c r="P2122" s="35" t="str">
        <f>VLOOKUP(A25,'Hospitalisation Details'!A23:M2365,9,FALSE)</f>
        <v>R1011</v>
      </c>
      <c r="Q2122" s="35">
        <f ca="1">VLOOKUP(A2122,'Hospitalisation Details'!A1121:M3463,13,FALSE)</f>
        <v>30</v>
      </c>
      <c r="R2122" s="32"/>
    </row>
    <row r="2123" spans="1:18" ht="15.75" x14ac:dyDescent="0.25">
      <c r="A2123" s="43" t="s">
        <v>233</v>
      </c>
      <c r="B2123" s="35" t="str">
        <f>VLOOKUP(A2123,'Customer Names'!A2120:D4455,3,FALSE)</f>
        <v>Waters</v>
      </c>
      <c r="C2123" s="35">
        <f>VLOOKUP(A2123,'Medical Examinations'!A2121:M4463,2,FALSE)</f>
        <v>36</v>
      </c>
      <c r="D2123" s="35">
        <f>VLOOKUP(A2123,'Medical Examinations'!A2121:M4463,3,FALSE)</f>
        <v>4.66</v>
      </c>
      <c r="E2123" s="35" t="str">
        <f>VLOOKUP(A2123,'Medical Examinations'!A2121:M4463,4,FALSE)</f>
        <v>No</v>
      </c>
      <c r="F2123" s="35" t="str">
        <f>VLOOKUP(A2123,'Medical Examinations'!A2121:M4463,5,FALSE)</f>
        <v>yes</v>
      </c>
      <c r="G2123" s="35" t="str">
        <f>VLOOKUP(A2123,'Medical Examinations'!A2121:M4463,6,FALSE)</f>
        <v>No</v>
      </c>
      <c r="H2123" s="35">
        <f>VLOOKUP(A2123,'Medical Examinations'!$A$2:$M$2344,7,FALSE)</f>
        <v>1</v>
      </c>
      <c r="I2123" s="35" t="str">
        <f>VLOOKUP(A2123,'Medical Examinations'!A2121:M4463,8,FALSE)</f>
        <v>No</v>
      </c>
      <c r="J2123" s="35" t="str">
        <f>VLOOKUP(A2123,'Medical Examinations'!A2121:M4463,9,FALSE)</f>
        <v>OBESITY</v>
      </c>
      <c r="K2123" s="35" t="str">
        <f>VLOOKUP(A2123,'Medical Examinations'!A2121:M4463,10,FALSE)</f>
        <v>NORMAL</v>
      </c>
      <c r="L2123" s="47">
        <f>VLOOKUP(A2123,'Hospitalisation Details'!A1122:M3464,12,FALSE)</f>
        <v>36761</v>
      </c>
      <c r="M2123" s="34">
        <f>VLOOKUP(A9,'Hospitalisation Details'!A7:M2349,6,FALSE)</f>
        <v>52590.83</v>
      </c>
      <c r="N2123" s="35" t="str">
        <f>VLOOKUP(A113,'Hospitalisation Details'!A111:M2453,7,FALSE)</f>
        <v>tier - 2</v>
      </c>
      <c r="O2123" s="35" t="str">
        <f>VLOOKUP(A125,'Hospitalisation Details'!A123:M2465,8,FALSE)</f>
        <v>tier - 2</v>
      </c>
      <c r="P2123" s="35" t="str">
        <f>VLOOKUP(A26,'Hospitalisation Details'!A24:M2366,9,FALSE)</f>
        <v>R1011</v>
      </c>
      <c r="Q2123" s="35">
        <f ca="1">VLOOKUP(A2123,'Hospitalisation Details'!A1122:M3464,13,FALSE)</f>
        <v>24</v>
      </c>
      <c r="R2123" s="32"/>
    </row>
    <row r="2124" spans="1:18" ht="15.75" x14ac:dyDescent="0.25">
      <c r="A2124" s="42" t="s">
        <v>232</v>
      </c>
      <c r="B2124" s="35" t="str">
        <f>VLOOKUP(A2124,'Customer Names'!A2121:D4456,3,FALSE)</f>
        <v>Rusk</v>
      </c>
      <c r="C2124" s="35">
        <f>VLOOKUP(A2124,'Medical Examinations'!A2122:M4464,2,FALSE)</f>
        <v>28.82</v>
      </c>
      <c r="D2124" s="35">
        <f>VLOOKUP(A2124,'Medical Examinations'!A2122:M4464,3,FALSE)</f>
        <v>5.59</v>
      </c>
      <c r="E2124" s="35" t="str">
        <f>VLOOKUP(A2124,'Medical Examinations'!A2122:M4464,4,FALSE)</f>
        <v>No</v>
      </c>
      <c r="F2124" s="35" t="str">
        <f>VLOOKUP(A2124,'Medical Examinations'!A2122:M4464,5,FALSE)</f>
        <v>yes</v>
      </c>
      <c r="G2124" s="35" t="str">
        <f>VLOOKUP(A2124,'Medical Examinations'!A2122:M4464,6,FALSE)</f>
        <v>No</v>
      </c>
      <c r="H2124" s="35">
        <f>VLOOKUP(A2124,'Medical Examinations'!$A$2:$M$2344,7,FALSE)</f>
        <v>1</v>
      </c>
      <c r="I2124" s="35" t="str">
        <f>VLOOKUP(A2124,'Medical Examinations'!A2122:M4464,8,FALSE)</f>
        <v>No</v>
      </c>
      <c r="J2124" s="35" t="str">
        <f>VLOOKUP(A2124,'Medical Examinations'!A2122:M4464,9,FALSE)</f>
        <v>OVERWEIGHT</v>
      </c>
      <c r="K2124" s="35" t="str">
        <f>VLOOKUP(A2124,'Medical Examinations'!A2122:M4464,10,FALSE)</f>
        <v>NORMAL</v>
      </c>
      <c r="L2124" s="47">
        <f>VLOOKUP(A2124,'Hospitalisation Details'!A1123:M3465,12,FALSE)</f>
        <v>36870</v>
      </c>
      <c r="M2124" s="34">
        <f>VLOOKUP(A10,'Hospitalisation Details'!A8:M2350,6,FALSE)</f>
        <v>51194.559999999998</v>
      </c>
      <c r="N2124" s="35" t="str">
        <f>VLOOKUP(A114,'Hospitalisation Details'!A112:M2454,7,FALSE)</f>
        <v>tier - 1</v>
      </c>
      <c r="O2124" s="35" t="str">
        <f>VLOOKUP(A126,'Hospitalisation Details'!A124:M2466,8,FALSE)</f>
        <v>tier - 2</v>
      </c>
      <c r="P2124" s="35" t="str">
        <f>VLOOKUP(A27,'Hospitalisation Details'!A25:M2367,9,FALSE)</f>
        <v>R1013</v>
      </c>
      <c r="Q2124" s="35">
        <f ca="1">VLOOKUP(A2124,'Hospitalisation Details'!A1123:M3465,13,FALSE)</f>
        <v>24</v>
      </c>
      <c r="R2124" s="32"/>
    </row>
    <row r="2125" spans="1:18" ht="15.75" x14ac:dyDescent="0.25">
      <c r="A2125" s="43" t="s">
        <v>231</v>
      </c>
      <c r="B2125" s="35" t="str">
        <f>VLOOKUP(A2125,'Customer Names'!A2122:D4457,3,FALSE)</f>
        <v>Gersbach</v>
      </c>
      <c r="C2125" s="35">
        <f>VLOOKUP(A2125,'Medical Examinations'!A2123:M4465,2,FALSE)</f>
        <v>28.05</v>
      </c>
      <c r="D2125" s="35">
        <f>VLOOKUP(A2125,'Medical Examinations'!A2123:M4465,3,FALSE)</f>
        <v>6.2</v>
      </c>
      <c r="E2125" s="35" t="str">
        <f>VLOOKUP(A2125,'Medical Examinations'!A2123:M4465,4,FALSE)</f>
        <v>No</v>
      </c>
      <c r="F2125" s="35" t="str">
        <f>VLOOKUP(A2125,'Medical Examinations'!A2123:M4465,5,FALSE)</f>
        <v>yes</v>
      </c>
      <c r="G2125" s="35" t="str">
        <f>VLOOKUP(A2125,'Medical Examinations'!A2123:M4465,6,FALSE)</f>
        <v>No</v>
      </c>
      <c r="H2125" s="35">
        <f>VLOOKUP(A2125,'Medical Examinations'!$A$2:$M$2344,7,FALSE)</f>
        <v>1</v>
      </c>
      <c r="I2125" s="35" t="str">
        <f>VLOOKUP(A2125,'Medical Examinations'!A2123:M4465,8,FALSE)</f>
        <v>No</v>
      </c>
      <c r="J2125" s="35" t="str">
        <f>VLOOKUP(A2125,'Medical Examinations'!A2123:M4465,9,FALSE)</f>
        <v>OVERWEIGHT</v>
      </c>
      <c r="K2125" s="35" t="str">
        <f>VLOOKUP(A2125,'Medical Examinations'!A2123:M4465,10,FALSE)</f>
        <v>PREDIABETES</v>
      </c>
      <c r="L2125" s="47">
        <f>VLOOKUP(A2125,'Hospitalisation Details'!A1124:M3466,12,FALSE)</f>
        <v>36859</v>
      </c>
      <c r="M2125" s="34">
        <f>VLOOKUP(A11,'Hospitalisation Details'!A9:M2351,6,FALSE)</f>
        <v>49577.66</v>
      </c>
      <c r="N2125" s="35" t="str">
        <f>VLOOKUP(A115,'Hospitalisation Details'!A113:M2455,7,FALSE)</f>
        <v>tier - 2</v>
      </c>
      <c r="O2125" s="35" t="str">
        <f>VLOOKUP(A127,'Hospitalisation Details'!A125:M2467,8,FALSE)</f>
        <v>tier - 3</v>
      </c>
      <c r="P2125" s="35" t="str">
        <f>VLOOKUP(A28,'Hospitalisation Details'!A26:M2368,9,FALSE)</f>
        <v>R1013</v>
      </c>
      <c r="Q2125" s="35">
        <f ca="1">VLOOKUP(A2125,'Hospitalisation Details'!A1124:M3466,13,FALSE)</f>
        <v>24</v>
      </c>
      <c r="R2125" s="32"/>
    </row>
    <row r="2126" spans="1:18" ht="15.75" x14ac:dyDescent="0.25">
      <c r="A2126" s="42" t="s">
        <v>230</v>
      </c>
      <c r="B2126" s="35" t="str">
        <f>VLOOKUP(A2126,'Customer Names'!A2123:D4458,3,FALSE)</f>
        <v>Taylor-Watson</v>
      </c>
      <c r="C2126" s="35">
        <f>VLOOKUP(A2126,'Medical Examinations'!A2124:M4466,2,FALSE)</f>
        <v>27.1</v>
      </c>
      <c r="D2126" s="35">
        <f>VLOOKUP(A2126,'Medical Examinations'!A2124:M4466,3,FALSE)</f>
        <v>4.45</v>
      </c>
      <c r="E2126" s="35" t="str">
        <f>VLOOKUP(A2126,'Medical Examinations'!A2124:M4466,4,FALSE)</f>
        <v>No</v>
      </c>
      <c r="F2126" s="35" t="str">
        <f>VLOOKUP(A2126,'Medical Examinations'!A2124:M4466,5,FALSE)</f>
        <v>yes</v>
      </c>
      <c r="G2126" s="35" t="str">
        <f>VLOOKUP(A2126,'Medical Examinations'!A2124:M4466,6,FALSE)</f>
        <v>No</v>
      </c>
      <c r="H2126" s="35">
        <f>VLOOKUP(A2126,'Medical Examinations'!$A$2:$M$2344,7,FALSE)</f>
        <v>1</v>
      </c>
      <c r="I2126" s="35" t="str">
        <f>VLOOKUP(A2126,'Medical Examinations'!A2124:M4466,8,FALSE)</f>
        <v>No</v>
      </c>
      <c r="J2126" s="35" t="str">
        <f>VLOOKUP(A2126,'Medical Examinations'!A2124:M4466,9,FALSE)</f>
        <v>OVERWEIGHT</v>
      </c>
      <c r="K2126" s="35" t="str">
        <f>VLOOKUP(A2126,'Medical Examinations'!A2124:M4466,10,FALSE)</f>
        <v>NORMAL</v>
      </c>
      <c r="L2126" s="47">
        <f>VLOOKUP(A2126,'Hospitalisation Details'!A1125:M3467,12,FALSE)</f>
        <v>36821</v>
      </c>
      <c r="M2126" s="34">
        <f>VLOOKUP(A12,'Hospitalisation Details'!A10:M2352,6,FALSE)</f>
        <v>48970.25</v>
      </c>
      <c r="N2126" s="35" t="str">
        <f>VLOOKUP(A116,'Hospitalisation Details'!A114:M2456,7,FALSE)</f>
        <v>tier - 2</v>
      </c>
      <c r="O2126" s="35" t="str">
        <f>VLOOKUP(A128,'Hospitalisation Details'!A126:M2468,8,FALSE)</f>
        <v>tier - 3</v>
      </c>
      <c r="P2126" s="35" t="str">
        <f>VLOOKUP(A29,'Hospitalisation Details'!A27:M2369,9,FALSE)</f>
        <v>R1013</v>
      </c>
      <c r="Q2126" s="35">
        <f ca="1">VLOOKUP(A2126,'Hospitalisation Details'!A1125:M3467,13,FALSE)</f>
        <v>24</v>
      </c>
      <c r="R2126" s="32"/>
    </row>
    <row r="2127" spans="1:18" ht="15.75" x14ac:dyDescent="0.25">
      <c r="A2127" s="43" t="s">
        <v>229</v>
      </c>
      <c r="B2127" s="35" t="str">
        <f>VLOOKUP(A2127,'Customer Names'!A2124:D4459,3,FALSE)</f>
        <v>Crawford</v>
      </c>
      <c r="C2127" s="35">
        <f>VLOOKUP(A2127,'Medical Examinations'!A2125:M4467,2,FALSE)</f>
        <v>24.3</v>
      </c>
      <c r="D2127" s="35">
        <f>VLOOKUP(A2127,'Medical Examinations'!A2125:M4467,3,FALSE)</f>
        <v>6.1</v>
      </c>
      <c r="E2127" s="35" t="str">
        <f>VLOOKUP(A2127,'Medical Examinations'!A2125:M4467,4,FALSE)</f>
        <v>yes</v>
      </c>
      <c r="F2127" s="35" t="str">
        <f>VLOOKUP(A2127,'Medical Examinations'!A2125:M4467,5,FALSE)</f>
        <v>yes</v>
      </c>
      <c r="G2127" s="35" t="str">
        <f>VLOOKUP(A2127,'Medical Examinations'!A2125:M4467,6,FALSE)</f>
        <v>No</v>
      </c>
      <c r="H2127" s="35">
        <f>VLOOKUP(A2127,'Medical Examinations'!$A$2:$M$2344,7,FALSE)</f>
        <v>1</v>
      </c>
      <c r="I2127" s="35" t="str">
        <f>VLOOKUP(A2127,'Medical Examinations'!A2125:M4467,8,FALSE)</f>
        <v>No</v>
      </c>
      <c r="J2127" s="35" t="str">
        <f>VLOOKUP(A2127,'Medical Examinations'!A2125:M4467,9,FALSE)</f>
        <v>NORMAL WEIGHT</v>
      </c>
      <c r="K2127" s="35" t="str">
        <f>VLOOKUP(A2127,'Medical Examinations'!A2125:M4467,10,FALSE)</f>
        <v>PREDIABETES</v>
      </c>
      <c r="L2127" s="47">
        <f>VLOOKUP(A2127,'Hospitalisation Details'!A1126:M3468,12,FALSE)</f>
        <v>36887</v>
      </c>
      <c r="M2127" s="34">
        <f>VLOOKUP(A4,'Hospitalisation Details'!A2:M2344,6,FALSE)</f>
        <v>63770.43</v>
      </c>
      <c r="N2127" s="35" t="str">
        <f>VLOOKUP(A117,'Hospitalisation Details'!A115:M2457,7,FALSE)</f>
        <v>tier - 1</v>
      </c>
      <c r="O2127" s="35" t="str">
        <f>VLOOKUP(A129,'Hospitalisation Details'!A127:M2469,8,FALSE)</f>
        <v>tier - 3</v>
      </c>
      <c r="P2127" s="35" t="str">
        <f>VLOOKUP(A30,'Hospitalisation Details'!A28:M2370,9,FALSE)</f>
        <v>R1012</v>
      </c>
      <c r="Q2127" s="35">
        <f ca="1">VLOOKUP(A2127,'Hospitalisation Details'!A1126:M3468,13,FALSE)</f>
        <v>24</v>
      </c>
      <c r="R2127" s="32"/>
    </row>
    <row r="2128" spans="1:18" ht="15.75" x14ac:dyDescent="0.25">
      <c r="A2128" s="42" t="s">
        <v>228</v>
      </c>
      <c r="B2128" s="35" t="str">
        <f>VLOOKUP(A2128,'Customer Names'!A2125:D4460,3,FALSE)</f>
        <v>Levitsky</v>
      </c>
      <c r="C2128" s="35">
        <f>VLOOKUP(A2128,'Medical Examinations'!A2126:M4468,2,FALSE)</f>
        <v>30.72</v>
      </c>
      <c r="D2128" s="35">
        <f>VLOOKUP(A2128,'Medical Examinations'!A2126:M4468,3,FALSE)</f>
        <v>6.06</v>
      </c>
      <c r="E2128" s="35" t="str">
        <f>VLOOKUP(A2128,'Medical Examinations'!A2126:M4468,4,FALSE)</f>
        <v>No</v>
      </c>
      <c r="F2128" s="35" t="str">
        <f>VLOOKUP(A2128,'Medical Examinations'!A2126:M4468,5,FALSE)</f>
        <v>yes</v>
      </c>
      <c r="G2128" s="35" t="str">
        <f>VLOOKUP(A2128,'Medical Examinations'!A2126:M4468,6,FALSE)</f>
        <v>No</v>
      </c>
      <c r="H2128" s="35">
        <f>VLOOKUP(A2128,'Medical Examinations'!$A$2:$M$2344,7,FALSE)</f>
        <v>1</v>
      </c>
      <c r="I2128" s="35" t="str">
        <f>VLOOKUP(A2128,'Medical Examinations'!A2126:M4468,8,FALSE)</f>
        <v>No</v>
      </c>
      <c r="J2128" s="35" t="str">
        <f>VLOOKUP(A2128,'Medical Examinations'!A2126:M4468,9,FALSE)</f>
        <v>OBESITY</v>
      </c>
      <c r="K2128" s="35" t="str">
        <f>VLOOKUP(A2128,'Medical Examinations'!A2126:M4468,10,FALSE)</f>
        <v>PREDIABETES</v>
      </c>
      <c r="L2128" s="47">
        <f>VLOOKUP(A2128,'Hospitalisation Details'!A1127:M3469,12,FALSE)</f>
        <v>38264</v>
      </c>
      <c r="M2128" s="34">
        <f>VLOOKUP(A14,'Hospitalisation Details'!A12:M2354,6,FALSE)</f>
        <v>48824.45</v>
      </c>
      <c r="N2128" s="35" t="str">
        <f>VLOOKUP(A118,'Hospitalisation Details'!A116:M2458,7,FALSE)</f>
        <v>tier - 1</v>
      </c>
      <c r="O2128" s="35" t="str">
        <f>VLOOKUP(A130,'Hospitalisation Details'!A128:M2470,8,FALSE)</f>
        <v>tier - 1</v>
      </c>
      <c r="P2128" s="35" t="str">
        <f>VLOOKUP(A31,'Hospitalisation Details'!A29:M2371,9,FALSE)</f>
        <v>R1012</v>
      </c>
      <c r="Q2128" s="35">
        <f ca="1">VLOOKUP(A2128,'Hospitalisation Details'!A1127:M3469,13,FALSE)</f>
        <v>20</v>
      </c>
      <c r="R2128" s="32"/>
    </row>
    <row r="2129" spans="1:18" ht="15.75" x14ac:dyDescent="0.25">
      <c r="A2129" s="43" t="s">
        <v>227</v>
      </c>
      <c r="B2129" s="35" t="str">
        <f>VLOOKUP(A2129,'Customer Names'!A2126:D4461,3,FALSE)</f>
        <v>Carroll</v>
      </c>
      <c r="C2129" s="35">
        <f>VLOOKUP(A2129,'Medical Examinations'!A2127:M4469,2,FALSE)</f>
        <v>37.43</v>
      </c>
      <c r="D2129" s="35">
        <f>VLOOKUP(A2129,'Medical Examinations'!A2127:M4469,3,FALSE)</f>
        <v>4.5599999999999996</v>
      </c>
      <c r="E2129" s="35" t="str">
        <f>VLOOKUP(A2129,'Medical Examinations'!A2127:M4469,4,FALSE)</f>
        <v>No</v>
      </c>
      <c r="F2129" s="35" t="str">
        <f>VLOOKUP(A2129,'Medical Examinations'!A2127:M4469,5,FALSE)</f>
        <v>No</v>
      </c>
      <c r="G2129" s="35" t="str">
        <f>VLOOKUP(A2129,'Medical Examinations'!A2127:M4469,6,FALSE)</f>
        <v>Yes</v>
      </c>
      <c r="H2129" s="35">
        <f>VLOOKUP(A2129,'Medical Examinations'!$A$2:$M$2344,7,FALSE)</f>
        <v>1</v>
      </c>
      <c r="I2129" s="35" t="str">
        <f>VLOOKUP(A2129,'Medical Examinations'!A2127:M4469,8,FALSE)</f>
        <v>No</v>
      </c>
      <c r="J2129" s="35" t="str">
        <f>VLOOKUP(A2129,'Medical Examinations'!A2127:M4469,9,FALSE)</f>
        <v>OBESITY</v>
      </c>
      <c r="K2129" s="35" t="str">
        <f>VLOOKUP(A2129,'Medical Examinations'!A2127:M4469,10,FALSE)</f>
        <v>NORMAL</v>
      </c>
      <c r="L2129" s="47">
        <f>VLOOKUP(A2129,'Hospitalisation Details'!A1128:M3470,12,FALSE)</f>
        <v>37852</v>
      </c>
      <c r="M2129" s="34">
        <f>VLOOKUP(A15,'Hospitalisation Details'!A13:M2355,6,FALSE)</f>
        <v>48675.519999999997</v>
      </c>
      <c r="N2129" s="35" t="str">
        <f>VLOOKUP(A119,'Hospitalisation Details'!A117:M2459,7,FALSE)</f>
        <v>tier - 2</v>
      </c>
      <c r="O2129" s="35" t="str">
        <f>VLOOKUP(A131,'Hospitalisation Details'!A129:M2471,8,FALSE)</f>
        <v>tier - 1</v>
      </c>
      <c r="P2129" s="35" t="str">
        <f>VLOOKUP(A32,'Hospitalisation Details'!A30:M2372,9,FALSE)</f>
        <v>R1013</v>
      </c>
      <c r="Q2129" s="35">
        <f ca="1">VLOOKUP(A2129,'Hospitalisation Details'!A1128:M3470,13,FALSE)</f>
        <v>21</v>
      </c>
      <c r="R2129" s="32"/>
    </row>
    <row r="2130" spans="1:18" ht="15.75" x14ac:dyDescent="0.25">
      <c r="A2130" s="42" t="s">
        <v>226</v>
      </c>
      <c r="B2130" s="35" t="str">
        <f>VLOOKUP(A2130,'Customer Names'!A2127:D4462,3,FALSE)</f>
        <v>Campos</v>
      </c>
      <c r="C2130" s="35">
        <f>VLOOKUP(A2130,'Medical Examinations'!A2128:M4470,2,FALSE)</f>
        <v>25.74</v>
      </c>
      <c r="D2130" s="35">
        <f>VLOOKUP(A2130,'Medical Examinations'!A2128:M4470,3,FALSE)</f>
        <v>6.41</v>
      </c>
      <c r="E2130" s="35" t="str">
        <f>VLOOKUP(A2130,'Medical Examinations'!A2128:M4470,4,FALSE)</f>
        <v>yes</v>
      </c>
      <c r="F2130" s="35" t="str">
        <f>VLOOKUP(A2130,'Medical Examinations'!A2128:M4470,5,FALSE)</f>
        <v>No</v>
      </c>
      <c r="G2130" s="35" t="str">
        <f>VLOOKUP(A2130,'Medical Examinations'!A2128:M4470,6,FALSE)</f>
        <v>Yes</v>
      </c>
      <c r="H2130" s="35">
        <f>VLOOKUP(A2130,'Medical Examinations'!$A$2:$M$2344,7,FALSE)</f>
        <v>1</v>
      </c>
      <c r="I2130" s="35" t="str">
        <f>VLOOKUP(A2130,'Medical Examinations'!A2128:M4470,8,FALSE)</f>
        <v>No</v>
      </c>
      <c r="J2130" s="35" t="str">
        <f>VLOOKUP(A2130,'Medical Examinations'!A2128:M4470,9,FALSE)</f>
        <v>OVERWEIGHT</v>
      </c>
      <c r="K2130" s="35" t="str">
        <f>VLOOKUP(A2130,'Medical Examinations'!A2128:M4470,10,FALSE)</f>
        <v>DIABETES</v>
      </c>
      <c r="L2130" s="47">
        <f>VLOOKUP(A2130,'Hospitalisation Details'!A1129:M3471,12,FALSE)</f>
        <v>35676</v>
      </c>
      <c r="M2130" s="34">
        <f>VLOOKUP(A16,'Hospitalisation Details'!A14:M2356,6,FALSE)</f>
        <v>48673.56</v>
      </c>
      <c r="N2130" s="35" t="str">
        <f>VLOOKUP(A120,'Hospitalisation Details'!A118:M2460,7,FALSE)</f>
        <v>tier - 1</v>
      </c>
      <c r="O2130" s="35" t="str">
        <f>VLOOKUP(A132,'Hospitalisation Details'!A130:M2472,8,FALSE)</f>
        <v>tier - 3</v>
      </c>
      <c r="P2130" s="35" t="str">
        <f>VLOOKUP(A33,'Hospitalisation Details'!A31:M2373,9,FALSE)</f>
        <v>R1024</v>
      </c>
      <c r="Q2130" s="35">
        <f ca="1">VLOOKUP(A2130,'Hospitalisation Details'!A1129:M3471,13,FALSE)</f>
        <v>27</v>
      </c>
      <c r="R2130" s="32"/>
    </row>
    <row r="2131" spans="1:18" ht="15.75" x14ac:dyDescent="0.25">
      <c r="A2131" s="43" t="s">
        <v>225</v>
      </c>
      <c r="B2131" s="35" t="str">
        <f>VLOOKUP(A2131,'Customer Names'!A2128:D4463,3,FALSE)</f>
        <v>Flajslik</v>
      </c>
      <c r="C2131" s="35">
        <f>VLOOKUP(A2131,'Medical Examinations'!A2129:M4471,2,FALSE)</f>
        <v>36.575000000000003</v>
      </c>
      <c r="D2131" s="35">
        <f>VLOOKUP(A2131,'Medical Examinations'!A2129:M4471,3,FALSE)</f>
        <v>5.57</v>
      </c>
      <c r="E2131" s="35" t="str">
        <f>VLOOKUP(A2131,'Medical Examinations'!A2129:M4471,4,FALSE)</f>
        <v>No</v>
      </c>
      <c r="F2131" s="35" t="str">
        <f>VLOOKUP(A2131,'Medical Examinations'!A2129:M4471,5,FALSE)</f>
        <v>No</v>
      </c>
      <c r="G2131" s="35" t="str">
        <f>VLOOKUP(A2131,'Medical Examinations'!A2129:M4471,6,FALSE)</f>
        <v>Yes</v>
      </c>
      <c r="H2131" s="35">
        <f>VLOOKUP(A2131,'Medical Examinations'!$A$2:$M$2344,7,FALSE)</f>
        <v>1</v>
      </c>
      <c r="I2131" s="35" t="str">
        <f>VLOOKUP(A2131,'Medical Examinations'!A2129:M4471,8,FALSE)</f>
        <v>No</v>
      </c>
      <c r="J2131" s="35" t="str">
        <f>VLOOKUP(A2131,'Medical Examinations'!A2129:M4471,9,FALSE)</f>
        <v>OBESITY</v>
      </c>
      <c r="K2131" s="35" t="str">
        <f>VLOOKUP(A2131,'Medical Examinations'!A2129:M4471,10,FALSE)</f>
        <v>NORMAL</v>
      </c>
      <c r="L2131" s="47">
        <f>VLOOKUP(A2131,'Hospitalisation Details'!A1130:M3472,12,FALSE)</f>
        <v>37890</v>
      </c>
      <c r="M2131" s="34">
        <f>VLOOKUP(A17,'Hospitalisation Details'!A15:M2357,6,FALSE)</f>
        <v>48549.18</v>
      </c>
      <c r="N2131" s="35" t="str">
        <f>VLOOKUP(A121,'Hospitalisation Details'!A119:M2461,7,FALSE)</f>
        <v>tier - 2</v>
      </c>
      <c r="O2131" s="35" t="str">
        <f>VLOOKUP(A133,'Hospitalisation Details'!A131:M2473,8,FALSE)</f>
        <v>tier - 1</v>
      </c>
      <c r="P2131" s="35" t="str">
        <f>VLOOKUP(A34,'Hospitalisation Details'!A32:M2374,9,FALSE)</f>
        <v>R1013</v>
      </c>
      <c r="Q2131" s="35">
        <f ca="1">VLOOKUP(A2131,'Hospitalisation Details'!A1130:M3472,13,FALSE)</f>
        <v>21</v>
      </c>
      <c r="R2131" s="32"/>
    </row>
    <row r="2132" spans="1:18" ht="15.75" x14ac:dyDescent="0.25">
      <c r="A2132" s="42" t="s">
        <v>224</v>
      </c>
      <c r="B2132" s="35" t="str">
        <f>VLOOKUP(A2132,'Customer Names'!A2129:D4464,3,FALSE)</f>
        <v>Chua</v>
      </c>
      <c r="C2132" s="35">
        <f>VLOOKUP(A2132,'Medical Examinations'!A2130:M4472,2,FALSE)</f>
        <v>35.15</v>
      </c>
      <c r="D2132" s="35">
        <f>VLOOKUP(A2132,'Medical Examinations'!A2130:M4472,3,FALSE)</f>
        <v>5.47</v>
      </c>
      <c r="E2132" s="35" t="str">
        <f>VLOOKUP(A2132,'Medical Examinations'!A2130:M4472,4,FALSE)</f>
        <v>No</v>
      </c>
      <c r="F2132" s="35" t="str">
        <f>VLOOKUP(A2132,'Medical Examinations'!A2130:M4472,5,FALSE)</f>
        <v>No</v>
      </c>
      <c r="G2132" s="35" t="str">
        <f>VLOOKUP(A2132,'Medical Examinations'!A2130:M4472,6,FALSE)</f>
        <v>Yes</v>
      </c>
      <c r="H2132" s="35">
        <f>VLOOKUP(A2132,'Medical Examinations'!$A$2:$M$2344,7,FALSE)</f>
        <v>1</v>
      </c>
      <c r="I2132" s="35" t="str">
        <f>VLOOKUP(A2132,'Medical Examinations'!A2130:M4472,8,FALSE)</f>
        <v>No</v>
      </c>
      <c r="J2132" s="35" t="str">
        <f>VLOOKUP(A2132,'Medical Examinations'!A2130:M4472,9,FALSE)</f>
        <v>OBESITY</v>
      </c>
      <c r="K2132" s="35" t="str">
        <f>VLOOKUP(A2132,'Medical Examinations'!A2130:M4472,10,FALSE)</f>
        <v>NORMAL</v>
      </c>
      <c r="L2132" s="47">
        <f>VLOOKUP(A2132,'Hospitalisation Details'!A1131:M3473,12,FALSE)</f>
        <v>37865</v>
      </c>
      <c r="M2132" s="34">
        <f>VLOOKUP(A18,'Hospitalisation Details'!A16:M2358,6,FALSE)</f>
        <v>48517.56</v>
      </c>
      <c r="N2132" s="35" t="str">
        <f>VLOOKUP(A122,'Hospitalisation Details'!A120:M2462,7,FALSE)</f>
        <v>tier - 2</v>
      </c>
      <c r="O2132" s="35" t="str">
        <f>VLOOKUP(A134,'Hospitalisation Details'!A132:M2474,8,FALSE)</f>
        <v>tier - 3</v>
      </c>
      <c r="P2132" s="35" t="str">
        <f>VLOOKUP(A35,'Hospitalisation Details'!A33:M2375,9,FALSE)</f>
        <v>R1013</v>
      </c>
      <c r="Q2132" s="35">
        <f ca="1">VLOOKUP(A2132,'Hospitalisation Details'!A1131:M3473,13,FALSE)</f>
        <v>21</v>
      </c>
      <c r="R2132" s="32"/>
    </row>
    <row r="2133" spans="1:18" ht="15.75" x14ac:dyDescent="0.25">
      <c r="A2133" s="43" t="s">
        <v>223</v>
      </c>
      <c r="B2133" s="35" t="str">
        <f>VLOOKUP(A2133,'Customer Names'!A2130:D4465,3,FALSE)</f>
        <v>Wiltse</v>
      </c>
      <c r="C2133" s="35">
        <f>VLOOKUP(A2133,'Medical Examinations'!A2131:M4473,2,FALSE)</f>
        <v>32.11</v>
      </c>
      <c r="D2133" s="35">
        <f>VLOOKUP(A2133,'Medical Examinations'!A2131:M4473,3,FALSE)</f>
        <v>4.43</v>
      </c>
      <c r="E2133" s="35" t="str">
        <f>VLOOKUP(A2133,'Medical Examinations'!A2131:M4473,4,FALSE)</f>
        <v>No</v>
      </c>
      <c r="F2133" s="35" t="str">
        <f>VLOOKUP(A2133,'Medical Examinations'!A2131:M4473,5,FALSE)</f>
        <v>No</v>
      </c>
      <c r="G2133" s="35" t="str">
        <f>VLOOKUP(A2133,'Medical Examinations'!A2131:M4473,6,FALSE)</f>
        <v>Yes</v>
      </c>
      <c r="H2133" s="35">
        <f>VLOOKUP(A2133,'Medical Examinations'!$A$2:$M$2344,7,FALSE)</f>
        <v>1</v>
      </c>
      <c r="I2133" s="35" t="str">
        <f>VLOOKUP(A2133,'Medical Examinations'!A2131:M4473,8,FALSE)</f>
        <v>No</v>
      </c>
      <c r="J2133" s="35" t="str">
        <f>VLOOKUP(A2133,'Medical Examinations'!A2131:M4473,9,FALSE)</f>
        <v>OBESITY</v>
      </c>
      <c r="K2133" s="35" t="str">
        <f>VLOOKUP(A2133,'Medical Examinations'!A2131:M4473,10,FALSE)</f>
        <v>NORMAL</v>
      </c>
      <c r="L2133" s="47">
        <f>VLOOKUP(A2133,'Hospitalisation Details'!A1132:M3474,12,FALSE)</f>
        <v>37977</v>
      </c>
      <c r="M2133" s="34">
        <f>VLOOKUP(A19,'Hospitalisation Details'!A17:M2359,6,FALSE)</f>
        <v>48173.36</v>
      </c>
      <c r="N2133" s="35" t="str">
        <f>VLOOKUP(A123,'Hospitalisation Details'!A121:M2463,7,FALSE)</f>
        <v>tier - 1</v>
      </c>
      <c r="O2133" s="35" t="str">
        <f>VLOOKUP(A135,'Hospitalisation Details'!A133:M2475,8,FALSE)</f>
        <v>tier - 3</v>
      </c>
      <c r="P2133" s="35" t="str">
        <f>VLOOKUP(A36,'Hospitalisation Details'!A34:M2376,9,FALSE)</f>
        <v>R1012</v>
      </c>
      <c r="Q2133" s="35">
        <f ca="1">VLOOKUP(A2133,'Hospitalisation Details'!A1132:M3474,13,FALSE)</f>
        <v>21</v>
      </c>
      <c r="R2133" s="32"/>
    </row>
    <row r="2134" spans="1:18" ht="15.75" x14ac:dyDescent="0.25">
      <c r="A2134" s="42" t="s">
        <v>222</v>
      </c>
      <c r="B2134" s="35" t="str">
        <f>VLOOKUP(A2134,'Customer Names'!A2131:D4466,3,FALSE)</f>
        <v>Fisher</v>
      </c>
      <c r="C2134" s="35">
        <f>VLOOKUP(A2134,'Medical Examinations'!A2132:M4474,2,FALSE)</f>
        <v>30.495000000000001</v>
      </c>
      <c r="D2134" s="35">
        <f>VLOOKUP(A2134,'Medical Examinations'!A2132:M4474,3,FALSE)</f>
        <v>4.95</v>
      </c>
      <c r="E2134" s="35" t="str">
        <f>VLOOKUP(A2134,'Medical Examinations'!A2132:M4474,4,FALSE)</f>
        <v>No</v>
      </c>
      <c r="F2134" s="35" t="str">
        <f>VLOOKUP(A2134,'Medical Examinations'!A2132:M4474,5,FALSE)</f>
        <v>No</v>
      </c>
      <c r="G2134" s="35" t="str">
        <f>VLOOKUP(A2134,'Medical Examinations'!A2132:M4474,6,FALSE)</f>
        <v>Yes</v>
      </c>
      <c r="H2134" s="35">
        <f>VLOOKUP(A2134,'Medical Examinations'!$A$2:$M$2344,7,FALSE)</f>
        <v>1</v>
      </c>
      <c r="I2134" s="35" t="str">
        <f>VLOOKUP(A2134,'Medical Examinations'!A2132:M4474,8,FALSE)</f>
        <v>No</v>
      </c>
      <c r="J2134" s="35" t="str">
        <f>VLOOKUP(A2134,'Medical Examinations'!A2132:M4474,9,FALSE)</f>
        <v>OBESITY</v>
      </c>
      <c r="K2134" s="35" t="str">
        <f>VLOOKUP(A2134,'Medical Examinations'!A2132:M4474,10,FALSE)</f>
        <v>NORMAL</v>
      </c>
      <c r="L2134" s="47">
        <f>VLOOKUP(A2134,'Hospitalisation Details'!A1133:M3475,12,FALSE)</f>
        <v>37863</v>
      </c>
      <c r="M2134" s="34">
        <f>VLOOKUP(A20,'Hospitalisation Details'!A18:M2360,6,FALSE)</f>
        <v>47928.03</v>
      </c>
      <c r="N2134" s="35" t="str">
        <f>VLOOKUP(A124,'Hospitalisation Details'!A122:M2464,7,FALSE)</f>
        <v>tier - 1</v>
      </c>
      <c r="O2134" s="35" t="str">
        <f>VLOOKUP(A136,'Hospitalisation Details'!A134:M2476,8,FALSE)</f>
        <v>tier - 2</v>
      </c>
      <c r="P2134" s="35" t="str">
        <f>VLOOKUP(A37,'Hospitalisation Details'!A35:M2377,9,FALSE)</f>
        <v>R1011</v>
      </c>
      <c r="Q2134" s="35">
        <f ca="1">VLOOKUP(A2134,'Hospitalisation Details'!A1133:M3475,13,FALSE)</f>
        <v>21</v>
      </c>
      <c r="R2134" s="32"/>
    </row>
    <row r="2135" spans="1:18" ht="15.75" x14ac:dyDescent="0.25">
      <c r="A2135" s="43" t="s">
        <v>221</v>
      </c>
      <c r="B2135" s="35" t="str">
        <f>VLOOKUP(A2135,'Customer Names'!A2132:D4467,3,FALSE)</f>
        <v>Wilzbacher</v>
      </c>
      <c r="C2135" s="35">
        <f>VLOOKUP(A2135,'Medical Examinations'!A2133:M4475,2,FALSE)</f>
        <v>29.24</v>
      </c>
      <c r="D2135" s="35">
        <f>VLOOKUP(A2135,'Medical Examinations'!A2133:M4475,3,FALSE)</f>
        <v>4.04</v>
      </c>
      <c r="E2135" s="35" t="str">
        <f>VLOOKUP(A2135,'Medical Examinations'!A2133:M4475,4,FALSE)</f>
        <v>No</v>
      </c>
      <c r="F2135" s="35" t="str">
        <f>VLOOKUP(A2135,'Medical Examinations'!A2133:M4475,5,FALSE)</f>
        <v>yes</v>
      </c>
      <c r="G2135" s="35" t="str">
        <f>VLOOKUP(A2135,'Medical Examinations'!A2133:M4475,6,FALSE)</f>
        <v>No</v>
      </c>
      <c r="H2135" s="35">
        <f>VLOOKUP(A2135,'Medical Examinations'!$A$2:$M$2344,7,FALSE)</f>
        <v>1</v>
      </c>
      <c r="I2135" s="35" t="str">
        <f>VLOOKUP(A2135,'Medical Examinations'!A2133:M4475,8,FALSE)</f>
        <v>No</v>
      </c>
      <c r="J2135" s="35" t="str">
        <f>VLOOKUP(A2135,'Medical Examinations'!A2133:M4475,9,FALSE)</f>
        <v>OVERWEIGHT</v>
      </c>
      <c r="K2135" s="35" t="str">
        <f>VLOOKUP(A2135,'Medical Examinations'!A2133:M4475,10,FALSE)</f>
        <v>NORMAL</v>
      </c>
      <c r="L2135" s="47">
        <f>VLOOKUP(A2135,'Hospitalisation Details'!A1134:M3476,12,FALSE)</f>
        <v>38295</v>
      </c>
      <c r="M2135" s="34">
        <f>VLOOKUP(A21,'Hospitalisation Details'!A19:M2361,6,FALSE)</f>
        <v>47896.79</v>
      </c>
      <c r="N2135" s="35" t="str">
        <f>VLOOKUP(A125,'Hospitalisation Details'!A123:M2465,7,FALSE)</f>
        <v>tier - 1</v>
      </c>
      <c r="O2135" s="35" t="str">
        <f>VLOOKUP(A137,'Hospitalisation Details'!A135:M2477,8,FALSE)</f>
        <v>tier - 2</v>
      </c>
      <c r="P2135" s="35" t="str">
        <f>VLOOKUP(A38,'Hospitalisation Details'!A36:M2378,9,FALSE)</f>
        <v>R1013</v>
      </c>
      <c r="Q2135" s="35">
        <f ca="1">VLOOKUP(A2135,'Hospitalisation Details'!A1134:M3476,13,FALSE)</f>
        <v>20</v>
      </c>
      <c r="R2135" s="32"/>
    </row>
    <row r="2136" spans="1:18" ht="15.75" x14ac:dyDescent="0.25">
      <c r="A2136" s="42" t="s">
        <v>220</v>
      </c>
      <c r="B2136" s="35" t="str">
        <f>VLOOKUP(A2136,'Customer Names'!A2133:D4468,3,FALSE)</f>
        <v>Thayer</v>
      </c>
      <c r="C2136" s="35">
        <f>VLOOKUP(A2136,'Medical Examinations'!A2134:M4476,2,FALSE)</f>
        <v>22.515000000000001</v>
      </c>
      <c r="D2136" s="35">
        <f>VLOOKUP(A2136,'Medical Examinations'!A2134:M4476,3,FALSE)</f>
        <v>5.93</v>
      </c>
      <c r="E2136" s="35" t="str">
        <f>VLOOKUP(A2136,'Medical Examinations'!A2134:M4476,4,FALSE)</f>
        <v>No</v>
      </c>
      <c r="F2136" s="35" t="str">
        <f>VLOOKUP(A2136,'Medical Examinations'!A2134:M4476,5,FALSE)</f>
        <v>No</v>
      </c>
      <c r="G2136" s="35" t="str">
        <f>VLOOKUP(A2136,'Medical Examinations'!A2134:M4476,6,FALSE)</f>
        <v>Yes</v>
      </c>
      <c r="H2136" s="35">
        <f>VLOOKUP(A2136,'Medical Examinations'!$A$2:$M$2344,7,FALSE)</f>
        <v>1</v>
      </c>
      <c r="I2136" s="35" t="str">
        <f>VLOOKUP(A2136,'Medical Examinations'!A2134:M4476,8,FALSE)</f>
        <v>No</v>
      </c>
      <c r="J2136" s="35" t="str">
        <f>VLOOKUP(A2136,'Medical Examinations'!A2134:M4476,9,FALSE)</f>
        <v>NORMAL WEIGHT</v>
      </c>
      <c r="K2136" s="35" t="str">
        <f>VLOOKUP(A2136,'Medical Examinations'!A2134:M4476,10,FALSE)</f>
        <v>PREDIABETES</v>
      </c>
      <c r="L2136" s="47">
        <f>VLOOKUP(A2136,'Hospitalisation Details'!A1135:M3477,12,FALSE)</f>
        <v>37894</v>
      </c>
      <c r="M2136" s="34">
        <f>VLOOKUP(A22,'Hospitalisation Details'!A20:M2362,6,FALSE)</f>
        <v>47496.49</v>
      </c>
      <c r="N2136" s="35" t="str">
        <f>VLOOKUP(A126,'Hospitalisation Details'!A124:M2466,7,FALSE)</f>
        <v>tier - 2</v>
      </c>
      <c r="O2136" s="35" t="str">
        <f>VLOOKUP(A138,'Hospitalisation Details'!A136:M2478,8,FALSE)</f>
        <v>tier - 2</v>
      </c>
      <c r="P2136" s="35" t="str">
        <f>VLOOKUP(A39,'Hospitalisation Details'!A37:M2379,9,FALSE)</f>
        <v>R1016</v>
      </c>
      <c r="Q2136" s="35">
        <f ca="1">VLOOKUP(A2136,'Hospitalisation Details'!A1135:M3477,13,FALSE)</f>
        <v>21</v>
      </c>
      <c r="R2136" s="32"/>
    </row>
    <row r="2137" spans="1:18" ht="15.75" x14ac:dyDescent="0.25">
      <c r="A2137" s="43" t="s">
        <v>219</v>
      </c>
      <c r="B2137" s="35" t="str">
        <f>VLOOKUP(A2137,'Customer Names'!A2134:D4469,3,FALSE)</f>
        <v>Brosseau</v>
      </c>
      <c r="C2137" s="35">
        <f>VLOOKUP(A2137,'Medical Examinations'!A2135:M4477,2,FALSE)</f>
        <v>15.65</v>
      </c>
      <c r="D2137" s="35">
        <f>VLOOKUP(A2137,'Medical Examinations'!A2135:M4477,3,FALSE)</f>
        <v>4.2300000000000004</v>
      </c>
      <c r="E2137" s="35" t="str">
        <f>VLOOKUP(A2137,'Medical Examinations'!A2135:M4477,4,FALSE)</f>
        <v>No</v>
      </c>
      <c r="F2137" s="35" t="str">
        <f>VLOOKUP(A2137,'Medical Examinations'!A2135:M4477,5,FALSE)</f>
        <v>No</v>
      </c>
      <c r="G2137" s="35" t="str">
        <f>VLOOKUP(A2137,'Medical Examinations'!A2135:M4477,6,FALSE)</f>
        <v>No</v>
      </c>
      <c r="H2137" s="35">
        <f>VLOOKUP(A2137,'Medical Examinations'!$A$2:$M$2344,7,FALSE)</f>
        <v>0</v>
      </c>
      <c r="I2137" s="35" t="str">
        <f>VLOOKUP(A2137,'Medical Examinations'!A2135:M4477,8,FALSE)</f>
        <v>No</v>
      </c>
      <c r="J2137" s="35" t="str">
        <f>VLOOKUP(A2137,'Medical Examinations'!A2135:M4477,9,FALSE)</f>
        <v>UNDERWEIGHT</v>
      </c>
      <c r="K2137" s="35" t="str">
        <f>VLOOKUP(A2137,'Medical Examinations'!A2135:M4477,10,FALSE)</f>
        <v>NORMAL</v>
      </c>
      <c r="L2137" s="47">
        <f>VLOOKUP(A2137,'Hospitalisation Details'!A1136:M3478,12,FALSE)</f>
        <v>32710</v>
      </c>
      <c r="M2137" s="34">
        <f>VLOOKUP(A23,'Hospitalisation Details'!A21:M2363,6,FALSE)</f>
        <v>47462.89</v>
      </c>
      <c r="N2137" s="35" t="str">
        <f>VLOOKUP(A127,'Hospitalisation Details'!A125:M2467,7,FALSE)</f>
        <v>tier - 2</v>
      </c>
      <c r="O2137" s="35" t="str">
        <f>VLOOKUP(A139,'Hospitalisation Details'!A137:M2479,8,FALSE)</f>
        <v>tier - 1</v>
      </c>
      <c r="P2137" s="35" t="str">
        <f>VLOOKUP(A40,'Hospitalisation Details'!A38:M2380,9,FALSE)</f>
        <v>R1012</v>
      </c>
      <c r="Q2137" s="35">
        <f ca="1">VLOOKUP(A2137,'Hospitalisation Details'!A1136:M3478,13,FALSE)</f>
        <v>35</v>
      </c>
      <c r="R2137" s="32"/>
    </row>
    <row r="2138" spans="1:18" ht="15.75" x14ac:dyDescent="0.25">
      <c r="A2138" s="42" t="s">
        <v>218</v>
      </c>
      <c r="B2138" s="35" t="str">
        <f>VLOOKUP(A2138,'Customer Names'!A2135:D4470,3,FALSE)</f>
        <v>Phares</v>
      </c>
      <c r="C2138" s="35">
        <f>VLOOKUP(A2138,'Medical Examinations'!A2136:M4478,2,FALSE)</f>
        <v>27.36</v>
      </c>
      <c r="D2138" s="35">
        <f>VLOOKUP(A2138,'Medical Examinations'!A2136:M4478,3,FALSE)</f>
        <v>5.59</v>
      </c>
      <c r="E2138" s="35" t="str">
        <f>VLOOKUP(A2138,'Medical Examinations'!A2136:M4478,4,FALSE)</f>
        <v>yes</v>
      </c>
      <c r="F2138" s="35" t="str">
        <f>VLOOKUP(A2138,'Medical Examinations'!A2136:M4478,5,FALSE)</f>
        <v>No</v>
      </c>
      <c r="G2138" s="35" t="str">
        <f>VLOOKUP(A2138,'Medical Examinations'!A2136:M4478,6,FALSE)</f>
        <v>No</v>
      </c>
      <c r="H2138" s="35">
        <f>VLOOKUP(A2138,'Medical Examinations'!$A$2:$M$2344,7,FALSE)</f>
        <v>0</v>
      </c>
      <c r="I2138" s="35" t="str">
        <f>VLOOKUP(A2138,'Medical Examinations'!A2136:M4478,8,FALSE)</f>
        <v>No</v>
      </c>
      <c r="J2138" s="35" t="str">
        <f>VLOOKUP(A2138,'Medical Examinations'!A2136:M4478,9,FALSE)</f>
        <v>OVERWEIGHT</v>
      </c>
      <c r="K2138" s="35" t="str">
        <f>VLOOKUP(A2138,'Medical Examinations'!A2136:M4478,10,FALSE)</f>
        <v>NORMAL</v>
      </c>
      <c r="L2138" s="47">
        <f>VLOOKUP(A2138,'Hospitalisation Details'!A1137:M3479,12,FALSE)</f>
        <v>37223</v>
      </c>
      <c r="M2138" s="34">
        <f>VLOOKUP(A24,'Hospitalisation Details'!A22:M2364,6,FALSE)</f>
        <v>47403.88</v>
      </c>
      <c r="N2138" s="35" t="str">
        <f>VLOOKUP(A128,'Hospitalisation Details'!A126:M2468,7,FALSE)</f>
        <v>tier - 2</v>
      </c>
      <c r="O2138" s="35" t="str">
        <f>VLOOKUP(A140,'Hospitalisation Details'!A138:M2480,8,FALSE)</f>
        <v>tier - 2</v>
      </c>
      <c r="P2138" s="35" t="str">
        <f>VLOOKUP(A41,'Hospitalisation Details'!A39:M2381,9,FALSE)</f>
        <v>R1013</v>
      </c>
      <c r="Q2138" s="35">
        <f ca="1">VLOOKUP(A2138,'Hospitalisation Details'!A1137:M3479,13,FALSE)</f>
        <v>23</v>
      </c>
      <c r="R2138" s="32"/>
    </row>
    <row r="2139" spans="1:18" ht="15.75" x14ac:dyDescent="0.25">
      <c r="A2139" s="43" t="s">
        <v>217</v>
      </c>
      <c r="B2139" s="35" t="str">
        <f>VLOOKUP(A2139,'Customer Names'!A2136:D4471,3,FALSE)</f>
        <v>Curley</v>
      </c>
      <c r="C2139" s="35">
        <f>VLOOKUP(A2139,'Medical Examinations'!A2137:M4479,2,FALSE)</f>
        <v>22.3</v>
      </c>
      <c r="D2139" s="35">
        <f>VLOOKUP(A2139,'Medical Examinations'!A2137:M4479,3,FALSE)</f>
        <v>4.8899999999999997</v>
      </c>
      <c r="E2139" s="35" t="str">
        <f>VLOOKUP(A2139,'Medical Examinations'!A2137:M4479,4,FALSE)</f>
        <v>yes</v>
      </c>
      <c r="F2139" s="35" t="str">
        <f>VLOOKUP(A2139,'Medical Examinations'!A2137:M4479,5,FALSE)</f>
        <v>No</v>
      </c>
      <c r="G2139" s="35" t="str">
        <f>VLOOKUP(A2139,'Medical Examinations'!A2137:M4479,6,FALSE)</f>
        <v>No</v>
      </c>
      <c r="H2139" s="35">
        <f>VLOOKUP(A2139,'Medical Examinations'!$A$2:$M$2344,7,FALSE)</f>
        <v>0</v>
      </c>
      <c r="I2139" s="35" t="str">
        <f>VLOOKUP(A2139,'Medical Examinations'!A2137:M4479,8,FALSE)</f>
        <v>No</v>
      </c>
      <c r="J2139" s="35" t="str">
        <f>VLOOKUP(A2139,'Medical Examinations'!A2137:M4479,9,FALSE)</f>
        <v>NORMAL WEIGHT</v>
      </c>
      <c r="K2139" s="35" t="str">
        <f>VLOOKUP(A2139,'Medical Examinations'!A2137:M4479,10,FALSE)</f>
        <v>NORMAL</v>
      </c>
      <c r="L2139" s="47">
        <f>VLOOKUP(A2139,'Hospitalisation Details'!A1138:M3480,12,FALSE)</f>
        <v>37064</v>
      </c>
      <c r="M2139" s="34">
        <f>VLOOKUP(A25,'Hospitalisation Details'!A23:M2365,6,FALSE)</f>
        <v>47305.31</v>
      </c>
      <c r="N2139" s="35" t="str">
        <f>VLOOKUP(A129,'Hospitalisation Details'!A127:M2469,7,FALSE)</f>
        <v>tier - 1</v>
      </c>
      <c r="O2139" s="35" t="str">
        <f>VLOOKUP(A141,'Hospitalisation Details'!A139:M2481,8,FALSE)</f>
        <v>tier - 2</v>
      </c>
      <c r="P2139" s="35" t="str">
        <f>VLOOKUP(A42,'Hospitalisation Details'!A40:M2382,9,FALSE)</f>
        <v>R1024</v>
      </c>
      <c r="Q2139" s="35">
        <f ca="1">VLOOKUP(A2139,'Hospitalisation Details'!A1138:M3480,13,FALSE)</f>
        <v>23</v>
      </c>
      <c r="R2139" s="32"/>
    </row>
    <row r="2140" spans="1:18" ht="15.75" x14ac:dyDescent="0.25">
      <c r="A2140" s="42" t="s">
        <v>216</v>
      </c>
      <c r="B2140" s="35" t="str">
        <f>VLOOKUP(A2140,'Customer Names'!A2137:D4472,3,FALSE)</f>
        <v>Johnston</v>
      </c>
      <c r="C2140" s="35">
        <f>VLOOKUP(A2140,'Medical Examinations'!A2138:M4480,2,FALSE)</f>
        <v>26.03</v>
      </c>
      <c r="D2140" s="35">
        <f>VLOOKUP(A2140,'Medical Examinations'!A2138:M4480,3,FALSE)</f>
        <v>5.81</v>
      </c>
      <c r="E2140" s="35" t="str">
        <f>VLOOKUP(A2140,'Medical Examinations'!A2138:M4480,4,FALSE)</f>
        <v>yes</v>
      </c>
      <c r="F2140" s="35" t="str">
        <f>VLOOKUP(A2140,'Medical Examinations'!A2138:M4480,5,FALSE)</f>
        <v>No</v>
      </c>
      <c r="G2140" s="35" t="str">
        <f>VLOOKUP(A2140,'Medical Examinations'!A2138:M4480,6,FALSE)</f>
        <v>No</v>
      </c>
      <c r="H2140" s="35">
        <f>VLOOKUP(A2140,'Medical Examinations'!$A$2:$M$2344,7,FALSE)</f>
        <v>0</v>
      </c>
      <c r="I2140" s="35" t="str">
        <f>VLOOKUP(A2140,'Medical Examinations'!A2138:M4480,8,FALSE)</f>
        <v>No</v>
      </c>
      <c r="J2140" s="35" t="str">
        <f>VLOOKUP(A2140,'Medical Examinations'!A2138:M4480,9,FALSE)</f>
        <v>OVERWEIGHT</v>
      </c>
      <c r="K2140" s="35" t="str">
        <f>VLOOKUP(A2140,'Medical Examinations'!A2138:M4480,10,FALSE)</f>
        <v>PREDIABETES</v>
      </c>
      <c r="L2140" s="47">
        <f>VLOOKUP(A2140,'Hospitalisation Details'!A1139:M3481,12,FALSE)</f>
        <v>37117</v>
      </c>
      <c r="M2140" s="34">
        <f>VLOOKUP(A26,'Hospitalisation Details'!A24:M2366,6,FALSE)</f>
        <v>47291.06</v>
      </c>
      <c r="N2140" s="35" t="str">
        <f>VLOOKUP(A130,'Hospitalisation Details'!A128:M2470,7,FALSE)</f>
        <v>tier - 2</v>
      </c>
      <c r="O2140" s="35" t="str">
        <f>VLOOKUP(A142,'Hospitalisation Details'!A140:M2482,8,FALSE)</f>
        <v>tier - 2</v>
      </c>
      <c r="P2140" s="35" t="str">
        <f>VLOOKUP(A43,'Hospitalisation Details'!A41:M2383,9,FALSE)</f>
        <v>R1011</v>
      </c>
      <c r="Q2140" s="35">
        <f ca="1">VLOOKUP(A2140,'Hospitalisation Details'!A1139:M3481,13,FALSE)</f>
        <v>23</v>
      </c>
      <c r="R2140" s="32"/>
    </row>
    <row r="2141" spans="1:18" ht="15.75" x14ac:dyDescent="0.25">
      <c r="A2141" s="43" t="s">
        <v>215</v>
      </c>
      <c r="B2141" s="35" t="str">
        <f>VLOOKUP(A2141,'Customer Names'!A2138:D4473,3,FALSE)</f>
        <v>Padula</v>
      </c>
      <c r="C2141" s="35">
        <f>VLOOKUP(A2141,'Medical Examinations'!A2139:M4481,2,FALSE)</f>
        <v>27.74</v>
      </c>
      <c r="D2141" s="35">
        <f>VLOOKUP(A2141,'Medical Examinations'!A2139:M4481,3,FALSE)</f>
        <v>4.29</v>
      </c>
      <c r="E2141" s="35" t="str">
        <f>VLOOKUP(A2141,'Medical Examinations'!A2139:M4481,4,FALSE)</f>
        <v>No</v>
      </c>
      <c r="F2141" s="35" t="str">
        <f>VLOOKUP(A2141,'Medical Examinations'!A2139:M4481,5,FALSE)</f>
        <v>yes</v>
      </c>
      <c r="G2141" s="35" t="str">
        <f>VLOOKUP(A2141,'Medical Examinations'!A2139:M4481,6,FALSE)</f>
        <v>No</v>
      </c>
      <c r="H2141" s="35">
        <f>VLOOKUP(A2141,'Medical Examinations'!$A$2:$M$2344,7,FALSE)</f>
        <v>1</v>
      </c>
      <c r="I2141" s="35" t="str">
        <f>VLOOKUP(A2141,'Medical Examinations'!A2139:M4481,8,FALSE)</f>
        <v>No</v>
      </c>
      <c r="J2141" s="35" t="str">
        <f>VLOOKUP(A2141,'Medical Examinations'!A2139:M4481,9,FALSE)</f>
        <v>OVERWEIGHT</v>
      </c>
      <c r="K2141" s="35" t="str">
        <f>VLOOKUP(A2141,'Medical Examinations'!A2139:M4481,10,FALSE)</f>
        <v>NORMAL</v>
      </c>
      <c r="L2141" s="47">
        <f>VLOOKUP(A2141,'Hospitalisation Details'!A1140:M3482,12,FALSE)</f>
        <v>38150</v>
      </c>
      <c r="M2141" s="34">
        <f>VLOOKUP(A27,'Hospitalisation Details'!A25:M2367,6,FALSE)</f>
        <v>47269.85</v>
      </c>
      <c r="N2141" s="35" t="str">
        <f>VLOOKUP(A131,'Hospitalisation Details'!A129:M2471,7,FALSE)</f>
        <v>tier - 1</v>
      </c>
      <c r="O2141" s="35" t="str">
        <f>VLOOKUP(A143,'Hospitalisation Details'!A141:M2483,8,FALSE)</f>
        <v>tier - 2</v>
      </c>
      <c r="P2141" s="35" t="str">
        <f>VLOOKUP(A44,'Hospitalisation Details'!A42:M2384,9,FALSE)</f>
        <v>R1013</v>
      </c>
      <c r="Q2141" s="35">
        <f ca="1">VLOOKUP(A2141,'Hospitalisation Details'!A1140:M3482,13,FALSE)</f>
        <v>20</v>
      </c>
      <c r="R2141" s="32"/>
    </row>
    <row r="2142" spans="1:18" ht="15.75" x14ac:dyDescent="0.25">
      <c r="A2142" s="42" t="s">
        <v>214</v>
      </c>
      <c r="B2142" s="35" t="str">
        <f>VLOOKUP(A2142,'Customer Names'!A2139:D4474,3,FALSE)</f>
        <v>Gamirov</v>
      </c>
      <c r="C2142" s="35">
        <f>VLOOKUP(A2142,'Medical Examinations'!A2140:M4482,2,FALSE)</f>
        <v>32.11</v>
      </c>
      <c r="D2142" s="35">
        <f>VLOOKUP(A2142,'Medical Examinations'!A2140:M4482,3,FALSE)</f>
        <v>4.03</v>
      </c>
      <c r="E2142" s="35" t="str">
        <f>VLOOKUP(A2142,'Medical Examinations'!A2140:M4482,4,FALSE)</f>
        <v>yes</v>
      </c>
      <c r="F2142" s="35" t="str">
        <f>VLOOKUP(A2142,'Medical Examinations'!A2140:M4482,5,FALSE)</f>
        <v>yes</v>
      </c>
      <c r="G2142" s="35" t="str">
        <f>VLOOKUP(A2142,'Medical Examinations'!A2140:M4482,6,FALSE)</f>
        <v>No</v>
      </c>
      <c r="H2142" s="35">
        <f>VLOOKUP(A2142,'Medical Examinations'!$A$2:$M$2344,7,FALSE)</f>
        <v>2</v>
      </c>
      <c r="I2142" s="35" t="str">
        <f>VLOOKUP(A2142,'Medical Examinations'!A2140:M4482,8,FALSE)</f>
        <v>No</v>
      </c>
      <c r="J2142" s="35" t="str">
        <f>VLOOKUP(A2142,'Medical Examinations'!A2140:M4482,9,FALSE)</f>
        <v>OBESITY</v>
      </c>
      <c r="K2142" s="35" t="str">
        <f>VLOOKUP(A2142,'Medical Examinations'!A2140:M4482,10,FALSE)</f>
        <v>NORMAL</v>
      </c>
      <c r="L2142" s="47">
        <f>VLOOKUP(A2142,'Hospitalisation Details'!A1141:M3483,12,FALSE)</f>
        <v>36733</v>
      </c>
      <c r="M2142" s="34">
        <f>VLOOKUP(A28,'Hospitalisation Details'!A26:M2368,6,FALSE)</f>
        <v>47055.53</v>
      </c>
      <c r="N2142" s="35" t="str">
        <f>VLOOKUP(A132,'Hospitalisation Details'!A130:M2472,7,FALSE)</f>
        <v>tier - 1</v>
      </c>
      <c r="O2142" s="35" t="str">
        <f>VLOOKUP(A144,'Hospitalisation Details'!A142:M2484,8,FALSE)</f>
        <v>tier - 3</v>
      </c>
      <c r="P2142" s="35" t="str">
        <f>VLOOKUP(A45,'Hospitalisation Details'!A43:M2385,9,FALSE)</f>
        <v>R1013</v>
      </c>
      <c r="Q2142" s="35">
        <f ca="1">VLOOKUP(A2142,'Hospitalisation Details'!A1141:M3483,13,FALSE)</f>
        <v>24</v>
      </c>
      <c r="R2142" s="32"/>
    </row>
    <row r="2143" spans="1:18" ht="15.75" x14ac:dyDescent="0.25">
      <c r="A2143" s="43" t="s">
        <v>213</v>
      </c>
      <c r="B2143" s="35" t="str">
        <f>VLOOKUP(A2143,'Customer Names'!A2140:D4475,3,FALSE)</f>
        <v>Briot</v>
      </c>
      <c r="C2143" s="35">
        <f>VLOOKUP(A2143,'Medical Examinations'!A2141:M4483,2,FALSE)</f>
        <v>25.175000000000001</v>
      </c>
      <c r="D2143" s="35">
        <f>VLOOKUP(A2143,'Medical Examinations'!A2141:M4483,3,FALSE)</f>
        <v>6.29</v>
      </c>
      <c r="E2143" s="35" t="str">
        <f>VLOOKUP(A2143,'Medical Examinations'!A2141:M4483,4,FALSE)</f>
        <v>yes</v>
      </c>
      <c r="F2143" s="35" t="str">
        <f>VLOOKUP(A2143,'Medical Examinations'!A2141:M4483,5,FALSE)</f>
        <v>yes</v>
      </c>
      <c r="G2143" s="35" t="str">
        <f>VLOOKUP(A2143,'Medical Examinations'!A2141:M4483,6,FALSE)</f>
        <v>No</v>
      </c>
      <c r="H2143" s="35">
        <f>VLOOKUP(A2143,'Medical Examinations'!$A$2:$M$2344,7,FALSE)</f>
        <v>2</v>
      </c>
      <c r="I2143" s="35" t="str">
        <f>VLOOKUP(A2143,'Medical Examinations'!A2141:M4483,8,FALSE)</f>
        <v>No</v>
      </c>
      <c r="J2143" s="35" t="str">
        <f>VLOOKUP(A2143,'Medical Examinations'!A2141:M4483,9,FALSE)</f>
        <v>OVERWEIGHT</v>
      </c>
      <c r="K2143" s="35" t="str">
        <f>VLOOKUP(A2143,'Medical Examinations'!A2141:M4483,10,FALSE)</f>
        <v>PREDIABETES</v>
      </c>
      <c r="L2143" s="47">
        <f>VLOOKUP(A2143,'Hospitalisation Details'!A1142:M3484,12,FALSE)</f>
        <v>36771</v>
      </c>
      <c r="M2143" s="34">
        <f>VLOOKUP(A29,'Hospitalisation Details'!A27:M2369,6,FALSE)</f>
        <v>46889.26</v>
      </c>
      <c r="N2143" s="35" t="str">
        <f>VLOOKUP(A133,'Hospitalisation Details'!A131:M2473,7,FALSE)</f>
        <v>tier - 1</v>
      </c>
      <c r="O2143" s="35" t="str">
        <f>VLOOKUP(A145,'Hospitalisation Details'!A143:M2485,8,FALSE)</f>
        <v>tier - 2</v>
      </c>
      <c r="P2143" s="35" t="str">
        <f>VLOOKUP(A46,'Hospitalisation Details'!A44:M2386,9,FALSE)</f>
        <v>R1013</v>
      </c>
      <c r="Q2143" s="35">
        <f ca="1">VLOOKUP(A2143,'Hospitalisation Details'!A1142:M3484,13,FALSE)</f>
        <v>24</v>
      </c>
      <c r="R2143" s="32"/>
    </row>
    <row r="2144" spans="1:18" ht="15.75" x14ac:dyDescent="0.25">
      <c r="A2144" s="42" t="s">
        <v>212</v>
      </c>
      <c r="B2144" s="35" t="str">
        <f>VLOOKUP(A2144,'Customer Names'!A2141:D4476,3,FALSE)</f>
        <v>De Hueck</v>
      </c>
      <c r="C2144" s="35">
        <f>VLOOKUP(A2144,'Medical Examinations'!A2142:M4484,2,FALSE)</f>
        <v>39.49</v>
      </c>
      <c r="D2144" s="35">
        <f>VLOOKUP(A2144,'Medical Examinations'!A2142:M4484,3,FALSE)</f>
        <v>4.4800000000000004</v>
      </c>
      <c r="E2144" s="35" t="str">
        <f>VLOOKUP(A2144,'Medical Examinations'!A2142:M4484,4,FALSE)</f>
        <v>yes</v>
      </c>
      <c r="F2144" s="35" t="str">
        <f>VLOOKUP(A2144,'Medical Examinations'!A2142:M4484,5,FALSE)</f>
        <v>No</v>
      </c>
      <c r="G2144" s="35" t="str">
        <f>VLOOKUP(A2144,'Medical Examinations'!A2142:M4484,6,FALSE)</f>
        <v>No</v>
      </c>
      <c r="H2144" s="35">
        <f>VLOOKUP(A2144,'Medical Examinations'!$A$2:$M$2344,7,FALSE)</f>
        <v>0</v>
      </c>
      <c r="I2144" s="35" t="str">
        <f>VLOOKUP(A2144,'Medical Examinations'!A2142:M4484,8,FALSE)</f>
        <v>No</v>
      </c>
      <c r="J2144" s="35" t="str">
        <f>VLOOKUP(A2144,'Medical Examinations'!A2142:M4484,9,FALSE)</f>
        <v>OBESITY</v>
      </c>
      <c r="K2144" s="35" t="str">
        <f>VLOOKUP(A2144,'Medical Examinations'!A2142:M4484,10,FALSE)</f>
        <v>NORMAL</v>
      </c>
      <c r="L2144" s="47">
        <f>VLOOKUP(A2144,'Hospitalisation Details'!A1143:M3485,12,FALSE)</f>
        <v>37107</v>
      </c>
      <c r="M2144" s="34">
        <f>VLOOKUP(A30,'Hospitalisation Details'!A28:M2370,6,FALSE)</f>
        <v>46718.16</v>
      </c>
      <c r="N2144" s="35" t="str">
        <f>VLOOKUP(A134,'Hospitalisation Details'!A132:M2474,7,FALSE)</f>
        <v>tier - 2</v>
      </c>
      <c r="O2144" s="35" t="str">
        <f>VLOOKUP(A146,'Hospitalisation Details'!A144:M2486,8,FALSE)</f>
        <v>tier - 2</v>
      </c>
      <c r="P2144" s="35" t="str">
        <f>VLOOKUP(A47,'Hospitalisation Details'!A45:M2387,9,FALSE)</f>
        <v>R1013</v>
      </c>
      <c r="Q2144" s="35">
        <f ca="1">VLOOKUP(A2144,'Hospitalisation Details'!A1143:M3485,13,FALSE)</f>
        <v>23</v>
      </c>
      <c r="R2144" s="32"/>
    </row>
    <row r="2145" spans="1:18" ht="15.75" x14ac:dyDescent="0.25">
      <c r="A2145" s="43" t="s">
        <v>211</v>
      </c>
      <c r="B2145" s="35" t="str">
        <f>VLOOKUP(A2145,'Customer Names'!A2142:D4477,3,FALSE)</f>
        <v>Putt</v>
      </c>
      <c r="C2145" s="35">
        <f>VLOOKUP(A2145,'Medical Examinations'!A2143:M4485,2,FALSE)</f>
        <v>34.869999999999997</v>
      </c>
      <c r="D2145" s="35">
        <f>VLOOKUP(A2145,'Medical Examinations'!A2143:M4485,3,FALSE)</f>
        <v>5.51</v>
      </c>
      <c r="E2145" s="35" t="str">
        <f>VLOOKUP(A2145,'Medical Examinations'!A2143:M4485,4,FALSE)</f>
        <v>yes</v>
      </c>
      <c r="F2145" s="35" t="str">
        <f>VLOOKUP(A2145,'Medical Examinations'!A2143:M4485,5,FALSE)</f>
        <v>No</v>
      </c>
      <c r="G2145" s="35" t="str">
        <f>VLOOKUP(A2145,'Medical Examinations'!A2143:M4485,6,FALSE)</f>
        <v>No</v>
      </c>
      <c r="H2145" s="35">
        <f>VLOOKUP(A2145,'Medical Examinations'!$A$2:$M$2344,7,FALSE)</f>
        <v>0</v>
      </c>
      <c r="I2145" s="35" t="str">
        <f>VLOOKUP(A2145,'Medical Examinations'!A2143:M4485,8,FALSE)</f>
        <v>No</v>
      </c>
      <c r="J2145" s="35" t="str">
        <f>VLOOKUP(A2145,'Medical Examinations'!A2143:M4485,9,FALSE)</f>
        <v>OBESITY</v>
      </c>
      <c r="K2145" s="35" t="str">
        <f>VLOOKUP(A2145,'Medical Examinations'!A2143:M4485,10,FALSE)</f>
        <v>NORMAL</v>
      </c>
      <c r="L2145" s="47">
        <f>VLOOKUP(A2145,'Hospitalisation Details'!A1144:M3486,12,FALSE)</f>
        <v>37140</v>
      </c>
      <c r="M2145" s="34">
        <f>VLOOKUP(A31,'Hospitalisation Details'!A29:M2371,6,FALSE)</f>
        <v>46661.440000000002</v>
      </c>
      <c r="N2145" s="35" t="str">
        <f>VLOOKUP(A135,'Hospitalisation Details'!A133:M2475,7,FALSE)</f>
        <v>tier - 2</v>
      </c>
      <c r="O2145" s="35" t="str">
        <f>VLOOKUP(A147,'Hospitalisation Details'!A145:M2487,8,FALSE)</f>
        <v>tier - 2</v>
      </c>
      <c r="P2145" s="35" t="str">
        <f>VLOOKUP(A48,'Hospitalisation Details'!A46:M2388,9,FALSE)</f>
        <v>R1013</v>
      </c>
      <c r="Q2145" s="35">
        <f ca="1">VLOOKUP(A2145,'Hospitalisation Details'!A1144:M3486,13,FALSE)</f>
        <v>23</v>
      </c>
      <c r="R2145" s="32"/>
    </row>
    <row r="2146" spans="1:18" ht="15.75" x14ac:dyDescent="0.25">
      <c r="A2146" s="42" t="s">
        <v>210</v>
      </c>
      <c r="B2146" s="35" t="str">
        <f>VLOOKUP(A2146,'Customer Names'!A2143:D4478,3,FALSE)</f>
        <v>Deiman</v>
      </c>
      <c r="C2146" s="35">
        <f>VLOOKUP(A2146,'Medical Examinations'!A2144:M4486,2,FALSE)</f>
        <v>34.6</v>
      </c>
      <c r="D2146" s="35">
        <f>VLOOKUP(A2146,'Medical Examinations'!A2144:M4486,3,FALSE)</f>
        <v>4.5</v>
      </c>
      <c r="E2146" s="35" t="str">
        <f>VLOOKUP(A2146,'Medical Examinations'!A2144:M4486,4,FALSE)</f>
        <v>yes</v>
      </c>
      <c r="F2146" s="35" t="str">
        <f>VLOOKUP(A2146,'Medical Examinations'!A2144:M4486,5,FALSE)</f>
        <v>No</v>
      </c>
      <c r="G2146" s="35" t="str">
        <f>VLOOKUP(A2146,'Medical Examinations'!A2144:M4486,6,FALSE)</f>
        <v>No</v>
      </c>
      <c r="H2146" s="35">
        <f>VLOOKUP(A2146,'Medical Examinations'!$A$2:$M$2344,7,FALSE)</f>
        <v>0</v>
      </c>
      <c r="I2146" s="35" t="str">
        <f>VLOOKUP(A2146,'Medical Examinations'!A2144:M4486,8,FALSE)</f>
        <v>No</v>
      </c>
      <c r="J2146" s="35" t="str">
        <f>VLOOKUP(A2146,'Medical Examinations'!A2144:M4486,9,FALSE)</f>
        <v>OBESITY</v>
      </c>
      <c r="K2146" s="35" t="str">
        <f>VLOOKUP(A2146,'Medical Examinations'!A2144:M4486,10,FALSE)</f>
        <v>NORMAL</v>
      </c>
      <c r="L2146" s="47">
        <f>VLOOKUP(A2146,'Hospitalisation Details'!A1145:M3487,12,FALSE)</f>
        <v>37073</v>
      </c>
      <c r="M2146" s="34">
        <f>VLOOKUP(A32,'Hospitalisation Details'!A30:M2372,6,FALSE)</f>
        <v>46599.11</v>
      </c>
      <c r="N2146" s="35" t="str">
        <f>VLOOKUP(A136,'Hospitalisation Details'!A134:M2476,7,FALSE)</f>
        <v>tier - 2</v>
      </c>
      <c r="O2146" s="35" t="str">
        <f>VLOOKUP(A148,'Hospitalisation Details'!A146:M2488,8,FALSE)</f>
        <v>tier - 1</v>
      </c>
      <c r="P2146" s="35" t="str">
        <f>VLOOKUP(A49,'Hospitalisation Details'!A47:M2389,9,FALSE)</f>
        <v>R1012</v>
      </c>
      <c r="Q2146" s="35">
        <f ca="1">VLOOKUP(A2146,'Hospitalisation Details'!A1145:M3487,13,FALSE)</f>
        <v>23</v>
      </c>
      <c r="R2146" s="32"/>
    </row>
    <row r="2147" spans="1:18" ht="15.75" x14ac:dyDescent="0.25">
      <c r="A2147" s="43" t="s">
        <v>209</v>
      </c>
      <c r="B2147" s="35" t="str">
        <f>VLOOKUP(A2147,'Customer Names'!A2144:D4479,3,FALSE)</f>
        <v>Bonanni</v>
      </c>
      <c r="C2147" s="35">
        <f>VLOOKUP(A2147,'Medical Examinations'!A2145:M4487,2,FALSE)</f>
        <v>25.8</v>
      </c>
      <c r="D2147" s="35">
        <f>VLOOKUP(A2147,'Medical Examinations'!A2145:M4487,3,FALSE)</f>
        <v>6.29</v>
      </c>
      <c r="E2147" s="35" t="str">
        <f>VLOOKUP(A2147,'Medical Examinations'!A2145:M4487,4,FALSE)</f>
        <v>yes</v>
      </c>
      <c r="F2147" s="35" t="str">
        <f>VLOOKUP(A2147,'Medical Examinations'!A2145:M4487,5,FALSE)</f>
        <v>No</v>
      </c>
      <c r="G2147" s="35" t="str">
        <f>VLOOKUP(A2147,'Medical Examinations'!A2145:M4487,6,FALSE)</f>
        <v>No</v>
      </c>
      <c r="H2147" s="35">
        <f>VLOOKUP(A2147,'Medical Examinations'!$A$2:$M$2344,7,FALSE)</f>
        <v>0</v>
      </c>
      <c r="I2147" s="35" t="str">
        <f>VLOOKUP(A2147,'Medical Examinations'!A2145:M4487,8,FALSE)</f>
        <v>No</v>
      </c>
      <c r="J2147" s="35" t="str">
        <f>VLOOKUP(A2147,'Medical Examinations'!A2145:M4487,9,FALSE)</f>
        <v>OVERWEIGHT</v>
      </c>
      <c r="K2147" s="35" t="str">
        <f>VLOOKUP(A2147,'Medical Examinations'!A2145:M4487,10,FALSE)</f>
        <v>PREDIABETES</v>
      </c>
      <c r="L2147" s="47">
        <f>VLOOKUP(A2147,'Hospitalisation Details'!A1146:M3488,12,FALSE)</f>
        <v>37117</v>
      </c>
      <c r="M2147" s="34">
        <f>VLOOKUP(A33,'Hospitalisation Details'!A31:M2373,6,FALSE)</f>
        <v>46255.11</v>
      </c>
      <c r="N2147" s="35" t="str">
        <f>VLOOKUP(A137,'Hospitalisation Details'!A135:M2477,7,FALSE)</f>
        <v>tier - 1</v>
      </c>
      <c r="O2147" s="35" t="str">
        <f>VLOOKUP(A149,'Hospitalisation Details'!A147:M2489,8,FALSE)</f>
        <v>tier - 3</v>
      </c>
      <c r="P2147" s="35" t="str">
        <f>VLOOKUP(A50,'Hospitalisation Details'!A48:M2390,9,FALSE)</f>
        <v>R1012</v>
      </c>
      <c r="Q2147" s="35">
        <f ca="1">VLOOKUP(A2147,'Hospitalisation Details'!A1146:M3488,13,FALSE)</f>
        <v>23</v>
      </c>
      <c r="R2147" s="32"/>
    </row>
    <row r="2148" spans="1:18" ht="15.75" x14ac:dyDescent="0.25">
      <c r="A2148" s="42" t="s">
        <v>208</v>
      </c>
      <c r="B2148" s="35" t="str">
        <f>VLOOKUP(A2148,'Customer Names'!A2145:D4480,3,FALSE)</f>
        <v>Stein</v>
      </c>
      <c r="C2148" s="35">
        <f>VLOOKUP(A2148,'Medical Examinations'!A2146:M4488,2,FALSE)</f>
        <v>35.86</v>
      </c>
      <c r="D2148" s="35">
        <f>VLOOKUP(A2148,'Medical Examinations'!A2146:M4488,3,FALSE)</f>
        <v>4.33</v>
      </c>
      <c r="E2148" s="35" t="str">
        <f>VLOOKUP(A2148,'Medical Examinations'!A2146:M4488,4,FALSE)</f>
        <v>No</v>
      </c>
      <c r="F2148" s="35" t="str">
        <f>VLOOKUP(A2148,'Medical Examinations'!A2146:M4488,5,FALSE)</f>
        <v>No</v>
      </c>
      <c r="G2148" s="35" t="str">
        <f>VLOOKUP(A2148,'Medical Examinations'!A2146:M4488,6,FALSE)</f>
        <v>No</v>
      </c>
      <c r="H2148" s="35">
        <f>VLOOKUP(A2148,'Medical Examinations'!$A$2:$M$2344,7,FALSE)</f>
        <v>1</v>
      </c>
      <c r="I2148" s="35" t="str">
        <f>VLOOKUP(A2148,'Medical Examinations'!A2146:M4488,8,FALSE)</f>
        <v>No</v>
      </c>
      <c r="J2148" s="35" t="str">
        <f>VLOOKUP(A2148,'Medical Examinations'!A2146:M4488,9,FALSE)</f>
        <v>OBESITY</v>
      </c>
      <c r="K2148" s="35" t="str">
        <f>VLOOKUP(A2148,'Medical Examinations'!A2146:M4488,10,FALSE)</f>
        <v>NORMAL</v>
      </c>
      <c r="L2148" s="47">
        <f>VLOOKUP(A2148,'Hospitalisation Details'!A1147:M3489,12,FALSE)</f>
        <v>36052</v>
      </c>
      <c r="M2148" s="34">
        <f>VLOOKUP(A34,'Hospitalisation Details'!A32:M2374,6,FALSE)</f>
        <v>46200.99</v>
      </c>
      <c r="N2148" s="35" t="str">
        <f>VLOOKUP(A138,'Hospitalisation Details'!A136:M2478,7,FALSE)</f>
        <v>tier - 2</v>
      </c>
      <c r="O2148" s="35" t="str">
        <f>VLOOKUP(A150,'Hospitalisation Details'!A148:M2490,8,FALSE)</f>
        <v>tier - 3</v>
      </c>
      <c r="P2148" s="35" t="str">
        <f>VLOOKUP(A51,'Hospitalisation Details'!A49:M2391,9,FALSE)</f>
        <v>R1013</v>
      </c>
      <c r="Q2148" s="35">
        <f ca="1">VLOOKUP(A2148,'Hospitalisation Details'!A1147:M3489,13,FALSE)</f>
        <v>26</v>
      </c>
      <c r="R2148" s="32"/>
    </row>
    <row r="2149" spans="1:18" ht="15.75" x14ac:dyDescent="0.25">
      <c r="A2149" s="43" t="s">
        <v>207</v>
      </c>
      <c r="B2149" s="35" t="str">
        <f>VLOOKUP(A2149,'Customer Names'!A2146:D4481,3,FALSE)</f>
        <v>Laumann</v>
      </c>
      <c r="C2149" s="35">
        <f>VLOOKUP(A2149,'Medical Examinations'!A2147:M4489,2,FALSE)</f>
        <v>40.47</v>
      </c>
      <c r="D2149" s="35">
        <f>VLOOKUP(A2149,'Medical Examinations'!A2147:M4489,3,FALSE)</f>
        <v>11.15</v>
      </c>
      <c r="E2149" s="35" t="str">
        <f>VLOOKUP(A2149,'Medical Examinations'!A2147:M4489,4,FALSE)</f>
        <v>No</v>
      </c>
      <c r="F2149" s="35" t="str">
        <f>VLOOKUP(A2149,'Medical Examinations'!A2147:M4489,5,FALSE)</f>
        <v>No</v>
      </c>
      <c r="G2149" s="35" t="str">
        <f>VLOOKUP(A2149,'Medical Examinations'!A2147:M4489,6,FALSE)</f>
        <v>No</v>
      </c>
      <c r="H2149" s="35">
        <f>VLOOKUP(A2149,'Medical Examinations'!$A$2:$M$2344,7,FALSE)</f>
        <v>0</v>
      </c>
      <c r="I2149" s="35" t="str">
        <f>VLOOKUP(A2149,'Medical Examinations'!A2147:M4489,8,FALSE)</f>
        <v>No</v>
      </c>
      <c r="J2149" s="35" t="str">
        <f>VLOOKUP(A2149,'Medical Examinations'!A2147:M4489,9,FALSE)</f>
        <v>OBESITY</v>
      </c>
      <c r="K2149" s="35" t="str">
        <f>VLOOKUP(A2149,'Medical Examinations'!A2147:M4489,10,FALSE)</f>
        <v>DIABETES</v>
      </c>
      <c r="L2149" s="47">
        <f>VLOOKUP(A2149,'Hospitalisation Details'!A1148:M3490,12,FALSE)</f>
        <v>37528</v>
      </c>
      <c r="M2149" s="34">
        <f>VLOOKUP(A35,'Hospitalisation Details'!A33:M2375,6,FALSE)</f>
        <v>46151.12</v>
      </c>
      <c r="N2149" s="35" t="str">
        <f>VLOOKUP(A139,'Hospitalisation Details'!A137:M2479,7,FALSE)</f>
        <v>tier - 2</v>
      </c>
      <c r="O2149" s="35" t="str">
        <f>VLOOKUP(A151,'Hospitalisation Details'!A149:M2491,8,FALSE)</f>
        <v>tier - 3</v>
      </c>
      <c r="P2149" s="35" t="str">
        <f>VLOOKUP(A52,'Hospitalisation Details'!A50:M2392,9,FALSE)</f>
        <v>R1012</v>
      </c>
      <c r="Q2149" s="35">
        <f ca="1">VLOOKUP(A2149,'Hospitalisation Details'!A1148:M3490,13,FALSE)</f>
        <v>22</v>
      </c>
      <c r="R2149" s="32"/>
    </row>
    <row r="2150" spans="1:18" ht="15.75" x14ac:dyDescent="0.25">
      <c r="A2150" s="42" t="s">
        <v>206</v>
      </c>
      <c r="B2150" s="35" t="str">
        <f>VLOOKUP(A2150,'Customer Names'!A2147:D4482,3,FALSE)</f>
        <v>Galaviz</v>
      </c>
      <c r="C2150" s="35">
        <f>VLOOKUP(A2150,'Medical Examinations'!A2148:M4490,2,FALSE)</f>
        <v>32.01</v>
      </c>
      <c r="D2150" s="35">
        <f>VLOOKUP(A2150,'Medical Examinations'!A2148:M4490,3,FALSE)</f>
        <v>6.45</v>
      </c>
      <c r="E2150" s="35" t="str">
        <f>VLOOKUP(A2150,'Medical Examinations'!A2148:M4490,4,FALSE)</f>
        <v>No</v>
      </c>
      <c r="F2150" s="35" t="str">
        <f>VLOOKUP(A2150,'Medical Examinations'!A2148:M4490,5,FALSE)</f>
        <v>No</v>
      </c>
      <c r="G2150" s="35" t="str">
        <f>VLOOKUP(A2150,'Medical Examinations'!A2148:M4490,6,FALSE)</f>
        <v>No</v>
      </c>
      <c r="H2150" s="35">
        <f>VLOOKUP(A2150,'Medical Examinations'!$A$2:$M$2344,7,FALSE)</f>
        <v>1</v>
      </c>
      <c r="I2150" s="35" t="str">
        <f>VLOOKUP(A2150,'Medical Examinations'!A2148:M4490,8,FALSE)</f>
        <v>No</v>
      </c>
      <c r="J2150" s="35" t="str">
        <f>VLOOKUP(A2150,'Medical Examinations'!A2148:M4490,9,FALSE)</f>
        <v>OBESITY</v>
      </c>
      <c r="K2150" s="35" t="str">
        <f>VLOOKUP(A2150,'Medical Examinations'!A2148:M4490,10,FALSE)</f>
        <v>DIABETES</v>
      </c>
      <c r="L2150" s="47">
        <f>VLOOKUP(A2150,'Hospitalisation Details'!A1149:M3491,12,FALSE)</f>
        <v>36158</v>
      </c>
      <c r="M2150" s="34">
        <f>VLOOKUP(A36,'Hospitalisation Details'!A34:M2376,6,FALSE)</f>
        <v>46130.53</v>
      </c>
      <c r="N2150" s="35" t="str">
        <f>VLOOKUP(A140,'Hospitalisation Details'!A138:M2480,7,FALSE)</f>
        <v>tier - 2</v>
      </c>
      <c r="O2150" s="35" t="str">
        <f>VLOOKUP(A152,'Hospitalisation Details'!A150:M2492,8,FALSE)</f>
        <v>tier - 2</v>
      </c>
      <c r="P2150" s="35" t="str">
        <f>VLOOKUP(A53,'Hospitalisation Details'!A51:M2393,9,FALSE)</f>
        <v>R1013</v>
      </c>
      <c r="Q2150" s="35">
        <f ca="1">VLOOKUP(A2150,'Hospitalisation Details'!A1149:M3491,13,FALSE)</f>
        <v>26</v>
      </c>
      <c r="R2150" s="32"/>
    </row>
    <row r="2151" spans="1:18" ht="15.75" x14ac:dyDescent="0.25">
      <c r="A2151" s="43" t="s">
        <v>205</v>
      </c>
      <c r="B2151" s="35" t="str">
        <f>VLOOKUP(A2151,'Customer Names'!A2148:D4483,3,FALSE)</f>
        <v>Piper</v>
      </c>
      <c r="C2151" s="35">
        <f>VLOOKUP(A2151,'Medical Examinations'!A2149:M4491,2,FALSE)</f>
        <v>33</v>
      </c>
      <c r="D2151" s="35">
        <f>VLOOKUP(A2151,'Medical Examinations'!A2149:M4491,3,FALSE)</f>
        <v>9.27</v>
      </c>
      <c r="E2151" s="35" t="str">
        <f>VLOOKUP(A2151,'Medical Examinations'!A2149:M4491,4,FALSE)</f>
        <v>No</v>
      </c>
      <c r="F2151" s="35" t="str">
        <f>VLOOKUP(A2151,'Medical Examinations'!A2149:M4491,5,FALSE)</f>
        <v>No</v>
      </c>
      <c r="G2151" s="35" t="str">
        <f>VLOOKUP(A2151,'Medical Examinations'!A2149:M4491,6,FALSE)</f>
        <v>No</v>
      </c>
      <c r="H2151" s="35">
        <f>VLOOKUP(A2151,'Medical Examinations'!$A$2:$M$2344,7,FALSE)</f>
        <v>0</v>
      </c>
      <c r="I2151" s="35" t="str">
        <f>VLOOKUP(A2151,'Medical Examinations'!A2149:M4491,8,FALSE)</f>
        <v>No</v>
      </c>
      <c r="J2151" s="35" t="str">
        <f>VLOOKUP(A2151,'Medical Examinations'!A2149:M4491,9,FALSE)</f>
        <v>OBESITY</v>
      </c>
      <c r="K2151" s="35" t="str">
        <f>VLOOKUP(A2151,'Medical Examinations'!A2149:M4491,10,FALSE)</f>
        <v>DIABETES</v>
      </c>
      <c r="L2151" s="47">
        <f>VLOOKUP(A2151,'Hospitalisation Details'!A1150:M3492,12,FALSE)</f>
        <v>37453</v>
      </c>
      <c r="M2151" s="34">
        <f>VLOOKUP(A37,'Hospitalisation Details'!A35:M2377,6,FALSE)</f>
        <v>46113.51</v>
      </c>
      <c r="N2151" s="35" t="str">
        <f>VLOOKUP(A141,'Hospitalisation Details'!A139:M2481,7,FALSE)</f>
        <v>tier - 1</v>
      </c>
      <c r="O2151" s="35" t="str">
        <f>VLOOKUP(A153,'Hospitalisation Details'!A151:M2493,8,FALSE)</f>
        <v>tier - 2</v>
      </c>
      <c r="P2151" s="35" t="str">
        <f>VLOOKUP(A54,'Hospitalisation Details'!A52:M2394,9,FALSE)</f>
        <v>R1015</v>
      </c>
      <c r="Q2151" s="35">
        <f ca="1">VLOOKUP(A2151,'Hospitalisation Details'!A1150:M3492,13,FALSE)</f>
        <v>22</v>
      </c>
      <c r="R2151" s="32"/>
    </row>
    <row r="2152" spans="1:18" ht="15.75" x14ac:dyDescent="0.25">
      <c r="A2152" s="42" t="s">
        <v>204</v>
      </c>
      <c r="B2152" s="35" t="str">
        <f>VLOOKUP(A2152,'Customer Names'!A2149:D4484,3,FALSE)</f>
        <v>Cantini</v>
      </c>
      <c r="C2152" s="35">
        <f>VLOOKUP(A2152,'Medical Examinations'!A2150:M4492,2,FALSE)</f>
        <v>29.3</v>
      </c>
      <c r="D2152" s="35">
        <f>VLOOKUP(A2152,'Medical Examinations'!A2150:M4492,3,FALSE)</f>
        <v>6.15</v>
      </c>
      <c r="E2152" s="35" t="str">
        <f>VLOOKUP(A2152,'Medical Examinations'!A2150:M4492,4,FALSE)</f>
        <v>No</v>
      </c>
      <c r="F2152" s="35" t="str">
        <f>VLOOKUP(A2152,'Medical Examinations'!A2150:M4492,5,FALSE)</f>
        <v>No</v>
      </c>
      <c r="G2152" s="35" t="str">
        <f>VLOOKUP(A2152,'Medical Examinations'!A2150:M4492,6,FALSE)</f>
        <v>No</v>
      </c>
      <c r="H2152" s="35">
        <f>VLOOKUP(A2152,'Medical Examinations'!$A$2:$M$2344,7,FALSE)</f>
        <v>1</v>
      </c>
      <c r="I2152" s="35" t="str">
        <f>VLOOKUP(A2152,'Medical Examinations'!A2150:M4492,8,FALSE)</f>
        <v>No</v>
      </c>
      <c r="J2152" s="35" t="str">
        <f>VLOOKUP(A2152,'Medical Examinations'!A2150:M4492,9,FALSE)</f>
        <v>OVERWEIGHT</v>
      </c>
      <c r="K2152" s="35" t="str">
        <f>VLOOKUP(A2152,'Medical Examinations'!A2150:M4492,10,FALSE)</f>
        <v>PREDIABETES</v>
      </c>
      <c r="L2152" s="47">
        <f>VLOOKUP(A2152,'Hospitalisation Details'!A1151:M3493,12,FALSE)</f>
        <v>36067</v>
      </c>
      <c r="M2152" s="34">
        <f>VLOOKUP(A38,'Hospitalisation Details'!A36:M2378,6,FALSE)</f>
        <v>45863.21</v>
      </c>
      <c r="N2152" s="35" t="str">
        <f>VLOOKUP(A142,'Hospitalisation Details'!A140:M2482,7,FALSE)</f>
        <v>tier - 2</v>
      </c>
      <c r="O2152" s="35" t="str">
        <f>VLOOKUP(A154,'Hospitalisation Details'!A152:M2494,8,FALSE)</f>
        <v>tier - 3</v>
      </c>
      <c r="P2152" s="35" t="str">
        <f>VLOOKUP(A55,'Hospitalisation Details'!A53:M2395,9,FALSE)</f>
        <v>R1012</v>
      </c>
      <c r="Q2152" s="35">
        <f ca="1">VLOOKUP(A2152,'Hospitalisation Details'!A1151:M3493,13,FALSE)</f>
        <v>26</v>
      </c>
      <c r="R2152" s="32"/>
    </row>
    <row r="2153" spans="1:18" ht="15.75" x14ac:dyDescent="0.25">
      <c r="A2153" s="43" t="s">
        <v>203</v>
      </c>
      <c r="B2153" s="35" t="str">
        <f>VLOOKUP(A2153,'Customer Names'!A2150:D4485,3,FALSE)</f>
        <v>Hartman</v>
      </c>
      <c r="C2153" s="35">
        <f>VLOOKUP(A2153,'Medical Examinations'!A2151:M4493,2,FALSE)</f>
        <v>25.8</v>
      </c>
      <c r="D2153" s="35">
        <f>VLOOKUP(A2153,'Medical Examinations'!A2151:M4493,3,FALSE)</f>
        <v>4.13</v>
      </c>
      <c r="E2153" s="35" t="str">
        <f>VLOOKUP(A2153,'Medical Examinations'!A2151:M4493,4,FALSE)</f>
        <v>No</v>
      </c>
      <c r="F2153" s="35" t="str">
        <f>VLOOKUP(A2153,'Medical Examinations'!A2151:M4493,5,FALSE)</f>
        <v>No</v>
      </c>
      <c r="G2153" s="35" t="str">
        <f>VLOOKUP(A2153,'Medical Examinations'!A2151:M4493,6,FALSE)</f>
        <v>No</v>
      </c>
      <c r="H2153" s="35">
        <f>VLOOKUP(A2153,'Medical Examinations'!$A$2:$M$2344,7,FALSE)</f>
        <v>1</v>
      </c>
      <c r="I2153" s="35" t="str">
        <f>VLOOKUP(A2153,'Medical Examinations'!A2151:M4493,8,FALSE)</f>
        <v>No</v>
      </c>
      <c r="J2153" s="35" t="str">
        <f>VLOOKUP(A2153,'Medical Examinations'!A2151:M4493,9,FALSE)</f>
        <v>OVERWEIGHT</v>
      </c>
      <c r="K2153" s="35" t="str">
        <f>VLOOKUP(A2153,'Medical Examinations'!A2151:M4493,10,FALSE)</f>
        <v>NORMAL</v>
      </c>
      <c r="L2153" s="47">
        <f>VLOOKUP(A2153,'Hospitalisation Details'!A1152:M3494,12,FALSE)</f>
        <v>36073</v>
      </c>
      <c r="M2153" s="34">
        <f>VLOOKUP(A39,'Hospitalisation Details'!A37:M2379,6,FALSE)</f>
        <v>45710.21</v>
      </c>
      <c r="N2153" s="35" t="str">
        <f>VLOOKUP(A143,'Hospitalisation Details'!A141:M2483,7,FALSE)</f>
        <v>tier - 2</v>
      </c>
      <c r="O2153" s="35" t="str">
        <f>VLOOKUP(A155,'Hospitalisation Details'!A153:M2495,8,FALSE)</f>
        <v>tier - 3</v>
      </c>
      <c r="P2153" s="35" t="str">
        <f>VLOOKUP(A56,'Hospitalisation Details'!A54:M2396,9,FALSE)</f>
        <v>R1016</v>
      </c>
      <c r="Q2153" s="35">
        <f ca="1">VLOOKUP(A2153,'Hospitalisation Details'!A1152:M3494,13,FALSE)</f>
        <v>26</v>
      </c>
      <c r="R2153" s="32"/>
    </row>
    <row r="2154" spans="1:18" ht="15.75" x14ac:dyDescent="0.25">
      <c r="A2154" s="42" t="s">
        <v>202</v>
      </c>
      <c r="B2154" s="35" t="str">
        <f>VLOOKUP(A2154,'Customer Names'!A2151:D4486,3,FALSE)</f>
        <v>Werhane</v>
      </c>
      <c r="C2154" s="35">
        <f>VLOOKUP(A2154,'Medical Examinations'!A2152:M4494,2,FALSE)</f>
        <v>23.4</v>
      </c>
      <c r="D2154" s="35">
        <f>VLOOKUP(A2154,'Medical Examinations'!A2152:M4494,3,FALSE)</f>
        <v>4.24</v>
      </c>
      <c r="E2154" s="35" t="str">
        <f>VLOOKUP(A2154,'Medical Examinations'!A2152:M4494,4,FALSE)</f>
        <v>No</v>
      </c>
      <c r="F2154" s="35" t="str">
        <f>VLOOKUP(A2154,'Medical Examinations'!A2152:M4494,5,FALSE)</f>
        <v>No</v>
      </c>
      <c r="G2154" s="35" t="str">
        <f>VLOOKUP(A2154,'Medical Examinations'!A2152:M4494,6,FALSE)</f>
        <v>No</v>
      </c>
      <c r="H2154" s="35">
        <f>VLOOKUP(A2154,'Medical Examinations'!$A$2:$M$2344,7,FALSE)</f>
        <v>1</v>
      </c>
      <c r="I2154" s="35" t="str">
        <f>VLOOKUP(A2154,'Medical Examinations'!A2152:M4494,8,FALSE)</f>
        <v>No</v>
      </c>
      <c r="J2154" s="35" t="str">
        <f>VLOOKUP(A2154,'Medical Examinations'!A2152:M4494,9,FALSE)</f>
        <v>NORMAL WEIGHT</v>
      </c>
      <c r="K2154" s="35" t="str">
        <f>VLOOKUP(A2154,'Medical Examinations'!A2152:M4494,10,FALSE)</f>
        <v>NORMAL</v>
      </c>
      <c r="L2154" s="47">
        <f>VLOOKUP(A2154,'Hospitalisation Details'!A1153:M3495,12,FALSE)</f>
        <v>36066</v>
      </c>
      <c r="M2154" s="34">
        <f>VLOOKUP(A40,'Hospitalisation Details'!A38:M2380,6,FALSE)</f>
        <v>45702.02</v>
      </c>
      <c r="N2154" s="35" t="str">
        <f>VLOOKUP(A144,'Hospitalisation Details'!A142:M2484,7,FALSE)</f>
        <v>tier - 1</v>
      </c>
      <c r="O2154" s="35" t="str">
        <f>VLOOKUP(A156,'Hospitalisation Details'!A154:M2496,8,FALSE)</f>
        <v>tier - 2</v>
      </c>
      <c r="P2154" s="35" t="str">
        <f>VLOOKUP(A57,'Hospitalisation Details'!A55:M2397,9,FALSE)</f>
        <v>R1011</v>
      </c>
      <c r="Q2154" s="35">
        <f ca="1">VLOOKUP(A2154,'Hospitalisation Details'!A1153:M3495,13,FALSE)</f>
        <v>26</v>
      </c>
      <c r="R2154" s="32"/>
    </row>
    <row r="2155" spans="1:18" ht="15.75" x14ac:dyDescent="0.25">
      <c r="A2155" s="43" t="s">
        <v>201</v>
      </c>
      <c r="B2155" s="35" t="str">
        <f>VLOOKUP(A2155,'Customer Names'!A2152:D4487,3,FALSE)</f>
        <v>Davies</v>
      </c>
      <c r="C2155" s="35">
        <f>VLOOKUP(A2155,'Medical Examinations'!A2153:M4495,2,FALSE)</f>
        <v>27.93</v>
      </c>
      <c r="D2155" s="35">
        <f>VLOOKUP(A2155,'Medical Examinations'!A2153:M4495,3,FALSE)</f>
        <v>9.8800000000000008</v>
      </c>
      <c r="E2155" s="35" t="str">
        <f>VLOOKUP(A2155,'Medical Examinations'!A2153:M4495,4,FALSE)</f>
        <v>No</v>
      </c>
      <c r="F2155" s="35" t="str">
        <f>VLOOKUP(A2155,'Medical Examinations'!A2153:M4495,5,FALSE)</f>
        <v>No</v>
      </c>
      <c r="G2155" s="35" t="str">
        <f>VLOOKUP(A2155,'Medical Examinations'!A2153:M4495,6,FALSE)</f>
        <v>No</v>
      </c>
      <c r="H2155" s="35">
        <f>VLOOKUP(A2155,'Medical Examinations'!$A$2:$M$2344,7,FALSE)</f>
        <v>0</v>
      </c>
      <c r="I2155" s="35" t="str">
        <f>VLOOKUP(A2155,'Medical Examinations'!A2153:M4495,8,FALSE)</f>
        <v>No</v>
      </c>
      <c r="J2155" s="35" t="str">
        <f>VLOOKUP(A2155,'Medical Examinations'!A2153:M4495,9,FALSE)</f>
        <v>OVERWEIGHT</v>
      </c>
      <c r="K2155" s="35" t="str">
        <f>VLOOKUP(A2155,'Medical Examinations'!A2153:M4495,10,FALSE)</f>
        <v>DIABETES</v>
      </c>
      <c r="L2155" s="47">
        <f>VLOOKUP(A2155,'Hospitalisation Details'!A1154:M3496,12,FALSE)</f>
        <v>37466</v>
      </c>
      <c r="M2155" s="34">
        <f>VLOOKUP(A41,'Hospitalisation Details'!A39:M2381,6,FALSE)</f>
        <v>45008.959999999999</v>
      </c>
      <c r="N2155" s="35" t="str">
        <f>VLOOKUP(A145,'Hospitalisation Details'!A143:M2485,7,FALSE)</f>
        <v>tier - 2</v>
      </c>
      <c r="O2155" s="35" t="str">
        <f>VLOOKUP(A157,'Hospitalisation Details'!A155:M2497,8,FALSE)</f>
        <v>tier - 3</v>
      </c>
      <c r="P2155" s="35" t="str">
        <f>VLOOKUP(A58,'Hospitalisation Details'!A56:M2398,9,FALSE)</f>
        <v>R1012</v>
      </c>
      <c r="Q2155" s="35">
        <f ca="1">VLOOKUP(A2155,'Hospitalisation Details'!A1154:M3496,13,FALSE)</f>
        <v>22</v>
      </c>
      <c r="R2155" s="32"/>
    </row>
    <row r="2156" spans="1:18" ht="15.75" x14ac:dyDescent="0.25">
      <c r="A2156" s="42" t="s">
        <v>200</v>
      </c>
      <c r="B2156" s="35" t="str">
        <f>VLOOKUP(A2156,'Customer Names'!A2153:D4488,3,FALSE)</f>
        <v>Hummel</v>
      </c>
      <c r="C2156" s="35">
        <f>VLOOKUP(A2156,'Medical Examinations'!A2154:M4496,2,FALSE)</f>
        <v>22</v>
      </c>
      <c r="D2156" s="35">
        <f>VLOOKUP(A2156,'Medical Examinations'!A2154:M4496,3,FALSE)</f>
        <v>9.5</v>
      </c>
      <c r="E2156" s="35" t="str">
        <f>VLOOKUP(A2156,'Medical Examinations'!A2154:M4496,4,FALSE)</f>
        <v>No</v>
      </c>
      <c r="F2156" s="35" t="str">
        <f>VLOOKUP(A2156,'Medical Examinations'!A2154:M4496,5,FALSE)</f>
        <v>No</v>
      </c>
      <c r="G2156" s="35" t="str">
        <f>VLOOKUP(A2156,'Medical Examinations'!A2154:M4496,6,FALSE)</f>
        <v>No</v>
      </c>
      <c r="H2156" s="35">
        <f>VLOOKUP(A2156,'Medical Examinations'!$A$2:$M$2344,7,FALSE)</f>
        <v>0</v>
      </c>
      <c r="I2156" s="35" t="str">
        <f>VLOOKUP(A2156,'Medical Examinations'!A2154:M4496,8,FALSE)</f>
        <v>No</v>
      </c>
      <c r="J2156" s="35" t="str">
        <f>VLOOKUP(A2156,'Medical Examinations'!A2154:M4496,9,FALSE)</f>
        <v>NORMAL WEIGHT</v>
      </c>
      <c r="K2156" s="35" t="str">
        <f>VLOOKUP(A2156,'Medical Examinations'!A2154:M4496,10,FALSE)</f>
        <v>DIABETES</v>
      </c>
      <c r="L2156" s="47">
        <f>VLOOKUP(A2156,'Hospitalisation Details'!A1155:M3497,12,FALSE)</f>
        <v>37506</v>
      </c>
      <c r="M2156" s="34">
        <f>VLOOKUP(A42,'Hospitalisation Details'!A40:M2382,6,FALSE)</f>
        <v>44641.2</v>
      </c>
      <c r="N2156" s="35" t="str">
        <f>VLOOKUP(A146,'Hospitalisation Details'!A144:M2486,7,FALSE)</f>
        <v>tier - 2</v>
      </c>
      <c r="O2156" s="35" t="str">
        <f>VLOOKUP(A158,'Hospitalisation Details'!A156:M2498,8,FALSE)</f>
        <v>tier - 2</v>
      </c>
      <c r="P2156" s="35" t="str">
        <f>VLOOKUP(A59,'Hospitalisation Details'!A57:M2399,9,FALSE)</f>
        <v>R1013</v>
      </c>
      <c r="Q2156" s="35">
        <f ca="1">VLOOKUP(A2156,'Hospitalisation Details'!A1155:M3497,13,FALSE)</f>
        <v>22</v>
      </c>
      <c r="R2156" s="32"/>
    </row>
    <row r="2157" spans="1:18" ht="15.75" x14ac:dyDescent="0.25">
      <c r="A2157" s="43" t="s">
        <v>199</v>
      </c>
      <c r="B2157" s="35" t="str">
        <f>VLOOKUP(A2157,'Customer Names'!A2154:D4489,3,FALSE)</f>
        <v>Lutz</v>
      </c>
      <c r="C2157" s="35">
        <f>VLOOKUP(A2157,'Medical Examinations'!A2155:M4497,2,FALSE)</f>
        <v>36.86</v>
      </c>
      <c r="D2157" s="35">
        <f>VLOOKUP(A2157,'Medical Examinations'!A2155:M4497,3,FALSE)</f>
        <v>4.97</v>
      </c>
      <c r="E2157" s="35" t="str">
        <f>VLOOKUP(A2157,'Medical Examinations'!A2155:M4497,4,FALSE)</f>
        <v>yes</v>
      </c>
      <c r="F2157" s="35" t="str">
        <f>VLOOKUP(A2157,'Medical Examinations'!A2155:M4497,5,FALSE)</f>
        <v>No</v>
      </c>
      <c r="G2157" s="35" t="str">
        <f>VLOOKUP(A2157,'Medical Examinations'!A2155:M4497,6,FALSE)</f>
        <v>No</v>
      </c>
      <c r="H2157" s="35">
        <f>VLOOKUP(A2157,'Medical Examinations'!$A$2:$M$2344,7,FALSE)</f>
        <v>0</v>
      </c>
      <c r="I2157" s="35" t="str">
        <f>VLOOKUP(A2157,'Medical Examinations'!A2155:M4497,8,FALSE)</f>
        <v>No</v>
      </c>
      <c r="J2157" s="35" t="str">
        <f>VLOOKUP(A2157,'Medical Examinations'!A2155:M4497,9,FALSE)</f>
        <v>OBESITY</v>
      </c>
      <c r="K2157" s="35" t="str">
        <f>VLOOKUP(A2157,'Medical Examinations'!A2155:M4497,10,FALSE)</f>
        <v>NORMAL</v>
      </c>
      <c r="L2157" s="47">
        <f>VLOOKUP(A2157,'Hospitalisation Details'!A1156:M3498,12,FALSE)</f>
        <v>37234</v>
      </c>
      <c r="M2157" s="34">
        <f>VLOOKUP(A43,'Hospitalisation Details'!A41:M2383,6,FALSE)</f>
        <v>44585.46</v>
      </c>
      <c r="N2157" s="35" t="str">
        <f>VLOOKUP(A147,'Hospitalisation Details'!A145:M2487,7,FALSE)</f>
        <v>tier - 1</v>
      </c>
      <c r="O2157" s="35" t="str">
        <f>VLOOKUP(A159,'Hospitalisation Details'!A157:M2499,8,FALSE)</f>
        <v>tier - 2</v>
      </c>
      <c r="P2157" s="35" t="str">
        <f>VLOOKUP(A60,'Hospitalisation Details'!A58:M2400,9,FALSE)</f>
        <v>R1011</v>
      </c>
      <c r="Q2157" s="35">
        <f ca="1">VLOOKUP(A2157,'Hospitalisation Details'!A1156:M3498,13,FALSE)</f>
        <v>23</v>
      </c>
      <c r="R2157" s="32"/>
    </row>
    <row r="2158" spans="1:18" ht="15.75" x14ac:dyDescent="0.25">
      <c r="A2158" s="42" t="s">
        <v>198</v>
      </c>
      <c r="B2158" s="35" t="str">
        <f>VLOOKUP(A2158,'Customer Names'!A2155:D4490,3,FALSE)</f>
        <v>Waters</v>
      </c>
      <c r="C2158" s="35">
        <f>VLOOKUP(A2158,'Medical Examinations'!A2156:M4498,2,FALSE)</f>
        <v>31.254999999999999</v>
      </c>
      <c r="D2158" s="35">
        <f>VLOOKUP(A2158,'Medical Examinations'!A2156:M4498,3,FALSE)</f>
        <v>5.49</v>
      </c>
      <c r="E2158" s="35" t="str">
        <f>VLOOKUP(A2158,'Medical Examinations'!A2156:M4498,4,FALSE)</f>
        <v>yes</v>
      </c>
      <c r="F2158" s="35" t="str">
        <f>VLOOKUP(A2158,'Medical Examinations'!A2156:M4498,5,FALSE)</f>
        <v>No</v>
      </c>
      <c r="G2158" s="35" t="str">
        <f>VLOOKUP(A2158,'Medical Examinations'!A2156:M4498,6,FALSE)</f>
        <v>No</v>
      </c>
      <c r="H2158" s="35">
        <f>VLOOKUP(A2158,'Medical Examinations'!$A$2:$M$2344,7,FALSE)</f>
        <v>0</v>
      </c>
      <c r="I2158" s="35" t="str">
        <f>VLOOKUP(A2158,'Medical Examinations'!A2156:M4498,8,FALSE)</f>
        <v>No</v>
      </c>
      <c r="J2158" s="35" t="str">
        <f>VLOOKUP(A2158,'Medical Examinations'!A2156:M4498,9,FALSE)</f>
        <v>OBESITY</v>
      </c>
      <c r="K2158" s="35" t="str">
        <f>VLOOKUP(A2158,'Medical Examinations'!A2156:M4498,10,FALSE)</f>
        <v>NORMAL</v>
      </c>
      <c r="L2158" s="47">
        <f>VLOOKUP(A2158,'Hospitalisation Details'!A1157:M3499,12,FALSE)</f>
        <v>37106</v>
      </c>
      <c r="M2158" s="34">
        <f>VLOOKUP(A44,'Hospitalisation Details'!A42:M2384,6,FALSE)</f>
        <v>44501.4</v>
      </c>
      <c r="N2158" s="35" t="str">
        <f>VLOOKUP(A148,'Hospitalisation Details'!A146:M2488,7,FALSE)</f>
        <v>tier - 2</v>
      </c>
      <c r="O2158" s="35" t="str">
        <f>VLOOKUP(A160,'Hospitalisation Details'!A158:M2500,8,FALSE)</f>
        <v>tier - 1</v>
      </c>
      <c r="P2158" s="35" t="str">
        <f>VLOOKUP(A61,'Hospitalisation Details'!A59:M2401,9,FALSE)</f>
        <v>R1011</v>
      </c>
      <c r="Q2158" s="35">
        <f ca="1">VLOOKUP(A2158,'Hospitalisation Details'!A1157:M3499,13,FALSE)</f>
        <v>23</v>
      </c>
      <c r="R2158" s="32"/>
    </row>
    <row r="2159" spans="1:18" ht="15.75" x14ac:dyDescent="0.25">
      <c r="A2159" s="43" t="s">
        <v>197</v>
      </c>
      <c r="B2159" s="35" t="str">
        <f>VLOOKUP(A2159,'Customer Names'!A2156:D4491,3,FALSE)</f>
        <v>Viglienzoni</v>
      </c>
      <c r="C2159" s="35">
        <f>VLOOKUP(A2159,'Medical Examinations'!A2157:M4499,2,FALSE)</f>
        <v>23.06</v>
      </c>
      <c r="D2159" s="35">
        <f>VLOOKUP(A2159,'Medical Examinations'!A2157:M4499,3,FALSE)</f>
        <v>4.47</v>
      </c>
      <c r="E2159" s="35" t="str">
        <f>VLOOKUP(A2159,'Medical Examinations'!A2157:M4499,4,FALSE)</f>
        <v>No</v>
      </c>
      <c r="F2159" s="35" t="str">
        <f>VLOOKUP(A2159,'Medical Examinations'!A2157:M4499,5,FALSE)</f>
        <v>No</v>
      </c>
      <c r="G2159" s="35" t="str">
        <f>VLOOKUP(A2159,'Medical Examinations'!A2157:M4499,6,FALSE)</f>
        <v>No</v>
      </c>
      <c r="H2159" s="35">
        <f>VLOOKUP(A2159,'Medical Examinations'!$A$2:$M$2344,7,FALSE)</f>
        <v>0</v>
      </c>
      <c r="I2159" s="35" t="str">
        <f>VLOOKUP(A2159,'Medical Examinations'!A2157:M4499,8,FALSE)</f>
        <v>No</v>
      </c>
      <c r="J2159" s="35" t="str">
        <f>VLOOKUP(A2159,'Medical Examinations'!A2157:M4499,9,FALSE)</f>
        <v>NORMAL WEIGHT</v>
      </c>
      <c r="K2159" s="35" t="str">
        <f>VLOOKUP(A2159,'Medical Examinations'!A2157:M4499,10,FALSE)</f>
        <v>NORMAL</v>
      </c>
      <c r="L2159" s="47">
        <f>VLOOKUP(A2159,'Hospitalisation Details'!A1158:M3500,12,FALSE)</f>
        <v>34613</v>
      </c>
      <c r="M2159" s="34">
        <f>VLOOKUP(A45,'Hospitalisation Details'!A43:M2385,6,FALSE)</f>
        <v>44423.8</v>
      </c>
      <c r="N2159" s="35" t="str">
        <f>VLOOKUP(A149,'Hospitalisation Details'!A147:M2489,7,FALSE)</f>
        <v>tier - 2</v>
      </c>
      <c r="O2159" s="35" t="str">
        <f>VLOOKUP(A161,'Hospitalisation Details'!A159:M2501,8,FALSE)</f>
        <v>tier - 2</v>
      </c>
      <c r="P2159" s="35" t="str">
        <f>VLOOKUP(A62,'Hospitalisation Details'!A60:M2402,9,FALSE)</f>
        <v>R1012</v>
      </c>
      <c r="Q2159" s="35">
        <f ca="1">VLOOKUP(A2159,'Hospitalisation Details'!A1158:M3500,13,FALSE)</f>
        <v>30</v>
      </c>
      <c r="R2159" s="32"/>
    </row>
    <row r="2160" spans="1:18" ht="15.75" x14ac:dyDescent="0.25">
      <c r="A2160" s="42" t="s">
        <v>196</v>
      </c>
      <c r="B2160" s="35" t="str">
        <f>VLOOKUP(A2160,'Customer Names'!A2157:D4492,3,FALSE)</f>
        <v>Rathbun</v>
      </c>
      <c r="C2160" s="35">
        <f>VLOOKUP(A2160,'Medical Examinations'!A2158:M4500,2,FALSE)</f>
        <v>28.975000000000001</v>
      </c>
      <c r="D2160" s="35">
        <f>VLOOKUP(A2160,'Medical Examinations'!A2158:M4500,3,FALSE)</f>
        <v>4.34</v>
      </c>
      <c r="E2160" s="35" t="str">
        <f>VLOOKUP(A2160,'Medical Examinations'!A2158:M4500,4,FALSE)</f>
        <v>yes</v>
      </c>
      <c r="F2160" s="35" t="str">
        <f>VLOOKUP(A2160,'Medical Examinations'!A2158:M4500,5,FALSE)</f>
        <v>No</v>
      </c>
      <c r="G2160" s="35" t="str">
        <f>VLOOKUP(A2160,'Medical Examinations'!A2158:M4500,6,FALSE)</f>
        <v>No</v>
      </c>
      <c r="H2160" s="35">
        <f>VLOOKUP(A2160,'Medical Examinations'!$A$2:$M$2344,7,FALSE)</f>
        <v>0</v>
      </c>
      <c r="I2160" s="35" t="str">
        <f>VLOOKUP(A2160,'Medical Examinations'!A2158:M4500,8,FALSE)</f>
        <v>No</v>
      </c>
      <c r="J2160" s="35" t="str">
        <f>VLOOKUP(A2160,'Medical Examinations'!A2158:M4500,9,FALSE)</f>
        <v>OVERWEIGHT</v>
      </c>
      <c r="K2160" s="35" t="str">
        <f>VLOOKUP(A2160,'Medical Examinations'!A2158:M4500,10,FALSE)</f>
        <v>NORMAL</v>
      </c>
      <c r="L2160" s="47">
        <f>VLOOKUP(A2160,'Hospitalisation Details'!A1159:M3501,12,FALSE)</f>
        <v>37113</v>
      </c>
      <c r="M2160" s="34">
        <f>VLOOKUP(A46,'Hospitalisation Details'!A44:M2386,6,FALSE)</f>
        <v>44400.41</v>
      </c>
      <c r="N2160" s="35" t="str">
        <f>VLOOKUP(A150,'Hospitalisation Details'!A148:M2490,7,FALSE)</f>
        <v>tier - 1</v>
      </c>
      <c r="O2160" s="35" t="str">
        <f>VLOOKUP(A162,'Hospitalisation Details'!A160:M2502,8,FALSE)</f>
        <v>tier - 3</v>
      </c>
      <c r="P2160" s="35" t="str">
        <f>VLOOKUP(A63,'Hospitalisation Details'!A61:M2403,9,FALSE)</f>
        <v>R1011</v>
      </c>
      <c r="Q2160" s="35">
        <f ca="1">VLOOKUP(A2160,'Hospitalisation Details'!A1159:M3501,13,FALSE)</f>
        <v>23</v>
      </c>
      <c r="R2160" s="32"/>
    </row>
    <row r="2161" spans="1:18" ht="15.75" x14ac:dyDescent="0.25">
      <c r="A2161" s="43" t="s">
        <v>195</v>
      </c>
      <c r="B2161" s="35" t="str">
        <f>VLOOKUP(A2161,'Customer Names'!A2158:D4493,3,FALSE)</f>
        <v>crane</v>
      </c>
      <c r="C2161" s="35">
        <f>VLOOKUP(A2161,'Medical Examinations'!A2159:M4501,2,FALSE)</f>
        <v>33.299999999999997</v>
      </c>
      <c r="D2161" s="35">
        <f>VLOOKUP(A2161,'Medical Examinations'!A2159:M4501,3,FALSE)</f>
        <v>9.49</v>
      </c>
      <c r="E2161" s="35" t="str">
        <f>VLOOKUP(A2161,'Medical Examinations'!A2159:M4501,4,FALSE)</f>
        <v>No</v>
      </c>
      <c r="F2161" s="35" t="str">
        <f>VLOOKUP(A2161,'Medical Examinations'!A2159:M4501,5,FALSE)</f>
        <v>No</v>
      </c>
      <c r="G2161" s="35" t="str">
        <f>VLOOKUP(A2161,'Medical Examinations'!A2159:M4501,6,FALSE)</f>
        <v>No</v>
      </c>
      <c r="H2161" s="35">
        <f>VLOOKUP(A2161,'Medical Examinations'!$A$2:$M$2344,7,FALSE)</f>
        <v>0</v>
      </c>
      <c r="I2161" s="35" t="str">
        <f>VLOOKUP(A2161,'Medical Examinations'!A2159:M4501,8,FALSE)</f>
        <v>No</v>
      </c>
      <c r="J2161" s="35" t="str">
        <f>VLOOKUP(A2161,'Medical Examinations'!A2159:M4501,9,FALSE)</f>
        <v>OBESITY</v>
      </c>
      <c r="K2161" s="35" t="str">
        <f>VLOOKUP(A2161,'Medical Examinations'!A2159:M4501,10,FALSE)</f>
        <v>DIABETES</v>
      </c>
      <c r="L2161" s="47">
        <f>VLOOKUP(A2161,'Hospitalisation Details'!A1160:M3502,12,FALSE)</f>
        <v>37489</v>
      </c>
      <c r="M2161" s="34">
        <f>VLOOKUP(A47,'Hospitalisation Details'!A45:M2387,6,FALSE)</f>
        <v>44260.75</v>
      </c>
      <c r="N2161" s="35" t="str">
        <f>VLOOKUP(A151,'Hospitalisation Details'!A149:M2491,7,FALSE)</f>
        <v>tier - 1</v>
      </c>
      <c r="O2161" s="35" t="str">
        <f>VLOOKUP(A163,'Hospitalisation Details'!A161:M2503,8,FALSE)</f>
        <v>tier - 3</v>
      </c>
      <c r="P2161" s="35" t="str">
        <f>VLOOKUP(A64,'Hospitalisation Details'!A62:M2404,9,FALSE)</f>
        <v>R1013</v>
      </c>
      <c r="Q2161" s="35">
        <f ca="1">VLOOKUP(A2161,'Hospitalisation Details'!A1160:M3502,13,FALSE)</f>
        <v>22</v>
      </c>
      <c r="R2161" s="32"/>
    </row>
    <row r="2162" spans="1:18" ht="15.75" x14ac:dyDescent="0.25">
      <c r="A2162" s="42" t="s">
        <v>194</v>
      </c>
      <c r="B2162" s="35" t="str">
        <f>VLOOKUP(A2162,'Customer Names'!A2159:D4494,3,FALSE)</f>
        <v>Conant</v>
      </c>
      <c r="C2162" s="35">
        <f>VLOOKUP(A2162,'Medical Examinations'!A2160:M4502,2,FALSE)</f>
        <v>33</v>
      </c>
      <c r="D2162" s="35">
        <f>VLOOKUP(A2162,'Medical Examinations'!A2160:M4502,3,FALSE)</f>
        <v>10.16</v>
      </c>
      <c r="E2162" s="35" t="str">
        <f>VLOOKUP(A2162,'Medical Examinations'!A2160:M4502,4,FALSE)</f>
        <v>No</v>
      </c>
      <c r="F2162" s="35" t="str">
        <f>VLOOKUP(A2162,'Medical Examinations'!A2160:M4502,5,FALSE)</f>
        <v>No</v>
      </c>
      <c r="G2162" s="35" t="str">
        <f>VLOOKUP(A2162,'Medical Examinations'!A2160:M4502,6,FALSE)</f>
        <v>No</v>
      </c>
      <c r="H2162" s="35">
        <f>VLOOKUP(A2162,'Medical Examinations'!$A$2:$M$2344,7,FALSE)</f>
        <v>0</v>
      </c>
      <c r="I2162" s="35" t="str">
        <f>VLOOKUP(A2162,'Medical Examinations'!A2160:M4502,8,FALSE)</f>
        <v>No</v>
      </c>
      <c r="J2162" s="35" t="str">
        <f>VLOOKUP(A2162,'Medical Examinations'!A2160:M4502,9,FALSE)</f>
        <v>OBESITY</v>
      </c>
      <c r="K2162" s="35" t="str">
        <f>VLOOKUP(A2162,'Medical Examinations'!A2160:M4502,10,FALSE)</f>
        <v>DIABETES</v>
      </c>
      <c r="L2162" s="47">
        <f>VLOOKUP(A2162,'Hospitalisation Details'!A1161:M3503,12,FALSE)</f>
        <v>37497</v>
      </c>
      <c r="M2162" s="34">
        <f>VLOOKUP(A48,'Hospitalisation Details'!A46:M2388,6,FALSE)</f>
        <v>44202.65</v>
      </c>
      <c r="N2162" s="35" t="str">
        <f>VLOOKUP(A152,'Hospitalisation Details'!A150:M2492,7,FALSE)</f>
        <v>tier - 1</v>
      </c>
      <c r="O2162" s="35" t="str">
        <f>VLOOKUP(A164,'Hospitalisation Details'!A162:M2504,8,FALSE)</f>
        <v>tier - 2</v>
      </c>
      <c r="P2162" s="35" t="str">
        <f>VLOOKUP(A65,'Hospitalisation Details'!A63:M2405,9,FALSE)</f>
        <v>R1011</v>
      </c>
      <c r="Q2162" s="35">
        <f ca="1">VLOOKUP(A2162,'Hospitalisation Details'!A1161:M3503,13,FALSE)</f>
        <v>22</v>
      </c>
      <c r="R2162" s="32"/>
    </row>
    <row r="2163" spans="1:18" ht="15.75" x14ac:dyDescent="0.25">
      <c r="A2163" s="43" t="s">
        <v>193</v>
      </c>
      <c r="B2163" s="35" t="str">
        <f>VLOOKUP(A2163,'Customer Names'!A2160:D4495,3,FALSE)</f>
        <v>Huyser-Wierenga</v>
      </c>
      <c r="C2163" s="35">
        <f>VLOOKUP(A2163,'Medical Examinations'!A2161:M4503,2,FALSE)</f>
        <v>31.46</v>
      </c>
      <c r="D2163" s="35">
        <f>VLOOKUP(A2163,'Medical Examinations'!A2161:M4503,3,FALSE)</f>
        <v>11.19</v>
      </c>
      <c r="E2163" s="35" t="str">
        <f>VLOOKUP(A2163,'Medical Examinations'!A2161:M4503,4,FALSE)</f>
        <v>No</v>
      </c>
      <c r="F2163" s="35" t="str">
        <f>VLOOKUP(A2163,'Medical Examinations'!A2161:M4503,5,FALSE)</f>
        <v>No</v>
      </c>
      <c r="G2163" s="35" t="str">
        <f>VLOOKUP(A2163,'Medical Examinations'!A2161:M4503,6,FALSE)</f>
        <v>No</v>
      </c>
      <c r="H2163" s="35">
        <f>VLOOKUP(A2163,'Medical Examinations'!$A$2:$M$2344,7,FALSE)</f>
        <v>0</v>
      </c>
      <c r="I2163" s="35" t="str">
        <f>VLOOKUP(A2163,'Medical Examinations'!A2161:M4503,8,FALSE)</f>
        <v>No</v>
      </c>
      <c r="J2163" s="35" t="str">
        <f>VLOOKUP(A2163,'Medical Examinations'!A2161:M4503,9,FALSE)</f>
        <v>OBESITY</v>
      </c>
      <c r="K2163" s="35" t="str">
        <f>VLOOKUP(A2163,'Medical Examinations'!A2161:M4503,10,FALSE)</f>
        <v>DIABETES</v>
      </c>
      <c r="L2163" s="47">
        <f>VLOOKUP(A2163,'Hospitalisation Details'!A1162:M3504,12,FALSE)</f>
        <v>37558</v>
      </c>
      <c r="M2163" s="34">
        <f>VLOOKUP(A49,'Hospitalisation Details'!A47:M2389,6,FALSE)</f>
        <v>43943.88</v>
      </c>
      <c r="N2163" s="35" t="str">
        <f>VLOOKUP(A153,'Hospitalisation Details'!A151:M2493,7,FALSE)</f>
        <v>tier - 1</v>
      </c>
      <c r="O2163" s="35" t="str">
        <f>VLOOKUP(A165,'Hospitalisation Details'!A163:M2505,8,FALSE)</f>
        <v>tier - 2</v>
      </c>
      <c r="P2163" s="35" t="str">
        <f>VLOOKUP(A66,'Hospitalisation Details'!A64:M2406,9,FALSE)</f>
        <v>R1011</v>
      </c>
      <c r="Q2163" s="35">
        <f ca="1">VLOOKUP(A2163,'Hospitalisation Details'!A1162:M3504,13,FALSE)</f>
        <v>22</v>
      </c>
      <c r="R2163" s="32"/>
    </row>
    <row r="2164" spans="1:18" ht="15.75" x14ac:dyDescent="0.25">
      <c r="A2164" s="42" t="s">
        <v>192</v>
      </c>
      <c r="B2164" s="35" t="str">
        <f>VLOOKUP(A2164,'Customer Names'!A2161:D4496,3,FALSE)</f>
        <v>Natalini</v>
      </c>
      <c r="C2164" s="35">
        <f>VLOOKUP(A2164,'Medical Examinations'!A2162:M4504,2,FALSE)</f>
        <v>29.6</v>
      </c>
      <c r="D2164" s="35">
        <f>VLOOKUP(A2164,'Medical Examinations'!A2162:M4504,3,FALSE)</f>
        <v>11.03</v>
      </c>
      <c r="E2164" s="35" t="str">
        <f>VLOOKUP(A2164,'Medical Examinations'!A2162:M4504,4,FALSE)</f>
        <v>No</v>
      </c>
      <c r="F2164" s="35" t="str">
        <f>VLOOKUP(A2164,'Medical Examinations'!A2162:M4504,5,FALSE)</f>
        <v>No</v>
      </c>
      <c r="G2164" s="35" t="str">
        <f>VLOOKUP(A2164,'Medical Examinations'!A2162:M4504,6,FALSE)</f>
        <v>No</v>
      </c>
      <c r="H2164" s="35">
        <f>VLOOKUP(A2164,'Medical Examinations'!$A$2:$M$2344,7,FALSE)</f>
        <v>0</v>
      </c>
      <c r="I2164" s="35" t="str">
        <f>VLOOKUP(A2164,'Medical Examinations'!A2162:M4504,8,FALSE)</f>
        <v>No</v>
      </c>
      <c r="J2164" s="35" t="str">
        <f>VLOOKUP(A2164,'Medical Examinations'!A2162:M4504,9,FALSE)</f>
        <v>OVERWEIGHT</v>
      </c>
      <c r="K2164" s="35" t="str">
        <f>VLOOKUP(A2164,'Medical Examinations'!A2162:M4504,10,FALSE)</f>
        <v>DIABETES</v>
      </c>
      <c r="L2164" s="47">
        <f>VLOOKUP(A2164,'Hospitalisation Details'!A1163:M3505,12,FALSE)</f>
        <v>37521</v>
      </c>
      <c r="M2164" s="34">
        <f>VLOOKUP(A50,'Hospitalisation Details'!A48:M2390,6,FALSE)</f>
        <v>43921.18</v>
      </c>
      <c r="N2164" s="35" t="str">
        <f>VLOOKUP(A154,'Hospitalisation Details'!A152:M2494,7,FALSE)</f>
        <v>tier - 2</v>
      </c>
      <c r="O2164" s="35" t="str">
        <f>VLOOKUP(A166,'Hospitalisation Details'!A164:M2506,8,FALSE)</f>
        <v>tier - 1</v>
      </c>
      <c r="P2164" s="35" t="str">
        <f>VLOOKUP(A67,'Hospitalisation Details'!A65:M2407,9,FALSE)</f>
        <v>R1016</v>
      </c>
      <c r="Q2164" s="35">
        <f ca="1">VLOOKUP(A2164,'Hospitalisation Details'!A1163:M3505,13,FALSE)</f>
        <v>22</v>
      </c>
      <c r="R2164" s="32"/>
    </row>
    <row r="2165" spans="1:18" ht="15.75" x14ac:dyDescent="0.25">
      <c r="A2165" s="43" t="s">
        <v>191</v>
      </c>
      <c r="B2165" s="35" t="str">
        <f>VLOOKUP(A2165,'Customer Names'!A2162:D4497,3,FALSE)</f>
        <v>Robbins</v>
      </c>
      <c r="C2165" s="35">
        <f>VLOOKUP(A2165,'Medical Examinations'!A2163:M4505,2,FALSE)</f>
        <v>22.05</v>
      </c>
      <c r="D2165" s="35">
        <f>VLOOKUP(A2165,'Medical Examinations'!A2163:M4505,3,FALSE)</f>
        <v>4.43</v>
      </c>
      <c r="E2165" s="35" t="str">
        <f>VLOOKUP(A2165,'Medical Examinations'!A2163:M4505,4,FALSE)</f>
        <v>yes</v>
      </c>
      <c r="F2165" s="35" t="str">
        <f>VLOOKUP(A2165,'Medical Examinations'!A2163:M4505,5,FALSE)</f>
        <v>No</v>
      </c>
      <c r="G2165" s="35" t="str">
        <f>VLOOKUP(A2165,'Medical Examinations'!A2163:M4505,6,FALSE)</f>
        <v>No</v>
      </c>
      <c r="H2165" s="35">
        <f>VLOOKUP(A2165,'Medical Examinations'!$A$2:$M$2344,7,FALSE)</f>
        <v>0</v>
      </c>
      <c r="I2165" s="35" t="str">
        <f>VLOOKUP(A2165,'Medical Examinations'!A2163:M4505,8,FALSE)</f>
        <v>No</v>
      </c>
      <c r="J2165" s="35" t="str">
        <f>VLOOKUP(A2165,'Medical Examinations'!A2163:M4505,9,FALSE)</f>
        <v>NORMAL WEIGHT</v>
      </c>
      <c r="K2165" s="35" t="str">
        <f>VLOOKUP(A2165,'Medical Examinations'!A2163:M4505,10,FALSE)</f>
        <v>NORMAL</v>
      </c>
      <c r="L2165" s="47">
        <f>VLOOKUP(A2165,'Hospitalisation Details'!A1164:M3506,12,FALSE)</f>
        <v>35248</v>
      </c>
      <c r="M2165" s="34">
        <f>VLOOKUP(A51,'Hospitalisation Details'!A49:M2391,6,FALSE)</f>
        <v>43896.38</v>
      </c>
      <c r="N2165" s="35" t="str">
        <f>VLOOKUP(A155,'Hospitalisation Details'!A153:M2495,7,FALSE)</f>
        <v>tier - 2</v>
      </c>
      <c r="O2165" s="35" t="str">
        <f>VLOOKUP(A167,'Hospitalisation Details'!A165:M2507,8,FALSE)</f>
        <v>tier - 2</v>
      </c>
      <c r="P2165" s="35" t="str">
        <f>VLOOKUP(A68,'Hospitalisation Details'!A66:M2408,9,FALSE)</f>
        <v>R1013</v>
      </c>
      <c r="Q2165" s="35">
        <f ca="1">VLOOKUP(A2165,'Hospitalisation Details'!A1164:M3506,13,FALSE)</f>
        <v>28</v>
      </c>
      <c r="R2165" s="32"/>
    </row>
    <row r="2166" spans="1:18" ht="15.75" x14ac:dyDescent="0.25">
      <c r="A2166" s="42" t="s">
        <v>189</v>
      </c>
      <c r="B2166" s="35" t="str">
        <f>VLOOKUP(A2166,'Customer Names'!A2163:D4498,3,FALSE)</f>
        <v>Stanislav</v>
      </c>
      <c r="C2166" s="35">
        <f>VLOOKUP(A2166,'Medical Examinations'!A2164:M4506,2,FALSE)</f>
        <v>27.06</v>
      </c>
      <c r="D2166" s="35">
        <f>VLOOKUP(A2166,'Medical Examinations'!A2164:M4506,3,FALSE)</f>
        <v>6.14</v>
      </c>
      <c r="E2166" s="35" t="str">
        <f>VLOOKUP(A2166,'Medical Examinations'!A2164:M4506,4,FALSE)</f>
        <v>No</v>
      </c>
      <c r="F2166" s="35" t="str">
        <f>VLOOKUP(A2166,'Medical Examinations'!A2164:M4506,5,FALSE)</f>
        <v>yes</v>
      </c>
      <c r="G2166" s="35" t="str">
        <f>VLOOKUP(A2166,'Medical Examinations'!A2164:M4506,6,FALSE)</f>
        <v>No</v>
      </c>
      <c r="H2166" s="35">
        <f>VLOOKUP(A2166,'Medical Examinations'!$A$2:$M$2344,7,FALSE)</f>
        <v>1</v>
      </c>
      <c r="I2166" s="35" t="str">
        <f>VLOOKUP(A2166,'Medical Examinations'!A2164:M4506,8,FALSE)</f>
        <v>No</v>
      </c>
      <c r="J2166" s="35" t="str">
        <f>VLOOKUP(A2166,'Medical Examinations'!A2164:M4506,9,FALSE)</f>
        <v>OVERWEIGHT</v>
      </c>
      <c r="K2166" s="35" t="str">
        <f>VLOOKUP(A2166,'Medical Examinations'!A2164:M4506,10,FALSE)</f>
        <v>PREDIABETES</v>
      </c>
      <c r="L2166" s="47">
        <f>VLOOKUP(A2166,'Hospitalisation Details'!A1165:M3507,12,FALSE)</f>
        <v>38348</v>
      </c>
      <c r="M2166" s="34">
        <f>VLOOKUP(A52,'Hospitalisation Details'!A50:M2392,6,FALSE)</f>
        <v>43817.45</v>
      </c>
      <c r="N2166" s="35" t="str">
        <f>VLOOKUP(A156,'Hospitalisation Details'!A154:M2496,7,FALSE)</f>
        <v>tier - 2</v>
      </c>
      <c r="O2166" s="35" t="str">
        <f>VLOOKUP(A168,'Hospitalisation Details'!A166:M2508,8,FALSE)</f>
        <v>tier - 1</v>
      </c>
      <c r="P2166" s="35" t="str">
        <f>VLOOKUP(A69,'Hospitalisation Details'!A67:M2409,9,FALSE)</f>
        <v>R1011</v>
      </c>
      <c r="Q2166" s="35">
        <f ca="1">VLOOKUP(A2166,'Hospitalisation Details'!A1165:M3507,13,FALSE)</f>
        <v>20</v>
      </c>
      <c r="R2166" s="32"/>
    </row>
    <row r="2167" spans="1:18" ht="15.75" x14ac:dyDescent="0.25">
      <c r="A2167" s="43" t="s">
        <v>188</v>
      </c>
      <c r="B2167" s="35" t="str">
        <f>VLOOKUP(A2167,'Customer Names'!A2164:D4499,3,FALSE)</f>
        <v>Meyer</v>
      </c>
      <c r="C2167" s="35">
        <f>VLOOKUP(A2167,'Medical Examinations'!A2165:M4507,2,FALSE)</f>
        <v>20.49</v>
      </c>
      <c r="D2167" s="35">
        <f>VLOOKUP(A2167,'Medical Examinations'!A2165:M4507,3,FALSE)</f>
        <v>4.87</v>
      </c>
      <c r="E2167" s="35" t="str">
        <f>VLOOKUP(A2167,'Medical Examinations'!A2165:M4507,4,FALSE)</f>
        <v>No</v>
      </c>
      <c r="F2167" s="35" t="str">
        <f>VLOOKUP(A2167,'Medical Examinations'!A2165:M4507,5,FALSE)</f>
        <v>No</v>
      </c>
      <c r="G2167" s="35" t="str">
        <f>VLOOKUP(A2167,'Medical Examinations'!A2165:M4507,6,FALSE)</f>
        <v>No</v>
      </c>
      <c r="H2167" s="35">
        <f>VLOOKUP(A2167,'Medical Examinations'!$A$2:$M$2344,7,FALSE)</f>
        <v>0</v>
      </c>
      <c r="I2167" s="35" t="str">
        <f>VLOOKUP(A2167,'Medical Examinations'!A2165:M4507,8,FALSE)</f>
        <v>No</v>
      </c>
      <c r="J2167" s="35" t="str">
        <f>VLOOKUP(A2167,'Medical Examinations'!A2165:M4507,9,FALSE)</f>
        <v>NORMAL WEIGHT</v>
      </c>
      <c r="K2167" s="35" t="str">
        <f>VLOOKUP(A2167,'Medical Examinations'!A2165:M4507,10,FALSE)</f>
        <v>NORMAL</v>
      </c>
      <c r="L2167" s="47">
        <f>VLOOKUP(A2167,'Hospitalisation Details'!A1166:M3508,12,FALSE)</f>
        <v>34674</v>
      </c>
      <c r="M2167" s="34">
        <f>VLOOKUP(A53,'Hospitalisation Details'!A51:M2393,6,FALSE)</f>
        <v>43813.87</v>
      </c>
      <c r="N2167" s="35" t="str">
        <f>VLOOKUP(A157,'Hospitalisation Details'!A155:M2497,7,FALSE)</f>
        <v>tier - 1</v>
      </c>
      <c r="O2167" s="35" t="str">
        <f>VLOOKUP(A169,'Hospitalisation Details'!A167:M2509,8,FALSE)</f>
        <v>tier - 3</v>
      </c>
      <c r="P2167" s="35" t="str">
        <f>VLOOKUP(A70,'Hospitalisation Details'!A68:M2410,9,FALSE)</f>
        <v>R1013</v>
      </c>
      <c r="Q2167" s="35">
        <f ca="1">VLOOKUP(A2167,'Hospitalisation Details'!A1166:M3508,13,FALSE)</f>
        <v>30</v>
      </c>
      <c r="R2167" s="32"/>
    </row>
    <row r="2168" spans="1:18" ht="15.75" x14ac:dyDescent="0.25">
      <c r="A2168" s="42" t="s">
        <v>187</v>
      </c>
      <c r="B2168" s="35" t="str">
        <f>VLOOKUP(A2168,'Customer Names'!A2165:D4500,3,FALSE)</f>
        <v>Mears</v>
      </c>
      <c r="C2168" s="35">
        <f>VLOOKUP(A2168,'Medical Examinations'!A2166:M4508,2,FALSE)</f>
        <v>28.4</v>
      </c>
      <c r="D2168" s="35">
        <f>VLOOKUP(A2168,'Medical Examinations'!A2166:M4508,3,FALSE)</f>
        <v>4.3</v>
      </c>
      <c r="E2168" s="35" t="str">
        <f>VLOOKUP(A2168,'Medical Examinations'!A2166:M4508,4,FALSE)</f>
        <v>No</v>
      </c>
      <c r="F2168" s="35" t="str">
        <f>VLOOKUP(A2168,'Medical Examinations'!A2166:M4508,5,FALSE)</f>
        <v>No</v>
      </c>
      <c r="G2168" s="35" t="str">
        <f>VLOOKUP(A2168,'Medical Examinations'!A2166:M4508,6,FALSE)</f>
        <v>Yes</v>
      </c>
      <c r="H2168" s="35">
        <f>VLOOKUP(A2168,'Medical Examinations'!$A$2:$M$2344,7,FALSE)</f>
        <v>1</v>
      </c>
      <c r="I2168" s="35" t="str">
        <f>VLOOKUP(A2168,'Medical Examinations'!A2166:M4508,8,FALSE)</f>
        <v>No</v>
      </c>
      <c r="J2168" s="35" t="str">
        <f>VLOOKUP(A2168,'Medical Examinations'!A2166:M4508,9,FALSE)</f>
        <v>OVERWEIGHT</v>
      </c>
      <c r="K2168" s="35" t="str">
        <f>VLOOKUP(A2168,'Medical Examinations'!A2166:M4508,10,FALSE)</f>
        <v>NORMAL</v>
      </c>
      <c r="L2168" s="47">
        <f>VLOOKUP(A2168,'Hospitalisation Details'!A1167:M3509,12,FALSE)</f>
        <v>37822</v>
      </c>
      <c r="M2168" s="34">
        <f>VLOOKUP(A54,'Hospitalisation Details'!A52:M2394,6,FALSE)</f>
        <v>43753.34</v>
      </c>
      <c r="N2168" s="35" t="str">
        <f>VLOOKUP(A158,'Hospitalisation Details'!A156:M2498,7,FALSE)</f>
        <v>tier - 1</v>
      </c>
      <c r="O2168" s="35" t="str">
        <f>VLOOKUP(A170,'Hospitalisation Details'!A168:M2510,8,FALSE)</f>
        <v>tier - 3</v>
      </c>
      <c r="P2168" s="35" t="str">
        <f>VLOOKUP(A71,'Hospitalisation Details'!A69:M2411,9,FALSE)</f>
        <v>R1013</v>
      </c>
      <c r="Q2168" s="35">
        <f ca="1">VLOOKUP(A2168,'Hospitalisation Details'!A1167:M3509,13,FALSE)</f>
        <v>21</v>
      </c>
      <c r="R2168" s="32"/>
    </row>
    <row r="2169" spans="1:18" ht="15.75" x14ac:dyDescent="0.25">
      <c r="A2169" s="43" t="s">
        <v>186</v>
      </c>
      <c r="B2169" s="35" t="str">
        <f>VLOOKUP(A2169,'Customer Names'!A2166:D4501,3,FALSE)</f>
        <v>Neill</v>
      </c>
      <c r="C2169" s="35">
        <f>VLOOKUP(A2169,'Medical Examinations'!A2167:M4509,2,FALSE)</f>
        <v>41.91</v>
      </c>
      <c r="D2169" s="35">
        <f>VLOOKUP(A2169,'Medical Examinations'!A2167:M4509,3,FALSE)</f>
        <v>6.19</v>
      </c>
      <c r="E2169" s="35" t="str">
        <f>VLOOKUP(A2169,'Medical Examinations'!A2167:M4509,4,FALSE)</f>
        <v>No</v>
      </c>
      <c r="F2169" s="35" t="str">
        <f>VLOOKUP(A2169,'Medical Examinations'!A2167:M4509,5,FALSE)</f>
        <v>No</v>
      </c>
      <c r="G2169" s="35" t="str">
        <f>VLOOKUP(A2169,'Medical Examinations'!A2167:M4509,6,FALSE)</f>
        <v>No</v>
      </c>
      <c r="H2169" s="35">
        <f>VLOOKUP(A2169,'Medical Examinations'!$A$2:$M$2344,7,FALSE)</f>
        <v>0</v>
      </c>
      <c r="I2169" s="35" t="str">
        <f>VLOOKUP(A2169,'Medical Examinations'!A2167:M4509,8,FALSE)</f>
        <v>No</v>
      </c>
      <c r="J2169" s="35" t="str">
        <f>VLOOKUP(A2169,'Medical Examinations'!A2167:M4509,9,FALSE)</f>
        <v>OBESITY</v>
      </c>
      <c r="K2169" s="35" t="str">
        <f>VLOOKUP(A2169,'Medical Examinations'!A2167:M4509,10,FALSE)</f>
        <v>PREDIABETES</v>
      </c>
      <c r="L2169" s="47">
        <f>VLOOKUP(A2169,'Hospitalisation Details'!A1168:M3510,12,FALSE)</f>
        <v>36506</v>
      </c>
      <c r="M2169" s="34">
        <f>VLOOKUP(A55,'Hospitalisation Details'!A53:M2395,6,FALSE)</f>
        <v>43578.94</v>
      </c>
      <c r="N2169" s="35" t="str">
        <f>VLOOKUP(A159,'Hospitalisation Details'!A157:M2499,7,FALSE)</f>
        <v>tier - 2</v>
      </c>
      <c r="O2169" s="35" t="str">
        <f>VLOOKUP(A171,'Hospitalisation Details'!A169:M2511,8,FALSE)</f>
        <v>tier - 1</v>
      </c>
      <c r="P2169" s="35" t="str">
        <f>VLOOKUP(A72,'Hospitalisation Details'!A70:M2412,9,FALSE)</f>
        <v>R1024</v>
      </c>
      <c r="Q2169" s="35">
        <f ca="1">VLOOKUP(A2169,'Hospitalisation Details'!A1168:M3510,13,FALSE)</f>
        <v>25</v>
      </c>
      <c r="R2169" s="32"/>
    </row>
    <row r="2170" spans="1:18" ht="15.75" x14ac:dyDescent="0.25">
      <c r="A2170" s="42" t="s">
        <v>185</v>
      </c>
      <c r="B2170" s="35" t="str">
        <f>VLOOKUP(A2170,'Customer Names'!A2167:D4502,3,FALSE)</f>
        <v>Tola</v>
      </c>
      <c r="C2170" s="35">
        <f>VLOOKUP(A2170,'Medical Examinations'!A2168:M4510,2,FALSE)</f>
        <v>24.6</v>
      </c>
      <c r="D2170" s="35">
        <f>VLOOKUP(A2170,'Medical Examinations'!A2168:M4510,3,FALSE)</f>
        <v>6.19</v>
      </c>
      <c r="E2170" s="35" t="str">
        <f>VLOOKUP(A2170,'Medical Examinations'!A2168:M4510,4,FALSE)</f>
        <v>No</v>
      </c>
      <c r="F2170" s="35" t="str">
        <f>VLOOKUP(A2170,'Medical Examinations'!A2168:M4510,5,FALSE)</f>
        <v>No</v>
      </c>
      <c r="G2170" s="35" t="str">
        <f>VLOOKUP(A2170,'Medical Examinations'!A2168:M4510,6,FALSE)</f>
        <v>Yes</v>
      </c>
      <c r="H2170" s="35">
        <f>VLOOKUP(A2170,'Medical Examinations'!$A$2:$M$2344,7,FALSE)</f>
        <v>1</v>
      </c>
      <c r="I2170" s="35" t="str">
        <f>VLOOKUP(A2170,'Medical Examinations'!A2168:M4510,8,FALSE)</f>
        <v>No</v>
      </c>
      <c r="J2170" s="35" t="str">
        <f>VLOOKUP(A2170,'Medical Examinations'!A2168:M4510,9,FALSE)</f>
        <v>NORMAL WEIGHT</v>
      </c>
      <c r="K2170" s="35" t="str">
        <f>VLOOKUP(A2170,'Medical Examinations'!A2168:M4510,10,FALSE)</f>
        <v>PREDIABETES</v>
      </c>
      <c r="L2170" s="47">
        <f>VLOOKUP(A2170,'Hospitalisation Details'!A1169:M3511,12,FALSE)</f>
        <v>37837</v>
      </c>
      <c r="M2170" s="34">
        <f>VLOOKUP(A56,'Hospitalisation Details'!A54:M2396,6,FALSE)</f>
        <v>43254.42</v>
      </c>
      <c r="N2170" s="35" t="str">
        <f>VLOOKUP(A160,'Hospitalisation Details'!A158:M2500,7,FALSE)</f>
        <v>tier - 1</v>
      </c>
      <c r="O2170" s="35" t="str">
        <f>VLOOKUP(A172,'Hospitalisation Details'!A170:M2512,8,FALSE)</f>
        <v>tier - 2</v>
      </c>
      <c r="P2170" s="35" t="str">
        <f>VLOOKUP(A73,'Hospitalisation Details'!A71:M2413,9,FALSE)</f>
        <v>R1013</v>
      </c>
      <c r="Q2170" s="35">
        <f ca="1">VLOOKUP(A2170,'Hospitalisation Details'!A1169:M3511,13,FALSE)</f>
        <v>21</v>
      </c>
      <c r="R2170" s="32"/>
    </row>
    <row r="2171" spans="1:18" ht="15.75" x14ac:dyDescent="0.25">
      <c r="A2171" s="43" t="s">
        <v>184</v>
      </c>
      <c r="B2171" s="35" t="str">
        <f>VLOOKUP(A2171,'Customer Names'!A2168:D4503,3,FALSE)</f>
        <v>Briskman</v>
      </c>
      <c r="C2171" s="35">
        <f>VLOOKUP(A2171,'Medical Examinations'!A2169:M4511,2,FALSE)</f>
        <v>20.9</v>
      </c>
      <c r="D2171" s="35">
        <f>VLOOKUP(A2171,'Medical Examinations'!A2169:M4511,3,FALSE)</f>
        <v>5.12</v>
      </c>
      <c r="E2171" s="35" t="str">
        <f>VLOOKUP(A2171,'Medical Examinations'!A2169:M4511,4,FALSE)</f>
        <v>No</v>
      </c>
      <c r="F2171" s="35" t="str">
        <f>VLOOKUP(A2171,'Medical Examinations'!A2169:M4511,5,FALSE)</f>
        <v>No</v>
      </c>
      <c r="G2171" s="35" t="str">
        <f>VLOOKUP(A2171,'Medical Examinations'!A2169:M4511,6,FALSE)</f>
        <v>Yes</v>
      </c>
      <c r="H2171" s="35">
        <f>VLOOKUP(A2171,'Medical Examinations'!$A$2:$M$2344,7,FALSE)</f>
        <v>1</v>
      </c>
      <c r="I2171" s="35" t="str">
        <f>VLOOKUP(A2171,'Medical Examinations'!A2169:M4511,8,FALSE)</f>
        <v>No</v>
      </c>
      <c r="J2171" s="35" t="str">
        <f>VLOOKUP(A2171,'Medical Examinations'!A2169:M4511,9,FALSE)</f>
        <v>NORMAL WEIGHT</v>
      </c>
      <c r="K2171" s="35" t="str">
        <f>VLOOKUP(A2171,'Medical Examinations'!A2169:M4511,10,FALSE)</f>
        <v>NORMAL</v>
      </c>
      <c r="L2171" s="47">
        <f>VLOOKUP(A2171,'Hospitalisation Details'!A1170:M3512,12,FALSE)</f>
        <v>37844</v>
      </c>
      <c r="M2171" s="34">
        <f>VLOOKUP(A57,'Hospitalisation Details'!A55:M2397,6,FALSE)</f>
        <v>43073.760000000002</v>
      </c>
      <c r="N2171" s="35" t="str">
        <f>VLOOKUP(A161,'Hospitalisation Details'!A159:M2501,7,FALSE)</f>
        <v>tier - 2</v>
      </c>
      <c r="O2171" s="35" t="str">
        <f>VLOOKUP(A173,'Hospitalisation Details'!A171:M2513,8,FALSE)</f>
        <v>tier - 3</v>
      </c>
      <c r="P2171" s="35" t="str">
        <f>VLOOKUP(A74,'Hospitalisation Details'!A72:M2414,9,FALSE)</f>
        <v>R1013</v>
      </c>
      <c r="Q2171" s="35">
        <f ca="1">VLOOKUP(A2171,'Hospitalisation Details'!A1170:M3512,13,FALSE)</f>
        <v>21</v>
      </c>
      <c r="R2171" s="32"/>
    </row>
    <row r="2172" spans="1:18" ht="15.75" x14ac:dyDescent="0.25">
      <c r="A2172" s="42" t="s">
        <v>183</v>
      </c>
      <c r="B2172" s="35" t="str">
        <f>VLOOKUP(A2172,'Customer Names'!A2169:D4504,3,FALSE)</f>
        <v>Ritzenhein</v>
      </c>
      <c r="C2172" s="35">
        <f>VLOOKUP(A2172,'Medical Examinations'!A2170:M4512,2,FALSE)</f>
        <v>34.4</v>
      </c>
      <c r="D2172" s="35">
        <f>VLOOKUP(A2172,'Medical Examinations'!A2170:M4512,3,FALSE)</f>
        <v>4.04</v>
      </c>
      <c r="E2172" s="35" t="str">
        <f>VLOOKUP(A2172,'Medical Examinations'!A2170:M4512,4,FALSE)</f>
        <v>No</v>
      </c>
      <c r="F2172" s="35" t="str">
        <f>VLOOKUP(A2172,'Medical Examinations'!A2170:M4512,5,FALSE)</f>
        <v>No</v>
      </c>
      <c r="G2172" s="35" t="str">
        <f>VLOOKUP(A2172,'Medical Examinations'!A2170:M4512,6,FALSE)</f>
        <v>No</v>
      </c>
      <c r="H2172" s="35">
        <f>VLOOKUP(A2172,'Medical Examinations'!$A$2:$M$2344,7,FALSE)</f>
        <v>0</v>
      </c>
      <c r="I2172" s="35" t="str">
        <f>VLOOKUP(A2172,'Medical Examinations'!A2170:M4512,8,FALSE)</f>
        <v>No</v>
      </c>
      <c r="J2172" s="35" t="str">
        <f>VLOOKUP(A2172,'Medical Examinations'!A2170:M4512,9,FALSE)</f>
        <v>OBESITY</v>
      </c>
      <c r="K2172" s="35" t="str">
        <f>VLOOKUP(A2172,'Medical Examinations'!A2170:M4512,10,FALSE)</f>
        <v>NORMAL</v>
      </c>
      <c r="L2172" s="47">
        <f>VLOOKUP(A2172,'Hospitalisation Details'!A1171:M3513,12,FALSE)</f>
        <v>36434</v>
      </c>
      <c r="M2172" s="34">
        <f>VLOOKUP(A58,'Hospitalisation Details'!A56:M2398,6,FALSE)</f>
        <v>42983.46</v>
      </c>
      <c r="N2172" s="35" t="str">
        <f>VLOOKUP(A162,'Hospitalisation Details'!A160:M2502,7,FALSE)</f>
        <v>tier - 2</v>
      </c>
      <c r="O2172" s="35" t="str">
        <f>VLOOKUP(A174,'Hospitalisation Details'!A172:M2514,8,FALSE)</f>
        <v>tier - 2</v>
      </c>
      <c r="P2172" s="35" t="str">
        <f>VLOOKUP(A75,'Hospitalisation Details'!A73:M2415,9,FALSE)</f>
        <v>R1016</v>
      </c>
      <c r="Q2172" s="35">
        <f ca="1">VLOOKUP(A2172,'Hospitalisation Details'!A1171:M3513,13,FALSE)</f>
        <v>25</v>
      </c>
      <c r="R2172" s="32"/>
    </row>
    <row r="2173" spans="1:18" ht="15.75" x14ac:dyDescent="0.25">
      <c r="A2173" s="43" t="s">
        <v>182</v>
      </c>
      <c r="B2173" s="35" t="str">
        <f>VLOOKUP(A2173,'Customer Names'!A2170:D4505,3,FALSE)</f>
        <v>Malkowski</v>
      </c>
      <c r="C2173" s="35">
        <f>VLOOKUP(A2173,'Medical Examinations'!A2171:M4513,2,FALSE)</f>
        <v>32.56</v>
      </c>
      <c r="D2173" s="35">
        <f>VLOOKUP(A2173,'Medical Examinations'!A2171:M4513,3,FALSE)</f>
        <v>5.36</v>
      </c>
      <c r="E2173" s="35" t="str">
        <f>VLOOKUP(A2173,'Medical Examinations'!A2171:M4513,4,FALSE)</f>
        <v>No</v>
      </c>
      <c r="F2173" s="35" t="str">
        <f>VLOOKUP(A2173,'Medical Examinations'!A2171:M4513,5,FALSE)</f>
        <v>No</v>
      </c>
      <c r="G2173" s="35" t="str">
        <f>VLOOKUP(A2173,'Medical Examinations'!A2171:M4513,6,FALSE)</f>
        <v>No</v>
      </c>
      <c r="H2173" s="35">
        <f>VLOOKUP(A2173,'Medical Examinations'!$A$2:$M$2344,7,FALSE)</f>
        <v>0</v>
      </c>
      <c r="I2173" s="35" t="str">
        <f>VLOOKUP(A2173,'Medical Examinations'!A2171:M4513,8,FALSE)</f>
        <v>No</v>
      </c>
      <c r="J2173" s="35" t="str">
        <f>VLOOKUP(A2173,'Medical Examinations'!A2171:M4513,9,FALSE)</f>
        <v>OBESITY</v>
      </c>
      <c r="K2173" s="35" t="str">
        <f>VLOOKUP(A2173,'Medical Examinations'!A2171:M4513,10,FALSE)</f>
        <v>NORMAL</v>
      </c>
      <c r="L2173" s="47">
        <f>VLOOKUP(A2173,'Hospitalisation Details'!A1172:M3514,12,FALSE)</f>
        <v>36481</v>
      </c>
      <c r="M2173" s="34">
        <f>VLOOKUP(A59,'Hospitalisation Details'!A57:M2399,6,FALSE)</f>
        <v>42969.85</v>
      </c>
      <c r="N2173" s="35" t="str">
        <f>VLOOKUP(A163,'Hospitalisation Details'!A161:M2503,7,FALSE)</f>
        <v>tier - 2</v>
      </c>
      <c r="O2173" s="35" t="str">
        <f>VLOOKUP(A175,'Hospitalisation Details'!A173:M2515,8,FALSE)</f>
        <v>tier - 3</v>
      </c>
      <c r="P2173" s="35" t="str">
        <f>VLOOKUP(A76,'Hospitalisation Details'!A74:M2416,9,FALSE)</f>
        <v>R1011</v>
      </c>
      <c r="Q2173" s="35">
        <f ca="1">VLOOKUP(A2173,'Hospitalisation Details'!A1172:M3514,13,FALSE)</f>
        <v>25</v>
      </c>
      <c r="R2173" s="32"/>
    </row>
    <row r="2174" spans="1:18" ht="15.75" x14ac:dyDescent="0.25">
      <c r="A2174" s="42" t="s">
        <v>181</v>
      </c>
      <c r="B2174" s="35" t="str">
        <f>VLOOKUP(A2174,'Customer Names'!A2171:D4506,3,FALSE)</f>
        <v>Andreyko</v>
      </c>
      <c r="C2174" s="35">
        <f>VLOOKUP(A2174,'Medical Examinations'!A2172:M4514,2,FALSE)</f>
        <v>27.98</v>
      </c>
      <c r="D2174" s="35">
        <f>VLOOKUP(A2174,'Medical Examinations'!A2172:M4514,3,FALSE)</f>
        <v>4.38</v>
      </c>
      <c r="E2174" s="35" t="str">
        <f>VLOOKUP(A2174,'Medical Examinations'!A2172:M4514,4,FALSE)</f>
        <v>No</v>
      </c>
      <c r="F2174" s="35" t="str">
        <f>VLOOKUP(A2174,'Medical Examinations'!A2172:M4514,5,FALSE)</f>
        <v>yes</v>
      </c>
      <c r="G2174" s="35" t="str">
        <f>VLOOKUP(A2174,'Medical Examinations'!A2172:M4514,6,FALSE)</f>
        <v>No</v>
      </c>
      <c r="H2174" s="35">
        <f>VLOOKUP(A2174,'Medical Examinations'!$A$2:$M$2344,7,FALSE)</f>
        <v>1</v>
      </c>
      <c r="I2174" s="35" t="str">
        <f>VLOOKUP(A2174,'Medical Examinations'!A2172:M4514,8,FALSE)</f>
        <v>No</v>
      </c>
      <c r="J2174" s="35" t="str">
        <f>VLOOKUP(A2174,'Medical Examinations'!A2172:M4514,9,FALSE)</f>
        <v>OVERWEIGHT</v>
      </c>
      <c r="K2174" s="35" t="str">
        <f>VLOOKUP(A2174,'Medical Examinations'!A2172:M4514,10,FALSE)</f>
        <v>NORMAL</v>
      </c>
      <c r="L2174" s="47">
        <f>VLOOKUP(A2174,'Hospitalisation Details'!A1173:M3515,12,FALSE)</f>
        <v>38218</v>
      </c>
      <c r="M2174" s="34">
        <f>VLOOKUP(A60,'Hospitalisation Details'!A58:M2400,6,FALSE)</f>
        <v>42856.84</v>
      </c>
      <c r="N2174" s="35" t="str">
        <f>VLOOKUP(A164,'Hospitalisation Details'!A162:M2504,7,FALSE)</f>
        <v>tier - 2</v>
      </c>
      <c r="O2174" s="35" t="str">
        <f>VLOOKUP(A176,'Hospitalisation Details'!A174:M2516,8,FALSE)</f>
        <v>tier - 1</v>
      </c>
      <c r="P2174" s="35" t="str">
        <f>VLOOKUP(A77,'Hospitalisation Details'!A75:M2417,9,FALSE)</f>
        <v>R1011</v>
      </c>
      <c r="Q2174" s="35">
        <f ca="1">VLOOKUP(A2174,'Hospitalisation Details'!A1173:M3515,13,FALSE)</f>
        <v>20</v>
      </c>
      <c r="R2174" s="32"/>
    </row>
    <row r="2175" spans="1:18" ht="15.75" x14ac:dyDescent="0.25">
      <c r="A2175" s="43" t="s">
        <v>180</v>
      </c>
      <c r="B2175" s="35" t="str">
        <f>VLOOKUP(A2175,'Customer Names'!A2172:D4507,3,FALSE)</f>
        <v>Landry</v>
      </c>
      <c r="C2175" s="35">
        <f>VLOOKUP(A2175,'Medical Examinations'!A2173:M4515,2,FALSE)</f>
        <v>26.51</v>
      </c>
      <c r="D2175" s="35">
        <f>VLOOKUP(A2175,'Medical Examinations'!A2173:M4515,3,FALSE)</f>
        <v>4.58</v>
      </c>
      <c r="E2175" s="35" t="str">
        <f>VLOOKUP(A2175,'Medical Examinations'!A2173:M4515,4,FALSE)</f>
        <v>No</v>
      </c>
      <c r="F2175" s="35" t="str">
        <f>VLOOKUP(A2175,'Medical Examinations'!A2173:M4515,5,FALSE)</f>
        <v>No</v>
      </c>
      <c r="G2175" s="35" t="str">
        <f>VLOOKUP(A2175,'Medical Examinations'!A2173:M4515,6,FALSE)</f>
        <v>No</v>
      </c>
      <c r="H2175" s="35">
        <f>VLOOKUP(A2175,'Medical Examinations'!$A$2:$M$2344,7,FALSE)</f>
        <v>0</v>
      </c>
      <c r="I2175" s="35" t="str">
        <f>VLOOKUP(A2175,'Medical Examinations'!A2173:M4515,8,FALSE)</f>
        <v>No</v>
      </c>
      <c r="J2175" s="35" t="str">
        <f>VLOOKUP(A2175,'Medical Examinations'!A2173:M4515,9,FALSE)</f>
        <v>OVERWEIGHT</v>
      </c>
      <c r="K2175" s="35" t="str">
        <f>VLOOKUP(A2175,'Medical Examinations'!A2173:M4515,10,FALSE)</f>
        <v>NORMAL</v>
      </c>
      <c r="L2175" s="47">
        <f>VLOOKUP(A2175,'Hospitalisation Details'!A1174:M3516,12,FALSE)</f>
        <v>36428</v>
      </c>
      <c r="M2175" s="34">
        <f>VLOOKUP(A61,'Hospitalisation Details'!A59:M2401,6,FALSE)</f>
        <v>42764.12</v>
      </c>
      <c r="N2175" s="35" t="str">
        <f>VLOOKUP(A165,'Hospitalisation Details'!A163:M2505,7,FALSE)</f>
        <v>tier - 1</v>
      </c>
      <c r="O2175" s="35" t="str">
        <f>VLOOKUP(A177,'Hospitalisation Details'!A175:M2517,8,FALSE)</f>
        <v>tier - 2</v>
      </c>
      <c r="P2175" s="35" t="str">
        <f>VLOOKUP(A78,'Hospitalisation Details'!A76:M2418,9,FALSE)</f>
        <v>R1011</v>
      </c>
      <c r="Q2175" s="35">
        <f ca="1">VLOOKUP(A2175,'Hospitalisation Details'!A1174:M3516,13,FALSE)</f>
        <v>25</v>
      </c>
      <c r="R2175" s="32"/>
    </row>
    <row r="2176" spans="1:18" ht="15.75" x14ac:dyDescent="0.25">
      <c r="A2176" s="42" t="s">
        <v>179</v>
      </c>
      <c r="B2176" s="35" t="str">
        <f>VLOOKUP(A2176,'Customer Names'!A2173:D4508,3,FALSE)</f>
        <v>Lozier</v>
      </c>
      <c r="C2176" s="35">
        <f>VLOOKUP(A2176,'Medical Examinations'!A2174:M4516,2,FALSE)</f>
        <v>29.734999999999999</v>
      </c>
      <c r="D2176" s="35">
        <f>VLOOKUP(A2176,'Medical Examinations'!A2174:M4516,3,FALSE)</f>
        <v>11.92</v>
      </c>
      <c r="E2176" s="35" t="str">
        <f>VLOOKUP(A2176,'Medical Examinations'!A2174:M4516,4,FALSE)</f>
        <v>No</v>
      </c>
      <c r="F2176" s="35" t="str">
        <f>VLOOKUP(A2176,'Medical Examinations'!A2174:M4516,5,FALSE)</f>
        <v>No</v>
      </c>
      <c r="G2176" s="35" t="str">
        <f>VLOOKUP(A2176,'Medical Examinations'!A2174:M4516,6,FALSE)</f>
        <v>No</v>
      </c>
      <c r="H2176" s="35">
        <f>VLOOKUP(A2176,'Medical Examinations'!$A$2:$M$2344,7,FALSE)</f>
        <v>0</v>
      </c>
      <c r="I2176" s="35" t="str">
        <f>VLOOKUP(A2176,'Medical Examinations'!A2174:M4516,8,FALSE)</f>
        <v>No</v>
      </c>
      <c r="J2176" s="35" t="str">
        <f>VLOOKUP(A2176,'Medical Examinations'!A2174:M4516,9,FALSE)</f>
        <v>OVERWEIGHT</v>
      </c>
      <c r="K2176" s="35" t="str">
        <f>VLOOKUP(A2176,'Medical Examinations'!A2174:M4516,10,FALSE)</f>
        <v>DIABETES</v>
      </c>
      <c r="L2176" s="47">
        <f>VLOOKUP(A2176,'Hospitalisation Details'!A1175:M3517,12,FALSE)</f>
        <v>37603</v>
      </c>
      <c r="M2176" s="34">
        <f>VLOOKUP(A62,'Hospitalisation Details'!A60:M2402,6,FALSE)</f>
        <v>42760.5</v>
      </c>
      <c r="N2176" s="35" t="str">
        <f>VLOOKUP(A166,'Hospitalisation Details'!A164:M2506,7,FALSE)</f>
        <v>tier - 1</v>
      </c>
      <c r="O2176" s="35" t="str">
        <f>VLOOKUP(A178,'Hospitalisation Details'!A176:M2518,8,FALSE)</f>
        <v>tier - 3</v>
      </c>
      <c r="P2176" s="35" t="str">
        <f>VLOOKUP(A79,'Hospitalisation Details'!A77:M2419,9,FALSE)</f>
        <v>R1013</v>
      </c>
      <c r="Q2176" s="35">
        <f ca="1">VLOOKUP(A2176,'Hospitalisation Details'!A1175:M3517,13,FALSE)</f>
        <v>22</v>
      </c>
      <c r="R2176" s="32"/>
    </row>
    <row r="2177" spans="1:18" ht="15.75" x14ac:dyDescent="0.25">
      <c r="A2177" s="43" t="s">
        <v>178</v>
      </c>
      <c r="B2177" s="35" t="str">
        <f>VLOOKUP(A2177,'Customer Names'!A2174:D4509,3,FALSE)</f>
        <v>O'Brien</v>
      </c>
      <c r="C2177" s="35">
        <f>VLOOKUP(A2177,'Medical Examinations'!A2175:M4517,2,FALSE)</f>
        <v>40.5</v>
      </c>
      <c r="D2177" s="35">
        <f>VLOOKUP(A2177,'Medical Examinations'!A2175:M4517,3,FALSE)</f>
        <v>5.4</v>
      </c>
      <c r="E2177" s="35" t="str">
        <f>VLOOKUP(A2177,'Medical Examinations'!A2175:M4517,4,FALSE)</f>
        <v>No</v>
      </c>
      <c r="F2177" s="35" t="str">
        <f>VLOOKUP(A2177,'Medical Examinations'!A2175:M4517,5,FALSE)</f>
        <v>No</v>
      </c>
      <c r="G2177" s="35" t="str">
        <f>VLOOKUP(A2177,'Medical Examinations'!A2175:M4517,6,FALSE)</f>
        <v>Yes</v>
      </c>
      <c r="H2177" s="35">
        <f>VLOOKUP(A2177,'Medical Examinations'!$A$2:$M$2344,7,FALSE)</f>
        <v>1</v>
      </c>
      <c r="I2177" s="35" t="str">
        <f>VLOOKUP(A2177,'Medical Examinations'!A2175:M4517,8,FALSE)</f>
        <v>No</v>
      </c>
      <c r="J2177" s="35" t="str">
        <f>VLOOKUP(A2177,'Medical Examinations'!A2175:M4517,9,FALSE)</f>
        <v>OBESITY</v>
      </c>
      <c r="K2177" s="35" t="str">
        <f>VLOOKUP(A2177,'Medical Examinations'!A2175:M4517,10,FALSE)</f>
        <v>NORMAL</v>
      </c>
      <c r="L2177" s="47">
        <f>VLOOKUP(A2177,'Hospitalisation Details'!A1176:M3518,12,FALSE)</f>
        <v>37944</v>
      </c>
      <c r="M2177" s="34">
        <f>VLOOKUP(A63,'Hospitalisation Details'!A61:M2403,6,FALSE)</f>
        <v>42644.2</v>
      </c>
      <c r="N2177" s="35" t="str">
        <f>VLOOKUP(A167,'Hospitalisation Details'!A165:M2507,7,FALSE)</f>
        <v>tier - 1</v>
      </c>
      <c r="O2177" s="35" t="str">
        <f>VLOOKUP(A179,'Hospitalisation Details'!A177:M2519,8,FALSE)</f>
        <v>tier - 1</v>
      </c>
      <c r="P2177" s="35" t="str">
        <f>VLOOKUP(A80,'Hospitalisation Details'!A78:M2420,9,FALSE)</f>
        <v>R1011</v>
      </c>
      <c r="Q2177" s="35">
        <f ca="1">VLOOKUP(A2177,'Hospitalisation Details'!A1176:M3518,13,FALSE)</f>
        <v>21</v>
      </c>
      <c r="R2177" s="32"/>
    </row>
    <row r="2178" spans="1:18" ht="15.75" x14ac:dyDescent="0.25">
      <c r="A2178" s="42" t="s">
        <v>177</v>
      </c>
      <c r="B2178" s="35" t="str">
        <f>VLOOKUP(A2178,'Customer Names'!A2175:D4510,3,FALSE)</f>
        <v>Rodas</v>
      </c>
      <c r="C2178" s="35">
        <f>VLOOKUP(A2178,'Medical Examinations'!A2176:M4518,2,FALSE)</f>
        <v>25.64</v>
      </c>
      <c r="D2178" s="35">
        <f>VLOOKUP(A2178,'Medical Examinations'!A2176:M4518,3,FALSE)</f>
        <v>4.76</v>
      </c>
      <c r="E2178" s="35" t="str">
        <f>VLOOKUP(A2178,'Medical Examinations'!A2176:M4518,4,FALSE)</f>
        <v>No</v>
      </c>
      <c r="F2178" s="35" t="str">
        <f>VLOOKUP(A2178,'Medical Examinations'!A2176:M4518,5,FALSE)</f>
        <v>No</v>
      </c>
      <c r="G2178" s="35" t="str">
        <f>VLOOKUP(A2178,'Medical Examinations'!A2176:M4518,6,FALSE)</f>
        <v>No</v>
      </c>
      <c r="H2178" s="35">
        <f>VLOOKUP(A2178,'Medical Examinations'!$A$2:$M$2344,7,FALSE)</f>
        <v>1</v>
      </c>
      <c r="I2178" s="35" t="str">
        <f>VLOOKUP(A2178,'Medical Examinations'!A2176:M4518,8,FALSE)</f>
        <v>No</v>
      </c>
      <c r="J2178" s="35" t="str">
        <f>VLOOKUP(A2178,'Medical Examinations'!A2176:M4518,9,FALSE)</f>
        <v>OVERWEIGHT</v>
      </c>
      <c r="K2178" s="35" t="str">
        <f>VLOOKUP(A2178,'Medical Examinations'!A2176:M4518,10,FALSE)</f>
        <v>NORMAL</v>
      </c>
      <c r="L2178" s="47">
        <f>VLOOKUP(A2178,'Hospitalisation Details'!A1177:M3519,12,FALSE)</f>
        <v>36075</v>
      </c>
      <c r="M2178" s="34">
        <f>VLOOKUP(A64,'Hospitalisation Details'!A62:M2404,6,FALSE)</f>
        <v>42560.43</v>
      </c>
      <c r="N2178" s="35" t="str">
        <f>VLOOKUP(A168,'Hospitalisation Details'!A166:M2508,7,FALSE)</f>
        <v>tier - 2</v>
      </c>
      <c r="O2178" s="35" t="str">
        <f>VLOOKUP(A180,'Hospitalisation Details'!A178:M2520,8,FALSE)</f>
        <v>tier - 1</v>
      </c>
      <c r="P2178" s="35" t="str">
        <f>VLOOKUP(A81,'Hospitalisation Details'!A79:M2421,9,FALSE)</f>
        <v>R1011</v>
      </c>
      <c r="Q2178" s="35">
        <f ca="1">VLOOKUP(A2178,'Hospitalisation Details'!A1177:M3519,13,FALSE)</f>
        <v>26</v>
      </c>
      <c r="R2178" s="32"/>
    </row>
    <row r="2179" spans="1:18" ht="15.75" x14ac:dyDescent="0.25">
      <c r="A2179" s="43" t="s">
        <v>176</v>
      </c>
      <c r="B2179" s="35" t="str">
        <f>VLOOKUP(A2179,'Customer Names'!A2176:D4511,3,FALSE)</f>
        <v>O'Connor</v>
      </c>
      <c r="C2179" s="35">
        <f>VLOOKUP(A2179,'Medical Examinations'!A2177:M4519,2,FALSE)</f>
        <v>32.9</v>
      </c>
      <c r="D2179" s="35">
        <f>VLOOKUP(A2179,'Medical Examinations'!A2177:M4519,3,FALSE)</f>
        <v>4.78</v>
      </c>
      <c r="E2179" s="35" t="str">
        <f>VLOOKUP(A2179,'Medical Examinations'!A2177:M4519,4,FALSE)</f>
        <v>No</v>
      </c>
      <c r="F2179" s="35" t="str">
        <f>VLOOKUP(A2179,'Medical Examinations'!A2177:M4519,5,FALSE)</f>
        <v>No</v>
      </c>
      <c r="G2179" s="35" t="str">
        <f>VLOOKUP(A2179,'Medical Examinations'!A2177:M4519,6,FALSE)</f>
        <v>Yes</v>
      </c>
      <c r="H2179" s="35">
        <f>VLOOKUP(A2179,'Medical Examinations'!$A$2:$M$2344,7,FALSE)</f>
        <v>1</v>
      </c>
      <c r="I2179" s="35" t="str">
        <f>VLOOKUP(A2179,'Medical Examinations'!A2177:M4519,8,FALSE)</f>
        <v>No</v>
      </c>
      <c r="J2179" s="35" t="str">
        <f>VLOOKUP(A2179,'Medical Examinations'!A2177:M4519,9,FALSE)</f>
        <v>OBESITY</v>
      </c>
      <c r="K2179" s="35" t="str">
        <f>VLOOKUP(A2179,'Medical Examinations'!A2177:M4519,10,FALSE)</f>
        <v>NORMAL</v>
      </c>
      <c r="L2179" s="47">
        <f>VLOOKUP(A2179,'Hospitalisation Details'!A1178:M3520,12,FALSE)</f>
        <v>37890</v>
      </c>
      <c r="M2179" s="34">
        <f>VLOOKUP(A65,'Hospitalisation Details'!A63:M2405,6,FALSE)</f>
        <v>42538.720000000001</v>
      </c>
      <c r="N2179" s="35" t="str">
        <f>VLOOKUP(A169,'Hospitalisation Details'!A167:M2509,7,FALSE)</f>
        <v>tier - 1</v>
      </c>
      <c r="O2179" s="35" t="str">
        <f>VLOOKUP(A181,'Hospitalisation Details'!A179:M2521,8,FALSE)</f>
        <v>tier - 1</v>
      </c>
      <c r="P2179" s="35" t="str">
        <f>VLOOKUP(A82,'Hospitalisation Details'!A80:M2422,9,FALSE)</f>
        <v>R1011</v>
      </c>
      <c r="Q2179" s="35">
        <f ca="1">VLOOKUP(A2179,'Hospitalisation Details'!A1178:M3520,13,FALSE)</f>
        <v>21</v>
      </c>
      <c r="R2179" s="32"/>
    </row>
    <row r="2180" spans="1:18" ht="15.75" x14ac:dyDescent="0.25">
      <c r="A2180" s="42" t="s">
        <v>175</v>
      </c>
      <c r="B2180" s="35" t="str">
        <f>VLOOKUP(A2180,'Customer Names'!A2177:D4512,3,FALSE)</f>
        <v>White</v>
      </c>
      <c r="C2180" s="35">
        <f>VLOOKUP(A2180,'Medical Examinations'!A2178:M4520,2,FALSE)</f>
        <v>29.8</v>
      </c>
      <c r="D2180" s="35">
        <f>VLOOKUP(A2180,'Medical Examinations'!A2178:M4520,3,FALSE)</f>
        <v>4.26</v>
      </c>
      <c r="E2180" s="35" t="str">
        <f>VLOOKUP(A2180,'Medical Examinations'!A2178:M4520,4,FALSE)</f>
        <v>No</v>
      </c>
      <c r="F2180" s="35" t="str">
        <f>VLOOKUP(A2180,'Medical Examinations'!A2178:M4520,5,FALSE)</f>
        <v>No</v>
      </c>
      <c r="G2180" s="35" t="str">
        <f>VLOOKUP(A2180,'Medical Examinations'!A2178:M4520,6,FALSE)</f>
        <v>Yes</v>
      </c>
      <c r="H2180" s="35">
        <f>VLOOKUP(A2180,'Medical Examinations'!$A$2:$M$2344,7,FALSE)</f>
        <v>1</v>
      </c>
      <c r="I2180" s="35" t="str">
        <f>VLOOKUP(A2180,'Medical Examinations'!A2178:M4520,8,FALSE)</f>
        <v>No</v>
      </c>
      <c r="J2180" s="35" t="str">
        <f>VLOOKUP(A2180,'Medical Examinations'!A2178:M4520,9,FALSE)</f>
        <v>OVERWEIGHT</v>
      </c>
      <c r="K2180" s="35" t="str">
        <f>VLOOKUP(A2180,'Medical Examinations'!A2178:M4520,10,FALSE)</f>
        <v>NORMAL</v>
      </c>
      <c r="L2180" s="47">
        <f>VLOOKUP(A2180,'Hospitalisation Details'!A1179:M3521,12,FALSE)</f>
        <v>37830</v>
      </c>
      <c r="M2180" s="34">
        <f>VLOOKUP(A66,'Hospitalisation Details'!A64:M2406,6,FALSE)</f>
        <v>42478.6</v>
      </c>
      <c r="N2180" s="35" t="str">
        <f>VLOOKUP(A170,'Hospitalisation Details'!A168:M2510,7,FALSE)</f>
        <v>tier - 2</v>
      </c>
      <c r="O2180" s="35" t="str">
        <f>VLOOKUP(A182,'Hospitalisation Details'!A180:M2522,8,FALSE)</f>
        <v>tier - 2</v>
      </c>
      <c r="P2180" s="35" t="str">
        <f>VLOOKUP(A83,'Hospitalisation Details'!A81:M2423,9,FALSE)</f>
        <v>R1011</v>
      </c>
      <c r="Q2180" s="35">
        <f ca="1">VLOOKUP(A2180,'Hospitalisation Details'!A1179:M3521,13,FALSE)</f>
        <v>21</v>
      </c>
      <c r="R2180" s="32"/>
    </row>
    <row r="2181" spans="1:18" ht="15.75" x14ac:dyDescent="0.25">
      <c r="A2181" s="43" t="s">
        <v>174</v>
      </c>
      <c r="B2181" s="35" t="str">
        <f>VLOOKUP(A2181,'Customer Names'!A2178:D4513,3,FALSE)</f>
        <v>Davenport</v>
      </c>
      <c r="C2181" s="35">
        <f>VLOOKUP(A2181,'Medical Examinations'!A2179:M4521,2,FALSE)</f>
        <v>28.9</v>
      </c>
      <c r="D2181" s="35">
        <f>VLOOKUP(A2181,'Medical Examinations'!A2179:M4521,3,FALSE)</f>
        <v>5.85</v>
      </c>
      <c r="E2181" s="35" t="str">
        <f>VLOOKUP(A2181,'Medical Examinations'!A2179:M4521,4,FALSE)</f>
        <v>No</v>
      </c>
      <c r="F2181" s="35" t="str">
        <f>VLOOKUP(A2181,'Medical Examinations'!A2179:M4521,5,FALSE)</f>
        <v>No</v>
      </c>
      <c r="G2181" s="35" t="str">
        <f>VLOOKUP(A2181,'Medical Examinations'!A2179:M4521,6,FALSE)</f>
        <v>Yes</v>
      </c>
      <c r="H2181" s="35">
        <f>VLOOKUP(A2181,'Medical Examinations'!$A$2:$M$2344,7,FALSE)</f>
        <v>1</v>
      </c>
      <c r="I2181" s="35" t="str">
        <f>VLOOKUP(A2181,'Medical Examinations'!A2179:M4521,8,FALSE)</f>
        <v>No</v>
      </c>
      <c r="J2181" s="35" t="str">
        <f>VLOOKUP(A2181,'Medical Examinations'!A2179:M4521,9,FALSE)</f>
        <v>OVERWEIGHT</v>
      </c>
      <c r="K2181" s="35" t="str">
        <f>VLOOKUP(A2181,'Medical Examinations'!A2179:M4521,10,FALSE)</f>
        <v>PREDIABETES</v>
      </c>
      <c r="L2181" s="47">
        <f>VLOOKUP(A2181,'Hospitalisation Details'!A1180:M3522,12,FALSE)</f>
        <v>37827</v>
      </c>
      <c r="M2181" s="34">
        <f>VLOOKUP(A67,'Hospitalisation Details'!A65:M2407,6,FALSE)</f>
        <v>42303.69</v>
      </c>
      <c r="N2181" s="35" t="str">
        <f>VLOOKUP(A171,'Hospitalisation Details'!A169:M2511,7,FALSE)</f>
        <v>tier - 2</v>
      </c>
      <c r="O2181" s="35" t="str">
        <f>VLOOKUP(A183,'Hospitalisation Details'!A181:M2523,8,FALSE)</f>
        <v>tier - 2</v>
      </c>
      <c r="P2181" s="35" t="str">
        <f>VLOOKUP(A84,'Hospitalisation Details'!A82:M2424,9,FALSE)</f>
        <v>R1011</v>
      </c>
      <c r="Q2181" s="35">
        <f ca="1">VLOOKUP(A2181,'Hospitalisation Details'!A1180:M3522,13,FALSE)</f>
        <v>21</v>
      </c>
      <c r="R2181" s="32"/>
    </row>
    <row r="2182" spans="1:18" ht="15.75" x14ac:dyDescent="0.25">
      <c r="A2182" s="42" t="s">
        <v>173</v>
      </c>
      <c r="B2182" s="35" t="str">
        <f>VLOOKUP(A2182,'Customer Names'!A2179:D4514,3,FALSE)</f>
        <v>Karmen</v>
      </c>
      <c r="C2182" s="35">
        <f>VLOOKUP(A2182,'Medical Examinations'!A2180:M4522,2,FALSE)</f>
        <v>24.7</v>
      </c>
      <c r="D2182" s="35">
        <f>VLOOKUP(A2182,'Medical Examinations'!A2180:M4522,3,FALSE)</f>
        <v>5.32</v>
      </c>
      <c r="E2182" s="35" t="str">
        <f>VLOOKUP(A2182,'Medical Examinations'!A2180:M4522,4,FALSE)</f>
        <v>No</v>
      </c>
      <c r="F2182" s="35" t="str">
        <f>VLOOKUP(A2182,'Medical Examinations'!A2180:M4522,5,FALSE)</f>
        <v>No</v>
      </c>
      <c r="G2182" s="35" t="str">
        <f>VLOOKUP(A2182,'Medical Examinations'!A2180:M4522,6,FALSE)</f>
        <v>Yes</v>
      </c>
      <c r="H2182" s="35">
        <f>VLOOKUP(A2182,'Medical Examinations'!$A$2:$M$2344,7,FALSE)</f>
        <v>1</v>
      </c>
      <c r="I2182" s="35" t="str">
        <f>VLOOKUP(A2182,'Medical Examinations'!A2180:M4522,8,FALSE)</f>
        <v>No</v>
      </c>
      <c r="J2182" s="35" t="str">
        <f>VLOOKUP(A2182,'Medical Examinations'!A2180:M4522,9,FALSE)</f>
        <v>NORMAL WEIGHT</v>
      </c>
      <c r="K2182" s="35" t="str">
        <f>VLOOKUP(A2182,'Medical Examinations'!A2180:M4522,10,FALSE)</f>
        <v>NORMAL</v>
      </c>
      <c r="L2182" s="47">
        <f>VLOOKUP(A2182,'Hospitalisation Details'!A1181:M3523,12,FALSE)</f>
        <v>37939</v>
      </c>
      <c r="M2182" s="34">
        <f>VLOOKUP(A68,'Hospitalisation Details'!A66:M2408,6,FALSE)</f>
        <v>42211.14</v>
      </c>
      <c r="N2182" s="35" t="str">
        <f>VLOOKUP(A172,'Hospitalisation Details'!A170:M2512,7,FALSE)</f>
        <v>tier - 2</v>
      </c>
      <c r="O2182" s="35" t="str">
        <f>VLOOKUP(A184,'Hospitalisation Details'!A182:M2524,8,FALSE)</f>
        <v>tier - 1</v>
      </c>
      <c r="P2182" s="35" t="str">
        <f>VLOOKUP(A85,'Hospitalisation Details'!A83:M2425,9,FALSE)</f>
        <v>R1011</v>
      </c>
      <c r="Q2182" s="35">
        <f ca="1">VLOOKUP(A2182,'Hospitalisation Details'!A1181:M3523,13,FALSE)</f>
        <v>21</v>
      </c>
      <c r="R2182" s="32"/>
    </row>
    <row r="2183" spans="1:18" ht="15.75" x14ac:dyDescent="0.25">
      <c r="A2183" s="43" t="s">
        <v>172</v>
      </c>
      <c r="B2183" s="35" t="str">
        <f>VLOOKUP(A2183,'Customer Names'!A2180:D4515,3,FALSE)</f>
        <v>Miller</v>
      </c>
      <c r="C2183" s="35">
        <f>VLOOKUP(A2183,'Medical Examinations'!A2181:M4523,2,FALSE)</f>
        <v>20.6</v>
      </c>
      <c r="D2183" s="35">
        <f>VLOOKUP(A2183,'Medical Examinations'!A2181:M4523,3,FALSE)</f>
        <v>5.14</v>
      </c>
      <c r="E2183" s="35" t="str">
        <f>VLOOKUP(A2183,'Medical Examinations'!A2181:M4523,4,FALSE)</f>
        <v>No</v>
      </c>
      <c r="F2183" s="35" t="str">
        <f>VLOOKUP(A2183,'Medical Examinations'!A2181:M4523,5,FALSE)</f>
        <v>No</v>
      </c>
      <c r="G2183" s="35" t="str">
        <f>VLOOKUP(A2183,'Medical Examinations'!A2181:M4523,6,FALSE)</f>
        <v>Yes</v>
      </c>
      <c r="H2183" s="35">
        <f>VLOOKUP(A2183,'Medical Examinations'!$A$2:$M$2344,7,FALSE)</f>
        <v>1</v>
      </c>
      <c r="I2183" s="35" t="str">
        <f>VLOOKUP(A2183,'Medical Examinations'!A2181:M4523,8,FALSE)</f>
        <v>No</v>
      </c>
      <c r="J2183" s="35" t="str">
        <f>VLOOKUP(A2183,'Medical Examinations'!A2181:M4523,9,FALSE)</f>
        <v>NORMAL WEIGHT</v>
      </c>
      <c r="K2183" s="35" t="str">
        <f>VLOOKUP(A2183,'Medical Examinations'!A2181:M4523,10,FALSE)</f>
        <v>NORMAL</v>
      </c>
      <c r="L2183" s="47">
        <f>VLOOKUP(A2183,'Hospitalisation Details'!A1182:M3524,12,FALSE)</f>
        <v>37934</v>
      </c>
      <c r="M2183" s="34">
        <f>VLOOKUP(A69,'Hospitalisation Details'!A67:M2409,6,FALSE)</f>
        <v>42188.15</v>
      </c>
      <c r="N2183" s="35" t="str">
        <f>VLOOKUP(A173,'Hospitalisation Details'!A171:M2513,7,FALSE)</f>
        <v>tier - 1</v>
      </c>
      <c r="O2183" s="35" t="str">
        <f>VLOOKUP(A185,'Hospitalisation Details'!A183:M2525,8,FALSE)</f>
        <v>tier - 3</v>
      </c>
      <c r="P2183" s="35" t="str">
        <f>VLOOKUP(A86,'Hospitalisation Details'!A84:M2426,9,FALSE)</f>
        <v>R1011</v>
      </c>
      <c r="Q2183" s="35">
        <f ca="1">VLOOKUP(A2183,'Hospitalisation Details'!A1182:M3524,13,FALSE)</f>
        <v>21</v>
      </c>
      <c r="R2183" s="32"/>
    </row>
    <row r="2184" spans="1:18" ht="15.75" x14ac:dyDescent="0.25">
      <c r="A2184" s="42" t="s">
        <v>171</v>
      </c>
      <c r="B2184" s="35" t="str">
        <f>VLOOKUP(A2184,'Customer Names'!A2181:D4516,3,FALSE)</f>
        <v>Lippmann</v>
      </c>
      <c r="C2184" s="35">
        <f>VLOOKUP(A2184,'Medical Examinations'!A2182:M4524,2,FALSE)</f>
        <v>18.600000000000001</v>
      </c>
      <c r="D2184" s="35">
        <f>VLOOKUP(A2184,'Medical Examinations'!A2182:M4524,3,FALSE)</f>
        <v>5</v>
      </c>
      <c r="E2184" s="35" t="str">
        <f>VLOOKUP(A2184,'Medical Examinations'!A2182:M4524,4,FALSE)</f>
        <v>No</v>
      </c>
      <c r="F2184" s="35" t="str">
        <f>VLOOKUP(A2184,'Medical Examinations'!A2182:M4524,5,FALSE)</f>
        <v>No</v>
      </c>
      <c r="G2184" s="35" t="str">
        <f>VLOOKUP(A2184,'Medical Examinations'!A2182:M4524,6,FALSE)</f>
        <v>Yes</v>
      </c>
      <c r="H2184" s="35">
        <f>VLOOKUP(A2184,'Medical Examinations'!$A$2:$M$2344,7,FALSE)</f>
        <v>1</v>
      </c>
      <c r="I2184" s="35" t="str">
        <f>VLOOKUP(A2184,'Medical Examinations'!A2182:M4524,8,FALSE)</f>
        <v>No</v>
      </c>
      <c r="J2184" s="35" t="str">
        <f>VLOOKUP(A2184,'Medical Examinations'!A2182:M4524,9,FALSE)</f>
        <v>NORMAL WEIGHT</v>
      </c>
      <c r="K2184" s="35" t="str">
        <f>VLOOKUP(A2184,'Medical Examinations'!A2182:M4524,10,FALSE)</f>
        <v>NORMAL</v>
      </c>
      <c r="L2184" s="47">
        <f>VLOOKUP(A2184,'Hospitalisation Details'!A1183:M3525,12,FALSE)</f>
        <v>37865</v>
      </c>
      <c r="M2184" s="34">
        <f>VLOOKUP(A70,'Hospitalisation Details'!A68:M2410,6,FALSE)</f>
        <v>42124.52</v>
      </c>
      <c r="N2184" s="35" t="str">
        <f>VLOOKUP(A174,'Hospitalisation Details'!A172:M2514,7,FALSE)</f>
        <v>tier - 2</v>
      </c>
      <c r="O2184" s="35" t="str">
        <f>VLOOKUP(A186,'Hospitalisation Details'!A184:M2526,8,FALSE)</f>
        <v>tier - 3</v>
      </c>
      <c r="P2184" s="35" t="str">
        <f>VLOOKUP(A87,'Hospitalisation Details'!A85:M2427,9,FALSE)</f>
        <v>R1011</v>
      </c>
      <c r="Q2184" s="35">
        <f ca="1">VLOOKUP(A2184,'Hospitalisation Details'!A1183:M3525,13,FALSE)</f>
        <v>21</v>
      </c>
      <c r="R2184" s="32"/>
    </row>
    <row r="2185" spans="1:18" ht="15.75" x14ac:dyDescent="0.25">
      <c r="A2185" s="43" t="s">
        <v>170</v>
      </c>
      <c r="B2185" s="35" t="str">
        <f>VLOOKUP(A2185,'Customer Names'!A2182:D4517,3,FALSE)</f>
        <v>Klehm</v>
      </c>
      <c r="C2185" s="35">
        <f>VLOOKUP(A2185,'Medical Examinations'!A2183:M4525,2,FALSE)</f>
        <v>17.8</v>
      </c>
      <c r="D2185" s="35">
        <f>VLOOKUP(A2185,'Medical Examinations'!A2183:M4525,3,FALSE)</f>
        <v>4.55</v>
      </c>
      <c r="E2185" s="35" t="str">
        <f>VLOOKUP(A2185,'Medical Examinations'!A2183:M4525,4,FALSE)</f>
        <v>No</v>
      </c>
      <c r="F2185" s="35" t="str">
        <f>VLOOKUP(A2185,'Medical Examinations'!A2183:M4525,5,FALSE)</f>
        <v>No</v>
      </c>
      <c r="G2185" s="35" t="str">
        <f>VLOOKUP(A2185,'Medical Examinations'!A2183:M4525,6,FALSE)</f>
        <v>Yes</v>
      </c>
      <c r="H2185" s="35">
        <f>VLOOKUP(A2185,'Medical Examinations'!$A$2:$M$2344,7,FALSE)</f>
        <v>1</v>
      </c>
      <c r="I2185" s="35" t="str">
        <f>VLOOKUP(A2185,'Medical Examinations'!A2183:M4525,8,FALSE)</f>
        <v>No</v>
      </c>
      <c r="J2185" s="35" t="str">
        <f>VLOOKUP(A2185,'Medical Examinations'!A2183:M4525,9,FALSE)</f>
        <v>UNDERWEIGHT</v>
      </c>
      <c r="K2185" s="35" t="str">
        <f>VLOOKUP(A2185,'Medical Examinations'!A2183:M4525,10,FALSE)</f>
        <v>NORMAL</v>
      </c>
      <c r="L2185" s="47">
        <f>VLOOKUP(A2185,'Hospitalisation Details'!A1184:M3526,12,FALSE)</f>
        <v>37946</v>
      </c>
      <c r="M2185" s="34">
        <f>VLOOKUP(A71,'Hospitalisation Details'!A69:M2411,6,FALSE)</f>
        <v>42112.24</v>
      </c>
      <c r="N2185" s="35" t="str">
        <f>VLOOKUP(A175,'Hospitalisation Details'!A173:M2515,7,FALSE)</f>
        <v>tier - 2</v>
      </c>
      <c r="O2185" s="35" t="str">
        <f>VLOOKUP(A187,'Hospitalisation Details'!A185:M2527,8,FALSE)</f>
        <v>tier - 1</v>
      </c>
      <c r="P2185" s="35" t="str">
        <f>VLOOKUP(A88,'Hospitalisation Details'!A86:M2428,9,FALSE)</f>
        <v>R1016</v>
      </c>
      <c r="Q2185" s="35">
        <f ca="1">VLOOKUP(A2185,'Hospitalisation Details'!A1184:M3526,13,FALSE)</f>
        <v>21</v>
      </c>
      <c r="R2185" s="32"/>
    </row>
    <row r="2186" spans="1:18" ht="15.75" x14ac:dyDescent="0.25">
      <c r="A2186" s="42" t="s">
        <v>169</v>
      </c>
      <c r="B2186" s="35" t="str">
        <f>VLOOKUP(A2186,'Customer Names'!A2183:D4518,3,FALSE)</f>
        <v>Murphy</v>
      </c>
      <c r="C2186" s="35">
        <f>VLOOKUP(A2186,'Medical Examinations'!A2184:M4526,2,FALSE)</f>
        <v>35.200000000000003</v>
      </c>
      <c r="D2186" s="35">
        <f>VLOOKUP(A2186,'Medical Examinations'!A2184:M4526,3,FALSE)</f>
        <v>5.97</v>
      </c>
      <c r="E2186" s="35" t="str">
        <f>VLOOKUP(A2186,'Medical Examinations'!A2184:M4526,4,FALSE)</f>
        <v>No</v>
      </c>
      <c r="F2186" s="35" t="str">
        <f>VLOOKUP(A2186,'Medical Examinations'!A2184:M4526,5,FALSE)</f>
        <v>yes</v>
      </c>
      <c r="G2186" s="35" t="str">
        <f>VLOOKUP(A2186,'Medical Examinations'!A2184:M4526,6,FALSE)</f>
        <v>No</v>
      </c>
      <c r="H2186" s="35">
        <f>VLOOKUP(A2186,'Medical Examinations'!$A$2:$M$2344,7,FALSE)</f>
        <v>1</v>
      </c>
      <c r="I2186" s="35" t="str">
        <f>VLOOKUP(A2186,'Medical Examinations'!A2184:M4526,8,FALSE)</f>
        <v>No</v>
      </c>
      <c r="J2186" s="35" t="str">
        <f>VLOOKUP(A2186,'Medical Examinations'!A2184:M4526,9,FALSE)</f>
        <v>OBESITY</v>
      </c>
      <c r="K2186" s="35" t="str">
        <f>VLOOKUP(A2186,'Medical Examinations'!A2184:M4526,10,FALSE)</f>
        <v>PREDIABETES</v>
      </c>
      <c r="L2186" s="47">
        <f>VLOOKUP(A2186,'Hospitalisation Details'!A1185:M3527,12,FALSE)</f>
        <v>38239</v>
      </c>
      <c r="M2186" s="34">
        <f>VLOOKUP(A72,'Hospitalisation Details'!A70:M2412,6,FALSE)</f>
        <v>42111.66</v>
      </c>
      <c r="N2186" s="35" t="str">
        <f>VLOOKUP(A176,'Hospitalisation Details'!A174:M2516,7,FALSE)</f>
        <v>tier - 2</v>
      </c>
      <c r="O2186" s="35" t="str">
        <f>VLOOKUP(A188,'Hospitalisation Details'!A186:M2528,8,FALSE)</f>
        <v>tier - 1</v>
      </c>
      <c r="P2186" s="35" t="str">
        <f>VLOOKUP(A89,'Hospitalisation Details'!A87:M2429,9,FALSE)</f>
        <v>R1011</v>
      </c>
      <c r="Q2186" s="35">
        <f ca="1">VLOOKUP(A2186,'Hospitalisation Details'!A1185:M3527,13,FALSE)</f>
        <v>20</v>
      </c>
      <c r="R2186" s="32"/>
    </row>
    <row r="2187" spans="1:18" ht="15.75" x14ac:dyDescent="0.25">
      <c r="A2187" s="43" t="s">
        <v>168</v>
      </c>
      <c r="B2187" s="35" t="str">
        <f>VLOOKUP(A2187,'Customer Names'!A2184:D4519,3,FALSE)</f>
        <v>Desisa</v>
      </c>
      <c r="C2187" s="35">
        <f>VLOOKUP(A2187,'Medical Examinations'!A2185:M4527,2,FALSE)</f>
        <v>33.770000000000003</v>
      </c>
      <c r="D2187" s="35">
        <f>VLOOKUP(A2187,'Medical Examinations'!A2185:M4527,3,FALSE)</f>
        <v>4.0199999999999996</v>
      </c>
      <c r="E2187" s="35" t="str">
        <f>VLOOKUP(A2187,'Medical Examinations'!A2185:M4527,4,FALSE)</f>
        <v>No</v>
      </c>
      <c r="F2187" s="35" t="str">
        <f>VLOOKUP(A2187,'Medical Examinations'!A2185:M4527,5,FALSE)</f>
        <v>yes</v>
      </c>
      <c r="G2187" s="35" t="str">
        <f>VLOOKUP(A2187,'Medical Examinations'!A2185:M4527,6,FALSE)</f>
        <v>No</v>
      </c>
      <c r="H2187" s="35">
        <f>VLOOKUP(A2187,'Medical Examinations'!$A$2:$M$2344,7,FALSE)</f>
        <v>1</v>
      </c>
      <c r="I2187" s="35" t="str">
        <f>VLOOKUP(A2187,'Medical Examinations'!A2185:M4527,8,FALSE)</f>
        <v>No</v>
      </c>
      <c r="J2187" s="35" t="str">
        <f>VLOOKUP(A2187,'Medical Examinations'!A2185:M4527,9,FALSE)</f>
        <v>OBESITY</v>
      </c>
      <c r="K2187" s="35" t="str">
        <f>VLOOKUP(A2187,'Medical Examinations'!A2185:M4527,10,FALSE)</f>
        <v>NORMAL</v>
      </c>
      <c r="L2187" s="47">
        <f>VLOOKUP(A2187,'Hospitalisation Details'!A1186:M3528,12,FALSE)</f>
        <v>38281</v>
      </c>
      <c r="M2187" s="34">
        <f>VLOOKUP(A73,'Hospitalisation Details'!A71:M2413,6,FALSE)</f>
        <v>41999.519999999997</v>
      </c>
      <c r="N2187" s="35" t="str">
        <f>VLOOKUP(A177,'Hospitalisation Details'!A175:M2517,7,FALSE)</f>
        <v>tier - 2</v>
      </c>
      <c r="O2187" s="35" t="str">
        <f>VLOOKUP(A189,'Hospitalisation Details'!A187:M2529,8,FALSE)</f>
        <v>tier - 2</v>
      </c>
      <c r="P2187" s="35" t="str">
        <f>VLOOKUP(A90,'Hospitalisation Details'!A88:M2430,9,FALSE)</f>
        <v>R1017</v>
      </c>
      <c r="Q2187" s="35">
        <f ca="1">VLOOKUP(A2187,'Hospitalisation Details'!A1186:M3528,13,FALSE)</f>
        <v>20</v>
      </c>
      <c r="R2187" s="32"/>
    </row>
    <row r="2188" spans="1:18" ht="15.75" x14ac:dyDescent="0.25">
      <c r="A2188" s="42" t="s">
        <v>167</v>
      </c>
      <c r="B2188" s="35" t="str">
        <f>VLOOKUP(A2188,'Customer Names'!A2185:D4520,3,FALSE)</f>
        <v>Brooks</v>
      </c>
      <c r="C2188" s="35">
        <f>VLOOKUP(A2188,'Medical Examinations'!A2186:M4528,2,FALSE)</f>
        <v>30.03</v>
      </c>
      <c r="D2188" s="35">
        <f>VLOOKUP(A2188,'Medical Examinations'!A2186:M4528,3,FALSE)</f>
        <v>4.04</v>
      </c>
      <c r="E2188" s="35" t="str">
        <f>VLOOKUP(A2188,'Medical Examinations'!A2186:M4528,4,FALSE)</f>
        <v>No</v>
      </c>
      <c r="F2188" s="35" t="str">
        <f>VLOOKUP(A2188,'Medical Examinations'!A2186:M4528,5,FALSE)</f>
        <v>yes</v>
      </c>
      <c r="G2188" s="35" t="str">
        <f>VLOOKUP(A2188,'Medical Examinations'!A2186:M4528,6,FALSE)</f>
        <v>No</v>
      </c>
      <c r="H2188" s="35">
        <f>VLOOKUP(A2188,'Medical Examinations'!$A$2:$M$2344,7,FALSE)</f>
        <v>1</v>
      </c>
      <c r="I2188" s="35" t="str">
        <f>VLOOKUP(A2188,'Medical Examinations'!A2186:M4528,8,FALSE)</f>
        <v>No</v>
      </c>
      <c r="J2188" s="35" t="str">
        <f>VLOOKUP(A2188,'Medical Examinations'!A2186:M4528,9,FALSE)</f>
        <v>OBESITY</v>
      </c>
      <c r="K2188" s="35" t="str">
        <f>VLOOKUP(A2188,'Medical Examinations'!A2186:M4528,10,FALSE)</f>
        <v>NORMAL</v>
      </c>
      <c r="L2188" s="47">
        <f>VLOOKUP(A2188,'Hospitalisation Details'!A1187:M3529,12,FALSE)</f>
        <v>38241</v>
      </c>
      <c r="M2188" s="34">
        <f>VLOOKUP(A74,'Hospitalisation Details'!A72:M2414,6,FALSE)</f>
        <v>41949.24</v>
      </c>
      <c r="N2188" s="35" t="str">
        <f>VLOOKUP(A178,'Hospitalisation Details'!A176:M2518,7,FALSE)</f>
        <v>tier - 2</v>
      </c>
      <c r="O2188" s="35" t="str">
        <f>VLOOKUP(A190,'Hospitalisation Details'!A188:M2530,8,FALSE)</f>
        <v>tier - 2</v>
      </c>
      <c r="P2188" s="35" t="str">
        <f>VLOOKUP(A91,'Hospitalisation Details'!A89:M2431,9,FALSE)</f>
        <v>R1013</v>
      </c>
      <c r="Q2188" s="35">
        <f ca="1">VLOOKUP(A2188,'Hospitalisation Details'!A1187:M3529,13,FALSE)</f>
        <v>20</v>
      </c>
      <c r="R2188" s="32"/>
    </row>
    <row r="2189" spans="1:18" ht="15.75" x14ac:dyDescent="0.25">
      <c r="A2189" s="43" t="s">
        <v>166</v>
      </c>
      <c r="B2189" s="35" t="str">
        <f>VLOOKUP(A2189,'Customer Names'!A2186:D4521,3,FALSE)</f>
        <v>Stone</v>
      </c>
      <c r="C2189" s="35">
        <f>VLOOKUP(A2189,'Medical Examinations'!A2187:M4529,2,FALSE)</f>
        <v>29.37</v>
      </c>
      <c r="D2189" s="35">
        <f>VLOOKUP(A2189,'Medical Examinations'!A2187:M4529,3,FALSE)</f>
        <v>5.54</v>
      </c>
      <c r="E2189" s="35" t="str">
        <f>VLOOKUP(A2189,'Medical Examinations'!A2187:M4529,4,FALSE)</f>
        <v>No</v>
      </c>
      <c r="F2189" s="35" t="str">
        <f>VLOOKUP(A2189,'Medical Examinations'!A2187:M4529,5,FALSE)</f>
        <v>yes</v>
      </c>
      <c r="G2189" s="35" t="str">
        <f>VLOOKUP(A2189,'Medical Examinations'!A2187:M4529,6,FALSE)</f>
        <v>No</v>
      </c>
      <c r="H2189" s="35">
        <f>VLOOKUP(A2189,'Medical Examinations'!$A$2:$M$2344,7,FALSE)</f>
        <v>1</v>
      </c>
      <c r="I2189" s="35" t="str">
        <f>VLOOKUP(A2189,'Medical Examinations'!A2187:M4529,8,FALSE)</f>
        <v>No</v>
      </c>
      <c r="J2189" s="35" t="str">
        <f>VLOOKUP(A2189,'Medical Examinations'!A2187:M4529,9,FALSE)</f>
        <v>OVERWEIGHT</v>
      </c>
      <c r="K2189" s="35" t="str">
        <f>VLOOKUP(A2189,'Medical Examinations'!A2187:M4529,10,FALSE)</f>
        <v>NORMAL</v>
      </c>
      <c r="L2189" s="47">
        <f>VLOOKUP(A2189,'Hospitalisation Details'!A1188:M3530,12,FALSE)</f>
        <v>38148</v>
      </c>
      <c r="M2189" s="34">
        <f>VLOOKUP(A75,'Hospitalisation Details'!A73:M2415,6,FALSE)</f>
        <v>41919.1</v>
      </c>
      <c r="N2189" s="35" t="str">
        <f>VLOOKUP(A179,'Hospitalisation Details'!A177:M2519,7,FALSE)</f>
        <v>tier - 1</v>
      </c>
      <c r="O2189" s="35" t="str">
        <f>VLOOKUP(A191,'Hospitalisation Details'!A189:M2531,8,FALSE)</f>
        <v>tier - 3</v>
      </c>
      <c r="P2189" s="35" t="str">
        <f>VLOOKUP(A92,'Hospitalisation Details'!A90:M2432,9,FALSE)</f>
        <v>R1011</v>
      </c>
      <c r="Q2189" s="35">
        <f ca="1">VLOOKUP(A2189,'Hospitalisation Details'!A1188:M3530,13,FALSE)</f>
        <v>20</v>
      </c>
      <c r="R2189" s="32"/>
    </row>
    <row r="2190" spans="1:18" ht="15.75" x14ac:dyDescent="0.25">
      <c r="A2190" s="42" t="s">
        <v>165</v>
      </c>
      <c r="B2190" s="35" t="str">
        <f>VLOOKUP(A2190,'Customer Names'!A2187:D4522,3,FALSE)</f>
        <v>Weispfennig</v>
      </c>
      <c r="C2190" s="35">
        <f>VLOOKUP(A2190,'Medical Examinations'!A2188:M4530,2,FALSE)</f>
        <v>28.5</v>
      </c>
      <c r="D2190" s="35">
        <f>VLOOKUP(A2190,'Medical Examinations'!A2188:M4530,3,FALSE)</f>
        <v>4.03</v>
      </c>
      <c r="E2190" s="35" t="str">
        <f>VLOOKUP(A2190,'Medical Examinations'!A2188:M4530,4,FALSE)</f>
        <v>No</v>
      </c>
      <c r="F2190" s="35" t="str">
        <f>VLOOKUP(A2190,'Medical Examinations'!A2188:M4530,5,FALSE)</f>
        <v>yes</v>
      </c>
      <c r="G2190" s="35" t="str">
        <f>VLOOKUP(A2190,'Medical Examinations'!A2188:M4530,6,FALSE)</f>
        <v>No</v>
      </c>
      <c r="H2190" s="35">
        <f>VLOOKUP(A2190,'Medical Examinations'!$A$2:$M$2344,7,FALSE)</f>
        <v>1</v>
      </c>
      <c r="I2190" s="35" t="str">
        <f>VLOOKUP(A2190,'Medical Examinations'!A2188:M4530,8,FALSE)</f>
        <v>No</v>
      </c>
      <c r="J2190" s="35" t="str">
        <f>VLOOKUP(A2190,'Medical Examinations'!A2188:M4530,9,FALSE)</f>
        <v>OVERWEIGHT</v>
      </c>
      <c r="K2190" s="35" t="str">
        <f>VLOOKUP(A2190,'Medical Examinations'!A2188:M4530,10,FALSE)</f>
        <v>NORMAL</v>
      </c>
      <c r="L2190" s="47">
        <f>VLOOKUP(A2190,'Hospitalisation Details'!A1189:M3531,12,FALSE)</f>
        <v>38251</v>
      </c>
      <c r="M2190" s="34">
        <f>VLOOKUP(A76,'Hospitalisation Details'!A74:M2416,6,FALSE)</f>
        <v>41886.54</v>
      </c>
      <c r="N2190" s="35" t="str">
        <f>VLOOKUP(A180,'Hospitalisation Details'!A178:M2520,7,FALSE)</f>
        <v>tier - 2</v>
      </c>
      <c r="O2190" s="35" t="str">
        <f>VLOOKUP(A192,'Hospitalisation Details'!A190:M2532,8,FALSE)</f>
        <v>tier - 2</v>
      </c>
      <c r="P2190" s="35" t="str">
        <f>VLOOKUP(A93,'Hospitalisation Details'!A91:M2433,9,FALSE)</f>
        <v>R1013</v>
      </c>
      <c r="Q2190" s="35">
        <f ca="1">VLOOKUP(A2190,'Hospitalisation Details'!A1189:M3531,13,FALSE)</f>
        <v>20</v>
      </c>
      <c r="R2190" s="32"/>
    </row>
    <row r="2191" spans="1:18" ht="15.75" x14ac:dyDescent="0.25">
      <c r="A2191" s="43" t="s">
        <v>164</v>
      </c>
      <c r="B2191" s="35" t="str">
        <f>VLOOKUP(A2191,'Customer Names'!A2188:D4523,3,FALSE)</f>
        <v>Sorrell</v>
      </c>
      <c r="C2191" s="35">
        <f>VLOOKUP(A2191,'Medical Examinations'!A2189:M4531,2,FALSE)</f>
        <v>23.32</v>
      </c>
      <c r="D2191" s="35">
        <f>VLOOKUP(A2191,'Medical Examinations'!A2189:M4531,3,FALSE)</f>
        <v>5.62</v>
      </c>
      <c r="E2191" s="35" t="str">
        <f>VLOOKUP(A2191,'Medical Examinations'!A2189:M4531,4,FALSE)</f>
        <v>No</v>
      </c>
      <c r="F2191" s="35" t="str">
        <f>VLOOKUP(A2191,'Medical Examinations'!A2189:M4531,5,FALSE)</f>
        <v>yes</v>
      </c>
      <c r="G2191" s="35" t="str">
        <f>VLOOKUP(A2191,'Medical Examinations'!A2189:M4531,6,FALSE)</f>
        <v>No</v>
      </c>
      <c r="H2191" s="35">
        <f>VLOOKUP(A2191,'Medical Examinations'!$A$2:$M$2344,7,FALSE)</f>
        <v>1</v>
      </c>
      <c r="I2191" s="35" t="str">
        <f>VLOOKUP(A2191,'Medical Examinations'!A2189:M4531,8,FALSE)</f>
        <v>No</v>
      </c>
      <c r="J2191" s="35" t="str">
        <f>VLOOKUP(A2191,'Medical Examinations'!A2189:M4531,9,FALSE)</f>
        <v>NORMAL WEIGHT</v>
      </c>
      <c r="K2191" s="35" t="str">
        <f>VLOOKUP(A2191,'Medical Examinations'!A2189:M4531,10,FALSE)</f>
        <v>NORMAL</v>
      </c>
      <c r="L2191" s="47">
        <f>VLOOKUP(A2191,'Hospitalisation Details'!A1190:M3532,12,FALSE)</f>
        <v>38249</v>
      </c>
      <c r="M2191" s="34">
        <f>VLOOKUP(A77,'Hospitalisation Details'!A75:M2417,6,FALSE)</f>
        <v>41794.629999999997</v>
      </c>
      <c r="N2191" s="35" t="str">
        <f>VLOOKUP(A181,'Hospitalisation Details'!A179:M2521,7,FALSE)</f>
        <v>tier - 2</v>
      </c>
      <c r="O2191" s="35" t="str">
        <f>VLOOKUP(A193,'Hospitalisation Details'!A191:M2533,8,FALSE)</f>
        <v>tier - 3</v>
      </c>
      <c r="P2191" s="35" t="str">
        <f>VLOOKUP(A94,'Hospitalisation Details'!A92:M2434,9,FALSE)</f>
        <v>R1013</v>
      </c>
      <c r="Q2191" s="35">
        <f ca="1">VLOOKUP(A2191,'Hospitalisation Details'!A1190:M3532,13,FALSE)</f>
        <v>20</v>
      </c>
      <c r="R2191" s="32"/>
    </row>
    <row r="2192" spans="1:18" ht="15.75" x14ac:dyDescent="0.25">
      <c r="A2192" s="42" t="s">
        <v>163</v>
      </c>
      <c r="B2192" s="35" t="str">
        <f>VLOOKUP(A2192,'Customer Names'!A2189:D4524,3,FALSE)</f>
        <v>Morris</v>
      </c>
      <c r="C2192" s="35">
        <f>VLOOKUP(A2192,'Medical Examinations'!A2190:M4532,2,FALSE)</f>
        <v>26.125</v>
      </c>
      <c r="D2192" s="35">
        <f>VLOOKUP(A2192,'Medical Examinations'!A2190:M4532,3,FALSE)</f>
        <v>5.27</v>
      </c>
      <c r="E2192" s="35" t="str">
        <f>VLOOKUP(A2192,'Medical Examinations'!A2190:M4532,4,FALSE)</f>
        <v>No</v>
      </c>
      <c r="F2192" s="35" t="str">
        <f>VLOOKUP(A2192,'Medical Examinations'!A2190:M4532,5,FALSE)</f>
        <v>yes</v>
      </c>
      <c r="G2192" s="35" t="str">
        <f>VLOOKUP(A2192,'Medical Examinations'!A2190:M4532,6,FALSE)</f>
        <v>No</v>
      </c>
      <c r="H2192" s="35">
        <f>VLOOKUP(A2192,'Medical Examinations'!$A$2:$M$2344,7,FALSE)</f>
        <v>1</v>
      </c>
      <c r="I2192" s="35" t="str">
        <f>VLOOKUP(A2192,'Medical Examinations'!A2190:M4532,8,FALSE)</f>
        <v>No</v>
      </c>
      <c r="J2192" s="35" t="str">
        <f>VLOOKUP(A2192,'Medical Examinations'!A2190:M4532,9,FALSE)</f>
        <v>OVERWEIGHT</v>
      </c>
      <c r="K2192" s="35" t="str">
        <f>VLOOKUP(A2192,'Medical Examinations'!A2190:M4532,10,FALSE)</f>
        <v>NORMAL</v>
      </c>
      <c r="L2192" s="47">
        <f>VLOOKUP(A2192,'Hospitalisation Details'!A1191:M3533,12,FALSE)</f>
        <v>38333</v>
      </c>
      <c r="M2192" s="34">
        <f>VLOOKUP(A78,'Hospitalisation Details'!A76:M2418,6,FALSE)</f>
        <v>41681.86</v>
      </c>
      <c r="N2192" s="35" t="str">
        <f>VLOOKUP(A182,'Hospitalisation Details'!A180:M2522,7,FALSE)</f>
        <v>tier - 2</v>
      </c>
      <c r="O2192" s="35" t="str">
        <f>VLOOKUP(A194,'Hospitalisation Details'!A192:M2534,8,FALSE)</f>
        <v>tier - 2</v>
      </c>
      <c r="P2192" s="35" t="str">
        <f>VLOOKUP(A95,'Hospitalisation Details'!A93:M2435,9,FALSE)</f>
        <v>R1024</v>
      </c>
      <c r="Q2192" s="35">
        <f ca="1">VLOOKUP(A2192,'Hospitalisation Details'!A1191:M3533,13,FALSE)</f>
        <v>20</v>
      </c>
      <c r="R2192" s="32"/>
    </row>
    <row r="2193" spans="1:18" ht="15.75" x14ac:dyDescent="0.25">
      <c r="A2193" s="43" t="s">
        <v>162</v>
      </c>
      <c r="B2193" s="35" t="str">
        <f>VLOOKUP(A2193,'Customer Names'!A2190:D4525,3,FALSE)</f>
        <v>Marek</v>
      </c>
      <c r="C2193" s="35">
        <f>VLOOKUP(A2193,'Medical Examinations'!A2191:M4533,2,FALSE)</f>
        <v>25.46</v>
      </c>
      <c r="D2193" s="35">
        <f>VLOOKUP(A2193,'Medical Examinations'!A2191:M4533,3,FALSE)</f>
        <v>5.18</v>
      </c>
      <c r="E2193" s="35" t="str">
        <f>VLOOKUP(A2193,'Medical Examinations'!A2191:M4533,4,FALSE)</f>
        <v>No</v>
      </c>
      <c r="F2193" s="35" t="str">
        <f>VLOOKUP(A2193,'Medical Examinations'!A2191:M4533,5,FALSE)</f>
        <v>yes</v>
      </c>
      <c r="G2193" s="35" t="str">
        <f>VLOOKUP(A2193,'Medical Examinations'!A2191:M4533,6,FALSE)</f>
        <v>No</v>
      </c>
      <c r="H2193" s="35">
        <f>VLOOKUP(A2193,'Medical Examinations'!$A$2:$M$2344,7,FALSE)</f>
        <v>1</v>
      </c>
      <c r="I2193" s="35" t="str">
        <f>VLOOKUP(A2193,'Medical Examinations'!A2191:M4533,8,FALSE)</f>
        <v>No</v>
      </c>
      <c r="J2193" s="35" t="str">
        <f>VLOOKUP(A2193,'Medical Examinations'!A2191:M4533,9,FALSE)</f>
        <v>OVERWEIGHT</v>
      </c>
      <c r="K2193" s="35" t="str">
        <f>VLOOKUP(A2193,'Medical Examinations'!A2191:M4533,10,FALSE)</f>
        <v>NORMAL</v>
      </c>
      <c r="L2193" s="47">
        <f>VLOOKUP(A2193,'Hospitalisation Details'!A1192:M3534,12,FALSE)</f>
        <v>38277</v>
      </c>
      <c r="M2193" s="34">
        <f>VLOOKUP(A79,'Hospitalisation Details'!A77:M2419,6,FALSE)</f>
        <v>41676.080000000002</v>
      </c>
      <c r="N2193" s="35" t="str">
        <f>VLOOKUP(A183,'Hospitalisation Details'!A181:M2523,7,FALSE)</f>
        <v>tier - 2</v>
      </c>
      <c r="O2193" s="35" t="str">
        <f>VLOOKUP(A195,'Hospitalisation Details'!A193:M2535,8,FALSE)</f>
        <v>tier - 3</v>
      </c>
      <c r="P2193" s="35" t="str">
        <f>VLOOKUP(A96,'Hospitalisation Details'!A94:M2436,9,FALSE)</f>
        <v>R1011</v>
      </c>
      <c r="Q2193" s="35">
        <f ca="1">VLOOKUP(A2193,'Hospitalisation Details'!A1192:M3534,13,FALSE)</f>
        <v>20</v>
      </c>
      <c r="R2193" s="32"/>
    </row>
    <row r="2194" spans="1:18" ht="15.75" x14ac:dyDescent="0.25">
      <c r="A2194" s="42" t="s">
        <v>161</v>
      </c>
      <c r="B2194" s="35" t="str">
        <f>VLOOKUP(A2194,'Customer Names'!A2191:D4526,3,FALSE)</f>
        <v>Armstrong</v>
      </c>
      <c r="C2194" s="35">
        <f>VLOOKUP(A2194,'Medical Examinations'!A2192:M4534,2,FALSE)</f>
        <v>23.75</v>
      </c>
      <c r="D2194" s="35">
        <f>VLOOKUP(A2194,'Medical Examinations'!A2192:M4534,3,FALSE)</f>
        <v>5.27</v>
      </c>
      <c r="E2194" s="35" t="str">
        <f>VLOOKUP(A2194,'Medical Examinations'!A2192:M4534,4,FALSE)</f>
        <v>No</v>
      </c>
      <c r="F2194" s="35" t="str">
        <f>VLOOKUP(A2194,'Medical Examinations'!A2192:M4534,5,FALSE)</f>
        <v>yes</v>
      </c>
      <c r="G2194" s="35" t="str">
        <f>VLOOKUP(A2194,'Medical Examinations'!A2192:M4534,6,FALSE)</f>
        <v>No</v>
      </c>
      <c r="H2194" s="35">
        <f>VLOOKUP(A2194,'Medical Examinations'!$A$2:$M$2344,7,FALSE)</f>
        <v>1</v>
      </c>
      <c r="I2194" s="35" t="str">
        <f>VLOOKUP(A2194,'Medical Examinations'!A2192:M4534,8,FALSE)</f>
        <v>No</v>
      </c>
      <c r="J2194" s="35" t="str">
        <f>VLOOKUP(A2194,'Medical Examinations'!A2192:M4534,9,FALSE)</f>
        <v>NORMAL WEIGHT</v>
      </c>
      <c r="K2194" s="35" t="str">
        <f>VLOOKUP(A2194,'Medical Examinations'!A2192:M4534,10,FALSE)</f>
        <v>NORMAL</v>
      </c>
      <c r="L2194" s="47">
        <f>VLOOKUP(A2194,'Hospitalisation Details'!A1193:M3535,12,FALSE)</f>
        <v>38327</v>
      </c>
      <c r="M2194" s="34">
        <f>VLOOKUP(A80,'Hospitalisation Details'!A78:M2420,6,FALSE)</f>
        <v>41661.599999999999</v>
      </c>
      <c r="N2194" s="35" t="str">
        <f>VLOOKUP(A184,'Hospitalisation Details'!A182:M2524,7,FALSE)</f>
        <v>tier - 2</v>
      </c>
      <c r="O2194" s="35" t="str">
        <f>VLOOKUP(A196,'Hospitalisation Details'!A194:M2536,8,FALSE)</f>
        <v>tier - 2</v>
      </c>
      <c r="P2194" s="35" t="str">
        <f>VLOOKUP(A97,'Hospitalisation Details'!A95:M2437,9,FALSE)</f>
        <v>R1012</v>
      </c>
      <c r="Q2194" s="35">
        <f ca="1">VLOOKUP(A2194,'Hospitalisation Details'!A1193:M3535,13,FALSE)</f>
        <v>20</v>
      </c>
      <c r="R2194" s="32"/>
    </row>
    <row r="2195" spans="1:18" ht="15.75" x14ac:dyDescent="0.25">
      <c r="A2195" s="43" t="s">
        <v>159</v>
      </c>
      <c r="B2195" s="35" t="str">
        <f>VLOOKUP(A2195,'Customer Names'!A2192:D4527,3,FALSE)</f>
        <v>Werner</v>
      </c>
      <c r="C2195" s="35">
        <f>VLOOKUP(A2195,'Medical Examinations'!A2193:M4535,2,FALSE)</f>
        <v>23.085000000000001</v>
      </c>
      <c r="D2195" s="35">
        <f>VLOOKUP(A2195,'Medical Examinations'!A2193:M4535,3,FALSE)</f>
        <v>5.62</v>
      </c>
      <c r="E2195" s="35" t="str">
        <f>VLOOKUP(A2195,'Medical Examinations'!A2193:M4535,4,FALSE)</f>
        <v>No</v>
      </c>
      <c r="F2195" s="35" t="str">
        <f>VLOOKUP(A2195,'Medical Examinations'!A2193:M4535,5,FALSE)</f>
        <v>yes</v>
      </c>
      <c r="G2195" s="35" t="str">
        <f>VLOOKUP(A2195,'Medical Examinations'!A2193:M4535,6,FALSE)</f>
        <v>No</v>
      </c>
      <c r="H2195" s="35">
        <f>VLOOKUP(A2195,'Medical Examinations'!$A$2:$M$2344,7,FALSE)</f>
        <v>1</v>
      </c>
      <c r="I2195" s="35" t="str">
        <f>VLOOKUP(A2195,'Medical Examinations'!A2193:M4535,8,FALSE)</f>
        <v>No</v>
      </c>
      <c r="J2195" s="35" t="str">
        <f>VLOOKUP(A2195,'Medical Examinations'!A2193:M4535,9,FALSE)</f>
        <v>NORMAL WEIGHT</v>
      </c>
      <c r="K2195" s="35" t="str">
        <f>VLOOKUP(A2195,'Medical Examinations'!A2193:M4535,10,FALSE)</f>
        <v>NORMAL</v>
      </c>
      <c r="L2195" s="47">
        <f>VLOOKUP(A2195,'Hospitalisation Details'!A1194:M3536,12,FALSE)</f>
        <v>38335</v>
      </c>
      <c r="M2195" s="34">
        <f>VLOOKUP(A81,'Hospitalisation Details'!A79:M2421,6,FALSE)</f>
        <v>41636.199999999997</v>
      </c>
      <c r="N2195" s="35" t="str">
        <f>VLOOKUP(A185,'Hospitalisation Details'!A183:M2525,7,FALSE)</f>
        <v>tier - 1</v>
      </c>
      <c r="O2195" s="35" t="str">
        <f>VLOOKUP(A197,'Hospitalisation Details'!A195:M2537,8,FALSE)</f>
        <v>tier - 2</v>
      </c>
      <c r="P2195" s="35" t="str">
        <f>VLOOKUP(A98,'Hospitalisation Details'!A96:M2438,9,FALSE)</f>
        <v>R1011</v>
      </c>
      <c r="Q2195" s="35">
        <f ca="1">VLOOKUP(A2195,'Hospitalisation Details'!A1194:M3536,13,FALSE)</f>
        <v>20</v>
      </c>
      <c r="R2195" s="32"/>
    </row>
    <row r="2196" spans="1:18" ht="15.75" x14ac:dyDescent="0.25">
      <c r="A2196" s="42" t="s">
        <v>157</v>
      </c>
      <c r="B2196" s="35" t="str">
        <f>VLOOKUP(A2196,'Customer Names'!A2193:D4528,3,FALSE)</f>
        <v>Gries</v>
      </c>
      <c r="C2196" s="35">
        <f>VLOOKUP(A2196,'Medical Examinations'!A2194:M4536,2,FALSE)</f>
        <v>22.99</v>
      </c>
      <c r="D2196" s="35">
        <f>VLOOKUP(A2196,'Medical Examinations'!A2194:M4536,3,FALSE)</f>
        <v>5.0599999999999996</v>
      </c>
      <c r="E2196" s="35" t="str">
        <f>VLOOKUP(A2196,'Medical Examinations'!A2194:M4536,4,FALSE)</f>
        <v>No</v>
      </c>
      <c r="F2196" s="35" t="str">
        <f>VLOOKUP(A2196,'Medical Examinations'!A2194:M4536,5,FALSE)</f>
        <v>yes</v>
      </c>
      <c r="G2196" s="35" t="str">
        <f>VLOOKUP(A2196,'Medical Examinations'!A2194:M4536,6,FALSE)</f>
        <v>No</v>
      </c>
      <c r="H2196" s="35">
        <f>VLOOKUP(A2196,'Medical Examinations'!$A$2:$M$2344,7,FALSE)</f>
        <v>1</v>
      </c>
      <c r="I2196" s="35" t="str">
        <f>VLOOKUP(A2196,'Medical Examinations'!A2194:M4536,8,FALSE)</f>
        <v>No</v>
      </c>
      <c r="J2196" s="35" t="str">
        <f>VLOOKUP(A2196,'Medical Examinations'!A2194:M4536,9,FALSE)</f>
        <v>NORMAL WEIGHT</v>
      </c>
      <c r="K2196" s="35" t="str">
        <f>VLOOKUP(A2196,'Medical Examinations'!A2194:M4536,10,FALSE)</f>
        <v>NORMAL</v>
      </c>
      <c r="L2196" s="47">
        <f>VLOOKUP(A2196,'Hospitalisation Details'!A1195:M3537,12,FALSE)</f>
        <v>38298</v>
      </c>
      <c r="M2196" s="34">
        <f>VLOOKUP(A82,'Hospitalisation Details'!A80:M2422,6,FALSE)</f>
        <v>41505.15</v>
      </c>
      <c r="N2196" s="35" t="str">
        <f>VLOOKUP(A186,'Hospitalisation Details'!A184:M2526,7,FALSE)</f>
        <v>tier - 2</v>
      </c>
      <c r="O2196" s="35" t="str">
        <f>VLOOKUP(A198,'Hospitalisation Details'!A196:M2538,8,FALSE)</f>
        <v>tier - 1</v>
      </c>
      <c r="P2196" s="35" t="str">
        <f>VLOOKUP(A99,'Hospitalisation Details'!A97:M2439,9,FALSE)</f>
        <v>R1012</v>
      </c>
      <c r="Q2196" s="35">
        <f ca="1">VLOOKUP(A2196,'Hospitalisation Details'!A1195:M3537,13,FALSE)</f>
        <v>20</v>
      </c>
      <c r="R2196" s="32"/>
    </row>
    <row r="2197" spans="1:18" ht="15.75" x14ac:dyDescent="0.25">
      <c r="A2197" s="43" t="s">
        <v>155</v>
      </c>
      <c r="B2197" s="35" t="str">
        <f>VLOOKUP(A2197,'Customer Names'!A2194:D4529,3,FALSE)</f>
        <v>Mills</v>
      </c>
      <c r="C2197" s="35">
        <f>VLOOKUP(A2197,'Medical Examinations'!A2195:M4537,2,FALSE)</f>
        <v>21.47</v>
      </c>
      <c r="D2197" s="35">
        <f>VLOOKUP(A2197,'Medical Examinations'!A2195:M4537,3,FALSE)</f>
        <v>4.6900000000000004</v>
      </c>
      <c r="E2197" s="35" t="str">
        <f>VLOOKUP(A2197,'Medical Examinations'!A2195:M4537,4,FALSE)</f>
        <v>No</v>
      </c>
      <c r="F2197" s="35" t="str">
        <f>VLOOKUP(A2197,'Medical Examinations'!A2195:M4537,5,FALSE)</f>
        <v>yes</v>
      </c>
      <c r="G2197" s="35" t="str">
        <f>VLOOKUP(A2197,'Medical Examinations'!A2195:M4537,6,FALSE)</f>
        <v>No</v>
      </c>
      <c r="H2197" s="35">
        <f>VLOOKUP(A2197,'Medical Examinations'!$A$2:$M$2344,7,FALSE)</f>
        <v>1</v>
      </c>
      <c r="I2197" s="35" t="str">
        <f>VLOOKUP(A2197,'Medical Examinations'!A2195:M4537,8,FALSE)</f>
        <v>No</v>
      </c>
      <c r="J2197" s="35" t="str">
        <f>VLOOKUP(A2197,'Medical Examinations'!A2195:M4537,9,FALSE)</f>
        <v>NORMAL WEIGHT</v>
      </c>
      <c r="K2197" s="35" t="str">
        <f>VLOOKUP(A2197,'Medical Examinations'!A2195:M4537,10,FALSE)</f>
        <v>NORMAL</v>
      </c>
      <c r="L2197" s="47">
        <f>VLOOKUP(A2197,'Hospitalisation Details'!A1196:M3538,12,FALSE)</f>
        <v>38331</v>
      </c>
      <c r="M2197" s="34">
        <f>VLOOKUP(A83,'Hospitalisation Details'!A81:M2423,6,FALSE)</f>
        <v>41351.879999999997</v>
      </c>
      <c r="N2197" s="35" t="str">
        <f>VLOOKUP(A187,'Hospitalisation Details'!A185:M2527,7,FALSE)</f>
        <v>tier - 2</v>
      </c>
      <c r="O2197" s="35" t="str">
        <f>VLOOKUP(A199,'Hospitalisation Details'!A197:M2539,8,FALSE)</f>
        <v>tier - 3</v>
      </c>
      <c r="P2197" s="35" t="str">
        <f>VLOOKUP(A100,'Hospitalisation Details'!A98:M2440,9,FALSE)</f>
        <v>R1013</v>
      </c>
      <c r="Q2197" s="35">
        <f ca="1">VLOOKUP(A2197,'Hospitalisation Details'!A1196:M3538,13,FALSE)</f>
        <v>20</v>
      </c>
      <c r="R2197" s="32"/>
    </row>
    <row r="2198" spans="1:18" ht="15.75" x14ac:dyDescent="0.25">
      <c r="A2198" s="42" t="s">
        <v>153</v>
      </c>
      <c r="B2198" s="35" t="str">
        <f>VLOOKUP(A2198,'Customer Names'!A2195:D4530,3,FALSE)</f>
        <v>Penny</v>
      </c>
      <c r="C2198" s="35">
        <f>VLOOKUP(A2198,'Medical Examinations'!A2196:M4538,2,FALSE)</f>
        <v>15.96</v>
      </c>
      <c r="D2198" s="35">
        <f>VLOOKUP(A2198,'Medical Examinations'!A2196:M4538,3,FALSE)</f>
        <v>5.44</v>
      </c>
      <c r="E2198" s="35" t="str">
        <f>VLOOKUP(A2198,'Medical Examinations'!A2196:M4538,4,FALSE)</f>
        <v>No</v>
      </c>
      <c r="F2198" s="35" t="str">
        <f>VLOOKUP(A2198,'Medical Examinations'!A2196:M4538,5,FALSE)</f>
        <v>yes</v>
      </c>
      <c r="G2198" s="35" t="str">
        <f>VLOOKUP(A2198,'Medical Examinations'!A2196:M4538,6,FALSE)</f>
        <v>No</v>
      </c>
      <c r="H2198" s="35">
        <f>VLOOKUP(A2198,'Medical Examinations'!$A$2:$M$2344,7,FALSE)</f>
        <v>1</v>
      </c>
      <c r="I2198" s="35" t="str">
        <f>VLOOKUP(A2198,'Medical Examinations'!A2196:M4538,8,FALSE)</f>
        <v>No</v>
      </c>
      <c r="J2198" s="35" t="str">
        <f>VLOOKUP(A2198,'Medical Examinations'!A2196:M4538,9,FALSE)</f>
        <v>UNDERWEIGHT</v>
      </c>
      <c r="K2198" s="35" t="str">
        <f>VLOOKUP(A2198,'Medical Examinations'!A2196:M4538,10,FALSE)</f>
        <v>NORMAL</v>
      </c>
      <c r="L2198" s="47">
        <f>VLOOKUP(A2198,'Hospitalisation Details'!A1197:M3539,12,FALSE)</f>
        <v>38308</v>
      </c>
      <c r="M2198" s="34">
        <f>VLOOKUP(A84,'Hospitalisation Details'!A82:M2424,6,FALSE)</f>
        <v>41331.79</v>
      </c>
      <c r="N2198" s="35" t="str">
        <f>VLOOKUP(A188,'Hospitalisation Details'!A186:M2528,7,FALSE)</f>
        <v>tier - 1</v>
      </c>
      <c r="O2198" s="35" t="str">
        <f>VLOOKUP(A200,'Hospitalisation Details'!A198:M2540,8,FALSE)</f>
        <v>tier - 3</v>
      </c>
      <c r="P2198" s="35" t="str">
        <f>VLOOKUP(A101,'Hospitalisation Details'!A99:M2441,9,FALSE)</f>
        <v>R1011</v>
      </c>
      <c r="Q2198" s="35">
        <f ca="1">VLOOKUP(A2198,'Hospitalisation Details'!A1197:M3539,13,FALSE)</f>
        <v>20</v>
      </c>
      <c r="R2198" s="32"/>
    </row>
    <row r="2199" spans="1:18" ht="15.75" x14ac:dyDescent="0.25">
      <c r="A2199" s="43" t="s">
        <v>152</v>
      </c>
      <c r="B2199" s="35" t="str">
        <f>VLOOKUP(A2199,'Customer Names'!A2196:D4531,3,FALSE)</f>
        <v>Hicks</v>
      </c>
      <c r="C2199" s="35">
        <f>VLOOKUP(A2199,'Medical Examinations'!A2197:M4539,2,FALSE)</f>
        <v>39.5</v>
      </c>
      <c r="D2199" s="35">
        <f>VLOOKUP(A2199,'Medical Examinations'!A2197:M4539,3,FALSE)</f>
        <v>5.05</v>
      </c>
      <c r="E2199" s="35" t="str">
        <f>VLOOKUP(A2199,'Medical Examinations'!A2197:M4539,4,FALSE)</f>
        <v>No</v>
      </c>
      <c r="F2199" s="35" t="str">
        <f>VLOOKUP(A2199,'Medical Examinations'!A2197:M4539,5,FALSE)</f>
        <v>yes</v>
      </c>
      <c r="G2199" s="35" t="str">
        <f>VLOOKUP(A2199,'Medical Examinations'!A2197:M4539,6,FALSE)</f>
        <v>No</v>
      </c>
      <c r="H2199" s="35">
        <f>VLOOKUP(A2199,'Medical Examinations'!$A$2:$M$2344,7,FALSE)</f>
        <v>1</v>
      </c>
      <c r="I2199" s="35" t="str">
        <f>VLOOKUP(A2199,'Medical Examinations'!A2197:M4539,8,FALSE)</f>
        <v>No</v>
      </c>
      <c r="J2199" s="35" t="str">
        <f>VLOOKUP(A2199,'Medical Examinations'!A2197:M4539,9,FALSE)</f>
        <v>OBESITY</v>
      </c>
      <c r="K2199" s="35" t="str">
        <f>VLOOKUP(A2199,'Medical Examinations'!A2197:M4539,10,FALSE)</f>
        <v>NORMAL</v>
      </c>
      <c r="L2199" s="47">
        <f>VLOOKUP(A2199,'Hospitalisation Details'!A1198:M3540,12,FALSE)</f>
        <v>36820</v>
      </c>
      <c r="M2199" s="34">
        <f>VLOOKUP(A85,'Hospitalisation Details'!A83:M2425,6,FALSE)</f>
        <v>41271.5</v>
      </c>
      <c r="N2199" s="35" t="str">
        <f>VLOOKUP(A189,'Hospitalisation Details'!A187:M2529,7,FALSE)</f>
        <v>tier - 2</v>
      </c>
      <c r="O2199" s="35" t="str">
        <f>VLOOKUP(A201,'Hospitalisation Details'!A199:M2541,8,FALSE)</f>
        <v>tier - 3</v>
      </c>
      <c r="P2199" s="35" t="str">
        <f>VLOOKUP(A102,'Hospitalisation Details'!A100:M2442,9,FALSE)</f>
        <v>R1011</v>
      </c>
      <c r="Q2199" s="35">
        <f ca="1">VLOOKUP(A2199,'Hospitalisation Details'!A1198:M3540,13,FALSE)</f>
        <v>24</v>
      </c>
      <c r="R2199" s="32"/>
    </row>
    <row r="2200" spans="1:18" ht="15.75" x14ac:dyDescent="0.25">
      <c r="A2200" s="42" t="s">
        <v>151</v>
      </c>
      <c r="B2200" s="35" t="str">
        <f>VLOOKUP(A2200,'Customer Names'!A2197:D4532,3,FALSE)</f>
        <v>Masayesva</v>
      </c>
      <c r="C2200" s="35">
        <f>VLOOKUP(A2200,'Medical Examinations'!A2198:M4540,2,FALSE)</f>
        <v>33.770000000000003</v>
      </c>
      <c r="D2200" s="35">
        <f>VLOOKUP(A2200,'Medical Examinations'!A2198:M4540,3,FALSE)</f>
        <v>6</v>
      </c>
      <c r="E2200" s="35" t="str">
        <f>VLOOKUP(A2200,'Medical Examinations'!A2198:M4540,4,FALSE)</f>
        <v>No</v>
      </c>
      <c r="F2200" s="35" t="str">
        <f>VLOOKUP(A2200,'Medical Examinations'!A2198:M4540,5,FALSE)</f>
        <v>yes</v>
      </c>
      <c r="G2200" s="35" t="str">
        <f>VLOOKUP(A2200,'Medical Examinations'!A2198:M4540,6,FALSE)</f>
        <v>No</v>
      </c>
      <c r="H2200" s="35">
        <f>VLOOKUP(A2200,'Medical Examinations'!$A$2:$M$2344,7,FALSE)</f>
        <v>1</v>
      </c>
      <c r="I2200" s="35" t="str">
        <f>VLOOKUP(A2200,'Medical Examinations'!A2198:M4540,8,FALSE)</f>
        <v>No</v>
      </c>
      <c r="J2200" s="35" t="str">
        <f>VLOOKUP(A2200,'Medical Examinations'!A2198:M4540,9,FALSE)</f>
        <v>OBESITY</v>
      </c>
      <c r="K2200" s="35" t="str">
        <f>VLOOKUP(A2200,'Medical Examinations'!A2198:M4540,10,FALSE)</f>
        <v>PREDIABETES</v>
      </c>
      <c r="L2200" s="47">
        <f>VLOOKUP(A2200,'Hospitalisation Details'!A1199:M3541,12,FALSE)</f>
        <v>36687</v>
      </c>
      <c r="M2200" s="34">
        <f>VLOOKUP(A86,'Hospitalisation Details'!A84:M2426,6,FALSE)</f>
        <v>41250.39</v>
      </c>
      <c r="N2200" s="35" t="str">
        <f>VLOOKUP(A190,'Hospitalisation Details'!A188:M2530,7,FALSE)</f>
        <v>tier - 1</v>
      </c>
      <c r="O2200" s="35" t="str">
        <f>VLOOKUP(A202,'Hospitalisation Details'!A200:M2542,8,FALSE)</f>
        <v>tier - 2</v>
      </c>
      <c r="P2200" s="35" t="str">
        <f>VLOOKUP(A4,'Hospitalisation Details'!A2:M2344,9,FALSE)</f>
        <v>R1013</v>
      </c>
      <c r="Q2200" s="35">
        <f ca="1">VLOOKUP(A2200,'Hospitalisation Details'!A1199:M3541,13,FALSE)</f>
        <v>24</v>
      </c>
      <c r="R2200" s="32"/>
    </row>
    <row r="2201" spans="1:18" ht="15.75" x14ac:dyDescent="0.25">
      <c r="A2201" s="43" t="s">
        <v>150</v>
      </c>
      <c r="B2201" s="35" t="str">
        <f>VLOOKUP(A2201,'Customer Names'!A2198:D4533,3,FALSE)</f>
        <v>Paavola</v>
      </c>
      <c r="C2201" s="35">
        <f>VLOOKUP(A2201,'Medical Examinations'!A2199:M4541,2,FALSE)</f>
        <v>26.84</v>
      </c>
      <c r="D2201" s="35">
        <f>VLOOKUP(A2201,'Medical Examinations'!A2199:M4541,3,FALSE)</f>
        <v>5.99</v>
      </c>
      <c r="E2201" s="35" t="str">
        <f>VLOOKUP(A2201,'Medical Examinations'!A2199:M4541,4,FALSE)</f>
        <v>yes</v>
      </c>
      <c r="F2201" s="35" t="str">
        <f>VLOOKUP(A2201,'Medical Examinations'!A2199:M4541,5,FALSE)</f>
        <v>yes</v>
      </c>
      <c r="G2201" s="35" t="str">
        <f>VLOOKUP(A2201,'Medical Examinations'!A2199:M4541,6,FALSE)</f>
        <v>No</v>
      </c>
      <c r="H2201" s="35">
        <f>VLOOKUP(A2201,'Medical Examinations'!$A$2:$M$2344,7,FALSE)</f>
        <v>1</v>
      </c>
      <c r="I2201" s="35" t="str">
        <f>VLOOKUP(A2201,'Medical Examinations'!A2199:M4541,8,FALSE)</f>
        <v>No</v>
      </c>
      <c r="J2201" s="35" t="str">
        <f>VLOOKUP(A2201,'Medical Examinations'!A2199:M4541,9,FALSE)</f>
        <v>OVERWEIGHT</v>
      </c>
      <c r="K2201" s="35" t="str">
        <f>VLOOKUP(A2201,'Medical Examinations'!A2199:M4541,10,FALSE)</f>
        <v>PREDIABETES</v>
      </c>
      <c r="L2201" s="47">
        <f>VLOOKUP(A2201,'Hospitalisation Details'!A1200:M3542,12,FALSE)</f>
        <v>36822</v>
      </c>
      <c r="M2201" s="34">
        <f>VLOOKUP(A87,'Hospitalisation Details'!A85:M2427,6,FALSE)</f>
        <v>41191.57</v>
      </c>
      <c r="N2201" s="35" t="str">
        <f>VLOOKUP(A191,'Hospitalisation Details'!A189:M2531,7,FALSE)</f>
        <v>tier - 2</v>
      </c>
      <c r="O2201" s="35" t="str">
        <f>VLOOKUP(A203,'Hospitalisation Details'!A201:M2543,8,FALSE)</f>
        <v>tier - 3</v>
      </c>
      <c r="P2201" s="35" t="str">
        <f>VLOOKUP(A5,'Hospitalisation Details'!A3:M2345,9,FALSE)</f>
        <v>R1013</v>
      </c>
      <c r="Q2201" s="35">
        <f ca="1">VLOOKUP(A2201,'Hospitalisation Details'!A1200:M3542,13,FALSE)</f>
        <v>24</v>
      </c>
      <c r="R2201" s="32"/>
    </row>
    <row r="2202" spans="1:18" ht="15.75" x14ac:dyDescent="0.25">
      <c r="A2202" s="42" t="s">
        <v>149</v>
      </c>
      <c r="B2202" s="35" t="str">
        <f>VLOOKUP(A2202,'Customer Names'!A2199:D4534,3,FALSE)</f>
        <v>Gehlsen</v>
      </c>
      <c r="C2202" s="35">
        <f>VLOOKUP(A2202,'Medical Examinations'!A2200:M4542,2,FALSE)</f>
        <v>35.53</v>
      </c>
      <c r="D2202" s="35">
        <f>VLOOKUP(A2202,'Medical Examinations'!A2200:M4542,3,FALSE)</f>
        <v>4.3600000000000003</v>
      </c>
      <c r="E2202" s="35" t="str">
        <f>VLOOKUP(A2202,'Medical Examinations'!A2200:M4542,4,FALSE)</f>
        <v>No</v>
      </c>
      <c r="F2202" s="35" t="str">
        <f>VLOOKUP(A2202,'Medical Examinations'!A2200:M4542,5,FALSE)</f>
        <v>No</v>
      </c>
      <c r="G2202" s="35" t="str">
        <f>VLOOKUP(A2202,'Medical Examinations'!A2200:M4542,6,FALSE)</f>
        <v>Yes</v>
      </c>
      <c r="H2202" s="35">
        <f>VLOOKUP(A2202,'Medical Examinations'!$A$2:$M$2344,7,FALSE)</f>
        <v>1</v>
      </c>
      <c r="I2202" s="35" t="str">
        <f>VLOOKUP(A2202,'Medical Examinations'!A2200:M4542,8,FALSE)</f>
        <v>No</v>
      </c>
      <c r="J2202" s="35" t="str">
        <f>VLOOKUP(A2202,'Medical Examinations'!A2200:M4542,9,FALSE)</f>
        <v>OBESITY</v>
      </c>
      <c r="K2202" s="35" t="str">
        <f>VLOOKUP(A2202,'Medical Examinations'!A2200:M4542,10,FALSE)</f>
        <v>NORMAL</v>
      </c>
      <c r="L2202" s="47">
        <f>VLOOKUP(A2202,'Hospitalisation Details'!A1201:M3543,12,FALSE)</f>
        <v>37985</v>
      </c>
      <c r="M2202" s="34">
        <f>VLOOKUP(A88,'Hospitalisation Details'!A86:M2428,6,FALSE)</f>
        <v>41097.160000000003</v>
      </c>
      <c r="N2202" s="35" t="str">
        <f>VLOOKUP(A192,'Hospitalisation Details'!A190:M2532,7,FALSE)</f>
        <v>tier - 2</v>
      </c>
      <c r="O2202" s="35" t="str">
        <f>VLOOKUP(A204,'Hospitalisation Details'!A202:M2544,8,FALSE)</f>
        <v>tier - 2</v>
      </c>
      <c r="P2202" s="35" t="str">
        <f>VLOOKUP(A6,'Hospitalisation Details'!A4:M2346,9,FALSE)</f>
        <v>R1012</v>
      </c>
      <c r="Q2202" s="35">
        <f ca="1">VLOOKUP(A2202,'Hospitalisation Details'!A1201:M3543,13,FALSE)</f>
        <v>21</v>
      </c>
      <c r="R2202" s="32"/>
    </row>
    <row r="2203" spans="1:18" ht="15.75" x14ac:dyDescent="0.25">
      <c r="A2203" s="43" t="s">
        <v>148</v>
      </c>
      <c r="B2203" s="35" t="str">
        <f>VLOOKUP(A2203,'Customer Names'!A2200:D4535,3,FALSE)</f>
        <v>Roche</v>
      </c>
      <c r="C2203" s="35">
        <f>VLOOKUP(A2203,'Medical Examinations'!A2201:M4543,2,FALSE)</f>
        <v>30.59</v>
      </c>
      <c r="D2203" s="35">
        <f>VLOOKUP(A2203,'Medical Examinations'!A2201:M4543,3,FALSE)</f>
        <v>4.41</v>
      </c>
      <c r="E2203" s="35" t="str">
        <f>VLOOKUP(A2203,'Medical Examinations'!A2201:M4543,4,FALSE)</f>
        <v>No</v>
      </c>
      <c r="F2203" s="35" t="str">
        <f>VLOOKUP(A2203,'Medical Examinations'!A2201:M4543,5,FALSE)</f>
        <v>No</v>
      </c>
      <c r="G2203" s="35" t="str">
        <f>VLOOKUP(A2203,'Medical Examinations'!A2201:M4543,6,FALSE)</f>
        <v>Yes</v>
      </c>
      <c r="H2203" s="35">
        <f>VLOOKUP(A2203,'Medical Examinations'!$A$2:$M$2344,7,FALSE)</f>
        <v>1</v>
      </c>
      <c r="I2203" s="35" t="str">
        <f>VLOOKUP(A2203,'Medical Examinations'!A2201:M4543,8,FALSE)</f>
        <v>No</v>
      </c>
      <c r="J2203" s="35" t="str">
        <f>VLOOKUP(A2203,'Medical Examinations'!A2201:M4543,9,FALSE)</f>
        <v>OBESITY</v>
      </c>
      <c r="K2203" s="35" t="str">
        <f>VLOOKUP(A2203,'Medical Examinations'!A2201:M4543,10,FALSE)</f>
        <v>NORMAL</v>
      </c>
      <c r="L2203" s="47">
        <f>VLOOKUP(A2203,'Hospitalisation Details'!A1202:M3544,12,FALSE)</f>
        <v>37854</v>
      </c>
      <c r="M2203" s="34">
        <f>VLOOKUP(A89,'Hospitalisation Details'!A87:M2429,6,FALSE)</f>
        <v>41055.29</v>
      </c>
      <c r="N2203" s="35" t="str">
        <f>VLOOKUP(A193,'Hospitalisation Details'!A191:M2533,7,FALSE)</f>
        <v>tier - 2</v>
      </c>
      <c r="O2203" s="35" t="str">
        <f>VLOOKUP(A205,'Hospitalisation Details'!A203:M2545,8,FALSE)</f>
        <v>tier - 1</v>
      </c>
      <c r="P2203" s="35" t="str">
        <f>VLOOKUP(A7,'Hospitalisation Details'!A5:M2347,9,FALSE)</f>
        <v>R1024</v>
      </c>
      <c r="Q2203" s="35">
        <f ca="1">VLOOKUP(A2203,'Hospitalisation Details'!A1202:M3544,13,FALSE)</f>
        <v>21</v>
      </c>
      <c r="R2203" s="32"/>
    </row>
    <row r="2204" spans="1:18" ht="15.75" x14ac:dyDescent="0.25">
      <c r="A2204" s="42" t="s">
        <v>147</v>
      </c>
      <c r="B2204" s="35" t="str">
        <f>VLOOKUP(A2204,'Customer Names'!A2201:D4536,3,FALSE)</f>
        <v>Hearn</v>
      </c>
      <c r="C2204" s="35">
        <f>VLOOKUP(A2204,'Medical Examinations'!A2202:M4544,2,FALSE)</f>
        <v>30.59</v>
      </c>
      <c r="D2204" s="35">
        <f>VLOOKUP(A2204,'Medical Examinations'!A2202:M4544,3,FALSE)</f>
        <v>4.17</v>
      </c>
      <c r="E2204" s="35" t="str">
        <f>VLOOKUP(A2204,'Medical Examinations'!A2202:M4544,4,FALSE)</f>
        <v>No</v>
      </c>
      <c r="F2204" s="35" t="str">
        <f>VLOOKUP(A2204,'Medical Examinations'!A2202:M4544,5,FALSE)</f>
        <v>No</v>
      </c>
      <c r="G2204" s="35" t="str">
        <f>VLOOKUP(A2204,'Medical Examinations'!A2202:M4544,6,FALSE)</f>
        <v>Yes</v>
      </c>
      <c r="H2204" s="35">
        <f>VLOOKUP(A2204,'Medical Examinations'!$A$2:$M$2344,7,FALSE)</f>
        <v>1</v>
      </c>
      <c r="I2204" s="35" t="str">
        <f>VLOOKUP(A2204,'Medical Examinations'!A2202:M4544,8,FALSE)</f>
        <v>No</v>
      </c>
      <c r="J2204" s="35" t="str">
        <f>VLOOKUP(A2204,'Medical Examinations'!A2202:M4544,9,FALSE)</f>
        <v>OBESITY</v>
      </c>
      <c r="K2204" s="35" t="str">
        <f>VLOOKUP(A2204,'Medical Examinations'!A2202:M4544,10,FALSE)</f>
        <v>NORMAL</v>
      </c>
      <c r="L2204" s="47">
        <f>VLOOKUP(A2204,'Hospitalisation Details'!A1203:M3545,12,FALSE)</f>
        <v>37880</v>
      </c>
      <c r="M2204" s="34">
        <f>VLOOKUP(A90,'Hospitalisation Details'!A88:M2430,6,FALSE)</f>
        <v>41034.22</v>
      </c>
      <c r="N2204" s="35" t="str">
        <f>VLOOKUP(A194,'Hospitalisation Details'!A192:M2534,7,FALSE)</f>
        <v>tier - 1</v>
      </c>
      <c r="O2204" s="35" t="str">
        <f>VLOOKUP(A206,'Hospitalisation Details'!A204:M2546,8,FALSE)</f>
        <v>tier - 1</v>
      </c>
      <c r="P2204" s="35" t="str">
        <f>VLOOKUP(A8,'Hospitalisation Details'!A6:M2348,9,FALSE)</f>
        <v>R1012</v>
      </c>
      <c r="Q2204" s="35">
        <f ca="1">VLOOKUP(A2204,'Hospitalisation Details'!A1203:M3545,13,FALSE)</f>
        <v>21</v>
      </c>
      <c r="R2204" s="32"/>
    </row>
    <row r="2205" spans="1:18" ht="15.75" x14ac:dyDescent="0.25">
      <c r="A2205" s="43" t="s">
        <v>146</v>
      </c>
      <c r="B2205" s="35" t="str">
        <f>VLOOKUP(A2205,'Customer Names'!A2202:D4537,3,FALSE)</f>
        <v>Dimson</v>
      </c>
      <c r="C2205" s="35">
        <f>VLOOKUP(A2205,'Medical Examinations'!A2203:M4545,2,FALSE)</f>
        <v>27.835000000000001</v>
      </c>
      <c r="D2205" s="35">
        <f>VLOOKUP(A2205,'Medical Examinations'!A2203:M4545,3,FALSE)</f>
        <v>4.4400000000000004</v>
      </c>
      <c r="E2205" s="35" t="str">
        <f>VLOOKUP(A2205,'Medical Examinations'!A2203:M4545,4,FALSE)</f>
        <v>No</v>
      </c>
      <c r="F2205" s="35" t="str">
        <f>VLOOKUP(A2205,'Medical Examinations'!A2203:M4545,5,FALSE)</f>
        <v>No</v>
      </c>
      <c r="G2205" s="35" t="str">
        <f>VLOOKUP(A2205,'Medical Examinations'!A2203:M4545,6,FALSE)</f>
        <v>Yes</v>
      </c>
      <c r="H2205" s="35">
        <f>VLOOKUP(A2205,'Medical Examinations'!$A$2:$M$2344,7,FALSE)</f>
        <v>1</v>
      </c>
      <c r="I2205" s="35" t="str">
        <f>VLOOKUP(A2205,'Medical Examinations'!A2203:M4545,8,FALSE)</f>
        <v>No</v>
      </c>
      <c r="J2205" s="35" t="str">
        <f>VLOOKUP(A2205,'Medical Examinations'!A2203:M4545,9,FALSE)</f>
        <v>OVERWEIGHT</v>
      </c>
      <c r="K2205" s="35" t="str">
        <f>VLOOKUP(A2205,'Medical Examinations'!A2203:M4545,10,FALSE)</f>
        <v>NORMAL</v>
      </c>
      <c r="L2205" s="47">
        <f>VLOOKUP(A2205,'Hospitalisation Details'!A1204:M3546,12,FALSE)</f>
        <v>37985</v>
      </c>
      <c r="M2205" s="34">
        <f>VLOOKUP(A91,'Hospitalisation Details'!A89:M2431,6,FALSE)</f>
        <v>40974.160000000003</v>
      </c>
      <c r="N2205" s="35" t="str">
        <f>VLOOKUP(A195,'Hospitalisation Details'!A193:M2535,7,FALSE)</f>
        <v>tier - 1</v>
      </c>
      <c r="O2205" s="35" t="str">
        <f>VLOOKUP(A207,'Hospitalisation Details'!A205:M2547,8,FALSE)</f>
        <v>tier - 3</v>
      </c>
      <c r="P2205" s="35" t="str">
        <f>VLOOKUP(A9,'Hospitalisation Details'!A7:M2349,9,FALSE)</f>
        <v>R1011</v>
      </c>
      <c r="Q2205" s="35">
        <f ca="1">VLOOKUP(A2205,'Hospitalisation Details'!A1204:M3546,13,FALSE)</f>
        <v>21</v>
      </c>
      <c r="R2205" s="32"/>
    </row>
    <row r="2206" spans="1:18" ht="15.75" x14ac:dyDescent="0.25">
      <c r="A2206" s="42" t="s">
        <v>145</v>
      </c>
      <c r="B2206" s="35" t="str">
        <f>VLOOKUP(A2206,'Customer Names'!A2203:D4538,3,FALSE)</f>
        <v>Slason</v>
      </c>
      <c r="C2206" s="35">
        <f>VLOOKUP(A2206,'Medical Examinations'!A2204:M4546,2,FALSE)</f>
        <v>40.26</v>
      </c>
      <c r="D2206" s="35">
        <f>VLOOKUP(A2206,'Medical Examinations'!A2204:M4546,3,FALSE)</f>
        <v>5.52</v>
      </c>
      <c r="E2206" s="35" t="str">
        <f>VLOOKUP(A2206,'Medical Examinations'!A2204:M4546,4,FALSE)</f>
        <v>No</v>
      </c>
      <c r="F2206" s="35" t="str">
        <f>VLOOKUP(A2206,'Medical Examinations'!A2204:M4546,5,FALSE)</f>
        <v>yes</v>
      </c>
      <c r="G2206" s="35" t="str">
        <f>VLOOKUP(A2206,'Medical Examinations'!A2204:M4546,6,FALSE)</f>
        <v>No</v>
      </c>
      <c r="H2206" s="35">
        <f>VLOOKUP(A2206,'Medical Examinations'!$A$2:$M$2344,7,FALSE)</f>
        <v>1</v>
      </c>
      <c r="I2206" s="35" t="str">
        <f>VLOOKUP(A2206,'Medical Examinations'!A2204:M4546,8,FALSE)</f>
        <v>No</v>
      </c>
      <c r="J2206" s="35" t="str">
        <f>VLOOKUP(A2206,'Medical Examinations'!A2204:M4546,9,FALSE)</f>
        <v>OBESITY</v>
      </c>
      <c r="K2206" s="35" t="str">
        <f>VLOOKUP(A2206,'Medical Examinations'!A2204:M4546,10,FALSE)</f>
        <v>NORMAL</v>
      </c>
      <c r="L2206" s="47">
        <f>VLOOKUP(A2206,'Hospitalisation Details'!A1205:M3547,12,FALSE)</f>
        <v>38151</v>
      </c>
      <c r="M2206" s="34">
        <f>VLOOKUP(A92,'Hospitalisation Details'!A90:M2432,6,FALSE)</f>
        <v>40961.29</v>
      </c>
      <c r="N2206" s="35" t="str">
        <f>VLOOKUP(A196,'Hospitalisation Details'!A194:M2536,7,FALSE)</f>
        <v>tier - 2</v>
      </c>
      <c r="O2206" s="35" t="str">
        <f>VLOOKUP(A208,'Hospitalisation Details'!A206:M2548,8,FALSE)</f>
        <v>tier - 3</v>
      </c>
      <c r="P2206" s="35" t="str">
        <f>VLOOKUP(A10,'Hospitalisation Details'!A8:M2350,9,FALSE)</f>
        <v>R1011</v>
      </c>
      <c r="Q2206" s="35">
        <f ca="1">VLOOKUP(A2206,'Hospitalisation Details'!A1205:M3547,13,FALSE)</f>
        <v>20</v>
      </c>
      <c r="R2206" s="32"/>
    </row>
    <row r="2207" spans="1:18" ht="15.75" x14ac:dyDescent="0.25">
      <c r="A2207" s="43" t="s">
        <v>144</v>
      </c>
      <c r="B2207" s="35" t="str">
        <f>VLOOKUP(A2207,'Customer Names'!A2204:D4539,3,FALSE)</f>
        <v>Gibson</v>
      </c>
      <c r="C2207" s="35">
        <f>VLOOKUP(A2207,'Medical Examinations'!A2205:M4547,2,FALSE)</f>
        <v>39.82</v>
      </c>
      <c r="D2207" s="35">
        <f>VLOOKUP(A2207,'Medical Examinations'!A2205:M4547,3,FALSE)</f>
        <v>6.01</v>
      </c>
      <c r="E2207" s="35" t="str">
        <f>VLOOKUP(A2207,'Medical Examinations'!A2205:M4547,4,FALSE)</f>
        <v>No</v>
      </c>
      <c r="F2207" s="35" t="str">
        <f>VLOOKUP(A2207,'Medical Examinations'!A2205:M4547,5,FALSE)</f>
        <v>yes</v>
      </c>
      <c r="G2207" s="35" t="str">
        <f>VLOOKUP(A2207,'Medical Examinations'!A2205:M4547,6,FALSE)</f>
        <v>No</v>
      </c>
      <c r="H2207" s="35">
        <f>VLOOKUP(A2207,'Medical Examinations'!$A$2:$M$2344,7,FALSE)</f>
        <v>1</v>
      </c>
      <c r="I2207" s="35" t="str">
        <f>VLOOKUP(A2207,'Medical Examinations'!A2205:M4547,8,FALSE)</f>
        <v>No</v>
      </c>
      <c r="J2207" s="35" t="str">
        <f>VLOOKUP(A2207,'Medical Examinations'!A2205:M4547,9,FALSE)</f>
        <v>OBESITY</v>
      </c>
      <c r="K2207" s="35" t="str">
        <f>VLOOKUP(A2207,'Medical Examinations'!A2205:M4547,10,FALSE)</f>
        <v>PREDIABETES</v>
      </c>
      <c r="L2207" s="47">
        <f>VLOOKUP(A2207,'Hospitalisation Details'!A1206:M3548,12,FALSE)</f>
        <v>38207</v>
      </c>
      <c r="M2207" s="34">
        <f>VLOOKUP(A93,'Hospitalisation Details'!A91:M2433,6,FALSE)</f>
        <v>40941.29</v>
      </c>
      <c r="N2207" s="35" t="str">
        <f>VLOOKUP(A197,'Hospitalisation Details'!A195:M2537,7,FALSE)</f>
        <v>tier - 1</v>
      </c>
      <c r="O2207" s="35" t="str">
        <f>VLOOKUP(A209,'Hospitalisation Details'!A207:M2549,8,FALSE)</f>
        <v>tier - 1</v>
      </c>
      <c r="P2207" s="35" t="str">
        <f>VLOOKUP(A11,'Hospitalisation Details'!A9:M2351,9,FALSE)</f>
        <v>R1013</v>
      </c>
      <c r="Q2207" s="35">
        <f ca="1">VLOOKUP(A2207,'Hospitalisation Details'!A1206:M3548,13,FALSE)</f>
        <v>20</v>
      </c>
      <c r="R2207" s="32"/>
    </row>
    <row r="2208" spans="1:18" ht="15.75" x14ac:dyDescent="0.25">
      <c r="A2208" s="42" t="s">
        <v>143</v>
      </c>
      <c r="B2208" s="35" t="str">
        <f>VLOOKUP(A2208,'Customer Names'!A2205:D4540,3,FALSE)</f>
        <v>Erdos</v>
      </c>
      <c r="C2208" s="35">
        <f>VLOOKUP(A2208,'Medical Examinations'!A2206:M4548,2,FALSE)</f>
        <v>39.159999999999997</v>
      </c>
      <c r="D2208" s="35">
        <f>VLOOKUP(A2208,'Medical Examinations'!A2206:M4548,3,FALSE)</f>
        <v>5.81</v>
      </c>
      <c r="E2208" s="35" t="str">
        <f>VLOOKUP(A2208,'Medical Examinations'!A2206:M4548,4,FALSE)</f>
        <v>No</v>
      </c>
      <c r="F2208" s="35" t="str">
        <f>VLOOKUP(A2208,'Medical Examinations'!A2206:M4548,5,FALSE)</f>
        <v>yes</v>
      </c>
      <c r="G2208" s="35" t="str">
        <f>VLOOKUP(A2208,'Medical Examinations'!A2206:M4548,6,FALSE)</f>
        <v>No</v>
      </c>
      <c r="H2208" s="35">
        <f>VLOOKUP(A2208,'Medical Examinations'!$A$2:$M$2344,7,FALSE)</f>
        <v>1</v>
      </c>
      <c r="I2208" s="35" t="str">
        <f>VLOOKUP(A2208,'Medical Examinations'!A2206:M4548,8,FALSE)</f>
        <v>No</v>
      </c>
      <c r="J2208" s="35" t="str">
        <f>VLOOKUP(A2208,'Medical Examinations'!A2206:M4548,9,FALSE)</f>
        <v>OBESITY</v>
      </c>
      <c r="K2208" s="35" t="str">
        <f>VLOOKUP(A2208,'Medical Examinations'!A2206:M4548,10,FALSE)</f>
        <v>PREDIABETES</v>
      </c>
      <c r="L2208" s="47">
        <f>VLOOKUP(A2208,'Hospitalisation Details'!A1207:M3549,12,FALSE)</f>
        <v>38334</v>
      </c>
      <c r="M2208" s="34">
        <f>VLOOKUP(A94,'Hospitalisation Details'!A92:M2434,6,FALSE)</f>
        <v>40932.43</v>
      </c>
      <c r="N2208" s="35" t="str">
        <f>VLOOKUP(A198,'Hospitalisation Details'!A196:M2538,7,FALSE)</f>
        <v>tier - 1</v>
      </c>
      <c r="O2208" s="35" t="str">
        <f>VLOOKUP(A210,'Hospitalisation Details'!A208:M2550,8,FALSE)</f>
        <v>tier - 2</v>
      </c>
      <c r="P2208" s="35" t="str">
        <f>VLOOKUP(A12,'Hospitalisation Details'!A10:M2352,9,FALSE)</f>
        <v>R1013</v>
      </c>
      <c r="Q2208" s="35">
        <f ca="1">VLOOKUP(A2208,'Hospitalisation Details'!A1207:M3549,13,FALSE)</f>
        <v>20</v>
      </c>
      <c r="R2208" s="32"/>
    </row>
    <row r="2209" spans="1:18" ht="15.75" x14ac:dyDescent="0.25">
      <c r="A2209" s="43" t="s">
        <v>142</v>
      </c>
      <c r="B2209" s="35" t="str">
        <f>VLOOKUP(A2209,'Customer Names'!A2206:D4541,3,FALSE)</f>
        <v>Cushman</v>
      </c>
      <c r="C2209" s="35">
        <f>VLOOKUP(A2209,'Medical Examinations'!A2207:M4549,2,FALSE)</f>
        <v>25.555</v>
      </c>
      <c r="D2209" s="35">
        <f>VLOOKUP(A2209,'Medical Examinations'!A2207:M4549,3,FALSE)</f>
        <v>4.37</v>
      </c>
      <c r="E2209" s="35" t="str">
        <f>VLOOKUP(A2209,'Medical Examinations'!A2207:M4549,4,FALSE)</f>
        <v>No</v>
      </c>
      <c r="F2209" s="35" t="str">
        <f>VLOOKUP(A2209,'Medical Examinations'!A2207:M4549,5,FALSE)</f>
        <v>No</v>
      </c>
      <c r="G2209" s="35" t="str">
        <f>VLOOKUP(A2209,'Medical Examinations'!A2207:M4549,6,FALSE)</f>
        <v>Yes</v>
      </c>
      <c r="H2209" s="35">
        <f>VLOOKUP(A2209,'Medical Examinations'!$A$2:$M$2344,7,FALSE)</f>
        <v>1</v>
      </c>
      <c r="I2209" s="35" t="str">
        <f>VLOOKUP(A2209,'Medical Examinations'!A2207:M4549,8,FALSE)</f>
        <v>No</v>
      </c>
      <c r="J2209" s="35" t="str">
        <f>VLOOKUP(A2209,'Medical Examinations'!A2207:M4549,9,FALSE)</f>
        <v>OVERWEIGHT</v>
      </c>
      <c r="K2209" s="35" t="str">
        <f>VLOOKUP(A2209,'Medical Examinations'!A2207:M4549,10,FALSE)</f>
        <v>NORMAL</v>
      </c>
      <c r="L2209" s="47">
        <f>VLOOKUP(A2209,'Hospitalisation Details'!A1208:M3550,12,FALSE)</f>
        <v>37880</v>
      </c>
      <c r="M2209" s="34">
        <f>VLOOKUP(A95,'Hospitalisation Details'!A93:M2435,6,FALSE)</f>
        <v>40904.199999999997</v>
      </c>
      <c r="N2209" s="35" t="str">
        <f>VLOOKUP(A199,'Hospitalisation Details'!A197:M2539,7,FALSE)</f>
        <v>tier - 1</v>
      </c>
      <c r="O2209" s="35" t="str">
        <f>VLOOKUP(A211,'Hospitalisation Details'!A209:M2551,8,FALSE)</f>
        <v>tier - 3</v>
      </c>
      <c r="P2209" s="35" t="str">
        <f>VLOOKUP(A4,'Hospitalisation Details'!A2:M2344,9,FALSE)</f>
        <v>R1013</v>
      </c>
      <c r="Q2209" s="35">
        <f ca="1">VLOOKUP(A2209,'Hospitalisation Details'!A1208:M3550,13,FALSE)</f>
        <v>21</v>
      </c>
      <c r="R2209" s="32"/>
    </row>
    <row r="2210" spans="1:18" ht="15.75" x14ac:dyDescent="0.25">
      <c r="A2210" s="42" t="s">
        <v>141</v>
      </c>
      <c r="B2210" s="35" t="str">
        <f>VLOOKUP(A2210,'Customer Names'!A2207:D4542,3,FALSE)</f>
        <v>Hammel</v>
      </c>
      <c r="C2210" s="35">
        <f>VLOOKUP(A2210,'Medical Examinations'!A2208:M4550,2,FALSE)</f>
        <v>25.175000000000001</v>
      </c>
      <c r="D2210" s="35">
        <f>VLOOKUP(A2210,'Medical Examinations'!A2208:M4550,3,FALSE)</f>
        <v>5.74</v>
      </c>
      <c r="E2210" s="35" t="str">
        <f>VLOOKUP(A2210,'Medical Examinations'!A2208:M4550,4,FALSE)</f>
        <v>No</v>
      </c>
      <c r="F2210" s="35" t="str">
        <f>VLOOKUP(A2210,'Medical Examinations'!A2208:M4550,5,FALSE)</f>
        <v>No</v>
      </c>
      <c r="G2210" s="35" t="str">
        <f>VLOOKUP(A2210,'Medical Examinations'!A2208:M4550,6,FALSE)</f>
        <v>Yes</v>
      </c>
      <c r="H2210" s="35">
        <f>VLOOKUP(A2210,'Medical Examinations'!$A$2:$M$2344,7,FALSE)</f>
        <v>1</v>
      </c>
      <c r="I2210" s="35" t="str">
        <f>VLOOKUP(A2210,'Medical Examinations'!A2208:M4550,8,FALSE)</f>
        <v>No</v>
      </c>
      <c r="J2210" s="35" t="str">
        <f>VLOOKUP(A2210,'Medical Examinations'!A2208:M4550,9,FALSE)</f>
        <v>OVERWEIGHT</v>
      </c>
      <c r="K2210" s="35" t="str">
        <f>VLOOKUP(A2210,'Medical Examinations'!A2208:M4550,10,FALSE)</f>
        <v>PREDIABETES</v>
      </c>
      <c r="L2210" s="47">
        <f>VLOOKUP(A2210,'Hospitalisation Details'!A1209:M3551,12,FALSE)</f>
        <v>37897</v>
      </c>
      <c r="M2210" s="34">
        <f>VLOOKUP(A96,'Hospitalisation Details'!A94:M2436,6,FALSE)</f>
        <v>40817.85</v>
      </c>
      <c r="N2210" s="35" t="str">
        <f>VLOOKUP(A200,'Hospitalisation Details'!A198:M2540,7,FALSE)</f>
        <v>tier - 1</v>
      </c>
      <c r="O2210" s="35" t="str">
        <f>VLOOKUP(A212,'Hospitalisation Details'!A210:M2552,8,FALSE)</f>
        <v>tier - 1</v>
      </c>
      <c r="P2210" s="35" t="str">
        <f>VLOOKUP(A14,'Hospitalisation Details'!A12:M2354,9,FALSE)</f>
        <v>R1011</v>
      </c>
      <c r="Q2210" s="35">
        <f ca="1">VLOOKUP(A2210,'Hospitalisation Details'!A1209:M3551,13,FALSE)</f>
        <v>21</v>
      </c>
      <c r="R2210" s="32"/>
    </row>
    <row r="2211" spans="1:18" ht="15.75" x14ac:dyDescent="0.25">
      <c r="A2211" s="43" t="s">
        <v>140</v>
      </c>
      <c r="B2211" s="35" t="str">
        <f>VLOOKUP(A2211,'Customer Names'!A2208:D4543,3,FALSE)</f>
        <v>Ytterstad</v>
      </c>
      <c r="C2211" s="35">
        <f>VLOOKUP(A2211,'Medical Examinations'!A2209:M4551,2,FALSE)</f>
        <v>38.28</v>
      </c>
      <c r="D2211" s="35">
        <f>VLOOKUP(A2211,'Medical Examinations'!A2209:M4551,3,FALSE)</f>
        <v>5.39</v>
      </c>
      <c r="E2211" s="35" t="str">
        <f>VLOOKUP(A2211,'Medical Examinations'!A2209:M4551,4,FALSE)</f>
        <v>No</v>
      </c>
      <c r="F2211" s="35" t="str">
        <f>VLOOKUP(A2211,'Medical Examinations'!A2209:M4551,5,FALSE)</f>
        <v>yes</v>
      </c>
      <c r="G2211" s="35" t="str">
        <f>VLOOKUP(A2211,'Medical Examinations'!A2209:M4551,6,FALSE)</f>
        <v>No</v>
      </c>
      <c r="H2211" s="35">
        <f>VLOOKUP(A2211,'Medical Examinations'!$A$2:$M$2344,7,FALSE)</f>
        <v>1</v>
      </c>
      <c r="I2211" s="35" t="str">
        <f>VLOOKUP(A2211,'Medical Examinations'!A2209:M4551,8,FALSE)</f>
        <v>No</v>
      </c>
      <c r="J2211" s="35" t="str">
        <f>VLOOKUP(A2211,'Medical Examinations'!A2209:M4551,9,FALSE)</f>
        <v>OBESITY</v>
      </c>
      <c r="K2211" s="35" t="str">
        <f>VLOOKUP(A2211,'Medical Examinations'!A2209:M4551,10,FALSE)</f>
        <v>NORMAL</v>
      </c>
      <c r="L2211" s="47">
        <f>VLOOKUP(A2211,'Hospitalisation Details'!A1210:M3552,12,FALSE)</f>
        <v>38177</v>
      </c>
      <c r="M2211" s="34">
        <f>VLOOKUP(A97,'Hospitalisation Details'!A95:M2437,6,FALSE)</f>
        <v>40720.550000000003</v>
      </c>
      <c r="N2211" s="35" t="str">
        <f>VLOOKUP(A201,'Hospitalisation Details'!A199:M2541,7,FALSE)</f>
        <v>tier - 2</v>
      </c>
      <c r="O2211" s="35" t="str">
        <f>VLOOKUP(A213,'Hospitalisation Details'!A211:M2553,8,FALSE)</f>
        <v>tier - 3</v>
      </c>
      <c r="P2211" s="35" t="str">
        <f>VLOOKUP(A15,'Hospitalisation Details'!A13:M2355,9,FALSE)</f>
        <v>R1013</v>
      </c>
      <c r="Q2211" s="35">
        <f ca="1">VLOOKUP(A2211,'Hospitalisation Details'!A1210:M3552,13,FALSE)</f>
        <v>20</v>
      </c>
      <c r="R2211" s="32"/>
    </row>
    <row r="2212" spans="1:18" ht="15.75" x14ac:dyDescent="0.25">
      <c r="A2212" s="42" t="s">
        <v>139</v>
      </c>
      <c r="B2212" s="35" t="str">
        <f>VLOOKUP(A2212,'Customer Names'!A2209:D4544,3,FALSE)</f>
        <v>Prince</v>
      </c>
      <c r="C2212" s="35">
        <f>VLOOKUP(A2212,'Medical Examinations'!A2210:M4552,2,FALSE)</f>
        <v>38.17</v>
      </c>
      <c r="D2212" s="35">
        <f>VLOOKUP(A2212,'Medical Examinations'!A2210:M4552,3,FALSE)</f>
        <v>4.07</v>
      </c>
      <c r="E2212" s="35" t="str">
        <f>VLOOKUP(A2212,'Medical Examinations'!A2210:M4552,4,FALSE)</f>
        <v>No</v>
      </c>
      <c r="F2212" s="35" t="str">
        <f>VLOOKUP(A2212,'Medical Examinations'!A2210:M4552,5,FALSE)</f>
        <v>yes</v>
      </c>
      <c r="G2212" s="35" t="str">
        <f>VLOOKUP(A2212,'Medical Examinations'!A2210:M4552,6,FALSE)</f>
        <v>No</v>
      </c>
      <c r="H2212" s="35">
        <f>VLOOKUP(A2212,'Medical Examinations'!$A$2:$M$2344,7,FALSE)</f>
        <v>1</v>
      </c>
      <c r="I2212" s="35" t="str">
        <f>VLOOKUP(A2212,'Medical Examinations'!A2210:M4552,8,FALSE)</f>
        <v>No</v>
      </c>
      <c r="J2212" s="35" t="str">
        <f>VLOOKUP(A2212,'Medical Examinations'!A2210:M4552,9,FALSE)</f>
        <v>OBESITY</v>
      </c>
      <c r="K2212" s="35" t="str">
        <f>VLOOKUP(A2212,'Medical Examinations'!A2210:M4552,10,FALSE)</f>
        <v>NORMAL</v>
      </c>
      <c r="L2212" s="47">
        <f>VLOOKUP(A2212,'Hospitalisation Details'!A1211:M3553,12,FALSE)</f>
        <v>38326</v>
      </c>
      <c r="M2212" s="34">
        <f>VLOOKUP(A98,'Hospitalisation Details'!A96:M2438,6,FALSE)</f>
        <v>40692.910000000003</v>
      </c>
      <c r="N2212" s="35" t="str">
        <f>VLOOKUP(A202,'Hospitalisation Details'!A200:M2542,7,FALSE)</f>
        <v>tier - 2</v>
      </c>
      <c r="O2212" s="35" t="str">
        <f>VLOOKUP(A214,'Hospitalisation Details'!A212:M2554,8,FALSE)</f>
        <v>tier - 3</v>
      </c>
      <c r="P2212" s="35" t="str">
        <f>VLOOKUP(A16,'Hospitalisation Details'!A14:M2356,9,FALSE)</f>
        <v>R1013</v>
      </c>
      <c r="Q2212" s="35">
        <f ca="1">VLOOKUP(A2212,'Hospitalisation Details'!A1211:M3553,13,FALSE)</f>
        <v>20</v>
      </c>
      <c r="R2212" s="32"/>
    </row>
    <row r="2213" spans="1:18" ht="15.75" x14ac:dyDescent="0.25">
      <c r="A2213" s="43" t="s">
        <v>138</v>
      </c>
      <c r="B2213" s="35" t="str">
        <f>VLOOKUP(A2213,'Customer Names'!A2210:D4545,3,FALSE)</f>
        <v>Freeman</v>
      </c>
      <c r="C2213" s="35">
        <f>VLOOKUP(A2213,'Medical Examinations'!A2211:M4553,2,FALSE)</f>
        <v>36.85</v>
      </c>
      <c r="D2213" s="35">
        <f>VLOOKUP(A2213,'Medical Examinations'!A2211:M4553,3,FALSE)</f>
        <v>5.49</v>
      </c>
      <c r="E2213" s="35" t="str">
        <f>VLOOKUP(A2213,'Medical Examinations'!A2211:M4553,4,FALSE)</f>
        <v>No</v>
      </c>
      <c r="F2213" s="35" t="str">
        <f>VLOOKUP(A2213,'Medical Examinations'!A2211:M4553,5,FALSE)</f>
        <v>yes</v>
      </c>
      <c r="G2213" s="35" t="str">
        <f>VLOOKUP(A2213,'Medical Examinations'!A2211:M4553,6,FALSE)</f>
        <v>No</v>
      </c>
      <c r="H2213" s="35">
        <f>VLOOKUP(A2213,'Medical Examinations'!$A$2:$M$2344,7,FALSE)</f>
        <v>1</v>
      </c>
      <c r="I2213" s="35" t="str">
        <f>VLOOKUP(A2213,'Medical Examinations'!A2211:M4553,8,FALSE)</f>
        <v>No</v>
      </c>
      <c r="J2213" s="35" t="str">
        <f>VLOOKUP(A2213,'Medical Examinations'!A2211:M4553,9,FALSE)</f>
        <v>OBESITY</v>
      </c>
      <c r="K2213" s="35" t="str">
        <f>VLOOKUP(A2213,'Medical Examinations'!A2211:M4553,10,FALSE)</f>
        <v>NORMAL</v>
      </c>
      <c r="L2213" s="47">
        <f>VLOOKUP(A2213,'Hospitalisation Details'!A1212:M3554,12,FALSE)</f>
        <v>38264</v>
      </c>
      <c r="M2213" s="34">
        <f>VLOOKUP(A99,'Hospitalisation Details'!A97:M2439,6,FALSE)</f>
        <v>40590.550000000003</v>
      </c>
      <c r="N2213" s="35" t="str">
        <f>VLOOKUP(A203,'Hospitalisation Details'!A201:M2543,7,FALSE)</f>
        <v>tier - 1</v>
      </c>
      <c r="O2213" s="35" t="str">
        <f>VLOOKUP(A215,'Hospitalisation Details'!A213:M2555,8,FALSE)</f>
        <v>tier - 3</v>
      </c>
      <c r="P2213" s="35" t="str">
        <f>VLOOKUP(A17,'Hospitalisation Details'!A15:M2357,9,FALSE)</f>
        <v>R1016</v>
      </c>
      <c r="Q2213" s="35">
        <f ca="1">VLOOKUP(A2213,'Hospitalisation Details'!A1212:M3554,13,FALSE)</f>
        <v>20</v>
      </c>
      <c r="R2213" s="32"/>
    </row>
    <row r="2214" spans="1:18" ht="15.75" x14ac:dyDescent="0.25">
      <c r="A2214" s="42" t="s">
        <v>137</v>
      </c>
      <c r="B2214" s="35" t="str">
        <f>VLOOKUP(A2214,'Customer Names'!A2211:D4546,3,FALSE)</f>
        <v>Petrulak</v>
      </c>
      <c r="C2214" s="35">
        <f>VLOOKUP(A2214,'Medical Examinations'!A2212:M4554,2,FALSE)</f>
        <v>22.61</v>
      </c>
      <c r="D2214" s="35">
        <f>VLOOKUP(A2214,'Medical Examinations'!A2212:M4554,3,FALSE)</f>
        <v>5.68</v>
      </c>
      <c r="E2214" s="35" t="str">
        <f>VLOOKUP(A2214,'Medical Examinations'!A2212:M4554,4,FALSE)</f>
        <v>No</v>
      </c>
      <c r="F2214" s="35" t="str">
        <f>VLOOKUP(A2214,'Medical Examinations'!A2212:M4554,5,FALSE)</f>
        <v>No</v>
      </c>
      <c r="G2214" s="35" t="str">
        <f>VLOOKUP(A2214,'Medical Examinations'!A2212:M4554,6,FALSE)</f>
        <v>Yes</v>
      </c>
      <c r="H2214" s="35">
        <f>VLOOKUP(A2214,'Medical Examinations'!$A$2:$M$2344,7,FALSE)</f>
        <v>1</v>
      </c>
      <c r="I2214" s="35" t="str">
        <f>VLOOKUP(A2214,'Medical Examinations'!A2212:M4554,8,FALSE)</f>
        <v>No</v>
      </c>
      <c r="J2214" s="35" t="str">
        <f>VLOOKUP(A2214,'Medical Examinations'!A2212:M4554,9,FALSE)</f>
        <v>NORMAL WEIGHT</v>
      </c>
      <c r="K2214" s="35" t="str">
        <f>VLOOKUP(A2214,'Medical Examinations'!A2212:M4554,10,FALSE)</f>
        <v>NORMAL</v>
      </c>
      <c r="L2214" s="47">
        <f>VLOOKUP(A2214,'Hospitalisation Details'!A1213:M3555,12,FALSE)</f>
        <v>37819</v>
      </c>
      <c r="M2214" s="34">
        <f>VLOOKUP(A100,'Hospitalisation Details'!A98:M2440,6,FALSE)</f>
        <v>40419.019999999997</v>
      </c>
      <c r="N2214" s="35" t="str">
        <f>VLOOKUP(A204,'Hospitalisation Details'!A202:M2544,7,FALSE)</f>
        <v>tier - 2</v>
      </c>
      <c r="O2214" s="35" t="str">
        <f>VLOOKUP(A216,'Hospitalisation Details'!A214:M2556,8,FALSE)</f>
        <v>tier - 1</v>
      </c>
      <c r="P2214" s="35" t="str">
        <f>VLOOKUP(A18,'Hospitalisation Details'!A16:M2358,9,FALSE)</f>
        <v>R1024</v>
      </c>
      <c r="Q2214" s="35">
        <f ca="1">VLOOKUP(A2214,'Hospitalisation Details'!A1213:M3555,13,FALSE)</f>
        <v>21</v>
      </c>
      <c r="R2214" s="32"/>
    </row>
    <row r="2215" spans="1:18" ht="15.75" x14ac:dyDescent="0.25">
      <c r="A2215" s="43" t="s">
        <v>136</v>
      </c>
      <c r="B2215" s="35" t="str">
        <f>VLOOKUP(A2215,'Customer Names'!A2212:D4547,3,FALSE)</f>
        <v>Lloyd</v>
      </c>
      <c r="C2215" s="35">
        <f>VLOOKUP(A2215,'Medical Examinations'!A2213:M4555,2,FALSE)</f>
        <v>21.754999999999999</v>
      </c>
      <c r="D2215" s="35">
        <f>VLOOKUP(A2215,'Medical Examinations'!A2213:M4555,3,FALSE)</f>
        <v>6.09</v>
      </c>
      <c r="E2215" s="35" t="str">
        <f>VLOOKUP(A2215,'Medical Examinations'!A2213:M4555,4,FALSE)</f>
        <v>No</v>
      </c>
      <c r="F2215" s="35" t="str">
        <f>VLOOKUP(A2215,'Medical Examinations'!A2213:M4555,5,FALSE)</f>
        <v>No</v>
      </c>
      <c r="G2215" s="35" t="str">
        <f>VLOOKUP(A2215,'Medical Examinations'!A2213:M4555,6,FALSE)</f>
        <v>Yes</v>
      </c>
      <c r="H2215" s="35">
        <f>VLOOKUP(A2215,'Medical Examinations'!$A$2:$M$2344,7,FALSE)</f>
        <v>1</v>
      </c>
      <c r="I2215" s="35" t="str">
        <f>VLOOKUP(A2215,'Medical Examinations'!A2213:M4555,8,FALSE)</f>
        <v>No</v>
      </c>
      <c r="J2215" s="35" t="str">
        <f>VLOOKUP(A2215,'Medical Examinations'!A2213:M4555,9,FALSE)</f>
        <v>NORMAL WEIGHT</v>
      </c>
      <c r="K2215" s="35" t="str">
        <f>VLOOKUP(A2215,'Medical Examinations'!A2213:M4555,10,FALSE)</f>
        <v>PREDIABETES</v>
      </c>
      <c r="L2215" s="47">
        <f>VLOOKUP(A2215,'Hospitalisation Details'!A1214:M3556,12,FALSE)</f>
        <v>37959</v>
      </c>
      <c r="M2215" s="34">
        <f>VLOOKUP(A101,'Hospitalisation Details'!A99:M2441,6,FALSE)</f>
        <v>40373.74</v>
      </c>
      <c r="N2215" s="35" t="str">
        <f>VLOOKUP(A205,'Hospitalisation Details'!A203:M2545,7,FALSE)</f>
        <v>tier - 1</v>
      </c>
      <c r="O2215" s="35" t="str">
        <f>VLOOKUP(A217,'Hospitalisation Details'!A215:M2557,8,FALSE)</f>
        <v>tier - 1</v>
      </c>
      <c r="P2215" s="35" t="str">
        <f>VLOOKUP(A19,'Hospitalisation Details'!A17:M2359,9,FALSE)</f>
        <v>R1011</v>
      </c>
      <c r="Q2215" s="35">
        <f ca="1">VLOOKUP(A2215,'Hospitalisation Details'!A1214:M3556,13,FALSE)</f>
        <v>21</v>
      </c>
      <c r="R2215" s="32"/>
    </row>
    <row r="2216" spans="1:18" ht="15.75" x14ac:dyDescent="0.25">
      <c r="A2216" s="42" t="s">
        <v>135</v>
      </c>
      <c r="B2216" s="35" t="str">
        <f>VLOOKUP(A2216,'Customer Names'!A2213:D4548,3,FALSE)</f>
        <v>Zablocki</v>
      </c>
      <c r="C2216" s="35">
        <f>VLOOKUP(A2216,'Medical Examinations'!A2214:M4556,2,FALSE)</f>
        <v>20.425000000000001</v>
      </c>
      <c r="D2216" s="35">
        <f>VLOOKUP(A2216,'Medical Examinations'!A2214:M4556,3,FALSE)</f>
        <v>5.53</v>
      </c>
      <c r="E2216" s="35" t="str">
        <f>VLOOKUP(A2216,'Medical Examinations'!A2214:M4556,4,FALSE)</f>
        <v>No</v>
      </c>
      <c r="F2216" s="35" t="str">
        <f>VLOOKUP(A2216,'Medical Examinations'!A2214:M4556,5,FALSE)</f>
        <v>No</v>
      </c>
      <c r="G2216" s="35" t="str">
        <f>VLOOKUP(A2216,'Medical Examinations'!A2214:M4556,6,FALSE)</f>
        <v>Yes</v>
      </c>
      <c r="H2216" s="35">
        <f>VLOOKUP(A2216,'Medical Examinations'!$A$2:$M$2344,7,FALSE)</f>
        <v>1</v>
      </c>
      <c r="I2216" s="35" t="str">
        <f>VLOOKUP(A2216,'Medical Examinations'!A2214:M4556,8,FALSE)</f>
        <v>No</v>
      </c>
      <c r="J2216" s="35" t="str">
        <f>VLOOKUP(A2216,'Medical Examinations'!A2214:M4556,9,FALSE)</f>
        <v>NORMAL WEIGHT</v>
      </c>
      <c r="K2216" s="35" t="str">
        <f>VLOOKUP(A2216,'Medical Examinations'!A2214:M4556,10,FALSE)</f>
        <v>NORMAL</v>
      </c>
      <c r="L2216" s="47">
        <f>VLOOKUP(A2216,'Hospitalisation Details'!A1215:M3557,12,FALSE)</f>
        <v>37873</v>
      </c>
      <c r="M2216" s="34">
        <f>VLOOKUP(A102,'Hospitalisation Details'!A100:M2442,6,FALSE)</f>
        <v>40309.93</v>
      </c>
      <c r="N2216" s="35" t="str">
        <f>VLOOKUP(A206,'Hospitalisation Details'!A204:M2546,7,FALSE)</f>
        <v>tier - 2</v>
      </c>
      <c r="O2216" s="35" t="str">
        <f>VLOOKUP(A218,'Hospitalisation Details'!A216:M2558,8,FALSE)</f>
        <v>tier - 3</v>
      </c>
      <c r="P2216" s="35" t="str">
        <f>VLOOKUP(A20,'Hospitalisation Details'!A18:M2360,9,FALSE)</f>
        <v>R1011</v>
      </c>
      <c r="Q2216" s="35">
        <f ca="1">VLOOKUP(A2216,'Hospitalisation Details'!A1215:M3557,13,FALSE)</f>
        <v>21</v>
      </c>
      <c r="R2216" s="32"/>
    </row>
    <row r="2217" spans="1:18" ht="15.75" x14ac:dyDescent="0.25">
      <c r="A2217" s="43" t="s">
        <v>134</v>
      </c>
      <c r="B2217" s="35" t="str">
        <f>VLOOKUP(A2217,'Customer Names'!A2214:D4549,3,FALSE)</f>
        <v>Van Meter</v>
      </c>
      <c r="C2217" s="35">
        <f>VLOOKUP(A2217,'Medical Examinations'!A2215:M4557,2,FALSE)</f>
        <v>31.35</v>
      </c>
      <c r="D2217" s="35">
        <f>VLOOKUP(A2217,'Medical Examinations'!A2215:M4557,3,FALSE)</f>
        <v>4.28</v>
      </c>
      <c r="E2217" s="35" t="str">
        <f>VLOOKUP(A2217,'Medical Examinations'!A2215:M4557,4,FALSE)</f>
        <v>No</v>
      </c>
      <c r="F2217" s="35" t="str">
        <f>VLOOKUP(A2217,'Medical Examinations'!A2215:M4557,5,FALSE)</f>
        <v>yes</v>
      </c>
      <c r="G2217" s="35" t="str">
        <f>VLOOKUP(A2217,'Medical Examinations'!A2215:M4557,6,FALSE)</f>
        <v>No</v>
      </c>
      <c r="H2217" s="35">
        <f>VLOOKUP(A2217,'Medical Examinations'!$A$2:$M$2344,7,FALSE)</f>
        <v>1</v>
      </c>
      <c r="I2217" s="35" t="str">
        <f>VLOOKUP(A2217,'Medical Examinations'!A2215:M4557,8,FALSE)</f>
        <v>No</v>
      </c>
      <c r="J2217" s="35" t="str">
        <f>VLOOKUP(A2217,'Medical Examinations'!A2215:M4557,9,FALSE)</f>
        <v>OBESITY</v>
      </c>
      <c r="K2217" s="35" t="str">
        <f>VLOOKUP(A2217,'Medical Examinations'!A2215:M4557,10,FALSE)</f>
        <v>NORMAL</v>
      </c>
      <c r="L2217" s="47">
        <f>VLOOKUP(A2217,'Hospitalisation Details'!A1216:M3558,12,FALSE)</f>
        <v>38193</v>
      </c>
      <c r="M2217" s="34">
        <f>VLOOKUP(A4,'Hospitalisation Details'!A2:M2344,6,FALSE)</f>
        <v>63770.43</v>
      </c>
      <c r="N2217" s="35" t="str">
        <f>VLOOKUP(A207,'Hospitalisation Details'!A205:M2547,7,FALSE)</f>
        <v>tier - 2</v>
      </c>
      <c r="O2217" s="35" t="str">
        <f>VLOOKUP(A219,'Hospitalisation Details'!A217:M2559,8,FALSE)</f>
        <v>tier - 2</v>
      </c>
      <c r="P2217" s="35" t="str">
        <f>VLOOKUP(A21,'Hospitalisation Details'!A19:M2361,9,FALSE)</f>
        <v>R1024</v>
      </c>
      <c r="Q2217" s="35">
        <f ca="1">VLOOKUP(A2217,'Hospitalisation Details'!A1216:M3558,13,FALSE)</f>
        <v>20</v>
      </c>
      <c r="R2217" s="32"/>
    </row>
    <row r="2218" spans="1:18" ht="15.75" x14ac:dyDescent="0.25">
      <c r="A2218" s="42" t="s">
        <v>133</v>
      </c>
      <c r="B2218" s="35" t="str">
        <f>VLOOKUP(A2218,'Customer Names'!A2215:D4550,3,FALSE)</f>
        <v>Babay</v>
      </c>
      <c r="C2218" s="35">
        <f>VLOOKUP(A2218,'Medical Examinations'!A2216:M4558,2,FALSE)</f>
        <v>31.13</v>
      </c>
      <c r="D2218" s="35">
        <f>VLOOKUP(A2218,'Medical Examinations'!A2216:M4558,3,FALSE)</f>
        <v>6.01</v>
      </c>
      <c r="E2218" s="35" t="str">
        <f>VLOOKUP(A2218,'Medical Examinations'!A2216:M4558,4,FALSE)</f>
        <v>No</v>
      </c>
      <c r="F2218" s="35" t="str">
        <f>VLOOKUP(A2218,'Medical Examinations'!A2216:M4558,5,FALSE)</f>
        <v>yes</v>
      </c>
      <c r="G2218" s="35" t="str">
        <f>VLOOKUP(A2218,'Medical Examinations'!A2216:M4558,6,FALSE)</f>
        <v>No</v>
      </c>
      <c r="H2218" s="35">
        <f>VLOOKUP(A2218,'Medical Examinations'!$A$2:$M$2344,7,FALSE)</f>
        <v>1</v>
      </c>
      <c r="I2218" s="35" t="str">
        <f>VLOOKUP(A2218,'Medical Examinations'!A2216:M4558,8,FALSE)</f>
        <v>No</v>
      </c>
      <c r="J2218" s="35" t="str">
        <f>VLOOKUP(A2218,'Medical Examinations'!A2216:M4558,9,FALSE)</f>
        <v>OBESITY</v>
      </c>
      <c r="K2218" s="35" t="str">
        <f>VLOOKUP(A2218,'Medical Examinations'!A2216:M4558,10,FALSE)</f>
        <v>PREDIABETES</v>
      </c>
      <c r="L2218" s="47">
        <f>VLOOKUP(A2218,'Hospitalisation Details'!A1217:M3559,12,FALSE)</f>
        <v>38220</v>
      </c>
      <c r="M2218" s="34">
        <f>VLOOKUP(A5,'Hospitalisation Details'!A3:M2345,6,FALSE)</f>
        <v>62592.87</v>
      </c>
      <c r="N2218" s="35" t="str">
        <f>VLOOKUP(A208,'Hospitalisation Details'!A206:M2548,7,FALSE)</f>
        <v>tier - 1</v>
      </c>
      <c r="O2218" s="35" t="str">
        <f>VLOOKUP(A220,'Hospitalisation Details'!A218:M2560,8,FALSE)</f>
        <v>tier - 2</v>
      </c>
      <c r="P2218" s="35" t="str">
        <f>VLOOKUP(A22,'Hospitalisation Details'!A20:M2362,9,FALSE)</f>
        <v>R1012</v>
      </c>
      <c r="Q2218" s="35">
        <f ca="1">VLOOKUP(A2218,'Hospitalisation Details'!A1217:M3559,13,FALSE)</f>
        <v>20</v>
      </c>
      <c r="R2218" s="32"/>
    </row>
    <row r="2219" spans="1:18" ht="15.75" x14ac:dyDescent="0.25">
      <c r="A2219" s="43" t="s">
        <v>132</v>
      </c>
      <c r="B2219" s="35" t="str">
        <f>VLOOKUP(A2219,'Customer Names'!A2216:D4551,3,FALSE)</f>
        <v>Taylor</v>
      </c>
      <c r="C2219" s="35">
        <f>VLOOKUP(A2219,'Medical Examinations'!A2217:M4559,2,FALSE)</f>
        <v>17.48</v>
      </c>
      <c r="D2219" s="35">
        <f>VLOOKUP(A2219,'Medical Examinations'!A2217:M4559,3,FALSE)</f>
        <v>4.59</v>
      </c>
      <c r="E2219" s="35" t="str">
        <f>VLOOKUP(A2219,'Medical Examinations'!A2217:M4559,4,FALSE)</f>
        <v>No</v>
      </c>
      <c r="F2219" s="35" t="str">
        <f>VLOOKUP(A2219,'Medical Examinations'!A2217:M4559,5,FALSE)</f>
        <v>No</v>
      </c>
      <c r="G2219" s="35" t="str">
        <f>VLOOKUP(A2219,'Medical Examinations'!A2217:M4559,6,FALSE)</f>
        <v>Yes</v>
      </c>
      <c r="H2219" s="35">
        <f>VLOOKUP(A2219,'Medical Examinations'!$A$2:$M$2344,7,FALSE)</f>
        <v>1</v>
      </c>
      <c r="I2219" s="35" t="str">
        <f>VLOOKUP(A2219,'Medical Examinations'!A2217:M4559,8,FALSE)</f>
        <v>No</v>
      </c>
      <c r="J2219" s="35" t="str">
        <f>VLOOKUP(A2219,'Medical Examinations'!A2217:M4559,9,FALSE)</f>
        <v>UNDERWEIGHT</v>
      </c>
      <c r="K2219" s="35" t="str">
        <f>VLOOKUP(A2219,'Medical Examinations'!A2217:M4559,10,FALSE)</f>
        <v>NORMAL</v>
      </c>
      <c r="L2219" s="47">
        <f>VLOOKUP(A2219,'Hospitalisation Details'!A1218:M3560,12,FALSE)</f>
        <v>37878</v>
      </c>
      <c r="M2219" s="34">
        <f>VLOOKUP(A6,'Hospitalisation Details'!A4:M2346,6,FALSE)</f>
        <v>60021.4</v>
      </c>
      <c r="N2219" s="35" t="str">
        <f>VLOOKUP(A209,'Hospitalisation Details'!A207:M2549,7,FALSE)</f>
        <v>tier - 2</v>
      </c>
      <c r="O2219" s="35" t="str">
        <f>VLOOKUP(A221,'Hospitalisation Details'!A219:M2561,8,FALSE)</f>
        <v>tier - 3</v>
      </c>
      <c r="P2219" s="35" t="str">
        <f>VLOOKUP(A23,'Hospitalisation Details'!A21:M2363,9,FALSE)</f>
        <v>R1013</v>
      </c>
      <c r="Q2219" s="35">
        <f ca="1">VLOOKUP(A2219,'Hospitalisation Details'!A1218:M3560,13,FALSE)</f>
        <v>21</v>
      </c>
      <c r="R2219" s="32"/>
    </row>
    <row r="2220" spans="1:18" ht="15.75" x14ac:dyDescent="0.25">
      <c r="A2220" s="42" t="s">
        <v>131</v>
      </c>
      <c r="B2220" s="35" t="str">
        <f>VLOOKUP(A2220,'Customer Names'!A2217:D4552,3,FALSE)</f>
        <v>Smith</v>
      </c>
      <c r="C2220" s="35">
        <f>VLOOKUP(A2220,'Medical Examinations'!A2218:M4560,2,FALSE)</f>
        <v>22.57</v>
      </c>
      <c r="D2220" s="35">
        <f>VLOOKUP(A2220,'Medical Examinations'!A2218:M4560,3,FALSE)</f>
        <v>5.8</v>
      </c>
      <c r="E2220" s="35" t="str">
        <f>VLOOKUP(A2220,'Medical Examinations'!A2218:M4560,4,FALSE)</f>
        <v>yes</v>
      </c>
      <c r="F2220" s="35" t="str">
        <f>VLOOKUP(A2220,'Medical Examinations'!A2218:M4560,5,FALSE)</f>
        <v>No</v>
      </c>
      <c r="G2220" s="35" t="str">
        <f>VLOOKUP(A2220,'Medical Examinations'!A2218:M4560,6,FALSE)</f>
        <v>No</v>
      </c>
      <c r="H2220" s="35">
        <f>VLOOKUP(A2220,'Medical Examinations'!$A$2:$M$2344,7,FALSE)</f>
        <v>1</v>
      </c>
      <c r="I2220" s="35" t="str">
        <f>VLOOKUP(A2220,'Medical Examinations'!A2218:M4560,8,FALSE)</f>
        <v>No</v>
      </c>
      <c r="J2220" s="35" t="str">
        <f>VLOOKUP(A2220,'Medical Examinations'!A2218:M4560,9,FALSE)</f>
        <v>NORMAL WEIGHT</v>
      </c>
      <c r="K2220" s="35" t="str">
        <f>VLOOKUP(A2220,'Medical Examinations'!A2218:M4560,10,FALSE)</f>
        <v>PREDIABETES</v>
      </c>
      <c r="L2220" s="47">
        <f>VLOOKUP(A2220,'Hospitalisation Details'!A1219:M3561,12,FALSE)</f>
        <v>34916</v>
      </c>
      <c r="M2220" s="34">
        <f>VLOOKUP(A7,'Hospitalisation Details'!A5:M2347,6,FALSE)</f>
        <v>58571.07</v>
      </c>
      <c r="N2220" s="35" t="str">
        <f>VLOOKUP(A210,'Hospitalisation Details'!A208:M2550,7,FALSE)</f>
        <v>tier - 2</v>
      </c>
      <c r="O2220" s="35" t="str">
        <f>VLOOKUP(A222,'Hospitalisation Details'!A220:M2562,8,FALSE)</f>
        <v>tier - 1</v>
      </c>
      <c r="P2220" s="35" t="str">
        <f>VLOOKUP(A24,'Hospitalisation Details'!A22:M2364,9,FALSE)</f>
        <v>R1011</v>
      </c>
      <c r="Q2220" s="35">
        <f ca="1">VLOOKUP(A2220,'Hospitalisation Details'!A1219:M3561,13,FALSE)</f>
        <v>29</v>
      </c>
      <c r="R2220" s="32"/>
    </row>
    <row r="2221" spans="1:18" ht="15.75" x14ac:dyDescent="0.25">
      <c r="A2221" s="43" t="s">
        <v>130</v>
      </c>
      <c r="B2221" s="35" t="str">
        <f>VLOOKUP(A2221,'Customer Names'!A2218:D4553,3,FALSE)</f>
        <v>Moody</v>
      </c>
      <c r="C2221" s="35">
        <f>VLOOKUP(A2221,'Medical Examinations'!A2219:M4561,2,FALSE)</f>
        <v>26.73</v>
      </c>
      <c r="D2221" s="35">
        <f>VLOOKUP(A2221,'Medical Examinations'!A2219:M4561,3,FALSE)</f>
        <v>5.08</v>
      </c>
      <c r="E2221" s="35" t="str">
        <f>VLOOKUP(A2221,'Medical Examinations'!A2219:M4561,4,FALSE)</f>
        <v>No</v>
      </c>
      <c r="F2221" s="35" t="str">
        <f>VLOOKUP(A2221,'Medical Examinations'!A2219:M4561,5,FALSE)</f>
        <v>yes</v>
      </c>
      <c r="G2221" s="35" t="str">
        <f>VLOOKUP(A2221,'Medical Examinations'!A2219:M4561,6,FALSE)</f>
        <v>No</v>
      </c>
      <c r="H2221" s="35">
        <f>VLOOKUP(A2221,'Medical Examinations'!$A$2:$M$2344,7,FALSE)</f>
        <v>1</v>
      </c>
      <c r="I2221" s="35" t="str">
        <f>VLOOKUP(A2221,'Medical Examinations'!A2219:M4561,8,FALSE)</f>
        <v>No</v>
      </c>
      <c r="J2221" s="35" t="str">
        <f>VLOOKUP(A2221,'Medical Examinations'!A2219:M4561,9,FALSE)</f>
        <v>OVERWEIGHT</v>
      </c>
      <c r="K2221" s="35" t="str">
        <f>VLOOKUP(A2221,'Medical Examinations'!A2219:M4561,10,FALSE)</f>
        <v>NORMAL</v>
      </c>
      <c r="L2221" s="47">
        <f>VLOOKUP(A2221,'Hospitalisation Details'!A1220:M3562,12,FALSE)</f>
        <v>38190</v>
      </c>
      <c r="M2221" s="34">
        <f>VLOOKUP(A8,'Hospitalisation Details'!A6:M2348,6,FALSE)</f>
        <v>55135.4</v>
      </c>
      <c r="N2221" s="35" t="str">
        <f>VLOOKUP(A211,'Hospitalisation Details'!A209:M2551,7,FALSE)</f>
        <v>tier - 2</v>
      </c>
      <c r="O2221" s="35" t="str">
        <f>VLOOKUP(A223,'Hospitalisation Details'!A221:M2563,8,FALSE)</f>
        <v>tier - 2</v>
      </c>
      <c r="P2221" s="35" t="str">
        <f>VLOOKUP(A25,'Hospitalisation Details'!A23:M2365,9,FALSE)</f>
        <v>R1011</v>
      </c>
      <c r="Q2221" s="35">
        <f ca="1">VLOOKUP(A2221,'Hospitalisation Details'!A1220:M3562,13,FALSE)</f>
        <v>20</v>
      </c>
      <c r="R2221" s="32"/>
    </row>
    <row r="2222" spans="1:18" ht="15.75" x14ac:dyDescent="0.25">
      <c r="A2222" s="42" t="s">
        <v>129</v>
      </c>
      <c r="B2222" s="35" t="str">
        <f>VLOOKUP(A2222,'Customer Names'!A2219:D4554,3,FALSE)</f>
        <v>Swierzbinski</v>
      </c>
      <c r="C2222" s="35">
        <f>VLOOKUP(A2222,'Medical Examinations'!A2220:M4562,2,FALSE)</f>
        <v>20.79</v>
      </c>
      <c r="D2222" s="35">
        <f>VLOOKUP(A2222,'Medical Examinations'!A2220:M4562,3,FALSE)</f>
        <v>5.84</v>
      </c>
      <c r="E2222" s="35" t="str">
        <f>VLOOKUP(A2222,'Medical Examinations'!A2220:M4562,4,FALSE)</f>
        <v>No</v>
      </c>
      <c r="F2222" s="35" t="str">
        <f>VLOOKUP(A2222,'Medical Examinations'!A2220:M4562,5,FALSE)</f>
        <v>yes</v>
      </c>
      <c r="G2222" s="35" t="str">
        <f>VLOOKUP(A2222,'Medical Examinations'!A2220:M4562,6,FALSE)</f>
        <v>No</v>
      </c>
      <c r="H2222" s="35">
        <f>VLOOKUP(A2222,'Medical Examinations'!$A$2:$M$2344,7,FALSE)</f>
        <v>1</v>
      </c>
      <c r="I2222" s="35" t="str">
        <f>VLOOKUP(A2222,'Medical Examinations'!A2220:M4562,8,FALSE)</f>
        <v>No</v>
      </c>
      <c r="J2222" s="35" t="str">
        <f>VLOOKUP(A2222,'Medical Examinations'!A2220:M4562,9,FALSE)</f>
        <v>NORMAL WEIGHT</v>
      </c>
      <c r="K2222" s="35" t="str">
        <f>VLOOKUP(A2222,'Medical Examinations'!A2220:M4562,10,FALSE)</f>
        <v>PREDIABETES</v>
      </c>
      <c r="L2222" s="47">
        <f>VLOOKUP(A2222,'Hospitalisation Details'!A1221:M3563,12,FALSE)</f>
        <v>38310</v>
      </c>
      <c r="M2222" s="34">
        <f>VLOOKUP(A9,'Hospitalisation Details'!A7:M2349,6,FALSE)</f>
        <v>52590.83</v>
      </c>
      <c r="N2222" s="35" t="str">
        <f>VLOOKUP(A212,'Hospitalisation Details'!A210:M2552,7,FALSE)</f>
        <v>tier - 2</v>
      </c>
      <c r="O2222" s="35" t="str">
        <f>VLOOKUP(A224,'Hospitalisation Details'!A222:M2564,8,FALSE)</f>
        <v>tier - 2</v>
      </c>
      <c r="P2222" s="35" t="str">
        <f>VLOOKUP(A26,'Hospitalisation Details'!A24:M2366,9,FALSE)</f>
        <v>R1011</v>
      </c>
      <c r="Q2222" s="35">
        <f ca="1">VLOOKUP(A2222,'Hospitalisation Details'!A1221:M3563,13,FALSE)</f>
        <v>20</v>
      </c>
      <c r="R2222" s="32"/>
    </row>
    <row r="2223" spans="1:18" ht="15.75" x14ac:dyDescent="0.25">
      <c r="A2223" s="43" t="s">
        <v>128</v>
      </c>
      <c r="B2223" s="35" t="str">
        <f>VLOOKUP(A2223,'Customer Names'!A2220:D4555,3,FALSE)</f>
        <v>Schwartz</v>
      </c>
      <c r="C2223" s="35">
        <f>VLOOKUP(A2223,'Medical Examinations'!A2221:M4563,2,FALSE)</f>
        <v>20.149999999999999</v>
      </c>
      <c r="D2223" s="35">
        <f>VLOOKUP(A2223,'Medical Examinations'!A2221:M4563,3,FALSE)</f>
        <v>4.1500000000000004</v>
      </c>
      <c r="E2223" s="35" t="str">
        <f>VLOOKUP(A2223,'Medical Examinations'!A2221:M4563,4,FALSE)</f>
        <v>No</v>
      </c>
      <c r="F2223" s="35" t="str">
        <f>VLOOKUP(A2223,'Medical Examinations'!A2221:M4563,5,FALSE)</f>
        <v>No</v>
      </c>
      <c r="G2223" s="35" t="str">
        <f>VLOOKUP(A2223,'Medical Examinations'!A2221:M4563,6,FALSE)</f>
        <v>No</v>
      </c>
      <c r="H2223" s="35">
        <f>VLOOKUP(A2223,'Medical Examinations'!$A$2:$M$2344,7,FALSE)</f>
        <v>1</v>
      </c>
      <c r="I2223" s="35" t="str">
        <f>VLOOKUP(A2223,'Medical Examinations'!A2221:M4563,8,FALSE)</f>
        <v>No</v>
      </c>
      <c r="J2223" s="35" t="str">
        <f>VLOOKUP(A2223,'Medical Examinations'!A2221:M4563,9,FALSE)</f>
        <v>NORMAL WEIGHT</v>
      </c>
      <c r="K2223" s="35" t="str">
        <f>VLOOKUP(A2223,'Medical Examinations'!A2221:M4563,10,FALSE)</f>
        <v>NORMAL</v>
      </c>
      <c r="L2223" s="47">
        <f>VLOOKUP(A2223,'Hospitalisation Details'!A1222:M3564,12,FALSE)</f>
        <v>33869</v>
      </c>
      <c r="M2223" s="34">
        <f>VLOOKUP(A10,'Hospitalisation Details'!A8:M2350,6,FALSE)</f>
        <v>51194.559999999998</v>
      </c>
      <c r="N2223" s="35" t="str">
        <f>VLOOKUP(A213,'Hospitalisation Details'!A211:M2553,7,FALSE)</f>
        <v>tier - 2</v>
      </c>
      <c r="O2223" s="35" t="str">
        <f>VLOOKUP(A225,'Hospitalisation Details'!A223:M2565,8,FALSE)</f>
        <v>tier - 1</v>
      </c>
      <c r="P2223" s="35" t="str">
        <f>VLOOKUP(A27,'Hospitalisation Details'!A25:M2367,9,FALSE)</f>
        <v>R1013</v>
      </c>
      <c r="Q2223" s="35">
        <f ca="1">VLOOKUP(A2223,'Hospitalisation Details'!A1222:M3564,13,FALSE)</f>
        <v>32</v>
      </c>
      <c r="R2223" s="32"/>
    </row>
    <row r="2224" spans="1:18" ht="15.75" x14ac:dyDescent="0.25">
      <c r="A2224" s="42" t="s">
        <v>127</v>
      </c>
      <c r="B2224" s="35" t="str">
        <f>VLOOKUP(A2224,'Customer Names'!A2221:D4556,3,FALSE)</f>
        <v>Sanseverino</v>
      </c>
      <c r="C2224" s="35">
        <f>VLOOKUP(A2224,'Medical Examinations'!A2222:M4564,2,FALSE)</f>
        <v>36.85</v>
      </c>
      <c r="D2224" s="35">
        <f>VLOOKUP(A2224,'Medical Examinations'!A2222:M4564,3,FALSE)</f>
        <v>4.3600000000000003</v>
      </c>
      <c r="E2224" s="35" t="str">
        <f>VLOOKUP(A2224,'Medical Examinations'!A2222:M4564,4,FALSE)</f>
        <v>yes</v>
      </c>
      <c r="F2224" s="35" t="str">
        <f>VLOOKUP(A2224,'Medical Examinations'!A2222:M4564,5,FALSE)</f>
        <v>No</v>
      </c>
      <c r="G2224" s="35" t="str">
        <f>VLOOKUP(A2224,'Medical Examinations'!A2222:M4564,6,FALSE)</f>
        <v>No</v>
      </c>
      <c r="H2224" s="35">
        <f>VLOOKUP(A2224,'Medical Examinations'!$A$2:$M$2344,7,FALSE)</f>
        <v>0</v>
      </c>
      <c r="I2224" s="35" t="str">
        <f>VLOOKUP(A2224,'Medical Examinations'!A2222:M4564,8,FALSE)</f>
        <v>No</v>
      </c>
      <c r="J2224" s="35" t="str">
        <f>VLOOKUP(A2224,'Medical Examinations'!A2222:M4564,9,FALSE)</f>
        <v>OBESITY</v>
      </c>
      <c r="K2224" s="35" t="str">
        <f>VLOOKUP(A2224,'Medical Examinations'!A2222:M4564,10,FALSE)</f>
        <v>NORMAL</v>
      </c>
      <c r="L2224" s="47">
        <f>VLOOKUP(A2224,'Hospitalisation Details'!A1223:M3565,12,FALSE)</f>
        <v>37230</v>
      </c>
      <c r="M2224" s="34">
        <f>VLOOKUP(A11,'Hospitalisation Details'!A9:M2351,6,FALSE)</f>
        <v>49577.66</v>
      </c>
      <c r="N2224" s="35" t="str">
        <f>VLOOKUP(A214,'Hospitalisation Details'!A212:M2554,7,FALSE)</f>
        <v>tier - 2</v>
      </c>
      <c r="O2224" s="35" t="str">
        <f>VLOOKUP(A226,'Hospitalisation Details'!A224:M2566,8,FALSE)</f>
        <v>tier - 1</v>
      </c>
      <c r="P2224" s="35" t="str">
        <f>VLOOKUP(A28,'Hospitalisation Details'!A26:M2368,9,FALSE)</f>
        <v>R1013</v>
      </c>
      <c r="Q2224" s="35">
        <f ca="1">VLOOKUP(A2224,'Hospitalisation Details'!A1223:M3565,13,FALSE)</f>
        <v>23</v>
      </c>
      <c r="R2224" s="32"/>
    </row>
    <row r="2225" spans="1:18" ht="15.75" x14ac:dyDescent="0.25">
      <c r="A2225" s="43" t="s">
        <v>126</v>
      </c>
      <c r="B2225" s="35" t="str">
        <f>VLOOKUP(A2225,'Customer Names'!A2222:D4557,3,FALSE)</f>
        <v>Lawder</v>
      </c>
      <c r="C2225" s="35">
        <f>VLOOKUP(A2225,'Medical Examinations'!A2223:M4565,2,FALSE)</f>
        <v>35.53</v>
      </c>
      <c r="D2225" s="35">
        <f>VLOOKUP(A2225,'Medical Examinations'!A2223:M4565,3,FALSE)</f>
        <v>4.55</v>
      </c>
      <c r="E2225" s="35" t="str">
        <f>VLOOKUP(A2225,'Medical Examinations'!A2223:M4565,4,FALSE)</f>
        <v>yes</v>
      </c>
      <c r="F2225" s="35" t="str">
        <f>VLOOKUP(A2225,'Medical Examinations'!A2223:M4565,5,FALSE)</f>
        <v>No</v>
      </c>
      <c r="G2225" s="35" t="str">
        <f>VLOOKUP(A2225,'Medical Examinations'!A2223:M4565,6,FALSE)</f>
        <v>No</v>
      </c>
      <c r="H2225" s="35">
        <f>VLOOKUP(A2225,'Medical Examinations'!$A$2:$M$2344,7,FALSE)</f>
        <v>0</v>
      </c>
      <c r="I2225" s="35" t="str">
        <f>VLOOKUP(A2225,'Medical Examinations'!A2223:M4565,8,FALSE)</f>
        <v>No</v>
      </c>
      <c r="J2225" s="35" t="str">
        <f>VLOOKUP(A2225,'Medical Examinations'!A2223:M4565,9,FALSE)</f>
        <v>OBESITY</v>
      </c>
      <c r="K2225" s="35" t="str">
        <f>VLOOKUP(A2225,'Medical Examinations'!A2223:M4565,10,FALSE)</f>
        <v>NORMAL</v>
      </c>
      <c r="L2225" s="47">
        <f>VLOOKUP(A2225,'Hospitalisation Details'!A1224:M3566,12,FALSE)</f>
        <v>37044</v>
      </c>
      <c r="M2225" s="34">
        <f>VLOOKUP(A12,'Hospitalisation Details'!A10:M2352,6,FALSE)</f>
        <v>48970.25</v>
      </c>
      <c r="N2225" s="35" t="str">
        <f>VLOOKUP(A215,'Hospitalisation Details'!A213:M2555,7,FALSE)</f>
        <v>tier - 1</v>
      </c>
      <c r="O2225" s="35" t="str">
        <f>VLOOKUP(A227,'Hospitalisation Details'!A225:M2567,8,FALSE)</f>
        <v>tier - 1</v>
      </c>
      <c r="P2225" s="35" t="str">
        <f>VLOOKUP(A29,'Hospitalisation Details'!A27:M2369,9,FALSE)</f>
        <v>R1013</v>
      </c>
      <c r="Q2225" s="35">
        <f ca="1">VLOOKUP(A2225,'Hospitalisation Details'!A1224:M3566,13,FALSE)</f>
        <v>23</v>
      </c>
      <c r="R2225" s="32"/>
    </row>
    <row r="2226" spans="1:18" ht="15.75" x14ac:dyDescent="0.25">
      <c r="A2226" s="42" t="s">
        <v>125</v>
      </c>
      <c r="B2226" s="35" t="str">
        <f>VLOOKUP(A2226,'Customer Names'!A2223:D4558,3,FALSE)</f>
        <v>Young</v>
      </c>
      <c r="C2226" s="35">
        <f>VLOOKUP(A2226,'Medical Examinations'!A2224:M4566,2,FALSE)</f>
        <v>31.1</v>
      </c>
      <c r="D2226" s="35">
        <f>VLOOKUP(A2226,'Medical Examinations'!A2224:M4566,3,FALSE)</f>
        <v>4.37</v>
      </c>
      <c r="E2226" s="35" t="str">
        <f>VLOOKUP(A2226,'Medical Examinations'!A2224:M4566,4,FALSE)</f>
        <v>yes</v>
      </c>
      <c r="F2226" s="35" t="str">
        <f>VLOOKUP(A2226,'Medical Examinations'!A2224:M4566,5,FALSE)</f>
        <v>No</v>
      </c>
      <c r="G2226" s="35" t="str">
        <f>VLOOKUP(A2226,'Medical Examinations'!A2224:M4566,6,FALSE)</f>
        <v>No</v>
      </c>
      <c r="H2226" s="35">
        <f>VLOOKUP(A2226,'Medical Examinations'!$A$2:$M$2344,7,FALSE)</f>
        <v>0</v>
      </c>
      <c r="I2226" s="35" t="str">
        <f>VLOOKUP(A2226,'Medical Examinations'!A2224:M4566,8,FALSE)</f>
        <v>No</v>
      </c>
      <c r="J2226" s="35" t="str">
        <f>VLOOKUP(A2226,'Medical Examinations'!A2224:M4566,9,FALSE)</f>
        <v>OBESITY</v>
      </c>
      <c r="K2226" s="35" t="str">
        <f>VLOOKUP(A2226,'Medical Examinations'!A2224:M4566,10,FALSE)</f>
        <v>NORMAL</v>
      </c>
      <c r="L2226" s="47">
        <f>VLOOKUP(A2226,'Hospitalisation Details'!A1225:M3567,12,FALSE)</f>
        <v>37079</v>
      </c>
      <c r="M2226" s="34">
        <f>VLOOKUP(A4,'Hospitalisation Details'!A2:M2344,6,FALSE)</f>
        <v>63770.43</v>
      </c>
      <c r="N2226" s="35" t="str">
        <f>VLOOKUP(A216,'Hospitalisation Details'!A214:M2556,7,FALSE)</f>
        <v>tier - 2</v>
      </c>
      <c r="O2226" s="35" t="str">
        <f>VLOOKUP(A228,'Hospitalisation Details'!A226:M2568,8,FALSE)</f>
        <v>tier - 3</v>
      </c>
      <c r="P2226" s="35" t="str">
        <f>VLOOKUP(A30,'Hospitalisation Details'!A28:M2370,9,FALSE)</f>
        <v>R1012</v>
      </c>
      <c r="Q2226" s="35">
        <f ca="1">VLOOKUP(A2226,'Hospitalisation Details'!A1225:M3567,13,FALSE)</f>
        <v>23</v>
      </c>
      <c r="R2226" s="32"/>
    </row>
    <row r="2227" spans="1:18" ht="15.75" x14ac:dyDescent="0.25">
      <c r="A2227" s="43" t="s">
        <v>124</v>
      </c>
      <c r="B2227" s="35" t="str">
        <f>VLOOKUP(A2227,'Customer Names'!A2224:D4559,3,FALSE)</f>
        <v>Hoerner</v>
      </c>
      <c r="C2227" s="35">
        <f>VLOOKUP(A2227,'Medical Examinations'!A2225:M4567,2,FALSE)</f>
        <v>23.21</v>
      </c>
      <c r="D2227" s="35">
        <f>VLOOKUP(A2227,'Medical Examinations'!A2225:M4567,3,FALSE)</f>
        <v>5.24</v>
      </c>
      <c r="E2227" s="35" t="str">
        <f>VLOOKUP(A2227,'Medical Examinations'!A2225:M4567,4,FALSE)</f>
        <v>yes</v>
      </c>
      <c r="F2227" s="35" t="str">
        <f>VLOOKUP(A2227,'Medical Examinations'!A2225:M4567,5,FALSE)</f>
        <v>No</v>
      </c>
      <c r="G2227" s="35" t="str">
        <f>VLOOKUP(A2227,'Medical Examinations'!A2225:M4567,6,FALSE)</f>
        <v>No</v>
      </c>
      <c r="H2227" s="35">
        <f>VLOOKUP(A2227,'Medical Examinations'!$A$2:$M$2344,7,FALSE)</f>
        <v>0</v>
      </c>
      <c r="I2227" s="35" t="str">
        <f>VLOOKUP(A2227,'Medical Examinations'!A2225:M4567,8,FALSE)</f>
        <v>No</v>
      </c>
      <c r="J2227" s="35" t="str">
        <f>VLOOKUP(A2227,'Medical Examinations'!A2225:M4567,9,FALSE)</f>
        <v>NORMAL WEIGHT</v>
      </c>
      <c r="K2227" s="35" t="str">
        <f>VLOOKUP(A2227,'Medical Examinations'!A2225:M4567,10,FALSE)</f>
        <v>NORMAL</v>
      </c>
      <c r="L2227" s="47">
        <f>VLOOKUP(A2227,'Hospitalisation Details'!A1226:M3568,12,FALSE)</f>
        <v>37128</v>
      </c>
      <c r="M2227" s="34">
        <f>VLOOKUP(A113,'Hospitalisation Details'!A111:M2453,6,FALSE)</f>
        <v>39963.120000000003</v>
      </c>
      <c r="N2227" s="35" t="str">
        <f>VLOOKUP(A217,'Hospitalisation Details'!A215:M2557,7,FALSE)</f>
        <v>tier - 1</v>
      </c>
      <c r="O2227" s="35" t="str">
        <f>VLOOKUP(A229,'Hospitalisation Details'!A227:M2569,8,FALSE)</f>
        <v>tier - 2</v>
      </c>
      <c r="P2227" s="35" t="str">
        <f>VLOOKUP(A31,'Hospitalisation Details'!A29:M2371,9,FALSE)</f>
        <v>R1012</v>
      </c>
      <c r="Q2227" s="35">
        <f ca="1">VLOOKUP(A2227,'Hospitalisation Details'!A1226:M3568,13,FALSE)</f>
        <v>23</v>
      </c>
      <c r="R2227" s="32"/>
    </row>
    <row r="2228" spans="1:18" ht="15.75" x14ac:dyDescent="0.25">
      <c r="A2228" s="42" t="s">
        <v>123</v>
      </c>
      <c r="B2228" s="35" t="str">
        <f>VLOOKUP(A2228,'Customer Names'!A2225:D4560,3,FALSE)</f>
        <v>Benson</v>
      </c>
      <c r="C2228" s="35">
        <f>VLOOKUP(A2228,'Medical Examinations'!A2226:M4568,2,FALSE)</f>
        <v>18.36</v>
      </c>
      <c r="D2228" s="35">
        <f>VLOOKUP(A2228,'Medical Examinations'!A2226:M4568,3,FALSE)</f>
        <v>5.96</v>
      </c>
      <c r="E2228" s="35" t="str">
        <f>VLOOKUP(A2228,'Medical Examinations'!A2226:M4568,4,FALSE)</f>
        <v>No</v>
      </c>
      <c r="F2228" s="35" t="str">
        <f>VLOOKUP(A2228,'Medical Examinations'!A2226:M4568,5,FALSE)</f>
        <v>No</v>
      </c>
      <c r="G2228" s="35" t="str">
        <f>VLOOKUP(A2228,'Medical Examinations'!A2226:M4568,6,FALSE)</f>
        <v>No</v>
      </c>
      <c r="H2228" s="35">
        <f>VLOOKUP(A2228,'Medical Examinations'!$A$2:$M$2344,7,FALSE)</f>
        <v>1</v>
      </c>
      <c r="I2228" s="35" t="str">
        <f>VLOOKUP(A2228,'Medical Examinations'!A2226:M4568,8,FALSE)</f>
        <v>No</v>
      </c>
      <c r="J2228" s="35" t="str">
        <f>VLOOKUP(A2228,'Medical Examinations'!A2226:M4568,9,FALSE)</f>
        <v>UNDERWEIGHT</v>
      </c>
      <c r="K2228" s="35" t="str">
        <f>VLOOKUP(A2228,'Medical Examinations'!A2226:M4568,10,FALSE)</f>
        <v>PREDIABETES</v>
      </c>
      <c r="L2228" s="47">
        <f>VLOOKUP(A2228,'Hospitalisation Details'!A1227:M3569,12,FALSE)</f>
        <v>35965</v>
      </c>
      <c r="M2228" s="34">
        <f>VLOOKUP(A114,'Hospitalisation Details'!A112:M2454,6,FALSE)</f>
        <v>39871.699999999997</v>
      </c>
      <c r="N2228" s="35" t="str">
        <f>VLOOKUP(A218,'Hospitalisation Details'!A216:M2558,7,FALSE)</f>
        <v>tier - 2</v>
      </c>
      <c r="O2228" s="35" t="str">
        <f>VLOOKUP(A230,'Hospitalisation Details'!A228:M2570,8,FALSE)</f>
        <v>tier - 1</v>
      </c>
      <c r="P2228" s="35" t="str">
        <f>VLOOKUP(A32,'Hospitalisation Details'!A30:M2372,9,FALSE)</f>
        <v>R1013</v>
      </c>
      <c r="Q2228" s="35">
        <f ca="1">VLOOKUP(A2228,'Hospitalisation Details'!A1227:M3569,13,FALSE)</f>
        <v>26</v>
      </c>
      <c r="R2228" s="32"/>
    </row>
    <row r="2229" spans="1:18" ht="15.75" x14ac:dyDescent="0.25">
      <c r="A2229" s="43" t="s">
        <v>122</v>
      </c>
      <c r="B2229" s="35" t="str">
        <f>VLOOKUP(A2229,'Customer Names'!A2226:D4561,3,FALSE)</f>
        <v>Horton</v>
      </c>
      <c r="C2229" s="35">
        <f>VLOOKUP(A2229,'Medical Examinations'!A2227:M4569,2,FALSE)</f>
        <v>15.92</v>
      </c>
      <c r="D2229" s="35">
        <f>VLOOKUP(A2229,'Medical Examinations'!A2227:M4569,3,FALSE)</f>
        <v>4.76</v>
      </c>
      <c r="E2229" s="35" t="str">
        <f>VLOOKUP(A2229,'Medical Examinations'!A2227:M4569,4,FALSE)</f>
        <v>yes</v>
      </c>
      <c r="F2229" s="35" t="str">
        <f>VLOOKUP(A2229,'Medical Examinations'!A2227:M4569,5,FALSE)</f>
        <v>No</v>
      </c>
      <c r="G2229" s="35" t="str">
        <f>VLOOKUP(A2229,'Medical Examinations'!A2227:M4569,6,FALSE)</f>
        <v>No</v>
      </c>
      <c r="H2229" s="35">
        <f>VLOOKUP(A2229,'Medical Examinations'!$A$2:$M$2344,7,FALSE)</f>
        <v>1</v>
      </c>
      <c r="I2229" s="35" t="str">
        <f>VLOOKUP(A2229,'Medical Examinations'!A2227:M4569,8,FALSE)</f>
        <v>No</v>
      </c>
      <c r="J2229" s="35" t="str">
        <f>VLOOKUP(A2229,'Medical Examinations'!A2227:M4569,9,FALSE)</f>
        <v>UNDERWEIGHT</v>
      </c>
      <c r="K2229" s="35" t="str">
        <f>VLOOKUP(A2229,'Medical Examinations'!A2227:M4569,10,FALSE)</f>
        <v>NORMAL</v>
      </c>
      <c r="L2229" s="47">
        <f>VLOOKUP(A2229,'Hospitalisation Details'!A1228:M3570,12,FALSE)</f>
        <v>34979</v>
      </c>
      <c r="M2229" s="34">
        <f>VLOOKUP(A115,'Hospitalisation Details'!A113:M2455,6,FALSE)</f>
        <v>39865.699999999997</v>
      </c>
      <c r="N2229" s="35" t="str">
        <f>VLOOKUP(A219,'Hospitalisation Details'!A217:M2559,7,FALSE)</f>
        <v>tier - 2</v>
      </c>
      <c r="O2229" s="35" t="str">
        <f>VLOOKUP(A231,'Hospitalisation Details'!A229:M2571,8,FALSE)</f>
        <v>tier - 2</v>
      </c>
      <c r="P2229" s="35" t="str">
        <f>VLOOKUP(A33,'Hospitalisation Details'!A31:M2373,9,FALSE)</f>
        <v>R1024</v>
      </c>
      <c r="Q2229" s="35">
        <f ca="1">VLOOKUP(A2229,'Hospitalisation Details'!A1228:M3570,13,FALSE)</f>
        <v>29</v>
      </c>
      <c r="R2229" s="32"/>
    </row>
    <row r="2230" spans="1:18" ht="15.75" x14ac:dyDescent="0.25">
      <c r="A2230" s="42" t="s">
        <v>121</v>
      </c>
      <c r="B2230" s="35" t="str">
        <f>VLOOKUP(A2230,'Customer Names'!A2227:D4562,3,FALSE)</f>
        <v>McGraw</v>
      </c>
      <c r="C2230" s="35">
        <f>VLOOKUP(A2230,'Medical Examinations'!A2228:M4570,2,FALSE)</f>
        <v>15.17</v>
      </c>
      <c r="D2230" s="35">
        <f>VLOOKUP(A2230,'Medical Examinations'!A2228:M4570,3,FALSE)</f>
        <v>4.3</v>
      </c>
      <c r="E2230" s="35" t="str">
        <f>VLOOKUP(A2230,'Medical Examinations'!A2228:M4570,4,FALSE)</f>
        <v>yes</v>
      </c>
      <c r="F2230" s="35" t="str">
        <f>VLOOKUP(A2230,'Medical Examinations'!A2228:M4570,5,FALSE)</f>
        <v>No</v>
      </c>
      <c r="G2230" s="35" t="str">
        <f>VLOOKUP(A2230,'Medical Examinations'!A2228:M4570,6,FALSE)</f>
        <v>Yes</v>
      </c>
      <c r="H2230" s="35">
        <f>VLOOKUP(A2230,'Medical Examinations'!$A$2:$M$2344,7,FALSE)</f>
        <v>1</v>
      </c>
      <c r="I2230" s="35" t="str">
        <f>VLOOKUP(A2230,'Medical Examinations'!A2228:M4570,8,FALSE)</f>
        <v>No</v>
      </c>
      <c r="J2230" s="35" t="str">
        <f>VLOOKUP(A2230,'Medical Examinations'!A2228:M4570,9,FALSE)</f>
        <v>UNDERWEIGHT</v>
      </c>
      <c r="K2230" s="35" t="str">
        <f>VLOOKUP(A2230,'Medical Examinations'!A2228:M4570,10,FALSE)</f>
        <v>NORMAL</v>
      </c>
      <c r="L2230" s="47">
        <f>VLOOKUP(A2230,'Hospitalisation Details'!A1229:M3571,12,FALSE)</f>
        <v>35590</v>
      </c>
      <c r="M2230" s="34">
        <f>VLOOKUP(A116,'Hospitalisation Details'!A114:M2456,6,FALSE)</f>
        <v>39836.519999999997</v>
      </c>
      <c r="N2230" s="35" t="str">
        <f>VLOOKUP(A220,'Hospitalisation Details'!A218:M2560,7,FALSE)</f>
        <v>tier - 1</v>
      </c>
      <c r="O2230" s="35" t="str">
        <f>VLOOKUP(A232,'Hospitalisation Details'!A230:M2572,8,FALSE)</f>
        <v>tier - 3</v>
      </c>
      <c r="P2230" s="35" t="str">
        <f>VLOOKUP(A34,'Hospitalisation Details'!A32:M2374,9,FALSE)</f>
        <v>R1013</v>
      </c>
      <c r="Q2230" s="35">
        <f ca="1">VLOOKUP(A2230,'Hospitalisation Details'!A1229:M3571,13,FALSE)</f>
        <v>27</v>
      </c>
      <c r="R2230" s="32"/>
    </row>
    <row r="2231" spans="1:18" ht="15.75" x14ac:dyDescent="0.25">
      <c r="A2231" s="43" t="s">
        <v>120</v>
      </c>
      <c r="B2231" s="35" t="str">
        <f>VLOOKUP(A2231,'Customer Names'!A2228:D4563,3,FALSE)</f>
        <v>Beaulne</v>
      </c>
      <c r="C2231" s="35">
        <f>VLOOKUP(A2231,'Medical Examinations'!A2229:M4571,2,FALSE)</f>
        <v>16.63</v>
      </c>
      <c r="D2231" s="35">
        <f>VLOOKUP(A2231,'Medical Examinations'!A2229:M4571,3,FALSE)</f>
        <v>4.5</v>
      </c>
      <c r="E2231" s="35" t="str">
        <f>VLOOKUP(A2231,'Medical Examinations'!A2229:M4571,4,FALSE)</f>
        <v>No</v>
      </c>
      <c r="F2231" s="35" t="str">
        <f>VLOOKUP(A2231,'Medical Examinations'!A2229:M4571,5,FALSE)</f>
        <v>No</v>
      </c>
      <c r="G2231" s="35" t="str">
        <f>VLOOKUP(A2231,'Medical Examinations'!A2229:M4571,6,FALSE)</f>
        <v>No</v>
      </c>
      <c r="H2231" s="35">
        <f>VLOOKUP(A2231,'Medical Examinations'!$A$2:$M$2344,7,FALSE)</f>
        <v>1</v>
      </c>
      <c r="I2231" s="35" t="str">
        <f>VLOOKUP(A2231,'Medical Examinations'!A2229:M4571,8,FALSE)</f>
        <v>No</v>
      </c>
      <c r="J2231" s="35" t="str">
        <f>VLOOKUP(A2231,'Medical Examinations'!A2229:M4571,9,FALSE)</f>
        <v>UNDERWEIGHT</v>
      </c>
      <c r="K2231" s="35" t="str">
        <f>VLOOKUP(A2231,'Medical Examinations'!A2229:M4571,10,FALSE)</f>
        <v>NORMAL</v>
      </c>
      <c r="L2231" s="47">
        <f>VLOOKUP(A2231,'Hospitalisation Details'!A1230:M3572,12,FALSE)</f>
        <v>36136</v>
      </c>
      <c r="M2231" s="34">
        <f>VLOOKUP(A117,'Hospitalisation Details'!A115:M2457,6,FALSE)</f>
        <v>39774.28</v>
      </c>
      <c r="N2231" s="35" t="str">
        <f>VLOOKUP(A221,'Hospitalisation Details'!A219:M2561,7,FALSE)</f>
        <v>tier - 2</v>
      </c>
      <c r="O2231" s="35" t="str">
        <f>VLOOKUP(A233,'Hospitalisation Details'!A231:M2573,8,FALSE)</f>
        <v>tier - 3</v>
      </c>
      <c r="P2231" s="35" t="str">
        <f>VLOOKUP(A35,'Hospitalisation Details'!A33:M2375,9,FALSE)</f>
        <v>R1013</v>
      </c>
      <c r="Q2231" s="35">
        <f ca="1">VLOOKUP(A2231,'Hospitalisation Details'!A1230:M3572,13,FALSE)</f>
        <v>26</v>
      </c>
      <c r="R2231" s="32"/>
    </row>
    <row r="2232" spans="1:18" ht="15.75" x14ac:dyDescent="0.25">
      <c r="A2232" s="42" t="s">
        <v>119</v>
      </c>
      <c r="B2232" s="35" t="str">
        <f>VLOOKUP(A2232,'Customer Names'!A2229:D4564,3,FALSE)</f>
        <v>Lunz</v>
      </c>
      <c r="C2232" s="35">
        <f>VLOOKUP(A2232,'Medical Examinations'!A2230:M4572,2,FALSE)</f>
        <v>19.39</v>
      </c>
      <c r="D2232" s="35">
        <f>VLOOKUP(A2232,'Medical Examinations'!A2230:M4572,3,FALSE)</f>
        <v>5.59</v>
      </c>
      <c r="E2232" s="35" t="str">
        <f>VLOOKUP(A2232,'Medical Examinations'!A2230:M4572,4,FALSE)</f>
        <v>No</v>
      </c>
      <c r="F2232" s="35" t="str">
        <f>VLOOKUP(A2232,'Medical Examinations'!A2230:M4572,5,FALSE)</f>
        <v>No</v>
      </c>
      <c r="G2232" s="35" t="str">
        <f>VLOOKUP(A2232,'Medical Examinations'!A2230:M4572,6,FALSE)</f>
        <v>Yes</v>
      </c>
      <c r="H2232" s="35">
        <f>VLOOKUP(A2232,'Medical Examinations'!$A$2:$M$2344,7,FALSE)</f>
        <v>1</v>
      </c>
      <c r="I2232" s="35" t="str">
        <f>VLOOKUP(A2232,'Medical Examinations'!A2230:M4572,8,FALSE)</f>
        <v>No</v>
      </c>
      <c r="J2232" s="35" t="str">
        <f>VLOOKUP(A2232,'Medical Examinations'!A2230:M4572,9,FALSE)</f>
        <v>NORMAL WEIGHT</v>
      </c>
      <c r="K2232" s="35" t="str">
        <f>VLOOKUP(A2232,'Medical Examinations'!A2230:M4572,10,FALSE)</f>
        <v>NORMAL</v>
      </c>
      <c r="L2232" s="47">
        <f>VLOOKUP(A2232,'Hospitalisation Details'!A1231:M3573,12,FALSE)</f>
        <v>37792</v>
      </c>
      <c r="M2232" s="34">
        <f>VLOOKUP(A118,'Hospitalisation Details'!A116:M2458,6,FALSE)</f>
        <v>39727.61</v>
      </c>
      <c r="N2232" s="35" t="str">
        <f>VLOOKUP(A222,'Hospitalisation Details'!A220:M2562,7,FALSE)</f>
        <v>tier - 2</v>
      </c>
      <c r="O2232" s="35" t="str">
        <f>VLOOKUP(A234,'Hospitalisation Details'!A232:M2574,8,FALSE)</f>
        <v>tier - 3</v>
      </c>
      <c r="P2232" s="35" t="str">
        <f>VLOOKUP(A36,'Hospitalisation Details'!A34:M2376,9,FALSE)</f>
        <v>R1012</v>
      </c>
      <c r="Q2232" s="35">
        <f ca="1">VLOOKUP(A2232,'Hospitalisation Details'!A1231:M3573,13,FALSE)</f>
        <v>21</v>
      </c>
      <c r="R2232" s="32"/>
    </row>
    <row r="2233" spans="1:18" ht="15.75" x14ac:dyDescent="0.25">
      <c r="A2233" s="43" t="s">
        <v>118</v>
      </c>
      <c r="B2233" s="35" t="str">
        <f>VLOOKUP(A2233,'Customer Names'!A2230:D4565,3,FALSE)</f>
        <v>Kyle</v>
      </c>
      <c r="C2233" s="35">
        <f>VLOOKUP(A2233,'Medical Examinations'!A2231:M4573,2,FALSE)</f>
        <v>17.34</v>
      </c>
      <c r="D2233" s="35">
        <f>VLOOKUP(A2233,'Medical Examinations'!A2231:M4573,3,FALSE)</f>
        <v>6.29</v>
      </c>
      <c r="E2233" s="35" t="str">
        <f>VLOOKUP(A2233,'Medical Examinations'!A2231:M4573,4,FALSE)</f>
        <v>yes</v>
      </c>
      <c r="F2233" s="35" t="str">
        <f>VLOOKUP(A2233,'Medical Examinations'!A2231:M4573,5,FALSE)</f>
        <v>No</v>
      </c>
      <c r="G2233" s="35" t="str">
        <f>VLOOKUP(A2233,'Medical Examinations'!A2231:M4573,6,FALSE)</f>
        <v>Yes</v>
      </c>
      <c r="H2233" s="35">
        <f>VLOOKUP(A2233,'Medical Examinations'!$A$2:$M$2344,7,FALSE)</f>
        <v>1</v>
      </c>
      <c r="I2233" s="35" t="str">
        <f>VLOOKUP(A2233,'Medical Examinations'!A2231:M4573,8,FALSE)</f>
        <v>No</v>
      </c>
      <c r="J2233" s="35" t="str">
        <f>VLOOKUP(A2233,'Medical Examinations'!A2231:M4573,9,FALSE)</f>
        <v>UNDERWEIGHT</v>
      </c>
      <c r="K2233" s="35" t="str">
        <f>VLOOKUP(A2233,'Medical Examinations'!A2231:M4573,10,FALSE)</f>
        <v>PREDIABETES</v>
      </c>
      <c r="L2233" s="47">
        <f>VLOOKUP(A2233,'Hospitalisation Details'!A1232:M3574,12,FALSE)</f>
        <v>35600</v>
      </c>
      <c r="M2233" s="34">
        <f>VLOOKUP(A119,'Hospitalisation Details'!A117:M2459,6,FALSE)</f>
        <v>39725.519999999997</v>
      </c>
      <c r="N2233" s="35" t="str">
        <f>VLOOKUP(A223,'Hospitalisation Details'!A221:M2563,7,FALSE)</f>
        <v>tier - 1</v>
      </c>
      <c r="O2233" s="35" t="str">
        <f>VLOOKUP(A235,'Hospitalisation Details'!A233:M2575,8,FALSE)</f>
        <v>tier - 2</v>
      </c>
      <c r="P2233" s="35" t="str">
        <f>VLOOKUP(A37,'Hospitalisation Details'!A35:M2377,9,FALSE)</f>
        <v>R1011</v>
      </c>
      <c r="Q2233" s="35">
        <f ca="1">VLOOKUP(A2233,'Hospitalisation Details'!A1232:M3574,13,FALSE)</f>
        <v>27</v>
      </c>
      <c r="R2233" s="32"/>
    </row>
    <row r="2234" spans="1:18" ht="15.75" x14ac:dyDescent="0.25">
      <c r="A2234" s="42" t="s">
        <v>117</v>
      </c>
      <c r="B2234" s="35" t="str">
        <f>VLOOKUP(A2234,'Customer Names'!A2231:D4566,3,FALSE)</f>
        <v>Brackenwagen</v>
      </c>
      <c r="C2234" s="35">
        <f>VLOOKUP(A2234,'Medical Examinations'!A2232:M4574,2,FALSE)</f>
        <v>17.940000000000001</v>
      </c>
      <c r="D2234" s="35">
        <f>VLOOKUP(A2234,'Medical Examinations'!A2232:M4574,3,FALSE)</f>
        <v>4.1900000000000004</v>
      </c>
      <c r="E2234" s="35" t="str">
        <f>VLOOKUP(A2234,'Medical Examinations'!A2232:M4574,4,FALSE)</f>
        <v>No</v>
      </c>
      <c r="F2234" s="35" t="str">
        <f>VLOOKUP(A2234,'Medical Examinations'!A2232:M4574,5,FALSE)</f>
        <v>yes</v>
      </c>
      <c r="G2234" s="35" t="str">
        <f>VLOOKUP(A2234,'Medical Examinations'!A2232:M4574,6,FALSE)</f>
        <v>No</v>
      </c>
      <c r="H2234" s="35">
        <f>VLOOKUP(A2234,'Medical Examinations'!$A$2:$M$2344,7,FALSE)</f>
        <v>1</v>
      </c>
      <c r="I2234" s="35" t="str">
        <f>VLOOKUP(A2234,'Medical Examinations'!A2232:M4574,8,FALSE)</f>
        <v>No</v>
      </c>
      <c r="J2234" s="35" t="str">
        <f>VLOOKUP(A2234,'Medical Examinations'!A2232:M4574,9,FALSE)</f>
        <v>UNDERWEIGHT</v>
      </c>
      <c r="K2234" s="35" t="str">
        <f>VLOOKUP(A2234,'Medical Examinations'!A2232:M4574,10,FALSE)</f>
        <v>NORMAL</v>
      </c>
      <c r="L2234" s="47">
        <f>VLOOKUP(A2234,'Hospitalisation Details'!A1233:M3575,12,FALSE)</f>
        <v>36770</v>
      </c>
      <c r="M2234" s="34">
        <f>VLOOKUP(A120,'Hospitalisation Details'!A118:M2460,6,FALSE)</f>
        <v>39722.75</v>
      </c>
      <c r="N2234" s="35" t="str">
        <f>VLOOKUP(A224,'Hospitalisation Details'!A222:M2564,7,FALSE)</f>
        <v>tier - 2</v>
      </c>
      <c r="O2234" s="35" t="str">
        <f>VLOOKUP(A236,'Hospitalisation Details'!A234:M2576,8,FALSE)</f>
        <v>tier - 2</v>
      </c>
      <c r="P2234" s="35" t="str">
        <f>VLOOKUP(A38,'Hospitalisation Details'!A36:M2378,9,FALSE)</f>
        <v>R1013</v>
      </c>
      <c r="Q2234" s="35">
        <f ca="1">VLOOKUP(A2234,'Hospitalisation Details'!A1233:M3575,13,FALSE)</f>
        <v>24</v>
      </c>
      <c r="R2234" s="32"/>
    </row>
    <row r="2235" spans="1:18" ht="15.75" x14ac:dyDescent="0.25">
      <c r="A2235" s="43" t="s">
        <v>116</v>
      </c>
      <c r="B2235" s="35" t="str">
        <f>VLOOKUP(A2235,'Customer Names'!A2232:D4567,3,FALSE)</f>
        <v>Schmitt</v>
      </c>
      <c r="C2235" s="35">
        <f>VLOOKUP(A2235,'Medical Examinations'!A2233:M4575,2,FALSE)</f>
        <v>16.670000000000002</v>
      </c>
      <c r="D2235" s="35">
        <f>VLOOKUP(A2235,'Medical Examinations'!A2233:M4575,3,FALSE)</f>
        <v>4.7</v>
      </c>
      <c r="E2235" s="35" t="str">
        <f>VLOOKUP(A2235,'Medical Examinations'!A2233:M4575,4,FALSE)</f>
        <v>yes</v>
      </c>
      <c r="F2235" s="35" t="str">
        <f>VLOOKUP(A2235,'Medical Examinations'!A2233:M4575,5,FALSE)</f>
        <v>No</v>
      </c>
      <c r="G2235" s="35" t="str">
        <f>VLOOKUP(A2235,'Medical Examinations'!A2233:M4575,6,FALSE)</f>
        <v>Yes</v>
      </c>
      <c r="H2235" s="35">
        <f>VLOOKUP(A2235,'Medical Examinations'!$A$2:$M$2344,7,FALSE)</f>
        <v>1</v>
      </c>
      <c r="I2235" s="35" t="str">
        <f>VLOOKUP(A2235,'Medical Examinations'!A2233:M4575,8,FALSE)</f>
        <v>No</v>
      </c>
      <c r="J2235" s="35" t="str">
        <f>VLOOKUP(A2235,'Medical Examinations'!A2233:M4575,9,FALSE)</f>
        <v>UNDERWEIGHT</v>
      </c>
      <c r="K2235" s="35" t="str">
        <f>VLOOKUP(A2235,'Medical Examinations'!A2233:M4575,10,FALSE)</f>
        <v>NORMAL</v>
      </c>
      <c r="L2235" s="47">
        <f>VLOOKUP(A2235,'Hospitalisation Details'!A1234:M3576,12,FALSE)</f>
        <v>35769</v>
      </c>
      <c r="M2235" s="34">
        <f>VLOOKUP(A121,'Hospitalisation Details'!A119:M2461,6,FALSE)</f>
        <v>39721.93</v>
      </c>
      <c r="N2235" s="35" t="str">
        <f>VLOOKUP(A225,'Hospitalisation Details'!A223:M2565,7,FALSE)</f>
        <v>tier - 1</v>
      </c>
      <c r="O2235" s="35" t="str">
        <f>VLOOKUP(A237,'Hospitalisation Details'!A235:M2577,8,FALSE)</f>
        <v>tier - 3</v>
      </c>
      <c r="P2235" s="35" t="str">
        <f>VLOOKUP(A39,'Hospitalisation Details'!A37:M2379,9,FALSE)</f>
        <v>R1016</v>
      </c>
      <c r="Q2235" s="35">
        <f ca="1">VLOOKUP(A2235,'Hospitalisation Details'!A1234:M3576,13,FALSE)</f>
        <v>27</v>
      </c>
      <c r="R2235" s="32"/>
    </row>
    <row r="2236" spans="1:18" ht="15.75" x14ac:dyDescent="0.25">
      <c r="A2236" s="42" t="s">
        <v>115</v>
      </c>
      <c r="B2236" s="35" t="str">
        <f>VLOOKUP(A2236,'Customer Names'!A2233:D4568,3,FALSE)</f>
        <v>Borden</v>
      </c>
      <c r="C2236" s="35">
        <f>VLOOKUP(A2236,'Medical Examinations'!A2234:M4576,2,FALSE)</f>
        <v>20.58</v>
      </c>
      <c r="D2236" s="35">
        <f>VLOOKUP(A2236,'Medical Examinations'!A2234:M4576,3,FALSE)</f>
        <v>5.64</v>
      </c>
      <c r="E2236" s="35" t="str">
        <f>VLOOKUP(A2236,'Medical Examinations'!A2234:M4576,4,FALSE)</f>
        <v>yes</v>
      </c>
      <c r="F2236" s="35" t="str">
        <f>VLOOKUP(A2236,'Medical Examinations'!A2234:M4576,5,FALSE)</f>
        <v>No</v>
      </c>
      <c r="G2236" s="35" t="str">
        <f>VLOOKUP(A2236,'Medical Examinations'!A2234:M4576,6,FALSE)</f>
        <v>No</v>
      </c>
      <c r="H2236" s="35">
        <f>VLOOKUP(A2236,'Medical Examinations'!$A$2:$M$2344,7,FALSE)</f>
        <v>0</v>
      </c>
      <c r="I2236" s="35" t="str">
        <f>VLOOKUP(A2236,'Medical Examinations'!A2234:M4576,8,FALSE)</f>
        <v>No</v>
      </c>
      <c r="J2236" s="35" t="str">
        <f>VLOOKUP(A2236,'Medical Examinations'!A2234:M4576,9,FALSE)</f>
        <v>NORMAL WEIGHT</v>
      </c>
      <c r="K2236" s="35" t="str">
        <f>VLOOKUP(A2236,'Medical Examinations'!A2234:M4576,10,FALSE)</f>
        <v>NORMAL</v>
      </c>
      <c r="L2236" s="47">
        <f>VLOOKUP(A2236,'Hospitalisation Details'!A1235:M3577,12,FALSE)</f>
        <v>37126</v>
      </c>
      <c r="M2236" s="34">
        <f>VLOOKUP(A122,'Hospitalisation Details'!A120:M2462,6,FALSE)</f>
        <v>39670.44</v>
      </c>
      <c r="N2236" s="35" t="str">
        <f>VLOOKUP(A226,'Hospitalisation Details'!A224:M2566,7,FALSE)</f>
        <v>tier - 1</v>
      </c>
      <c r="O2236" s="35" t="str">
        <f>VLOOKUP(A238,'Hospitalisation Details'!A236:M2578,8,FALSE)</f>
        <v>tier - 3</v>
      </c>
      <c r="P2236" s="35" t="str">
        <f>VLOOKUP(A40,'Hospitalisation Details'!A38:M2380,9,FALSE)</f>
        <v>R1012</v>
      </c>
      <c r="Q2236" s="35">
        <f ca="1">VLOOKUP(A2236,'Hospitalisation Details'!A1235:M3577,13,FALSE)</f>
        <v>23</v>
      </c>
      <c r="R2236" s="32"/>
    </row>
    <row r="2237" spans="1:18" ht="15.75" x14ac:dyDescent="0.25">
      <c r="A2237" s="43" t="s">
        <v>114</v>
      </c>
      <c r="B2237" s="35" t="str">
        <f>VLOOKUP(A2237,'Customer Names'!A2234:D4569,3,FALSE)</f>
        <v>McLean</v>
      </c>
      <c r="C2237" s="35">
        <f>VLOOKUP(A2237,'Medical Examinations'!A2235:M4577,2,FALSE)</f>
        <v>16.5</v>
      </c>
      <c r="D2237" s="35">
        <f>VLOOKUP(A2237,'Medical Examinations'!A2235:M4577,3,FALSE)</f>
        <v>4.1100000000000003</v>
      </c>
      <c r="E2237" s="35" t="str">
        <f>VLOOKUP(A2237,'Medical Examinations'!A2235:M4577,4,FALSE)</f>
        <v>yes</v>
      </c>
      <c r="F2237" s="35" t="str">
        <f>VLOOKUP(A2237,'Medical Examinations'!A2235:M4577,5,FALSE)</f>
        <v>No</v>
      </c>
      <c r="G2237" s="35" t="str">
        <f>VLOOKUP(A2237,'Medical Examinations'!A2235:M4577,6,FALSE)</f>
        <v>No</v>
      </c>
      <c r="H2237" s="35">
        <f>VLOOKUP(A2237,'Medical Examinations'!$A$2:$M$2344,7,FALSE)</f>
        <v>0</v>
      </c>
      <c r="I2237" s="35" t="str">
        <f>VLOOKUP(A2237,'Medical Examinations'!A2235:M4577,8,FALSE)</f>
        <v>No</v>
      </c>
      <c r="J2237" s="35" t="str">
        <f>VLOOKUP(A2237,'Medical Examinations'!A2235:M4577,9,FALSE)</f>
        <v>UNDERWEIGHT</v>
      </c>
      <c r="K2237" s="35" t="str">
        <f>VLOOKUP(A2237,'Medical Examinations'!A2235:M4577,10,FALSE)</f>
        <v>NORMAL</v>
      </c>
      <c r="L2237" s="47">
        <f>VLOOKUP(A2237,'Hospitalisation Details'!A1236:M3578,12,FALSE)</f>
        <v>35239</v>
      </c>
      <c r="M2237" s="34">
        <f>VLOOKUP(A123,'Hospitalisation Details'!A121:M2463,6,FALSE)</f>
        <v>39611.760000000002</v>
      </c>
      <c r="N2237" s="35" t="str">
        <f>VLOOKUP(A227,'Hospitalisation Details'!A225:M2567,7,FALSE)</f>
        <v>tier - 2</v>
      </c>
      <c r="O2237" s="35" t="str">
        <f>VLOOKUP(A239,'Hospitalisation Details'!A237:M2579,8,FALSE)</f>
        <v>tier - 3</v>
      </c>
      <c r="P2237" s="35" t="str">
        <f>VLOOKUP(A41,'Hospitalisation Details'!A39:M2381,9,FALSE)</f>
        <v>R1013</v>
      </c>
      <c r="Q2237" s="35">
        <f ca="1">VLOOKUP(A2237,'Hospitalisation Details'!A1236:M3578,13,FALSE)</f>
        <v>28</v>
      </c>
      <c r="R2237" s="32"/>
    </row>
    <row r="2238" spans="1:18" ht="15.75" x14ac:dyDescent="0.25">
      <c r="A2238" s="42" t="s">
        <v>113</v>
      </c>
      <c r="B2238" s="35" t="str">
        <f>VLOOKUP(A2238,'Customer Names'!A2235:D4570,3,FALSE)</f>
        <v>Regan</v>
      </c>
      <c r="C2238" s="35">
        <f>VLOOKUP(A2238,'Medical Examinations'!A2236:M4578,2,FALSE)</f>
        <v>15.41</v>
      </c>
      <c r="D2238" s="35">
        <f>VLOOKUP(A2238,'Medical Examinations'!A2236:M4578,3,FALSE)</f>
        <v>5.43</v>
      </c>
      <c r="E2238" s="35" t="str">
        <f>VLOOKUP(A2238,'Medical Examinations'!A2236:M4578,4,FALSE)</f>
        <v>yes</v>
      </c>
      <c r="F2238" s="35" t="str">
        <f>VLOOKUP(A2238,'Medical Examinations'!A2236:M4578,5,FALSE)</f>
        <v>No</v>
      </c>
      <c r="G2238" s="35" t="str">
        <f>VLOOKUP(A2238,'Medical Examinations'!A2236:M4578,6,FALSE)</f>
        <v>Yes</v>
      </c>
      <c r="H2238" s="35">
        <f>VLOOKUP(A2238,'Medical Examinations'!$A$2:$M$2344,7,FALSE)</f>
        <v>1</v>
      </c>
      <c r="I2238" s="35" t="str">
        <f>VLOOKUP(A2238,'Medical Examinations'!A2236:M4578,8,FALSE)</f>
        <v>No</v>
      </c>
      <c r="J2238" s="35" t="str">
        <f>VLOOKUP(A2238,'Medical Examinations'!A2236:M4578,9,FALSE)</f>
        <v>UNDERWEIGHT</v>
      </c>
      <c r="K2238" s="35" t="str">
        <f>VLOOKUP(A2238,'Medical Examinations'!A2236:M4578,10,FALSE)</f>
        <v>NORMAL</v>
      </c>
      <c r="L2238" s="47">
        <f>VLOOKUP(A2238,'Hospitalisation Details'!A1237:M3579,12,FALSE)</f>
        <v>35730</v>
      </c>
      <c r="M2238" s="34">
        <f>VLOOKUP(A124,'Hospitalisation Details'!A122:M2464,6,FALSE)</f>
        <v>39597.410000000003</v>
      </c>
      <c r="N2238" s="35" t="str">
        <f>VLOOKUP(A228,'Hospitalisation Details'!A226:M2568,7,FALSE)</f>
        <v>tier - 2</v>
      </c>
      <c r="O2238" s="35" t="str">
        <f>VLOOKUP(A240,'Hospitalisation Details'!A238:M2580,8,FALSE)</f>
        <v>tier - 3</v>
      </c>
      <c r="P2238" s="35" t="str">
        <f>VLOOKUP(A42,'Hospitalisation Details'!A40:M2382,9,FALSE)</f>
        <v>R1024</v>
      </c>
      <c r="Q2238" s="35">
        <f ca="1">VLOOKUP(A2238,'Hospitalisation Details'!A1237:M3579,13,FALSE)</f>
        <v>27</v>
      </c>
      <c r="R2238" s="32"/>
    </row>
    <row r="2239" spans="1:18" ht="15.75" x14ac:dyDescent="0.25">
      <c r="A2239" s="43" t="s">
        <v>112</v>
      </c>
      <c r="B2239" s="35" t="str">
        <f>VLOOKUP(A2239,'Customer Names'!A2236:D4571,3,FALSE)</f>
        <v>Koenis</v>
      </c>
      <c r="C2239" s="35">
        <f>VLOOKUP(A2239,'Medical Examinations'!A2237:M4579,2,FALSE)</f>
        <v>24.59</v>
      </c>
      <c r="D2239" s="35">
        <f>VLOOKUP(A2239,'Medical Examinations'!A2237:M4579,3,FALSE)</f>
        <v>4.38</v>
      </c>
      <c r="E2239" s="35" t="str">
        <f>VLOOKUP(A2239,'Medical Examinations'!A2237:M4579,4,FALSE)</f>
        <v>No</v>
      </c>
      <c r="F2239" s="35" t="str">
        <f>VLOOKUP(A2239,'Medical Examinations'!A2237:M4579,5,FALSE)</f>
        <v>No</v>
      </c>
      <c r="G2239" s="35" t="str">
        <f>VLOOKUP(A2239,'Medical Examinations'!A2237:M4579,6,FALSE)</f>
        <v>No</v>
      </c>
      <c r="H2239" s="35">
        <f>VLOOKUP(A2239,'Medical Examinations'!$A$2:$M$2344,7,FALSE)</f>
        <v>1</v>
      </c>
      <c r="I2239" s="35" t="str">
        <f>VLOOKUP(A2239,'Medical Examinations'!A2237:M4579,8,FALSE)</f>
        <v>No</v>
      </c>
      <c r="J2239" s="35" t="str">
        <f>VLOOKUP(A2239,'Medical Examinations'!A2237:M4579,9,FALSE)</f>
        <v>NORMAL WEIGHT</v>
      </c>
      <c r="K2239" s="35" t="str">
        <f>VLOOKUP(A2239,'Medical Examinations'!A2237:M4579,10,FALSE)</f>
        <v>NORMAL</v>
      </c>
      <c r="L2239" s="47">
        <f>VLOOKUP(A2239,'Hospitalisation Details'!A1238:M3580,12,FALSE)</f>
        <v>36043</v>
      </c>
      <c r="M2239" s="34">
        <f>VLOOKUP(A125,'Hospitalisation Details'!A123:M2465,6,FALSE)</f>
        <v>39556.49</v>
      </c>
      <c r="N2239" s="35" t="str">
        <f>VLOOKUP(A229,'Hospitalisation Details'!A227:M2569,7,FALSE)</f>
        <v>tier - 2</v>
      </c>
      <c r="O2239" s="35" t="str">
        <f>VLOOKUP(A241,'Hospitalisation Details'!A239:M2581,8,FALSE)</f>
        <v>tier - 2</v>
      </c>
      <c r="P2239" s="35" t="str">
        <f>VLOOKUP(A43,'Hospitalisation Details'!A41:M2383,9,FALSE)</f>
        <v>R1011</v>
      </c>
      <c r="Q2239" s="35">
        <f ca="1">VLOOKUP(A2239,'Hospitalisation Details'!A1238:M3580,13,FALSE)</f>
        <v>26</v>
      </c>
      <c r="R2239" s="32"/>
    </row>
    <row r="2240" spans="1:18" ht="15.75" x14ac:dyDescent="0.25">
      <c r="A2240" s="42" t="s">
        <v>111</v>
      </c>
      <c r="B2240" s="35" t="str">
        <f>VLOOKUP(A2240,'Customer Names'!A2237:D4572,3,FALSE)</f>
        <v>Kittaka</v>
      </c>
      <c r="C2240" s="35">
        <f>VLOOKUP(A2240,'Medical Examinations'!A2238:M4580,2,FALSE)</f>
        <v>33.33</v>
      </c>
      <c r="D2240" s="35">
        <f>VLOOKUP(A2240,'Medical Examinations'!A2238:M4580,3,FALSE)</f>
        <v>9.7899999999999991</v>
      </c>
      <c r="E2240" s="35" t="str">
        <f>VLOOKUP(A2240,'Medical Examinations'!A2238:M4580,4,FALSE)</f>
        <v>No</v>
      </c>
      <c r="F2240" s="35" t="str">
        <f>VLOOKUP(A2240,'Medical Examinations'!A2238:M4580,5,FALSE)</f>
        <v>No</v>
      </c>
      <c r="G2240" s="35" t="str">
        <f>VLOOKUP(A2240,'Medical Examinations'!A2238:M4580,6,FALSE)</f>
        <v>No</v>
      </c>
      <c r="H2240" s="35">
        <f>VLOOKUP(A2240,'Medical Examinations'!$A$2:$M$2344,7,FALSE)</f>
        <v>0</v>
      </c>
      <c r="I2240" s="35" t="str">
        <f>VLOOKUP(A2240,'Medical Examinations'!A2238:M4580,8,FALSE)</f>
        <v>No</v>
      </c>
      <c r="J2240" s="35" t="str">
        <f>VLOOKUP(A2240,'Medical Examinations'!A2238:M4580,9,FALSE)</f>
        <v>OBESITY</v>
      </c>
      <c r="K2240" s="35" t="str">
        <f>VLOOKUP(A2240,'Medical Examinations'!A2238:M4580,10,FALSE)</f>
        <v>DIABETES</v>
      </c>
      <c r="L2240" s="47">
        <f>VLOOKUP(A2240,'Hospitalisation Details'!A1239:M3581,12,FALSE)</f>
        <v>37612</v>
      </c>
      <c r="M2240" s="34">
        <f>VLOOKUP(A126,'Hospitalisation Details'!A124:M2466,6,FALSE)</f>
        <v>39396.86</v>
      </c>
      <c r="N2240" s="35" t="str">
        <f>VLOOKUP(A230,'Hospitalisation Details'!A228:M2570,7,FALSE)</f>
        <v>tier - 2</v>
      </c>
      <c r="O2240" s="35" t="str">
        <f>VLOOKUP(A242,'Hospitalisation Details'!A240:M2582,8,FALSE)</f>
        <v>tier - 1</v>
      </c>
      <c r="P2240" s="35" t="str">
        <f>VLOOKUP(A44,'Hospitalisation Details'!A42:M2384,9,FALSE)</f>
        <v>R1013</v>
      </c>
      <c r="Q2240" s="35">
        <f ca="1">VLOOKUP(A2240,'Hospitalisation Details'!A1239:M3581,13,FALSE)</f>
        <v>22</v>
      </c>
      <c r="R2240" s="32"/>
    </row>
    <row r="2241" spans="1:18" ht="15.75" x14ac:dyDescent="0.25">
      <c r="A2241" s="43" t="s">
        <v>110</v>
      </c>
      <c r="B2241" s="35" t="str">
        <f>VLOOKUP(A2241,'Customer Names'!A2238:D4573,3,FALSE)</f>
        <v>Concannon</v>
      </c>
      <c r="C2241" s="35">
        <f>VLOOKUP(A2241,'Medical Examinations'!A2239:M4581,2,FALSE)</f>
        <v>18.5</v>
      </c>
      <c r="D2241" s="35">
        <f>VLOOKUP(A2241,'Medical Examinations'!A2239:M4581,3,FALSE)</f>
        <v>11.84</v>
      </c>
      <c r="E2241" s="35" t="str">
        <f>VLOOKUP(A2241,'Medical Examinations'!A2239:M4581,4,FALSE)</f>
        <v>No</v>
      </c>
      <c r="F2241" s="35" t="str">
        <f>VLOOKUP(A2241,'Medical Examinations'!A2239:M4581,5,FALSE)</f>
        <v>No</v>
      </c>
      <c r="G2241" s="35" t="str">
        <f>VLOOKUP(A2241,'Medical Examinations'!A2239:M4581,6,FALSE)</f>
        <v>No</v>
      </c>
      <c r="H2241" s="35">
        <f>VLOOKUP(A2241,'Medical Examinations'!$A$2:$M$2344,7,FALSE)</f>
        <v>0</v>
      </c>
      <c r="I2241" s="35" t="str">
        <f>VLOOKUP(A2241,'Medical Examinations'!A2239:M4581,8,FALSE)</f>
        <v>No</v>
      </c>
      <c r="J2241" s="35" t="str">
        <f>VLOOKUP(A2241,'Medical Examinations'!A2239:M4581,9,FALSE)</f>
        <v>NORMAL WEIGHT</v>
      </c>
      <c r="K2241" s="35" t="str">
        <f>VLOOKUP(A2241,'Medical Examinations'!A2239:M4581,10,FALSE)</f>
        <v>DIABETES</v>
      </c>
      <c r="L2241" s="47">
        <f>VLOOKUP(A2241,'Hospitalisation Details'!A1240:M3582,12,FALSE)</f>
        <v>37574</v>
      </c>
      <c r="M2241" s="34">
        <f>VLOOKUP(A127,'Hospitalisation Details'!A125:M2467,6,FALSE)</f>
        <v>39352.6</v>
      </c>
      <c r="N2241" s="35" t="str">
        <f>VLOOKUP(A231,'Hospitalisation Details'!A229:M2571,7,FALSE)</f>
        <v>tier - 2</v>
      </c>
      <c r="O2241" s="35" t="str">
        <f>VLOOKUP(A243,'Hospitalisation Details'!A241:M2583,8,FALSE)</f>
        <v>tier - 3</v>
      </c>
      <c r="P2241" s="35" t="str">
        <f>VLOOKUP(A45,'Hospitalisation Details'!A43:M2385,9,FALSE)</f>
        <v>R1013</v>
      </c>
      <c r="Q2241" s="35">
        <f ca="1">VLOOKUP(A2241,'Hospitalisation Details'!A1240:M3582,13,FALSE)</f>
        <v>22</v>
      </c>
      <c r="R2241" s="32"/>
    </row>
    <row r="2242" spans="1:18" ht="15.75" x14ac:dyDescent="0.25">
      <c r="A2242" s="42" t="s">
        <v>109</v>
      </c>
      <c r="B2242" s="35" t="str">
        <f>VLOOKUP(A2242,'Customer Names'!A2239:D4574,3,FALSE)</f>
        <v>Johnson</v>
      </c>
      <c r="C2242" s="35">
        <f>VLOOKUP(A2242,'Medical Examinations'!A2240:M4582,2,FALSE)</f>
        <v>18.579999999999998</v>
      </c>
      <c r="D2242" s="35">
        <f>VLOOKUP(A2242,'Medical Examinations'!A2240:M4582,3,FALSE)</f>
        <v>6.22</v>
      </c>
      <c r="E2242" s="35" t="str">
        <f>VLOOKUP(A2242,'Medical Examinations'!A2240:M4582,4,FALSE)</f>
        <v>No</v>
      </c>
      <c r="F2242" s="35" t="str">
        <f>VLOOKUP(A2242,'Medical Examinations'!A2240:M4582,5,FALSE)</f>
        <v>No</v>
      </c>
      <c r="G2242" s="35" t="str">
        <f>VLOOKUP(A2242,'Medical Examinations'!A2240:M4582,6,FALSE)</f>
        <v>No</v>
      </c>
      <c r="H2242" s="35">
        <f>VLOOKUP(A2242,'Medical Examinations'!$A$2:$M$2344,7,FALSE)</f>
        <v>0</v>
      </c>
      <c r="I2242" s="35" t="str">
        <f>VLOOKUP(A2242,'Medical Examinations'!A2240:M4582,8,FALSE)</f>
        <v>No</v>
      </c>
      <c r="J2242" s="35" t="str">
        <f>VLOOKUP(A2242,'Medical Examinations'!A2240:M4582,9,FALSE)</f>
        <v>NORMAL WEIGHT</v>
      </c>
      <c r="K2242" s="35" t="str">
        <f>VLOOKUP(A2242,'Medical Examinations'!A2240:M4582,10,FALSE)</f>
        <v>PREDIABETES</v>
      </c>
      <c r="L2242" s="47">
        <f>VLOOKUP(A2242,'Hospitalisation Details'!A1241:M3583,12,FALSE)</f>
        <v>36347</v>
      </c>
      <c r="M2242" s="34">
        <f>VLOOKUP(A128,'Hospitalisation Details'!A126:M2468,6,FALSE)</f>
        <v>39315.279999999999</v>
      </c>
      <c r="N2242" s="35" t="str">
        <f>VLOOKUP(A232,'Hospitalisation Details'!A230:M2572,7,FALSE)</f>
        <v>tier - 2</v>
      </c>
      <c r="O2242" s="35" t="str">
        <f>VLOOKUP(A244,'Hospitalisation Details'!A242:M2584,8,FALSE)</f>
        <v>tier - 2</v>
      </c>
      <c r="P2242" s="35" t="str">
        <f>VLOOKUP(A46,'Hospitalisation Details'!A44:M2386,9,FALSE)</f>
        <v>R1013</v>
      </c>
      <c r="Q2242" s="35">
        <f ca="1">VLOOKUP(A2242,'Hospitalisation Details'!A1241:M3583,13,FALSE)</f>
        <v>25</v>
      </c>
      <c r="R2242" s="32"/>
    </row>
    <row r="2243" spans="1:18" ht="15.75" x14ac:dyDescent="0.25">
      <c r="A2243" s="43" t="s">
        <v>108</v>
      </c>
      <c r="B2243" s="35" t="str">
        <f>VLOOKUP(A2243,'Customer Names'!A2240:D4575,3,FALSE)</f>
        <v>Schultz</v>
      </c>
      <c r="C2243" s="35">
        <f>VLOOKUP(A2243,'Medical Examinations'!A2241:M4583,2,FALSE)</f>
        <v>16.64</v>
      </c>
      <c r="D2243" s="35">
        <f>VLOOKUP(A2243,'Medical Examinations'!A2241:M4583,3,FALSE)</f>
        <v>10.01</v>
      </c>
      <c r="E2243" s="35" t="str">
        <f>VLOOKUP(A2243,'Medical Examinations'!A2241:M4583,4,FALSE)</f>
        <v>No</v>
      </c>
      <c r="F2243" s="35" t="str">
        <f>VLOOKUP(A2243,'Medical Examinations'!A2241:M4583,5,FALSE)</f>
        <v>No</v>
      </c>
      <c r="G2243" s="35" t="str">
        <f>VLOOKUP(A2243,'Medical Examinations'!A2241:M4583,6,FALSE)</f>
        <v>No</v>
      </c>
      <c r="H2243" s="35">
        <f>VLOOKUP(A2243,'Medical Examinations'!$A$2:$M$2344,7,FALSE)</f>
        <v>0</v>
      </c>
      <c r="I2243" s="35" t="str">
        <f>VLOOKUP(A2243,'Medical Examinations'!A2241:M4583,8,FALSE)</f>
        <v>No</v>
      </c>
      <c r="J2243" s="35" t="str">
        <f>VLOOKUP(A2243,'Medical Examinations'!A2241:M4583,9,FALSE)</f>
        <v>UNDERWEIGHT</v>
      </c>
      <c r="K2243" s="35" t="str">
        <f>VLOOKUP(A2243,'Medical Examinations'!A2241:M4583,10,FALSE)</f>
        <v>DIABETES</v>
      </c>
      <c r="L2243" s="47">
        <f>VLOOKUP(A2243,'Hospitalisation Details'!A1242:M3584,12,FALSE)</f>
        <v>37483</v>
      </c>
      <c r="M2243" s="34">
        <f>VLOOKUP(A129,'Hospitalisation Details'!A127:M2469,6,FALSE)</f>
        <v>39241.440000000002</v>
      </c>
      <c r="N2243" s="35" t="str">
        <f>VLOOKUP(A233,'Hospitalisation Details'!A231:M2573,7,FALSE)</f>
        <v>tier - 2</v>
      </c>
      <c r="O2243" s="35" t="str">
        <f>VLOOKUP(A245,'Hospitalisation Details'!A243:M2585,8,FALSE)</f>
        <v>tier - 2</v>
      </c>
      <c r="P2243" s="35" t="str">
        <f>VLOOKUP(A47,'Hospitalisation Details'!A45:M2387,9,FALSE)</f>
        <v>R1013</v>
      </c>
      <c r="Q2243" s="35">
        <f ca="1">VLOOKUP(A2243,'Hospitalisation Details'!A1242:M3584,13,FALSE)</f>
        <v>22</v>
      </c>
      <c r="R2243" s="32"/>
    </row>
    <row r="2244" spans="1:18" ht="15.75" x14ac:dyDescent="0.25">
      <c r="A2244" s="42" t="s">
        <v>107</v>
      </c>
      <c r="B2244" s="35" t="str">
        <f>VLOOKUP(A2244,'Customer Names'!A2241:D4576,3,FALSE)</f>
        <v>Brannigan</v>
      </c>
      <c r="C2244" s="35">
        <f>VLOOKUP(A2244,'Medical Examinations'!A2242:M4584,2,FALSE)</f>
        <v>19.329999999999998</v>
      </c>
      <c r="D2244" s="35">
        <f>VLOOKUP(A2244,'Medical Examinations'!A2242:M4584,3,FALSE)</f>
        <v>4.32</v>
      </c>
      <c r="E2244" s="35" t="str">
        <f>VLOOKUP(A2244,'Medical Examinations'!A2242:M4584,4,FALSE)</f>
        <v>No</v>
      </c>
      <c r="F2244" s="35" t="str">
        <f>VLOOKUP(A2244,'Medical Examinations'!A2242:M4584,5,FALSE)</f>
        <v>No</v>
      </c>
      <c r="G2244" s="35" t="str">
        <f>VLOOKUP(A2244,'Medical Examinations'!A2242:M4584,6,FALSE)</f>
        <v>No</v>
      </c>
      <c r="H2244" s="35">
        <f>VLOOKUP(A2244,'Medical Examinations'!$A$2:$M$2344,7,FALSE)</f>
        <v>1</v>
      </c>
      <c r="I2244" s="35" t="str">
        <f>VLOOKUP(A2244,'Medical Examinations'!A2242:M4584,8,FALSE)</f>
        <v>No</v>
      </c>
      <c r="J2244" s="35" t="str">
        <f>VLOOKUP(A2244,'Medical Examinations'!A2242:M4584,9,FALSE)</f>
        <v>NORMAL WEIGHT</v>
      </c>
      <c r="K2244" s="35" t="str">
        <f>VLOOKUP(A2244,'Medical Examinations'!A2242:M4584,10,FALSE)</f>
        <v>NORMAL</v>
      </c>
      <c r="L2244" s="47">
        <f>VLOOKUP(A2244,'Hospitalisation Details'!A1243:M3585,12,FALSE)</f>
        <v>36132</v>
      </c>
      <c r="M2244" s="34">
        <f>VLOOKUP(A130,'Hospitalisation Details'!A128:M2470,6,FALSE)</f>
        <v>39221.120000000003</v>
      </c>
      <c r="N2244" s="35" t="str">
        <f>VLOOKUP(A234,'Hospitalisation Details'!A232:M2574,7,FALSE)</f>
        <v>tier - 1</v>
      </c>
      <c r="O2244" s="35" t="str">
        <f>VLOOKUP(A246,'Hospitalisation Details'!A244:M2586,8,FALSE)</f>
        <v>tier - 1</v>
      </c>
      <c r="P2244" s="35" t="str">
        <f>VLOOKUP(A48,'Hospitalisation Details'!A46:M2388,9,FALSE)</f>
        <v>R1013</v>
      </c>
      <c r="Q2244" s="35">
        <f ca="1">VLOOKUP(A2244,'Hospitalisation Details'!A1243:M3585,13,FALSE)</f>
        <v>26</v>
      </c>
      <c r="R2244" s="32"/>
    </row>
    <row r="2245" spans="1:18" ht="15.75" x14ac:dyDescent="0.25">
      <c r="A2245" s="43" t="s">
        <v>106</v>
      </c>
      <c r="B2245" s="35" t="str">
        <f>VLOOKUP(A2245,'Customer Names'!A2242:D4577,3,FALSE)</f>
        <v>Cavallo</v>
      </c>
      <c r="C2245" s="35">
        <f>VLOOKUP(A2245,'Medical Examinations'!A2243:M4585,2,FALSE)</f>
        <v>21.26</v>
      </c>
      <c r="D2245" s="35">
        <f>VLOOKUP(A2245,'Medical Examinations'!A2243:M4585,3,FALSE)</f>
        <v>5.65</v>
      </c>
      <c r="E2245" s="35" t="str">
        <f>VLOOKUP(A2245,'Medical Examinations'!A2243:M4585,4,FALSE)</f>
        <v>yes</v>
      </c>
      <c r="F2245" s="35" t="str">
        <f>VLOOKUP(A2245,'Medical Examinations'!A2243:M4585,5,FALSE)</f>
        <v>No</v>
      </c>
      <c r="G2245" s="35" t="str">
        <f>VLOOKUP(A2245,'Medical Examinations'!A2243:M4585,6,FALSE)</f>
        <v>Yes</v>
      </c>
      <c r="H2245" s="35">
        <f>VLOOKUP(A2245,'Medical Examinations'!$A$2:$M$2344,7,FALSE)</f>
        <v>1</v>
      </c>
      <c r="I2245" s="35" t="str">
        <f>VLOOKUP(A2245,'Medical Examinations'!A2243:M4585,8,FALSE)</f>
        <v>No</v>
      </c>
      <c r="J2245" s="35" t="str">
        <f>VLOOKUP(A2245,'Medical Examinations'!A2243:M4585,9,FALSE)</f>
        <v>NORMAL WEIGHT</v>
      </c>
      <c r="K2245" s="35" t="str">
        <f>VLOOKUP(A2245,'Medical Examinations'!A2243:M4585,10,FALSE)</f>
        <v>NORMAL</v>
      </c>
      <c r="L2245" s="47">
        <f>VLOOKUP(A2245,'Hospitalisation Details'!A1244:M3586,12,FALSE)</f>
        <v>35741</v>
      </c>
      <c r="M2245" s="34">
        <f>VLOOKUP(A131,'Hospitalisation Details'!A129:M2471,6,FALSE)</f>
        <v>39125.33</v>
      </c>
      <c r="N2245" s="35" t="str">
        <f>VLOOKUP(A235,'Hospitalisation Details'!A233:M2575,7,FALSE)</f>
        <v>tier - 1</v>
      </c>
      <c r="O2245" s="35" t="str">
        <f>VLOOKUP(A247,'Hospitalisation Details'!A245:M2587,8,FALSE)</f>
        <v>tier - 3</v>
      </c>
      <c r="P2245" s="35" t="str">
        <f>VLOOKUP(A49,'Hospitalisation Details'!A47:M2389,9,FALSE)</f>
        <v>R1012</v>
      </c>
      <c r="Q2245" s="35">
        <f ca="1">VLOOKUP(A2245,'Hospitalisation Details'!A1244:M3586,13,FALSE)</f>
        <v>27</v>
      </c>
      <c r="R2245" s="32"/>
    </row>
    <row r="2246" spans="1:18" ht="15.75" x14ac:dyDescent="0.25">
      <c r="A2246" s="42" t="s">
        <v>105</v>
      </c>
      <c r="B2246" s="35" t="str">
        <f>VLOOKUP(A2246,'Customer Names'!A2243:D4578,3,FALSE)</f>
        <v>Chang</v>
      </c>
      <c r="C2246" s="35">
        <f>VLOOKUP(A2246,'Medical Examinations'!A2244:M4586,2,FALSE)</f>
        <v>15.6</v>
      </c>
      <c r="D2246" s="35">
        <f>VLOOKUP(A2246,'Medical Examinations'!A2244:M4586,3,FALSE)</f>
        <v>4.12</v>
      </c>
      <c r="E2246" s="35" t="str">
        <f>VLOOKUP(A2246,'Medical Examinations'!A2244:M4586,4,FALSE)</f>
        <v>yes</v>
      </c>
      <c r="F2246" s="35" t="str">
        <f>VLOOKUP(A2246,'Medical Examinations'!A2244:M4586,5,FALSE)</f>
        <v>No</v>
      </c>
      <c r="G2246" s="35" t="str">
        <f>VLOOKUP(A2246,'Medical Examinations'!A2244:M4586,6,FALSE)</f>
        <v>No</v>
      </c>
      <c r="H2246" s="35">
        <f>VLOOKUP(A2246,'Medical Examinations'!$A$2:$M$2344,7,FALSE)</f>
        <v>1</v>
      </c>
      <c r="I2246" s="35" t="str">
        <f>VLOOKUP(A2246,'Medical Examinations'!A2244:M4586,8,FALSE)</f>
        <v>No</v>
      </c>
      <c r="J2246" s="35" t="str">
        <f>VLOOKUP(A2246,'Medical Examinations'!A2244:M4586,9,FALSE)</f>
        <v>UNDERWEIGHT</v>
      </c>
      <c r="K2246" s="35" t="str">
        <f>VLOOKUP(A2246,'Medical Examinations'!A2244:M4586,10,FALSE)</f>
        <v>NORMAL</v>
      </c>
      <c r="L2246" s="47">
        <f>VLOOKUP(A2246,'Hospitalisation Details'!A1245:M3587,12,FALSE)</f>
        <v>34910</v>
      </c>
      <c r="M2246" s="34">
        <f>VLOOKUP(A132,'Hospitalisation Details'!A130:M2472,6,FALSE)</f>
        <v>39047.29</v>
      </c>
      <c r="N2246" s="35" t="str">
        <f>VLOOKUP(A236,'Hospitalisation Details'!A234:M2576,7,FALSE)</f>
        <v>tier - 1</v>
      </c>
      <c r="O2246" s="35" t="str">
        <f>VLOOKUP(A248,'Hospitalisation Details'!A246:M2588,8,FALSE)</f>
        <v>tier - 1</v>
      </c>
      <c r="P2246" s="35" t="str">
        <f>VLOOKUP(A50,'Hospitalisation Details'!A48:M2390,9,FALSE)</f>
        <v>R1012</v>
      </c>
      <c r="Q2246" s="35">
        <f ca="1">VLOOKUP(A2246,'Hospitalisation Details'!A1245:M3587,13,FALSE)</f>
        <v>29</v>
      </c>
      <c r="R2246" s="32"/>
    </row>
    <row r="2247" spans="1:18" ht="15.75" x14ac:dyDescent="0.25">
      <c r="A2247" s="43" t="s">
        <v>104</v>
      </c>
      <c r="B2247" s="35" t="str">
        <f>VLOOKUP(A2247,'Customer Names'!A2244:D4579,3,FALSE)</f>
        <v>Axelrod</v>
      </c>
      <c r="C2247" s="35">
        <f>VLOOKUP(A2247,'Medical Examinations'!A2245:M4587,2,FALSE)</f>
        <v>24.39</v>
      </c>
      <c r="D2247" s="35">
        <f>VLOOKUP(A2247,'Medical Examinations'!A2245:M4587,3,FALSE)</f>
        <v>6.24</v>
      </c>
      <c r="E2247" s="35" t="str">
        <f>VLOOKUP(A2247,'Medical Examinations'!A2245:M4587,4,FALSE)</f>
        <v>No</v>
      </c>
      <c r="F2247" s="35" t="str">
        <f>VLOOKUP(A2247,'Medical Examinations'!A2245:M4587,5,FALSE)</f>
        <v>No</v>
      </c>
      <c r="G2247" s="35" t="str">
        <f>VLOOKUP(A2247,'Medical Examinations'!A2245:M4587,6,FALSE)</f>
        <v>No</v>
      </c>
      <c r="H2247" s="35">
        <f>VLOOKUP(A2247,'Medical Examinations'!$A$2:$M$2344,7,FALSE)</f>
        <v>1</v>
      </c>
      <c r="I2247" s="35" t="str">
        <f>VLOOKUP(A2247,'Medical Examinations'!A2245:M4587,8,FALSE)</f>
        <v>No</v>
      </c>
      <c r="J2247" s="35" t="str">
        <f>VLOOKUP(A2247,'Medical Examinations'!A2245:M4587,9,FALSE)</f>
        <v>NORMAL WEIGHT</v>
      </c>
      <c r="K2247" s="35" t="str">
        <f>VLOOKUP(A2247,'Medical Examinations'!A2245:M4587,10,FALSE)</f>
        <v>PREDIABETES</v>
      </c>
      <c r="L2247" s="47">
        <f>VLOOKUP(A2247,'Hospitalisation Details'!A1246:M3588,12,FALSE)</f>
        <v>35988</v>
      </c>
      <c r="M2247" s="34">
        <f>VLOOKUP(A133,'Hospitalisation Details'!A131:M2473,6,FALSE)</f>
        <v>38998.550000000003</v>
      </c>
      <c r="N2247" s="35" t="str">
        <f>VLOOKUP(A237,'Hospitalisation Details'!A235:M2577,7,FALSE)</f>
        <v>tier - 1</v>
      </c>
      <c r="O2247" s="35" t="str">
        <f>VLOOKUP(A249,'Hospitalisation Details'!A247:M2589,8,FALSE)</f>
        <v>tier - 1</v>
      </c>
      <c r="P2247" s="35" t="str">
        <f>VLOOKUP(A51,'Hospitalisation Details'!A49:M2391,9,FALSE)</f>
        <v>R1013</v>
      </c>
      <c r="Q2247" s="35">
        <f ca="1">VLOOKUP(A2247,'Hospitalisation Details'!A1246:M3588,13,FALSE)</f>
        <v>26</v>
      </c>
      <c r="R2247" s="32"/>
    </row>
    <row r="2248" spans="1:18" ht="15.75" x14ac:dyDescent="0.25">
      <c r="A2248" s="42" t="s">
        <v>103</v>
      </c>
      <c r="B2248" s="35" t="str">
        <f>VLOOKUP(A2248,'Customer Names'!A2245:D4580,3,FALSE)</f>
        <v>Davenport</v>
      </c>
      <c r="C2248" s="35">
        <f>VLOOKUP(A2248,'Medical Examinations'!A2246:M4588,2,FALSE)</f>
        <v>24.75</v>
      </c>
      <c r="D2248" s="35">
        <f>VLOOKUP(A2248,'Medical Examinations'!A2246:M4588,3,FALSE)</f>
        <v>4.83</v>
      </c>
      <c r="E2248" s="35" t="str">
        <f>VLOOKUP(A2248,'Medical Examinations'!A2246:M4588,4,FALSE)</f>
        <v>No</v>
      </c>
      <c r="F2248" s="35" t="str">
        <f>VLOOKUP(A2248,'Medical Examinations'!A2246:M4588,5,FALSE)</f>
        <v>No</v>
      </c>
      <c r="G2248" s="35" t="str">
        <f>VLOOKUP(A2248,'Medical Examinations'!A2246:M4588,6,FALSE)</f>
        <v>No</v>
      </c>
      <c r="H2248" s="35">
        <f>VLOOKUP(A2248,'Medical Examinations'!$A$2:$M$2344,7,FALSE)</f>
        <v>0</v>
      </c>
      <c r="I2248" s="35" t="str">
        <f>VLOOKUP(A2248,'Medical Examinations'!A2246:M4588,8,FALSE)</f>
        <v>No</v>
      </c>
      <c r="J2248" s="35" t="str">
        <f>VLOOKUP(A2248,'Medical Examinations'!A2246:M4588,9,FALSE)</f>
        <v>NORMAL WEIGHT</v>
      </c>
      <c r="K2248" s="35" t="str">
        <f>VLOOKUP(A2248,'Medical Examinations'!A2246:M4588,10,FALSE)</f>
        <v>NORMAL</v>
      </c>
      <c r="L2248" s="47">
        <f>VLOOKUP(A2248,'Hospitalisation Details'!A1247:M3589,12,FALSE)</f>
        <v>36447</v>
      </c>
      <c r="M2248" s="34">
        <f>VLOOKUP(A134,'Hospitalisation Details'!A132:M2474,6,FALSE)</f>
        <v>38947.43</v>
      </c>
      <c r="N2248" s="35" t="str">
        <f>VLOOKUP(A238,'Hospitalisation Details'!A236:M2578,7,FALSE)</f>
        <v>tier - 1</v>
      </c>
      <c r="O2248" s="35" t="str">
        <f>VLOOKUP(A250,'Hospitalisation Details'!A248:M2590,8,FALSE)</f>
        <v>tier - 2</v>
      </c>
      <c r="P2248" s="35" t="str">
        <f>VLOOKUP(A52,'Hospitalisation Details'!A50:M2392,9,FALSE)</f>
        <v>R1012</v>
      </c>
      <c r="Q2248" s="35">
        <f ca="1">VLOOKUP(A2248,'Hospitalisation Details'!A1247:M3589,13,FALSE)</f>
        <v>25</v>
      </c>
      <c r="R2248" s="32"/>
    </row>
    <row r="2249" spans="1:18" ht="15.75" x14ac:dyDescent="0.25">
      <c r="A2249" s="43" t="s">
        <v>102</v>
      </c>
      <c r="B2249" s="35" t="str">
        <f>VLOOKUP(A2249,'Customer Names'!A2246:D4581,3,FALSE)</f>
        <v>Roberge</v>
      </c>
      <c r="C2249" s="35">
        <f>VLOOKUP(A2249,'Medical Examinations'!A2247:M4589,2,FALSE)</f>
        <v>20.88</v>
      </c>
      <c r="D2249" s="35">
        <f>VLOOKUP(A2249,'Medical Examinations'!A2247:M4589,3,FALSE)</f>
        <v>7.4</v>
      </c>
      <c r="E2249" s="35" t="str">
        <f>VLOOKUP(A2249,'Medical Examinations'!A2247:M4589,4,FALSE)</f>
        <v>No</v>
      </c>
      <c r="F2249" s="35" t="str">
        <f>VLOOKUP(A2249,'Medical Examinations'!A2247:M4589,5,FALSE)</f>
        <v>No</v>
      </c>
      <c r="G2249" s="35" t="str">
        <f>VLOOKUP(A2249,'Medical Examinations'!A2247:M4589,6,FALSE)</f>
        <v>No</v>
      </c>
      <c r="H2249" s="35">
        <f>VLOOKUP(A2249,'Medical Examinations'!$A$2:$M$2344,7,FALSE)</f>
        <v>0</v>
      </c>
      <c r="I2249" s="35" t="str">
        <f>VLOOKUP(A2249,'Medical Examinations'!A2247:M4589,8,FALSE)</f>
        <v>No</v>
      </c>
      <c r="J2249" s="35" t="str">
        <f>VLOOKUP(A2249,'Medical Examinations'!A2247:M4589,9,FALSE)</f>
        <v>NORMAL WEIGHT</v>
      </c>
      <c r="K2249" s="35" t="str">
        <f>VLOOKUP(A2249,'Medical Examinations'!A2247:M4589,10,FALSE)</f>
        <v>DIABETES</v>
      </c>
      <c r="L2249" s="47">
        <f>VLOOKUP(A2249,'Hospitalisation Details'!A1248:M3590,12,FALSE)</f>
        <v>37542</v>
      </c>
      <c r="M2249" s="34">
        <f>VLOOKUP(A135,'Hospitalisation Details'!A133:M2475,6,FALSE)</f>
        <v>38932.559999999998</v>
      </c>
      <c r="N2249" s="35" t="str">
        <f>VLOOKUP(A239,'Hospitalisation Details'!A237:M2579,7,FALSE)</f>
        <v>tier - 2</v>
      </c>
      <c r="O2249" s="35" t="str">
        <f>VLOOKUP(A251,'Hospitalisation Details'!A249:M2591,8,FALSE)</f>
        <v>tier - 3</v>
      </c>
      <c r="P2249" s="35" t="str">
        <f>VLOOKUP(A53,'Hospitalisation Details'!A51:M2393,9,FALSE)</f>
        <v>R1013</v>
      </c>
      <c r="Q2249" s="35">
        <f ca="1">VLOOKUP(A2249,'Hospitalisation Details'!A1248:M3590,13,FALSE)</f>
        <v>22</v>
      </c>
      <c r="R2249" s="32"/>
    </row>
    <row r="2250" spans="1:18" ht="15.75" x14ac:dyDescent="0.25">
      <c r="A2250" s="42" t="s">
        <v>101</v>
      </c>
      <c r="B2250" s="35" t="str">
        <f>VLOOKUP(A2250,'Customer Names'!A2247:D4582,3,FALSE)</f>
        <v>Schmidt</v>
      </c>
      <c r="C2250" s="35">
        <f>VLOOKUP(A2250,'Medical Examinations'!A2248:M4590,2,FALSE)</f>
        <v>20.43</v>
      </c>
      <c r="D2250" s="35">
        <f>VLOOKUP(A2250,'Medical Examinations'!A2248:M4590,3,FALSE)</f>
        <v>4.54</v>
      </c>
      <c r="E2250" s="35" t="str">
        <f>VLOOKUP(A2250,'Medical Examinations'!A2248:M4590,4,FALSE)</f>
        <v>No</v>
      </c>
      <c r="F2250" s="35" t="str">
        <f>VLOOKUP(A2250,'Medical Examinations'!A2248:M4590,5,FALSE)</f>
        <v>No</v>
      </c>
      <c r="G2250" s="35" t="str">
        <f>VLOOKUP(A2250,'Medical Examinations'!A2248:M4590,6,FALSE)</f>
        <v>No</v>
      </c>
      <c r="H2250" s="35">
        <f>VLOOKUP(A2250,'Medical Examinations'!$A$2:$M$2344,7,FALSE)</f>
        <v>0</v>
      </c>
      <c r="I2250" s="35" t="str">
        <f>VLOOKUP(A2250,'Medical Examinations'!A2248:M4590,8,FALSE)</f>
        <v>No</v>
      </c>
      <c r="J2250" s="35" t="str">
        <f>VLOOKUP(A2250,'Medical Examinations'!A2248:M4590,9,FALSE)</f>
        <v>NORMAL WEIGHT</v>
      </c>
      <c r="K2250" s="35" t="str">
        <f>VLOOKUP(A2250,'Medical Examinations'!A2248:M4590,10,FALSE)</f>
        <v>NORMAL</v>
      </c>
      <c r="L2250" s="47">
        <f>VLOOKUP(A2250,'Hospitalisation Details'!A1249:M3591,12,FALSE)</f>
        <v>36496</v>
      </c>
      <c r="M2250" s="34">
        <f>VLOOKUP(A136,'Hospitalisation Details'!A134:M2476,6,FALSE)</f>
        <v>38924.04</v>
      </c>
      <c r="N2250" s="35" t="str">
        <f>VLOOKUP(A240,'Hospitalisation Details'!A238:M2580,7,FALSE)</f>
        <v>tier - 1</v>
      </c>
      <c r="O2250" s="35" t="str">
        <f>VLOOKUP(A252,'Hospitalisation Details'!A250:M2592,8,FALSE)</f>
        <v>tier - 3</v>
      </c>
      <c r="P2250" s="35" t="str">
        <f>VLOOKUP(A54,'Hospitalisation Details'!A52:M2394,9,FALSE)</f>
        <v>R1015</v>
      </c>
      <c r="Q2250" s="35">
        <f ca="1">VLOOKUP(A2250,'Hospitalisation Details'!A1249:M3591,13,FALSE)</f>
        <v>25</v>
      </c>
      <c r="R2250" s="32"/>
    </row>
    <row r="2251" spans="1:18" ht="15.75" x14ac:dyDescent="0.25">
      <c r="A2251" s="43" t="s">
        <v>100</v>
      </c>
      <c r="B2251" s="35" t="str">
        <f>VLOOKUP(A2251,'Customer Names'!A2248:D4583,3,FALSE)</f>
        <v>Kosters</v>
      </c>
      <c r="C2251" s="35">
        <f>VLOOKUP(A2251,'Medical Examinations'!A2249:M4591,2,FALSE)</f>
        <v>15.18</v>
      </c>
      <c r="D2251" s="35">
        <f>VLOOKUP(A2251,'Medical Examinations'!A2249:M4591,3,FALSE)</f>
        <v>11.11</v>
      </c>
      <c r="E2251" s="35" t="str">
        <f>VLOOKUP(A2251,'Medical Examinations'!A2249:M4591,4,FALSE)</f>
        <v>No</v>
      </c>
      <c r="F2251" s="35" t="str">
        <f>VLOOKUP(A2251,'Medical Examinations'!A2249:M4591,5,FALSE)</f>
        <v>No</v>
      </c>
      <c r="G2251" s="35" t="str">
        <f>VLOOKUP(A2251,'Medical Examinations'!A2249:M4591,6,FALSE)</f>
        <v>No</v>
      </c>
      <c r="H2251" s="35">
        <f>VLOOKUP(A2251,'Medical Examinations'!$A$2:$M$2344,7,FALSE)</f>
        <v>0</v>
      </c>
      <c r="I2251" s="35" t="str">
        <f>VLOOKUP(A2251,'Medical Examinations'!A2249:M4591,8,FALSE)</f>
        <v>No</v>
      </c>
      <c r="J2251" s="35" t="str">
        <f>VLOOKUP(A2251,'Medical Examinations'!A2249:M4591,9,FALSE)</f>
        <v>UNDERWEIGHT</v>
      </c>
      <c r="K2251" s="35" t="str">
        <f>VLOOKUP(A2251,'Medical Examinations'!A2249:M4591,10,FALSE)</f>
        <v>DIABETES</v>
      </c>
      <c r="L2251" s="47">
        <f>VLOOKUP(A2251,'Hospitalisation Details'!A1250:M3592,12,FALSE)</f>
        <v>37600</v>
      </c>
      <c r="M2251" s="34">
        <f>VLOOKUP(A137,'Hospitalisation Details'!A135:M2477,6,FALSE)</f>
        <v>38893.360000000001</v>
      </c>
      <c r="N2251" s="35" t="str">
        <f>VLOOKUP(A241,'Hospitalisation Details'!A239:M2581,7,FALSE)</f>
        <v>tier - 1</v>
      </c>
      <c r="O2251" s="35" t="str">
        <f>VLOOKUP(A253,'Hospitalisation Details'!A251:M2593,8,FALSE)</f>
        <v>tier - 2</v>
      </c>
      <c r="P2251" s="35" t="str">
        <f>VLOOKUP(A55,'Hospitalisation Details'!A53:M2395,9,FALSE)</f>
        <v>R1012</v>
      </c>
      <c r="Q2251" s="35">
        <f ca="1">VLOOKUP(A2251,'Hospitalisation Details'!A1250:M3592,13,FALSE)</f>
        <v>22</v>
      </c>
      <c r="R2251" s="32"/>
    </row>
    <row r="2252" spans="1:18" ht="15.75" x14ac:dyDescent="0.25">
      <c r="A2252" s="42" t="s">
        <v>99</v>
      </c>
      <c r="B2252" s="35" t="str">
        <f>VLOOKUP(A2252,'Customer Names'!A2249:D4584,3,FALSE)</f>
        <v>Dykes</v>
      </c>
      <c r="C2252" s="35">
        <f>VLOOKUP(A2252,'Medical Examinations'!A2250:M4592,2,FALSE)</f>
        <v>15.12</v>
      </c>
      <c r="D2252" s="35">
        <f>VLOOKUP(A2252,'Medical Examinations'!A2250:M4592,3,FALSE)</f>
        <v>4.03</v>
      </c>
      <c r="E2252" s="35" t="str">
        <f>VLOOKUP(A2252,'Medical Examinations'!A2250:M4592,4,FALSE)</f>
        <v>yes</v>
      </c>
      <c r="F2252" s="35" t="str">
        <f>VLOOKUP(A2252,'Medical Examinations'!A2250:M4592,5,FALSE)</f>
        <v>No</v>
      </c>
      <c r="G2252" s="35" t="str">
        <f>VLOOKUP(A2252,'Medical Examinations'!A2250:M4592,6,FALSE)</f>
        <v>No</v>
      </c>
      <c r="H2252" s="35">
        <f>VLOOKUP(A2252,'Medical Examinations'!$A$2:$M$2344,7,FALSE)</f>
        <v>0</v>
      </c>
      <c r="I2252" s="35" t="str">
        <f>VLOOKUP(A2252,'Medical Examinations'!A2250:M4592,8,FALSE)</f>
        <v>No</v>
      </c>
      <c r="J2252" s="35" t="str">
        <f>VLOOKUP(A2252,'Medical Examinations'!A2250:M4592,9,FALSE)</f>
        <v>UNDERWEIGHT</v>
      </c>
      <c r="K2252" s="35" t="str">
        <f>VLOOKUP(A2252,'Medical Examinations'!A2250:M4592,10,FALSE)</f>
        <v>NORMAL</v>
      </c>
      <c r="L2252" s="47">
        <f>VLOOKUP(A2252,'Hospitalisation Details'!A1251:M3593,12,FALSE)</f>
        <v>37224</v>
      </c>
      <c r="M2252" s="34">
        <f>VLOOKUP(A138,'Hospitalisation Details'!A136:M2478,6,FALSE)</f>
        <v>38869.25</v>
      </c>
      <c r="N2252" s="35" t="str">
        <f>VLOOKUP(A242,'Hospitalisation Details'!A240:M2582,7,FALSE)</f>
        <v>tier - 2</v>
      </c>
      <c r="O2252" s="35" t="str">
        <f>VLOOKUP(A254,'Hospitalisation Details'!A252:M2594,8,FALSE)</f>
        <v>tier - 2</v>
      </c>
      <c r="P2252" s="35" t="str">
        <f>VLOOKUP(A56,'Hospitalisation Details'!A54:M2396,9,FALSE)</f>
        <v>R1016</v>
      </c>
      <c r="Q2252" s="35">
        <f ca="1">VLOOKUP(A2252,'Hospitalisation Details'!A1251:M3593,13,FALSE)</f>
        <v>23</v>
      </c>
      <c r="R2252" s="32"/>
    </row>
    <row r="2253" spans="1:18" ht="15.75" x14ac:dyDescent="0.25">
      <c r="A2253" s="43" t="s">
        <v>98</v>
      </c>
      <c r="B2253" s="35" t="str">
        <f>VLOOKUP(A2253,'Customer Names'!A2250:D4585,3,FALSE)</f>
        <v>Velan</v>
      </c>
      <c r="C2253" s="35">
        <f>VLOOKUP(A2253,'Medical Examinations'!A2251:M4593,2,FALSE)</f>
        <v>23.88</v>
      </c>
      <c r="D2253" s="35">
        <f>VLOOKUP(A2253,'Medical Examinations'!A2251:M4593,3,FALSE)</f>
        <v>4.51</v>
      </c>
      <c r="E2253" s="35" t="str">
        <f>VLOOKUP(A2253,'Medical Examinations'!A2251:M4593,4,FALSE)</f>
        <v>No</v>
      </c>
      <c r="F2253" s="35" t="str">
        <f>VLOOKUP(A2253,'Medical Examinations'!A2251:M4593,5,FALSE)</f>
        <v>No</v>
      </c>
      <c r="G2253" s="35" t="str">
        <f>VLOOKUP(A2253,'Medical Examinations'!A2251:M4593,6,FALSE)</f>
        <v>No</v>
      </c>
      <c r="H2253" s="35">
        <f>VLOOKUP(A2253,'Medical Examinations'!$A$2:$M$2344,7,FALSE)</f>
        <v>1</v>
      </c>
      <c r="I2253" s="35" t="str">
        <f>VLOOKUP(A2253,'Medical Examinations'!A2251:M4593,8,FALSE)</f>
        <v>No</v>
      </c>
      <c r="J2253" s="35" t="str">
        <f>VLOOKUP(A2253,'Medical Examinations'!A2251:M4593,9,FALSE)</f>
        <v>NORMAL WEIGHT</v>
      </c>
      <c r="K2253" s="35" t="str">
        <f>VLOOKUP(A2253,'Medical Examinations'!A2251:M4593,10,FALSE)</f>
        <v>NORMAL</v>
      </c>
      <c r="L2253" s="47">
        <f>VLOOKUP(A2253,'Hospitalisation Details'!A1252:M3594,12,FALSE)</f>
        <v>35950</v>
      </c>
      <c r="M2253" s="34">
        <f>VLOOKUP(A139,'Hospitalisation Details'!A137:M2479,6,FALSE)</f>
        <v>38836.980000000003</v>
      </c>
      <c r="N2253" s="35" t="str">
        <f>VLOOKUP(A243,'Hospitalisation Details'!A241:M2583,7,FALSE)</f>
        <v>tier - 2</v>
      </c>
      <c r="O2253" s="35" t="str">
        <f>VLOOKUP(A255,'Hospitalisation Details'!A253:M2595,8,FALSE)</f>
        <v>tier - 2</v>
      </c>
      <c r="P2253" s="35" t="str">
        <f>VLOOKUP(A57,'Hospitalisation Details'!A55:M2397,9,FALSE)</f>
        <v>R1011</v>
      </c>
      <c r="Q2253" s="35">
        <f ca="1">VLOOKUP(A2253,'Hospitalisation Details'!A1252:M3594,13,FALSE)</f>
        <v>26</v>
      </c>
      <c r="R2253" s="32"/>
    </row>
    <row r="2254" spans="1:18" ht="15.75" x14ac:dyDescent="0.25">
      <c r="A2254" s="42" t="s">
        <v>97</v>
      </c>
      <c r="B2254" s="35" t="str">
        <f>VLOOKUP(A2254,'Customer Names'!A2251:D4586,3,FALSE)</f>
        <v>Goolik</v>
      </c>
      <c r="C2254" s="35">
        <f>VLOOKUP(A2254,'Medical Examinations'!A2252:M4594,2,FALSE)</f>
        <v>16.13</v>
      </c>
      <c r="D2254" s="35">
        <f>VLOOKUP(A2254,'Medical Examinations'!A2252:M4594,3,FALSE)</f>
        <v>5.56</v>
      </c>
      <c r="E2254" s="35" t="str">
        <f>VLOOKUP(A2254,'Medical Examinations'!A2252:M4594,4,FALSE)</f>
        <v>No</v>
      </c>
      <c r="F2254" s="35" t="str">
        <f>VLOOKUP(A2254,'Medical Examinations'!A2252:M4594,5,FALSE)</f>
        <v>yes</v>
      </c>
      <c r="G2254" s="35" t="str">
        <f>VLOOKUP(A2254,'Medical Examinations'!A2252:M4594,6,FALSE)</f>
        <v>No</v>
      </c>
      <c r="H2254" s="35">
        <f>VLOOKUP(A2254,'Medical Examinations'!$A$2:$M$2344,7,FALSE)</f>
        <v>1</v>
      </c>
      <c r="I2254" s="35" t="str">
        <f>VLOOKUP(A2254,'Medical Examinations'!A2252:M4594,8,FALSE)</f>
        <v>No</v>
      </c>
      <c r="J2254" s="35" t="str">
        <f>VLOOKUP(A2254,'Medical Examinations'!A2252:M4594,9,FALSE)</f>
        <v>UNDERWEIGHT</v>
      </c>
      <c r="K2254" s="35" t="str">
        <f>VLOOKUP(A2254,'Medical Examinations'!A2252:M4594,10,FALSE)</f>
        <v>NORMAL</v>
      </c>
      <c r="L2254" s="47">
        <f>VLOOKUP(A2254,'Hospitalisation Details'!A1253:M3595,12,FALSE)</f>
        <v>36703</v>
      </c>
      <c r="M2254" s="34">
        <f>VLOOKUP(A140,'Hospitalisation Details'!A138:M2480,6,FALSE)</f>
        <v>38792.69</v>
      </c>
      <c r="N2254" s="35" t="str">
        <f>VLOOKUP(A244,'Hospitalisation Details'!A242:M2584,7,FALSE)</f>
        <v>tier - 2</v>
      </c>
      <c r="O2254" s="35" t="str">
        <f>VLOOKUP(A256,'Hospitalisation Details'!A254:M2596,8,FALSE)</f>
        <v>tier - 3</v>
      </c>
      <c r="P2254" s="35" t="str">
        <f>VLOOKUP(A58,'Hospitalisation Details'!A56:M2398,9,FALSE)</f>
        <v>R1012</v>
      </c>
      <c r="Q2254" s="35">
        <f ca="1">VLOOKUP(A2254,'Hospitalisation Details'!A1253:M3595,13,FALSE)</f>
        <v>24</v>
      </c>
      <c r="R2254" s="32"/>
    </row>
    <row r="2255" spans="1:18" ht="15.75" x14ac:dyDescent="0.25">
      <c r="A2255" s="43" t="s">
        <v>96</v>
      </c>
      <c r="B2255" s="35" t="str">
        <f>VLOOKUP(A2255,'Customer Names'!A2252:D4587,3,FALSE)</f>
        <v>Bain</v>
      </c>
      <c r="C2255" s="35">
        <f>VLOOKUP(A2255,'Medical Examinations'!A2253:M4595,2,FALSE)</f>
        <v>24.09</v>
      </c>
      <c r="D2255" s="35">
        <f>VLOOKUP(A2255,'Medical Examinations'!A2253:M4595,3,FALSE)</f>
        <v>4.0999999999999996</v>
      </c>
      <c r="E2255" s="35" t="str">
        <f>VLOOKUP(A2255,'Medical Examinations'!A2253:M4595,4,FALSE)</f>
        <v>No</v>
      </c>
      <c r="F2255" s="35" t="str">
        <f>VLOOKUP(A2255,'Medical Examinations'!A2253:M4595,5,FALSE)</f>
        <v>yes</v>
      </c>
      <c r="G2255" s="35" t="str">
        <f>VLOOKUP(A2255,'Medical Examinations'!A2253:M4595,6,FALSE)</f>
        <v>No</v>
      </c>
      <c r="H2255" s="35">
        <f>VLOOKUP(A2255,'Medical Examinations'!$A$2:$M$2344,7,FALSE)</f>
        <v>1</v>
      </c>
      <c r="I2255" s="35" t="str">
        <f>VLOOKUP(A2255,'Medical Examinations'!A2253:M4595,8,FALSE)</f>
        <v>No</v>
      </c>
      <c r="J2255" s="35" t="str">
        <f>VLOOKUP(A2255,'Medical Examinations'!A2253:M4595,9,FALSE)</f>
        <v>NORMAL WEIGHT</v>
      </c>
      <c r="K2255" s="35" t="str">
        <f>VLOOKUP(A2255,'Medical Examinations'!A2253:M4595,10,FALSE)</f>
        <v>NORMAL</v>
      </c>
      <c r="L2255" s="47">
        <f>VLOOKUP(A2255,'Hospitalisation Details'!A1254:M3596,12,FALSE)</f>
        <v>38196</v>
      </c>
      <c r="M2255" s="34">
        <f>VLOOKUP(A141,'Hospitalisation Details'!A139:M2481,6,FALSE)</f>
        <v>38746.36</v>
      </c>
      <c r="N2255" s="35" t="str">
        <f>VLOOKUP(A245,'Hospitalisation Details'!A243:M2585,7,FALSE)</f>
        <v>tier - 1</v>
      </c>
      <c r="O2255" s="35" t="str">
        <f>VLOOKUP(A257,'Hospitalisation Details'!A255:M2597,8,FALSE)</f>
        <v>tier - 3</v>
      </c>
      <c r="P2255" s="35" t="str">
        <f>VLOOKUP(A59,'Hospitalisation Details'!A57:M2399,9,FALSE)</f>
        <v>R1013</v>
      </c>
      <c r="Q2255" s="35">
        <f ca="1">VLOOKUP(A2255,'Hospitalisation Details'!A1254:M3596,13,FALSE)</f>
        <v>20</v>
      </c>
      <c r="R2255" s="32"/>
    </row>
    <row r="2256" spans="1:18" ht="15.75" x14ac:dyDescent="0.25">
      <c r="A2256" s="42" t="s">
        <v>95</v>
      </c>
      <c r="B2256" s="35" t="str">
        <f>VLOOKUP(A2256,'Customer Names'!A2253:D4588,3,FALSE)</f>
        <v>Wieck</v>
      </c>
      <c r="C2256" s="35">
        <f>VLOOKUP(A2256,'Medical Examinations'!A2254:M4596,2,FALSE)</f>
        <v>19.43</v>
      </c>
      <c r="D2256" s="35">
        <f>VLOOKUP(A2256,'Medical Examinations'!A2254:M4596,3,FALSE)</f>
        <v>5.85</v>
      </c>
      <c r="E2256" s="35" t="str">
        <f>VLOOKUP(A2256,'Medical Examinations'!A2254:M4596,4,FALSE)</f>
        <v>No</v>
      </c>
      <c r="F2256" s="35" t="str">
        <f>VLOOKUP(A2256,'Medical Examinations'!A2254:M4596,5,FALSE)</f>
        <v>yes</v>
      </c>
      <c r="G2256" s="35" t="str">
        <f>VLOOKUP(A2256,'Medical Examinations'!A2254:M4596,6,FALSE)</f>
        <v>No</v>
      </c>
      <c r="H2256" s="35">
        <f>VLOOKUP(A2256,'Medical Examinations'!$A$2:$M$2344,7,FALSE)</f>
        <v>1</v>
      </c>
      <c r="I2256" s="35" t="str">
        <f>VLOOKUP(A2256,'Medical Examinations'!A2254:M4596,8,FALSE)</f>
        <v>No</v>
      </c>
      <c r="J2256" s="35" t="str">
        <f>VLOOKUP(A2256,'Medical Examinations'!A2254:M4596,9,FALSE)</f>
        <v>NORMAL WEIGHT</v>
      </c>
      <c r="K2256" s="35" t="str">
        <f>VLOOKUP(A2256,'Medical Examinations'!A2254:M4596,10,FALSE)</f>
        <v>PREDIABETES</v>
      </c>
      <c r="L2256" s="47">
        <f>VLOOKUP(A2256,'Hospitalisation Details'!A1255:M3597,12,FALSE)</f>
        <v>38260</v>
      </c>
      <c r="M2256" s="34">
        <f>VLOOKUP(A142,'Hospitalisation Details'!A140:M2482,6,FALSE)</f>
        <v>38740.120000000003</v>
      </c>
      <c r="N2256" s="35" t="str">
        <f>VLOOKUP(A246,'Hospitalisation Details'!A244:M2586,7,FALSE)</f>
        <v>tier - 1</v>
      </c>
      <c r="O2256" s="35" t="str">
        <f>VLOOKUP(A258,'Hospitalisation Details'!A256:M2598,8,FALSE)</f>
        <v>tier - 3</v>
      </c>
      <c r="P2256" s="35" t="str">
        <f>VLOOKUP(A60,'Hospitalisation Details'!A58:M2400,9,FALSE)</f>
        <v>R1011</v>
      </c>
      <c r="Q2256" s="35">
        <f ca="1">VLOOKUP(A2256,'Hospitalisation Details'!A1255:M3597,13,FALSE)</f>
        <v>20</v>
      </c>
      <c r="R2256" s="32"/>
    </row>
    <row r="2257" spans="1:18" ht="15.75" x14ac:dyDescent="0.25">
      <c r="A2257" s="43" t="s">
        <v>94</v>
      </c>
      <c r="B2257" s="35" t="str">
        <f>VLOOKUP(A2257,'Customer Names'!A2254:D4589,3,FALSE)</f>
        <v>Friel</v>
      </c>
      <c r="C2257" s="35">
        <f>VLOOKUP(A2257,'Medical Examinations'!A2255:M4597,2,FALSE)</f>
        <v>15.22</v>
      </c>
      <c r="D2257" s="35">
        <f>VLOOKUP(A2257,'Medical Examinations'!A2255:M4597,3,FALSE)</f>
        <v>4.92</v>
      </c>
      <c r="E2257" s="35" t="str">
        <f>VLOOKUP(A2257,'Medical Examinations'!A2255:M4597,4,FALSE)</f>
        <v>yes</v>
      </c>
      <c r="F2257" s="35" t="str">
        <f>VLOOKUP(A2257,'Medical Examinations'!A2255:M4597,5,FALSE)</f>
        <v>No</v>
      </c>
      <c r="G2257" s="35" t="str">
        <f>VLOOKUP(A2257,'Medical Examinations'!A2255:M4597,6,FALSE)</f>
        <v>Yes</v>
      </c>
      <c r="H2257" s="35">
        <f>VLOOKUP(A2257,'Medical Examinations'!$A$2:$M$2344,7,FALSE)</f>
        <v>1</v>
      </c>
      <c r="I2257" s="35" t="str">
        <f>VLOOKUP(A2257,'Medical Examinations'!A2255:M4597,8,FALSE)</f>
        <v>No</v>
      </c>
      <c r="J2257" s="35" t="str">
        <f>VLOOKUP(A2257,'Medical Examinations'!A2255:M4597,9,FALSE)</f>
        <v>UNDERWEIGHT</v>
      </c>
      <c r="K2257" s="35" t="str">
        <f>VLOOKUP(A2257,'Medical Examinations'!A2255:M4597,10,FALSE)</f>
        <v>NORMAL</v>
      </c>
      <c r="L2257" s="47">
        <f>VLOOKUP(A2257,'Hospitalisation Details'!A1256:M3598,12,FALSE)</f>
        <v>35729</v>
      </c>
      <c r="M2257" s="34">
        <f>VLOOKUP(A143,'Hospitalisation Details'!A141:M2483,6,FALSE)</f>
        <v>38711</v>
      </c>
      <c r="N2257" s="35" t="str">
        <f>VLOOKUP(A247,'Hospitalisation Details'!A245:M2587,7,FALSE)</f>
        <v>tier - 1</v>
      </c>
      <c r="O2257" s="35" t="str">
        <f>VLOOKUP(A259,'Hospitalisation Details'!A257:M2599,8,FALSE)</f>
        <v>tier - 3</v>
      </c>
      <c r="P2257" s="35" t="str">
        <f>VLOOKUP(A61,'Hospitalisation Details'!A59:M2401,9,FALSE)</f>
        <v>R1011</v>
      </c>
      <c r="Q2257" s="35">
        <f ca="1">VLOOKUP(A2257,'Hospitalisation Details'!A1256:M3598,13,FALSE)</f>
        <v>27</v>
      </c>
      <c r="R2257" s="32"/>
    </row>
    <row r="2258" spans="1:18" ht="15.75" x14ac:dyDescent="0.25">
      <c r="A2258" s="42" t="s">
        <v>93</v>
      </c>
      <c r="B2258" s="35" t="str">
        <f>VLOOKUP(A2258,'Customer Names'!A2255:D4590,3,FALSE)</f>
        <v>Santandreu</v>
      </c>
      <c r="C2258" s="35">
        <f>VLOOKUP(A2258,'Medical Examinations'!A2256:M4598,2,FALSE)</f>
        <v>20.72</v>
      </c>
      <c r="D2258" s="35">
        <f>VLOOKUP(A2258,'Medical Examinations'!A2256:M4598,3,FALSE)</f>
        <v>9.4600000000000009</v>
      </c>
      <c r="E2258" s="35" t="str">
        <f>VLOOKUP(A2258,'Medical Examinations'!A2256:M4598,4,FALSE)</f>
        <v>No</v>
      </c>
      <c r="F2258" s="35" t="str">
        <f>VLOOKUP(A2258,'Medical Examinations'!A2256:M4598,5,FALSE)</f>
        <v>No</v>
      </c>
      <c r="G2258" s="35" t="str">
        <f>VLOOKUP(A2258,'Medical Examinations'!A2256:M4598,6,FALSE)</f>
        <v>No</v>
      </c>
      <c r="H2258" s="35">
        <f>VLOOKUP(A2258,'Medical Examinations'!$A$2:$M$2344,7,FALSE)</f>
        <v>0</v>
      </c>
      <c r="I2258" s="35" t="str">
        <f>VLOOKUP(A2258,'Medical Examinations'!A2256:M4598,8,FALSE)</f>
        <v>No</v>
      </c>
      <c r="J2258" s="35" t="str">
        <f>VLOOKUP(A2258,'Medical Examinations'!A2256:M4598,9,FALSE)</f>
        <v>NORMAL WEIGHT</v>
      </c>
      <c r="K2258" s="35" t="str">
        <f>VLOOKUP(A2258,'Medical Examinations'!A2256:M4598,10,FALSE)</f>
        <v>DIABETES</v>
      </c>
      <c r="L2258" s="47">
        <f>VLOOKUP(A2258,'Hospitalisation Details'!A1257:M3599,12,FALSE)</f>
        <v>37594</v>
      </c>
      <c r="M2258" s="34">
        <f>VLOOKUP(A144,'Hospitalisation Details'!A142:M2484,6,FALSE)</f>
        <v>38709.18</v>
      </c>
      <c r="N2258" s="35" t="str">
        <f>VLOOKUP(A248,'Hospitalisation Details'!A246:M2588,7,FALSE)</f>
        <v>tier - 1</v>
      </c>
      <c r="O2258" s="35" t="str">
        <f>VLOOKUP(A260,'Hospitalisation Details'!A258:M2600,8,FALSE)</f>
        <v>tier - 1</v>
      </c>
      <c r="P2258" s="35" t="str">
        <f>VLOOKUP(A62,'Hospitalisation Details'!A60:M2402,9,FALSE)</f>
        <v>R1012</v>
      </c>
      <c r="Q2258" s="35">
        <f ca="1">VLOOKUP(A2258,'Hospitalisation Details'!A1257:M3599,13,FALSE)</f>
        <v>22</v>
      </c>
      <c r="R2258" s="32"/>
    </row>
    <row r="2259" spans="1:18" ht="15.75" x14ac:dyDescent="0.25">
      <c r="A2259" s="43" t="s">
        <v>92</v>
      </c>
      <c r="B2259" s="35" t="str">
        <f>VLOOKUP(A2259,'Customer Names'!A2256:D4591,3,FALSE)</f>
        <v>Johnson</v>
      </c>
      <c r="C2259" s="35">
        <f>VLOOKUP(A2259,'Medical Examinations'!A2257:M4599,2,FALSE)</f>
        <v>35.4</v>
      </c>
      <c r="D2259" s="35">
        <f>VLOOKUP(A2259,'Medical Examinations'!A2257:M4599,3,FALSE)</f>
        <v>5.94</v>
      </c>
      <c r="E2259" s="35" t="str">
        <f>VLOOKUP(A2259,'Medical Examinations'!A2257:M4599,4,FALSE)</f>
        <v>No</v>
      </c>
      <c r="F2259" s="35" t="str">
        <f>VLOOKUP(A2259,'Medical Examinations'!A2257:M4599,5,FALSE)</f>
        <v>No</v>
      </c>
      <c r="G2259" s="35" t="str">
        <f>VLOOKUP(A2259,'Medical Examinations'!A2257:M4599,6,FALSE)</f>
        <v>Yes</v>
      </c>
      <c r="H2259" s="35">
        <f>VLOOKUP(A2259,'Medical Examinations'!$A$2:$M$2344,7,FALSE)</f>
        <v>1</v>
      </c>
      <c r="I2259" s="35" t="str">
        <f>VLOOKUP(A2259,'Medical Examinations'!A2257:M4599,8,FALSE)</f>
        <v>No</v>
      </c>
      <c r="J2259" s="35" t="str">
        <f>VLOOKUP(A2259,'Medical Examinations'!A2257:M4599,9,FALSE)</f>
        <v>OBESITY</v>
      </c>
      <c r="K2259" s="35" t="str">
        <f>VLOOKUP(A2259,'Medical Examinations'!A2257:M4599,10,FALSE)</f>
        <v>PREDIABETES</v>
      </c>
      <c r="L2259" s="47">
        <f>VLOOKUP(A2259,'Hospitalisation Details'!A1258:M3600,12,FALSE)</f>
        <v>37946</v>
      </c>
      <c r="M2259" s="34">
        <f>VLOOKUP(A145,'Hospitalisation Details'!A143:M2485,6,FALSE)</f>
        <v>38652.089999999997</v>
      </c>
      <c r="N2259" s="35" t="str">
        <f>VLOOKUP(A249,'Hospitalisation Details'!A247:M2589,7,FALSE)</f>
        <v>tier - 2</v>
      </c>
      <c r="O2259" s="35" t="str">
        <f>VLOOKUP(A261,'Hospitalisation Details'!A259:M2601,8,FALSE)</f>
        <v>tier - 2</v>
      </c>
      <c r="P2259" s="35" t="str">
        <f>VLOOKUP(A63,'Hospitalisation Details'!A61:M2403,9,FALSE)</f>
        <v>R1011</v>
      </c>
      <c r="Q2259" s="35">
        <f ca="1">VLOOKUP(A2259,'Hospitalisation Details'!A1258:M3600,13,FALSE)</f>
        <v>21</v>
      </c>
      <c r="R2259" s="32"/>
    </row>
    <row r="2260" spans="1:18" ht="15.75" x14ac:dyDescent="0.25">
      <c r="A2260" s="42" t="s">
        <v>91</v>
      </c>
      <c r="B2260" s="35" t="str">
        <f>VLOOKUP(A2260,'Customer Names'!A2257:D4592,3,FALSE)</f>
        <v>Gerber</v>
      </c>
      <c r="C2260" s="35">
        <f>VLOOKUP(A2260,'Medical Examinations'!A2258:M4600,2,FALSE)</f>
        <v>34.4</v>
      </c>
      <c r="D2260" s="35">
        <f>VLOOKUP(A2260,'Medical Examinations'!A2258:M4600,3,FALSE)</f>
        <v>5.7</v>
      </c>
      <c r="E2260" s="35" t="str">
        <f>VLOOKUP(A2260,'Medical Examinations'!A2258:M4600,4,FALSE)</f>
        <v>No</v>
      </c>
      <c r="F2260" s="35" t="str">
        <f>VLOOKUP(A2260,'Medical Examinations'!A2258:M4600,5,FALSE)</f>
        <v>No</v>
      </c>
      <c r="G2260" s="35" t="str">
        <f>VLOOKUP(A2260,'Medical Examinations'!A2258:M4600,6,FALSE)</f>
        <v>Yes</v>
      </c>
      <c r="H2260" s="35">
        <f>VLOOKUP(A2260,'Medical Examinations'!$A$2:$M$2344,7,FALSE)</f>
        <v>1</v>
      </c>
      <c r="I2260" s="35" t="str">
        <f>VLOOKUP(A2260,'Medical Examinations'!A2258:M4600,8,FALSE)</f>
        <v>No</v>
      </c>
      <c r="J2260" s="35" t="str">
        <f>VLOOKUP(A2260,'Medical Examinations'!A2258:M4600,9,FALSE)</f>
        <v>OBESITY</v>
      </c>
      <c r="K2260" s="35" t="str">
        <f>VLOOKUP(A2260,'Medical Examinations'!A2258:M4600,10,FALSE)</f>
        <v>PREDIABETES</v>
      </c>
      <c r="L2260" s="47">
        <f>VLOOKUP(A2260,'Hospitalisation Details'!A1259:M3601,12,FALSE)</f>
        <v>37848</v>
      </c>
      <c r="M2260" s="34">
        <f>VLOOKUP(A146,'Hospitalisation Details'!A144:M2486,6,FALSE)</f>
        <v>38511.629999999997</v>
      </c>
      <c r="N2260" s="35" t="str">
        <f>VLOOKUP(A250,'Hospitalisation Details'!A248:M2590,7,FALSE)</f>
        <v>tier - 2</v>
      </c>
      <c r="O2260" s="35" t="str">
        <f>VLOOKUP(A262,'Hospitalisation Details'!A260:M2602,8,FALSE)</f>
        <v>tier - 2</v>
      </c>
      <c r="P2260" s="35" t="str">
        <f>VLOOKUP(A64,'Hospitalisation Details'!A62:M2404,9,FALSE)</f>
        <v>R1013</v>
      </c>
      <c r="Q2260" s="35">
        <f ca="1">VLOOKUP(A2260,'Hospitalisation Details'!A1259:M3601,13,FALSE)</f>
        <v>21</v>
      </c>
      <c r="R2260" s="32"/>
    </row>
    <row r="2261" spans="1:18" ht="15.75" x14ac:dyDescent="0.25">
      <c r="A2261" s="43" t="s">
        <v>90</v>
      </c>
      <c r="B2261" s="35" t="str">
        <f>VLOOKUP(A2261,'Customer Names'!A2258:D4593,3,FALSE)</f>
        <v>Benadum</v>
      </c>
      <c r="C2261" s="35">
        <f>VLOOKUP(A2261,'Medical Examinations'!A2259:M4601,2,FALSE)</f>
        <v>34.1</v>
      </c>
      <c r="D2261" s="35">
        <f>VLOOKUP(A2261,'Medical Examinations'!A2259:M4601,3,FALSE)</f>
        <v>4.13</v>
      </c>
      <c r="E2261" s="35" t="str">
        <f>VLOOKUP(A2261,'Medical Examinations'!A2259:M4601,4,FALSE)</f>
        <v>No</v>
      </c>
      <c r="F2261" s="35" t="str">
        <f>VLOOKUP(A2261,'Medical Examinations'!A2259:M4601,5,FALSE)</f>
        <v>No</v>
      </c>
      <c r="G2261" s="35" t="str">
        <f>VLOOKUP(A2261,'Medical Examinations'!A2259:M4601,6,FALSE)</f>
        <v>Yes</v>
      </c>
      <c r="H2261" s="35">
        <f>VLOOKUP(A2261,'Medical Examinations'!$A$2:$M$2344,7,FALSE)</f>
        <v>1</v>
      </c>
      <c r="I2261" s="35" t="str">
        <f>VLOOKUP(A2261,'Medical Examinations'!A2259:M4601,8,FALSE)</f>
        <v>No</v>
      </c>
      <c r="J2261" s="35" t="str">
        <f>VLOOKUP(A2261,'Medical Examinations'!A2259:M4601,9,FALSE)</f>
        <v>OBESITY</v>
      </c>
      <c r="K2261" s="35" t="str">
        <f>VLOOKUP(A2261,'Medical Examinations'!A2259:M4601,10,FALSE)</f>
        <v>NORMAL</v>
      </c>
      <c r="L2261" s="47">
        <f>VLOOKUP(A2261,'Hospitalisation Details'!A1260:M3602,12,FALSE)</f>
        <v>37924</v>
      </c>
      <c r="M2261" s="34">
        <f>VLOOKUP(A147,'Hospitalisation Details'!A145:M2487,6,FALSE)</f>
        <v>38415.47</v>
      </c>
      <c r="N2261" s="35" t="str">
        <f>VLOOKUP(A251,'Hospitalisation Details'!A249:M2591,7,FALSE)</f>
        <v>tier - 2</v>
      </c>
      <c r="O2261" s="35" t="str">
        <f>VLOOKUP(A263,'Hospitalisation Details'!A261:M2603,8,FALSE)</f>
        <v>tier - 3</v>
      </c>
      <c r="P2261" s="35" t="str">
        <f>VLOOKUP(A65,'Hospitalisation Details'!A63:M2405,9,FALSE)</f>
        <v>R1011</v>
      </c>
      <c r="Q2261" s="35">
        <f ca="1">VLOOKUP(A2261,'Hospitalisation Details'!A1260:M3602,13,FALSE)</f>
        <v>21</v>
      </c>
      <c r="R2261" s="32"/>
    </row>
    <row r="2262" spans="1:18" ht="15.75" x14ac:dyDescent="0.25">
      <c r="A2262" s="42" t="s">
        <v>89</v>
      </c>
      <c r="B2262" s="35" t="str">
        <f>VLOOKUP(A2262,'Customer Names'!A2259:D4594,3,FALSE)</f>
        <v>Ragazzini</v>
      </c>
      <c r="C2262" s="35">
        <f>VLOOKUP(A2262,'Medical Examinations'!A2260:M4602,2,FALSE)</f>
        <v>30.4</v>
      </c>
      <c r="D2262" s="35">
        <f>VLOOKUP(A2262,'Medical Examinations'!A2260:M4602,3,FALSE)</f>
        <v>4.7699999999999996</v>
      </c>
      <c r="E2262" s="35" t="str">
        <f>VLOOKUP(A2262,'Medical Examinations'!A2260:M4602,4,FALSE)</f>
        <v>No</v>
      </c>
      <c r="F2262" s="35" t="str">
        <f>VLOOKUP(A2262,'Medical Examinations'!A2260:M4602,5,FALSE)</f>
        <v>No</v>
      </c>
      <c r="G2262" s="35" t="str">
        <f>VLOOKUP(A2262,'Medical Examinations'!A2260:M4602,6,FALSE)</f>
        <v>Yes</v>
      </c>
      <c r="H2262" s="35">
        <f>VLOOKUP(A2262,'Medical Examinations'!$A$2:$M$2344,7,FALSE)</f>
        <v>1</v>
      </c>
      <c r="I2262" s="35" t="str">
        <f>VLOOKUP(A2262,'Medical Examinations'!A2260:M4602,8,FALSE)</f>
        <v>No</v>
      </c>
      <c r="J2262" s="35" t="str">
        <f>VLOOKUP(A2262,'Medical Examinations'!A2260:M4602,9,FALSE)</f>
        <v>OBESITY</v>
      </c>
      <c r="K2262" s="35" t="str">
        <f>VLOOKUP(A2262,'Medical Examinations'!A2260:M4602,10,FALSE)</f>
        <v>NORMAL</v>
      </c>
      <c r="L2262" s="47">
        <f>VLOOKUP(A2262,'Hospitalisation Details'!A1261:M3603,12,FALSE)</f>
        <v>37907</v>
      </c>
      <c r="M2262" s="34">
        <f>VLOOKUP(A148,'Hospitalisation Details'!A146:M2488,6,FALSE)</f>
        <v>38405.26</v>
      </c>
      <c r="N2262" s="35" t="str">
        <f>VLOOKUP(A252,'Hospitalisation Details'!A250:M2592,7,FALSE)</f>
        <v>tier - 2</v>
      </c>
      <c r="O2262" s="35" t="str">
        <f>VLOOKUP(A264,'Hospitalisation Details'!A262:M2604,8,FALSE)</f>
        <v>tier - 1</v>
      </c>
      <c r="P2262" s="35" t="str">
        <f>VLOOKUP(A66,'Hospitalisation Details'!A64:M2406,9,FALSE)</f>
        <v>R1011</v>
      </c>
      <c r="Q2262" s="35">
        <f ca="1">VLOOKUP(A2262,'Hospitalisation Details'!A1261:M3603,13,FALSE)</f>
        <v>21</v>
      </c>
      <c r="R2262" s="32"/>
    </row>
    <row r="2263" spans="1:18" ht="15.75" x14ac:dyDescent="0.25">
      <c r="A2263" s="43" t="s">
        <v>88</v>
      </c>
      <c r="B2263" s="35" t="str">
        <f>VLOOKUP(A2263,'Customer Names'!A2260:D4595,3,FALSE)</f>
        <v>Kessinger</v>
      </c>
      <c r="C2263" s="35">
        <f>VLOOKUP(A2263,'Medical Examinations'!A2261:M4603,2,FALSE)</f>
        <v>28.7</v>
      </c>
      <c r="D2263" s="35">
        <f>VLOOKUP(A2263,'Medical Examinations'!A2261:M4603,3,FALSE)</f>
        <v>4.99</v>
      </c>
      <c r="E2263" s="35" t="str">
        <f>VLOOKUP(A2263,'Medical Examinations'!A2261:M4603,4,FALSE)</f>
        <v>No</v>
      </c>
      <c r="F2263" s="35" t="str">
        <f>VLOOKUP(A2263,'Medical Examinations'!A2261:M4603,5,FALSE)</f>
        <v>No</v>
      </c>
      <c r="G2263" s="35" t="str">
        <f>VLOOKUP(A2263,'Medical Examinations'!A2261:M4603,6,FALSE)</f>
        <v>Yes</v>
      </c>
      <c r="H2263" s="35">
        <f>VLOOKUP(A2263,'Medical Examinations'!$A$2:$M$2344,7,FALSE)</f>
        <v>1</v>
      </c>
      <c r="I2263" s="35" t="str">
        <f>VLOOKUP(A2263,'Medical Examinations'!A2261:M4603,8,FALSE)</f>
        <v>No</v>
      </c>
      <c r="J2263" s="35" t="str">
        <f>VLOOKUP(A2263,'Medical Examinations'!A2261:M4603,9,FALSE)</f>
        <v>OVERWEIGHT</v>
      </c>
      <c r="K2263" s="35" t="str">
        <f>VLOOKUP(A2263,'Medical Examinations'!A2261:M4603,10,FALSE)</f>
        <v>NORMAL</v>
      </c>
      <c r="L2263" s="47">
        <f>VLOOKUP(A2263,'Hospitalisation Details'!A1262:M3604,12,FALSE)</f>
        <v>37965</v>
      </c>
      <c r="M2263" s="34">
        <f>VLOOKUP(A149,'Hospitalisation Details'!A147:M2489,6,FALSE)</f>
        <v>38389.79</v>
      </c>
      <c r="N2263" s="35" t="str">
        <f>VLOOKUP(A253,'Hospitalisation Details'!A251:M2593,7,FALSE)</f>
        <v>tier - 2</v>
      </c>
      <c r="O2263" s="35" t="str">
        <f>VLOOKUP(A265,'Hospitalisation Details'!A263:M2605,8,FALSE)</f>
        <v>tier - 2</v>
      </c>
      <c r="P2263" s="35" t="str">
        <f>VLOOKUP(A67,'Hospitalisation Details'!A65:M2407,9,FALSE)</f>
        <v>R1016</v>
      </c>
      <c r="Q2263" s="35">
        <f ca="1">VLOOKUP(A2263,'Hospitalisation Details'!A1262:M3604,13,FALSE)</f>
        <v>21</v>
      </c>
      <c r="R2263" s="32"/>
    </row>
    <row r="2264" spans="1:18" ht="15.75" x14ac:dyDescent="0.25">
      <c r="A2264" s="42" t="s">
        <v>87</v>
      </c>
      <c r="B2264" s="35" t="str">
        <f>VLOOKUP(A2264,'Customer Names'!A2261:D4596,3,FALSE)</f>
        <v>Bezgin</v>
      </c>
      <c r="C2264" s="35">
        <f>VLOOKUP(A2264,'Medical Examinations'!A2262:M4604,2,FALSE)</f>
        <v>17.440000000000001</v>
      </c>
      <c r="D2264" s="35">
        <f>VLOOKUP(A2264,'Medical Examinations'!A2262:M4604,3,FALSE)</f>
        <v>4.42</v>
      </c>
      <c r="E2264" s="35" t="str">
        <f>VLOOKUP(A2264,'Medical Examinations'!A2262:M4604,4,FALSE)</f>
        <v>yes</v>
      </c>
      <c r="F2264" s="35" t="str">
        <f>VLOOKUP(A2264,'Medical Examinations'!A2262:M4604,5,FALSE)</f>
        <v>No</v>
      </c>
      <c r="G2264" s="35" t="str">
        <f>VLOOKUP(A2264,'Medical Examinations'!A2262:M4604,6,FALSE)</f>
        <v>Yes</v>
      </c>
      <c r="H2264" s="35">
        <f>VLOOKUP(A2264,'Medical Examinations'!$A$2:$M$2344,7,FALSE)</f>
        <v>1</v>
      </c>
      <c r="I2264" s="35" t="str">
        <f>VLOOKUP(A2264,'Medical Examinations'!A2262:M4604,8,FALSE)</f>
        <v>No</v>
      </c>
      <c r="J2264" s="35" t="str">
        <f>VLOOKUP(A2264,'Medical Examinations'!A2262:M4604,9,FALSE)</f>
        <v>UNDERWEIGHT</v>
      </c>
      <c r="K2264" s="35" t="str">
        <f>VLOOKUP(A2264,'Medical Examinations'!A2262:M4604,10,FALSE)</f>
        <v>NORMAL</v>
      </c>
      <c r="L2264" s="47">
        <f>VLOOKUP(A2264,'Hospitalisation Details'!A1263:M3605,12,FALSE)</f>
        <v>35738</v>
      </c>
      <c r="M2264" s="34">
        <f>VLOOKUP(A150,'Hospitalisation Details'!A148:M2490,6,FALSE)</f>
        <v>38344.57</v>
      </c>
      <c r="N2264" s="35" t="str">
        <f>VLOOKUP(A254,'Hospitalisation Details'!A252:M2594,7,FALSE)</f>
        <v>tier - 2</v>
      </c>
      <c r="O2264" s="35" t="str">
        <f>VLOOKUP(A266,'Hospitalisation Details'!A264:M2606,8,FALSE)</f>
        <v>tier - 2</v>
      </c>
      <c r="P2264" s="35" t="str">
        <f>VLOOKUP(A68,'Hospitalisation Details'!A66:M2408,9,FALSE)</f>
        <v>R1013</v>
      </c>
      <c r="Q2264" s="35">
        <f ca="1">VLOOKUP(A2264,'Hospitalisation Details'!A1263:M3605,13,FALSE)</f>
        <v>27</v>
      </c>
      <c r="R2264" s="32"/>
    </row>
    <row r="2265" spans="1:18" ht="15.75" x14ac:dyDescent="0.25">
      <c r="A2265" s="43" t="s">
        <v>86</v>
      </c>
      <c r="B2265" s="35" t="str">
        <f>VLOOKUP(A2265,'Customer Names'!A2262:D4597,3,FALSE)</f>
        <v>Woldesilassie</v>
      </c>
      <c r="C2265" s="35">
        <f>VLOOKUP(A2265,'Medical Examinations'!A2263:M4605,2,FALSE)</f>
        <v>27.6</v>
      </c>
      <c r="D2265" s="35">
        <f>VLOOKUP(A2265,'Medical Examinations'!A2263:M4605,3,FALSE)</f>
        <v>4.01</v>
      </c>
      <c r="E2265" s="35" t="str">
        <f>VLOOKUP(A2265,'Medical Examinations'!A2263:M4605,4,FALSE)</f>
        <v>No</v>
      </c>
      <c r="F2265" s="35" t="str">
        <f>VLOOKUP(A2265,'Medical Examinations'!A2263:M4605,5,FALSE)</f>
        <v>No</v>
      </c>
      <c r="G2265" s="35" t="str">
        <f>VLOOKUP(A2265,'Medical Examinations'!A2263:M4605,6,FALSE)</f>
        <v>Yes</v>
      </c>
      <c r="H2265" s="35">
        <f>VLOOKUP(A2265,'Medical Examinations'!$A$2:$M$2344,7,FALSE)</f>
        <v>1</v>
      </c>
      <c r="I2265" s="35" t="str">
        <f>VLOOKUP(A2265,'Medical Examinations'!A2263:M4605,8,FALSE)</f>
        <v>No</v>
      </c>
      <c r="J2265" s="35" t="str">
        <f>VLOOKUP(A2265,'Medical Examinations'!A2263:M4605,9,FALSE)</f>
        <v>OVERWEIGHT</v>
      </c>
      <c r="K2265" s="35" t="str">
        <f>VLOOKUP(A2265,'Medical Examinations'!A2263:M4605,10,FALSE)</f>
        <v>NORMAL</v>
      </c>
      <c r="L2265" s="47">
        <f>VLOOKUP(A2265,'Hospitalisation Details'!A1264:M3606,12,FALSE)</f>
        <v>37879</v>
      </c>
      <c r="M2265" s="34">
        <f>VLOOKUP(A151,'Hospitalisation Details'!A149:M2491,6,FALSE)</f>
        <v>38313.129999999997</v>
      </c>
      <c r="N2265" s="35" t="str">
        <f>VLOOKUP(A255,'Hospitalisation Details'!A253:M2595,7,FALSE)</f>
        <v>tier - 2</v>
      </c>
      <c r="O2265" s="35" t="str">
        <f>VLOOKUP(A267,'Hospitalisation Details'!A265:M2607,8,FALSE)</f>
        <v>tier - 3</v>
      </c>
      <c r="P2265" s="35" t="str">
        <f>VLOOKUP(A69,'Hospitalisation Details'!A67:M2409,9,FALSE)</f>
        <v>R1011</v>
      </c>
      <c r="Q2265" s="35">
        <f ca="1">VLOOKUP(A2265,'Hospitalisation Details'!A1264:M3606,13,FALSE)</f>
        <v>21</v>
      </c>
      <c r="R2265" s="32"/>
    </row>
    <row r="2266" spans="1:18" ht="15.75" x14ac:dyDescent="0.25">
      <c r="A2266" s="42" t="s">
        <v>85</v>
      </c>
      <c r="B2266" s="35" t="str">
        <f>VLOOKUP(A2266,'Customer Names'!A2263:D4598,3,FALSE)</f>
        <v>Ruiz Herrero</v>
      </c>
      <c r="C2266" s="35">
        <f>VLOOKUP(A2266,'Medical Examinations'!A2264:M4606,2,FALSE)</f>
        <v>20.7</v>
      </c>
      <c r="D2266" s="35">
        <f>VLOOKUP(A2266,'Medical Examinations'!A2264:M4606,3,FALSE)</f>
        <v>4.49</v>
      </c>
      <c r="E2266" s="35" t="str">
        <f>VLOOKUP(A2266,'Medical Examinations'!A2264:M4606,4,FALSE)</f>
        <v>No</v>
      </c>
      <c r="F2266" s="35" t="str">
        <f>VLOOKUP(A2266,'Medical Examinations'!A2264:M4606,5,FALSE)</f>
        <v>No</v>
      </c>
      <c r="G2266" s="35" t="str">
        <f>VLOOKUP(A2266,'Medical Examinations'!A2264:M4606,6,FALSE)</f>
        <v>Yes</v>
      </c>
      <c r="H2266" s="35">
        <f>VLOOKUP(A2266,'Medical Examinations'!$A$2:$M$2344,7,FALSE)</f>
        <v>1</v>
      </c>
      <c r="I2266" s="35" t="str">
        <f>VLOOKUP(A2266,'Medical Examinations'!A2264:M4606,8,FALSE)</f>
        <v>No</v>
      </c>
      <c r="J2266" s="35" t="str">
        <f>VLOOKUP(A2266,'Medical Examinations'!A2264:M4606,9,FALSE)</f>
        <v>NORMAL WEIGHT</v>
      </c>
      <c r="K2266" s="35" t="str">
        <f>VLOOKUP(A2266,'Medical Examinations'!A2264:M4606,10,FALSE)</f>
        <v>NORMAL</v>
      </c>
      <c r="L2266" s="47">
        <f>VLOOKUP(A2266,'Hospitalisation Details'!A1265:M3607,12,FALSE)</f>
        <v>37872</v>
      </c>
      <c r="M2266" s="34">
        <f>VLOOKUP(A152,'Hospitalisation Details'!A150:M2492,6,FALSE)</f>
        <v>38282.75</v>
      </c>
      <c r="N2266" s="35" t="str">
        <f>VLOOKUP(A256,'Hospitalisation Details'!A254:M2596,7,FALSE)</f>
        <v>tier - 2</v>
      </c>
      <c r="O2266" s="35" t="str">
        <f>VLOOKUP(A268,'Hospitalisation Details'!A266:M2608,8,FALSE)</f>
        <v>tier - 3</v>
      </c>
      <c r="P2266" s="35" t="str">
        <f>VLOOKUP(A70,'Hospitalisation Details'!A68:M2410,9,FALSE)</f>
        <v>R1013</v>
      </c>
      <c r="Q2266" s="35">
        <f ca="1">VLOOKUP(A2266,'Hospitalisation Details'!A1265:M3607,13,FALSE)</f>
        <v>21</v>
      </c>
      <c r="R2266" s="32"/>
    </row>
    <row r="2267" spans="1:18" ht="15.75" x14ac:dyDescent="0.25">
      <c r="A2267" s="43" t="s">
        <v>84</v>
      </c>
      <c r="B2267" s="35" t="str">
        <f>VLOOKUP(A2267,'Customer Names'!A2264:D4599,3,FALSE)</f>
        <v>Bin Alias</v>
      </c>
      <c r="C2267" s="35">
        <f>VLOOKUP(A2267,'Medical Examinations'!A2265:M4607,2,FALSE)</f>
        <v>20.3</v>
      </c>
      <c r="D2267" s="35">
        <f>VLOOKUP(A2267,'Medical Examinations'!A2265:M4607,3,FALSE)</f>
        <v>6.37</v>
      </c>
      <c r="E2267" s="35" t="str">
        <f>VLOOKUP(A2267,'Medical Examinations'!A2265:M4607,4,FALSE)</f>
        <v>No</v>
      </c>
      <c r="F2267" s="35" t="str">
        <f>VLOOKUP(A2267,'Medical Examinations'!A2265:M4607,5,FALSE)</f>
        <v>No</v>
      </c>
      <c r="G2267" s="35" t="str">
        <f>VLOOKUP(A2267,'Medical Examinations'!A2265:M4607,6,FALSE)</f>
        <v>Yes</v>
      </c>
      <c r="H2267" s="35">
        <f>VLOOKUP(A2267,'Medical Examinations'!$A$2:$M$2344,7,FALSE)</f>
        <v>1</v>
      </c>
      <c r="I2267" s="35" t="str">
        <f>VLOOKUP(A2267,'Medical Examinations'!A2265:M4607,8,FALSE)</f>
        <v>No</v>
      </c>
      <c r="J2267" s="35" t="str">
        <f>VLOOKUP(A2267,'Medical Examinations'!A2265:M4607,9,FALSE)</f>
        <v>NORMAL WEIGHT</v>
      </c>
      <c r="K2267" s="35" t="str">
        <f>VLOOKUP(A2267,'Medical Examinations'!A2265:M4607,10,FALSE)</f>
        <v>PREDIABETES</v>
      </c>
      <c r="L2267" s="47">
        <f>VLOOKUP(A2267,'Hospitalisation Details'!A1266:M3608,12,FALSE)</f>
        <v>37879</v>
      </c>
      <c r="M2267" s="34">
        <f>VLOOKUP(A153,'Hospitalisation Details'!A151:M2493,6,FALSE)</f>
        <v>38245.589999999997</v>
      </c>
      <c r="N2267" s="35" t="str">
        <f>VLOOKUP(A257,'Hospitalisation Details'!A255:M2597,7,FALSE)</f>
        <v>tier - 2</v>
      </c>
      <c r="O2267" s="35" t="str">
        <f>VLOOKUP(A269,'Hospitalisation Details'!A267:M2609,8,FALSE)</f>
        <v>tier - 1</v>
      </c>
      <c r="P2267" s="35" t="str">
        <f>VLOOKUP(A71,'Hospitalisation Details'!A69:M2411,9,FALSE)</f>
        <v>R1013</v>
      </c>
      <c r="Q2267" s="35">
        <f ca="1">VLOOKUP(A2267,'Hospitalisation Details'!A1266:M3608,13,FALSE)</f>
        <v>21</v>
      </c>
      <c r="R2267" s="32"/>
    </row>
    <row r="2268" spans="1:18" ht="15.75" x14ac:dyDescent="0.25">
      <c r="A2268" s="42" t="s">
        <v>83</v>
      </c>
      <c r="B2268" s="35" t="str">
        <f>VLOOKUP(A2268,'Customer Names'!A2265:D4600,3,FALSE)</f>
        <v>Fischer-Daly</v>
      </c>
      <c r="C2268" s="35">
        <f>VLOOKUP(A2268,'Medical Examinations'!A2266:M4608,2,FALSE)</f>
        <v>19.8</v>
      </c>
      <c r="D2268" s="35">
        <f>VLOOKUP(A2268,'Medical Examinations'!A2266:M4608,3,FALSE)</f>
        <v>5.12</v>
      </c>
      <c r="E2268" s="35" t="str">
        <f>VLOOKUP(A2268,'Medical Examinations'!A2266:M4608,4,FALSE)</f>
        <v>No</v>
      </c>
      <c r="F2268" s="35" t="str">
        <f>VLOOKUP(A2268,'Medical Examinations'!A2266:M4608,5,FALSE)</f>
        <v>No</v>
      </c>
      <c r="G2268" s="35" t="str">
        <f>VLOOKUP(A2268,'Medical Examinations'!A2266:M4608,6,FALSE)</f>
        <v>Yes</v>
      </c>
      <c r="H2268" s="35">
        <f>VLOOKUP(A2268,'Medical Examinations'!$A$2:$M$2344,7,FALSE)</f>
        <v>1</v>
      </c>
      <c r="I2268" s="35" t="str">
        <f>VLOOKUP(A2268,'Medical Examinations'!A2266:M4608,8,FALSE)</f>
        <v>No</v>
      </c>
      <c r="J2268" s="35" t="str">
        <f>VLOOKUP(A2268,'Medical Examinations'!A2266:M4608,9,FALSE)</f>
        <v>NORMAL WEIGHT</v>
      </c>
      <c r="K2268" s="35" t="str">
        <f>VLOOKUP(A2268,'Medical Examinations'!A2266:M4608,10,FALSE)</f>
        <v>NORMAL</v>
      </c>
      <c r="L2268" s="47">
        <f>VLOOKUP(A2268,'Hospitalisation Details'!A1267:M3609,12,FALSE)</f>
        <v>37835</v>
      </c>
      <c r="M2268" s="34">
        <f>VLOOKUP(A154,'Hospitalisation Details'!A152:M2494,6,FALSE)</f>
        <v>38241.74</v>
      </c>
      <c r="N2268" s="35" t="str">
        <f>VLOOKUP(A258,'Hospitalisation Details'!A256:M2598,7,FALSE)</f>
        <v>tier - 1</v>
      </c>
      <c r="O2268" s="35" t="str">
        <f>VLOOKUP(A270,'Hospitalisation Details'!A268:M2610,8,FALSE)</f>
        <v>tier - 1</v>
      </c>
      <c r="P2268" s="35" t="str">
        <f>VLOOKUP(A72,'Hospitalisation Details'!A70:M2412,9,FALSE)</f>
        <v>R1024</v>
      </c>
      <c r="Q2268" s="35">
        <f ca="1">VLOOKUP(A2268,'Hospitalisation Details'!A1267:M3609,13,FALSE)</f>
        <v>21</v>
      </c>
      <c r="R2268" s="32"/>
    </row>
    <row r="2269" spans="1:18" ht="15.75" x14ac:dyDescent="0.25">
      <c r="A2269" s="43" t="s">
        <v>82</v>
      </c>
      <c r="B2269" s="35" t="str">
        <f>VLOOKUP(A2269,'Customer Names'!A2266:D4601,3,FALSE)</f>
        <v>Pulliam</v>
      </c>
      <c r="C2269" s="35">
        <f>VLOOKUP(A2269,'Medical Examinations'!A2267:M4609,2,FALSE)</f>
        <v>21.87</v>
      </c>
      <c r="D2269" s="35">
        <f>VLOOKUP(A2269,'Medical Examinations'!A2267:M4609,3,FALSE)</f>
        <v>8.59</v>
      </c>
      <c r="E2269" s="35" t="str">
        <f>VLOOKUP(A2269,'Medical Examinations'!A2267:M4609,4,FALSE)</f>
        <v>No</v>
      </c>
      <c r="F2269" s="35" t="str">
        <f>VLOOKUP(A2269,'Medical Examinations'!A2267:M4609,5,FALSE)</f>
        <v>No</v>
      </c>
      <c r="G2269" s="35" t="str">
        <f>VLOOKUP(A2269,'Medical Examinations'!A2267:M4609,6,FALSE)</f>
        <v>No</v>
      </c>
      <c r="H2269" s="35">
        <f>VLOOKUP(A2269,'Medical Examinations'!$A$2:$M$2344,7,FALSE)</f>
        <v>0</v>
      </c>
      <c r="I2269" s="35" t="str">
        <f>VLOOKUP(A2269,'Medical Examinations'!A2267:M4609,8,FALSE)</f>
        <v>No</v>
      </c>
      <c r="J2269" s="35" t="str">
        <f>VLOOKUP(A2269,'Medical Examinations'!A2267:M4609,9,FALSE)</f>
        <v>NORMAL WEIGHT</v>
      </c>
      <c r="K2269" s="35" t="str">
        <f>VLOOKUP(A2269,'Medical Examinations'!A2267:M4609,10,FALSE)</f>
        <v>DIABETES</v>
      </c>
      <c r="L2269" s="47">
        <f>VLOOKUP(A2269,'Hospitalisation Details'!A1268:M3610,12,FALSE)</f>
        <v>37438</v>
      </c>
      <c r="M2269" s="34">
        <f>VLOOKUP(A155,'Hospitalisation Details'!A153:M2495,6,FALSE)</f>
        <v>38237.339999999997</v>
      </c>
      <c r="N2269" s="35" t="str">
        <f>VLOOKUP(A259,'Hospitalisation Details'!A257:M2599,7,FALSE)</f>
        <v>tier - 1</v>
      </c>
      <c r="O2269" s="35" t="str">
        <f>VLOOKUP(A271,'Hospitalisation Details'!A269:M2611,8,FALSE)</f>
        <v>tier - 2</v>
      </c>
      <c r="P2269" s="35" t="str">
        <f>VLOOKUP(A73,'Hospitalisation Details'!A71:M2413,9,FALSE)</f>
        <v>R1013</v>
      </c>
      <c r="Q2269" s="35">
        <f ca="1">VLOOKUP(A2269,'Hospitalisation Details'!A1268:M3610,13,FALSE)</f>
        <v>22</v>
      </c>
      <c r="R2269" s="32"/>
    </row>
    <row r="2270" spans="1:18" ht="15.75" x14ac:dyDescent="0.25">
      <c r="A2270" s="42" t="s">
        <v>81</v>
      </c>
      <c r="B2270" s="35" t="str">
        <f>VLOOKUP(A2270,'Customer Names'!A2267:D4602,3,FALSE)</f>
        <v>Guisinger</v>
      </c>
      <c r="C2270" s="35">
        <f>VLOOKUP(A2270,'Medical Examinations'!A2268:M4610,2,FALSE)</f>
        <v>16.600000000000001</v>
      </c>
      <c r="D2270" s="35">
        <f>VLOOKUP(A2270,'Medical Examinations'!A2268:M4610,3,FALSE)</f>
        <v>5.87</v>
      </c>
      <c r="E2270" s="35" t="str">
        <f>VLOOKUP(A2270,'Medical Examinations'!A2268:M4610,4,FALSE)</f>
        <v>No</v>
      </c>
      <c r="F2270" s="35" t="str">
        <f>VLOOKUP(A2270,'Medical Examinations'!A2268:M4610,5,FALSE)</f>
        <v>No</v>
      </c>
      <c r="G2270" s="35" t="str">
        <f>VLOOKUP(A2270,'Medical Examinations'!A2268:M4610,6,FALSE)</f>
        <v>No</v>
      </c>
      <c r="H2270" s="35">
        <f>VLOOKUP(A2270,'Medical Examinations'!$A$2:$M$2344,7,FALSE)</f>
        <v>1</v>
      </c>
      <c r="I2270" s="35" t="str">
        <f>VLOOKUP(A2270,'Medical Examinations'!A2268:M4610,8,FALSE)</f>
        <v>No</v>
      </c>
      <c r="J2270" s="35" t="str">
        <f>VLOOKUP(A2270,'Medical Examinations'!A2268:M4610,9,FALSE)</f>
        <v>UNDERWEIGHT</v>
      </c>
      <c r="K2270" s="35" t="str">
        <f>VLOOKUP(A2270,'Medical Examinations'!A2268:M4610,10,FALSE)</f>
        <v>PREDIABETES</v>
      </c>
      <c r="L2270" s="47">
        <f>VLOOKUP(A2270,'Hospitalisation Details'!A1269:M3611,12,FALSE)</f>
        <v>36079</v>
      </c>
      <c r="M2270" s="34">
        <f>VLOOKUP(A156,'Hospitalisation Details'!A154:M2496,6,FALSE)</f>
        <v>38189.1</v>
      </c>
      <c r="N2270" s="35" t="str">
        <f>VLOOKUP(A260,'Hospitalisation Details'!A258:M2600,7,FALSE)</f>
        <v>tier - 1</v>
      </c>
      <c r="O2270" s="35" t="str">
        <f>VLOOKUP(A272,'Hospitalisation Details'!A270:M2612,8,FALSE)</f>
        <v>tier - 2</v>
      </c>
      <c r="P2270" s="35" t="str">
        <f>VLOOKUP(A74,'Hospitalisation Details'!A72:M2414,9,FALSE)</f>
        <v>R1013</v>
      </c>
      <c r="Q2270" s="35">
        <f ca="1">VLOOKUP(A2270,'Hospitalisation Details'!A1269:M3611,13,FALSE)</f>
        <v>26</v>
      </c>
      <c r="R2270" s="32"/>
    </row>
    <row r="2271" spans="1:18" ht="15.75" x14ac:dyDescent="0.25">
      <c r="A2271" s="43" t="s">
        <v>80</v>
      </c>
      <c r="B2271" s="35" t="str">
        <f>VLOOKUP(A2271,'Customer Names'!A2268:D4603,3,FALSE)</f>
        <v>Arnerich</v>
      </c>
      <c r="C2271" s="35">
        <f>VLOOKUP(A2271,'Medical Examinations'!A2269:M4611,2,FALSE)</f>
        <v>21.98</v>
      </c>
      <c r="D2271" s="35">
        <f>VLOOKUP(A2271,'Medical Examinations'!A2269:M4611,3,FALSE)</f>
        <v>7.03</v>
      </c>
      <c r="E2271" s="35" t="str">
        <f>VLOOKUP(A2271,'Medical Examinations'!A2269:M4611,4,FALSE)</f>
        <v>No</v>
      </c>
      <c r="F2271" s="35" t="str">
        <f>VLOOKUP(A2271,'Medical Examinations'!A2269:M4611,5,FALSE)</f>
        <v>No</v>
      </c>
      <c r="G2271" s="35" t="str">
        <f>VLOOKUP(A2271,'Medical Examinations'!A2269:M4611,6,FALSE)</f>
        <v>No</v>
      </c>
      <c r="H2271" s="35">
        <f>VLOOKUP(A2271,'Medical Examinations'!$A$2:$M$2344,7,FALSE)</f>
        <v>0</v>
      </c>
      <c r="I2271" s="35" t="str">
        <f>VLOOKUP(A2271,'Medical Examinations'!A2269:M4611,8,FALSE)</f>
        <v>No</v>
      </c>
      <c r="J2271" s="35" t="str">
        <f>VLOOKUP(A2271,'Medical Examinations'!A2269:M4611,9,FALSE)</f>
        <v>NORMAL WEIGHT</v>
      </c>
      <c r="K2271" s="35" t="str">
        <f>VLOOKUP(A2271,'Medical Examinations'!A2269:M4611,10,FALSE)</f>
        <v>DIABETES</v>
      </c>
      <c r="L2271" s="47">
        <f>VLOOKUP(A2271,'Hospitalisation Details'!A1270:M3612,12,FALSE)</f>
        <v>37602</v>
      </c>
      <c r="M2271" s="34">
        <f>VLOOKUP(A157,'Hospitalisation Details'!A155:M2497,6,FALSE)</f>
        <v>38126.25</v>
      </c>
      <c r="N2271" s="35" t="str">
        <f>VLOOKUP(A261,'Hospitalisation Details'!A259:M2601,7,FALSE)</f>
        <v>tier - 2</v>
      </c>
      <c r="O2271" s="35" t="str">
        <f>VLOOKUP(A273,'Hospitalisation Details'!A271:M2613,8,FALSE)</f>
        <v>tier - 2</v>
      </c>
      <c r="P2271" s="35" t="str">
        <f>VLOOKUP(A75,'Hospitalisation Details'!A73:M2415,9,FALSE)</f>
        <v>R1016</v>
      </c>
      <c r="Q2271" s="35">
        <f ca="1">VLOOKUP(A2271,'Hospitalisation Details'!A1270:M3612,13,FALSE)</f>
        <v>22</v>
      </c>
      <c r="R2271" s="32"/>
    </row>
    <row r="2272" spans="1:18" ht="15.75" x14ac:dyDescent="0.25">
      <c r="A2272" s="42" t="s">
        <v>79</v>
      </c>
      <c r="B2272" s="35" t="str">
        <f>VLOOKUP(A2272,'Customer Names'!A2269:D4604,3,FALSE)</f>
        <v>Lynch</v>
      </c>
      <c r="C2272" s="35">
        <f>VLOOKUP(A2272,'Medical Examinations'!A2270:M4612,2,FALSE)</f>
        <v>19.7</v>
      </c>
      <c r="D2272" s="35">
        <f>VLOOKUP(A2272,'Medical Examinations'!A2270:M4612,3,FALSE)</f>
        <v>5.51</v>
      </c>
      <c r="E2272" s="35" t="str">
        <f>VLOOKUP(A2272,'Medical Examinations'!A2270:M4612,4,FALSE)</f>
        <v>No</v>
      </c>
      <c r="F2272" s="35" t="str">
        <f>VLOOKUP(A2272,'Medical Examinations'!A2270:M4612,5,FALSE)</f>
        <v>No</v>
      </c>
      <c r="G2272" s="35" t="str">
        <f>VLOOKUP(A2272,'Medical Examinations'!A2270:M4612,6,FALSE)</f>
        <v>No</v>
      </c>
      <c r="H2272" s="35">
        <f>VLOOKUP(A2272,'Medical Examinations'!$A$2:$M$2344,7,FALSE)</f>
        <v>1</v>
      </c>
      <c r="I2272" s="35" t="str">
        <f>VLOOKUP(A2272,'Medical Examinations'!A2270:M4612,8,FALSE)</f>
        <v>No</v>
      </c>
      <c r="J2272" s="35" t="str">
        <f>VLOOKUP(A2272,'Medical Examinations'!A2270:M4612,9,FALSE)</f>
        <v>NORMAL WEIGHT</v>
      </c>
      <c r="K2272" s="35" t="str">
        <f>VLOOKUP(A2272,'Medical Examinations'!A2270:M4612,10,FALSE)</f>
        <v>NORMAL</v>
      </c>
      <c r="L2272" s="47">
        <f>VLOOKUP(A2272,'Hospitalisation Details'!A1271:M3613,12,FALSE)</f>
        <v>35989</v>
      </c>
      <c r="M2272" s="34">
        <f>VLOOKUP(A158,'Hospitalisation Details'!A156:M2498,6,FALSE)</f>
        <v>37829.72</v>
      </c>
      <c r="N2272" s="35" t="str">
        <f>VLOOKUP(A262,'Hospitalisation Details'!A260:M2602,7,FALSE)</f>
        <v>tier - 1</v>
      </c>
      <c r="O2272" s="35" t="str">
        <f>VLOOKUP(A274,'Hospitalisation Details'!A272:M2614,8,FALSE)</f>
        <v>tier - 3</v>
      </c>
      <c r="P2272" s="35" t="str">
        <f>VLOOKUP(A76,'Hospitalisation Details'!A74:M2416,9,FALSE)</f>
        <v>R1011</v>
      </c>
      <c r="Q2272" s="35">
        <f ca="1">VLOOKUP(A2272,'Hospitalisation Details'!A1271:M3613,13,FALSE)</f>
        <v>26</v>
      </c>
      <c r="R2272" s="32"/>
    </row>
    <row r="2273" spans="1:18" ht="15.75" x14ac:dyDescent="0.25">
      <c r="A2273" s="43" t="s">
        <v>78</v>
      </c>
      <c r="B2273" s="35" t="str">
        <f>VLOOKUP(A2273,'Customer Names'!A2270:D4605,3,FALSE)</f>
        <v>Reilly</v>
      </c>
      <c r="C2273" s="35">
        <f>VLOOKUP(A2273,'Medical Examinations'!A2271:M4613,2,FALSE)</f>
        <v>19.21</v>
      </c>
      <c r="D2273" s="35">
        <f>VLOOKUP(A2273,'Medical Examinations'!A2271:M4613,3,FALSE)</f>
        <v>4.76</v>
      </c>
      <c r="E2273" s="35" t="str">
        <f>VLOOKUP(A2273,'Medical Examinations'!A2271:M4613,4,FALSE)</f>
        <v>No</v>
      </c>
      <c r="F2273" s="35" t="str">
        <f>VLOOKUP(A2273,'Medical Examinations'!A2271:M4613,5,FALSE)</f>
        <v>yes</v>
      </c>
      <c r="G2273" s="35" t="str">
        <f>VLOOKUP(A2273,'Medical Examinations'!A2271:M4613,6,FALSE)</f>
        <v>No</v>
      </c>
      <c r="H2273" s="35">
        <f>VLOOKUP(A2273,'Medical Examinations'!$A$2:$M$2344,7,FALSE)</f>
        <v>1</v>
      </c>
      <c r="I2273" s="35" t="str">
        <f>VLOOKUP(A2273,'Medical Examinations'!A2271:M4613,8,FALSE)</f>
        <v>No</v>
      </c>
      <c r="J2273" s="35" t="str">
        <f>VLOOKUP(A2273,'Medical Examinations'!A2271:M4613,9,FALSE)</f>
        <v>NORMAL WEIGHT</v>
      </c>
      <c r="K2273" s="35" t="str">
        <f>VLOOKUP(A2273,'Medical Examinations'!A2271:M4613,10,FALSE)</f>
        <v>NORMAL</v>
      </c>
      <c r="L2273" s="47">
        <f>VLOOKUP(A2273,'Hospitalisation Details'!A1272:M3614,12,FALSE)</f>
        <v>38276</v>
      </c>
      <c r="M2273" s="34">
        <f>VLOOKUP(A159,'Hospitalisation Details'!A157:M2499,6,FALSE)</f>
        <v>37800.980000000003</v>
      </c>
      <c r="N2273" s="35" t="str">
        <f>VLOOKUP(A263,'Hospitalisation Details'!A261:M2603,7,FALSE)</f>
        <v>tier - 2</v>
      </c>
      <c r="O2273" s="35" t="str">
        <f>VLOOKUP(A275,'Hospitalisation Details'!A273:M2615,8,FALSE)</f>
        <v>tier - 1</v>
      </c>
      <c r="P2273" s="35" t="str">
        <f>VLOOKUP(A77,'Hospitalisation Details'!A75:M2417,9,FALSE)</f>
        <v>R1011</v>
      </c>
      <c r="Q2273" s="35">
        <f ca="1">VLOOKUP(A2273,'Hospitalisation Details'!A1272:M3614,13,FALSE)</f>
        <v>20</v>
      </c>
      <c r="R2273" s="32"/>
    </row>
    <row r="2274" spans="1:18" ht="15.75" x14ac:dyDescent="0.25">
      <c r="A2274" s="42" t="s">
        <v>77</v>
      </c>
      <c r="B2274" s="35" t="str">
        <f>VLOOKUP(A2274,'Customer Names'!A2271:D4606,3,FALSE)</f>
        <v>Nolette</v>
      </c>
      <c r="C2274" s="35">
        <f>VLOOKUP(A2274,'Medical Examinations'!A2272:M4614,2,FALSE)</f>
        <v>19.3</v>
      </c>
      <c r="D2274" s="35">
        <f>VLOOKUP(A2274,'Medical Examinations'!A2272:M4614,3,FALSE)</f>
        <v>4.7</v>
      </c>
      <c r="E2274" s="35" t="str">
        <f>VLOOKUP(A2274,'Medical Examinations'!A2272:M4614,4,FALSE)</f>
        <v>No</v>
      </c>
      <c r="F2274" s="35" t="str">
        <f>VLOOKUP(A2274,'Medical Examinations'!A2272:M4614,5,FALSE)</f>
        <v>yes</v>
      </c>
      <c r="G2274" s="35" t="str">
        <f>VLOOKUP(A2274,'Medical Examinations'!A2272:M4614,6,FALSE)</f>
        <v>No</v>
      </c>
      <c r="H2274" s="35">
        <f>VLOOKUP(A2274,'Medical Examinations'!$A$2:$M$2344,7,FALSE)</f>
        <v>1</v>
      </c>
      <c r="I2274" s="35" t="str">
        <f>VLOOKUP(A2274,'Medical Examinations'!A2272:M4614,8,FALSE)</f>
        <v>No</v>
      </c>
      <c r="J2274" s="35" t="str">
        <f>VLOOKUP(A2274,'Medical Examinations'!A2272:M4614,9,FALSE)</f>
        <v>NORMAL WEIGHT</v>
      </c>
      <c r="K2274" s="35" t="str">
        <f>VLOOKUP(A2274,'Medical Examinations'!A2272:M4614,10,FALSE)</f>
        <v>NORMAL</v>
      </c>
      <c r="L2274" s="47">
        <f>VLOOKUP(A2274,'Hospitalisation Details'!A1273:M3615,12,FALSE)</f>
        <v>38177</v>
      </c>
      <c r="M2274" s="34">
        <f>VLOOKUP(A160,'Hospitalisation Details'!A158:M2500,6,FALSE)</f>
        <v>37742.58</v>
      </c>
      <c r="N2274" s="35" t="str">
        <f>VLOOKUP(A264,'Hospitalisation Details'!A262:M2604,7,FALSE)</f>
        <v>tier - 1</v>
      </c>
      <c r="O2274" s="35" t="str">
        <f>VLOOKUP(A276,'Hospitalisation Details'!A274:M2616,8,FALSE)</f>
        <v>tier - 1</v>
      </c>
      <c r="P2274" s="35" t="str">
        <f>VLOOKUP(A78,'Hospitalisation Details'!A76:M2418,9,FALSE)</f>
        <v>R1011</v>
      </c>
      <c r="Q2274" s="35">
        <f ca="1">VLOOKUP(A2274,'Hospitalisation Details'!A1273:M3615,13,FALSE)</f>
        <v>20</v>
      </c>
      <c r="R2274" s="32"/>
    </row>
    <row r="2275" spans="1:18" ht="15.75" x14ac:dyDescent="0.25">
      <c r="A2275" s="43" t="s">
        <v>76</v>
      </c>
      <c r="B2275" s="35" t="str">
        <f>VLOOKUP(A2275,'Customer Names'!A2272:D4607,3,FALSE)</f>
        <v>Chabrier</v>
      </c>
      <c r="C2275" s="35">
        <f>VLOOKUP(A2275,'Medical Examinations'!A2273:M4615,2,FALSE)</f>
        <v>16.22</v>
      </c>
      <c r="D2275" s="35">
        <f>VLOOKUP(A2275,'Medical Examinations'!A2273:M4615,3,FALSE)</f>
        <v>6.21</v>
      </c>
      <c r="E2275" s="35" t="str">
        <f>VLOOKUP(A2275,'Medical Examinations'!A2273:M4615,4,FALSE)</f>
        <v>yes</v>
      </c>
      <c r="F2275" s="35" t="str">
        <f>VLOOKUP(A2275,'Medical Examinations'!A2273:M4615,5,FALSE)</f>
        <v>No</v>
      </c>
      <c r="G2275" s="35" t="str">
        <f>VLOOKUP(A2275,'Medical Examinations'!A2273:M4615,6,FALSE)</f>
        <v>No</v>
      </c>
      <c r="H2275" s="35">
        <f>VLOOKUP(A2275,'Medical Examinations'!$A$2:$M$2344,7,FALSE)</f>
        <v>0</v>
      </c>
      <c r="I2275" s="35" t="str">
        <f>VLOOKUP(A2275,'Medical Examinations'!A2273:M4615,8,FALSE)</f>
        <v>No</v>
      </c>
      <c r="J2275" s="35" t="str">
        <f>VLOOKUP(A2275,'Medical Examinations'!A2273:M4615,9,FALSE)</f>
        <v>UNDERWEIGHT</v>
      </c>
      <c r="K2275" s="35" t="str">
        <f>VLOOKUP(A2275,'Medical Examinations'!A2273:M4615,10,FALSE)</f>
        <v>PREDIABETES</v>
      </c>
      <c r="L2275" s="47">
        <f>VLOOKUP(A2275,'Hospitalisation Details'!A1274:M3616,12,FALSE)</f>
        <v>35373</v>
      </c>
      <c r="M2275" s="34">
        <f>VLOOKUP(A161,'Hospitalisation Details'!A159:M2501,6,FALSE)</f>
        <v>37735.199999999997</v>
      </c>
      <c r="N2275" s="35" t="str">
        <f>VLOOKUP(A265,'Hospitalisation Details'!A263:M2605,7,FALSE)</f>
        <v>tier - 2</v>
      </c>
      <c r="O2275" s="35" t="str">
        <f>VLOOKUP(A277,'Hospitalisation Details'!A275:M2617,8,FALSE)</f>
        <v>tier - 3</v>
      </c>
      <c r="P2275" s="35" t="str">
        <f>VLOOKUP(A79,'Hospitalisation Details'!A77:M2419,9,FALSE)</f>
        <v>R1013</v>
      </c>
      <c r="Q2275" s="35">
        <f ca="1">VLOOKUP(A2275,'Hospitalisation Details'!A1274:M3616,13,FALSE)</f>
        <v>28</v>
      </c>
      <c r="R2275" s="32"/>
    </row>
    <row r="2276" spans="1:18" ht="15.75" x14ac:dyDescent="0.25">
      <c r="A2276" s="42" t="s">
        <v>75</v>
      </c>
      <c r="B2276" s="35" t="str">
        <f>VLOOKUP(A2276,'Customer Names'!A2273:D4608,3,FALSE)</f>
        <v>Lee</v>
      </c>
      <c r="C2276" s="35">
        <f>VLOOKUP(A2276,'Medical Examinations'!A2274:M4616,2,FALSE)</f>
        <v>17.12</v>
      </c>
      <c r="D2276" s="35">
        <f>VLOOKUP(A2276,'Medical Examinations'!A2274:M4616,3,FALSE)</f>
        <v>4.5199999999999996</v>
      </c>
      <c r="E2276" s="35" t="str">
        <f>VLOOKUP(A2276,'Medical Examinations'!A2274:M4616,4,FALSE)</f>
        <v>No</v>
      </c>
      <c r="F2276" s="35" t="str">
        <f>VLOOKUP(A2276,'Medical Examinations'!A2274:M4616,5,FALSE)</f>
        <v>yes</v>
      </c>
      <c r="G2276" s="35" t="str">
        <f>VLOOKUP(A2276,'Medical Examinations'!A2274:M4616,6,FALSE)</f>
        <v>No</v>
      </c>
      <c r="H2276" s="35">
        <f>VLOOKUP(A2276,'Medical Examinations'!$A$2:$M$2344,7,FALSE)</f>
        <v>1</v>
      </c>
      <c r="I2276" s="35" t="str">
        <f>VLOOKUP(A2276,'Medical Examinations'!A2274:M4616,8,FALSE)</f>
        <v>No</v>
      </c>
      <c r="J2276" s="35" t="str">
        <f>VLOOKUP(A2276,'Medical Examinations'!A2274:M4616,9,FALSE)</f>
        <v>UNDERWEIGHT</v>
      </c>
      <c r="K2276" s="35" t="str">
        <f>VLOOKUP(A2276,'Medical Examinations'!A2274:M4616,10,FALSE)</f>
        <v>NORMAL</v>
      </c>
      <c r="L2276" s="47">
        <f>VLOOKUP(A2276,'Hospitalisation Details'!A1275:M3617,12,FALSE)</f>
        <v>38140</v>
      </c>
      <c r="M2276" s="34">
        <f>VLOOKUP(A162,'Hospitalisation Details'!A160:M2502,6,FALSE)</f>
        <v>37701.879999999997</v>
      </c>
      <c r="N2276" s="35" t="str">
        <f>VLOOKUP(A266,'Hospitalisation Details'!A264:M2606,7,FALSE)</f>
        <v>tier - 2</v>
      </c>
      <c r="O2276" s="35" t="str">
        <f>VLOOKUP(A278,'Hospitalisation Details'!A276:M2618,8,FALSE)</f>
        <v>tier - 2</v>
      </c>
      <c r="P2276" s="35" t="str">
        <f>VLOOKUP(A80,'Hospitalisation Details'!A78:M2420,9,FALSE)</f>
        <v>R1011</v>
      </c>
      <c r="Q2276" s="35">
        <f ca="1">VLOOKUP(A2276,'Hospitalisation Details'!A1275:M3617,13,FALSE)</f>
        <v>20</v>
      </c>
      <c r="R2276" s="32"/>
    </row>
    <row r="2277" spans="1:18" ht="15.75" x14ac:dyDescent="0.25">
      <c r="A2277" s="43" t="s">
        <v>74</v>
      </c>
      <c r="B2277" s="35" t="str">
        <f>VLOOKUP(A2277,'Customer Names'!A2274:D4609,3,FALSE)</f>
        <v>Knotts</v>
      </c>
      <c r="C2277" s="35">
        <f>VLOOKUP(A2277,'Medical Examinations'!A2275:M4617,2,FALSE)</f>
        <v>19.07</v>
      </c>
      <c r="D2277" s="35">
        <f>VLOOKUP(A2277,'Medical Examinations'!A2275:M4617,3,FALSE)</f>
        <v>5.45</v>
      </c>
      <c r="E2277" s="35" t="str">
        <f>VLOOKUP(A2277,'Medical Examinations'!A2275:M4617,4,FALSE)</f>
        <v>No</v>
      </c>
      <c r="F2277" s="35" t="str">
        <f>VLOOKUP(A2277,'Medical Examinations'!A2275:M4617,5,FALSE)</f>
        <v>No</v>
      </c>
      <c r="G2277" s="35" t="str">
        <f>VLOOKUP(A2277,'Medical Examinations'!A2275:M4617,6,FALSE)</f>
        <v>No</v>
      </c>
      <c r="H2277" s="35">
        <f>VLOOKUP(A2277,'Medical Examinations'!$A$2:$M$2344,7,FALSE)</f>
        <v>1</v>
      </c>
      <c r="I2277" s="35" t="str">
        <f>VLOOKUP(A2277,'Medical Examinations'!A2275:M4617,8,FALSE)</f>
        <v>No</v>
      </c>
      <c r="J2277" s="35" t="str">
        <f>VLOOKUP(A2277,'Medical Examinations'!A2275:M4617,9,FALSE)</f>
        <v>NORMAL WEIGHT</v>
      </c>
      <c r="K2277" s="35" t="str">
        <f>VLOOKUP(A2277,'Medical Examinations'!A2275:M4617,10,FALSE)</f>
        <v>NORMAL</v>
      </c>
      <c r="L2277" s="47">
        <f>VLOOKUP(A2277,'Hospitalisation Details'!A1276:M3618,12,FALSE)</f>
        <v>33883</v>
      </c>
      <c r="M2277" s="34">
        <f>VLOOKUP(A163,'Hospitalisation Details'!A161:M2503,6,FALSE)</f>
        <v>37675.06</v>
      </c>
      <c r="N2277" s="35" t="str">
        <f>VLOOKUP(A267,'Hospitalisation Details'!A265:M2607,7,FALSE)</f>
        <v>tier - 2</v>
      </c>
      <c r="O2277" s="35" t="str">
        <f>VLOOKUP(A279,'Hospitalisation Details'!A277:M2619,8,FALSE)</f>
        <v>tier - 3</v>
      </c>
      <c r="P2277" s="35" t="str">
        <f>VLOOKUP(A81,'Hospitalisation Details'!A79:M2421,9,FALSE)</f>
        <v>R1011</v>
      </c>
      <c r="Q2277" s="35">
        <f ca="1">VLOOKUP(A2277,'Hospitalisation Details'!A1276:M3618,13,FALSE)</f>
        <v>32</v>
      </c>
      <c r="R2277" s="32"/>
    </row>
    <row r="2278" spans="1:18" ht="15.75" x14ac:dyDescent="0.25">
      <c r="A2278" s="42" t="s">
        <v>73</v>
      </c>
      <c r="B2278" s="35" t="str">
        <f>VLOOKUP(A2278,'Customer Names'!A2275:D4610,3,FALSE)</f>
        <v>Pultorak</v>
      </c>
      <c r="C2278" s="35">
        <f>VLOOKUP(A2278,'Medical Examinations'!A2276:M4618,2,FALSE)</f>
        <v>15.56</v>
      </c>
      <c r="D2278" s="35">
        <f>VLOOKUP(A2278,'Medical Examinations'!A2276:M4618,3,FALSE)</f>
        <v>4.42</v>
      </c>
      <c r="E2278" s="35" t="str">
        <f>VLOOKUP(A2278,'Medical Examinations'!A2276:M4618,4,FALSE)</f>
        <v>No</v>
      </c>
      <c r="F2278" s="35" t="str">
        <f>VLOOKUP(A2278,'Medical Examinations'!A2276:M4618,5,FALSE)</f>
        <v>No</v>
      </c>
      <c r="G2278" s="35" t="str">
        <f>VLOOKUP(A2278,'Medical Examinations'!A2276:M4618,6,FALSE)</f>
        <v>No</v>
      </c>
      <c r="H2278" s="35">
        <f>VLOOKUP(A2278,'Medical Examinations'!$A$2:$M$2344,7,FALSE)</f>
        <v>0</v>
      </c>
      <c r="I2278" s="35" t="str">
        <f>VLOOKUP(A2278,'Medical Examinations'!A2276:M4618,8,FALSE)</f>
        <v>No</v>
      </c>
      <c r="J2278" s="35" t="str">
        <f>VLOOKUP(A2278,'Medical Examinations'!A2276:M4618,9,FALSE)</f>
        <v>UNDERWEIGHT</v>
      </c>
      <c r="K2278" s="35" t="str">
        <f>VLOOKUP(A2278,'Medical Examinations'!A2276:M4618,10,FALSE)</f>
        <v>NORMAL</v>
      </c>
      <c r="L2278" s="47">
        <f>VLOOKUP(A2278,'Hospitalisation Details'!A1277:M3619,12,FALSE)</f>
        <v>36339</v>
      </c>
      <c r="M2278" s="34">
        <f>VLOOKUP(A164,'Hospitalisation Details'!A162:M2504,6,FALSE)</f>
        <v>37650.74</v>
      </c>
      <c r="N2278" s="35" t="str">
        <f>VLOOKUP(A268,'Hospitalisation Details'!A266:M2608,7,FALSE)</f>
        <v>tier - 2</v>
      </c>
      <c r="O2278" s="35" t="str">
        <f>VLOOKUP(A280,'Hospitalisation Details'!A278:M2620,8,FALSE)</f>
        <v>tier - 2</v>
      </c>
      <c r="P2278" s="35" t="str">
        <f>VLOOKUP(A82,'Hospitalisation Details'!A80:M2422,9,FALSE)</f>
        <v>R1011</v>
      </c>
      <c r="Q2278" s="35">
        <f ca="1">VLOOKUP(A2278,'Hospitalisation Details'!A1277:M3619,13,FALSE)</f>
        <v>25</v>
      </c>
      <c r="R2278" s="32"/>
    </row>
    <row r="2279" spans="1:18" ht="15.75" x14ac:dyDescent="0.25">
      <c r="A2279" s="43" t="s">
        <v>72</v>
      </c>
      <c r="B2279" s="35" t="str">
        <f>VLOOKUP(A2279,'Customer Names'!A2276:D4611,3,FALSE)</f>
        <v>Maxon</v>
      </c>
      <c r="C2279" s="35">
        <f>VLOOKUP(A2279,'Medical Examinations'!A2277:M4619,2,FALSE)</f>
        <v>22.76</v>
      </c>
      <c r="D2279" s="35">
        <f>VLOOKUP(A2279,'Medical Examinations'!A2277:M4619,3,FALSE)</f>
        <v>9.44</v>
      </c>
      <c r="E2279" s="35" t="str">
        <f>VLOOKUP(A2279,'Medical Examinations'!A2277:M4619,4,FALSE)</f>
        <v>No</v>
      </c>
      <c r="F2279" s="35" t="str">
        <f>VLOOKUP(A2279,'Medical Examinations'!A2277:M4619,5,FALSE)</f>
        <v>No</v>
      </c>
      <c r="G2279" s="35" t="str">
        <f>VLOOKUP(A2279,'Medical Examinations'!A2277:M4619,6,FALSE)</f>
        <v>No</v>
      </c>
      <c r="H2279" s="35">
        <f>VLOOKUP(A2279,'Medical Examinations'!$A$2:$M$2344,7,FALSE)</f>
        <v>0</v>
      </c>
      <c r="I2279" s="35" t="str">
        <f>VLOOKUP(A2279,'Medical Examinations'!A2277:M4619,8,FALSE)</f>
        <v>No</v>
      </c>
      <c r="J2279" s="35" t="str">
        <f>VLOOKUP(A2279,'Medical Examinations'!A2277:M4619,9,FALSE)</f>
        <v>NORMAL WEIGHT</v>
      </c>
      <c r="K2279" s="35" t="str">
        <f>VLOOKUP(A2279,'Medical Examinations'!A2277:M4619,10,FALSE)</f>
        <v>DIABETES</v>
      </c>
      <c r="L2279" s="47">
        <f>VLOOKUP(A2279,'Hospitalisation Details'!A1278:M3620,12,FALSE)</f>
        <v>37494</v>
      </c>
      <c r="M2279" s="34">
        <f>VLOOKUP(A165,'Hospitalisation Details'!A163:M2505,6,FALSE)</f>
        <v>37607.53</v>
      </c>
      <c r="N2279" s="35" t="str">
        <f>VLOOKUP(A269,'Hospitalisation Details'!A267:M2609,7,FALSE)</f>
        <v>tier - 2</v>
      </c>
      <c r="O2279" s="35" t="str">
        <f>VLOOKUP(A281,'Hospitalisation Details'!A279:M2621,8,FALSE)</f>
        <v>tier - 1</v>
      </c>
      <c r="P2279" s="35" t="str">
        <f>VLOOKUP(A83,'Hospitalisation Details'!A81:M2423,9,FALSE)</f>
        <v>R1011</v>
      </c>
      <c r="Q2279" s="35">
        <f ca="1">VLOOKUP(A2279,'Hospitalisation Details'!A1278:M3620,13,FALSE)</f>
        <v>22</v>
      </c>
      <c r="R2279" s="32"/>
    </row>
    <row r="2280" spans="1:18" ht="15.75" x14ac:dyDescent="0.25">
      <c r="A2280" s="42" t="s">
        <v>71</v>
      </c>
      <c r="B2280" s="35" t="str">
        <f>VLOOKUP(A2280,'Customer Names'!A2277:D4612,3,FALSE)</f>
        <v>Kraai</v>
      </c>
      <c r="C2280" s="35">
        <f>VLOOKUP(A2280,'Medical Examinations'!A2278:M4620,2,FALSE)</f>
        <v>22.79</v>
      </c>
      <c r="D2280" s="35">
        <f>VLOOKUP(A2280,'Medical Examinations'!A2278:M4620,3,FALSE)</f>
        <v>6.15</v>
      </c>
      <c r="E2280" s="35" t="str">
        <f>VLOOKUP(A2280,'Medical Examinations'!A2278:M4620,4,FALSE)</f>
        <v>yes</v>
      </c>
      <c r="F2280" s="35" t="str">
        <f>VLOOKUP(A2280,'Medical Examinations'!A2278:M4620,5,FALSE)</f>
        <v>No</v>
      </c>
      <c r="G2280" s="35" t="str">
        <f>VLOOKUP(A2280,'Medical Examinations'!A2278:M4620,6,FALSE)</f>
        <v>Yes</v>
      </c>
      <c r="H2280" s="35">
        <f>VLOOKUP(A2280,'Medical Examinations'!$A$2:$M$2344,7,FALSE)</f>
        <v>1</v>
      </c>
      <c r="I2280" s="35" t="str">
        <f>VLOOKUP(A2280,'Medical Examinations'!A2278:M4620,8,FALSE)</f>
        <v>No</v>
      </c>
      <c r="J2280" s="35" t="str">
        <f>VLOOKUP(A2280,'Medical Examinations'!A2278:M4620,9,FALSE)</f>
        <v>NORMAL WEIGHT</v>
      </c>
      <c r="K2280" s="35" t="str">
        <f>VLOOKUP(A2280,'Medical Examinations'!A2278:M4620,10,FALSE)</f>
        <v>PREDIABETES</v>
      </c>
      <c r="L2280" s="47">
        <f>VLOOKUP(A2280,'Hospitalisation Details'!A1279:M3621,12,FALSE)</f>
        <v>35609</v>
      </c>
      <c r="M2280" s="34">
        <f>VLOOKUP(A166,'Hospitalisation Details'!A164:M2506,6,FALSE)</f>
        <v>37484.449999999997</v>
      </c>
      <c r="N2280" s="35" t="str">
        <f>VLOOKUP(A270,'Hospitalisation Details'!A268:M2610,7,FALSE)</f>
        <v>tier - 2</v>
      </c>
      <c r="O2280" s="35" t="str">
        <f>VLOOKUP(A282,'Hospitalisation Details'!A280:M2622,8,FALSE)</f>
        <v>tier - 1</v>
      </c>
      <c r="P2280" s="35" t="str">
        <f>VLOOKUP(A84,'Hospitalisation Details'!A82:M2424,9,FALSE)</f>
        <v>R1011</v>
      </c>
      <c r="Q2280" s="35">
        <f ca="1">VLOOKUP(A2280,'Hospitalisation Details'!A1279:M3621,13,FALSE)</f>
        <v>27</v>
      </c>
      <c r="R2280" s="32"/>
    </row>
    <row r="2281" spans="1:18" ht="15.75" x14ac:dyDescent="0.25">
      <c r="A2281" s="43" t="s">
        <v>70</v>
      </c>
      <c r="B2281" s="35" t="str">
        <f>VLOOKUP(A2281,'Customer Names'!A2278:D4613,3,FALSE)</f>
        <v>Larosa</v>
      </c>
      <c r="C2281" s="35">
        <f>VLOOKUP(A2281,'Medical Examinations'!A2279:M4621,2,FALSE)</f>
        <v>17.41</v>
      </c>
      <c r="D2281" s="35">
        <f>VLOOKUP(A2281,'Medical Examinations'!A2279:M4621,3,FALSE)</f>
        <v>5.13</v>
      </c>
      <c r="E2281" s="35" t="str">
        <f>VLOOKUP(A2281,'Medical Examinations'!A2279:M4621,4,FALSE)</f>
        <v>yes</v>
      </c>
      <c r="F2281" s="35" t="str">
        <f>VLOOKUP(A2281,'Medical Examinations'!A2279:M4621,5,FALSE)</f>
        <v>No</v>
      </c>
      <c r="G2281" s="35" t="str">
        <f>VLOOKUP(A2281,'Medical Examinations'!A2279:M4621,6,FALSE)</f>
        <v>No</v>
      </c>
      <c r="H2281" s="35">
        <f>VLOOKUP(A2281,'Medical Examinations'!$A$2:$M$2344,7,FALSE)</f>
        <v>0</v>
      </c>
      <c r="I2281" s="35" t="str">
        <f>VLOOKUP(A2281,'Medical Examinations'!A2279:M4621,8,FALSE)</f>
        <v>No</v>
      </c>
      <c r="J2281" s="35" t="str">
        <f>VLOOKUP(A2281,'Medical Examinations'!A2279:M4621,9,FALSE)</f>
        <v>UNDERWEIGHT</v>
      </c>
      <c r="K2281" s="35" t="str">
        <f>VLOOKUP(A2281,'Medical Examinations'!A2279:M4621,10,FALSE)</f>
        <v>NORMAL</v>
      </c>
      <c r="L2281" s="47">
        <f>VLOOKUP(A2281,'Hospitalisation Details'!A1280:M3622,12,FALSE)</f>
        <v>35288</v>
      </c>
      <c r="M2281" s="34">
        <f>VLOOKUP(A167,'Hospitalisation Details'!A165:M2507,6,FALSE)</f>
        <v>37465.339999999997</v>
      </c>
      <c r="N2281" s="35" t="str">
        <f>VLOOKUP(A271,'Hospitalisation Details'!A269:M2611,7,FALSE)</f>
        <v>tier - 2</v>
      </c>
      <c r="O2281" s="35" t="str">
        <f>VLOOKUP(A283,'Hospitalisation Details'!A281:M2623,8,FALSE)</f>
        <v>tier - 2</v>
      </c>
      <c r="P2281" s="35" t="str">
        <f>VLOOKUP(A85,'Hospitalisation Details'!A83:M2425,9,FALSE)</f>
        <v>R1011</v>
      </c>
      <c r="Q2281" s="35">
        <f ca="1">VLOOKUP(A2281,'Hospitalisation Details'!A1280:M3622,13,FALSE)</f>
        <v>28</v>
      </c>
      <c r="R2281" s="32"/>
    </row>
    <row r="2282" spans="1:18" ht="15.75" x14ac:dyDescent="0.25">
      <c r="A2282" s="42" t="s">
        <v>69</v>
      </c>
      <c r="B2282" s="35" t="str">
        <f>VLOOKUP(A2282,'Customer Names'!A2279:D4614,3,FALSE)</f>
        <v>King</v>
      </c>
      <c r="C2282" s="35">
        <f>VLOOKUP(A2282,'Medical Examinations'!A2280:M4622,2,FALSE)</f>
        <v>19.32</v>
      </c>
      <c r="D2282" s="35">
        <f>VLOOKUP(A2282,'Medical Examinations'!A2280:M4622,3,FALSE)</f>
        <v>4.96</v>
      </c>
      <c r="E2282" s="35" t="str">
        <f>VLOOKUP(A2282,'Medical Examinations'!A2280:M4622,4,FALSE)</f>
        <v>yes</v>
      </c>
      <c r="F2282" s="35" t="str">
        <f>VLOOKUP(A2282,'Medical Examinations'!A2280:M4622,5,FALSE)</f>
        <v>No</v>
      </c>
      <c r="G2282" s="35" t="str">
        <f>VLOOKUP(A2282,'Medical Examinations'!A2280:M4622,6,FALSE)</f>
        <v>No</v>
      </c>
      <c r="H2282" s="35">
        <f>VLOOKUP(A2282,'Medical Examinations'!$A$2:$M$2344,7,FALSE)</f>
        <v>0</v>
      </c>
      <c r="I2282" s="35" t="str">
        <f>VLOOKUP(A2282,'Medical Examinations'!A2280:M4622,8,FALSE)</f>
        <v>No</v>
      </c>
      <c r="J2282" s="35" t="str">
        <f>VLOOKUP(A2282,'Medical Examinations'!A2280:M4622,9,FALSE)</f>
        <v>NORMAL WEIGHT</v>
      </c>
      <c r="K2282" s="35" t="str">
        <f>VLOOKUP(A2282,'Medical Examinations'!A2280:M4622,10,FALSE)</f>
        <v>NORMAL</v>
      </c>
      <c r="L2282" s="47">
        <f>VLOOKUP(A2282,'Hospitalisation Details'!A1281:M3623,12,FALSE)</f>
        <v>37207</v>
      </c>
      <c r="M2282" s="34">
        <f>VLOOKUP(A168,'Hospitalisation Details'!A166:M2508,6,FALSE)</f>
        <v>37425.94</v>
      </c>
      <c r="N2282" s="35" t="str">
        <f>VLOOKUP(A272,'Hospitalisation Details'!A270:M2612,7,FALSE)</f>
        <v>tier - 1</v>
      </c>
      <c r="O2282" s="35" t="str">
        <f>VLOOKUP(A284,'Hospitalisation Details'!A282:M2624,8,FALSE)</f>
        <v>tier - 3</v>
      </c>
      <c r="P2282" s="35" t="str">
        <f>VLOOKUP(A86,'Hospitalisation Details'!A84:M2426,9,FALSE)</f>
        <v>R1011</v>
      </c>
      <c r="Q2282" s="35">
        <f ca="1">VLOOKUP(A2282,'Hospitalisation Details'!A1281:M3623,13,FALSE)</f>
        <v>23</v>
      </c>
      <c r="R2282" s="32"/>
    </row>
    <row r="2283" spans="1:18" ht="15.75" x14ac:dyDescent="0.25">
      <c r="A2283" s="43" t="s">
        <v>68</v>
      </c>
      <c r="B2283" s="35" t="str">
        <f>VLOOKUP(A2283,'Customer Names'!A2280:D4615,3,FALSE)</f>
        <v>Haney</v>
      </c>
      <c r="C2283" s="35">
        <f>VLOOKUP(A2283,'Medical Examinations'!A2281:M4623,2,FALSE)</f>
        <v>18.25</v>
      </c>
      <c r="D2283" s="35">
        <f>VLOOKUP(A2283,'Medical Examinations'!A2281:M4623,3,FALSE)</f>
        <v>10.95</v>
      </c>
      <c r="E2283" s="35" t="str">
        <f>VLOOKUP(A2283,'Medical Examinations'!A2281:M4623,4,FALSE)</f>
        <v>No</v>
      </c>
      <c r="F2283" s="35" t="str">
        <f>VLOOKUP(A2283,'Medical Examinations'!A2281:M4623,5,FALSE)</f>
        <v>No</v>
      </c>
      <c r="G2283" s="35" t="str">
        <f>VLOOKUP(A2283,'Medical Examinations'!A2281:M4623,6,FALSE)</f>
        <v>No</v>
      </c>
      <c r="H2283" s="35">
        <f>VLOOKUP(A2283,'Medical Examinations'!$A$2:$M$2344,7,FALSE)</f>
        <v>0</v>
      </c>
      <c r="I2283" s="35" t="str">
        <f>VLOOKUP(A2283,'Medical Examinations'!A2281:M4623,8,FALSE)</f>
        <v>No</v>
      </c>
      <c r="J2283" s="35" t="str">
        <f>VLOOKUP(A2283,'Medical Examinations'!A2281:M4623,9,FALSE)</f>
        <v>UNDERWEIGHT</v>
      </c>
      <c r="K2283" s="35" t="str">
        <f>VLOOKUP(A2283,'Medical Examinations'!A2281:M4623,10,FALSE)</f>
        <v>DIABETES</v>
      </c>
      <c r="L2283" s="47">
        <f>VLOOKUP(A2283,'Hospitalisation Details'!A1282:M3624,12,FALSE)</f>
        <v>37418</v>
      </c>
      <c r="M2283" s="34">
        <f>VLOOKUP(A169,'Hospitalisation Details'!A167:M2509,6,FALSE)</f>
        <v>37277.269999999997</v>
      </c>
      <c r="N2283" s="35" t="str">
        <f>VLOOKUP(A273,'Hospitalisation Details'!A271:M2613,7,FALSE)</f>
        <v>tier - 1</v>
      </c>
      <c r="O2283" s="35" t="str">
        <f>VLOOKUP(A285,'Hospitalisation Details'!A283:M2625,8,FALSE)</f>
        <v>tier - 1</v>
      </c>
      <c r="P2283" s="35" t="str">
        <f>VLOOKUP(A87,'Hospitalisation Details'!A85:M2427,9,FALSE)</f>
        <v>R1011</v>
      </c>
      <c r="Q2283" s="35">
        <f ca="1">VLOOKUP(A2283,'Hospitalisation Details'!A1282:M3624,13,FALSE)</f>
        <v>22</v>
      </c>
      <c r="R2283" s="32"/>
    </row>
    <row r="2284" spans="1:18" ht="15.75" x14ac:dyDescent="0.25">
      <c r="A2284" s="42" t="s">
        <v>67</v>
      </c>
      <c r="B2284" s="35" t="str">
        <f>VLOOKUP(A2284,'Customer Names'!A2281:D4616,3,FALSE)</f>
        <v>Boulay</v>
      </c>
      <c r="C2284" s="35">
        <f>VLOOKUP(A2284,'Medical Examinations'!A2282:M4624,2,FALSE)</f>
        <v>53.13</v>
      </c>
      <c r="D2284" s="35">
        <f>VLOOKUP(A2284,'Medical Examinations'!A2282:M4624,3,FALSE)</f>
        <v>4.4400000000000004</v>
      </c>
      <c r="E2284" s="35" t="str">
        <f>VLOOKUP(A2284,'Medical Examinations'!A2282:M4624,4,FALSE)</f>
        <v>No</v>
      </c>
      <c r="F2284" s="35" t="str">
        <f>VLOOKUP(A2284,'Medical Examinations'!A2282:M4624,5,FALSE)</f>
        <v>yes</v>
      </c>
      <c r="G2284" s="35" t="str">
        <f>VLOOKUP(A2284,'Medical Examinations'!A2282:M4624,6,FALSE)</f>
        <v>No</v>
      </c>
      <c r="H2284" s="35">
        <f>VLOOKUP(A2284,'Medical Examinations'!$A$2:$M$2344,7,FALSE)</f>
        <v>1</v>
      </c>
      <c r="I2284" s="35" t="str">
        <f>VLOOKUP(A2284,'Medical Examinations'!A2282:M4624,8,FALSE)</f>
        <v>No</v>
      </c>
      <c r="J2284" s="35" t="str">
        <f>VLOOKUP(A2284,'Medical Examinations'!A2282:M4624,9,FALSE)</f>
        <v>OBESITY</v>
      </c>
      <c r="K2284" s="35" t="str">
        <f>VLOOKUP(A2284,'Medical Examinations'!A2282:M4624,10,FALSE)</f>
        <v>NORMAL</v>
      </c>
      <c r="L2284" s="47">
        <f>VLOOKUP(A2284,'Hospitalisation Details'!A1283:M3625,12,FALSE)</f>
        <v>38302</v>
      </c>
      <c r="M2284" s="34">
        <f>VLOOKUP(A170,'Hospitalisation Details'!A168:M2510,6,FALSE)</f>
        <v>37272.339999999997</v>
      </c>
      <c r="N2284" s="35" t="str">
        <f>VLOOKUP(A274,'Hospitalisation Details'!A272:M2614,7,FALSE)</f>
        <v>tier - 2</v>
      </c>
      <c r="O2284" s="35" t="str">
        <f>VLOOKUP(A286,'Hospitalisation Details'!A284:M2626,8,FALSE)</f>
        <v>tier - 2</v>
      </c>
      <c r="P2284" s="35" t="str">
        <f>VLOOKUP(A88,'Hospitalisation Details'!A86:M2428,9,FALSE)</f>
        <v>R1016</v>
      </c>
      <c r="Q2284" s="35">
        <f ca="1">VLOOKUP(A2284,'Hospitalisation Details'!A1283:M3625,13,FALSE)</f>
        <v>20</v>
      </c>
      <c r="R2284" s="32"/>
    </row>
    <row r="2285" spans="1:18" ht="15.75" x14ac:dyDescent="0.25">
      <c r="A2285" s="43" t="s">
        <v>66</v>
      </c>
      <c r="B2285" s="35" t="str">
        <f>VLOOKUP(A2285,'Customer Names'!A2282:D4617,3,FALSE)</f>
        <v>Peters</v>
      </c>
      <c r="C2285" s="35">
        <f>VLOOKUP(A2285,'Medical Examinations'!A2283:M4625,2,FALSE)</f>
        <v>20.46</v>
      </c>
      <c r="D2285" s="35">
        <f>VLOOKUP(A2285,'Medical Examinations'!A2283:M4625,3,FALSE)</f>
        <v>4.0199999999999996</v>
      </c>
      <c r="E2285" s="35" t="str">
        <f>VLOOKUP(A2285,'Medical Examinations'!A2283:M4625,4,FALSE)</f>
        <v>No</v>
      </c>
      <c r="F2285" s="35" t="str">
        <f>VLOOKUP(A2285,'Medical Examinations'!A2283:M4625,5,FALSE)</f>
        <v>No</v>
      </c>
      <c r="G2285" s="35" t="str">
        <f>VLOOKUP(A2285,'Medical Examinations'!A2283:M4625,6,FALSE)</f>
        <v>No</v>
      </c>
      <c r="H2285" s="35">
        <f>VLOOKUP(A2285,'Medical Examinations'!$A$2:$M$2344,7,FALSE)</f>
        <v>0</v>
      </c>
      <c r="I2285" s="35" t="str">
        <f>VLOOKUP(A2285,'Medical Examinations'!A2283:M4625,8,FALSE)</f>
        <v>No</v>
      </c>
      <c r="J2285" s="35" t="str">
        <f>VLOOKUP(A2285,'Medical Examinations'!A2283:M4625,9,FALSE)</f>
        <v>NORMAL WEIGHT</v>
      </c>
      <c r="K2285" s="35" t="str">
        <f>VLOOKUP(A2285,'Medical Examinations'!A2283:M4625,10,FALSE)</f>
        <v>NORMAL</v>
      </c>
      <c r="L2285" s="47">
        <f>VLOOKUP(A2285,'Hospitalisation Details'!A1284:M3626,12,FALSE)</f>
        <v>34541</v>
      </c>
      <c r="M2285" s="34">
        <f>VLOOKUP(A171,'Hospitalisation Details'!A169:M2511,6,FALSE)</f>
        <v>37270.15</v>
      </c>
      <c r="N2285" s="35" t="str">
        <f>VLOOKUP(A275,'Hospitalisation Details'!A273:M2615,7,FALSE)</f>
        <v>tier - 1</v>
      </c>
      <c r="O2285" s="35" t="str">
        <f>VLOOKUP(A287,'Hospitalisation Details'!A285:M2627,8,FALSE)</f>
        <v>tier - 1</v>
      </c>
      <c r="P2285" s="35" t="str">
        <f>VLOOKUP(A89,'Hospitalisation Details'!A87:M2429,9,FALSE)</f>
        <v>R1011</v>
      </c>
      <c r="Q2285" s="35">
        <f ca="1">VLOOKUP(A2285,'Hospitalisation Details'!A1284:M3626,13,FALSE)</f>
        <v>30</v>
      </c>
      <c r="R2285" s="32"/>
    </row>
    <row r="2286" spans="1:18" ht="15.75" x14ac:dyDescent="0.25">
      <c r="A2286" s="42" t="s">
        <v>65</v>
      </c>
      <c r="B2286" s="35" t="str">
        <f>VLOOKUP(A2286,'Customer Names'!A2283:D4618,3,FALSE)</f>
        <v>Luy</v>
      </c>
      <c r="C2286" s="35">
        <f>VLOOKUP(A2286,'Medical Examinations'!A2284:M4626,2,FALSE)</f>
        <v>43.01</v>
      </c>
      <c r="D2286" s="35">
        <f>VLOOKUP(A2286,'Medical Examinations'!A2284:M4626,3,FALSE)</f>
        <v>5.44</v>
      </c>
      <c r="E2286" s="35" t="str">
        <f>VLOOKUP(A2286,'Medical Examinations'!A2284:M4626,4,FALSE)</f>
        <v>No</v>
      </c>
      <c r="F2286" s="35" t="str">
        <f>VLOOKUP(A2286,'Medical Examinations'!A2284:M4626,5,FALSE)</f>
        <v>yes</v>
      </c>
      <c r="G2286" s="35" t="str">
        <f>VLOOKUP(A2286,'Medical Examinations'!A2284:M4626,6,FALSE)</f>
        <v>No</v>
      </c>
      <c r="H2286" s="35">
        <f>VLOOKUP(A2286,'Medical Examinations'!$A$2:$M$2344,7,FALSE)</f>
        <v>1</v>
      </c>
      <c r="I2286" s="35" t="str">
        <f>VLOOKUP(A2286,'Medical Examinations'!A2284:M4626,8,FALSE)</f>
        <v>No</v>
      </c>
      <c r="J2286" s="35" t="str">
        <f>VLOOKUP(A2286,'Medical Examinations'!A2284:M4626,9,FALSE)</f>
        <v>OBESITY</v>
      </c>
      <c r="K2286" s="35" t="str">
        <f>VLOOKUP(A2286,'Medical Examinations'!A2284:M4626,10,FALSE)</f>
        <v>NORMAL</v>
      </c>
      <c r="L2286" s="47">
        <f>VLOOKUP(A2286,'Hospitalisation Details'!A1285:M3627,12,FALSE)</f>
        <v>38186</v>
      </c>
      <c r="M2286" s="34">
        <f>VLOOKUP(A172,'Hospitalisation Details'!A170:M2512,6,FALSE)</f>
        <v>37251.22</v>
      </c>
      <c r="N2286" s="35" t="str">
        <f>VLOOKUP(A276,'Hospitalisation Details'!A274:M2616,7,FALSE)</f>
        <v>tier - 2</v>
      </c>
      <c r="O2286" s="35" t="str">
        <f>VLOOKUP(A288,'Hospitalisation Details'!A286:M2628,8,FALSE)</f>
        <v>tier - 2</v>
      </c>
      <c r="P2286" s="35" t="str">
        <f>VLOOKUP(A90,'Hospitalisation Details'!A88:M2430,9,FALSE)</f>
        <v>R1017</v>
      </c>
      <c r="Q2286" s="35">
        <f ca="1">VLOOKUP(A2286,'Hospitalisation Details'!A1285:M3627,13,FALSE)</f>
        <v>20</v>
      </c>
      <c r="R2286" s="32"/>
    </row>
    <row r="2287" spans="1:18" ht="15.75" x14ac:dyDescent="0.25">
      <c r="A2287" s="43" t="s">
        <v>64</v>
      </c>
      <c r="B2287" s="35" t="str">
        <f>VLOOKUP(A2287,'Customer Names'!A2284:D4619,3,FALSE)</f>
        <v>Fava</v>
      </c>
      <c r="C2287" s="35">
        <f>VLOOKUP(A2287,'Medical Examinations'!A2285:M4627,2,FALSE)</f>
        <v>15.01</v>
      </c>
      <c r="D2287" s="35">
        <f>VLOOKUP(A2287,'Medical Examinations'!A2285:M4627,3,FALSE)</f>
        <v>4.1500000000000004</v>
      </c>
      <c r="E2287" s="35" t="str">
        <f>VLOOKUP(A2287,'Medical Examinations'!A2285:M4627,4,FALSE)</f>
        <v>No</v>
      </c>
      <c r="F2287" s="35" t="str">
        <f>VLOOKUP(A2287,'Medical Examinations'!A2285:M4627,5,FALSE)</f>
        <v>No</v>
      </c>
      <c r="G2287" s="35" t="str">
        <f>VLOOKUP(A2287,'Medical Examinations'!A2285:M4627,6,FALSE)</f>
        <v>Yes</v>
      </c>
      <c r="H2287" s="35">
        <f>VLOOKUP(A2287,'Medical Examinations'!$A$2:$M$2344,7,FALSE)</f>
        <v>1</v>
      </c>
      <c r="I2287" s="35" t="str">
        <f>VLOOKUP(A2287,'Medical Examinations'!A2285:M4627,8,FALSE)</f>
        <v>No</v>
      </c>
      <c r="J2287" s="35" t="str">
        <f>VLOOKUP(A2287,'Medical Examinations'!A2285:M4627,9,FALSE)</f>
        <v>UNDERWEIGHT</v>
      </c>
      <c r="K2287" s="35" t="str">
        <f>VLOOKUP(A2287,'Medical Examinations'!A2285:M4627,10,FALSE)</f>
        <v>NORMAL</v>
      </c>
      <c r="L2287" s="47">
        <f>VLOOKUP(A2287,'Hospitalisation Details'!A1286:M3628,12,FALSE)</f>
        <v>37784</v>
      </c>
      <c r="M2287" s="34">
        <f>VLOOKUP(A173,'Hospitalisation Details'!A171:M2513,6,FALSE)</f>
        <v>37165.160000000003</v>
      </c>
      <c r="N2287" s="35" t="str">
        <f>VLOOKUP(A277,'Hospitalisation Details'!A275:M2617,7,FALSE)</f>
        <v>tier - 2</v>
      </c>
      <c r="O2287" s="35" t="str">
        <f>VLOOKUP(A289,'Hospitalisation Details'!A287:M2629,8,FALSE)</f>
        <v>tier - 3</v>
      </c>
      <c r="P2287" s="35" t="str">
        <f>VLOOKUP(A91,'Hospitalisation Details'!A89:M2431,9,FALSE)</f>
        <v>R1013</v>
      </c>
      <c r="Q2287" s="35">
        <f ca="1">VLOOKUP(A2287,'Hospitalisation Details'!A1286:M3628,13,FALSE)</f>
        <v>21</v>
      </c>
      <c r="R2287" s="32"/>
    </row>
    <row r="2288" spans="1:18" ht="15.75" x14ac:dyDescent="0.25">
      <c r="A2288" s="42" t="s">
        <v>63</v>
      </c>
      <c r="B2288" s="35" t="str">
        <f>VLOOKUP(A2288,'Customer Names'!A2285:D4620,3,FALSE)</f>
        <v>Montoya</v>
      </c>
      <c r="C2288" s="35">
        <f>VLOOKUP(A2288,'Medical Examinations'!A2286:M4628,2,FALSE)</f>
        <v>41.14</v>
      </c>
      <c r="D2288" s="35">
        <f>VLOOKUP(A2288,'Medical Examinations'!A2286:M4628,3,FALSE)</f>
        <v>6.02</v>
      </c>
      <c r="E2288" s="35" t="str">
        <f>VLOOKUP(A2288,'Medical Examinations'!A2286:M4628,4,FALSE)</f>
        <v>No</v>
      </c>
      <c r="F2288" s="35" t="str">
        <f>VLOOKUP(A2288,'Medical Examinations'!A2286:M4628,5,FALSE)</f>
        <v>yes</v>
      </c>
      <c r="G2288" s="35" t="str">
        <f>VLOOKUP(A2288,'Medical Examinations'!A2286:M4628,6,FALSE)</f>
        <v>No</v>
      </c>
      <c r="H2288" s="35">
        <f>VLOOKUP(A2288,'Medical Examinations'!$A$2:$M$2344,7,FALSE)</f>
        <v>1</v>
      </c>
      <c r="I2288" s="35" t="str">
        <f>VLOOKUP(A2288,'Medical Examinations'!A2286:M4628,8,FALSE)</f>
        <v>No</v>
      </c>
      <c r="J2288" s="35" t="str">
        <f>VLOOKUP(A2288,'Medical Examinations'!A2286:M4628,9,FALSE)</f>
        <v>OBESITY</v>
      </c>
      <c r="K2288" s="35" t="str">
        <f>VLOOKUP(A2288,'Medical Examinations'!A2286:M4628,10,FALSE)</f>
        <v>PREDIABETES</v>
      </c>
      <c r="L2288" s="47">
        <f>VLOOKUP(A2288,'Hospitalisation Details'!A1287:M3629,12,FALSE)</f>
        <v>38148</v>
      </c>
      <c r="M2288" s="34">
        <f>VLOOKUP(A174,'Hospitalisation Details'!A172:M2514,6,FALSE)</f>
        <v>37133.9</v>
      </c>
      <c r="N2288" s="35" t="str">
        <f>VLOOKUP(A278,'Hospitalisation Details'!A276:M2618,7,FALSE)</f>
        <v>tier - 1</v>
      </c>
      <c r="O2288" s="35" t="str">
        <f>VLOOKUP(A290,'Hospitalisation Details'!A288:M2630,8,FALSE)</f>
        <v>tier - 2</v>
      </c>
      <c r="P2288" s="35" t="str">
        <f>VLOOKUP(A92,'Hospitalisation Details'!A90:M2432,9,FALSE)</f>
        <v>R1011</v>
      </c>
      <c r="Q2288" s="35">
        <f ca="1">VLOOKUP(A2288,'Hospitalisation Details'!A1287:M3629,13,FALSE)</f>
        <v>20</v>
      </c>
      <c r="R2288" s="32"/>
    </row>
    <row r="2289" spans="1:18" ht="15.75" x14ac:dyDescent="0.25">
      <c r="A2289" s="43" t="s">
        <v>62</v>
      </c>
      <c r="B2289" s="35" t="str">
        <f>VLOOKUP(A2289,'Customer Names'!A2286:D4621,3,FALSE)</f>
        <v>Bain</v>
      </c>
      <c r="C2289" s="35">
        <f>VLOOKUP(A2289,'Medical Examinations'!A2287:M4629,2,FALSE)</f>
        <v>16.55</v>
      </c>
      <c r="D2289" s="35">
        <f>VLOOKUP(A2289,'Medical Examinations'!A2287:M4629,3,FALSE)</f>
        <v>7.73</v>
      </c>
      <c r="E2289" s="35" t="str">
        <f>VLOOKUP(A2289,'Medical Examinations'!A2287:M4629,4,FALSE)</f>
        <v>No</v>
      </c>
      <c r="F2289" s="35" t="str">
        <f>VLOOKUP(A2289,'Medical Examinations'!A2287:M4629,5,FALSE)</f>
        <v>No</v>
      </c>
      <c r="G2289" s="35" t="str">
        <f>VLOOKUP(A2289,'Medical Examinations'!A2287:M4629,6,FALSE)</f>
        <v>No</v>
      </c>
      <c r="H2289" s="35">
        <f>VLOOKUP(A2289,'Medical Examinations'!$A$2:$M$2344,7,FALSE)</f>
        <v>0</v>
      </c>
      <c r="I2289" s="35" t="str">
        <f>VLOOKUP(A2289,'Medical Examinations'!A2287:M4629,8,FALSE)</f>
        <v>No</v>
      </c>
      <c r="J2289" s="35" t="str">
        <f>VLOOKUP(A2289,'Medical Examinations'!A2287:M4629,9,FALSE)</f>
        <v>UNDERWEIGHT</v>
      </c>
      <c r="K2289" s="35" t="str">
        <f>VLOOKUP(A2289,'Medical Examinations'!A2287:M4629,10,FALSE)</f>
        <v>DIABETES</v>
      </c>
      <c r="L2289" s="47">
        <f>VLOOKUP(A2289,'Hospitalisation Details'!A1288:M3630,12,FALSE)</f>
        <v>37530</v>
      </c>
      <c r="M2289" s="34">
        <f>VLOOKUP(A175,'Hospitalisation Details'!A173:M2515,6,FALSE)</f>
        <v>37079.370000000003</v>
      </c>
      <c r="N2289" s="35" t="str">
        <f>VLOOKUP(A279,'Hospitalisation Details'!A277:M2619,7,FALSE)</f>
        <v>tier - 1</v>
      </c>
      <c r="O2289" s="35" t="str">
        <f>VLOOKUP(A291,'Hospitalisation Details'!A289:M2631,8,FALSE)</f>
        <v>tier - 2</v>
      </c>
      <c r="P2289" s="35" t="str">
        <f>VLOOKUP(A93,'Hospitalisation Details'!A91:M2433,9,FALSE)</f>
        <v>R1013</v>
      </c>
      <c r="Q2289" s="35">
        <f ca="1">VLOOKUP(A2289,'Hospitalisation Details'!A1288:M3630,13,FALSE)</f>
        <v>22</v>
      </c>
      <c r="R2289" s="32"/>
    </row>
    <row r="2290" spans="1:18" ht="15.75" x14ac:dyDescent="0.25">
      <c r="A2290" s="42" t="s">
        <v>61</v>
      </c>
      <c r="B2290" s="35" t="str">
        <f>VLOOKUP(A2290,'Customer Names'!A2287:D4622,3,FALSE)</f>
        <v>Albertson</v>
      </c>
      <c r="C2290" s="35">
        <f>VLOOKUP(A2290,'Medical Examinations'!A2288:M4630,2,FALSE)</f>
        <v>37.29</v>
      </c>
      <c r="D2290" s="35">
        <f>VLOOKUP(A2290,'Medical Examinations'!A2288:M4630,3,FALSE)</f>
        <v>5.03</v>
      </c>
      <c r="E2290" s="35" t="str">
        <f>VLOOKUP(A2290,'Medical Examinations'!A2288:M4630,4,FALSE)</f>
        <v>No</v>
      </c>
      <c r="F2290" s="35" t="str">
        <f>VLOOKUP(A2290,'Medical Examinations'!A2288:M4630,5,FALSE)</f>
        <v>yes</v>
      </c>
      <c r="G2290" s="35" t="str">
        <f>VLOOKUP(A2290,'Medical Examinations'!A2288:M4630,6,FALSE)</f>
        <v>No</v>
      </c>
      <c r="H2290" s="35">
        <f>VLOOKUP(A2290,'Medical Examinations'!$A$2:$M$2344,7,FALSE)</f>
        <v>1</v>
      </c>
      <c r="I2290" s="35" t="str">
        <f>VLOOKUP(A2290,'Medical Examinations'!A2288:M4630,8,FALSE)</f>
        <v>No</v>
      </c>
      <c r="J2290" s="35" t="str">
        <f>VLOOKUP(A2290,'Medical Examinations'!A2288:M4630,9,FALSE)</f>
        <v>OBESITY</v>
      </c>
      <c r="K2290" s="35" t="str">
        <f>VLOOKUP(A2290,'Medical Examinations'!A2288:M4630,10,FALSE)</f>
        <v>NORMAL</v>
      </c>
      <c r="L2290" s="47">
        <f>VLOOKUP(A2290,'Hospitalisation Details'!A1289:M3631,12,FALSE)</f>
        <v>38242</v>
      </c>
      <c r="M2290" s="34">
        <f>VLOOKUP(A176,'Hospitalisation Details'!A174:M2516,6,FALSE)</f>
        <v>37076.370000000003</v>
      </c>
      <c r="N2290" s="35" t="str">
        <f>VLOOKUP(A280,'Hospitalisation Details'!A278:M2620,7,FALSE)</f>
        <v>tier - 2</v>
      </c>
      <c r="O2290" s="35" t="str">
        <f>VLOOKUP(A292,'Hospitalisation Details'!A290:M2632,8,FALSE)</f>
        <v>tier - 3</v>
      </c>
      <c r="P2290" s="35" t="str">
        <f>VLOOKUP(A94,'Hospitalisation Details'!A92:M2434,9,FALSE)</f>
        <v>R1013</v>
      </c>
      <c r="Q2290" s="35">
        <f ca="1">VLOOKUP(A2290,'Hospitalisation Details'!A1289:M3631,13,FALSE)</f>
        <v>20</v>
      </c>
      <c r="R2290" s="32"/>
    </row>
    <row r="2291" spans="1:18" ht="15.75" x14ac:dyDescent="0.25">
      <c r="A2291" s="43" t="s">
        <v>60</v>
      </c>
      <c r="B2291" s="35" t="str">
        <f>VLOOKUP(A2291,'Customer Names'!A2288:D4623,3,FALSE)</f>
        <v>Barger</v>
      </c>
      <c r="C2291" s="35">
        <f>VLOOKUP(A2291,'Medical Examinations'!A2289:M4631,2,FALSE)</f>
        <v>16.739999999999998</v>
      </c>
      <c r="D2291" s="35">
        <f>VLOOKUP(A2291,'Medical Examinations'!A2289:M4631,3,FALSE)</f>
        <v>4.08</v>
      </c>
      <c r="E2291" s="35" t="str">
        <f>VLOOKUP(A2291,'Medical Examinations'!A2289:M4631,4,FALSE)</f>
        <v>yes</v>
      </c>
      <c r="F2291" s="35" t="str">
        <f>VLOOKUP(A2291,'Medical Examinations'!A2289:M4631,5,FALSE)</f>
        <v>No</v>
      </c>
      <c r="G2291" s="35" t="str">
        <f>VLOOKUP(A2291,'Medical Examinations'!A2289:M4631,6,FALSE)</f>
        <v>No</v>
      </c>
      <c r="H2291" s="35">
        <f>VLOOKUP(A2291,'Medical Examinations'!$A$2:$M$2344,7,FALSE)</f>
        <v>0</v>
      </c>
      <c r="I2291" s="35" t="str">
        <f>VLOOKUP(A2291,'Medical Examinations'!A2289:M4631,8,FALSE)</f>
        <v>No</v>
      </c>
      <c r="J2291" s="35" t="str">
        <f>VLOOKUP(A2291,'Medical Examinations'!A2289:M4631,9,FALSE)</f>
        <v>UNDERWEIGHT</v>
      </c>
      <c r="K2291" s="35" t="str">
        <f>VLOOKUP(A2291,'Medical Examinations'!A2289:M4631,10,FALSE)</f>
        <v>NORMAL</v>
      </c>
      <c r="L2291" s="47">
        <f>VLOOKUP(A2291,'Hospitalisation Details'!A1290:M3632,12,FALSE)</f>
        <v>37189</v>
      </c>
      <c r="M2291" s="34">
        <f>VLOOKUP(A177,'Hospitalisation Details'!A175:M2517,6,FALSE)</f>
        <v>37040.879999999997</v>
      </c>
      <c r="N2291" s="35" t="str">
        <f>VLOOKUP(A281,'Hospitalisation Details'!A279:M2621,7,FALSE)</f>
        <v>tier - 1</v>
      </c>
      <c r="O2291" s="35" t="str">
        <f>VLOOKUP(A293,'Hospitalisation Details'!A291:M2633,8,FALSE)</f>
        <v>tier - 1</v>
      </c>
      <c r="P2291" s="35" t="str">
        <f>VLOOKUP(A95,'Hospitalisation Details'!A93:M2435,9,FALSE)</f>
        <v>R1024</v>
      </c>
      <c r="Q2291" s="35">
        <f ca="1">VLOOKUP(A2291,'Hospitalisation Details'!A1290:M3632,13,FALSE)</f>
        <v>23</v>
      </c>
      <c r="R2291" s="32"/>
    </row>
    <row r="2292" spans="1:18" ht="15.75" x14ac:dyDescent="0.25">
      <c r="A2292" s="42" t="s">
        <v>59</v>
      </c>
      <c r="B2292" s="35" t="str">
        <f>VLOOKUP(A2292,'Customer Names'!A2289:D4624,3,FALSE)</f>
        <v>Fraioli</v>
      </c>
      <c r="C2292" s="35">
        <f>VLOOKUP(A2292,'Medical Examinations'!A2290:M4632,2,FALSE)</f>
        <v>34.43</v>
      </c>
      <c r="D2292" s="35">
        <f>VLOOKUP(A2292,'Medical Examinations'!A2290:M4632,3,FALSE)</f>
        <v>4.2699999999999996</v>
      </c>
      <c r="E2292" s="35" t="str">
        <f>VLOOKUP(A2292,'Medical Examinations'!A2290:M4632,4,FALSE)</f>
        <v>No</v>
      </c>
      <c r="F2292" s="35" t="str">
        <f>VLOOKUP(A2292,'Medical Examinations'!A2290:M4632,5,FALSE)</f>
        <v>yes</v>
      </c>
      <c r="G2292" s="35" t="str">
        <f>VLOOKUP(A2292,'Medical Examinations'!A2290:M4632,6,FALSE)</f>
        <v>No</v>
      </c>
      <c r="H2292" s="35">
        <f>VLOOKUP(A2292,'Medical Examinations'!$A$2:$M$2344,7,FALSE)</f>
        <v>1</v>
      </c>
      <c r="I2292" s="35" t="str">
        <f>VLOOKUP(A2292,'Medical Examinations'!A2290:M4632,8,FALSE)</f>
        <v>No</v>
      </c>
      <c r="J2292" s="35" t="str">
        <f>VLOOKUP(A2292,'Medical Examinations'!A2290:M4632,9,FALSE)</f>
        <v>OBESITY</v>
      </c>
      <c r="K2292" s="35" t="str">
        <f>VLOOKUP(A2292,'Medical Examinations'!A2290:M4632,10,FALSE)</f>
        <v>NORMAL</v>
      </c>
      <c r="L2292" s="47">
        <f>VLOOKUP(A2292,'Hospitalisation Details'!A1291:M3633,12,FALSE)</f>
        <v>38318</v>
      </c>
      <c r="M2292" s="34">
        <f>VLOOKUP(A178,'Hospitalisation Details'!A176:M2518,6,FALSE)</f>
        <v>36976.449999999997</v>
      </c>
      <c r="N2292" s="35" t="str">
        <f>VLOOKUP(A282,'Hospitalisation Details'!A280:M2622,7,FALSE)</f>
        <v>tier - 2</v>
      </c>
      <c r="O2292" s="35" t="str">
        <f>VLOOKUP(A294,'Hospitalisation Details'!A292:M2634,8,FALSE)</f>
        <v>tier - 2</v>
      </c>
      <c r="P2292" s="35" t="str">
        <f>VLOOKUP(A96,'Hospitalisation Details'!A94:M2436,9,FALSE)</f>
        <v>R1011</v>
      </c>
      <c r="Q2292" s="35">
        <f ca="1">VLOOKUP(A2292,'Hospitalisation Details'!A1291:M3633,13,FALSE)</f>
        <v>20</v>
      </c>
      <c r="R2292" s="32"/>
    </row>
    <row r="2293" spans="1:18" ht="15.75" x14ac:dyDescent="0.25">
      <c r="A2293" s="43" t="s">
        <v>58</v>
      </c>
      <c r="B2293" s="35" t="str">
        <f>VLOOKUP(A2293,'Customer Names'!A2290:D4625,3,FALSE)</f>
        <v>April</v>
      </c>
      <c r="C2293" s="35">
        <f>VLOOKUP(A2293,'Medical Examinations'!A2291:M4633,2,FALSE)</f>
        <v>34.1</v>
      </c>
      <c r="D2293" s="35">
        <f>VLOOKUP(A2293,'Medical Examinations'!A2291:M4633,3,FALSE)</f>
        <v>4.07</v>
      </c>
      <c r="E2293" s="35" t="str">
        <f>VLOOKUP(A2293,'Medical Examinations'!A2291:M4633,4,FALSE)</f>
        <v>No</v>
      </c>
      <c r="F2293" s="35" t="str">
        <f>VLOOKUP(A2293,'Medical Examinations'!A2291:M4633,5,FALSE)</f>
        <v>yes</v>
      </c>
      <c r="G2293" s="35" t="str">
        <f>VLOOKUP(A2293,'Medical Examinations'!A2291:M4633,6,FALSE)</f>
        <v>No</v>
      </c>
      <c r="H2293" s="35">
        <f>VLOOKUP(A2293,'Medical Examinations'!$A$2:$M$2344,7,FALSE)</f>
        <v>1</v>
      </c>
      <c r="I2293" s="35" t="str">
        <f>VLOOKUP(A2293,'Medical Examinations'!A2291:M4633,8,FALSE)</f>
        <v>No</v>
      </c>
      <c r="J2293" s="35" t="str">
        <f>VLOOKUP(A2293,'Medical Examinations'!A2291:M4633,9,FALSE)</f>
        <v>OBESITY</v>
      </c>
      <c r="K2293" s="35" t="str">
        <f>VLOOKUP(A2293,'Medical Examinations'!A2291:M4633,10,FALSE)</f>
        <v>NORMAL</v>
      </c>
      <c r="L2293" s="47">
        <f>VLOOKUP(A2293,'Hospitalisation Details'!A1292:M3634,12,FALSE)</f>
        <v>38275</v>
      </c>
      <c r="M2293" s="34">
        <f>VLOOKUP(A179,'Hospitalisation Details'!A177:M2519,6,FALSE)</f>
        <v>36950.26</v>
      </c>
      <c r="N2293" s="35" t="str">
        <f>VLOOKUP(A283,'Hospitalisation Details'!A281:M2623,7,FALSE)</f>
        <v>tier - 1</v>
      </c>
      <c r="O2293" s="35" t="str">
        <f>VLOOKUP(A295,'Hospitalisation Details'!A293:M2635,8,FALSE)</f>
        <v>tier - 3</v>
      </c>
      <c r="P2293" s="35" t="str">
        <f>VLOOKUP(A97,'Hospitalisation Details'!A95:M2437,9,FALSE)</f>
        <v>R1012</v>
      </c>
      <c r="Q2293" s="35">
        <f ca="1">VLOOKUP(A2293,'Hospitalisation Details'!A1292:M3634,13,FALSE)</f>
        <v>20</v>
      </c>
      <c r="R2293" s="32"/>
    </row>
    <row r="2294" spans="1:18" ht="15.75" x14ac:dyDescent="0.25">
      <c r="A2294" s="42" t="s">
        <v>57</v>
      </c>
      <c r="B2294" s="35" t="str">
        <f>VLOOKUP(A2294,'Customer Names'!A2291:D4626,3,FALSE)</f>
        <v>King</v>
      </c>
      <c r="C2294" s="35">
        <f>VLOOKUP(A2294,'Medical Examinations'!A2292:M4634,2,FALSE)</f>
        <v>19.3</v>
      </c>
      <c r="D2294" s="35">
        <f>VLOOKUP(A2294,'Medical Examinations'!A2292:M4634,3,FALSE)</f>
        <v>10.36</v>
      </c>
      <c r="E2294" s="35" t="str">
        <f>VLOOKUP(A2294,'Medical Examinations'!A2292:M4634,4,FALSE)</f>
        <v>No</v>
      </c>
      <c r="F2294" s="35" t="str">
        <f>VLOOKUP(A2294,'Medical Examinations'!A2292:M4634,5,FALSE)</f>
        <v>No</v>
      </c>
      <c r="G2294" s="35" t="str">
        <f>VLOOKUP(A2294,'Medical Examinations'!A2292:M4634,6,FALSE)</f>
        <v>No</v>
      </c>
      <c r="H2294" s="35">
        <f>VLOOKUP(A2294,'Medical Examinations'!$A$2:$M$2344,7,FALSE)</f>
        <v>0</v>
      </c>
      <c r="I2294" s="35" t="str">
        <f>VLOOKUP(A2294,'Medical Examinations'!A2292:M4634,8,FALSE)</f>
        <v>No</v>
      </c>
      <c r="J2294" s="35" t="str">
        <f>VLOOKUP(A2294,'Medical Examinations'!A2292:M4634,9,FALSE)</f>
        <v>NORMAL WEIGHT</v>
      </c>
      <c r="K2294" s="35" t="str">
        <f>VLOOKUP(A2294,'Medical Examinations'!A2292:M4634,10,FALSE)</f>
        <v>DIABETES</v>
      </c>
      <c r="L2294" s="47">
        <f>VLOOKUP(A2294,'Hospitalisation Details'!A1293:M3635,12,FALSE)</f>
        <v>37479</v>
      </c>
      <c r="M2294" s="34">
        <f>VLOOKUP(A180,'Hospitalisation Details'!A178:M2520,6,FALSE)</f>
        <v>36935.64</v>
      </c>
      <c r="N2294" s="35" t="str">
        <f>VLOOKUP(A284,'Hospitalisation Details'!A282:M2624,7,FALSE)</f>
        <v>tier - 2</v>
      </c>
      <c r="O2294" s="35" t="str">
        <f>VLOOKUP(A296,'Hospitalisation Details'!A294:M2636,8,FALSE)</f>
        <v>tier - 3</v>
      </c>
      <c r="P2294" s="35" t="str">
        <f>VLOOKUP(A98,'Hospitalisation Details'!A96:M2438,9,FALSE)</f>
        <v>R1011</v>
      </c>
      <c r="Q2294" s="35">
        <f ca="1">VLOOKUP(A2294,'Hospitalisation Details'!A1293:M3635,13,FALSE)</f>
        <v>22</v>
      </c>
      <c r="R2294" s="32"/>
    </row>
    <row r="2295" spans="1:18" ht="15.75" x14ac:dyDescent="0.25">
      <c r="A2295" s="43" t="s">
        <v>56</v>
      </c>
      <c r="B2295" s="35" t="str">
        <f>VLOOKUP(A2295,'Customer Names'!A2292:D4627,3,FALSE)</f>
        <v>Talhelm</v>
      </c>
      <c r="C2295" s="35">
        <f>VLOOKUP(A2295,'Medical Examinations'!A2293:M4635,2,FALSE)</f>
        <v>33.659999999999997</v>
      </c>
      <c r="D2295" s="35">
        <f>VLOOKUP(A2295,'Medical Examinations'!A2293:M4635,3,FALSE)</f>
        <v>5.71</v>
      </c>
      <c r="E2295" s="35" t="str">
        <f>VLOOKUP(A2295,'Medical Examinations'!A2293:M4635,4,FALSE)</f>
        <v>No</v>
      </c>
      <c r="F2295" s="35" t="str">
        <f>VLOOKUP(A2295,'Medical Examinations'!A2293:M4635,5,FALSE)</f>
        <v>yes</v>
      </c>
      <c r="G2295" s="35" t="str">
        <f>VLOOKUP(A2295,'Medical Examinations'!A2293:M4635,6,FALSE)</f>
        <v>No</v>
      </c>
      <c r="H2295" s="35">
        <f>VLOOKUP(A2295,'Medical Examinations'!$A$2:$M$2344,7,FALSE)</f>
        <v>1</v>
      </c>
      <c r="I2295" s="35" t="str">
        <f>VLOOKUP(A2295,'Medical Examinations'!A2293:M4635,8,FALSE)</f>
        <v>No</v>
      </c>
      <c r="J2295" s="35" t="str">
        <f>VLOOKUP(A2295,'Medical Examinations'!A2293:M4635,9,FALSE)</f>
        <v>OBESITY</v>
      </c>
      <c r="K2295" s="35" t="str">
        <f>VLOOKUP(A2295,'Medical Examinations'!A2293:M4635,10,FALSE)</f>
        <v>PREDIABETES</v>
      </c>
      <c r="L2295" s="47">
        <f>VLOOKUP(A2295,'Hospitalisation Details'!A1294:M3636,12,FALSE)</f>
        <v>38319</v>
      </c>
      <c r="M2295" s="34">
        <f>VLOOKUP(A181,'Hospitalisation Details'!A179:M2521,6,FALSE)</f>
        <v>36922.61</v>
      </c>
      <c r="N2295" s="35" t="str">
        <f>VLOOKUP(A285,'Hospitalisation Details'!A283:M2625,7,FALSE)</f>
        <v>tier - 1</v>
      </c>
      <c r="O2295" s="35" t="str">
        <f>VLOOKUP(A297,'Hospitalisation Details'!A295:M2637,8,FALSE)</f>
        <v>tier - 1</v>
      </c>
      <c r="P2295" s="35" t="str">
        <f>VLOOKUP(A99,'Hospitalisation Details'!A97:M2439,9,FALSE)</f>
        <v>R1012</v>
      </c>
      <c r="Q2295" s="35">
        <f ca="1">VLOOKUP(A2295,'Hospitalisation Details'!A1294:M3636,13,FALSE)</f>
        <v>20</v>
      </c>
      <c r="R2295" s="32"/>
    </row>
    <row r="2296" spans="1:18" ht="15.75" x14ac:dyDescent="0.25">
      <c r="A2296" s="42" t="s">
        <v>55</v>
      </c>
      <c r="B2296" s="35" t="str">
        <f>VLOOKUP(A2296,'Customer Names'!A2293:D4628,3,FALSE)</f>
        <v>Regnier</v>
      </c>
      <c r="C2296" s="35">
        <f>VLOOKUP(A2296,'Medical Examinations'!A2294:M4636,2,FALSE)</f>
        <v>33.33</v>
      </c>
      <c r="D2296" s="35">
        <f>VLOOKUP(A2296,'Medical Examinations'!A2294:M4636,3,FALSE)</f>
        <v>6.08</v>
      </c>
      <c r="E2296" s="35" t="str">
        <f>VLOOKUP(A2296,'Medical Examinations'!A2294:M4636,4,FALSE)</f>
        <v>No</v>
      </c>
      <c r="F2296" s="35" t="str">
        <f>VLOOKUP(A2296,'Medical Examinations'!A2294:M4636,5,FALSE)</f>
        <v>yes</v>
      </c>
      <c r="G2296" s="35" t="str">
        <f>VLOOKUP(A2296,'Medical Examinations'!A2294:M4636,6,FALSE)</f>
        <v>No</v>
      </c>
      <c r="H2296" s="35">
        <f>VLOOKUP(A2296,'Medical Examinations'!$A$2:$M$2344,7,FALSE)</f>
        <v>1</v>
      </c>
      <c r="I2296" s="35" t="str">
        <f>VLOOKUP(A2296,'Medical Examinations'!A2294:M4636,8,FALSE)</f>
        <v>No</v>
      </c>
      <c r="J2296" s="35" t="str">
        <f>VLOOKUP(A2296,'Medical Examinations'!A2294:M4636,9,FALSE)</f>
        <v>OBESITY</v>
      </c>
      <c r="K2296" s="35" t="str">
        <f>VLOOKUP(A2296,'Medical Examinations'!A2294:M4636,10,FALSE)</f>
        <v>PREDIABETES</v>
      </c>
      <c r="L2296" s="47">
        <f>VLOOKUP(A2296,'Hospitalisation Details'!A1295:M3637,12,FALSE)</f>
        <v>38149</v>
      </c>
      <c r="M2296" s="34">
        <f>VLOOKUP(A182,'Hospitalisation Details'!A180:M2522,6,FALSE)</f>
        <v>36911.99</v>
      </c>
      <c r="N2296" s="35" t="str">
        <f>VLOOKUP(A286,'Hospitalisation Details'!A284:M2626,7,FALSE)</f>
        <v>tier - 1</v>
      </c>
      <c r="O2296" s="35" t="str">
        <f>VLOOKUP(A298,'Hospitalisation Details'!A296:M2638,8,FALSE)</f>
        <v>tier - 3</v>
      </c>
      <c r="P2296" s="35" t="str">
        <f>VLOOKUP(A100,'Hospitalisation Details'!A98:M2440,9,FALSE)</f>
        <v>R1013</v>
      </c>
      <c r="Q2296" s="35">
        <f ca="1">VLOOKUP(A2296,'Hospitalisation Details'!A1295:M3637,13,FALSE)</f>
        <v>20</v>
      </c>
      <c r="R2296" s="32"/>
    </row>
    <row r="2297" spans="1:18" ht="15.75" x14ac:dyDescent="0.25">
      <c r="A2297" s="43" t="s">
        <v>54</v>
      </c>
      <c r="B2297" s="35" t="str">
        <f>VLOOKUP(A2297,'Customer Names'!A2294:D4629,3,FALSE)</f>
        <v>Treece</v>
      </c>
      <c r="C2297" s="35">
        <f>VLOOKUP(A2297,'Medical Examinations'!A2295:M4637,2,FALSE)</f>
        <v>21.84</v>
      </c>
      <c r="D2297" s="35">
        <f>VLOOKUP(A2297,'Medical Examinations'!A2295:M4637,3,FALSE)</f>
        <v>5.71</v>
      </c>
      <c r="E2297" s="35" t="str">
        <f>VLOOKUP(A2297,'Medical Examinations'!A2295:M4637,4,FALSE)</f>
        <v>No</v>
      </c>
      <c r="F2297" s="35" t="str">
        <f>VLOOKUP(A2297,'Medical Examinations'!A2295:M4637,5,FALSE)</f>
        <v>yes</v>
      </c>
      <c r="G2297" s="35" t="str">
        <f>VLOOKUP(A2297,'Medical Examinations'!A2295:M4637,6,FALSE)</f>
        <v>No</v>
      </c>
      <c r="H2297" s="35">
        <f>VLOOKUP(A2297,'Medical Examinations'!$A$2:$M$2344,7,FALSE)</f>
        <v>1</v>
      </c>
      <c r="I2297" s="35" t="str">
        <f>VLOOKUP(A2297,'Medical Examinations'!A2295:M4637,8,FALSE)</f>
        <v>No</v>
      </c>
      <c r="J2297" s="35" t="str">
        <f>VLOOKUP(A2297,'Medical Examinations'!A2295:M4637,9,FALSE)</f>
        <v>NORMAL WEIGHT</v>
      </c>
      <c r="K2297" s="35" t="str">
        <f>VLOOKUP(A2297,'Medical Examinations'!A2295:M4637,10,FALSE)</f>
        <v>PREDIABETES</v>
      </c>
      <c r="L2297" s="47">
        <f>VLOOKUP(A2297,'Hospitalisation Details'!A1296:M3638,12,FALSE)</f>
        <v>38266</v>
      </c>
      <c r="M2297" s="34">
        <f>VLOOKUP(A183,'Hospitalisation Details'!A181:M2523,6,FALSE)</f>
        <v>36910.61</v>
      </c>
      <c r="N2297" s="35" t="str">
        <f>VLOOKUP(A287,'Hospitalisation Details'!A285:M2627,7,FALSE)</f>
        <v>tier - 2</v>
      </c>
      <c r="O2297" s="35" t="str">
        <f>VLOOKUP(A299,'Hospitalisation Details'!A297:M2639,8,FALSE)</f>
        <v>tier - 1</v>
      </c>
      <c r="P2297" s="35" t="str">
        <f>VLOOKUP(A101,'Hospitalisation Details'!A99:M2441,9,FALSE)</f>
        <v>R1011</v>
      </c>
      <c r="Q2297" s="35">
        <f ca="1">VLOOKUP(A2297,'Hospitalisation Details'!A1296:M3638,13,FALSE)</f>
        <v>20</v>
      </c>
      <c r="R2297" s="32"/>
    </row>
    <row r="2298" spans="1:18" ht="15.75" x14ac:dyDescent="0.25">
      <c r="A2298" s="42" t="s">
        <v>53</v>
      </c>
      <c r="B2298" s="35" t="str">
        <f>VLOOKUP(A2298,'Customer Names'!A2295:D4630,3,FALSE)</f>
        <v>Beisel</v>
      </c>
      <c r="C2298" s="35">
        <f>VLOOKUP(A2298,'Medical Examinations'!A2296:M4638,2,FALSE)</f>
        <v>16.87</v>
      </c>
      <c r="D2298" s="35">
        <f>VLOOKUP(A2298,'Medical Examinations'!A2296:M4638,3,FALSE)</f>
        <v>9.1300000000000008</v>
      </c>
      <c r="E2298" s="35" t="str">
        <f>VLOOKUP(A2298,'Medical Examinations'!A2296:M4638,4,FALSE)</f>
        <v>No</v>
      </c>
      <c r="F2298" s="35" t="str">
        <f>VLOOKUP(A2298,'Medical Examinations'!A2296:M4638,5,FALSE)</f>
        <v>No</v>
      </c>
      <c r="G2298" s="35" t="str">
        <f>VLOOKUP(A2298,'Medical Examinations'!A2296:M4638,6,FALSE)</f>
        <v>No</v>
      </c>
      <c r="H2298" s="35">
        <f>VLOOKUP(A2298,'Medical Examinations'!$A$2:$M$2344,7,FALSE)</f>
        <v>0</v>
      </c>
      <c r="I2298" s="35" t="str">
        <f>VLOOKUP(A2298,'Medical Examinations'!A2296:M4638,8,FALSE)</f>
        <v>No</v>
      </c>
      <c r="J2298" s="35" t="str">
        <f>VLOOKUP(A2298,'Medical Examinations'!A2296:M4638,9,FALSE)</f>
        <v>UNDERWEIGHT</v>
      </c>
      <c r="K2298" s="35" t="str">
        <f>VLOOKUP(A2298,'Medical Examinations'!A2296:M4638,10,FALSE)</f>
        <v>DIABETES</v>
      </c>
      <c r="L2298" s="47">
        <f>VLOOKUP(A2298,'Hospitalisation Details'!A1297:M3639,12,FALSE)</f>
        <v>37456</v>
      </c>
      <c r="M2298" s="34">
        <f>VLOOKUP(A184,'Hospitalisation Details'!A182:M2524,6,FALSE)</f>
        <v>36898.730000000003</v>
      </c>
      <c r="N2298" s="35" t="str">
        <f>VLOOKUP(A288,'Hospitalisation Details'!A286:M2628,7,FALSE)</f>
        <v>tier - 2</v>
      </c>
      <c r="O2298" s="35" t="str">
        <f>VLOOKUP(A300,'Hospitalisation Details'!A298:M2640,8,FALSE)</f>
        <v>tier - 2</v>
      </c>
      <c r="P2298" s="35" t="str">
        <f>VLOOKUP(A102,'Hospitalisation Details'!A100:M2442,9,FALSE)</f>
        <v>R1011</v>
      </c>
      <c r="Q2298" s="35">
        <f ca="1">VLOOKUP(A2298,'Hospitalisation Details'!A1297:M3639,13,FALSE)</f>
        <v>22</v>
      </c>
      <c r="R2298" s="32"/>
    </row>
    <row r="2299" spans="1:18" ht="15.75" x14ac:dyDescent="0.25">
      <c r="A2299" s="43" t="s">
        <v>52</v>
      </c>
      <c r="B2299" s="35" t="str">
        <f>VLOOKUP(A2299,'Customer Names'!A2296:D4631,3,FALSE)</f>
        <v>Enke</v>
      </c>
      <c r="C2299" s="35">
        <f>VLOOKUP(A2299,'Medical Examinations'!A2297:M4639,2,FALSE)</f>
        <v>30.14</v>
      </c>
      <c r="D2299" s="35">
        <f>VLOOKUP(A2299,'Medical Examinations'!A2297:M4639,3,FALSE)</f>
        <v>5.49</v>
      </c>
      <c r="E2299" s="35" t="str">
        <f>VLOOKUP(A2299,'Medical Examinations'!A2297:M4639,4,FALSE)</f>
        <v>No</v>
      </c>
      <c r="F2299" s="35" t="str">
        <f>VLOOKUP(A2299,'Medical Examinations'!A2297:M4639,5,FALSE)</f>
        <v>yes</v>
      </c>
      <c r="G2299" s="35" t="str">
        <f>VLOOKUP(A2299,'Medical Examinations'!A2297:M4639,6,FALSE)</f>
        <v>No</v>
      </c>
      <c r="H2299" s="35">
        <f>VLOOKUP(A2299,'Medical Examinations'!$A$2:$M$2344,7,FALSE)</f>
        <v>1</v>
      </c>
      <c r="I2299" s="35" t="str">
        <f>VLOOKUP(A2299,'Medical Examinations'!A2297:M4639,8,FALSE)</f>
        <v>No</v>
      </c>
      <c r="J2299" s="35" t="str">
        <f>VLOOKUP(A2299,'Medical Examinations'!A2297:M4639,9,FALSE)</f>
        <v>OBESITY</v>
      </c>
      <c r="K2299" s="35" t="str">
        <f>VLOOKUP(A2299,'Medical Examinations'!A2297:M4639,10,FALSE)</f>
        <v>NORMAL</v>
      </c>
      <c r="L2299" s="47">
        <f>VLOOKUP(A2299,'Hospitalisation Details'!A1298:M3640,12,FALSE)</f>
        <v>38152</v>
      </c>
      <c r="M2299" s="34">
        <f>VLOOKUP(A185,'Hospitalisation Details'!A183:M2525,6,FALSE)</f>
        <v>36889.99</v>
      </c>
      <c r="N2299" s="35" t="str">
        <f>VLOOKUP(A289,'Hospitalisation Details'!A287:M2629,7,FALSE)</f>
        <v>tier - 2</v>
      </c>
      <c r="O2299" s="35" t="str">
        <f>VLOOKUP(A301,'Hospitalisation Details'!A299:M2641,8,FALSE)</f>
        <v>tier - 1</v>
      </c>
      <c r="P2299" s="35" t="str">
        <f>VLOOKUP(A4,'Hospitalisation Details'!A2:M2344,9,FALSE)</f>
        <v>R1013</v>
      </c>
      <c r="Q2299" s="35">
        <f ca="1">VLOOKUP(A2299,'Hospitalisation Details'!A1298:M3640,13,FALSE)</f>
        <v>20</v>
      </c>
      <c r="R2299" s="32"/>
    </row>
    <row r="2300" spans="1:18" ht="15.75" x14ac:dyDescent="0.25">
      <c r="A2300" s="42" t="s">
        <v>51</v>
      </c>
      <c r="B2300" s="35" t="str">
        <f>VLOOKUP(A2300,'Customer Names'!A2297:D4632,3,FALSE)</f>
        <v>Ruiz-Tagle Barros</v>
      </c>
      <c r="C2300" s="35">
        <f>VLOOKUP(A2300,'Medical Examinations'!A2298:M4640,2,FALSE)</f>
        <v>23.21</v>
      </c>
      <c r="D2300" s="35">
        <f>VLOOKUP(A2300,'Medical Examinations'!A2298:M4640,3,FALSE)</f>
        <v>4.37</v>
      </c>
      <c r="E2300" s="35" t="str">
        <f>VLOOKUP(A2300,'Medical Examinations'!A2298:M4640,4,FALSE)</f>
        <v>No</v>
      </c>
      <c r="F2300" s="35" t="str">
        <f>VLOOKUP(A2300,'Medical Examinations'!A2298:M4640,5,FALSE)</f>
        <v>yes</v>
      </c>
      <c r="G2300" s="35" t="str">
        <f>VLOOKUP(A2300,'Medical Examinations'!A2298:M4640,6,FALSE)</f>
        <v>No</v>
      </c>
      <c r="H2300" s="35">
        <f>VLOOKUP(A2300,'Medical Examinations'!$A$2:$M$2344,7,FALSE)</f>
        <v>1</v>
      </c>
      <c r="I2300" s="35" t="str">
        <f>VLOOKUP(A2300,'Medical Examinations'!A2298:M4640,8,FALSE)</f>
        <v>No</v>
      </c>
      <c r="J2300" s="35" t="str">
        <f>VLOOKUP(A2300,'Medical Examinations'!A2298:M4640,9,FALSE)</f>
        <v>NORMAL WEIGHT</v>
      </c>
      <c r="K2300" s="35" t="str">
        <f>VLOOKUP(A2300,'Medical Examinations'!A2298:M4640,10,FALSE)</f>
        <v>NORMAL</v>
      </c>
      <c r="L2300" s="47">
        <f>VLOOKUP(A2300,'Hospitalisation Details'!A1299:M3641,12,FALSE)</f>
        <v>38303</v>
      </c>
      <c r="M2300" s="34">
        <f>VLOOKUP(A186,'Hospitalisation Details'!A184:M2526,6,FALSE)</f>
        <v>36837.47</v>
      </c>
      <c r="N2300" s="35" t="str">
        <f>VLOOKUP(A290,'Hospitalisation Details'!A288:M2630,7,FALSE)</f>
        <v>tier - 2</v>
      </c>
      <c r="O2300" s="35" t="str">
        <f>VLOOKUP(A302,'Hospitalisation Details'!A300:M2642,8,FALSE)</f>
        <v>tier - 1</v>
      </c>
      <c r="P2300" s="35" t="str">
        <f>VLOOKUP(A5,'Hospitalisation Details'!A3:M2345,9,FALSE)</f>
        <v>R1013</v>
      </c>
      <c r="Q2300" s="35">
        <f ca="1">VLOOKUP(A2300,'Hospitalisation Details'!A1299:M3641,13,FALSE)</f>
        <v>20</v>
      </c>
      <c r="R2300" s="32"/>
    </row>
    <row r="2301" spans="1:18" ht="15.75" x14ac:dyDescent="0.25">
      <c r="A2301" s="43" t="s">
        <v>50</v>
      </c>
      <c r="B2301" s="35" t="str">
        <f>VLOOKUP(A2301,'Customer Names'!A2298:D4633,3,FALSE)</f>
        <v>Ferrell</v>
      </c>
      <c r="C2301" s="35">
        <f>VLOOKUP(A2301,'Medical Examinations'!A2299:M4641,2,FALSE)</f>
        <v>17.170000000000002</v>
      </c>
      <c r="D2301" s="35">
        <f>VLOOKUP(A2301,'Medical Examinations'!A2299:M4641,3,FALSE)</f>
        <v>8.4600000000000009</v>
      </c>
      <c r="E2301" s="35" t="str">
        <f>VLOOKUP(A2301,'Medical Examinations'!A2299:M4641,4,FALSE)</f>
        <v>No</v>
      </c>
      <c r="F2301" s="35" t="str">
        <f>VLOOKUP(A2301,'Medical Examinations'!A2299:M4641,5,FALSE)</f>
        <v>No</v>
      </c>
      <c r="G2301" s="35" t="str">
        <f>VLOOKUP(A2301,'Medical Examinations'!A2299:M4641,6,FALSE)</f>
        <v>No</v>
      </c>
      <c r="H2301" s="35">
        <f>VLOOKUP(A2301,'Medical Examinations'!$A$2:$M$2344,7,FALSE)</f>
        <v>0</v>
      </c>
      <c r="I2301" s="35" t="str">
        <f>VLOOKUP(A2301,'Medical Examinations'!A2299:M4641,8,FALSE)</f>
        <v>No</v>
      </c>
      <c r="J2301" s="35" t="str">
        <f>VLOOKUP(A2301,'Medical Examinations'!A2299:M4641,9,FALSE)</f>
        <v>UNDERWEIGHT</v>
      </c>
      <c r="K2301" s="35" t="str">
        <f>VLOOKUP(A2301,'Medical Examinations'!A2299:M4641,10,FALSE)</f>
        <v>DIABETES</v>
      </c>
      <c r="L2301" s="47">
        <f>VLOOKUP(A2301,'Hospitalisation Details'!A1300:M3642,12,FALSE)</f>
        <v>37481</v>
      </c>
      <c r="M2301" s="34">
        <f>VLOOKUP(A187,'Hospitalisation Details'!A185:M2527,6,FALSE)</f>
        <v>36795.29</v>
      </c>
      <c r="N2301" s="35" t="str">
        <f>VLOOKUP(A291,'Hospitalisation Details'!A289:M2631,7,FALSE)</f>
        <v>tier - 2</v>
      </c>
      <c r="O2301" s="35" t="str">
        <f>VLOOKUP(A303,'Hospitalisation Details'!A301:M2643,8,FALSE)</f>
        <v>tier - 3</v>
      </c>
      <c r="P2301" s="35" t="str">
        <f>VLOOKUP(A6,'Hospitalisation Details'!A4:M2346,9,FALSE)</f>
        <v>R1012</v>
      </c>
      <c r="Q2301" s="35">
        <f ca="1">VLOOKUP(A2301,'Hospitalisation Details'!A1300:M3642,13,FALSE)</f>
        <v>22</v>
      </c>
      <c r="R2301" s="32"/>
    </row>
    <row r="2302" spans="1:18" ht="15.75" x14ac:dyDescent="0.25">
      <c r="A2302" s="42" t="s">
        <v>49</v>
      </c>
      <c r="B2302" s="35" t="str">
        <f>VLOOKUP(A2302,'Customer Names'!A2299:D4634,3,FALSE)</f>
        <v>Gates</v>
      </c>
      <c r="C2302" s="35">
        <f>VLOOKUP(A2302,'Medical Examinations'!A2300:M4642,2,FALSE)</f>
        <v>15.61</v>
      </c>
      <c r="D2302" s="35">
        <f>VLOOKUP(A2302,'Medical Examinations'!A2300:M4642,3,FALSE)</f>
        <v>5.28</v>
      </c>
      <c r="E2302" s="35" t="str">
        <f>VLOOKUP(A2302,'Medical Examinations'!A2300:M4642,4,FALSE)</f>
        <v>No</v>
      </c>
      <c r="F2302" s="35" t="str">
        <f>VLOOKUP(A2302,'Medical Examinations'!A2300:M4642,5,FALSE)</f>
        <v>No</v>
      </c>
      <c r="G2302" s="35" t="str">
        <f>VLOOKUP(A2302,'Medical Examinations'!A2300:M4642,6,FALSE)</f>
        <v>No</v>
      </c>
      <c r="H2302" s="35">
        <f>VLOOKUP(A2302,'Medical Examinations'!$A$2:$M$2344,7,FALSE)</f>
        <v>1</v>
      </c>
      <c r="I2302" s="35" t="str">
        <f>VLOOKUP(A2302,'Medical Examinations'!A2300:M4642,8,FALSE)</f>
        <v>No</v>
      </c>
      <c r="J2302" s="35" t="str">
        <f>VLOOKUP(A2302,'Medical Examinations'!A2300:M4642,9,FALSE)</f>
        <v>UNDERWEIGHT</v>
      </c>
      <c r="K2302" s="35" t="str">
        <f>VLOOKUP(A2302,'Medical Examinations'!A2300:M4642,10,FALSE)</f>
        <v>NORMAL</v>
      </c>
      <c r="L2302" s="47">
        <f>VLOOKUP(A2302,'Hospitalisation Details'!A1301:M3643,12,FALSE)</f>
        <v>36155</v>
      </c>
      <c r="M2302" s="34">
        <f>VLOOKUP(A188,'Hospitalisation Details'!A186:M2528,6,FALSE)</f>
        <v>36786.370000000003</v>
      </c>
      <c r="N2302" s="35" t="str">
        <f>VLOOKUP(A292,'Hospitalisation Details'!A290:M2632,7,FALSE)</f>
        <v>tier - 2</v>
      </c>
      <c r="O2302" s="35" t="str">
        <f>VLOOKUP(A304,'Hospitalisation Details'!A302:M2644,8,FALSE)</f>
        <v>tier - 2</v>
      </c>
      <c r="P2302" s="35" t="str">
        <f>VLOOKUP(A7,'Hospitalisation Details'!A5:M2347,9,FALSE)</f>
        <v>R1024</v>
      </c>
      <c r="Q2302" s="35">
        <f ca="1">VLOOKUP(A2302,'Hospitalisation Details'!A1301:M3643,13,FALSE)</f>
        <v>26</v>
      </c>
      <c r="R2302" s="32"/>
    </row>
    <row r="2303" spans="1:18" ht="15.75" x14ac:dyDescent="0.25">
      <c r="A2303" s="43" t="s">
        <v>48</v>
      </c>
      <c r="B2303" s="35" t="str">
        <f>VLOOKUP(A2303,'Customer Names'!A2300:D4635,3,FALSE)</f>
        <v>Jeffers</v>
      </c>
      <c r="C2303" s="35">
        <f>VLOOKUP(A2303,'Medical Examinations'!A2301:M4643,2,FALSE)</f>
        <v>17.98</v>
      </c>
      <c r="D2303" s="35">
        <f>VLOOKUP(A2303,'Medical Examinations'!A2301:M4643,3,FALSE)</f>
        <v>5.33</v>
      </c>
      <c r="E2303" s="35" t="str">
        <f>VLOOKUP(A2303,'Medical Examinations'!A2301:M4643,4,FALSE)</f>
        <v>yes</v>
      </c>
      <c r="F2303" s="35" t="str">
        <f>VLOOKUP(A2303,'Medical Examinations'!A2301:M4643,5,FALSE)</f>
        <v>No</v>
      </c>
      <c r="G2303" s="35" t="str">
        <f>VLOOKUP(A2303,'Medical Examinations'!A2301:M4643,6,FALSE)</f>
        <v>Yes</v>
      </c>
      <c r="H2303" s="35">
        <f>VLOOKUP(A2303,'Medical Examinations'!$A$2:$M$2344,7,FALSE)</f>
        <v>1</v>
      </c>
      <c r="I2303" s="35" t="str">
        <f>VLOOKUP(A2303,'Medical Examinations'!A2301:M4643,8,FALSE)</f>
        <v>No</v>
      </c>
      <c r="J2303" s="35" t="str">
        <f>VLOOKUP(A2303,'Medical Examinations'!A2301:M4643,9,FALSE)</f>
        <v>UNDERWEIGHT</v>
      </c>
      <c r="K2303" s="35" t="str">
        <f>VLOOKUP(A2303,'Medical Examinations'!A2301:M4643,10,FALSE)</f>
        <v>NORMAL</v>
      </c>
      <c r="L2303" s="47">
        <f>VLOOKUP(A2303,'Hospitalisation Details'!A1302:M3644,12,FALSE)</f>
        <v>35655</v>
      </c>
      <c r="M2303" s="34">
        <f>VLOOKUP(A189,'Hospitalisation Details'!A187:M2529,6,FALSE)</f>
        <v>36580.28</v>
      </c>
      <c r="N2303" s="35" t="str">
        <f>VLOOKUP(A293,'Hospitalisation Details'!A291:M2633,7,FALSE)</f>
        <v>tier - 2</v>
      </c>
      <c r="O2303" s="35" t="str">
        <f>VLOOKUP(A305,'Hospitalisation Details'!A303:M2645,8,FALSE)</f>
        <v>tier - 1</v>
      </c>
      <c r="P2303" s="35" t="str">
        <f>VLOOKUP(A8,'Hospitalisation Details'!A6:M2348,9,FALSE)</f>
        <v>R1012</v>
      </c>
      <c r="Q2303" s="35">
        <f ca="1">VLOOKUP(A2303,'Hospitalisation Details'!A1302:M3644,13,FALSE)</f>
        <v>27</v>
      </c>
      <c r="R2303" s="32"/>
    </row>
    <row r="2304" spans="1:18" ht="15.75" x14ac:dyDescent="0.25">
      <c r="A2304" s="42" t="s">
        <v>47</v>
      </c>
      <c r="B2304" s="35" t="str">
        <f>VLOOKUP(A2304,'Customer Names'!A2301:D4636,3,FALSE)</f>
        <v>Sulhanek</v>
      </c>
      <c r="C2304" s="35">
        <f>VLOOKUP(A2304,'Medical Examinations'!A2302:M4644,2,FALSE)</f>
        <v>21.64</v>
      </c>
      <c r="D2304" s="35">
        <f>VLOOKUP(A2304,'Medical Examinations'!A2302:M4644,3,FALSE)</f>
        <v>5.5</v>
      </c>
      <c r="E2304" s="35" t="str">
        <f>VLOOKUP(A2304,'Medical Examinations'!A2302:M4644,4,FALSE)</f>
        <v>No</v>
      </c>
      <c r="F2304" s="35" t="str">
        <f>VLOOKUP(A2304,'Medical Examinations'!A2302:M4644,5,FALSE)</f>
        <v>yes</v>
      </c>
      <c r="G2304" s="35" t="str">
        <f>VLOOKUP(A2304,'Medical Examinations'!A2302:M4644,6,FALSE)</f>
        <v>No</v>
      </c>
      <c r="H2304" s="35">
        <f>VLOOKUP(A2304,'Medical Examinations'!$A$2:$M$2344,7,FALSE)</f>
        <v>1</v>
      </c>
      <c r="I2304" s="35" t="str">
        <f>VLOOKUP(A2304,'Medical Examinations'!A2302:M4644,8,FALSE)</f>
        <v>No</v>
      </c>
      <c r="J2304" s="35" t="str">
        <f>VLOOKUP(A2304,'Medical Examinations'!A2302:M4644,9,FALSE)</f>
        <v>NORMAL WEIGHT</v>
      </c>
      <c r="K2304" s="35" t="str">
        <f>VLOOKUP(A2304,'Medical Examinations'!A2302:M4644,10,FALSE)</f>
        <v>NORMAL</v>
      </c>
      <c r="L2304" s="47">
        <f>VLOOKUP(A2304,'Hospitalisation Details'!A1303:M3645,12,FALSE)</f>
        <v>38223</v>
      </c>
      <c r="M2304" s="34">
        <f>VLOOKUP(A190,'Hospitalisation Details'!A188:M2530,6,FALSE)</f>
        <v>36572.800000000003</v>
      </c>
      <c r="N2304" s="35" t="str">
        <f>VLOOKUP(A294,'Hospitalisation Details'!A292:M2634,7,FALSE)</f>
        <v>tier - 1</v>
      </c>
      <c r="O2304" s="35" t="str">
        <f>VLOOKUP(A306,'Hospitalisation Details'!A304:M2646,8,FALSE)</f>
        <v>tier - 1</v>
      </c>
      <c r="P2304" s="35" t="str">
        <f>VLOOKUP(A9,'Hospitalisation Details'!A7:M2349,9,FALSE)</f>
        <v>R1011</v>
      </c>
      <c r="Q2304" s="35">
        <f ca="1">VLOOKUP(A2304,'Hospitalisation Details'!A1303:M3645,13,FALSE)</f>
        <v>20</v>
      </c>
      <c r="R2304" s="32"/>
    </row>
    <row r="2305" spans="1:18" ht="15.75" x14ac:dyDescent="0.25">
      <c r="A2305" s="43" t="s">
        <v>46</v>
      </c>
      <c r="B2305" s="35" t="str">
        <f>VLOOKUP(A2305,'Customer Names'!A2302:D4637,3,FALSE)</f>
        <v>Ozahowski</v>
      </c>
      <c r="C2305" s="35">
        <f>VLOOKUP(A2305,'Medical Examinations'!A2303:M4645,2,FALSE)</f>
        <v>16.399999999999999</v>
      </c>
      <c r="D2305" s="35">
        <f>VLOOKUP(A2305,'Medical Examinations'!A2303:M4645,3,FALSE)</f>
        <v>5.4</v>
      </c>
      <c r="E2305" s="35" t="str">
        <f>VLOOKUP(A2305,'Medical Examinations'!A2303:M4645,4,FALSE)</f>
        <v>No</v>
      </c>
      <c r="F2305" s="35" t="str">
        <f>VLOOKUP(A2305,'Medical Examinations'!A2303:M4645,5,FALSE)</f>
        <v>No</v>
      </c>
      <c r="G2305" s="35" t="str">
        <f>VLOOKUP(A2305,'Medical Examinations'!A2303:M4645,6,FALSE)</f>
        <v>Yes</v>
      </c>
      <c r="H2305" s="35">
        <f>VLOOKUP(A2305,'Medical Examinations'!$A$2:$M$2344,7,FALSE)</f>
        <v>1</v>
      </c>
      <c r="I2305" s="35" t="str">
        <f>VLOOKUP(A2305,'Medical Examinations'!A2303:M4645,8,FALSE)</f>
        <v>No</v>
      </c>
      <c r="J2305" s="35" t="str">
        <f>VLOOKUP(A2305,'Medical Examinations'!A2303:M4645,9,FALSE)</f>
        <v>UNDERWEIGHT</v>
      </c>
      <c r="K2305" s="35" t="str">
        <f>VLOOKUP(A2305,'Medical Examinations'!A2303:M4645,10,FALSE)</f>
        <v>NORMAL</v>
      </c>
      <c r="L2305" s="47">
        <f>VLOOKUP(A2305,'Hospitalisation Details'!A1304:M3646,12,FALSE)</f>
        <v>34240</v>
      </c>
      <c r="M2305" s="34">
        <f>VLOOKUP(A191,'Hospitalisation Details'!A189:M2531,6,FALSE)</f>
        <v>36541.550000000003</v>
      </c>
      <c r="N2305" s="35" t="str">
        <f>VLOOKUP(A295,'Hospitalisation Details'!A293:M2635,7,FALSE)</f>
        <v>tier - 1</v>
      </c>
      <c r="O2305" s="35" t="str">
        <f>VLOOKUP(A307,'Hospitalisation Details'!A305:M2647,8,FALSE)</f>
        <v>tier - 1</v>
      </c>
      <c r="P2305" s="35" t="str">
        <f>VLOOKUP(A10,'Hospitalisation Details'!A8:M2350,9,FALSE)</f>
        <v>R1011</v>
      </c>
      <c r="Q2305" s="35">
        <f ca="1">VLOOKUP(A2305,'Hospitalisation Details'!A1304:M3646,13,FALSE)</f>
        <v>31</v>
      </c>
      <c r="R2305" s="32"/>
    </row>
    <row r="2306" spans="1:18" ht="15.75" x14ac:dyDescent="0.25">
      <c r="A2306" s="42" t="s">
        <v>45</v>
      </c>
      <c r="B2306" s="35" t="str">
        <f>VLOOKUP(A2306,'Customer Names'!A2303:D4638,3,FALSE)</f>
        <v>Caron</v>
      </c>
      <c r="C2306" s="35">
        <f>VLOOKUP(A2306,'Medical Examinations'!A2304:M4646,2,FALSE)</f>
        <v>15.77</v>
      </c>
      <c r="D2306" s="35">
        <f>VLOOKUP(A2306,'Medical Examinations'!A2304:M4646,3,FALSE)</f>
        <v>6.05</v>
      </c>
      <c r="E2306" s="35" t="str">
        <f>VLOOKUP(A2306,'Medical Examinations'!A2304:M4646,4,FALSE)</f>
        <v>yes</v>
      </c>
      <c r="F2306" s="35" t="str">
        <f>VLOOKUP(A2306,'Medical Examinations'!A2304:M4646,5,FALSE)</f>
        <v>No</v>
      </c>
      <c r="G2306" s="35" t="str">
        <f>VLOOKUP(A2306,'Medical Examinations'!A2304:M4646,6,FALSE)</f>
        <v>No</v>
      </c>
      <c r="H2306" s="35">
        <f>VLOOKUP(A2306,'Medical Examinations'!$A$2:$M$2344,7,FALSE)</f>
        <v>1</v>
      </c>
      <c r="I2306" s="35" t="str">
        <f>VLOOKUP(A2306,'Medical Examinations'!A2304:M4646,8,FALSE)</f>
        <v>No</v>
      </c>
      <c r="J2306" s="35" t="str">
        <f>VLOOKUP(A2306,'Medical Examinations'!A2304:M4646,9,FALSE)</f>
        <v>UNDERWEIGHT</v>
      </c>
      <c r="K2306" s="35" t="str">
        <f>VLOOKUP(A2306,'Medical Examinations'!A2304:M4646,10,FALSE)</f>
        <v>PREDIABETES</v>
      </c>
      <c r="L2306" s="47">
        <f>VLOOKUP(A2306,'Hospitalisation Details'!A1305:M3647,12,FALSE)</f>
        <v>34851</v>
      </c>
      <c r="M2306" s="34">
        <f>VLOOKUP(A192,'Hospitalisation Details'!A190:M2532,6,FALSE)</f>
        <v>36445.550000000003</v>
      </c>
      <c r="N2306" s="35" t="str">
        <f>VLOOKUP(A296,'Hospitalisation Details'!A294:M2636,7,FALSE)</f>
        <v>tier - 1</v>
      </c>
      <c r="O2306" s="35" t="str">
        <f>VLOOKUP(A308,'Hospitalisation Details'!A306:M2648,8,FALSE)</f>
        <v>tier - 2</v>
      </c>
      <c r="P2306" s="35" t="str">
        <f>VLOOKUP(A11,'Hospitalisation Details'!A9:M2351,9,FALSE)</f>
        <v>R1013</v>
      </c>
      <c r="Q2306" s="35">
        <f ca="1">VLOOKUP(A2306,'Hospitalisation Details'!A1305:M3647,13,FALSE)</f>
        <v>29</v>
      </c>
      <c r="R2306" s="32"/>
    </row>
    <row r="2307" spans="1:18" ht="15.75" x14ac:dyDescent="0.25">
      <c r="A2307" s="43" t="s">
        <v>44</v>
      </c>
      <c r="B2307" s="35" t="str">
        <f>VLOOKUP(A2307,'Customer Names'!A2304:D4639,3,FALSE)</f>
        <v>Fullarton</v>
      </c>
      <c r="C2307" s="35">
        <f>VLOOKUP(A2307,'Medical Examinations'!A2305:M4647,2,FALSE)</f>
        <v>18.27</v>
      </c>
      <c r="D2307" s="35">
        <f>VLOOKUP(A2307,'Medical Examinations'!A2305:M4647,3,FALSE)</f>
        <v>11.46</v>
      </c>
      <c r="E2307" s="35" t="str">
        <f>VLOOKUP(A2307,'Medical Examinations'!A2305:M4647,4,FALSE)</f>
        <v>No</v>
      </c>
      <c r="F2307" s="35" t="str">
        <f>VLOOKUP(A2307,'Medical Examinations'!A2305:M4647,5,FALSE)</f>
        <v>No</v>
      </c>
      <c r="G2307" s="35" t="str">
        <f>VLOOKUP(A2307,'Medical Examinations'!A2305:M4647,6,FALSE)</f>
        <v>No</v>
      </c>
      <c r="H2307" s="35">
        <f>VLOOKUP(A2307,'Medical Examinations'!$A$2:$M$2344,7,FALSE)</f>
        <v>0</v>
      </c>
      <c r="I2307" s="35" t="str">
        <f>VLOOKUP(A2307,'Medical Examinations'!A2305:M4647,8,FALSE)</f>
        <v>No</v>
      </c>
      <c r="J2307" s="35" t="str">
        <f>VLOOKUP(A2307,'Medical Examinations'!A2305:M4647,9,FALSE)</f>
        <v>UNDERWEIGHT</v>
      </c>
      <c r="K2307" s="35" t="str">
        <f>VLOOKUP(A2307,'Medical Examinations'!A2305:M4647,10,FALSE)</f>
        <v>DIABETES</v>
      </c>
      <c r="L2307" s="47">
        <f>VLOOKUP(A2307,'Hospitalisation Details'!A1306:M3648,12,FALSE)</f>
        <v>37438</v>
      </c>
      <c r="M2307" s="34">
        <f>VLOOKUP(A193,'Hospitalisation Details'!A191:M2533,6,FALSE)</f>
        <v>36397.58</v>
      </c>
      <c r="N2307" s="35" t="str">
        <f>VLOOKUP(A297,'Hospitalisation Details'!A295:M2637,7,FALSE)</f>
        <v>tier - 2</v>
      </c>
      <c r="O2307" s="35" t="str">
        <f>VLOOKUP(A309,'Hospitalisation Details'!A307:M2649,8,FALSE)</f>
        <v>tier - 1</v>
      </c>
      <c r="P2307" s="35" t="str">
        <f>VLOOKUP(A12,'Hospitalisation Details'!A10:M2352,9,FALSE)</f>
        <v>R1013</v>
      </c>
      <c r="Q2307" s="35">
        <f ca="1">VLOOKUP(A2307,'Hospitalisation Details'!A1306:M3648,13,FALSE)</f>
        <v>22</v>
      </c>
      <c r="R2307" s="32"/>
    </row>
    <row r="2308" spans="1:18" ht="15.75" x14ac:dyDescent="0.25">
      <c r="A2308" s="42" t="s">
        <v>43</v>
      </c>
      <c r="B2308" s="35" t="str">
        <f>VLOOKUP(A2308,'Customer Names'!A2305:D4640,3,FALSE)</f>
        <v>Lindgren</v>
      </c>
      <c r="C2308" s="35">
        <f>VLOOKUP(A2308,'Medical Examinations'!A2306:M4648,2,FALSE)</f>
        <v>16.489999999999998</v>
      </c>
      <c r="D2308" s="35">
        <f>VLOOKUP(A2308,'Medical Examinations'!A2306:M4648,3,FALSE)</f>
        <v>8.48</v>
      </c>
      <c r="E2308" s="35" t="str">
        <f>VLOOKUP(A2308,'Medical Examinations'!A2306:M4648,4,FALSE)</f>
        <v>No</v>
      </c>
      <c r="F2308" s="35" t="str">
        <f>VLOOKUP(A2308,'Medical Examinations'!A2306:M4648,5,FALSE)</f>
        <v>No</v>
      </c>
      <c r="G2308" s="35" t="str">
        <f>VLOOKUP(A2308,'Medical Examinations'!A2306:M4648,6,FALSE)</f>
        <v>No</v>
      </c>
      <c r="H2308" s="35">
        <f>VLOOKUP(A2308,'Medical Examinations'!$A$2:$M$2344,7,FALSE)</f>
        <v>0</v>
      </c>
      <c r="I2308" s="35" t="str">
        <f>VLOOKUP(A2308,'Medical Examinations'!A2306:M4648,8,FALSE)</f>
        <v>No</v>
      </c>
      <c r="J2308" s="35" t="str">
        <f>VLOOKUP(A2308,'Medical Examinations'!A2306:M4648,9,FALSE)</f>
        <v>UNDERWEIGHT</v>
      </c>
      <c r="K2308" s="35" t="str">
        <f>VLOOKUP(A2308,'Medical Examinations'!A2306:M4648,10,FALSE)</f>
        <v>DIABETES</v>
      </c>
      <c r="L2308" s="47">
        <f>VLOOKUP(A2308,'Hospitalisation Details'!A1307:M3649,12,FALSE)</f>
        <v>37457</v>
      </c>
      <c r="M2308" s="34">
        <f>VLOOKUP(A194,'Hospitalisation Details'!A192:M2534,6,FALSE)</f>
        <v>36350.71</v>
      </c>
      <c r="N2308" s="35" t="str">
        <f>VLOOKUP(A298,'Hospitalisation Details'!A296:M2638,7,FALSE)</f>
        <v>tier - 2</v>
      </c>
      <c r="O2308" s="35" t="str">
        <f>VLOOKUP(A310,'Hospitalisation Details'!A308:M2650,8,FALSE)</f>
        <v>tier - 3</v>
      </c>
      <c r="P2308" s="35" t="str">
        <f>VLOOKUP(A4,'Hospitalisation Details'!A2:M2344,9,FALSE)</f>
        <v>R1013</v>
      </c>
      <c r="Q2308" s="35">
        <f ca="1">VLOOKUP(A2308,'Hospitalisation Details'!A1307:M3649,13,FALSE)</f>
        <v>22</v>
      </c>
      <c r="R2308" s="32"/>
    </row>
    <row r="2309" spans="1:18" ht="15.75" x14ac:dyDescent="0.25">
      <c r="A2309" s="43" t="s">
        <v>42</v>
      </c>
      <c r="B2309" s="35" t="str">
        <f>VLOOKUP(A2309,'Customer Names'!A2306:D4641,3,FALSE)</f>
        <v>Akiha</v>
      </c>
      <c r="C2309" s="35">
        <f>VLOOKUP(A2309,'Medical Examinations'!A2307:M4649,2,FALSE)</f>
        <v>16.14</v>
      </c>
      <c r="D2309" s="35">
        <f>VLOOKUP(A2309,'Medical Examinations'!A2307:M4649,3,FALSE)</f>
        <v>4.8600000000000003</v>
      </c>
      <c r="E2309" s="35" t="str">
        <f>VLOOKUP(A2309,'Medical Examinations'!A2307:M4649,4,FALSE)</f>
        <v>No</v>
      </c>
      <c r="F2309" s="35" t="str">
        <f>VLOOKUP(A2309,'Medical Examinations'!A2307:M4649,5,FALSE)</f>
        <v>No</v>
      </c>
      <c r="G2309" s="35" t="str">
        <f>VLOOKUP(A2309,'Medical Examinations'!A2307:M4649,6,FALSE)</f>
        <v>No</v>
      </c>
      <c r="H2309" s="35">
        <f>VLOOKUP(A2309,'Medical Examinations'!$A$2:$M$2344,7,FALSE)</f>
        <v>0</v>
      </c>
      <c r="I2309" s="35" t="str">
        <f>VLOOKUP(A2309,'Medical Examinations'!A2307:M4649,8,FALSE)</f>
        <v>No</v>
      </c>
      <c r="J2309" s="35" t="str">
        <f>VLOOKUP(A2309,'Medical Examinations'!A2307:M4649,9,FALSE)</f>
        <v>UNDERWEIGHT</v>
      </c>
      <c r="K2309" s="35" t="str">
        <f>VLOOKUP(A2309,'Medical Examinations'!A2307:M4649,10,FALSE)</f>
        <v>NORMAL</v>
      </c>
      <c r="L2309" s="47">
        <f>VLOOKUP(A2309,'Hospitalisation Details'!A1308:M3650,12,FALSE)</f>
        <v>34655</v>
      </c>
      <c r="M2309" s="34">
        <f>VLOOKUP(A195,'Hospitalisation Details'!A193:M2535,6,FALSE)</f>
        <v>36332.449999999997</v>
      </c>
      <c r="N2309" s="35" t="str">
        <f>VLOOKUP(A299,'Hospitalisation Details'!A297:M2639,7,FALSE)</f>
        <v>tier - 2</v>
      </c>
      <c r="O2309" s="35" t="str">
        <f>VLOOKUP(A311,'Hospitalisation Details'!A309:M2651,8,FALSE)</f>
        <v>tier - 2</v>
      </c>
      <c r="P2309" s="35" t="str">
        <f>VLOOKUP(A113,'Hospitalisation Details'!A111:M2453,9,FALSE)</f>
        <v>R1011</v>
      </c>
      <c r="Q2309" s="35">
        <f ca="1">VLOOKUP(A2309,'Hospitalisation Details'!A1308:M3650,13,FALSE)</f>
        <v>30</v>
      </c>
      <c r="R2309" s="32"/>
    </row>
    <row r="2310" spans="1:18" ht="15.75" x14ac:dyDescent="0.25">
      <c r="A2310" s="42" t="s">
        <v>41</v>
      </c>
      <c r="B2310" s="35" t="str">
        <f>VLOOKUP(A2310,'Customer Names'!A2307:D4642,3,FALSE)</f>
        <v>Sweny</v>
      </c>
      <c r="C2310" s="35">
        <f>VLOOKUP(A2310,'Medical Examinations'!A2308:M4650,2,FALSE)</f>
        <v>20.85</v>
      </c>
      <c r="D2310" s="35">
        <f>VLOOKUP(A2310,'Medical Examinations'!A2308:M4650,3,FALSE)</f>
        <v>4.45</v>
      </c>
      <c r="E2310" s="35" t="str">
        <f>VLOOKUP(A2310,'Medical Examinations'!A2308:M4650,4,FALSE)</f>
        <v>yes</v>
      </c>
      <c r="F2310" s="35" t="str">
        <f>VLOOKUP(A2310,'Medical Examinations'!A2308:M4650,5,FALSE)</f>
        <v>No</v>
      </c>
      <c r="G2310" s="35" t="str">
        <f>VLOOKUP(A2310,'Medical Examinations'!A2308:M4650,6,FALSE)</f>
        <v>No</v>
      </c>
      <c r="H2310" s="35">
        <f>VLOOKUP(A2310,'Medical Examinations'!$A$2:$M$2344,7,FALSE)</f>
        <v>1</v>
      </c>
      <c r="I2310" s="35" t="str">
        <f>VLOOKUP(A2310,'Medical Examinations'!A2308:M4650,8,FALSE)</f>
        <v>No</v>
      </c>
      <c r="J2310" s="35" t="str">
        <f>VLOOKUP(A2310,'Medical Examinations'!A2308:M4650,9,FALSE)</f>
        <v>NORMAL WEIGHT</v>
      </c>
      <c r="K2310" s="35" t="str">
        <f>VLOOKUP(A2310,'Medical Examinations'!A2308:M4650,10,FALSE)</f>
        <v>NORMAL</v>
      </c>
      <c r="L2310" s="47">
        <f>VLOOKUP(A2310,'Hospitalisation Details'!A1309:M3651,12,FALSE)</f>
        <v>34977</v>
      </c>
      <c r="M2310" s="34">
        <f>VLOOKUP(A196,'Hospitalisation Details'!A194:M2536,6,FALSE)</f>
        <v>36314.050000000003</v>
      </c>
      <c r="N2310" s="35" t="str">
        <f>VLOOKUP(A300,'Hospitalisation Details'!A298:M2640,7,FALSE)</f>
        <v>tier - 2</v>
      </c>
      <c r="O2310" s="35" t="str">
        <f>VLOOKUP(A312,'Hospitalisation Details'!A310:M2652,8,FALSE)</f>
        <v>tier - 3</v>
      </c>
      <c r="P2310" s="35" t="str">
        <f>VLOOKUP(A114,'Hospitalisation Details'!A112:M2454,9,FALSE)</f>
        <v>R1013</v>
      </c>
      <c r="Q2310" s="35">
        <f ca="1">VLOOKUP(A2310,'Hospitalisation Details'!A1309:M3651,13,FALSE)</f>
        <v>29</v>
      </c>
      <c r="R2310" s="32"/>
    </row>
    <row r="2311" spans="1:18" ht="15.75" x14ac:dyDescent="0.25">
      <c r="A2311" s="43" t="s">
        <v>40</v>
      </c>
      <c r="B2311" s="35" t="str">
        <f>VLOOKUP(A2311,'Customer Names'!A2308:D4643,3,FALSE)</f>
        <v>Tobin</v>
      </c>
      <c r="C2311" s="35">
        <f>VLOOKUP(A2311,'Medical Examinations'!A2309:M4651,2,FALSE)</f>
        <v>15.88</v>
      </c>
      <c r="D2311" s="35">
        <f>VLOOKUP(A2311,'Medical Examinations'!A2309:M4651,3,FALSE)</f>
        <v>4.3600000000000003</v>
      </c>
      <c r="E2311" s="35" t="str">
        <f>VLOOKUP(A2311,'Medical Examinations'!A2309:M4651,4,FALSE)</f>
        <v>No</v>
      </c>
      <c r="F2311" s="35" t="str">
        <f>VLOOKUP(A2311,'Medical Examinations'!A2309:M4651,5,FALSE)</f>
        <v>No</v>
      </c>
      <c r="G2311" s="35" t="str">
        <f>VLOOKUP(A2311,'Medical Examinations'!A2309:M4651,6,FALSE)</f>
        <v>No</v>
      </c>
      <c r="H2311" s="35">
        <f>VLOOKUP(A2311,'Medical Examinations'!$A$2:$M$2344,7,FALSE)</f>
        <v>0</v>
      </c>
      <c r="I2311" s="35" t="str">
        <f>VLOOKUP(A2311,'Medical Examinations'!A2309:M4651,8,FALSE)</f>
        <v>No</v>
      </c>
      <c r="J2311" s="35" t="str">
        <f>VLOOKUP(A2311,'Medical Examinations'!A2309:M4651,9,FALSE)</f>
        <v>UNDERWEIGHT</v>
      </c>
      <c r="K2311" s="35" t="str">
        <f>VLOOKUP(A2311,'Medical Examinations'!A2309:M4651,10,FALSE)</f>
        <v>NORMAL</v>
      </c>
      <c r="L2311" s="47">
        <f>VLOOKUP(A2311,'Hospitalisation Details'!A1310:M3652,12,FALSE)</f>
        <v>36377</v>
      </c>
      <c r="M2311" s="34">
        <f>VLOOKUP(A197,'Hospitalisation Details'!A195:M2537,6,FALSE)</f>
        <v>36307.800000000003</v>
      </c>
      <c r="N2311" s="35" t="str">
        <f>VLOOKUP(A301,'Hospitalisation Details'!A299:M2641,7,FALSE)</f>
        <v>tier - 2</v>
      </c>
      <c r="O2311" s="35" t="str">
        <f>VLOOKUP(A313,'Hospitalisation Details'!A311:M2653,8,FALSE)</f>
        <v>tier - 1</v>
      </c>
      <c r="P2311" s="35" t="str">
        <f>VLOOKUP(A115,'Hospitalisation Details'!A113:M2455,9,FALSE)</f>
        <v>R1011</v>
      </c>
      <c r="Q2311" s="35">
        <f ca="1">VLOOKUP(A2311,'Hospitalisation Details'!A1310:M3652,13,FALSE)</f>
        <v>25</v>
      </c>
      <c r="R2311" s="32"/>
    </row>
    <row r="2312" spans="1:18" ht="15.75" x14ac:dyDescent="0.25">
      <c r="A2312" s="42" t="s">
        <v>39</v>
      </c>
      <c r="B2312" s="35" t="str">
        <f>VLOOKUP(A2312,'Customer Names'!A2309:D4644,3,FALSE)</f>
        <v>Pedersen</v>
      </c>
      <c r="C2312" s="35">
        <f>VLOOKUP(A2312,'Medical Examinations'!A2310:M4652,2,FALSE)</f>
        <v>20.66</v>
      </c>
      <c r="D2312" s="35">
        <f>VLOOKUP(A2312,'Medical Examinations'!A2310:M4652,3,FALSE)</f>
        <v>5.8</v>
      </c>
      <c r="E2312" s="35" t="str">
        <f>VLOOKUP(A2312,'Medical Examinations'!A2310:M4652,4,FALSE)</f>
        <v>No</v>
      </c>
      <c r="F2312" s="35" t="str">
        <f>VLOOKUP(A2312,'Medical Examinations'!A2310:M4652,5,FALSE)</f>
        <v>yes</v>
      </c>
      <c r="G2312" s="35" t="str">
        <f>VLOOKUP(A2312,'Medical Examinations'!A2310:M4652,6,FALSE)</f>
        <v>No</v>
      </c>
      <c r="H2312" s="35">
        <f>VLOOKUP(A2312,'Medical Examinations'!$A$2:$M$2344,7,FALSE)</f>
        <v>1</v>
      </c>
      <c r="I2312" s="35" t="str">
        <f>VLOOKUP(A2312,'Medical Examinations'!A2310:M4652,8,FALSE)</f>
        <v>No</v>
      </c>
      <c r="J2312" s="35" t="str">
        <f>VLOOKUP(A2312,'Medical Examinations'!A2310:M4652,9,FALSE)</f>
        <v>NORMAL WEIGHT</v>
      </c>
      <c r="K2312" s="35" t="str">
        <f>VLOOKUP(A2312,'Medical Examinations'!A2310:M4652,10,FALSE)</f>
        <v>PREDIABETES</v>
      </c>
      <c r="L2312" s="47">
        <f>VLOOKUP(A2312,'Hospitalisation Details'!A1311:M3653,12,FALSE)</f>
        <v>36808</v>
      </c>
      <c r="M2312" s="34">
        <f>VLOOKUP(A198,'Hospitalisation Details'!A196:M2538,6,FALSE)</f>
        <v>36219.410000000003</v>
      </c>
      <c r="N2312" s="35" t="str">
        <f>VLOOKUP(A302,'Hospitalisation Details'!A300:M2642,7,FALSE)</f>
        <v>tier - 2</v>
      </c>
      <c r="O2312" s="35" t="str">
        <f>VLOOKUP(A314,'Hospitalisation Details'!A312:M2654,8,FALSE)</f>
        <v>tier - 1</v>
      </c>
      <c r="P2312" s="35" t="str">
        <f>VLOOKUP(A116,'Hospitalisation Details'!A114:M2456,9,FALSE)</f>
        <v>R1011</v>
      </c>
      <c r="Q2312" s="35">
        <f ca="1">VLOOKUP(A2312,'Hospitalisation Details'!A1311:M3653,13,FALSE)</f>
        <v>24</v>
      </c>
      <c r="R2312" s="32"/>
    </row>
    <row r="2313" spans="1:18" ht="15.75" x14ac:dyDescent="0.25">
      <c r="A2313" s="43" t="s">
        <v>38</v>
      </c>
      <c r="B2313" s="35" t="str">
        <f>VLOOKUP(A2313,'Customer Names'!A2310:D4645,3,FALSE)</f>
        <v>Lynch</v>
      </c>
      <c r="C2313" s="35">
        <f>VLOOKUP(A2313,'Medical Examinations'!A2311:M4653,2,FALSE)</f>
        <v>20.399999999999999</v>
      </c>
      <c r="D2313" s="35">
        <f>VLOOKUP(A2313,'Medical Examinations'!A2311:M4653,3,FALSE)</f>
        <v>5.27</v>
      </c>
      <c r="E2313" s="35" t="str">
        <f>VLOOKUP(A2313,'Medical Examinations'!A2311:M4653,4,FALSE)</f>
        <v>No</v>
      </c>
      <c r="F2313" s="35" t="str">
        <f>VLOOKUP(A2313,'Medical Examinations'!A2311:M4653,5,FALSE)</f>
        <v>No</v>
      </c>
      <c r="G2313" s="35" t="str">
        <f>VLOOKUP(A2313,'Medical Examinations'!A2311:M4653,6,FALSE)</f>
        <v>No</v>
      </c>
      <c r="H2313" s="35">
        <f>VLOOKUP(A2313,'Medical Examinations'!$A$2:$M$2344,7,FALSE)</f>
        <v>0</v>
      </c>
      <c r="I2313" s="35" t="str">
        <f>VLOOKUP(A2313,'Medical Examinations'!A2311:M4653,8,FALSE)</f>
        <v>No</v>
      </c>
      <c r="J2313" s="35" t="str">
        <f>VLOOKUP(A2313,'Medical Examinations'!A2311:M4653,9,FALSE)</f>
        <v>NORMAL WEIGHT</v>
      </c>
      <c r="K2313" s="35" t="str">
        <f>VLOOKUP(A2313,'Medical Examinations'!A2311:M4653,10,FALSE)</f>
        <v>NORMAL</v>
      </c>
      <c r="L2313" s="47">
        <f>VLOOKUP(A2313,'Hospitalisation Details'!A1312:M3654,12,FALSE)</f>
        <v>34660</v>
      </c>
      <c r="M2313" s="34">
        <f>VLOOKUP(A199,'Hospitalisation Details'!A197:M2539,6,FALSE)</f>
        <v>36197.699999999997</v>
      </c>
      <c r="N2313" s="35" t="str">
        <f>VLOOKUP(A303,'Hospitalisation Details'!A301:M2643,7,FALSE)</f>
        <v>tier - 2</v>
      </c>
      <c r="O2313" s="35" t="str">
        <f>VLOOKUP(A315,'Hospitalisation Details'!A313:M2655,8,FALSE)</f>
        <v>tier - 3</v>
      </c>
      <c r="P2313" s="35" t="str">
        <f>VLOOKUP(A117,'Hospitalisation Details'!A115:M2457,9,FALSE)</f>
        <v>R1014</v>
      </c>
      <c r="Q2313" s="35">
        <f ca="1">VLOOKUP(A2313,'Hospitalisation Details'!A1312:M3654,13,FALSE)</f>
        <v>30</v>
      </c>
      <c r="R2313" s="32"/>
    </row>
    <row r="2314" spans="1:18" ht="15.75" x14ac:dyDescent="0.25">
      <c r="A2314" s="42" t="s">
        <v>37</v>
      </c>
      <c r="B2314" s="35" t="str">
        <f>VLOOKUP(A2314,'Customer Names'!A2311:D4646,3,FALSE)</f>
        <v>Keys</v>
      </c>
      <c r="C2314" s="35">
        <f>VLOOKUP(A2314,'Medical Examinations'!A2312:M4654,2,FALSE)</f>
        <v>25.19</v>
      </c>
      <c r="D2314" s="35">
        <f>VLOOKUP(A2314,'Medical Examinations'!A2312:M4654,3,FALSE)</f>
        <v>5.64</v>
      </c>
      <c r="E2314" s="35" t="str">
        <f>VLOOKUP(A2314,'Medical Examinations'!A2312:M4654,4,FALSE)</f>
        <v>yes</v>
      </c>
      <c r="F2314" s="35" t="str">
        <f>VLOOKUP(A2314,'Medical Examinations'!A2312:M4654,5,FALSE)</f>
        <v>No</v>
      </c>
      <c r="G2314" s="35" t="str">
        <f>VLOOKUP(A2314,'Medical Examinations'!A2312:M4654,6,FALSE)</f>
        <v>No</v>
      </c>
      <c r="H2314" s="35">
        <f>VLOOKUP(A2314,'Medical Examinations'!$A$2:$M$2344,7,FALSE)</f>
        <v>0</v>
      </c>
      <c r="I2314" s="35" t="str">
        <f>VLOOKUP(A2314,'Medical Examinations'!A2312:M4654,8,FALSE)</f>
        <v>No</v>
      </c>
      <c r="J2314" s="35" t="str">
        <f>VLOOKUP(A2314,'Medical Examinations'!A2312:M4654,9,FALSE)</f>
        <v>OVERWEIGHT</v>
      </c>
      <c r="K2314" s="35" t="str">
        <f>VLOOKUP(A2314,'Medical Examinations'!A2312:M4654,10,FALSE)</f>
        <v>NORMAL</v>
      </c>
      <c r="L2314" s="47">
        <f>VLOOKUP(A2314,'Hospitalisation Details'!A1313:M3655,12,FALSE)</f>
        <v>37122</v>
      </c>
      <c r="M2314" s="34">
        <f>VLOOKUP(A200,'Hospitalisation Details'!A198:M2540,6,FALSE)</f>
        <v>36189.1</v>
      </c>
      <c r="N2314" s="35" t="str">
        <f>VLOOKUP(A304,'Hospitalisation Details'!A302:M2644,7,FALSE)</f>
        <v>tier - 2</v>
      </c>
      <c r="O2314" s="35" t="str">
        <f>VLOOKUP(A316,'Hospitalisation Details'!A314:M2656,8,FALSE)</f>
        <v>tier - 3</v>
      </c>
      <c r="P2314" s="35" t="str">
        <f>VLOOKUP(A118,'Hospitalisation Details'!A116:M2458,9,FALSE)</f>
        <v>R1011</v>
      </c>
      <c r="Q2314" s="35">
        <f ca="1">VLOOKUP(A2314,'Hospitalisation Details'!A1313:M3655,13,FALSE)</f>
        <v>23</v>
      </c>
      <c r="R2314" s="32"/>
    </row>
    <row r="2315" spans="1:18" ht="15.75" x14ac:dyDescent="0.25">
      <c r="A2315" s="43" t="s">
        <v>36</v>
      </c>
      <c r="B2315" s="35" t="str">
        <f>VLOOKUP(A2315,'Customer Names'!A2312:D4647,3,FALSE)</f>
        <v>Wilbur</v>
      </c>
      <c r="C2315" s="35">
        <f>VLOOKUP(A2315,'Medical Examinations'!A2313:M4655,2,FALSE)</f>
        <v>20.54</v>
      </c>
      <c r="D2315" s="35">
        <f>VLOOKUP(A2315,'Medical Examinations'!A2313:M4655,3,FALSE)</f>
        <v>4.2</v>
      </c>
      <c r="E2315" s="35" t="str">
        <f>VLOOKUP(A2315,'Medical Examinations'!A2313:M4655,4,FALSE)</f>
        <v>yes</v>
      </c>
      <c r="F2315" s="35" t="str">
        <f>VLOOKUP(A2315,'Medical Examinations'!A2313:M4655,5,FALSE)</f>
        <v>No</v>
      </c>
      <c r="G2315" s="35" t="str">
        <f>VLOOKUP(A2315,'Medical Examinations'!A2313:M4655,6,FALSE)</f>
        <v>No</v>
      </c>
      <c r="H2315" s="35">
        <f>VLOOKUP(A2315,'Medical Examinations'!$A$2:$M$2344,7,FALSE)</f>
        <v>1</v>
      </c>
      <c r="I2315" s="35" t="str">
        <f>VLOOKUP(A2315,'Medical Examinations'!A2313:M4655,8,FALSE)</f>
        <v>No</v>
      </c>
      <c r="J2315" s="35" t="str">
        <f>VLOOKUP(A2315,'Medical Examinations'!A2313:M4655,9,FALSE)</f>
        <v>NORMAL WEIGHT</v>
      </c>
      <c r="K2315" s="35" t="str">
        <f>VLOOKUP(A2315,'Medical Examinations'!A2313:M4655,10,FALSE)</f>
        <v>NORMAL</v>
      </c>
      <c r="L2315" s="47">
        <f>VLOOKUP(A2315,'Hospitalisation Details'!A1314:M3656,12,FALSE)</f>
        <v>35000</v>
      </c>
      <c r="M2315" s="34">
        <f>VLOOKUP(A201,'Hospitalisation Details'!A199:M2541,6,FALSE)</f>
        <v>36182.870000000003</v>
      </c>
      <c r="N2315" s="35" t="str">
        <f>VLOOKUP(A305,'Hospitalisation Details'!A303:M2645,7,FALSE)</f>
        <v>tier - 2</v>
      </c>
      <c r="O2315" s="35" t="str">
        <f>VLOOKUP(A317,'Hospitalisation Details'!A315:M2657,8,FALSE)</f>
        <v>tier - 2</v>
      </c>
      <c r="P2315" s="35" t="str">
        <f>VLOOKUP(A119,'Hospitalisation Details'!A117:M2459,9,FALSE)</f>
        <v>R1012</v>
      </c>
      <c r="Q2315" s="35">
        <f ca="1">VLOOKUP(A2315,'Hospitalisation Details'!A1314:M3656,13,FALSE)</f>
        <v>29</v>
      </c>
      <c r="R2315" s="32"/>
    </row>
    <row r="2316" spans="1:18" ht="15.75" x14ac:dyDescent="0.25">
      <c r="A2316" s="42" t="s">
        <v>35</v>
      </c>
      <c r="B2316" s="35" t="str">
        <f>VLOOKUP(A2316,'Customer Names'!A2313:D4648,3,FALSE)</f>
        <v>Ditota</v>
      </c>
      <c r="C2316" s="35">
        <f>VLOOKUP(A2316,'Medical Examinations'!A2314:M4656,2,FALSE)</f>
        <v>20.13</v>
      </c>
      <c r="D2316" s="35">
        <f>VLOOKUP(A2316,'Medical Examinations'!A2314:M4656,3,FALSE)</f>
        <v>5.42</v>
      </c>
      <c r="E2316" s="35" t="str">
        <f>VLOOKUP(A2316,'Medical Examinations'!A2314:M4656,4,FALSE)</f>
        <v>No</v>
      </c>
      <c r="F2316" s="35" t="str">
        <f>VLOOKUP(A2316,'Medical Examinations'!A2314:M4656,5,FALSE)</f>
        <v>No</v>
      </c>
      <c r="G2316" s="35" t="str">
        <f>VLOOKUP(A2316,'Medical Examinations'!A2314:M4656,6,FALSE)</f>
        <v>No</v>
      </c>
      <c r="H2316" s="35">
        <f>VLOOKUP(A2316,'Medical Examinations'!$A$2:$M$2344,7,FALSE)</f>
        <v>0</v>
      </c>
      <c r="I2316" s="35" t="str">
        <f>VLOOKUP(A2316,'Medical Examinations'!A2314:M4656,8,FALSE)</f>
        <v>No</v>
      </c>
      <c r="J2316" s="35" t="str">
        <f>VLOOKUP(A2316,'Medical Examinations'!A2314:M4656,9,FALSE)</f>
        <v>NORMAL WEIGHT</v>
      </c>
      <c r="K2316" s="35" t="str">
        <f>VLOOKUP(A2316,'Medical Examinations'!A2314:M4656,10,FALSE)</f>
        <v>NORMAL</v>
      </c>
      <c r="L2316" s="47">
        <f>VLOOKUP(A2316,'Hospitalisation Details'!A1315:M3657,12,FALSE)</f>
        <v>34637</v>
      </c>
      <c r="M2316" s="34">
        <f>VLOOKUP(A202,'Hospitalisation Details'!A200:M2542,6,FALSE)</f>
        <v>36149.480000000003</v>
      </c>
      <c r="N2316" s="35" t="str">
        <f>VLOOKUP(A306,'Hospitalisation Details'!A304:M2646,7,FALSE)</f>
        <v>tier - 1</v>
      </c>
      <c r="O2316" s="35" t="str">
        <f>VLOOKUP(A318,'Hospitalisation Details'!A316:M2658,8,FALSE)</f>
        <v>tier - 2</v>
      </c>
      <c r="P2316" s="35" t="str">
        <f>VLOOKUP(A120,'Hospitalisation Details'!A118:M2460,9,FALSE)</f>
        <v>R1013</v>
      </c>
      <c r="Q2316" s="35">
        <f ca="1">VLOOKUP(A2316,'Hospitalisation Details'!A1315:M3657,13,FALSE)</f>
        <v>30</v>
      </c>
      <c r="R2316" s="32"/>
    </row>
    <row r="2317" spans="1:18" ht="15.75" x14ac:dyDescent="0.25">
      <c r="A2317" s="43" t="s">
        <v>34</v>
      </c>
      <c r="B2317" s="35" t="str">
        <f>VLOOKUP(A2317,'Customer Names'!A2314:D4649,3,FALSE)</f>
        <v>Horbol</v>
      </c>
      <c r="C2317" s="35">
        <f>VLOOKUP(A2317,'Medical Examinations'!A2315:M4657,2,FALSE)</f>
        <v>18.93</v>
      </c>
      <c r="D2317" s="35">
        <f>VLOOKUP(A2317,'Medical Examinations'!A2315:M4657,3,FALSE)</f>
        <v>6.11</v>
      </c>
      <c r="E2317" s="35" t="str">
        <f>VLOOKUP(A2317,'Medical Examinations'!A2315:M4657,4,FALSE)</f>
        <v>No</v>
      </c>
      <c r="F2317" s="35" t="str">
        <f>VLOOKUP(A2317,'Medical Examinations'!A2315:M4657,5,FALSE)</f>
        <v>No</v>
      </c>
      <c r="G2317" s="35" t="str">
        <f>VLOOKUP(A2317,'Medical Examinations'!A2315:M4657,6,FALSE)</f>
        <v>Yes</v>
      </c>
      <c r="H2317" s="35">
        <f>VLOOKUP(A2317,'Medical Examinations'!$A$2:$M$2344,7,FALSE)</f>
        <v>1</v>
      </c>
      <c r="I2317" s="35" t="str">
        <f>VLOOKUP(A2317,'Medical Examinations'!A2315:M4657,8,FALSE)</f>
        <v>No</v>
      </c>
      <c r="J2317" s="35" t="str">
        <f>VLOOKUP(A2317,'Medical Examinations'!A2315:M4657,9,FALSE)</f>
        <v>NORMAL WEIGHT</v>
      </c>
      <c r="K2317" s="35" t="str">
        <f>VLOOKUP(A2317,'Medical Examinations'!A2315:M4657,10,FALSE)</f>
        <v>PREDIABETES</v>
      </c>
      <c r="L2317" s="47">
        <f>VLOOKUP(A2317,'Hospitalisation Details'!A1316:M3658,12,FALSE)</f>
        <v>34300</v>
      </c>
      <c r="M2317" s="34">
        <f>VLOOKUP(A203,'Hospitalisation Details'!A201:M2543,6,FALSE)</f>
        <v>36124.57</v>
      </c>
      <c r="N2317" s="35" t="str">
        <f>VLOOKUP(A307,'Hospitalisation Details'!A305:M2647,7,FALSE)</f>
        <v>tier - 2</v>
      </c>
      <c r="O2317" s="35" t="str">
        <f>VLOOKUP(A319,'Hospitalisation Details'!A317:M2659,8,FALSE)</f>
        <v>tier - 1</v>
      </c>
      <c r="P2317" s="35" t="str">
        <f>VLOOKUP(A121,'Hospitalisation Details'!A119:M2461,9,FALSE)</f>
        <v>R1011</v>
      </c>
      <c r="Q2317" s="35">
        <f ca="1">VLOOKUP(A2317,'Hospitalisation Details'!A1316:M3658,13,FALSE)</f>
        <v>31</v>
      </c>
      <c r="R2317" s="32"/>
    </row>
    <row r="2318" spans="1:18" ht="15.75" x14ac:dyDescent="0.25">
      <c r="A2318" s="42" t="s">
        <v>33</v>
      </c>
      <c r="B2318" s="35" t="str">
        <f>VLOOKUP(A2318,'Customer Names'!A2315:D4650,3,FALSE)</f>
        <v>O'Rourke</v>
      </c>
      <c r="C2318" s="35">
        <f>VLOOKUP(A2318,'Medical Examinations'!A2316:M4658,2,FALSE)</f>
        <v>24.14</v>
      </c>
      <c r="D2318" s="35">
        <f>VLOOKUP(A2318,'Medical Examinations'!A2316:M4658,3,FALSE)</f>
        <v>5.29</v>
      </c>
      <c r="E2318" s="35" t="str">
        <f>VLOOKUP(A2318,'Medical Examinations'!A2316:M4658,4,FALSE)</f>
        <v>No</v>
      </c>
      <c r="F2318" s="35" t="str">
        <f>VLOOKUP(A2318,'Medical Examinations'!A2316:M4658,5,FALSE)</f>
        <v>yes</v>
      </c>
      <c r="G2318" s="35" t="str">
        <f>VLOOKUP(A2318,'Medical Examinations'!A2316:M4658,6,FALSE)</f>
        <v>No</v>
      </c>
      <c r="H2318" s="35">
        <f>VLOOKUP(A2318,'Medical Examinations'!$A$2:$M$2344,7,FALSE)</f>
        <v>1</v>
      </c>
      <c r="I2318" s="35" t="str">
        <f>VLOOKUP(A2318,'Medical Examinations'!A2316:M4658,8,FALSE)</f>
        <v>No</v>
      </c>
      <c r="J2318" s="35" t="str">
        <f>VLOOKUP(A2318,'Medical Examinations'!A2316:M4658,9,FALSE)</f>
        <v>NORMAL WEIGHT</v>
      </c>
      <c r="K2318" s="35" t="str">
        <f>VLOOKUP(A2318,'Medical Examinations'!A2316:M4658,10,FALSE)</f>
        <v>NORMAL</v>
      </c>
      <c r="L2318" s="47">
        <f>VLOOKUP(A2318,'Hospitalisation Details'!A1317:M3659,12,FALSE)</f>
        <v>36848</v>
      </c>
      <c r="M2318" s="34">
        <f>VLOOKUP(A204,'Hospitalisation Details'!A202:M2544,6,FALSE)</f>
        <v>36090.49</v>
      </c>
      <c r="N2318" s="35" t="str">
        <f>VLOOKUP(A308,'Hospitalisation Details'!A306:M2648,7,FALSE)</f>
        <v>tier - 2</v>
      </c>
      <c r="O2318" s="35" t="str">
        <f>VLOOKUP(A320,'Hospitalisation Details'!A318:M2660,8,FALSE)</f>
        <v>tier - 1</v>
      </c>
      <c r="P2318" s="35" t="str">
        <f>VLOOKUP(A122,'Hospitalisation Details'!A120:M2462,9,FALSE)</f>
        <v>R1012</v>
      </c>
      <c r="Q2318" s="35">
        <f ca="1">VLOOKUP(A2318,'Hospitalisation Details'!A1317:M3659,13,FALSE)</f>
        <v>24</v>
      </c>
      <c r="R2318" s="32"/>
    </row>
    <row r="2319" spans="1:18" ht="15.75" x14ac:dyDescent="0.25">
      <c r="A2319" s="43" t="s">
        <v>31</v>
      </c>
      <c r="B2319" s="35" t="str">
        <f>VLOOKUP(A2319,'Customer Names'!A2316:D4651,3,FALSE)</f>
        <v>Williams</v>
      </c>
      <c r="C2319" s="35">
        <f>VLOOKUP(A2319,'Medical Examinations'!A2317:M4659,2,FALSE)</f>
        <v>25.03</v>
      </c>
      <c r="D2319" s="35">
        <f>VLOOKUP(A2319,'Medical Examinations'!A2317:M4659,3,FALSE)</f>
        <v>5.91</v>
      </c>
      <c r="E2319" s="35" t="str">
        <f>VLOOKUP(A2319,'Medical Examinations'!A2317:M4659,4,FALSE)</f>
        <v>No</v>
      </c>
      <c r="F2319" s="35" t="str">
        <f>VLOOKUP(A2319,'Medical Examinations'!A2317:M4659,5,FALSE)</f>
        <v>yes</v>
      </c>
      <c r="G2319" s="35" t="str">
        <f>VLOOKUP(A2319,'Medical Examinations'!A2317:M4659,6,FALSE)</f>
        <v>No</v>
      </c>
      <c r="H2319" s="35">
        <f>VLOOKUP(A2319,'Medical Examinations'!$A$2:$M$2344,7,FALSE)</f>
        <v>1</v>
      </c>
      <c r="I2319" s="35" t="str">
        <f>VLOOKUP(A2319,'Medical Examinations'!A2317:M4659,8,FALSE)</f>
        <v>No</v>
      </c>
      <c r="J2319" s="35" t="str">
        <f>VLOOKUP(A2319,'Medical Examinations'!A2317:M4659,9,FALSE)</f>
        <v>OVERWEIGHT</v>
      </c>
      <c r="K2319" s="35" t="str">
        <f>VLOOKUP(A2319,'Medical Examinations'!A2317:M4659,10,FALSE)</f>
        <v>PREDIABETES</v>
      </c>
      <c r="L2319" s="47">
        <f>VLOOKUP(A2319,'Hospitalisation Details'!A1318:M3660,12,FALSE)</f>
        <v>38267</v>
      </c>
      <c r="M2319" s="34">
        <f>VLOOKUP(A205,'Hospitalisation Details'!A203:M2545,6,FALSE)</f>
        <v>36085.22</v>
      </c>
      <c r="N2319" s="35" t="str">
        <f>VLOOKUP(A309,'Hospitalisation Details'!A307:M2649,7,FALSE)</f>
        <v>tier - 2</v>
      </c>
      <c r="O2319" s="35" t="str">
        <f>VLOOKUP(A321,'Hospitalisation Details'!A319:M2661,8,FALSE)</f>
        <v>tier - 1</v>
      </c>
      <c r="P2319" s="35" t="str">
        <f>VLOOKUP(A123,'Hospitalisation Details'!A121:M2463,9,FALSE)</f>
        <v>R1013</v>
      </c>
      <c r="Q2319" s="35">
        <f ca="1">VLOOKUP(A2319,'Hospitalisation Details'!A1318:M3660,13,FALSE)</f>
        <v>20</v>
      </c>
      <c r="R2319" s="32"/>
    </row>
    <row r="2320" spans="1:18" ht="15.75" x14ac:dyDescent="0.25">
      <c r="A2320" s="42" t="s">
        <v>30</v>
      </c>
      <c r="B2320" s="35" t="str">
        <f>VLOOKUP(A2320,'Customer Names'!A2317:D4652,3,FALSE)</f>
        <v>Murakami</v>
      </c>
      <c r="C2320" s="35">
        <f>VLOOKUP(A2320,'Medical Examinations'!A2318:M4660,2,FALSE)</f>
        <v>20.47</v>
      </c>
      <c r="D2320" s="35">
        <f>VLOOKUP(A2320,'Medical Examinations'!A2318:M4660,3,FALSE)</f>
        <v>5.81</v>
      </c>
      <c r="E2320" s="35" t="str">
        <f>VLOOKUP(A2320,'Medical Examinations'!A2318:M4660,4,FALSE)</f>
        <v>yes</v>
      </c>
      <c r="F2320" s="35" t="str">
        <f>VLOOKUP(A2320,'Medical Examinations'!A2318:M4660,5,FALSE)</f>
        <v>No</v>
      </c>
      <c r="G2320" s="35" t="str">
        <f>VLOOKUP(A2320,'Medical Examinations'!A2318:M4660,6,FALSE)</f>
        <v>No</v>
      </c>
      <c r="H2320" s="35">
        <f>VLOOKUP(A2320,'Medical Examinations'!$A$2:$M$2344,7,FALSE)</f>
        <v>1</v>
      </c>
      <c r="I2320" s="35" t="str">
        <f>VLOOKUP(A2320,'Medical Examinations'!A2318:M4660,8,FALSE)</f>
        <v>No</v>
      </c>
      <c r="J2320" s="35" t="str">
        <f>VLOOKUP(A2320,'Medical Examinations'!A2318:M4660,9,FALSE)</f>
        <v>NORMAL WEIGHT</v>
      </c>
      <c r="K2320" s="35" t="str">
        <f>VLOOKUP(A2320,'Medical Examinations'!A2318:M4660,10,FALSE)</f>
        <v>PREDIABETES</v>
      </c>
      <c r="L2320" s="47">
        <f>VLOOKUP(A2320,'Hospitalisation Details'!A1319:M3661,12,FALSE)</f>
        <v>35040</v>
      </c>
      <c r="M2320" s="34">
        <f>VLOOKUP(A206,'Hospitalisation Details'!A204:M2546,6,FALSE)</f>
        <v>36074.339999999997</v>
      </c>
      <c r="N2320" s="35" t="str">
        <f>VLOOKUP(A310,'Hospitalisation Details'!A308:M2650,7,FALSE)</f>
        <v>tier - 2</v>
      </c>
      <c r="O2320" s="35" t="str">
        <f>VLOOKUP(A322,'Hospitalisation Details'!A320:M2662,8,FALSE)</f>
        <v>tier - 3</v>
      </c>
      <c r="P2320" s="35" t="str">
        <f>VLOOKUP(A124,'Hospitalisation Details'!A122:M2464,9,FALSE)</f>
        <v>R1017</v>
      </c>
      <c r="Q2320" s="35">
        <f ca="1">VLOOKUP(A2320,'Hospitalisation Details'!A1319:M3661,13,FALSE)</f>
        <v>29</v>
      </c>
      <c r="R2320" s="32"/>
    </row>
    <row r="2321" spans="1:18" ht="15.75" x14ac:dyDescent="0.25">
      <c r="A2321" s="43" t="s">
        <v>29</v>
      </c>
      <c r="B2321" s="35" t="str">
        <f>VLOOKUP(A2321,'Customer Names'!A2318:D4653,3,FALSE)</f>
        <v>Gagnon</v>
      </c>
      <c r="C2321" s="35">
        <f>VLOOKUP(A2321,'Medical Examinations'!A2319:M4661,2,FALSE)</f>
        <v>18.82</v>
      </c>
      <c r="D2321" s="35">
        <f>VLOOKUP(A2321,'Medical Examinations'!A2319:M4661,3,FALSE)</f>
        <v>5.51</v>
      </c>
      <c r="E2321" s="35" t="str">
        <f>VLOOKUP(A2321,'Medical Examinations'!A2319:M4661,4,FALSE)</f>
        <v>yes</v>
      </c>
      <c r="F2321" s="35" t="str">
        <f>VLOOKUP(A2321,'Medical Examinations'!A2319:M4661,5,FALSE)</f>
        <v>No</v>
      </c>
      <c r="G2321" s="35" t="str">
        <f>VLOOKUP(A2321,'Medical Examinations'!A2319:M4661,6,FALSE)</f>
        <v>No</v>
      </c>
      <c r="H2321" s="35">
        <f>VLOOKUP(A2321,'Medical Examinations'!$A$2:$M$2344,7,FALSE)</f>
        <v>0</v>
      </c>
      <c r="I2321" s="35" t="str">
        <f>VLOOKUP(A2321,'Medical Examinations'!A2319:M4661,8,FALSE)</f>
        <v>No</v>
      </c>
      <c r="J2321" s="35" t="str">
        <f>VLOOKUP(A2321,'Medical Examinations'!A2319:M4661,9,FALSE)</f>
        <v>NORMAL WEIGHT</v>
      </c>
      <c r="K2321" s="35" t="str">
        <f>VLOOKUP(A2321,'Medical Examinations'!A2319:M4661,10,FALSE)</f>
        <v>NORMAL</v>
      </c>
      <c r="L2321" s="47">
        <f>VLOOKUP(A2321,'Hospitalisation Details'!A1320:M3662,12,FALSE)</f>
        <v>35326</v>
      </c>
      <c r="M2321" s="34">
        <f>VLOOKUP(A207,'Hospitalisation Details'!A205:M2547,6,FALSE)</f>
        <v>36021.01</v>
      </c>
      <c r="N2321" s="35" t="str">
        <f>VLOOKUP(A311,'Hospitalisation Details'!A309:M2651,7,FALSE)</f>
        <v>tier - 1</v>
      </c>
      <c r="O2321" s="35" t="str">
        <f>VLOOKUP(A323,'Hospitalisation Details'!A321:M2663,8,FALSE)</f>
        <v>tier - 3</v>
      </c>
      <c r="P2321" s="35" t="str">
        <f>VLOOKUP(A125,'Hospitalisation Details'!A123:M2465,9,FALSE)</f>
        <v>R1015</v>
      </c>
      <c r="Q2321" s="35">
        <f ca="1">VLOOKUP(A2321,'Hospitalisation Details'!A1320:M3662,13,FALSE)</f>
        <v>28</v>
      </c>
      <c r="R2321" s="32"/>
    </row>
    <row r="2322" spans="1:18" ht="15.75" x14ac:dyDescent="0.25">
      <c r="A2322" s="42" t="s">
        <v>28</v>
      </c>
      <c r="B2322" s="35" t="str">
        <f>VLOOKUP(A2322,'Customer Names'!A2319:D4654,3,FALSE)</f>
        <v>Petermann</v>
      </c>
      <c r="C2322" s="35">
        <f>VLOOKUP(A2322,'Medical Examinations'!A2320:M4662,2,FALSE)</f>
        <v>17.079999999999998</v>
      </c>
      <c r="D2322" s="35">
        <f>VLOOKUP(A2322,'Medical Examinations'!A2320:M4662,3,FALSE)</f>
        <v>5.73</v>
      </c>
      <c r="E2322" s="35" t="str">
        <f>VLOOKUP(A2322,'Medical Examinations'!A2320:M4662,4,FALSE)</f>
        <v>No</v>
      </c>
      <c r="F2322" s="35" t="str">
        <f>VLOOKUP(A2322,'Medical Examinations'!A2320:M4662,5,FALSE)</f>
        <v>No</v>
      </c>
      <c r="G2322" s="35" t="str">
        <f>VLOOKUP(A2322,'Medical Examinations'!A2320:M4662,6,FALSE)</f>
        <v>Yes</v>
      </c>
      <c r="H2322" s="35">
        <f>VLOOKUP(A2322,'Medical Examinations'!$A$2:$M$2344,7,FALSE)</f>
        <v>1</v>
      </c>
      <c r="I2322" s="35" t="str">
        <f>VLOOKUP(A2322,'Medical Examinations'!A2320:M4662,8,FALSE)</f>
        <v>No</v>
      </c>
      <c r="J2322" s="35" t="str">
        <f>VLOOKUP(A2322,'Medical Examinations'!A2320:M4662,9,FALSE)</f>
        <v>UNDERWEIGHT</v>
      </c>
      <c r="K2322" s="35" t="str">
        <f>VLOOKUP(A2322,'Medical Examinations'!A2320:M4662,10,FALSE)</f>
        <v>PREDIABETES</v>
      </c>
      <c r="L2322" s="47">
        <f>VLOOKUP(A2322,'Hospitalisation Details'!A1321:M3663,12,FALSE)</f>
        <v>34148</v>
      </c>
      <c r="M2322" s="34">
        <f>VLOOKUP(A208,'Hospitalisation Details'!A206:M2548,6,FALSE)</f>
        <v>35952.65</v>
      </c>
      <c r="N2322" s="35" t="str">
        <f>VLOOKUP(A312,'Hospitalisation Details'!A310:M2652,7,FALSE)</f>
        <v>tier - 2</v>
      </c>
      <c r="O2322" s="35" t="str">
        <f>VLOOKUP(A324,'Hospitalisation Details'!A322:M2664,8,FALSE)</f>
        <v>tier - 3</v>
      </c>
      <c r="P2322" s="35" t="str">
        <f>VLOOKUP(A126,'Hospitalisation Details'!A124:M2466,9,FALSE)</f>
        <v>R1011</v>
      </c>
      <c r="Q2322" s="35">
        <f ca="1">VLOOKUP(A2322,'Hospitalisation Details'!A1321:M3663,13,FALSE)</f>
        <v>31</v>
      </c>
      <c r="R2322" s="32"/>
    </row>
    <row r="2323" spans="1:18" ht="15.75" x14ac:dyDescent="0.25">
      <c r="A2323" s="43" t="s">
        <v>26</v>
      </c>
      <c r="B2323" s="35" t="str">
        <f>VLOOKUP(A2323,'Customer Names'!A2320:D4655,3,FALSE)</f>
        <v>Graves - Rostro</v>
      </c>
      <c r="C2323" s="35">
        <f>VLOOKUP(A2323,'Medical Examinations'!A2321:M4663,2,FALSE)</f>
        <v>19.21</v>
      </c>
      <c r="D2323" s="35">
        <f>VLOOKUP(A2323,'Medical Examinations'!A2321:M4663,3,FALSE)</f>
        <v>5.53</v>
      </c>
      <c r="E2323" s="35" t="str">
        <f>VLOOKUP(A2323,'Medical Examinations'!A2321:M4663,4,FALSE)</f>
        <v>yes</v>
      </c>
      <c r="F2323" s="35" t="str">
        <f>VLOOKUP(A2323,'Medical Examinations'!A2321:M4663,5,FALSE)</f>
        <v>No</v>
      </c>
      <c r="G2323" s="35" t="str">
        <f>VLOOKUP(A2323,'Medical Examinations'!A2321:M4663,6,FALSE)</f>
        <v>No</v>
      </c>
      <c r="H2323" s="35">
        <f>VLOOKUP(A2323,'Medical Examinations'!$A$2:$M$2344,7,FALSE)</f>
        <v>0</v>
      </c>
      <c r="I2323" s="35" t="str">
        <f>VLOOKUP(A2323,'Medical Examinations'!A2321:M4663,8,FALSE)</f>
        <v>No</v>
      </c>
      <c r="J2323" s="35" t="str">
        <f>VLOOKUP(A2323,'Medical Examinations'!A2321:M4663,9,FALSE)</f>
        <v>NORMAL WEIGHT</v>
      </c>
      <c r="K2323" s="35" t="str">
        <f>VLOOKUP(A2323,'Medical Examinations'!A2321:M4663,10,FALSE)</f>
        <v>NORMAL</v>
      </c>
      <c r="L2323" s="47">
        <f>VLOOKUP(A2323,'Hospitalisation Details'!A1322:M3664,12,FALSE)</f>
        <v>35360</v>
      </c>
      <c r="M2323" s="34">
        <f>VLOOKUP(A209,'Hospitalisation Details'!A207:M2549,6,FALSE)</f>
        <v>35883.269999999997</v>
      </c>
      <c r="N2323" s="35" t="str">
        <f>VLOOKUP(A313,'Hospitalisation Details'!A311:M2653,7,FALSE)</f>
        <v>tier - 2</v>
      </c>
      <c r="O2323" s="35" t="str">
        <f>VLOOKUP(A325,'Hospitalisation Details'!A323:M2665,8,FALSE)</f>
        <v>tier - 1</v>
      </c>
      <c r="P2323" s="35" t="str">
        <f>VLOOKUP(A127,'Hospitalisation Details'!A125:M2467,9,FALSE)</f>
        <v>R1011</v>
      </c>
      <c r="Q2323" s="35">
        <f ca="1">VLOOKUP(A2323,'Hospitalisation Details'!A1322:M3664,13,FALSE)</f>
        <v>28</v>
      </c>
      <c r="R2323" s="32"/>
    </row>
    <row r="2324" spans="1:18" ht="15.75" x14ac:dyDescent="0.25">
      <c r="A2324" s="42" t="s">
        <v>24</v>
      </c>
      <c r="B2324" s="35" t="str">
        <f>VLOOKUP(A2324,'Customer Names'!A2321:D4656,3,FALSE)</f>
        <v>Danielson</v>
      </c>
      <c r="C2324" s="35">
        <f>VLOOKUP(A2324,'Medical Examinations'!A2322:M4664,2,FALSE)</f>
        <v>17.86</v>
      </c>
      <c r="D2324" s="35">
        <f>VLOOKUP(A2324,'Medical Examinations'!A2322:M4664,3,FALSE)</f>
        <v>5.43</v>
      </c>
      <c r="E2324" s="35" t="str">
        <f>VLOOKUP(A2324,'Medical Examinations'!A2322:M4664,4,FALSE)</f>
        <v>No</v>
      </c>
      <c r="F2324" s="35" t="str">
        <f>VLOOKUP(A2324,'Medical Examinations'!A2322:M4664,5,FALSE)</f>
        <v>No</v>
      </c>
      <c r="G2324" s="35" t="str">
        <f>VLOOKUP(A2324,'Medical Examinations'!A2322:M4664,6,FALSE)</f>
        <v>Yes</v>
      </c>
      <c r="H2324" s="35">
        <f>VLOOKUP(A2324,'Medical Examinations'!$A$2:$M$2344,7,FALSE)</f>
        <v>1</v>
      </c>
      <c r="I2324" s="35" t="str">
        <f>VLOOKUP(A2324,'Medical Examinations'!A2322:M4664,8,FALSE)</f>
        <v>No</v>
      </c>
      <c r="J2324" s="35" t="str">
        <f>VLOOKUP(A2324,'Medical Examinations'!A2322:M4664,9,FALSE)</f>
        <v>UNDERWEIGHT</v>
      </c>
      <c r="K2324" s="35" t="str">
        <f>VLOOKUP(A2324,'Medical Examinations'!A2322:M4664,10,FALSE)</f>
        <v>NORMAL</v>
      </c>
      <c r="L2324" s="47">
        <f>VLOOKUP(A2324,'Hospitalisation Details'!A1323:M3665,12,FALSE)</f>
        <v>34190</v>
      </c>
      <c r="M2324" s="34">
        <f>VLOOKUP(A210,'Hospitalisation Details'!A208:M2550,6,FALSE)</f>
        <v>35733.96</v>
      </c>
      <c r="N2324" s="35" t="str">
        <f>VLOOKUP(A314,'Hospitalisation Details'!A312:M2654,7,FALSE)</f>
        <v>tier - 2</v>
      </c>
      <c r="O2324" s="35" t="str">
        <f>VLOOKUP(A326,'Hospitalisation Details'!A324:M2666,8,FALSE)</f>
        <v>tier - 3</v>
      </c>
      <c r="P2324" s="35" t="str">
        <f>VLOOKUP(A128,'Hospitalisation Details'!A126:M2468,9,FALSE)</f>
        <v>R1011</v>
      </c>
      <c r="Q2324" s="35">
        <f ca="1">VLOOKUP(A2324,'Hospitalisation Details'!A1323:M3665,13,FALSE)</f>
        <v>31</v>
      </c>
      <c r="R2324" s="32"/>
    </row>
    <row r="2325" spans="1:18" ht="15.75" x14ac:dyDescent="0.25">
      <c r="A2325" s="43" t="s">
        <v>23</v>
      </c>
      <c r="B2325" s="35" t="str">
        <f>VLOOKUP(A2325,'Customer Names'!A2322:D4657,3,FALSE)</f>
        <v>Street</v>
      </c>
      <c r="C2325" s="35">
        <f>VLOOKUP(A2325,'Medical Examinations'!A2323:M4665,2,FALSE)</f>
        <v>21.38</v>
      </c>
      <c r="D2325" s="35">
        <f>VLOOKUP(A2325,'Medical Examinations'!A2323:M4665,3,FALSE)</f>
        <v>8.01</v>
      </c>
      <c r="E2325" s="35" t="str">
        <f>VLOOKUP(A2325,'Medical Examinations'!A2323:M4665,4,FALSE)</f>
        <v>No</v>
      </c>
      <c r="F2325" s="35" t="str">
        <f>VLOOKUP(A2325,'Medical Examinations'!A2323:M4665,5,FALSE)</f>
        <v>No</v>
      </c>
      <c r="G2325" s="35" t="str">
        <f>VLOOKUP(A2325,'Medical Examinations'!A2323:M4665,6,FALSE)</f>
        <v>No</v>
      </c>
      <c r="H2325" s="35">
        <f>VLOOKUP(A2325,'Medical Examinations'!$A$2:$M$2344,7,FALSE)</f>
        <v>0</v>
      </c>
      <c r="I2325" s="35" t="str">
        <f>VLOOKUP(A2325,'Medical Examinations'!A2323:M4665,8,FALSE)</f>
        <v>No</v>
      </c>
      <c r="J2325" s="35" t="str">
        <f>VLOOKUP(A2325,'Medical Examinations'!A2323:M4665,9,FALSE)</f>
        <v>NORMAL WEIGHT</v>
      </c>
      <c r="K2325" s="35" t="str">
        <f>VLOOKUP(A2325,'Medical Examinations'!A2323:M4665,10,FALSE)</f>
        <v>DIABETES</v>
      </c>
      <c r="L2325" s="47">
        <f>VLOOKUP(A2325,'Hospitalisation Details'!A1324:M3666,12,FALSE)</f>
        <v>37518</v>
      </c>
      <c r="M2325" s="34">
        <f>VLOOKUP(A211,'Hospitalisation Details'!A209:M2551,6,FALSE)</f>
        <v>35711.39</v>
      </c>
      <c r="N2325" s="35" t="str">
        <f>VLOOKUP(A315,'Hospitalisation Details'!A313:M2655,7,FALSE)</f>
        <v>tier - 2</v>
      </c>
      <c r="O2325" s="35" t="str">
        <f>VLOOKUP(A327,'Hospitalisation Details'!A325:M2667,8,FALSE)</f>
        <v>tier - 1</v>
      </c>
      <c r="P2325" s="35" t="str">
        <f>VLOOKUP(A129,'Hospitalisation Details'!A127:M2469,9,FALSE)</f>
        <v>R1011</v>
      </c>
      <c r="Q2325" s="35">
        <f ca="1">VLOOKUP(A2325,'Hospitalisation Details'!A1324:M3666,13,FALSE)</f>
        <v>22</v>
      </c>
      <c r="R2325" s="32"/>
    </row>
    <row r="2326" spans="1:18" ht="15.75" x14ac:dyDescent="0.25">
      <c r="A2326" s="42" t="s">
        <v>22</v>
      </c>
      <c r="B2326" s="35" t="str">
        <f>VLOOKUP(A2326,'Customer Names'!A2323:D4658,3,FALSE)</f>
        <v>Buss</v>
      </c>
      <c r="C2326" s="35">
        <f>VLOOKUP(A2326,'Medical Examinations'!A2324:M4666,2,FALSE)</f>
        <v>23.35</v>
      </c>
      <c r="D2326" s="35">
        <f>VLOOKUP(A2326,'Medical Examinations'!A2324:M4666,3,FALSE)</f>
        <v>5.94</v>
      </c>
      <c r="E2326" s="35" t="str">
        <f>VLOOKUP(A2326,'Medical Examinations'!A2324:M4666,4,FALSE)</f>
        <v>No</v>
      </c>
      <c r="F2326" s="35" t="str">
        <f>VLOOKUP(A2326,'Medical Examinations'!A2324:M4666,5,FALSE)</f>
        <v>No</v>
      </c>
      <c r="G2326" s="35" t="str">
        <f>VLOOKUP(A2326,'Medical Examinations'!A2324:M4666,6,FALSE)</f>
        <v>No</v>
      </c>
      <c r="H2326" s="35">
        <f>VLOOKUP(A2326,'Medical Examinations'!$A$2:$M$2344,7,FALSE)</f>
        <v>0</v>
      </c>
      <c r="I2326" s="35" t="str">
        <f>VLOOKUP(A2326,'Medical Examinations'!A2324:M4666,8,FALSE)</f>
        <v>No</v>
      </c>
      <c r="J2326" s="35" t="str">
        <f>VLOOKUP(A2326,'Medical Examinations'!A2324:M4666,9,FALSE)</f>
        <v>NORMAL WEIGHT</v>
      </c>
      <c r="K2326" s="35" t="str">
        <f>VLOOKUP(A2326,'Medical Examinations'!A2324:M4666,10,FALSE)</f>
        <v>PREDIABETES</v>
      </c>
      <c r="L2326" s="47">
        <f>VLOOKUP(A2326,'Hospitalisation Details'!A1325:M3667,12,FALSE)</f>
        <v>36508</v>
      </c>
      <c r="M2326" s="34">
        <f>VLOOKUP(A212,'Hospitalisation Details'!A210:M2552,6,FALSE)</f>
        <v>35701.9</v>
      </c>
      <c r="N2326" s="35" t="str">
        <f>VLOOKUP(A316,'Hospitalisation Details'!A314:M2656,7,FALSE)</f>
        <v>tier - 2</v>
      </c>
      <c r="O2326" s="35" t="str">
        <f>VLOOKUP(A328,'Hospitalisation Details'!A326:M2668,8,FALSE)</f>
        <v>tier - 1</v>
      </c>
      <c r="P2326" s="35" t="str">
        <f>VLOOKUP(A130,'Hospitalisation Details'!A128:M2470,9,FALSE)</f>
        <v>R1011</v>
      </c>
      <c r="Q2326" s="35">
        <f ca="1">VLOOKUP(A2326,'Hospitalisation Details'!A1325:M3667,13,FALSE)</f>
        <v>25</v>
      </c>
      <c r="R2326" s="32"/>
    </row>
    <row r="2327" spans="1:18" ht="15.75" x14ac:dyDescent="0.25">
      <c r="A2327" s="43" t="s">
        <v>20</v>
      </c>
      <c r="B2327" s="35" t="str">
        <f>VLOOKUP(A2327,'Customer Names'!A2324:D4659,3,FALSE)</f>
        <v>Duffy</v>
      </c>
      <c r="C2327" s="35">
        <f>VLOOKUP(A2327,'Medical Examinations'!A2325:M4667,2,FALSE)</f>
        <v>22.24</v>
      </c>
      <c r="D2327" s="35">
        <f>VLOOKUP(A2327,'Medical Examinations'!A2325:M4667,3,FALSE)</f>
        <v>5.04</v>
      </c>
      <c r="E2327" s="35" t="str">
        <f>VLOOKUP(A2327,'Medical Examinations'!A2325:M4667,4,FALSE)</f>
        <v>No</v>
      </c>
      <c r="F2327" s="35" t="str">
        <f>VLOOKUP(A2327,'Medical Examinations'!A2325:M4667,5,FALSE)</f>
        <v>No</v>
      </c>
      <c r="G2327" s="35" t="str">
        <f>VLOOKUP(A2327,'Medical Examinations'!A2325:M4667,6,FALSE)</f>
        <v>No</v>
      </c>
      <c r="H2327" s="35">
        <f>VLOOKUP(A2327,'Medical Examinations'!$A$2:$M$2344,7,FALSE)</f>
        <v>0</v>
      </c>
      <c r="I2327" s="35" t="str">
        <f>VLOOKUP(A2327,'Medical Examinations'!A2325:M4667,8,FALSE)</f>
        <v>No</v>
      </c>
      <c r="J2327" s="35" t="str">
        <f>VLOOKUP(A2327,'Medical Examinations'!A2325:M4667,9,FALSE)</f>
        <v>NORMAL WEIGHT</v>
      </c>
      <c r="K2327" s="35" t="str">
        <f>VLOOKUP(A2327,'Medical Examinations'!A2325:M4667,10,FALSE)</f>
        <v>NORMAL</v>
      </c>
      <c r="L2327" s="47">
        <f>VLOOKUP(A2327,'Hospitalisation Details'!A1326:M3668,12,FALSE)</f>
        <v>36520</v>
      </c>
      <c r="M2327" s="34">
        <f>VLOOKUP(A213,'Hospitalisation Details'!A211:M2553,6,FALSE)</f>
        <v>35595.589999999997</v>
      </c>
      <c r="N2327" s="35" t="str">
        <f>VLOOKUP(A317,'Hospitalisation Details'!A315:M2657,7,FALSE)</f>
        <v>tier - 2</v>
      </c>
      <c r="O2327" s="35" t="str">
        <f>VLOOKUP(A329,'Hospitalisation Details'!A327:M2669,8,FALSE)</f>
        <v>tier - 1</v>
      </c>
      <c r="P2327" s="35" t="str">
        <f>VLOOKUP(A131,'Hospitalisation Details'!A129:M2471,9,FALSE)</f>
        <v>R1016</v>
      </c>
      <c r="Q2327" s="35">
        <f ca="1">VLOOKUP(A2327,'Hospitalisation Details'!A1326:M3668,13,FALSE)</f>
        <v>25</v>
      </c>
      <c r="R2327" s="32"/>
    </row>
    <row r="2328" spans="1:18" ht="15.75" x14ac:dyDescent="0.25">
      <c r="A2328" s="42" t="s">
        <v>19</v>
      </c>
      <c r="B2328" s="35" t="str">
        <f>VLOOKUP(A2328,'Customer Names'!A2325:D4660,3,FALSE)</f>
        <v>Hines</v>
      </c>
      <c r="C2328" s="35">
        <f>VLOOKUP(A2328,'Medical Examinations'!A2326:M4668,2,FALSE)</f>
        <v>24.76</v>
      </c>
      <c r="D2328" s="35">
        <f>VLOOKUP(A2328,'Medical Examinations'!A2326:M4668,3,FALSE)</f>
        <v>4.54</v>
      </c>
      <c r="E2328" s="35" t="str">
        <f>VLOOKUP(A2328,'Medical Examinations'!A2326:M4668,4,FALSE)</f>
        <v>yes</v>
      </c>
      <c r="F2328" s="35" t="str">
        <f>VLOOKUP(A2328,'Medical Examinations'!A2326:M4668,5,FALSE)</f>
        <v>No</v>
      </c>
      <c r="G2328" s="35" t="str">
        <f>VLOOKUP(A2328,'Medical Examinations'!A2326:M4668,6,FALSE)</f>
        <v>No</v>
      </c>
      <c r="H2328" s="35">
        <f>VLOOKUP(A2328,'Medical Examinations'!$A$2:$M$2344,7,FALSE)</f>
        <v>0</v>
      </c>
      <c r="I2328" s="35" t="str">
        <f>VLOOKUP(A2328,'Medical Examinations'!A2326:M4668,8,FALSE)</f>
        <v>No</v>
      </c>
      <c r="J2328" s="35" t="str">
        <f>VLOOKUP(A2328,'Medical Examinations'!A2326:M4668,9,FALSE)</f>
        <v>NORMAL WEIGHT</v>
      </c>
      <c r="K2328" s="35" t="str">
        <f>VLOOKUP(A2328,'Medical Examinations'!A2326:M4668,10,FALSE)</f>
        <v>NORMAL</v>
      </c>
      <c r="L2328" s="47">
        <f>VLOOKUP(A2328,'Hospitalisation Details'!A1327:M3669,12,FALSE)</f>
        <v>37146</v>
      </c>
      <c r="M2328" s="34">
        <f>VLOOKUP(A214,'Hospitalisation Details'!A212:M2554,6,FALSE)</f>
        <v>35585.58</v>
      </c>
      <c r="N2328" s="35" t="str">
        <f>VLOOKUP(A318,'Hospitalisation Details'!A316:M2658,7,FALSE)</f>
        <v>tier - 2</v>
      </c>
      <c r="O2328" s="35" t="str">
        <f>VLOOKUP(A330,'Hospitalisation Details'!A328:M2670,8,FALSE)</f>
        <v>tier - 3</v>
      </c>
      <c r="P2328" s="35" t="str">
        <f>VLOOKUP(A132,'Hospitalisation Details'!A130:M2472,9,FALSE)</f>
        <v>R1017</v>
      </c>
      <c r="Q2328" s="35">
        <f ca="1">VLOOKUP(A2328,'Hospitalisation Details'!A1327:M3669,13,FALSE)</f>
        <v>23</v>
      </c>
      <c r="R2328" s="32"/>
    </row>
    <row r="2329" spans="1:18" ht="15.75" x14ac:dyDescent="0.25">
      <c r="A2329" s="43" t="s">
        <v>18</v>
      </c>
      <c r="B2329" s="35" t="str">
        <f>VLOOKUP(A2329,'Customer Names'!A2326:D4661,3,FALSE)</f>
        <v>Castro</v>
      </c>
      <c r="C2329" s="35">
        <f>VLOOKUP(A2329,'Medical Examinations'!A2327:M4669,2,FALSE)</f>
        <v>20.100000000000001</v>
      </c>
      <c r="D2329" s="35">
        <f>VLOOKUP(A2329,'Medical Examinations'!A2327:M4669,3,FALSE)</f>
        <v>5.6</v>
      </c>
      <c r="E2329" s="35" t="str">
        <f>VLOOKUP(A2329,'Medical Examinations'!A2327:M4669,4,FALSE)</f>
        <v>yes</v>
      </c>
      <c r="F2329" s="35" t="str">
        <f>VLOOKUP(A2329,'Medical Examinations'!A2327:M4669,5,FALSE)</f>
        <v>No</v>
      </c>
      <c r="G2329" s="35" t="str">
        <f>VLOOKUP(A2329,'Medical Examinations'!A2327:M4669,6,FALSE)</f>
        <v>Yes</v>
      </c>
      <c r="H2329" s="35">
        <f>VLOOKUP(A2329,'Medical Examinations'!$A$2:$M$2344,7,FALSE)</f>
        <v>1</v>
      </c>
      <c r="I2329" s="35" t="str">
        <f>VLOOKUP(A2329,'Medical Examinations'!A2327:M4669,8,FALSE)</f>
        <v>No</v>
      </c>
      <c r="J2329" s="35" t="str">
        <f>VLOOKUP(A2329,'Medical Examinations'!A2327:M4669,9,FALSE)</f>
        <v>NORMAL WEIGHT</v>
      </c>
      <c r="K2329" s="35" t="str">
        <f>VLOOKUP(A2329,'Medical Examinations'!A2327:M4669,10,FALSE)</f>
        <v>NORMAL</v>
      </c>
      <c r="L2329" s="47">
        <f>VLOOKUP(A2329,'Hospitalisation Details'!A1328:M3670,12,FALSE)</f>
        <v>35743</v>
      </c>
      <c r="M2329" s="34">
        <f>VLOOKUP(A215,'Hospitalisation Details'!A213:M2555,6,FALSE)</f>
        <v>35583.17</v>
      </c>
      <c r="N2329" s="35" t="str">
        <f>VLOOKUP(A319,'Hospitalisation Details'!A317:M2659,7,FALSE)</f>
        <v>tier - 1</v>
      </c>
      <c r="O2329" s="35" t="str">
        <f>VLOOKUP(A331,'Hospitalisation Details'!A329:M2671,8,FALSE)</f>
        <v>tier - 3</v>
      </c>
      <c r="P2329" s="35" t="str">
        <f>VLOOKUP(A133,'Hospitalisation Details'!A131:M2473,9,FALSE)</f>
        <v>R1011</v>
      </c>
      <c r="Q2329" s="35">
        <f ca="1">VLOOKUP(A2329,'Hospitalisation Details'!A1328:M3670,13,FALSE)</f>
        <v>27</v>
      </c>
      <c r="R2329" s="32"/>
    </row>
    <row r="2330" spans="1:18" ht="15.75" x14ac:dyDescent="0.25">
      <c r="A2330" s="42" t="s">
        <v>17</v>
      </c>
      <c r="B2330" s="35" t="str">
        <f>VLOOKUP(A2330,'Customer Names'!A2327:D4662,3,FALSE)</f>
        <v>Howell</v>
      </c>
      <c r="C2330" s="35">
        <f>VLOOKUP(A2330,'Medical Examinations'!A2328:M4670,2,FALSE)</f>
        <v>21.77</v>
      </c>
      <c r="D2330" s="35">
        <f>VLOOKUP(A2330,'Medical Examinations'!A2328:M4670,3,FALSE)</f>
        <v>10.67</v>
      </c>
      <c r="E2330" s="35" t="str">
        <f>VLOOKUP(A2330,'Medical Examinations'!A2328:M4670,4,FALSE)</f>
        <v>No</v>
      </c>
      <c r="F2330" s="35" t="str">
        <f>VLOOKUP(A2330,'Medical Examinations'!A2328:M4670,5,FALSE)</f>
        <v>No</v>
      </c>
      <c r="G2330" s="35" t="str">
        <f>VLOOKUP(A2330,'Medical Examinations'!A2328:M4670,6,FALSE)</f>
        <v>No</v>
      </c>
      <c r="H2330" s="35">
        <f>VLOOKUP(A2330,'Medical Examinations'!$A$2:$M$2344,7,FALSE)</f>
        <v>0</v>
      </c>
      <c r="I2330" s="35" t="str">
        <f>VLOOKUP(A2330,'Medical Examinations'!A2328:M4670,8,FALSE)</f>
        <v>No</v>
      </c>
      <c r="J2330" s="35" t="str">
        <f>VLOOKUP(A2330,'Medical Examinations'!A2328:M4670,9,FALSE)</f>
        <v>NORMAL WEIGHT</v>
      </c>
      <c r="K2330" s="35" t="str">
        <f>VLOOKUP(A2330,'Medical Examinations'!A2328:M4670,10,FALSE)</f>
        <v>DIABETES</v>
      </c>
      <c r="L2330" s="47">
        <f>VLOOKUP(A2330,'Hospitalisation Details'!A1329:M3671,12,FALSE)</f>
        <v>37589</v>
      </c>
      <c r="M2330" s="34">
        <f>VLOOKUP(A216,'Hospitalisation Details'!A214:M2556,6,FALSE)</f>
        <v>35573.26</v>
      </c>
      <c r="N2330" s="35" t="str">
        <f>VLOOKUP(A320,'Hospitalisation Details'!A318:M2660,7,FALSE)</f>
        <v>tier - 1</v>
      </c>
      <c r="O2330" s="35" t="str">
        <f>VLOOKUP(A332,'Hospitalisation Details'!A330:M2672,8,FALSE)</f>
        <v>tier - 1</v>
      </c>
      <c r="P2330" s="35" t="str">
        <f>VLOOKUP(A134,'Hospitalisation Details'!A132:M2474,9,FALSE)</f>
        <v>R1011</v>
      </c>
      <c r="Q2330" s="35">
        <f ca="1">VLOOKUP(A2330,'Hospitalisation Details'!A1329:M3671,13,FALSE)</f>
        <v>22</v>
      </c>
      <c r="R2330" s="32"/>
    </row>
    <row r="2331" spans="1:18" ht="15.75" x14ac:dyDescent="0.25">
      <c r="A2331" s="43" t="s">
        <v>16</v>
      </c>
      <c r="B2331" s="35" t="str">
        <f>VLOOKUP(A2331,'Customer Names'!A2328:D4663,3,FALSE)</f>
        <v>Avery</v>
      </c>
      <c r="C2331" s="35">
        <f>VLOOKUP(A2331,'Medical Examinations'!A2329:M4671,2,FALSE)</f>
        <v>17.82</v>
      </c>
      <c r="D2331" s="35">
        <f>VLOOKUP(A2331,'Medical Examinations'!A2329:M4671,3,FALSE)</f>
        <v>5.26</v>
      </c>
      <c r="E2331" s="35" t="str">
        <f>VLOOKUP(A2331,'Medical Examinations'!A2329:M4671,4,FALSE)</f>
        <v>yes</v>
      </c>
      <c r="F2331" s="35" t="str">
        <f>VLOOKUP(A2331,'Medical Examinations'!A2329:M4671,5,FALSE)</f>
        <v>No</v>
      </c>
      <c r="G2331" s="35" t="str">
        <f>VLOOKUP(A2331,'Medical Examinations'!A2329:M4671,6,FALSE)</f>
        <v>No</v>
      </c>
      <c r="H2331" s="35">
        <f>VLOOKUP(A2331,'Medical Examinations'!$A$2:$M$2344,7,FALSE)</f>
        <v>1</v>
      </c>
      <c r="I2331" s="35" t="str">
        <f>VLOOKUP(A2331,'Medical Examinations'!A2329:M4671,8,FALSE)</f>
        <v>No</v>
      </c>
      <c r="J2331" s="35" t="str">
        <f>VLOOKUP(A2331,'Medical Examinations'!A2329:M4671,9,FALSE)</f>
        <v>UNDERWEIGHT</v>
      </c>
      <c r="K2331" s="35" t="str">
        <f>VLOOKUP(A2331,'Medical Examinations'!A2329:M4671,10,FALSE)</f>
        <v>NORMAL</v>
      </c>
      <c r="L2331" s="47">
        <f>VLOOKUP(A2331,'Hospitalisation Details'!A1330:M3672,12,FALSE)</f>
        <v>34884</v>
      </c>
      <c r="M2331" s="34">
        <f>VLOOKUP(A217,'Hospitalisation Details'!A215:M2557,6,FALSE)</f>
        <v>35547.72</v>
      </c>
      <c r="N2331" s="35" t="str">
        <f>VLOOKUP(A321,'Hospitalisation Details'!A319:M2661,7,FALSE)</f>
        <v>tier - 1</v>
      </c>
      <c r="O2331" s="35" t="str">
        <f>VLOOKUP(A333,'Hospitalisation Details'!A331:M2673,8,FALSE)</f>
        <v>tier - 2</v>
      </c>
      <c r="P2331" s="35" t="str">
        <f>VLOOKUP(A135,'Hospitalisation Details'!A133:M2475,9,FALSE)</f>
        <v>R1011</v>
      </c>
      <c r="Q2331" s="35">
        <f ca="1">VLOOKUP(A2331,'Hospitalisation Details'!A1330:M3672,13,FALSE)</f>
        <v>29</v>
      </c>
      <c r="R2331" s="32"/>
    </row>
    <row r="2332" spans="1:18" ht="15.75" x14ac:dyDescent="0.25">
      <c r="A2332" s="42" t="s">
        <v>15</v>
      </c>
      <c r="B2332" s="35" t="str">
        <f>VLOOKUP(A2332,'Customer Names'!A2329:D4664,3,FALSE)</f>
        <v>Bohinski</v>
      </c>
      <c r="C2332" s="35">
        <f>VLOOKUP(A2332,'Medical Examinations'!A2330:M4672,2,FALSE)</f>
        <v>17.07</v>
      </c>
      <c r="D2332" s="35">
        <f>VLOOKUP(A2332,'Medical Examinations'!A2330:M4672,3,FALSE)</f>
        <v>5.22</v>
      </c>
      <c r="E2332" s="35" t="str">
        <f>VLOOKUP(A2332,'Medical Examinations'!A2330:M4672,4,FALSE)</f>
        <v>No</v>
      </c>
      <c r="F2332" s="35" t="str">
        <f>VLOOKUP(A2332,'Medical Examinations'!A2330:M4672,5,FALSE)</f>
        <v>No</v>
      </c>
      <c r="G2332" s="35" t="str">
        <f>VLOOKUP(A2332,'Medical Examinations'!A2330:M4672,6,FALSE)</f>
        <v>Yes</v>
      </c>
      <c r="H2332" s="35">
        <f>VLOOKUP(A2332,'Medical Examinations'!$A$2:$M$2344,7,FALSE)</f>
        <v>1</v>
      </c>
      <c r="I2332" s="35" t="str">
        <f>VLOOKUP(A2332,'Medical Examinations'!A2330:M4672,8,FALSE)</f>
        <v>No</v>
      </c>
      <c r="J2332" s="35" t="str">
        <f>VLOOKUP(A2332,'Medical Examinations'!A2330:M4672,9,FALSE)</f>
        <v>UNDERWEIGHT</v>
      </c>
      <c r="K2332" s="35" t="str">
        <f>VLOOKUP(A2332,'Medical Examinations'!A2330:M4672,10,FALSE)</f>
        <v>NORMAL</v>
      </c>
      <c r="L2332" s="47">
        <f>VLOOKUP(A2332,'Hospitalisation Details'!A1331:M3673,12,FALSE)</f>
        <v>34121</v>
      </c>
      <c r="M2332" s="34">
        <f>VLOOKUP(A218,'Hospitalisation Details'!A216:M2558,6,FALSE)</f>
        <v>35547.47</v>
      </c>
      <c r="N2332" s="35" t="str">
        <f>VLOOKUP(A322,'Hospitalisation Details'!A320:M2662,7,FALSE)</f>
        <v>tier - 1</v>
      </c>
      <c r="O2332" s="35" t="str">
        <f>VLOOKUP(A334,'Hospitalisation Details'!A332:M2674,8,FALSE)</f>
        <v>tier - 2</v>
      </c>
      <c r="P2332" s="35" t="str">
        <f>VLOOKUP(A136,'Hospitalisation Details'!A134:M2476,9,FALSE)</f>
        <v>R1011</v>
      </c>
      <c r="Q2332" s="35">
        <f ca="1">VLOOKUP(A2332,'Hospitalisation Details'!A1331:M3673,13,FALSE)</f>
        <v>31</v>
      </c>
      <c r="R2332" s="32"/>
    </row>
    <row r="2333" spans="1:18" ht="15.75" x14ac:dyDescent="0.25">
      <c r="A2333" s="43" t="s">
        <v>13</v>
      </c>
      <c r="B2333" s="35" t="str">
        <f>VLOOKUP(A2333,'Customer Names'!A2330:D4665,3,FALSE)</f>
        <v>Kohls</v>
      </c>
      <c r="C2333" s="35">
        <f>VLOOKUP(A2333,'Medical Examinations'!A2331:M4673,2,FALSE)</f>
        <v>22.24</v>
      </c>
      <c r="D2333" s="35">
        <f>VLOOKUP(A2333,'Medical Examinations'!A2331:M4673,3,FALSE)</f>
        <v>4.29</v>
      </c>
      <c r="E2333" s="35" t="str">
        <f>VLOOKUP(A2333,'Medical Examinations'!A2331:M4673,4,FALSE)</f>
        <v>yes</v>
      </c>
      <c r="F2333" s="35" t="str">
        <f>VLOOKUP(A2333,'Medical Examinations'!A2331:M4673,5,FALSE)</f>
        <v>No</v>
      </c>
      <c r="G2333" s="35" t="str">
        <f>VLOOKUP(A2333,'Medical Examinations'!A2331:M4673,6,FALSE)</f>
        <v>No</v>
      </c>
      <c r="H2333" s="35">
        <f>VLOOKUP(A2333,'Medical Examinations'!$A$2:$M$2344,7,FALSE)</f>
        <v>0</v>
      </c>
      <c r="I2333" s="35" t="str">
        <f>VLOOKUP(A2333,'Medical Examinations'!A2331:M4673,8,FALSE)</f>
        <v>No</v>
      </c>
      <c r="J2333" s="35" t="str">
        <f>VLOOKUP(A2333,'Medical Examinations'!A2331:M4673,9,FALSE)</f>
        <v>NORMAL WEIGHT</v>
      </c>
      <c r="K2333" s="35" t="str">
        <f>VLOOKUP(A2333,'Medical Examinations'!A2331:M4673,10,FALSE)</f>
        <v>NORMAL</v>
      </c>
      <c r="L2333" s="47">
        <f>VLOOKUP(A2333,'Hospitalisation Details'!A1332:M3674,12,FALSE)</f>
        <v>37215</v>
      </c>
      <c r="M2333" s="34">
        <f>VLOOKUP(A219,'Hospitalisation Details'!A217:M2559,6,FALSE)</f>
        <v>35517.19</v>
      </c>
      <c r="N2333" s="35" t="str">
        <f>VLOOKUP(A323,'Hospitalisation Details'!A321:M2663,7,FALSE)</f>
        <v>tier - 2</v>
      </c>
      <c r="O2333" s="35" t="str">
        <f>VLOOKUP(A335,'Hospitalisation Details'!A333:M2675,8,FALSE)</f>
        <v>tier - 3</v>
      </c>
      <c r="P2333" s="35" t="str">
        <f>VLOOKUP(A137,'Hospitalisation Details'!A135:M2477,9,FALSE)</f>
        <v>R1011</v>
      </c>
      <c r="Q2333" s="35">
        <f ca="1">VLOOKUP(A2333,'Hospitalisation Details'!A1332:M3674,13,FALSE)</f>
        <v>23</v>
      </c>
      <c r="R2333" s="32"/>
    </row>
    <row r="2334" spans="1:18" ht="15.75" x14ac:dyDescent="0.25">
      <c r="A2334" s="42" t="s">
        <v>12</v>
      </c>
      <c r="B2334" s="35" t="str">
        <f>VLOOKUP(A2334,'Customer Names'!A2331:D4666,3,FALSE)</f>
        <v>Brietzke</v>
      </c>
      <c r="C2334" s="35">
        <f>VLOOKUP(A2334,'Medical Examinations'!A2332:M4674,2,FALSE)</f>
        <v>22.34</v>
      </c>
      <c r="D2334" s="35">
        <f>VLOOKUP(A2334,'Medical Examinations'!A2332:M4674,3,FALSE)</f>
        <v>5.57</v>
      </c>
      <c r="E2334" s="35" t="str">
        <f>VLOOKUP(A2334,'Medical Examinations'!A2332:M4674,4,FALSE)</f>
        <v>No</v>
      </c>
      <c r="F2334" s="35" t="str">
        <f>VLOOKUP(A2334,'Medical Examinations'!A2332:M4674,5,FALSE)</f>
        <v>No</v>
      </c>
      <c r="G2334" s="35" t="str">
        <f>VLOOKUP(A2334,'Medical Examinations'!A2332:M4674,6,FALSE)</f>
        <v>No</v>
      </c>
      <c r="H2334" s="35">
        <f>VLOOKUP(A2334,'Medical Examinations'!$A$2:$M$2344,7,FALSE)</f>
        <v>1</v>
      </c>
      <c r="I2334" s="35" t="str">
        <f>VLOOKUP(A2334,'Medical Examinations'!A2332:M4674,8,FALSE)</f>
        <v>No</v>
      </c>
      <c r="J2334" s="35" t="str">
        <f>VLOOKUP(A2334,'Medical Examinations'!A2332:M4674,9,FALSE)</f>
        <v>NORMAL WEIGHT</v>
      </c>
      <c r="K2334" s="35" t="str">
        <f>VLOOKUP(A2334,'Medical Examinations'!A2332:M4674,10,FALSE)</f>
        <v>NORMAL</v>
      </c>
      <c r="L2334" s="47">
        <f>VLOOKUP(A2334,'Hospitalisation Details'!A1333:M3675,12,FALSE)</f>
        <v>36003</v>
      </c>
      <c r="M2334" s="34">
        <f>VLOOKUP(A220,'Hospitalisation Details'!A218:M2560,6,FALSE)</f>
        <v>35491.64</v>
      </c>
      <c r="N2334" s="35" t="str">
        <f>VLOOKUP(A324,'Hospitalisation Details'!A322:M2664,7,FALSE)</f>
        <v>tier - 2</v>
      </c>
      <c r="O2334" s="35" t="str">
        <f>VLOOKUP(A336,'Hospitalisation Details'!A334:M2676,8,FALSE)</f>
        <v>tier - 1</v>
      </c>
      <c r="P2334" s="35" t="str">
        <f>VLOOKUP(A138,'Hospitalisation Details'!A136:M2478,9,FALSE)</f>
        <v>R1011</v>
      </c>
      <c r="Q2334" s="35">
        <f ca="1">VLOOKUP(A2334,'Hospitalisation Details'!A1333:M3675,13,FALSE)</f>
        <v>26</v>
      </c>
      <c r="R2334" s="32"/>
    </row>
    <row r="2335" spans="1:18" ht="15.75" x14ac:dyDescent="0.25">
      <c r="A2335" s="43" t="s">
        <v>10</v>
      </c>
      <c r="B2335" s="35" t="str">
        <f>VLOOKUP(A2335,'Customer Names'!A2332:D4667,3,FALSE)</f>
        <v>Riveros Gonzalez</v>
      </c>
      <c r="C2335" s="35">
        <f>VLOOKUP(A2335,'Medical Examinations'!A2333:M4675,2,FALSE)</f>
        <v>17.7</v>
      </c>
      <c r="D2335" s="35">
        <f>VLOOKUP(A2335,'Medical Examinations'!A2333:M4675,3,FALSE)</f>
        <v>6.28</v>
      </c>
      <c r="E2335" s="35" t="str">
        <f>VLOOKUP(A2335,'Medical Examinations'!A2333:M4675,4,FALSE)</f>
        <v>No</v>
      </c>
      <c r="F2335" s="35" t="str">
        <f>VLOOKUP(A2335,'Medical Examinations'!A2333:M4675,5,FALSE)</f>
        <v>No</v>
      </c>
      <c r="G2335" s="35" t="str">
        <f>VLOOKUP(A2335,'Medical Examinations'!A2333:M4675,6,FALSE)</f>
        <v>No</v>
      </c>
      <c r="H2335" s="35">
        <f>VLOOKUP(A2335,'Medical Examinations'!$A$2:$M$2344,7,FALSE)</f>
        <v>1</v>
      </c>
      <c r="I2335" s="35" t="str">
        <f>VLOOKUP(A2335,'Medical Examinations'!A2333:M4675,8,FALSE)</f>
        <v>No</v>
      </c>
      <c r="J2335" s="35" t="str">
        <f>VLOOKUP(A2335,'Medical Examinations'!A2333:M4675,9,FALSE)</f>
        <v>UNDERWEIGHT</v>
      </c>
      <c r="K2335" s="35" t="str">
        <f>VLOOKUP(A2335,'Medical Examinations'!A2333:M4675,10,FALSE)</f>
        <v>PREDIABETES</v>
      </c>
      <c r="L2335" s="47">
        <f>VLOOKUP(A2335,'Hospitalisation Details'!A1334:M3676,12,FALSE)</f>
        <v>33860</v>
      </c>
      <c r="M2335" s="34">
        <f>VLOOKUP(A221,'Hospitalisation Details'!A219:M2561,6,FALSE)</f>
        <v>35345.730000000003</v>
      </c>
      <c r="N2335" s="35" t="str">
        <f>VLOOKUP(A325,'Hospitalisation Details'!A323:M2665,7,FALSE)</f>
        <v>tier - 1</v>
      </c>
      <c r="O2335" s="35" t="str">
        <f>VLOOKUP(A337,'Hospitalisation Details'!A335:M2677,8,FALSE)</f>
        <v>tier - 1</v>
      </c>
      <c r="P2335" s="35" t="str">
        <f>VLOOKUP(A139,'Hospitalisation Details'!A137:M2479,9,FALSE)</f>
        <v>R1011</v>
      </c>
      <c r="Q2335" s="35">
        <f ca="1">VLOOKUP(A2335,'Hospitalisation Details'!A1334:M3676,13,FALSE)</f>
        <v>32</v>
      </c>
      <c r="R2335" s="32"/>
    </row>
    <row r="2336" spans="1:18" ht="15.75" x14ac:dyDescent="0.25">
      <c r="A2336" s="42" t="s">
        <v>8</v>
      </c>
      <c r="B2336" s="35" t="str">
        <f>VLOOKUP(A2336,'Customer Names'!A2333:D4668,3,FALSE)</f>
        <v>Albano</v>
      </c>
      <c r="C2336" s="35">
        <f>VLOOKUP(A2336,'Medical Examinations'!A2334:M4676,2,FALSE)</f>
        <v>16.47</v>
      </c>
      <c r="D2336" s="35">
        <f>VLOOKUP(A2336,'Medical Examinations'!A2334:M4676,3,FALSE)</f>
        <v>6.35</v>
      </c>
      <c r="E2336" s="35" t="str">
        <f>VLOOKUP(A2336,'Medical Examinations'!A2334:M4676,4,FALSE)</f>
        <v>No</v>
      </c>
      <c r="F2336" s="35" t="str">
        <f>VLOOKUP(A2336,'Medical Examinations'!A2334:M4676,5,FALSE)</f>
        <v>No</v>
      </c>
      <c r="G2336" s="35" t="str">
        <f>VLOOKUP(A2336,'Medical Examinations'!A2334:M4676,6,FALSE)</f>
        <v>Yes</v>
      </c>
      <c r="H2336" s="35">
        <f>VLOOKUP(A2336,'Medical Examinations'!$A$2:$M$2344,7,FALSE)</f>
        <v>1</v>
      </c>
      <c r="I2336" s="35" t="str">
        <f>VLOOKUP(A2336,'Medical Examinations'!A2334:M4676,8,FALSE)</f>
        <v>No</v>
      </c>
      <c r="J2336" s="35" t="str">
        <f>VLOOKUP(A2336,'Medical Examinations'!A2334:M4676,9,FALSE)</f>
        <v>UNDERWEIGHT</v>
      </c>
      <c r="K2336" s="35" t="str">
        <f>VLOOKUP(A2336,'Medical Examinations'!A2334:M4676,10,FALSE)</f>
        <v>PREDIABETES</v>
      </c>
      <c r="L2336" s="47">
        <f>VLOOKUP(A2336,'Hospitalisation Details'!A1335:M3677,12,FALSE)</f>
        <v>34150</v>
      </c>
      <c r="M2336" s="34">
        <f>VLOOKUP(A222,'Hospitalisation Details'!A220:M2562,6,FALSE)</f>
        <v>35315.96</v>
      </c>
      <c r="N2336" s="35" t="str">
        <f>VLOOKUP(A326,'Hospitalisation Details'!A324:M2666,7,FALSE)</f>
        <v>tier - 2</v>
      </c>
      <c r="O2336" s="35" t="str">
        <f>VLOOKUP(A338,'Hospitalisation Details'!A336:M2678,8,FALSE)</f>
        <v>tier - 2</v>
      </c>
      <c r="P2336" s="35" t="str">
        <f>VLOOKUP(A140,'Hospitalisation Details'!A138:M2480,9,FALSE)</f>
        <v>R1013</v>
      </c>
      <c r="Q2336" s="35">
        <f ca="1">VLOOKUP(A2336,'Hospitalisation Details'!A1335:M3677,13,FALSE)</f>
        <v>31</v>
      </c>
      <c r="R2336" s="32"/>
    </row>
    <row r="2337" spans="1:18" ht="15.75" x14ac:dyDescent="0.25">
      <c r="A2337" s="43" t="s">
        <v>5</v>
      </c>
      <c r="B2337" s="35" t="str">
        <f>VLOOKUP(A2337,'Customer Names'!A2334:D4669,3,FALSE)</f>
        <v>Rosendahl</v>
      </c>
      <c r="C2337" s="35">
        <f>VLOOKUP(A2337,'Medical Examinations'!A2335:M4677,2,FALSE)</f>
        <v>17.600000000000001</v>
      </c>
      <c r="D2337" s="35">
        <f>VLOOKUP(A2337,'Medical Examinations'!A2335:M4677,3,FALSE)</f>
        <v>4.3899999999999997</v>
      </c>
      <c r="E2337" s="35" t="str">
        <f>VLOOKUP(A2337,'Medical Examinations'!A2335:M4677,4,FALSE)</f>
        <v>No</v>
      </c>
      <c r="F2337" s="35" t="str">
        <f>VLOOKUP(A2337,'Medical Examinations'!A2335:M4677,5,FALSE)</f>
        <v>No</v>
      </c>
      <c r="G2337" s="35" t="str">
        <f>VLOOKUP(A2337,'Medical Examinations'!A2335:M4677,6,FALSE)</f>
        <v>No</v>
      </c>
      <c r="H2337" s="35">
        <f>VLOOKUP(A2337,'Medical Examinations'!$A$2:$M$2344,7,FALSE)</f>
        <v>1</v>
      </c>
      <c r="I2337" s="35" t="str">
        <f>VLOOKUP(A2337,'Medical Examinations'!A2335:M4677,8,FALSE)</f>
        <v>No</v>
      </c>
      <c r="J2337" s="35" t="str">
        <f>VLOOKUP(A2337,'Medical Examinations'!A2335:M4677,9,FALSE)</f>
        <v>UNDERWEIGHT</v>
      </c>
      <c r="K2337" s="35" t="str">
        <f>VLOOKUP(A2337,'Medical Examinations'!A2335:M4677,10,FALSE)</f>
        <v>NORMAL</v>
      </c>
      <c r="L2337" s="47">
        <f>VLOOKUP(A2337,'Hospitalisation Details'!A1336:M3678,12,FALSE)</f>
        <v>33938</v>
      </c>
      <c r="M2337" s="34">
        <f>VLOOKUP(A223,'Hospitalisation Details'!A221:M2563,6,FALSE)</f>
        <v>35302.089999999997</v>
      </c>
      <c r="N2337" s="35" t="str">
        <f>VLOOKUP(A327,'Hospitalisation Details'!A325:M2667,7,FALSE)</f>
        <v>tier - 1</v>
      </c>
      <c r="O2337" s="35" t="str">
        <f>VLOOKUP(A339,'Hospitalisation Details'!A337:M2679,8,FALSE)</f>
        <v>tier - 1</v>
      </c>
      <c r="P2337" s="35" t="str">
        <f>VLOOKUP(A141,'Hospitalisation Details'!A139:M2481,9,FALSE)</f>
        <v>R1012</v>
      </c>
      <c r="Q2337" s="35">
        <f ca="1">VLOOKUP(A2337,'Hospitalisation Details'!A1336:M3678,13,FALSE)</f>
        <v>32</v>
      </c>
      <c r="R2337" s="32"/>
    </row>
    <row r="2338" spans="1:18" ht="15.75" x14ac:dyDescent="0.25">
      <c r="A2338" s="42" t="s">
        <v>0</v>
      </c>
      <c r="B2338" s="35" t="str">
        <f>VLOOKUP(A2338,'Customer Names'!A2335:D4670,3,FALSE)</f>
        <v>German</v>
      </c>
      <c r="C2338" s="35">
        <f>VLOOKUP(A2338,'Medical Examinations'!A2336:M4678,2,FALSE)</f>
        <v>17.579999999999998</v>
      </c>
      <c r="D2338" s="35">
        <f>VLOOKUP(A2338,'Medical Examinations'!A2336:M4678,3,FALSE)</f>
        <v>4.51</v>
      </c>
      <c r="E2338" s="35" t="str">
        <f>VLOOKUP(A2338,'Medical Examinations'!A2336:M4678,4,FALSE)</f>
        <v>No</v>
      </c>
      <c r="F2338" s="35" t="str">
        <f>VLOOKUP(A2338,'Medical Examinations'!A2336:M4678,5,FALSE)</f>
        <v>No</v>
      </c>
      <c r="G2338" s="52" t="str">
        <f>VLOOKUP(A2338,'Medical Examinations'!A2336:M4678,6,FALSE)</f>
        <v>No</v>
      </c>
      <c r="H2338" s="52">
        <f>VLOOKUP(A2338,'Medical Examinations'!$A$2:$M$2344,7,FALSE)</f>
        <v>1</v>
      </c>
      <c r="I2338" s="52" t="str">
        <f>VLOOKUP(A2338,'Medical Examinations'!A2336:M4678,8,FALSE)</f>
        <v>No</v>
      </c>
      <c r="J2338" s="52" t="str">
        <f>VLOOKUP(A2338,'Medical Examinations'!A2336:M4678,9,FALSE)</f>
        <v>UNDERWEIGHT</v>
      </c>
      <c r="K2338" s="35" t="str">
        <f>VLOOKUP(A2338,'Medical Examinations'!A2336:M4678,10,FALSE)</f>
        <v>NORMAL</v>
      </c>
      <c r="L2338" s="47">
        <f>VLOOKUP(A2338,'Hospitalisation Details'!A1337:M3679,12,FALSE)</f>
        <v>33794</v>
      </c>
      <c r="M2338" s="34">
        <f>VLOOKUP(A224,'Hospitalisation Details'!A222:M2564,6,FALSE)</f>
        <v>35160.129999999997</v>
      </c>
      <c r="N2338" s="35" t="str">
        <f>VLOOKUP(A328,'Hospitalisation Details'!A326:M2668,7,FALSE)</f>
        <v>tier - 1</v>
      </c>
      <c r="O2338" s="35" t="str">
        <f>VLOOKUP(A340,'Hospitalisation Details'!A338:M2680,8,FALSE)</f>
        <v>tier - 1</v>
      </c>
      <c r="P2338" s="35" t="str">
        <f>VLOOKUP(A142,'Hospitalisation Details'!A140:M2482,9,FALSE)</f>
        <v>R1012</v>
      </c>
      <c r="Q2338" s="35">
        <f ca="1">VLOOKUP(A2338,'Hospitalisation Details'!A1337:M3679,13,FALSE)</f>
        <v>32</v>
      </c>
      <c r="R2338" s="32"/>
    </row>
    <row r="2339" spans="1:18" x14ac:dyDescent="0.25">
      <c r="A2339" s="34"/>
      <c r="B2339" s="35"/>
      <c r="C2339" s="35"/>
      <c r="D2339" s="35"/>
      <c r="E2339" s="52"/>
      <c r="F2339" s="54"/>
      <c r="K2339" s="50"/>
      <c r="L2339" s="47"/>
      <c r="M2339" s="35"/>
      <c r="N2339" s="35"/>
      <c r="O2339" s="35"/>
      <c r="P2339" s="35"/>
      <c r="Q2339" s="35"/>
      <c r="R2339" s="32"/>
    </row>
    <row r="2340" spans="1:18" x14ac:dyDescent="0.25">
      <c r="A2340" s="27" t="s">
        <v>6060</v>
      </c>
      <c r="B2340" s="51" t="s">
        <v>6059</v>
      </c>
      <c r="C2340"/>
      <c r="D2340"/>
      <c r="K2340" s="50"/>
      <c r="L2340" s="47"/>
      <c r="M2340" s="35"/>
      <c r="N2340" s="35"/>
      <c r="O2340" s="35"/>
      <c r="P2340" s="35"/>
      <c r="Q2340" s="35"/>
      <c r="R2340" s="32"/>
    </row>
    <row r="2341" spans="1:18" x14ac:dyDescent="0.25">
      <c r="A2341" s="27" t="s">
        <v>6061</v>
      </c>
      <c r="B2341" s="5" t="s">
        <v>2370</v>
      </c>
      <c r="C2341" s="5" t="s">
        <v>2372</v>
      </c>
      <c r="D2341" s="5" t="s">
        <v>6030</v>
      </c>
      <c r="K2341" s="50"/>
      <c r="L2341" s="47"/>
      <c r="M2341" s="35"/>
      <c r="N2341" s="35"/>
      <c r="O2341" s="35"/>
      <c r="P2341" s="35"/>
      <c r="Q2341" s="35"/>
      <c r="R2341" s="32"/>
    </row>
    <row r="2342" spans="1:18" x14ac:dyDescent="0.25">
      <c r="A2342" s="28" t="s">
        <v>2370</v>
      </c>
      <c r="B2342">
        <v>1540</v>
      </c>
      <c r="C2342">
        <v>307</v>
      </c>
      <c r="D2342">
        <v>1847</v>
      </c>
      <c r="K2342" s="50"/>
      <c r="L2342" s="47"/>
      <c r="M2342" s="35"/>
      <c r="N2342" s="35"/>
      <c r="O2342" s="35"/>
      <c r="P2342" s="35"/>
      <c r="Q2342" s="35"/>
      <c r="R2342" s="32"/>
    </row>
    <row r="2343" spans="1:18" x14ac:dyDescent="0.25">
      <c r="A2343" s="28" t="s">
        <v>2371</v>
      </c>
      <c r="B2343">
        <v>403</v>
      </c>
      <c r="C2343">
        <v>84</v>
      </c>
      <c r="D2343">
        <v>487</v>
      </c>
      <c r="K2343" s="50"/>
      <c r="L2343" s="47"/>
      <c r="M2343" s="50"/>
      <c r="N2343" s="35"/>
      <c r="O2343" s="35"/>
      <c r="P2343" s="35"/>
      <c r="Q2343" s="35"/>
      <c r="R2343" s="32"/>
    </row>
    <row r="2344" spans="1:18" x14ac:dyDescent="0.25">
      <c r="A2344" s="28" t="s">
        <v>6030</v>
      </c>
      <c r="B2344">
        <v>1943</v>
      </c>
      <c r="C2344">
        <v>391</v>
      </c>
      <c r="D2344">
        <v>2334</v>
      </c>
      <c r="K2344" s="50"/>
      <c r="L2344" s="47"/>
      <c r="O2344" s="35"/>
    </row>
    <row r="2345" spans="1:18" x14ac:dyDescent="0.25">
      <c r="A2345"/>
      <c r="B2345"/>
      <c r="C2345"/>
      <c r="D2345"/>
      <c r="K2345" s="50"/>
      <c r="L2345" s="47"/>
    </row>
    <row r="2346" spans="1:18" x14ac:dyDescent="0.25">
      <c r="A2346"/>
      <c r="B2346"/>
      <c r="C2346"/>
      <c r="D2346"/>
      <c r="K2346" s="50"/>
      <c r="L2346" s="47"/>
    </row>
    <row r="2347" spans="1:18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</row>
    <row r="2348" spans="1:18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</row>
    <row r="2349" spans="1:18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</row>
    <row r="2350" spans="1:18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</row>
    <row r="2351" spans="1:18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</row>
    <row r="2352" spans="1:18" x14ac:dyDescent="0.25">
      <c r="A2352"/>
      <c r="B2352"/>
      <c r="C2352"/>
      <c r="D2352"/>
      <c r="K2352" s="50"/>
      <c r="L2352" s="47"/>
    </row>
    <row r="2353" spans="1:12" x14ac:dyDescent="0.25">
      <c r="A2353"/>
      <c r="B2353"/>
      <c r="C2353"/>
      <c r="D2353"/>
      <c r="K2353" s="50"/>
      <c r="L2353" s="47"/>
    </row>
    <row r="2354" spans="1:12" x14ac:dyDescent="0.25">
      <c r="A2354"/>
      <c r="B2354"/>
      <c r="C2354"/>
      <c r="D2354"/>
      <c r="K2354" s="50"/>
      <c r="L2354" s="47"/>
    </row>
    <row r="2355" spans="1:12" x14ac:dyDescent="0.25">
      <c r="A2355"/>
      <c r="B2355"/>
      <c r="C2355"/>
      <c r="D2355"/>
      <c r="K2355" s="50"/>
      <c r="L2355" s="47"/>
    </row>
    <row r="2356" spans="1:12" x14ac:dyDescent="0.25">
      <c r="A2356"/>
      <c r="B2356"/>
      <c r="C2356"/>
      <c r="D2356"/>
      <c r="K2356" s="50"/>
      <c r="L2356" s="47"/>
    </row>
    <row r="2357" spans="1:12" x14ac:dyDescent="0.25">
      <c r="A2357"/>
      <c r="B2357"/>
      <c r="C2357"/>
      <c r="D2357"/>
      <c r="K2357" s="50"/>
      <c r="L2357" s="47"/>
    </row>
    <row r="2358" spans="1:12" x14ac:dyDescent="0.25">
      <c r="A2358" s="61" t="s">
        <v>6064</v>
      </c>
      <c r="B2358" s="61" t="s">
        <v>6062</v>
      </c>
      <c r="C2358" s="60" t="s">
        <v>6063</v>
      </c>
      <c r="D2358"/>
      <c r="K2358" s="50"/>
      <c r="L2358" s="47"/>
    </row>
    <row r="2359" spans="1:12" x14ac:dyDescent="0.25">
      <c r="A2359" s="58" t="s">
        <v>2370</v>
      </c>
      <c r="B2359" s="59">
        <v>1417</v>
      </c>
      <c r="C2359" s="59">
        <v>6.6704427202190848</v>
      </c>
      <c r="D2359"/>
      <c r="K2359" s="50"/>
      <c r="L2359" s="47"/>
    </row>
    <row r="2360" spans="1:12" x14ac:dyDescent="0.25">
      <c r="A2360" s="58" t="s">
        <v>2371</v>
      </c>
      <c r="B2360" s="59">
        <v>162</v>
      </c>
      <c r="C2360" s="59">
        <v>5.1876388888888894</v>
      </c>
      <c r="D2360"/>
      <c r="K2360" s="50"/>
      <c r="L2360" s="47"/>
    </row>
    <row r="2361" spans="1:12" x14ac:dyDescent="0.25">
      <c r="A2361" s="58" t="s">
        <v>6030</v>
      </c>
      <c r="B2361" s="59">
        <v>1579</v>
      </c>
      <c r="C2361" s="59">
        <v>6.578997858672385</v>
      </c>
      <c r="D2361"/>
      <c r="K2361" s="50"/>
      <c r="L2361" s="47"/>
    </row>
    <row r="2362" spans="1:12" x14ac:dyDescent="0.25">
      <c r="A2362"/>
      <c r="B2362"/>
      <c r="C2362"/>
      <c r="D2362"/>
      <c r="K2362" s="50"/>
      <c r="L2362" s="47"/>
    </row>
    <row r="2363" spans="1:12" x14ac:dyDescent="0.25">
      <c r="A2363"/>
      <c r="B2363"/>
      <c r="C2363"/>
      <c r="D2363"/>
      <c r="K2363" s="50"/>
      <c r="L2363" s="47"/>
    </row>
    <row r="2364" spans="1:12" x14ac:dyDescent="0.25">
      <c r="A2364"/>
      <c r="B2364"/>
      <c r="C2364"/>
      <c r="D2364"/>
      <c r="H2364" s="55"/>
      <c r="I2364" s="53"/>
      <c r="J2364" s="53"/>
      <c r="K2364" s="35"/>
      <c r="L2364" s="47"/>
    </row>
    <row r="2365" spans="1:12" x14ac:dyDescent="0.25">
      <c r="A2365"/>
      <c r="B2365"/>
      <c r="C2365"/>
      <c r="D2365"/>
      <c r="H2365" s="50"/>
      <c r="I2365" s="35"/>
      <c r="J2365" s="35"/>
      <c r="K2365" s="35"/>
      <c r="L2365" s="47"/>
    </row>
    <row r="2366" spans="1:12" x14ac:dyDescent="0.25">
      <c r="A2366"/>
      <c r="B2366"/>
      <c r="C2366"/>
      <c r="D2366"/>
      <c r="H2366" s="50"/>
      <c r="I2366" s="35"/>
      <c r="J2366" s="35"/>
      <c r="K2366" s="35"/>
      <c r="L2366" s="47"/>
    </row>
    <row r="2367" spans="1:12" x14ac:dyDescent="0.25">
      <c r="A2367"/>
      <c r="B2367"/>
      <c r="C2367"/>
      <c r="D2367"/>
      <c r="H2367" s="50"/>
      <c r="I2367" s="35"/>
      <c r="J2367" s="35"/>
      <c r="K2367" s="35"/>
      <c r="L2367" s="47"/>
    </row>
    <row r="2368" spans="1:12" x14ac:dyDescent="0.25">
      <c r="A2368"/>
      <c r="B2368"/>
      <c r="C2368"/>
      <c r="D2368"/>
      <c r="H2368" s="50"/>
      <c r="I2368" s="35"/>
      <c r="J2368" s="35"/>
      <c r="K2368" s="35"/>
      <c r="L2368" s="47"/>
    </row>
    <row r="2369" spans="1:12" x14ac:dyDescent="0.25">
      <c r="A2369"/>
      <c r="B2369"/>
      <c r="C2369"/>
      <c r="D2369"/>
      <c r="E2369" s="53"/>
      <c r="F2369" s="53"/>
      <c r="G2369" s="53"/>
      <c r="H2369" s="35"/>
      <c r="I2369" s="35"/>
      <c r="J2369" s="35"/>
      <c r="K2369" s="35"/>
      <c r="L2369" s="47"/>
    </row>
    <row r="2370" spans="1:12" x14ac:dyDescent="0.25">
      <c r="A2370"/>
      <c r="B2370"/>
      <c r="C2370"/>
      <c r="D2370"/>
      <c r="E2370" s="35"/>
      <c r="F2370" s="35"/>
      <c r="G2370" s="35"/>
      <c r="H2370" s="35"/>
      <c r="I2370" s="35"/>
      <c r="J2370" s="35"/>
      <c r="K2370" s="35"/>
      <c r="L2370" s="47"/>
    </row>
    <row r="2371" spans="1:12" x14ac:dyDescent="0.25">
      <c r="A2371"/>
      <c r="B2371"/>
      <c r="C2371"/>
      <c r="D2371"/>
      <c r="E2371" s="35"/>
      <c r="F2371" s="35"/>
      <c r="G2371" s="35"/>
      <c r="H2371" s="35"/>
      <c r="I2371" s="35"/>
      <c r="J2371" s="35"/>
      <c r="K2371" s="35"/>
      <c r="L2371" s="47"/>
    </row>
    <row r="2372" spans="1:12" x14ac:dyDescent="0.25">
      <c r="A2372"/>
      <c r="B2372"/>
      <c r="C2372"/>
      <c r="D2372"/>
      <c r="E2372" s="35"/>
      <c r="F2372" s="35"/>
      <c r="G2372" s="35"/>
      <c r="H2372" s="35"/>
      <c r="I2372" s="35"/>
      <c r="J2372" s="35"/>
      <c r="K2372" s="35"/>
      <c r="L2372" s="47"/>
    </row>
    <row r="2373" spans="1:12" x14ac:dyDescent="0.25">
      <c r="A2373"/>
      <c r="B2373"/>
      <c r="C2373"/>
      <c r="D2373"/>
      <c r="E2373" s="35"/>
      <c r="F2373" s="35"/>
      <c r="G2373" s="35"/>
      <c r="H2373" s="35"/>
      <c r="I2373" s="35"/>
      <c r="J2373" s="35"/>
      <c r="K2373" s="35"/>
      <c r="L2373" s="47"/>
    </row>
    <row r="2374" spans="1:12" x14ac:dyDescent="0.25">
      <c r="A2374"/>
      <c r="B2374"/>
      <c r="C2374"/>
      <c r="D2374"/>
      <c r="E2374" s="35"/>
      <c r="F2374" s="35"/>
      <c r="G2374" s="35"/>
      <c r="H2374" s="35"/>
      <c r="I2374" s="35"/>
      <c r="J2374" s="35"/>
      <c r="K2374" s="35"/>
      <c r="L2374" s="47"/>
    </row>
    <row r="2375" spans="1:12" x14ac:dyDescent="0.25">
      <c r="A2375"/>
      <c r="B2375"/>
      <c r="C2375"/>
      <c r="D2375"/>
      <c r="E2375" s="35"/>
      <c r="F2375" s="35"/>
      <c r="G2375" s="35"/>
      <c r="H2375" s="35"/>
      <c r="I2375" s="35"/>
      <c r="J2375" s="35"/>
      <c r="K2375" s="35"/>
      <c r="L2375" s="47"/>
    </row>
    <row r="2376" spans="1:12" x14ac:dyDescent="0.25">
      <c r="A2376"/>
      <c r="B2376"/>
      <c r="C2376"/>
      <c r="D2376"/>
      <c r="E2376" s="35"/>
      <c r="F2376" s="35"/>
      <c r="G2376" s="35"/>
      <c r="H2376" s="35"/>
      <c r="I2376" s="35"/>
      <c r="J2376" s="35"/>
      <c r="K2376" s="35"/>
      <c r="L2376" s="47"/>
    </row>
    <row r="2377" spans="1:12" x14ac:dyDescent="0.25">
      <c r="A2377"/>
      <c r="B2377"/>
      <c r="C2377"/>
      <c r="D2377"/>
      <c r="E2377" s="35"/>
      <c r="F2377" s="35"/>
      <c r="G2377" s="35"/>
      <c r="H2377" s="35"/>
      <c r="I2377" s="35"/>
      <c r="J2377" s="35"/>
      <c r="K2377" s="35"/>
      <c r="L2377" s="47"/>
    </row>
    <row r="2378" spans="1:12" x14ac:dyDescent="0.25">
      <c r="A2378"/>
      <c r="B2378"/>
      <c r="C2378"/>
      <c r="D2378"/>
      <c r="E2378" s="35"/>
      <c r="F2378" s="35"/>
      <c r="G2378" s="35"/>
      <c r="H2378" s="35"/>
      <c r="I2378" s="35"/>
      <c r="J2378" s="35"/>
      <c r="K2378" s="35"/>
      <c r="L2378" s="47"/>
    </row>
    <row r="2379" spans="1:12" x14ac:dyDescent="0.25">
      <c r="A2379"/>
      <c r="B2379"/>
      <c r="C2379"/>
      <c r="D2379"/>
      <c r="E2379" s="35"/>
      <c r="F2379" s="35"/>
      <c r="G2379" s="35"/>
      <c r="H2379" s="35"/>
      <c r="I2379" s="35"/>
      <c r="J2379" s="35"/>
      <c r="K2379" s="35"/>
      <c r="L2379" s="47"/>
    </row>
    <row r="2380" spans="1:12" x14ac:dyDescent="0.25">
      <c r="A2380"/>
      <c r="B2380"/>
      <c r="C2380"/>
      <c r="D2380"/>
      <c r="E2380" s="35"/>
      <c r="F2380" s="35"/>
      <c r="G2380" s="35"/>
      <c r="H2380" s="35"/>
      <c r="I2380" s="35"/>
      <c r="J2380" s="35"/>
      <c r="K2380" s="35"/>
      <c r="L2380" s="47"/>
    </row>
    <row r="2381" spans="1:12" x14ac:dyDescent="0.25">
      <c r="A2381"/>
      <c r="B2381"/>
      <c r="C2381"/>
      <c r="D2381"/>
      <c r="E2381" s="35"/>
      <c r="F2381" s="35"/>
      <c r="G2381" s="35"/>
      <c r="H2381" s="35"/>
      <c r="I2381" s="35"/>
      <c r="J2381" s="35"/>
      <c r="K2381" s="35"/>
      <c r="L2381" s="47"/>
    </row>
    <row r="2382" spans="1:12" x14ac:dyDescent="0.25">
      <c r="A2382"/>
      <c r="B2382"/>
      <c r="C2382"/>
      <c r="D2382"/>
      <c r="E2382" s="35"/>
      <c r="F2382" s="35"/>
      <c r="G2382" s="35"/>
      <c r="H2382" s="35"/>
      <c r="I2382" s="35"/>
      <c r="J2382" s="35"/>
      <c r="K2382" s="35"/>
      <c r="L2382" s="47"/>
    </row>
    <row r="2383" spans="1:12" x14ac:dyDescent="0.25">
      <c r="A2383"/>
      <c r="B2383"/>
      <c r="C2383"/>
      <c r="D2383"/>
      <c r="E2383" s="35"/>
      <c r="F2383" s="35"/>
      <c r="G2383" s="35"/>
      <c r="H2383" s="35"/>
      <c r="I2383" s="35"/>
      <c r="J2383" s="35"/>
      <c r="K2383" s="35"/>
      <c r="L2383" s="47"/>
    </row>
    <row r="2384" spans="1:12" x14ac:dyDescent="0.25">
      <c r="A2384"/>
      <c r="B2384"/>
      <c r="C2384"/>
      <c r="D2384"/>
      <c r="E2384" s="35"/>
      <c r="F2384" s="35"/>
      <c r="G2384" s="35"/>
      <c r="H2384" s="35"/>
      <c r="I2384" s="35"/>
      <c r="J2384" s="35"/>
      <c r="K2384" s="35"/>
      <c r="L2384" s="47"/>
    </row>
    <row r="2385" spans="1:12" x14ac:dyDescent="0.25">
      <c r="A2385"/>
      <c r="B2385"/>
      <c r="C2385"/>
      <c r="D2385"/>
      <c r="E2385" s="35"/>
      <c r="F2385" s="35"/>
      <c r="G2385" s="35"/>
      <c r="H2385" s="35"/>
      <c r="I2385" s="35"/>
      <c r="J2385" s="35"/>
      <c r="K2385" s="35"/>
      <c r="L2385" s="47"/>
    </row>
    <row r="2386" spans="1:12" x14ac:dyDescent="0.25">
      <c r="A2386"/>
      <c r="B2386"/>
      <c r="C2386"/>
      <c r="D2386"/>
      <c r="E2386" s="35"/>
      <c r="F2386" s="35"/>
      <c r="G2386" s="35"/>
      <c r="H2386" s="35"/>
      <c r="I2386" s="35"/>
      <c r="J2386" s="35"/>
      <c r="K2386" s="35"/>
      <c r="L2386" s="47"/>
    </row>
    <row r="2387" spans="1:12" x14ac:dyDescent="0.25">
      <c r="A2387"/>
      <c r="B2387"/>
      <c r="C2387"/>
      <c r="D2387"/>
      <c r="E2387" s="35"/>
      <c r="F2387" s="35"/>
      <c r="G2387" s="35"/>
      <c r="H2387" s="35"/>
      <c r="I2387" s="35"/>
      <c r="J2387" s="35"/>
      <c r="K2387" s="35"/>
      <c r="L2387" s="47"/>
    </row>
    <row r="2388" spans="1:12" x14ac:dyDescent="0.25">
      <c r="A2388"/>
      <c r="B2388"/>
      <c r="C2388"/>
      <c r="D2388"/>
      <c r="E2388" s="35"/>
      <c r="F2388" s="35"/>
      <c r="G2388" s="35"/>
      <c r="H2388" s="35"/>
      <c r="I2388" s="35"/>
      <c r="J2388" s="35"/>
      <c r="K2388" s="35"/>
      <c r="L2388" s="47"/>
    </row>
    <row r="2389" spans="1:12" x14ac:dyDescent="0.25">
      <c r="A2389"/>
      <c r="B2389"/>
      <c r="C2389"/>
      <c r="D2389"/>
      <c r="E2389" s="35"/>
      <c r="F2389" s="35"/>
      <c r="G2389" s="35"/>
      <c r="H2389" s="35"/>
      <c r="I2389" s="35"/>
      <c r="J2389" s="35"/>
      <c r="K2389" s="35"/>
      <c r="L2389" s="47"/>
    </row>
    <row r="2390" spans="1:12" x14ac:dyDescent="0.25">
      <c r="A2390"/>
      <c r="B2390"/>
      <c r="C2390"/>
      <c r="D2390"/>
      <c r="E2390" s="35"/>
      <c r="F2390" s="35"/>
      <c r="G2390" s="35"/>
      <c r="H2390" s="35"/>
      <c r="I2390" s="35"/>
      <c r="J2390" s="35"/>
      <c r="K2390" s="35"/>
      <c r="L2390" s="47"/>
    </row>
    <row r="2391" spans="1:12" x14ac:dyDescent="0.25">
      <c r="A2391"/>
      <c r="B2391"/>
      <c r="C2391"/>
      <c r="D2391"/>
      <c r="E2391" s="35"/>
      <c r="F2391" s="35"/>
      <c r="G2391" s="35"/>
      <c r="H2391" s="35"/>
      <c r="I2391" s="35"/>
      <c r="J2391" s="35"/>
      <c r="K2391" s="35"/>
      <c r="L2391" s="47"/>
    </row>
    <row r="2392" spans="1:12" x14ac:dyDescent="0.25">
      <c r="A2392"/>
      <c r="B2392"/>
      <c r="C2392"/>
      <c r="D2392"/>
      <c r="E2392" s="35"/>
      <c r="F2392" s="35"/>
      <c r="G2392" s="35"/>
      <c r="H2392" s="35"/>
      <c r="I2392" s="35"/>
      <c r="J2392" s="35"/>
      <c r="K2392" s="35"/>
      <c r="L2392" s="47"/>
    </row>
    <row r="2393" spans="1:12" x14ac:dyDescent="0.25">
      <c r="A2393"/>
      <c r="B2393"/>
      <c r="C2393"/>
      <c r="D2393"/>
      <c r="E2393" s="35"/>
      <c r="F2393" s="35"/>
      <c r="G2393" s="35"/>
      <c r="H2393" s="35"/>
      <c r="I2393" s="35"/>
      <c r="J2393" s="35"/>
      <c r="K2393" s="35"/>
      <c r="L2393" s="47"/>
    </row>
    <row r="2394" spans="1:12" x14ac:dyDescent="0.25">
      <c r="A2394"/>
      <c r="B2394"/>
      <c r="C2394"/>
      <c r="D2394"/>
      <c r="E2394" s="35"/>
      <c r="F2394" s="35"/>
      <c r="G2394" s="35"/>
      <c r="H2394" s="35"/>
      <c r="I2394" s="35"/>
      <c r="J2394" s="35"/>
      <c r="K2394" s="35"/>
      <c r="L2394" s="47"/>
    </row>
    <row r="2395" spans="1:12" x14ac:dyDescent="0.25">
      <c r="A2395"/>
      <c r="B2395"/>
      <c r="C2395"/>
      <c r="D2395"/>
      <c r="E2395" s="35"/>
      <c r="F2395" s="35"/>
      <c r="G2395" s="35"/>
      <c r="H2395" s="35"/>
      <c r="I2395" s="35"/>
      <c r="J2395" s="35"/>
      <c r="K2395" s="35"/>
      <c r="L2395" s="47"/>
    </row>
    <row r="2396" spans="1:12" x14ac:dyDescent="0.25">
      <c r="A2396"/>
      <c r="B2396"/>
      <c r="C2396"/>
      <c r="D2396"/>
      <c r="E2396" s="35"/>
      <c r="F2396" s="35"/>
      <c r="G2396" s="35"/>
      <c r="H2396" s="35"/>
      <c r="I2396" s="35"/>
      <c r="J2396" s="35"/>
      <c r="K2396" s="35"/>
      <c r="L2396" s="47"/>
    </row>
    <row r="2397" spans="1:12" x14ac:dyDescent="0.25">
      <c r="A2397"/>
      <c r="B2397"/>
      <c r="C2397"/>
      <c r="D2397"/>
      <c r="E2397" s="35"/>
      <c r="F2397" s="35"/>
      <c r="G2397" s="35"/>
      <c r="H2397" s="35"/>
      <c r="I2397" s="35"/>
      <c r="J2397" s="35"/>
      <c r="K2397" s="35"/>
      <c r="L2397" s="47"/>
    </row>
    <row r="2398" spans="1:12" x14ac:dyDescent="0.25">
      <c r="A2398"/>
      <c r="B2398"/>
      <c r="C2398"/>
      <c r="D2398"/>
      <c r="E2398" s="35"/>
      <c r="F2398" s="35"/>
      <c r="G2398" s="35"/>
      <c r="H2398" s="35"/>
      <c r="I2398" s="35"/>
      <c r="J2398" s="35"/>
      <c r="K2398" s="35"/>
      <c r="L2398" s="47"/>
    </row>
    <row r="2399" spans="1:12" x14ac:dyDescent="0.25">
      <c r="A2399"/>
      <c r="B2399"/>
      <c r="C2399"/>
      <c r="D2399"/>
      <c r="E2399" s="35"/>
      <c r="F2399" s="35"/>
      <c r="G2399" s="35"/>
      <c r="H2399" s="35"/>
      <c r="I2399" s="35"/>
      <c r="J2399" s="35"/>
      <c r="K2399" s="35"/>
      <c r="L2399" s="47"/>
    </row>
    <row r="2400" spans="1:12" x14ac:dyDescent="0.25">
      <c r="A2400"/>
      <c r="B2400"/>
      <c r="C2400"/>
      <c r="D2400"/>
      <c r="E2400" s="35"/>
      <c r="F2400" s="35"/>
      <c r="G2400" s="35"/>
      <c r="H2400" s="35"/>
      <c r="I2400" s="35"/>
      <c r="J2400" s="35"/>
      <c r="K2400" s="35"/>
      <c r="L2400" s="47"/>
    </row>
    <row r="2401" spans="1:12" x14ac:dyDescent="0.25">
      <c r="A2401"/>
      <c r="B2401"/>
      <c r="C2401"/>
      <c r="D2401"/>
      <c r="E2401" s="35"/>
      <c r="F2401" s="35"/>
      <c r="G2401" s="35"/>
      <c r="H2401" s="35"/>
      <c r="I2401" s="35"/>
      <c r="J2401" s="35"/>
      <c r="K2401" s="35"/>
      <c r="L2401" s="47"/>
    </row>
    <row r="2402" spans="1:12" x14ac:dyDescent="0.25">
      <c r="A2402"/>
      <c r="B2402"/>
      <c r="C2402"/>
      <c r="D2402"/>
      <c r="E2402" s="35"/>
      <c r="F2402" s="35"/>
      <c r="G2402" s="35"/>
      <c r="H2402" s="35"/>
      <c r="I2402" s="35"/>
      <c r="J2402" s="35"/>
      <c r="K2402" s="35"/>
      <c r="L2402" s="47"/>
    </row>
    <row r="2403" spans="1:12" x14ac:dyDescent="0.25">
      <c r="A2403"/>
      <c r="B2403"/>
      <c r="C2403"/>
      <c r="D2403"/>
      <c r="E2403" s="35"/>
      <c r="F2403" s="35"/>
      <c r="G2403" s="35"/>
      <c r="H2403" s="35"/>
      <c r="I2403" s="35"/>
      <c r="J2403" s="35"/>
      <c r="K2403" s="35"/>
      <c r="L2403" s="47"/>
    </row>
    <row r="2404" spans="1:12" x14ac:dyDescent="0.25">
      <c r="A2404"/>
      <c r="B2404"/>
      <c r="C2404"/>
      <c r="D2404"/>
      <c r="E2404" s="35"/>
      <c r="F2404" s="35"/>
      <c r="G2404" s="35"/>
      <c r="H2404" s="35"/>
      <c r="I2404" s="35"/>
      <c r="J2404" s="35"/>
      <c r="K2404" s="35"/>
      <c r="L2404" s="47"/>
    </row>
    <row r="2405" spans="1:12" x14ac:dyDescent="0.25">
      <c r="A2405"/>
      <c r="B2405"/>
      <c r="C2405"/>
      <c r="D2405"/>
      <c r="E2405" s="35"/>
      <c r="F2405" s="35"/>
      <c r="G2405" s="35"/>
      <c r="H2405" s="35"/>
      <c r="I2405" s="35"/>
      <c r="J2405" s="35"/>
      <c r="K2405" s="35"/>
      <c r="L2405" s="47"/>
    </row>
    <row r="2406" spans="1:12" x14ac:dyDescent="0.25">
      <c r="A2406"/>
      <c r="B2406"/>
      <c r="C2406"/>
      <c r="D2406"/>
      <c r="E2406" s="35"/>
      <c r="F2406" s="35"/>
      <c r="G2406" s="35"/>
      <c r="H2406" s="35"/>
      <c r="I2406" s="35"/>
      <c r="J2406" s="35"/>
      <c r="K2406" s="35"/>
      <c r="L2406" s="47"/>
    </row>
    <row r="2407" spans="1:12" x14ac:dyDescent="0.25">
      <c r="A2407"/>
      <c r="B2407"/>
      <c r="C2407"/>
      <c r="D2407"/>
      <c r="E2407" s="35"/>
      <c r="F2407" s="35"/>
      <c r="G2407" s="35"/>
      <c r="H2407" s="35"/>
      <c r="I2407" s="35"/>
      <c r="J2407" s="35"/>
      <c r="K2407" s="35"/>
      <c r="L2407" s="47"/>
    </row>
    <row r="2408" spans="1:12" x14ac:dyDescent="0.25">
      <c r="A2408"/>
      <c r="B2408"/>
      <c r="C2408"/>
      <c r="D2408"/>
      <c r="E2408" s="35"/>
      <c r="F2408" s="35"/>
      <c r="G2408" s="35"/>
      <c r="H2408" s="35"/>
      <c r="I2408" s="35"/>
      <c r="J2408" s="35"/>
      <c r="K2408" s="35"/>
      <c r="L2408" s="47"/>
    </row>
    <row r="2409" spans="1:12" x14ac:dyDescent="0.25">
      <c r="A2409"/>
      <c r="B2409"/>
      <c r="C2409"/>
      <c r="D2409"/>
      <c r="E2409" s="35"/>
      <c r="F2409" s="35"/>
      <c r="G2409" s="35"/>
      <c r="H2409" s="35"/>
      <c r="I2409" s="35"/>
      <c r="J2409" s="35"/>
      <c r="K2409" s="35"/>
      <c r="L2409" s="47"/>
    </row>
    <row r="2410" spans="1:12" x14ac:dyDescent="0.25">
      <c r="A2410"/>
      <c r="B2410"/>
      <c r="C2410"/>
      <c r="D2410"/>
      <c r="E2410" s="35"/>
      <c r="F2410" s="35"/>
      <c r="G2410" s="35"/>
      <c r="H2410" s="35"/>
      <c r="I2410" s="35"/>
      <c r="J2410" s="35"/>
      <c r="K2410" s="35"/>
      <c r="L2410" s="47"/>
    </row>
    <row r="2411" spans="1:12" x14ac:dyDescent="0.25">
      <c r="A2411"/>
      <c r="B2411"/>
      <c r="C2411"/>
      <c r="D2411"/>
      <c r="E2411" s="35"/>
      <c r="F2411" s="35"/>
      <c r="G2411" s="35"/>
      <c r="H2411" s="35"/>
      <c r="I2411" s="35"/>
      <c r="J2411" s="35"/>
      <c r="K2411" s="35"/>
      <c r="L2411" s="47"/>
    </row>
    <row r="2412" spans="1:12" x14ac:dyDescent="0.25">
      <c r="A2412"/>
      <c r="B2412"/>
      <c r="C2412"/>
      <c r="D2412"/>
      <c r="E2412" s="35"/>
      <c r="F2412" s="35"/>
      <c r="G2412" s="35"/>
      <c r="H2412" s="35"/>
      <c r="I2412" s="35"/>
      <c r="J2412" s="35"/>
      <c r="K2412" s="35"/>
      <c r="L2412" s="47"/>
    </row>
    <row r="2413" spans="1:12" x14ac:dyDescent="0.25">
      <c r="A2413"/>
      <c r="B2413"/>
      <c r="C2413"/>
      <c r="D2413"/>
      <c r="E2413" s="35"/>
      <c r="F2413" s="35"/>
      <c r="G2413" s="35"/>
      <c r="H2413" s="35"/>
      <c r="I2413" s="35"/>
      <c r="J2413" s="35"/>
      <c r="K2413" s="35"/>
      <c r="L2413" s="47"/>
    </row>
    <row r="2414" spans="1:12" x14ac:dyDescent="0.25">
      <c r="A2414"/>
      <c r="B2414"/>
      <c r="C2414"/>
      <c r="D2414"/>
      <c r="E2414" s="35"/>
      <c r="F2414" s="35"/>
      <c r="G2414" s="35"/>
      <c r="H2414" s="35"/>
      <c r="I2414" s="35"/>
      <c r="J2414" s="35"/>
      <c r="K2414" s="35"/>
      <c r="L2414" s="47"/>
    </row>
    <row r="2415" spans="1:12" x14ac:dyDescent="0.25">
      <c r="A2415"/>
      <c r="B2415"/>
      <c r="C2415"/>
      <c r="D2415"/>
      <c r="E2415" s="35"/>
      <c r="F2415" s="35"/>
      <c r="G2415" s="35"/>
      <c r="H2415" s="35"/>
      <c r="I2415" s="35"/>
      <c r="J2415" s="35"/>
      <c r="K2415" s="35"/>
      <c r="L2415" s="47"/>
    </row>
    <row r="2416" spans="1:12" x14ac:dyDescent="0.25">
      <c r="A2416"/>
      <c r="B2416"/>
      <c r="C2416"/>
      <c r="D2416"/>
      <c r="E2416" s="35"/>
      <c r="F2416" s="35"/>
      <c r="G2416" s="35"/>
      <c r="H2416" s="35"/>
      <c r="I2416" s="35"/>
      <c r="J2416" s="35"/>
      <c r="K2416" s="35"/>
      <c r="L2416" s="47"/>
    </row>
    <row r="2417" spans="1:12" x14ac:dyDescent="0.25">
      <c r="A2417"/>
      <c r="B2417"/>
      <c r="C2417"/>
      <c r="D2417"/>
      <c r="E2417" s="35"/>
      <c r="F2417" s="35"/>
      <c r="G2417" s="35"/>
      <c r="H2417" s="35"/>
      <c r="I2417" s="35"/>
      <c r="J2417" s="35"/>
      <c r="K2417" s="35"/>
      <c r="L2417" s="47"/>
    </row>
    <row r="2418" spans="1:12" x14ac:dyDescent="0.25">
      <c r="A2418"/>
      <c r="B2418"/>
      <c r="C2418"/>
      <c r="D2418"/>
      <c r="E2418" s="35"/>
      <c r="F2418" s="35"/>
      <c r="G2418" s="35"/>
      <c r="H2418" s="35"/>
      <c r="I2418" s="35"/>
      <c r="J2418" s="35"/>
      <c r="K2418" s="35"/>
      <c r="L2418" s="47"/>
    </row>
    <row r="2419" spans="1:12" x14ac:dyDescent="0.25">
      <c r="A2419"/>
      <c r="B2419"/>
      <c r="C2419"/>
      <c r="D2419"/>
      <c r="E2419" s="35"/>
      <c r="F2419" s="35"/>
      <c r="G2419" s="35"/>
      <c r="H2419" s="35"/>
      <c r="I2419" s="35"/>
      <c r="J2419" s="35"/>
      <c r="K2419" s="35"/>
      <c r="L2419" s="47"/>
    </row>
    <row r="2420" spans="1:12" x14ac:dyDescent="0.25">
      <c r="A2420"/>
      <c r="B2420"/>
      <c r="C2420"/>
      <c r="D2420"/>
      <c r="E2420" s="35"/>
      <c r="F2420" s="35"/>
      <c r="G2420" s="35"/>
      <c r="H2420" s="35"/>
      <c r="I2420" s="35"/>
      <c r="J2420" s="35"/>
      <c r="K2420" s="35"/>
      <c r="L2420" s="47"/>
    </row>
    <row r="2421" spans="1:12" x14ac:dyDescent="0.25">
      <c r="A2421"/>
      <c r="B2421"/>
      <c r="C2421"/>
      <c r="D2421"/>
      <c r="E2421" s="35"/>
      <c r="F2421" s="35"/>
      <c r="G2421" s="35"/>
      <c r="H2421" s="35"/>
      <c r="I2421" s="35"/>
      <c r="J2421" s="35"/>
      <c r="K2421" s="35"/>
      <c r="L2421" s="47"/>
    </row>
    <row r="2422" spans="1:12" x14ac:dyDescent="0.25">
      <c r="A2422"/>
      <c r="B2422"/>
      <c r="C2422"/>
      <c r="D2422"/>
      <c r="E2422" s="35"/>
      <c r="F2422" s="35"/>
      <c r="G2422" s="35"/>
      <c r="H2422" s="35"/>
      <c r="I2422" s="35"/>
      <c r="J2422" s="35"/>
      <c r="K2422" s="35"/>
      <c r="L2422" s="47"/>
    </row>
    <row r="2423" spans="1:12" x14ac:dyDescent="0.25">
      <c r="A2423"/>
      <c r="B2423"/>
      <c r="C2423"/>
      <c r="D2423"/>
      <c r="E2423" s="35"/>
      <c r="F2423" s="35"/>
      <c r="G2423" s="35"/>
      <c r="H2423" s="35"/>
      <c r="I2423" s="35"/>
      <c r="J2423" s="35"/>
      <c r="K2423" s="35"/>
      <c r="L2423" s="47"/>
    </row>
    <row r="2424" spans="1:12" x14ac:dyDescent="0.25">
      <c r="A2424"/>
      <c r="B2424"/>
      <c r="C2424"/>
      <c r="D2424"/>
      <c r="E2424" s="35"/>
      <c r="F2424" s="35"/>
      <c r="G2424" s="35"/>
      <c r="H2424" s="35"/>
      <c r="I2424" s="35"/>
      <c r="J2424" s="35"/>
      <c r="K2424" s="35"/>
      <c r="L2424" s="47"/>
    </row>
    <row r="2425" spans="1:12" x14ac:dyDescent="0.25">
      <c r="A2425"/>
      <c r="B2425"/>
      <c r="C2425"/>
      <c r="D2425"/>
      <c r="E2425" s="35"/>
      <c r="F2425" s="35"/>
      <c r="G2425" s="35"/>
      <c r="H2425" s="35"/>
      <c r="I2425" s="35"/>
      <c r="J2425" s="35"/>
      <c r="K2425" s="35"/>
      <c r="L2425" s="47"/>
    </row>
    <row r="2426" spans="1:12" x14ac:dyDescent="0.25">
      <c r="A2426"/>
      <c r="B2426"/>
      <c r="C2426"/>
      <c r="D2426"/>
      <c r="E2426" s="35"/>
      <c r="F2426" s="35"/>
      <c r="G2426" s="35"/>
      <c r="H2426" s="35"/>
      <c r="I2426" s="35"/>
      <c r="J2426" s="35"/>
      <c r="K2426" s="35"/>
      <c r="L2426" s="47"/>
    </row>
    <row r="2427" spans="1:12" x14ac:dyDescent="0.25">
      <c r="A2427"/>
      <c r="B2427"/>
      <c r="C2427"/>
      <c r="D2427"/>
      <c r="E2427" s="35"/>
      <c r="F2427" s="35"/>
      <c r="G2427" s="35"/>
      <c r="H2427" s="35"/>
      <c r="I2427" s="35"/>
      <c r="J2427" s="35"/>
      <c r="K2427" s="35"/>
      <c r="L2427" s="47"/>
    </row>
    <row r="2428" spans="1:12" x14ac:dyDescent="0.25">
      <c r="A2428"/>
      <c r="B2428"/>
      <c r="C2428"/>
      <c r="D2428"/>
      <c r="E2428" s="35"/>
      <c r="F2428" s="35"/>
      <c r="G2428" s="35"/>
      <c r="H2428" s="35"/>
      <c r="I2428" s="35"/>
      <c r="J2428" s="35"/>
      <c r="K2428" s="35"/>
      <c r="L2428" s="47"/>
    </row>
    <row r="2429" spans="1:12" x14ac:dyDescent="0.25">
      <c r="A2429"/>
      <c r="B2429"/>
      <c r="C2429"/>
      <c r="D2429"/>
      <c r="E2429" s="35"/>
      <c r="F2429" s="35"/>
      <c r="G2429" s="35"/>
      <c r="H2429" s="35"/>
      <c r="I2429" s="35"/>
      <c r="J2429" s="35"/>
      <c r="K2429" s="35"/>
      <c r="L2429" s="47"/>
    </row>
    <row r="2430" spans="1:12" x14ac:dyDescent="0.25">
      <c r="A2430"/>
      <c r="B2430"/>
      <c r="C2430"/>
      <c r="D2430"/>
      <c r="E2430" s="35"/>
      <c r="F2430" s="35"/>
      <c r="G2430" s="35"/>
      <c r="H2430" s="35"/>
      <c r="I2430" s="35"/>
      <c r="J2430" s="35"/>
      <c r="K2430" s="35"/>
      <c r="L2430" s="47"/>
    </row>
    <row r="2431" spans="1:12" x14ac:dyDescent="0.25">
      <c r="A2431"/>
      <c r="B2431"/>
      <c r="C2431"/>
      <c r="D2431"/>
      <c r="E2431" s="35"/>
      <c r="F2431" s="35"/>
      <c r="G2431" s="35"/>
      <c r="H2431" s="35"/>
      <c r="I2431" s="35"/>
      <c r="J2431" s="35"/>
      <c r="K2431" s="35"/>
      <c r="L2431" s="47"/>
    </row>
    <row r="2432" spans="1:12" x14ac:dyDescent="0.25">
      <c r="A2432"/>
      <c r="B2432"/>
      <c r="C2432"/>
      <c r="D2432"/>
      <c r="E2432" s="35"/>
      <c r="F2432" s="35"/>
      <c r="G2432" s="35"/>
      <c r="H2432" s="35"/>
      <c r="I2432" s="35"/>
      <c r="J2432" s="35"/>
      <c r="K2432" s="35"/>
      <c r="L2432" s="47"/>
    </row>
    <row r="2433" spans="1:12" x14ac:dyDescent="0.25">
      <c r="A2433"/>
      <c r="B2433"/>
      <c r="C2433"/>
      <c r="D2433"/>
      <c r="E2433" s="35"/>
      <c r="F2433" s="35"/>
      <c r="G2433" s="35"/>
      <c r="H2433" s="35"/>
      <c r="I2433" s="35"/>
      <c r="J2433" s="35"/>
      <c r="K2433" s="35"/>
      <c r="L2433" s="47"/>
    </row>
    <row r="2434" spans="1:12" x14ac:dyDescent="0.25">
      <c r="A2434"/>
      <c r="B2434"/>
      <c r="C2434"/>
      <c r="D2434"/>
      <c r="E2434" s="35"/>
      <c r="F2434" s="35"/>
      <c r="G2434" s="35"/>
      <c r="H2434" s="35"/>
      <c r="I2434" s="35"/>
      <c r="J2434" s="35"/>
      <c r="K2434" s="35"/>
      <c r="L2434" s="47"/>
    </row>
    <row r="2435" spans="1:12" x14ac:dyDescent="0.25">
      <c r="A2435"/>
      <c r="B2435"/>
      <c r="C2435"/>
      <c r="D2435"/>
      <c r="E2435" s="35"/>
      <c r="F2435" s="35"/>
      <c r="G2435" s="35"/>
      <c r="H2435" s="35"/>
      <c r="I2435" s="35"/>
      <c r="J2435" s="35"/>
      <c r="K2435" s="35"/>
      <c r="L2435" s="47"/>
    </row>
    <row r="2436" spans="1:12" x14ac:dyDescent="0.25">
      <c r="A2436"/>
      <c r="B2436"/>
      <c r="C2436"/>
      <c r="D2436"/>
      <c r="E2436" s="35"/>
      <c r="F2436" s="35"/>
      <c r="G2436" s="35"/>
      <c r="H2436" s="35"/>
      <c r="I2436" s="35"/>
      <c r="J2436" s="35"/>
      <c r="K2436" s="35"/>
      <c r="L2436" s="47"/>
    </row>
    <row r="2437" spans="1:12" x14ac:dyDescent="0.25">
      <c r="A2437"/>
      <c r="B2437"/>
      <c r="C2437"/>
      <c r="D2437"/>
      <c r="E2437" s="35"/>
      <c r="F2437" s="35"/>
      <c r="G2437" s="35"/>
      <c r="H2437" s="35"/>
      <c r="I2437" s="35"/>
      <c r="J2437" s="35"/>
      <c r="K2437" s="35"/>
      <c r="L2437" s="47"/>
    </row>
    <row r="2438" spans="1:12" x14ac:dyDescent="0.25">
      <c r="A2438"/>
      <c r="B2438"/>
      <c r="C2438"/>
      <c r="D2438"/>
      <c r="E2438" s="35"/>
      <c r="F2438" s="35"/>
      <c r="G2438" s="35"/>
      <c r="H2438" s="35"/>
      <c r="I2438" s="35"/>
      <c r="J2438" s="35"/>
      <c r="K2438" s="35"/>
      <c r="L2438" s="47"/>
    </row>
    <row r="2439" spans="1:12" x14ac:dyDescent="0.25">
      <c r="A2439"/>
      <c r="B2439"/>
      <c r="C2439"/>
      <c r="D2439"/>
      <c r="E2439" s="35"/>
      <c r="F2439" s="35"/>
      <c r="G2439" s="35"/>
      <c r="H2439" s="35"/>
      <c r="I2439" s="35"/>
      <c r="J2439" s="35"/>
      <c r="K2439" s="35"/>
      <c r="L2439" s="47"/>
    </row>
    <row r="2440" spans="1:12" x14ac:dyDescent="0.25">
      <c r="A2440"/>
      <c r="B2440"/>
      <c r="C2440"/>
      <c r="D2440"/>
      <c r="E2440" s="35"/>
      <c r="F2440" s="35"/>
      <c r="G2440" s="35"/>
      <c r="H2440" s="35"/>
      <c r="I2440" s="35"/>
      <c r="J2440" s="35"/>
      <c r="K2440" s="35"/>
      <c r="L2440" s="47"/>
    </row>
    <row r="2441" spans="1:12" x14ac:dyDescent="0.25">
      <c r="A2441"/>
      <c r="B2441"/>
      <c r="C2441"/>
      <c r="D2441"/>
      <c r="E2441" s="35"/>
      <c r="F2441" s="35"/>
      <c r="G2441" s="35"/>
      <c r="H2441" s="35"/>
      <c r="I2441" s="35"/>
      <c r="J2441" s="35"/>
      <c r="K2441" s="35"/>
      <c r="L2441" s="47"/>
    </row>
    <row r="2442" spans="1:12" x14ac:dyDescent="0.25">
      <c r="A2442"/>
      <c r="B2442"/>
      <c r="C2442"/>
      <c r="D2442"/>
      <c r="E2442" s="35"/>
      <c r="F2442" s="35"/>
      <c r="G2442" s="35"/>
      <c r="H2442" s="35"/>
      <c r="I2442" s="35"/>
      <c r="J2442" s="35"/>
      <c r="K2442" s="35"/>
      <c r="L2442" s="47"/>
    </row>
    <row r="2443" spans="1:12" x14ac:dyDescent="0.25">
      <c r="A2443"/>
      <c r="B2443"/>
      <c r="C2443"/>
      <c r="D2443"/>
      <c r="E2443" s="35"/>
      <c r="F2443" s="35"/>
      <c r="G2443" s="35"/>
      <c r="H2443" s="35"/>
      <c r="I2443" s="35"/>
      <c r="J2443" s="35"/>
      <c r="K2443" s="35"/>
      <c r="L2443" s="47"/>
    </row>
    <row r="2444" spans="1:12" x14ac:dyDescent="0.25">
      <c r="A2444"/>
      <c r="B2444"/>
      <c r="C2444"/>
      <c r="D2444"/>
      <c r="E2444" s="35"/>
      <c r="F2444" s="35"/>
      <c r="G2444" s="35"/>
      <c r="H2444" s="35"/>
      <c r="I2444" s="35"/>
      <c r="J2444" s="35"/>
      <c r="K2444" s="35"/>
      <c r="L2444" s="47"/>
    </row>
    <row r="2445" spans="1:12" x14ac:dyDescent="0.25">
      <c r="A2445"/>
      <c r="B2445"/>
      <c r="C2445"/>
      <c r="D2445"/>
      <c r="E2445" s="35"/>
      <c r="F2445" s="35"/>
      <c r="G2445" s="35"/>
      <c r="H2445" s="35"/>
      <c r="I2445" s="35"/>
      <c r="J2445" s="35"/>
      <c r="K2445" s="35"/>
      <c r="L2445" s="47"/>
    </row>
    <row r="2446" spans="1:12" x14ac:dyDescent="0.25">
      <c r="A2446"/>
      <c r="B2446"/>
      <c r="C2446"/>
      <c r="D2446"/>
      <c r="E2446" s="35"/>
      <c r="F2446" s="35"/>
      <c r="G2446" s="35"/>
      <c r="H2446" s="35"/>
      <c r="I2446" s="35"/>
      <c r="J2446" s="35"/>
      <c r="K2446" s="35"/>
      <c r="L2446" s="47"/>
    </row>
    <row r="2447" spans="1:12" x14ac:dyDescent="0.25">
      <c r="A2447"/>
      <c r="B2447"/>
      <c r="C2447"/>
      <c r="D2447"/>
      <c r="E2447" s="35"/>
      <c r="F2447" s="35"/>
      <c r="G2447" s="35"/>
      <c r="H2447" s="35"/>
      <c r="I2447" s="35"/>
      <c r="J2447" s="35"/>
      <c r="K2447" s="35"/>
      <c r="L2447" s="47"/>
    </row>
    <row r="2448" spans="1:12" x14ac:dyDescent="0.25">
      <c r="A2448"/>
      <c r="B2448"/>
      <c r="C2448"/>
      <c r="D2448"/>
      <c r="E2448" s="35"/>
      <c r="F2448" s="35"/>
      <c r="G2448" s="35"/>
      <c r="H2448" s="35"/>
      <c r="I2448" s="35"/>
      <c r="J2448" s="35"/>
      <c r="K2448" s="35"/>
      <c r="L2448" s="47"/>
    </row>
    <row r="2449" spans="1:12" x14ac:dyDescent="0.25">
      <c r="A2449"/>
      <c r="B2449"/>
      <c r="C2449"/>
      <c r="D2449"/>
      <c r="E2449" s="35"/>
      <c r="F2449" s="35"/>
      <c r="G2449" s="35"/>
      <c r="H2449" s="35"/>
      <c r="I2449" s="35"/>
      <c r="J2449" s="35"/>
      <c r="K2449" s="35"/>
      <c r="L2449" s="47"/>
    </row>
    <row r="2450" spans="1:12" x14ac:dyDescent="0.25">
      <c r="A2450"/>
      <c r="B2450"/>
      <c r="C2450"/>
      <c r="D2450"/>
      <c r="E2450" s="35"/>
      <c r="F2450" s="35"/>
      <c r="G2450" s="35"/>
      <c r="H2450" s="35"/>
      <c r="I2450" s="35"/>
      <c r="J2450" s="35"/>
      <c r="K2450" s="35"/>
      <c r="L2450" s="47"/>
    </row>
    <row r="2451" spans="1:12" x14ac:dyDescent="0.25">
      <c r="A2451"/>
      <c r="B2451"/>
      <c r="C2451"/>
      <c r="D2451"/>
      <c r="E2451" s="35"/>
      <c r="F2451" s="35"/>
      <c r="G2451" s="35"/>
      <c r="H2451" s="35"/>
      <c r="I2451" s="35"/>
      <c r="J2451" s="35"/>
      <c r="K2451" s="35"/>
      <c r="L2451" s="47"/>
    </row>
    <row r="2452" spans="1:12" x14ac:dyDescent="0.25">
      <c r="A2452"/>
      <c r="B2452"/>
      <c r="C2452"/>
      <c r="D2452"/>
      <c r="E2452" s="35"/>
      <c r="F2452" s="35"/>
      <c r="G2452" s="35"/>
      <c r="H2452" s="35"/>
      <c r="I2452" s="35"/>
      <c r="J2452" s="35"/>
      <c r="K2452" s="35"/>
      <c r="L2452" s="47"/>
    </row>
    <row r="2453" spans="1:12" x14ac:dyDescent="0.25">
      <c r="A2453"/>
      <c r="B2453"/>
      <c r="C2453"/>
      <c r="D2453"/>
      <c r="E2453" s="35"/>
      <c r="F2453" s="35"/>
      <c r="G2453" s="35"/>
      <c r="H2453" s="35"/>
      <c r="I2453" s="35"/>
      <c r="J2453" s="35"/>
      <c r="K2453" s="35"/>
      <c r="L2453" s="47"/>
    </row>
    <row r="2454" spans="1:12" x14ac:dyDescent="0.25">
      <c r="A2454"/>
      <c r="B2454"/>
      <c r="C2454"/>
      <c r="D2454"/>
      <c r="E2454" s="35"/>
      <c r="F2454" s="35"/>
      <c r="G2454" s="35"/>
      <c r="H2454" s="35"/>
      <c r="I2454" s="35"/>
      <c r="J2454" s="35"/>
      <c r="K2454" s="35"/>
      <c r="L2454" s="47"/>
    </row>
    <row r="2455" spans="1:12" x14ac:dyDescent="0.25">
      <c r="A2455"/>
      <c r="B2455"/>
      <c r="C2455"/>
      <c r="D2455"/>
      <c r="E2455" s="35"/>
      <c r="F2455" s="35"/>
      <c r="G2455" s="35"/>
      <c r="H2455" s="35"/>
      <c r="I2455" s="35"/>
      <c r="J2455" s="35"/>
      <c r="K2455" s="35"/>
      <c r="L2455" s="47"/>
    </row>
    <row r="2456" spans="1:12" x14ac:dyDescent="0.25">
      <c r="A2456"/>
      <c r="B2456"/>
      <c r="C2456"/>
      <c r="D2456"/>
      <c r="E2456" s="35"/>
      <c r="F2456" s="35"/>
      <c r="G2456" s="35"/>
      <c r="H2456" s="35"/>
      <c r="I2456" s="35"/>
      <c r="J2456" s="35"/>
      <c r="K2456" s="35"/>
      <c r="L2456" s="47"/>
    </row>
    <row r="2457" spans="1:12" x14ac:dyDescent="0.25">
      <c r="A2457"/>
      <c r="B2457"/>
      <c r="C2457"/>
      <c r="D2457"/>
      <c r="E2457" s="35"/>
      <c r="F2457" s="35"/>
      <c r="G2457" s="35"/>
      <c r="H2457" s="35"/>
      <c r="I2457" s="35"/>
      <c r="J2457" s="35"/>
      <c r="K2457" s="35"/>
      <c r="L2457" s="47"/>
    </row>
    <row r="2458" spans="1:12" x14ac:dyDescent="0.25">
      <c r="A2458"/>
      <c r="B2458"/>
      <c r="C2458"/>
      <c r="D2458"/>
      <c r="E2458" s="35"/>
      <c r="F2458" s="35"/>
      <c r="G2458" s="35"/>
      <c r="H2458" s="35"/>
      <c r="I2458" s="35"/>
      <c r="J2458" s="35"/>
      <c r="K2458" s="35"/>
      <c r="L2458" s="47"/>
    </row>
    <row r="2459" spans="1:12" x14ac:dyDescent="0.25">
      <c r="A2459"/>
      <c r="B2459"/>
      <c r="C2459"/>
      <c r="D2459"/>
      <c r="E2459" s="35"/>
      <c r="F2459" s="35"/>
      <c r="G2459" s="35"/>
      <c r="H2459" s="35"/>
      <c r="I2459" s="35"/>
      <c r="J2459" s="35"/>
      <c r="K2459" s="35"/>
      <c r="L2459" s="47"/>
    </row>
    <row r="2460" spans="1:12" x14ac:dyDescent="0.25">
      <c r="A2460"/>
      <c r="B2460"/>
      <c r="C2460"/>
      <c r="D2460"/>
      <c r="E2460" s="35"/>
      <c r="F2460" s="35"/>
      <c r="G2460" s="35"/>
      <c r="H2460" s="35"/>
      <c r="I2460" s="35"/>
      <c r="J2460" s="35"/>
      <c r="K2460" s="35"/>
      <c r="L2460" s="47"/>
    </row>
    <row r="2461" spans="1:12" x14ac:dyDescent="0.25">
      <c r="A2461"/>
      <c r="B2461"/>
      <c r="C2461"/>
      <c r="D2461"/>
      <c r="E2461" s="35"/>
      <c r="F2461" s="35"/>
      <c r="G2461" s="35"/>
      <c r="H2461" s="35"/>
      <c r="I2461" s="35"/>
      <c r="J2461" s="35"/>
      <c r="K2461" s="35"/>
      <c r="L2461" s="47"/>
    </row>
    <row r="2462" spans="1:12" x14ac:dyDescent="0.25">
      <c r="A2462"/>
      <c r="B2462"/>
      <c r="C2462"/>
      <c r="D2462"/>
      <c r="E2462" s="35"/>
      <c r="F2462" s="35"/>
      <c r="G2462" s="35"/>
      <c r="H2462" s="35"/>
      <c r="I2462" s="35"/>
      <c r="J2462" s="35"/>
      <c r="K2462" s="35"/>
      <c r="L2462" s="47"/>
    </row>
    <row r="2463" spans="1:12" x14ac:dyDescent="0.25">
      <c r="A2463"/>
      <c r="B2463"/>
      <c r="C2463"/>
      <c r="D2463"/>
      <c r="E2463" s="35"/>
      <c r="F2463" s="35"/>
      <c r="G2463" s="35"/>
      <c r="H2463" s="35"/>
      <c r="I2463" s="35"/>
      <c r="J2463" s="35"/>
      <c r="K2463" s="35"/>
      <c r="L2463" s="47"/>
    </row>
    <row r="2464" spans="1:12" x14ac:dyDescent="0.25">
      <c r="A2464"/>
      <c r="B2464"/>
      <c r="C2464"/>
      <c r="D2464"/>
      <c r="E2464" s="35"/>
      <c r="F2464" s="35"/>
      <c r="G2464" s="35"/>
      <c r="H2464" s="35"/>
      <c r="I2464" s="35"/>
      <c r="J2464" s="35"/>
      <c r="K2464" s="35"/>
      <c r="L2464" s="47"/>
    </row>
    <row r="2465" spans="1:12" x14ac:dyDescent="0.25">
      <c r="A2465"/>
      <c r="B2465"/>
      <c r="C2465"/>
      <c r="D2465"/>
      <c r="E2465" s="35"/>
      <c r="F2465" s="35"/>
      <c r="G2465" s="35"/>
      <c r="H2465" s="35"/>
      <c r="I2465" s="35"/>
      <c r="J2465" s="35"/>
      <c r="K2465" s="35"/>
      <c r="L2465" s="47"/>
    </row>
    <row r="2466" spans="1:12" x14ac:dyDescent="0.25">
      <c r="A2466"/>
      <c r="B2466"/>
      <c r="C2466"/>
      <c r="D2466"/>
      <c r="E2466" s="35"/>
      <c r="F2466" s="35"/>
      <c r="G2466" s="35"/>
      <c r="H2466" s="35"/>
      <c r="I2466" s="35"/>
      <c r="J2466" s="35"/>
      <c r="K2466" s="35"/>
      <c r="L2466" s="47"/>
    </row>
    <row r="2467" spans="1:12" x14ac:dyDescent="0.25">
      <c r="A2467"/>
      <c r="B2467"/>
      <c r="C2467"/>
      <c r="D2467"/>
      <c r="E2467" s="35"/>
      <c r="F2467" s="35"/>
      <c r="G2467" s="35"/>
      <c r="H2467" s="35"/>
      <c r="I2467" s="35"/>
      <c r="J2467" s="35"/>
      <c r="K2467" s="35"/>
      <c r="L2467" s="47"/>
    </row>
    <row r="2468" spans="1:12" x14ac:dyDescent="0.25">
      <c r="A2468"/>
      <c r="B2468"/>
      <c r="C2468"/>
      <c r="D2468"/>
      <c r="E2468" s="35"/>
      <c r="F2468" s="35"/>
      <c r="G2468" s="35"/>
      <c r="H2468" s="35"/>
      <c r="I2468" s="35"/>
      <c r="J2468" s="35"/>
      <c r="K2468" s="35"/>
      <c r="L2468" s="47"/>
    </row>
    <row r="2469" spans="1:12" x14ac:dyDescent="0.25">
      <c r="A2469"/>
      <c r="B2469"/>
      <c r="C2469"/>
      <c r="D2469"/>
      <c r="E2469" s="35"/>
      <c r="F2469" s="35"/>
      <c r="G2469" s="35"/>
      <c r="H2469" s="35"/>
      <c r="I2469" s="35"/>
      <c r="J2469" s="35"/>
      <c r="K2469" s="35"/>
      <c r="L2469" s="47"/>
    </row>
    <row r="2470" spans="1:12" x14ac:dyDescent="0.25">
      <c r="A2470"/>
      <c r="B2470"/>
      <c r="C2470"/>
      <c r="D2470"/>
      <c r="E2470" s="35"/>
      <c r="F2470" s="35"/>
      <c r="G2470" s="35"/>
      <c r="H2470" s="35"/>
      <c r="I2470" s="35"/>
      <c r="J2470" s="35"/>
      <c r="K2470" s="35"/>
      <c r="L2470" s="47"/>
    </row>
    <row r="2471" spans="1:12" x14ac:dyDescent="0.25">
      <c r="A2471"/>
      <c r="B2471"/>
      <c r="C2471"/>
      <c r="D2471"/>
      <c r="E2471" s="35"/>
      <c r="F2471" s="35"/>
      <c r="G2471" s="35"/>
      <c r="H2471" s="35"/>
      <c r="I2471" s="35"/>
      <c r="J2471" s="35"/>
      <c r="K2471" s="35"/>
      <c r="L2471" s="47"/>
    </row>
    <row r="2472" spans="1:12" x14ac:dyDescent="0.25">
      <c r="A2472"/>
      <c r="B2472"/>
      <c r="C2472"/>
      <c r="D2472"/>
      <c r="E2472" s="35"/>
      <c r="F2472" s="35"/>
      <c r="G2472" s="35"/>
      <c r="H2472" s="35"/>
      <c r="I2472" s="35"/>
      <c r="J2472" s="35"/>
      <c r="K2472" s="35"/>
      <c r="L2472" s="47"/>
    </row>
    <row r="2473" spans="1:12" x14ac:dyDescent="0.25">
      <c r="A2473"/>
      <c r="B2473"/>
      <c r="C2473"/>
      <c r="D2473"/>
      <c r="E2473" s="35"/>
      <c r="F2473" s="35"/>
      <c r="G2473" s="35"/>
      <c r="H2473" s="35"/>
      <c r="I2473" s="35"/>
      <c r="J2473" s="35"/>
      <c r="K2473" s="35"/>
      <c r="L2473" s="47"/>
    </row>
    <row r="2474" spans="1:12" x14ac:dyDescent="0.25">
      <c r="A2474"/>
      <c r="B2474"/>
      <c r="C2474"/>
      <c r="D2474"/>
      <c r="E2474" s="35"/>
      <c r="F2474" s="35"/>
      <c r="G2474" s="35"/>
      <c r="H2474" s="35"/>
      <c r="I2474" s="35"/>
      <c r="J2474" s="35"/>
      <c r="K2474" s="35"/>
      <c r="L2474" s="47"/>
    </row>
    <row r="2475" spans="1:12" x14ac:dyDescent="0.25">
      <c r="A2475"/>
      <c r="B2475"/>
      <c r="C2475"/>
      <c r="D2475"/>
      <c r="E2475" s="35"/>
      <c r="F2475" s="35"/>
      <c r="G2475" s="35"/>
      <c r="H2475" s="35"/>
      <c r="I2475" s="35"/>
      <c r="J2475" s="35"/>
      <c r="K2475" s="35"/>
      <c r="L2475" s="47"/>
    </row>
    <row r="2476" spans="1:12" x14ac:dyDescent="0.25">
      <c r="A2476"/>
      <c r="B2476"/>
      <c r="C2476"/>
      <c r="D2476"/>
      <c r="E2476" s="35"/>
      <c r="F2476" s="35"/>
      <c r="G2476" s="35"/>
      <c r="H2476" s="35"/>
      <c r="I2476" s="35"/>
      <c r="J2476" s="35"/>
      <c r="K2476" s="35"/>
      <c r="L2476" s="47"/>
    </row>
    <row r="2477" spans="1:12" x14ac:dyDescent="0.25">
      <c r="A2477"/>
      <c r="B2477"/>
      <c r="C2477"/>
      <c r="D2477"/>
      <c r="E2477" s="35"/>
      <c r="F2477" s="35"/>
      <c r="G2477" s="35"/>
      <c r="H2477" s="35"/>
      <c r="I2477" s="35"/>
      <c r="J2477" s="35"/>
      <c r="K2477" s="35"/>
      <c r="L2477" s="47"/>
    </row>
    <row r="2478" spans="1:12" x14ac:dyDescent="0.25">
      <c r="A2478"/>
      <c r="B2478"/>
      <c r="C2478"/>
      <c r="D2478"/>
      <c r="E2478" s="35"/>
      <c r="F2478" s="35"/>
      <c r="G2478" s="35"/>
      <c r="H2478" s="35"/>
      <c r="I2478" s="35"/>
      <c r="J2478" s="35"/>
      <c r="K2478" s="35"/>
      <c r="L2478" s="47"/>
    </row>
    <row r="2479" spans="1:12" x14ac:dyDescent="0.25">
      <c r="A2479"/>
      <c r="B2479"/>
      <c r="C2479"/>
      <c r="D2479"/>
      <c r="E2479" s="35"/>
      <c r="F2479" s="35"/>
      <c r="G2479" s="35"/>
      <c r="H2479" s="35"/>
      <c r="I2479" s="35"/>
      <c r="J2479" s="35"/>
      <c r="K2479" s="35"/>
      <c r="L2479" s="47"/>
    </row>
    <row r="2480" spans="1:12" x14ac:dyDescent="0.25">
      <c r="A2480"/>
      <c r="B2480"/>
      <c r="C2480"/>
      <c r="D2480"/>
      <c r="E2480" s="35"/>
      <c r="F2480" s="35"/>
      <c r="G2480" s="35"/>
      <c r="H2480" s="35"/>
      <c r="I2480" s="35"/>
      <c r="J2480" s="35"/>
      <c r="K2480" s="35"/>
      <c r="L2480" s="47"/>
    </row>
    <row r="2481" spans="1:12" x14ac:dyDescent="0.25">
      <c r="A2481"/>
      <c r="B2481"/>
      <c r="C2481"/>
      <c r="D2481"/>
      <c r="E2481" s="35"/>
      <c r="F2481" s="35"/>
      <c r="G2481" s="35"/>
      <c r="H2481" s="35"/>
      <c r="I2481" s="35"/>
      <c r="J2481" s="35"/>
      <c r="K2481" s="35"/>
      <c r="L2481" s="47"/>
    </row>
    <row r="2482" spans="1:12" x14ac:dyDescent="0.25">
      <c r="A2482"/>
      <c r="B2482"/>
      <c r="C2482"/>
      <c r="D2482"/>
      <c r="E2482" s="35"/>
      <c r="F2482" s="35"/>
      <c r="G2482" s="35"/>
      <c r="H2482" s="35"/>
      <c r="I2482" s="35"/>
      <c r="J2482" s="35"/>
      <c r="K2482" s="35"/>
      <c r="L2482" s="47"/>
    </row>
    <row r="2483" spans="1:12" x14ac:dyDescent="0.25">
      <c r="A2483"/>
      <c r="B2483"/>
      <c r="C2483"/>
      <c r="D2483"/>
      <c r="E2483" s="35"/>
      <c r="F2483" s="35"/>
      <c r="G2483" s="35"/>
      <c r="H2483" s="35"/>
      <c r="I2483" s="35"/>
      <c r="J2483" s="35"/>
      <c r="K2483" s="35"/>
      <c r="L2483" s="47"/>
    </row>
    <row r="2484" spans="1:12" x14ac:dyDescent="0.25">
      <c r="A2484"/>
      <c r="B2484"/>
      <c r="C2484"/>
      <c r="D2484"/>
      <c r="E2484" s="35"/>
      <c r="F2484" s="35"/>
      <c r="G2484" s="35"/>
      <c r="H2484" s="35"/>
      <c r="I2484" s="35"/>
      <c r="J2484" s="35"/>
      <c r="K2484" s="35"/>
      <c r="L2484" s="47"/>
    </row>
    <row r="2485" spans="1:12" x14ac:dyDescent="0.25">
      <c r="A2485"/>
      <c r="B2485"/>
      <c r="C2485"/>
      <c r="D2485"/>
      <c r="E2485" s="35"/>
      <c r="F2485" s="35"/>
      <c r="G2485" s="35"/>
      <c r="H2485" s="35"/>
      <c r="I2485" s="35"/>
      <c r="J2485" s="35"/>
      <c r="K2485" s="35"/>
      <c r="L2485" s="47"/>
    </row>
    <row r="2486" spans="1:12" x14ac:dyDescent="0.25">
      <c r="A2486"/>
      <c r="B2486"/>
      <c r="C2486"/>
      <c r="D2486"/>
      <c r="E2486" s="35"/>
      <c r="F2486" s="35"/>
      <c r="G2486" s="35"/>
      <c r="H2486" s="35"/>
      <c r="I2486" s="35"/>
      <c r="J2486" s="35"/>
      <c r="K2486" s="35"/>
      <c r="L2486" s="47"/>
    </row>
    <row r="2487" spans="1:12" x14ac:dyDescent="0.25">
      <c r="A2487"/>
      <c r="B2487"/>
      <c r="C2487"/>
      <c r="D2487"/>
      <c r="E2487" s="35"/>
      <c r="F2487" s="35"/>
      <c r="G2487" s="35"/>
      <c r="H2487" s="35"/>
      <c r="I2487" s="35"/>
      <c r="J2487" s="35"/>
      <c r="K2487" s="35"/>
      <c r="L2487" s="47"/>
    </row>
    <row r="2488" spans="1:12" x14ac:dyDescent="0.25">
      <c r="A2488"/>
      <c r="B2488"/>
      <c r="C2488"/>
      <c r="D2488"/>
      <c r="E2488" s="35"/>
      <c r="F2488" s="35"/>
      <c r="G2488" s="35"/>
      <c r="H2488" s="35"/>
      <c r="I2488" s="35"/>
      <c r="J2488" s="35"/>
      <c r="K2488" s="35"/>
      <c r="L2488" s="47"/>
    </row>
    <row r="2489" spans="1:12" x14ac:dyDescent="0.25">
      <c r="A2489"/>
      <c r="B2489"/>
      <c r="C2489"/>
      <c r="D2489"/>
      <c r="E2489" s="35"/>
      <c r="F2489" s="35"/>
      <c r="G2489" s="35"/>
      <c r="H2489" s="35"/>
      <c r="I2489" s="35"/>
      <c r="J2489" s="35"/>
      <c r="K2489" s="35"/>
      <c r="L2489" s="47"/>
    </row>
    <row r="2490" spans="1:12" x14ac:dyDescent="0.25">
      <c r="A2490"/>
      <c r="B2490"/>
      <c r="C2490"/>
      <c r="D2490"/>
      <c r="E2490" s="35"/>
      <c r="F2490" s="35"/>
      <c r="G2490" s="35"/>
      <c r="H2490" s="35"/>
      <c r="I2490" s="35"/>
      <c r="J2490" s="35"/>
      <c r="K2490" s="35"/>
      <c r="L2490" s="47"/>
    </row>
    <row r="2491" spans="1:12" x14ac:dyDescent="0.25">
      <c r="A2491"/>
      <c r="B2491"/>
      <c r="C2491"/>
      <c r="D2491"/>
      <c r="E2491" s="35"/>
      <c r="F2491" s="35"/>
      <c r="G2491" s="35"/>
      <c r="H2491" s="35"/>
      <c r="I2491" s="35"/>
      <c r="J2491" s="35"/>
      <c r="K2491" s="35"/>
      <c r="L2491" s="47"/>
    </row>
    <row r="2492" spans="1:12" x14ac:dyDescent="0.25">
      <c r="A2492"/>
      <c r="B2492"/>
      <c r="C2492"/>
      <c r="D2492"/>
      <c r="E2492" s="35"/>
      <c r="F2492" s="35"/>
      <c r="G2492" s="35"/>
      <c r="H2492" s="35"/>
      <c r="I2492" s="35"/>
      <c r="J2492" s="35"/>
      <c r="K2492" s="35"/>
      <c r="L2492" s="47"/>
    </row>
    <row r="2493" spans="1:12" x14ac:dyDescent="0.25">
      <c r="A2493"/>
      <c r="B2493"/>
      <c r="C2493"/>
      <c r="D2493"/>
      <c r="E2493" s="35"/>
      <c r="F2493" s="35"/>
      <c r="G2493" s="35"/>
      <c r="H2493" s="35"/>
      <c r="I2493" s="35"/>
      <c r="J2493" s="35"/>
      <c r="K2493" s="35"/>
      <c r="L2493" s="47"/>
    </row>
    <row r="2494" spans="1:12" x14ac:dyDescent="0.25">
      <c r="A2494"/>
      <c r="B2494"/>
      <c r="C2494"/>
      <c r="D2494"/>
      <c r="E2494" s="35"/>
      <c r="F2494" s="35"/>
      <c r="G2494" s="35"/>
      <c r="H2494" s="35"/>
      <c r="I2494" s="35"/>
      <c r="J2494" s="35"/>
      <c r="K2494" s="35"/>
      <c r="L2494" s="47"/>
    </row>
    <row r="2495" spans="1:12" x14ac:dyDescent="0.25">
      <c r="A2495"/>
      <c r="B2495"/>
      <c r="C2495"/>
      <c r="D2495"/>
      <c r="E2495" s="35"/>
      <c r="F2495" s="35"/>
      <c r="G2495" s="35"/>
      <c r="H2495" s="35"/>
      <c r="I2495" s="35"/>
      <c r="J2495" s="35"/>
      <c r="K2495" s="35"/>
      <c r="L2495" s="47"/>
    </row>
    <row r="2496" spans="1:12" x14ac:dyDescent="0.25">
      <c r="A2496"/>
      <c r="B2496"/>
      <c r="C2496"/>
      <c r="D2496"/>
      <c r="E2496" s="35"/>
      <c r="F2496" s="35"/>
      <c r="G2496" s="35"/>
      <c r="H2496" s="35"/>
      <c r="I2496" s="35"/>
      <c r="J2496" s="35"/>
      <c r="K2496" s="35"/>
      <c r="L2496" s="47"/>
    </row>
    <row r="2497" spans="1:12" x14ac:dyDescent="0.25">
      <c r="A2497"/>
      <c r="B2497"/>
      <c r="C2497"/>
      <c r="D2497"/>
      <c r="E2497" s="35"/>
      <c r="F2497" s="35"/>
      <c r="G2497" s="35"/>
      <c r="H2497" s="35"/>
      <c r="I2497" s="35"/>
      <c r="J2497" s="35"/>
      <c r="K2497" s="35"/>
      <c r="L2497" s="47"/>
    </row>
    <row r="2498" spans="1:12" x14ac:dyDescent="0.25">
      <c r="A2498"/>
      <c r="B2498"/>
      <c r="C2498"/>
      <c r="D2498"/>
      <c r="E2498" s="35"/>
      <c r="F2498" s="35"/>
      <c r="G2498" s="35"/>
      <c r="H2498" s="35"/>
      <c r="I2498" s="35"/>
      <c r="J2498" s="35"/>
      <c r="K2498" s="35"/>
      <c r="L2498" s="47"/>
    </row>
    <row r="2499" spans="1:12" x14ac:dyDescent="0.25">
      <c r="A2499"/>
      <c r="B2499"/>
      <c r="C2499"/>
      <c r="D2499"/>
      <c r="E2499" s="35"/>
      <c r="F2499" s="35"/>
      <c r="G2499" s="35"/>
      <c r="H2499" s="35"/>
      <c r="I2499" s="35"/>
      <c r="J2499" s="35"/>
      <c r="K2499" s="35"/>
      <c r="L2499" s="47"/>
    </row>
    <row r="2500" spans="1:12" x14ac:dyDescent="0.25">
      <c r="A2500"/>
      <c r="B2500"/>
      <c r="C2500"/>
      <c r="D2500"/>
      <c r="E2500" s="35"/>
      <c r="F2500" s="35"/>
      <c r="G2500" s="35"/>
      <c r="H2500" s="35"/>
      <c r="I2500" s="35"/>
      <c r="J2500" s="35"/>
      <c r="K2500" s="35"/>
      <c r="L2500" s="47"/>
    </row>
    <row r="2501" spans="1:12" x14ac:dyDescent="0.25">
      <c r="A2501"/>
      <c r="B2501"/>
      <c r="C2501"/>
      <c r="D2501"/>
      <c r="E2501" s="35"/>
      <c r="F2501" s="35"/>
      <c r="G2501" s="35"/>
      <c r="H2501" s="35"/>
      <c r="I2501" s="35"/>
      <c r="J2501" s="35"/>
      <c r="K2501" s="35"/>
      <c r="L2501" s="47"/>
    </row>
    <row r="2502" spans="1:12" x14ac:dyDescent="0.25">
      <c r="A2502"/>
      <c r="B2502"/>
      <c r="C2502"/>
      <c r="D2502"/>
      <c r="E2502" s="35"/>
      <c r="F2502" s="35"/>
      <c r="G2502" s="35"/>
      <c r="H2502" s="35"/>
      <c r="I2502" s="35"/>
      <c r="J2502" s="35"/>
      <c r="K2502" s="35"/>
      <c r="L2502" s="47"/>
    </row>
    <row r="2503" spans="1:12" x14ac:dyDescent="0.25">
      <c r="A2503"/>
      <c r="B2503"/>
      <c r="C2503"/>
      <c r="D2503"/>
      <c r="E2503" s="35"/>
      <c r="F2503" s="35"/>
      <c r="G2503" s="35"/>
      <c r="H2503" s="35"/>
      <c r="I2503" s="35"/>
      <c r="J2503" s="35"/>
      <c r="K2503" s="35"/>
      <c r="L2503" s="47"/>
    </row>
    <row r="2504" spans="1:12" x14ac:dyDescent="0.25">
      <c r="A2504"/>
      <c r="B2504"/>
      <c r="C2504"/>
      <c r="D2504"/>
      <c r="E2504" s="35"/>
      <c r="F2504" s="35"/>
      <c r="G2504" s="35"/>
      <c r="H2504" s="35"/>
      <c r="I2504" s="35"/>
      <c r="J2504" s="35"/>
      <c r="K2504" s="35"/>
      <c r="L2504" s="47"/>
    </row>
    <row r="2505" spans="1:12" x14ac:dyDescent="0.25">
      <c r="A2505"/>
      <c r="B2505"/>
      <c r="C2505"/>
      <c r="D2505"/>
      <c r="E2505" s="35"/>
      <c r="F2505" s="35"/>
      <c r="G2505" s="35"/>
      <c r="H2505" s="35"/>
      <c r="I2505" s="35"/>
      <c r="J2505" s="35"/>
      <c r="K2505" s="35"/>
      <c r="L2505" s="47"/>
    </row>
    <row r="2506" spans="1:12" x14ac:dyDescent="0.25">
      <c r="A2506"/>
      <c r="B2506"/>
      <c r="C2506"/>
      <c r="D2506"/>
      <c r="E2506" s="35"/>
      <c r="F2506" s="35"/>
      <c r="G2506" s="35"/>
      <c r="H2506" s="35"/>
      <c r="I2506" s="35"/>
      <c r="J2506" s="35"/>
      <c r="K2506" s="35"/>
      <c r="L2506" s="47"/>
    </row>
    <row r="2507" spans="1:12" x14ac:dyDescent="0.25">
      <c r="A2507"/>
      <c r="B2507"/>
      <c r="C2507"/>
      <c r="D2507"/>
      <c r="E2507" s="35"/>
      <c r="F2507" s="35"/>
      <c r="G2507" s="35"/>
      <c r="H2507" s="35"/>
      <c r="I2507" s="35"/>
      <c r="J2507" s="35"/>
      <c r="K2507" s="35"/>
      <c r="L2507" s="47"/>
    </row>
    <row r="2508" spans="1:12" x14ac:dyDescent="0.25">
      <c r="A2508"/>
      <c r="B2508"/>
      <c r="C2508"/>
      <c r="D2508"/>
      <c r="E2508" s="35"/>
      <c r="F2508" s="35"/>
      <c r="G2508" s="35"/>
      <c r="H2508" s="35"/>
      <c r="I2508" s="35"/>
      <c r="J2508" s="35"/>
      <c r="K2508" s="35"/>
      <c r="L2508" s="47"/>
    </row>
    <row r="2509" spans="1:12" x14ac:dyDescent="0.25">
      <c r="A2509"/>
      <c r="B2509"/>
      <c r="C2509"/>
      <c r="D2509"/>
      <c r="E2509" s="35"/>
      <c r="F2509" s="35"/>
      <c r="G2509" s="35"/>
      <c r="H2509" s="35"/>
      <c r="I2509" s="35"/>
      <c r="J2509" s="35"/>
      <c r="K2509" s="35"/>
      <c r="L2509" s="47"/>
    </row>
    <row r="2510" spans="1:12" x14ac:dyDescent="0.25">
      <c r="A2510"/>
      <c r="B2510"/>
      <c r="C2510"/>
      <c r="D2510"/>
      <c r="E2510" s="35"/>
      <c r="F2510" s="35"/>
      <c r="G2510" s="35"/>
      <c r="H2510" s="35"/>
      <c r="I2510" s="35"/>
      <c r="J2510" s="35"/>
      <c r="K2510" s="35"/>
      <c r="L2510" s="47"/>
    </row>
    <row r="2511" spans="1:12" x14ac:dyDescent="0.25">
      <c r="A2511"/>
      <c r="B2511"/>
      <c r="C2511"/>
      <c r="D2511"/>
      <c r="E2511" s="35"/>
      <c r="F2511" s="35"/>
      <c r="G2511" s="35"/>
      <c r="H2511" s="35"/>
      <c r="I2511" s="35"/>
      <c r="J2511" s="35"/>
      <c r="K2511" s="35"/>
      <c r="L2511" s="47"/>
    </row>
    <row r="2512" spans="1:12" x14ac:dyDescent="0.25">
      <c r="A2512"/>
      <c r="B2512"/>
      <c r="C2512"/>
      <c r="D2512"/>
      <c r="E2512" s="35"/>
      <c r="F2512" s="35"/>
      <c r="G2512" s="35"/>
      <c r="H2512" s="35"/>
      <c r="I2512" s="35"/>
      <c r="J2512" s="35"/>
      <c r="K2512" s="35"/>
      <c r="L2512" s="47"/>
    </row>
    <row r="2513" spans="1:12" x14ac:dyDescent="0.25">
      <c r="A2513"/>
      <c r="B2513"/>
      <c r="C2513"/>
      <c r="D2513"/>
      <c r="E2513" s="35"/>
      <c r="F2513" s="35"/>
      <c r="G2513" s="35"/>
      <c r="H2513" s="35"/>
      <c r="I2513" s="35"/>
      <c r="J2513" s="35"/>
      <c r="K2513" s="35"/>
      <c r="L2513" s="47"/>
    </row>
    <row r="2514" spans="1:12" x14ac:dyDescent="0.25">
      <c r="A2514"/>
      <c r="B2514"/>
      <c r="C2514"/>
      <c r="D2514"/>
      <c r="E2514" s="35"/>
      <c r="F2514" s="35"/>
      <c r="G2514" s="35"/>
      <c r="H2514" s="35"/>
      <c r="I2514" s="35"/>
      <c r="J2514" s="35"/>
      <c r="K2514" s="35"/>
      <c r="L2514" s="47"/>
    </row>
    <row r="2515" spans="1:12" x14ac:dyDescent="0.25">
      <c r="A2515"/>
      <c r="B2515"/>
      <c r="C2515"/>
      <c r="D2515"/>
      <c r="E2515" s="35"/>
      <c r="F2515" s="35"/>
      <c r="G2515" s="35"/>
      <c r="H2515" s="35"/>
      <c r="I2515" s="35"/>
      <c r="J2515" s="35"/>
      <c r="K2515" s="35"/>
      <c r="L2515" s="47"/>
    </row>
    <row r="2516" spans="1:12" x14ac:dyDescent="0.25">
      <c r="A2516"/>
      <c r="B2516"/>
      <c r="C2516"/>
      <c r="D2516"/>
      <c r="E2516" s="35"/>
      <c r="F2516" s="35"/>
      <c r="G2516" s="35"/>
      <c r="H2516" s="35"/>
      <c r="I2516" s="35"/>
      <c r="J2516" s="35"/>
      <c r="K2516" s="35"/>
      <c r="L2516" s="47"/>
    </row>
    <row r="2517" spans="1:12" x14ac:dyDescent="0.25">
      <c r="A2517"/>
      <c r="B2517"/>
      <c r="C2517"/>
      <c r="D2517"/>
      <c r="E2517" s="35"/>
      <c r="F2517" s="35"/>
      <c r="G2517" s="35"/>
      <c r="H2517" s="35"/>
      <c r="I2517" s="35"/>
      <c r="J2517" s="35"/>
      <c r="K2517" s="35"/>
      <c r="L2517" s="47"/>
    </row>
    <row r="2518" spans="1:12" x14ac:dyDescent="0.25">
      <c r="A2518"/>
      <c r="B2518"/>
      <c r="C2518"/>
      <c r="D2518"/>
      <c r="E2518" s="35"/>
      <c r="F2518" s="35"/>
      <c r="G2518" s="35"/>
      <c r="H2518" s="35"/>
      <c r="I2518" s="35"/>
      <c r="J2518" s="35"/>
      <c r="K2518" s="35"/>
      <c r="L2518" s="47"/>
    </row>
    <row r="2519" spans="1:12" x14ac:dyDescent="0.25">
      <c r="A2519"/>
      <c r="B2519"/>
      <c r="C2519"/>
      <c r="D2519"/>
      <c r="E2519" s="35"/>
      <c r="F2519" s="35"/>
      <c r="G2519" s="35"/>
      <c r="H2519" s="35"/>
      <c r="I2519" s="35"/>
      <c r="J2519" s="35"/>
      <c r="K2519" s="35"/>
      <c r="L2519" s="47"/>
    </row>
    <row r="2520" spans="1:12" x14ac:dyDescent="0.25">
      <c r="A2520"/>
      <c r="B2520"/>
      <c r="C2520"/>
      <c r="D2520"/>
      <c r="E2520" s="35"/>
      <c r="F2520" s="35"/>
      <c r="G2520" s="35"/>
      <c r="H2520" s="35"/>
      <c r="I2520" s="35"/>
      <c r="J2520" s="35"/>
      <c r="K2520" s="35"/>
      <c r="L2520" s="47"/>
    </row>
    <row r="2521" spans="1:12" x14ac:dyDescent="0.25">
      <c r="A2521"/>
      <c r="B2521"/>
      <c r="C2521"/>
      <c r="D2521"/>
      <c r="E2521" s="35"/>
      <c r="F2521" s="35"/>
      <c r="G2521" s="35"/>
      <c r="H2521" s="35"/>
      <c r="I2521" s="35"/>
      <c r="J2521" s="35"/>
      <c r="K2521" s="35"/>
      <c r="L2521" s="47"/>
    </row>
    <row r="2522" spans="1:12" x14ac:dyDescent="0.25">
      <c r="A2522"/>
      <c r="B2522"/>
      <c r="C2522"/>
      <c r="D2522"/>
      <c r="E2522" s="35"/>
      <c r="F2522" s="35"/>
      <c r="G2522" s="35"/>
      <c r="H2522" s="35"/>
      <c r="I2522" s="35"/>
      <c r="J2522" s="35"/>
      <c r="K2522" s="35"/>
      <c r="L2522" s="47"/>
    </row>
    <row r="2523" spans="1:12" x14ac:dyDescent="0.25">
      <c r="A2523"/>
      <c r="B2523"/>
      <c r="C2523"/>
      <c r="D2523"/>
      <c r="E2523" s="35"/>
      <c r="F2523" s="35"/>
      <c r="G2523" s="35"/>
      <c r="H2523" s="35"/>
      <c r="I2523" s="35"/>
      <c r="J2523" s="35"/>
      <c r="K2523" s="35"/>
      <c r="L2523" s="47"/>
    </row>
    <row r="2524" spans="1:12" x14ac:dyDescent="0.25">
      <c r="A2524"/>
      <c r="B2524"/>
      <c r="C2524"/>
      <c r="D2524"/>
      <c r="E2524" s="35"/>
      <c r="F2524" s="35"/>
      <c r="G2524" s="35"/>
      <c r="H2524" s="35"/>
      <c r="I2524" s="35"/>
      <c r="J2524" s="35"/>
      <c r="K2524" s="35"/>
      <c r="L2524" s="47"/>
    </row>
    <row r="2525" spans="1:12" x14ac:dyDescent="0.25">
      <c r="A2525"/>
      <c r="B2525"/>
      <c r="C2525"/>
      <c r="D2525"/>
      <c r="E2525" s="35"/>
      <c r="F2525" s="35"/>
      <c r="G2525" s="35"/>
      <c r="H2525" s="35"/>
      <c r="I2525" s="35"/>
      <c r="J2525" s="35"/>
      <c r="K2525" s="35"/>
      <c r="L2525" s="47"/>
    </row>
    <row r="2526" spans="1:12" x14ac:dyDescent="0.25">
      <c r="A2526"/>
      <c r="B2526"/>
      <c r="C2526"/>
      <c r="D2526"/>
      <c r="E2526" s="35"/>
      <c r="F2526" s="35"/>
      <c r="G2526" s="35"/>
      <c r="H2526" s="35"/>
      <c r="I2526" s="35"/>
      <c r="J2526" s="35"/>
      <c r="K2526" s="35"/>
      <c r="L2526" s="47"/>
    </row>
    <row r="2527" spans="1:12" x14ac:dyDescent="0.25">
      <c r="A2527"/>
      <c r="B2527"/>
      <c r="C2527"/>
      <c r="D2527"/>
      <c r="E2527" s="35"/>
      <c r="F2527" s="35"/>
      <c r="G2527" s="35"/>
      <c r="H2527" s="35"/>
      <c r="I2527" s="35"/>
      <c r="J2527" s="35"/>
      <c r="K2527" s="35"/>
      <c r="L2527" s="47"/>
    </row>
    <row r="2528" spans="1:12" x14ac:dyDescent="0.25">
      <c r="A2528"/>
      <c r="B2528"/>
      <c r="C2528"/>
      <c r="D2528"/>
      <c r="E2528" s="35"/>
      <c r="F2528" s="35"/>
      <c r="G2528" s="35"/>
      <c r="H2528" s="35"/>
      <c r="I2528" s="35"/>
      <c r="J2528" s="35"/>
      <c r="K2528" s="35"/>
      <c r="L2528" s="47"/>
    </row>
    <row r="2529" spans="1:12" x14ac:dyDescent="0.25">
      <c r="A2529"/>
      <c r="B2529"/>
      <c r="C2529"/>
      <c r="D2529"/>
      <c r="E2529" s="35"/>
      <c r="F2529" s="35"/>
      <c r="G2529" s="35"/>
      <c r="H2529" s="35"/>
      <c r="I2529" s="35"/>
      <c r="J2529" s="35"/>
      <c r="K2529" s="35"/>
      <c r="L2529" s="47"/>
    </row>
    <row r="2530" spans="1:12" x14ac:dyDescent="0.25">
      <c r="A2530"/>
      <c r="B2530"/>
      <c r="C2530"/>
      <c r="D2530"/>
      <c r="E2530" s="35"/>
      <c r="F2530" s="35"/>
      <c r="G2530" s="35"/>
      <c r="H2530" s="35"/>
      <c r="I2530" s="35"/>
      <c r="J2530" s="35"/>
      <c r="K2530" s="35"/>
      <c r="L2530" s="47"/>
    </row>
    <row r="2531" spans="1:12" x14ac:dyDescent="0.25">
      <c r="A2531"/>
      <c r="B2531"/>
      <c r="C2531"/>
      <c r="D2531"/>
      <c r="E2531" s="35"/>
      <c r="F2531" s="35"/>
      <c r="G2531" s="35"/>
      <c r="H2531" s="35"/>
      <c r="I2531" s="35"/>
      <c r="J2531" s="35"/>
      <c r="K2531" s="35"/>
      <c r="L2531" s="47"/>
    </row>
    <row r="2532" spans="1:12" x14ac:dyDescent="0.25">
      <c r="A2532"/>
      <c r="B2532"/>
      <c r="C2532"/>
      <c r="D2532"/>
      <c r="E2532" s="35"/>
      <c r="F2532" s="35"/>
      <c r="G2532" s="35"/>
      <c r="H2532" s="35"/>
      <c r="I2532" s="35"/>
      <c r="J2532" s="35"/>
      <c r="K2532" s="35"/>
      <c r="L2532" s="47"/>
    </row>
    <row r="2533" spans="1:12" x14ac:dyDescent="0.25">
      <c r="A2533"/>
      <c r="B2533"/>
      <c r="C2533"/>
      <c r="D2533"/>
      <c r="E2533" s="35"/>
      <c r="F2533" s="35"/>
      <c r="G2533" s="35"/>
      <c r="H2533" s="35"/>
      <c r="I2533" s="35"/>
      <c r="J2533" s="35"/>
      <c r="K2533" s="35"/>
      <c r="L2533" s="47"/>
    </row>
    <row r="2534" spans="1:12" x14ac:dyDescent="0.25">
      <c r="A2534"/>
      <c r="B2534"/>
      <c r="C2534"/>
      <c r="D2534"/>
      <c r="E2534" s="35"/>
      <c r="F2534" s="35"/>
      <c r="G2534" s="35"/>
      <c r="H2534" s="35"/>
      <c r="I2534" s="35"/>
      <c r="J2534" s="35"/>
      <c r="K2534" s="35"/>
      <c r="L2534" s="47"/>
    </row>
    <row r="2535" spans="1:12" x14ac:dyDescent="0.25">
      <c r="A2535"/>
      <c r="B2535"/>
      <c r="C2535"/>
      <c r="D2535"/>
      <c r="E2535" s="35"/>
      <c r="F2535" s="35"/>
      <c r="G2535" s="35"/>
      <c r="H2535" s="35"/>
      <c r="I2535" s="35"/>
      <c r="J2535" s="35"/>
      <c r="K2535" s="35"/>
      <c r="L2535" s="47"/>
    </row>
    <row r="2536" spans="1:12" x14ac:dyDescent="0.25">
      <c r="A2536"/>
      <c r="B2536"/>
      <c r="C2536"/>
      <c r="D2536"/>
      <c r="E2536" s="35"/>
      <c r="F2536" s="35"/>
      <c r="G2536" s="35"/>
      <c r="H2536" s="35"/>
      <c r="I2536" s="35"/>
      <c r="J2536" s="35"/>
      <c r="K2536" s="35"/>
      <c r="L2536" s="47"/>
    </row>
    <row r="2537" spans="1:12" x14ac:dyDescent="0.25">
      <c r="A2537"/>
      <c r="B2537"/>
      <c r="C2537"/>
      <c r="D2537"/>
      <c r="E2537" s="35"/>
      <c r="F2537" s="35"/>
      <c r="G2537" s="35"/>
      <c r="H2537" s="35"/>
      <c r="I2537" s="35"/>
      <c r="J2537" s="35"/>
      <c r="K2537" s="35"/>
      <c r="L2537" s="47"/>
    </row>
    <row r="2538" spans="1:12" x14ac:dyDescent="0.25">
      <c r="A2538"/>
      <c r="B2538"/>
      <c r="C2538"/>
      <c r="D2538"/>
      <c r="E2538" s="35"/>
      <c r="F2538" s="35"/>
      <c r="G2538" s="35"/>
      <c r="H2538" s="35"/>
      <c r="I2538" s="35"/>
      <c r="J2538" s="35"/>
      <c r="K2538" s="35"/>
      <c r="L2538" s="47"/>
    </row>
    <row r="2539" spans="1:12" x14ac:dyDescent="0.25">
      <c r="A2539"/>
      <c r="B2539"/>
      <c r="C2539"/>
      <c r="D2539"/>
      <c r="E2539" s="35"/>
      <c r="F2539" s="35"/>
      <c r="G2539" s="35"/>
      <c r="H2539" s="35"/>
      <c r="I2539" s="35"/>
      <c r="J2539" s="35"/>
      <c r="K2539" s="35"/>
      <c r="L2539" s="47"/>
    </row>
    <row r="2540" spans="1:12" x14ac:dyDescent="0.25">
      <c r="A2540"/>
      <c r="B2540"/>
      <c r="C2540"/>
      <c r="D2540"/>
      <c r="E2540" s="35"/>
      <c r="F2540" s="35"/>
      <c r="G2540" s="35"/>
      <c r="H2540" s="35"/>
      <c r="I2540" s="35"/>
      <c r="J2540" s="35"/>
      <c r="K2540" s="35"/>
      <c r="L2540" s="47"/>
    </row>
    <row r="2541" spans="1:12" x14ac:dyDescent="0.25">
      <c r="A2541"/>
      <c r="B2541"/>
      <c r="C2541"/>
      <c r="D2541"/>
      <c r="E2541" s="35"/>
      <c r="F2541" s="35"/>
      <c r="G2541" s="35"/>
      <c r="H2541" s="35"/>
      <c r="I2541" s="35"/>
      <c r="J2541" s="35"/>
      <c r="K2541" s="35"/>
      <c r="L2541" s="47"/>
    </row>
    <row r="2542" spans="1:12" x14ac:dyDescent="0.25">
      <c r="A2542"/>
      <c r="B2542"/>
      <c r="C2542"/>
      <c r="D2542"/>
      <c r="E2542" s="35"/>
      <c r="F2542" s="35"/>
      <c r="G2542" s="35"/>
      <c r="H2542" s="35"/>
      <c r="I2542" s="35"/>
      <c r="J2542" s="35"/>
      <c r="K2542" s="35"/>
      <c r="L2542" s="47"/>
    </row>
    <row r="2543" spans="1:12" x14ac:dyDescent="0.25">
      <c r="A2543"/>
      <c r="B2543"/>
      <c r="C2543"/>
      <c r="D2543"/>
      <c r="E2543" s="35"/>
      <c r="F2543" s="35"/>
      <c r="G2543" s="35"/>
      <c r="H2543" s="35"/>
      <c r="I2543" s="35"/>
      <c r="J2543" s="35"/>
      <c r="K2543" s="35"/>
      <c r="L2543" s="47"/>
    </row>
    <row r="2544" spans="1:12" x14ac:dyDescent="0.25">
      <c r="A2544"/>
      <c r="B2544"/>
      <c r="C2544"/>
      <c r="D2544"/>
      <c r="E2544" s="35"/>
      <c r="F2544" s="35"/>
      <c r="G2544" s="35"/>
      <c r="H2544" s="35"/>
      <c r="I2544" s="35"/>
      <c r="J2544" s="35"/>
      <c r="K2544" s="35"/>
      <c r="L2544" s="47"/>
    </row>
    <row r="2545" spans="1:12" x14ac:dyDescent="0.25">
      <c r="A2545"/>
      <c r="B2545"/>
      <c r="C2545"/>
      <c r="D2545"/>
      <c r="E2545" s="35"/>
      <c r="F2545" s="35"/>
      <c r="G2545" s="35"/>
      <c r="H2545" s="35"/>
      <c r="I2545" s="35"/>
      <c r="J2545" s="35"/>
      <c r="K2545" s="35"/>
      <c r="L2545" s="47"/>
    </row>
    <row r="2546" spans="1:12" x14ac:dyDescent="0.25">
      <c r="A2546"/>
      <c r="B2546"/>
      <c r="C2546"/>
      <c r="D2546"/>
      <c r="E2546" s="35"/>
      <c r="F2546" s="35"/>
      <c r="G2546" s="35"/>
      <c r="H2546" s="35"/>
      <c r="I2546" s="35"/>
      <c r="J2546" s="35"/>
      <c r="K2546" s="35"/>
      <c r="L2546" s="47"/>
    </row>
    <row r="2547" spans="1:12" x14ac:dyDescent="0.25">
      <c r="A2547"/>
      <c r="B2547"/>
      <c r="C2547"/>
      <c r="D2547"/>
      <c r="E2547" s="35"/>
      <c r="F2547" s="35"/>
      <c r="G2547" s="35"/>
      <c r="H2547" s="35"/>
      <c r="I2547" s="35"/>
      <c r="J2547" s="35"/>
      <c r="K2547" s="35"/>
      <c r="L2547" s="47"/>
    </row>
    <row r="2548" spans="1:12" x14ac:dyDescent="0.25">
      <c r="A2548"/>
      <c r="B2548"/>
      <c r="C2548"/>
      <c r="D2548"/>
      <c r="E2548" s="35"/>
      <c r="F2548" s="35"/>
      <c r="G2548" s="35"/>
      <c r="H2548" s="35"/>
      <c r="I2548" s="35"/>
      <c r="J2548" s="35"/>
      <c r="K2548" s="35"/>
      <c r="L2548" s="47"/>
    </row>
    <row r="2549" spans="1:12" x14ac:dyDescent="0.25">
      <c r="A2549"/>
      <c r="B2549"/>
      <c r="C2549"/>
      <c r="D2549"/>
      <c r="E2549" s="35"/>
      <c r="F2549" s="35"/>
      <c r="G2549" s="35"/>
      <c r="H2549" s="35"/>
      <c r="I2549" s="35"/>
      <c r="J2549" s="35"/>
      <c r="K2549" s="35"/>
      <c r="L2549" s="47"/>
    </row>
    <row r="2550" spans="1:12" x14ac:dyDescent="0.25">
      <c r="A2550"/>
      <c r="B2550"/>
      <c r="C2550"/>
      <c r="D2550"/>
      <c r="E2550" s="35"/>
      <c r="F2550" s="35"/>
      <c r="G2550" s="35"/>
      <c r="H2550" s="35"/>
      <c r="I2550" s="35"/>
      <c r="J2550" s="35"/>
      <c r="K2550" s="35"/>
      <c r="L2550" s="47"/>
    </row>
    <row r="2551" spans="1:12" x14ac:dyDescent="0.25">
      <c r="A2551"/>
      <c r="B2551"/>
      <c r="C2551"/>
      <c r="D2551"/>
      <c r="E2551" s="35"/>
      <c r="F2551" s="35"/>
      <c r="G2551" s="35"/>
      <c r="H2551" s="35"/>
      <c r="I2551" s="35"/>
      <c r="J2551" s="35"/>
      <c r="K2551" s="35"/>
      <c r="L2551" s="47"/>
    </row>
    <row r="2552" spans="1:12" x14ac:dyDescent="0.25">
      <c r="A2552"/>
      <c r="B2552"/>
      <c r="C2552"/>
      <c r="D2552"/>
      <c r="E2552" s="35"/>
      <c r="F2552" s="35"/>
      <c r="G2552" s="35"/>
      <c r="H2552" s="35"/>
      <c r="I2552" s="35"/>
      <c r="J2552" s="35"/>
      <c r="K2552" s="35"/>
      <c r="L2552" s="47"/>
    </row>
    <row r="2553" spans="1:12" x14ac:dyDescent="0.25">
      <c r="A2553"/>
      <c r="B2553"/>
      <c r="C2553"/>
      <c r="D2553"/>
      <c r="E2553" s="35"/>
      <c r="F2553" s="35"/>
      <c r="G2553" s="35"/>
      <c r="H2553" s="35"/>
      <c r="I2553" s="35"/>
      <c r="J2553" s="35"/>
      <c r="K2553" s="35"/>
      <c r="L2553" s="47"/>
    </row>
    <row r="2554" spans="1:12" x14ac:dyDescent="0.25">
      <c r="A2554"/>
      <c r="B2554"/>
      <c r="C2554"/>
      <c r="D2554"/>
      <c r="E2554" s="35"/>
      <c r="F2554" s="35"/>
      <c r="G2554" s="35"/>
      <c r="H2554" s="35"/>
      <c r="I2554" s="35"/>
      <c r="J2554" s="35"/>
      <c r="K2554" s="35"/>
      <c r="L2554" s="47"/>
    </row>
    <row r="2555" spans="1:12" x14ac:dyDescent="0.25">
      <c r="A2555"/>
      <c r="B2555"/>
      <c r="C2555"/>
      <c r="D2555"/>
      <c r="E2555" s="35"/>
      <c r="F2555" s="35"/>
      <c r="G2555" s="35"/>
      <c r="H2555" s="35"/>
      <c r="I2555" s="35"/>
      <c r="J2555" s="35"/>
      <c r="K2555" s="35"/>
      <c r="L2555" s="47"/>
    </row>
    <row r="2556" spans="1:12" x14ac:dyDescent="0.25">
      <c r="A2556"/>
      <c r="B2556"/>
      <c r="C2556"/>
      <c r="D2556"/>
      <c r="E2556" s="35"/>
      <c r="F2556" s="35"/>
      <c r="G2556" s="35"/>
      <c r="H2556" s="35"/>
      <c r="I2556" s="35"/>
      <c r="J2556" s="35"/>
      <c r="K2556" s="35"/>
      <c r="L2556" s="47"/>
    </row>
    <row r="2557" spans="1:12" x14ac:dyDescent="0.25">
      <c r="A2557"/>
      <c r="B2557"/>
      <c r="C2557"/>
      <c r="D2557"/>
      <c r="E2557" s="35"/>
      <c r="F2557" s="35"/>
      <c r="G2557" s="35"/>
      <c r="H2557" s="35"/>
      <c r="I2557" s="35"/>
      <c r="J2557" s="35"/>
      <c r="K2557" s="35"/>
      <c r="L2557" s="47"/>
    </row>
    <row r="2558" spans="1:12" x14ac:dyDescent="0.25">
      <c r="A2558"/>
      <c r="B2558"/>
      <c r="C2558"/>
      <c r="D2558"/>
      <c r="E2558" s="35"/>
      <c r="F2558" s="35"/>
      <c r="G2558" s="35"/>
      <c r="H2558" s="35"/>
      <c r="I2558" s="35"/>
      <c r="J2558" s="35"/>
      <c r="K2558" s="35"/>
      <c r="L2558" s="47"/>
    </row>
    <row r="2559" spans="1:12" x14ac:dyDescent="0.25">
      <c r="A2559"/>
      <c r="B2559"/>
      <c r="C2559"/>
      <c r="D2559"/>
      <c r="E2559" s="35"/>
      <c r="F2559" s="35"/>
      <c r="G2559" s="35"/>
      <c r="H2559" s="35"/>
      <c r="I2559" s="35"/>
      <c r="J2559" s="35"/>
      <c r="K2559" s="35"/>
      <c r="L2559" s="47"/>
    </row>
    <row r="2560" spans="1:12" x14ac:dyDescent="0.25">
      <c r="A2560"/>
      <c r="B2560"/>
      <c r="C2560"/>
      <c r="D2560"/>
      <c r="E2560" s="35"/>
      <c r="F2560" s="35"/>
      <c r="G2560" s="35"/>
      <c r="H2560" s="35"/>
      <c r="I2560" s="35"/>
      <c r="J2560" s="35"/>
      <c r="K2560" s="35"/>
      <c r="L2560" s="47"/>
    </row>
    <row r="2561" spans="1:12" x14ac:dyDescent="0.25">
      <c r="A2561"/>
      <c r="B2561"/>
      <c r="C2561"/>
      <c r="D2561"/>
      <c r="E2561" s="35"/>
      <c r="F2561" s="35"/>
      <c r="G2561" s="35"/>
      <c r="H2561" s="35"/>
      <c r="I2561" s="35"/>
      <c r="J2561" s="35"/>
      <c r="K2561" s="35"/>
      <c r="L2561" s="47"/>
    </row>
    <row r="2562" spans="1:12" x14ac:dyDescent="0.25">
      <c r="A2562"/>
      <c r="B2562"/>
      <c r="C2562"/>
      <c r="D2562"/>
      <c r="E2562" s="35"/>
      <c r="F2562" s="35"/>
      <c r="G2562" s="35"/>
      <c r="H2562" s="35"/>
      <c r="I2562" s="35"/>
      <c r="J2562" s="35"/>
      <c r="K2562" s="35"/>
      <c r="L2562" s="47"/>
    </row>
    <row r="2563" spans="1:12" x14ac:dyDescent="0.25">
      <c r="A2563"/>
      <c r="B2563"/>
      <c r="C2563"/>
      <c r="D2563"/>
      <c r="E2563" s="35"/>
      <c r="F2563" s="35"/>
      <c r="G2563" s="35"/>
      <c r="H2563" s="35"/>
      <c r="I2563" s="35"/>
      <c r="J2563" s="35"/>
      <c r="K2563" s="35"/>
      <c r="L2563" s="47"/>
    </row>
    <row r="2564" spans="1:12" x14ac:dyDescent="0.25">
      <c r="A2564"/>
      <c r="B2564"/>
      <c r="C2564"/>
      <c r="D2564"/>
      <c r="E2564" s="35"/>
      <c r="F2564" s="35"/>
      <c r="G2564" s="35"/>
      <c r="H2564" s="35"/>
      <c r="I2564" s="35"/>
      <c r="J2564" s="35"/>
      <c r="K2564" s="35"/>
      <c r="L2564" s="47"/>
    </row>
    <row r="2565" spans="1:12" x14ac:dyDescent="0.25">
      <c r="A2565"/>
      <c r="B2565"/>
      <c r="C2565"/>
      <c r="D2565"/>
      <c r="E2565" s="35"/>
      <c r="F2565" s="35"/>
      <c r="G2565" s="35"/>
      <c r="H2565" s="35"/>
      <c r="I2565" s="35"/>
      <c r="J2565" s="35"/>
      <c r="K2565" s="35"/>
      <c r="L2565" s="47"/>
    </row>
    <row r="2566" spans="1:12" x14ac:dyDescent="0.25">
      <c r="A2566"/>
      <c r="B2566"/>
      <c r="C2566"/>
      <c r="D2566"/>
      <c r="E2566" s="35"/>
      <c r="F2566" s="35"/>
      <c r="G2566" s="35"/>
      <c r="H2566" s="35"/>
      <c r="I2566" s="35"/>
      <c r="J2566" s="35"/>
      <c r="K2566" s="35"/>
      <c r="L2566" s="47"/>
    </row>
    <row r="2567" spans="1:12" x14ac:dyDescent="0.25">
      <c r="A2567"/>
      <c r="B2567"/>
      <c r="C2567"/>
      <c r="D2567"/>
      <c r="E2567" s="35"/>
      <c r="F2567" s="35"/>
      <c r="G2567" s="35"/>
      <c r="H2567" s="35"/>
      <c r="I2567" s="35"/>
      <c r="J2567" s="35"/>
      <c r="K2567" s="35"/>
      <c r="L2567" s="47"/>
    </row>
    <row r="2568" spans="1:12" x14ac:dyDescent="0.25">
      <c r="A2568"/>
      <c r="B2568"/>
      <c r="C2568"/>
      <c r="D2568"/>
      <c r="E2568" s="35"/>
      <c r="F2568" s="35"/>
      <c r="G2568" s="35"/>
      <c r="H2568" s="35"/>
      <c r="I2568" s="35"/>
      <c r="J2568" s="35"/>
      <c r="K2568" s="35"/>
      <c r="L2568" s="47"/>
    </row>
    <row r="2569" spans="1:12" x14ac:dyDescent="0.25">
      <c r="A2569"/>
      <c r="B2569"/>
      <c r="C2569"/>
      <c r="D2569"/>
      <c r="E2569" s="35"/>
      <c r="F2569" s="35"/>
      <c r="G2569" s="35"/>
      <c r="H2569" s="35"/>
      <c r="I2569" s="35"/>
      <c r="J2569" s="35"/>
      <c r="K2569" s="35"/>
      <c r="L2569" s="47"/>
    </row>
    <row r="2570" spans="1:12" x14ac:dyDescent="0.25">
      <c r="A2570"/>
      <c r="B2570"/>
      <c r="C2570"/>
      <c r="D2570"/>
      <c r="E2570" s="35"/>
      <c r="F2570" s="35"/>
      <c r="G2570" s="35"/>
      <c r="H2570" s="35"/>
      <c r="I2570" s="35"/>
      <c r="J2570" s="35"/>
      <c r="K2570" s="35"/>
      <c r="L2570" s="47"/>
    </row>
    <row r="2571" spans="1:12" x14ac:dyDescent="0.25">
      <c r="A2571"/>
      <c r="B2571"/>
      <c r="C2571"/>
      <c r="D2571"/>
      <c r="E2571" s="35"/>
      <c r="F2571" s="35"/>
      <c r="G2571" s="35"/>
      <c r="H2571" s="35"/>
      <c r="I2571" s="35"/>
      <c r="J2571" s="35"/>
      <c r="K2571" s="35"/>
      <c r="L2571" s="47"/>
    </row>
    <row r="2572" spans="1:12" x14ac:dyDescent="0.25">
      <c r="A2572"/>
      <c r="B2572"/>
      <c r="C2572"/>
      <c r="D2572"/>
      <c r="E2572" s="35"/>
      <c r="F2572" s="35"/>
      <c r="G2572" s="35"/>
      <c r="H2572" s="35"/>
      <c r="I2572" s="35"/>
      <c r="J2572" s="35"/>
      <c r="K2572" s="35"/>
      <c r="L2572" s="47"/>
    </row>
    <row r="2573" spans="1:12" x14ac:dyDescent="0.25">
      <c r="A2573"/>
      <c r="B2573"/>
      <c r="C2573"/>
      <c r="D2573"/>
      <c r="E2573" s="35"/>
      <c r="F2573" s="35"/>
      <c r="G2573" s="35"/>
      <c r="H2573" s="35"/>
      <c r="I2573" s="35"/>
      <c r="J2573" s="35"/>
      <c r="K2573" s="35"/>
      <c r="L2573" s="47"/>
    </row>
    <row r="2574" spans="1:12" x14ac:dyDescent="0.25">
      <c r="A2574"/>
      <c r="B2574"/>
      <c r="C2574"/>
      <c r="D2574"/>
      <c r="E2574" s="35"/>
      <c r="F2574" s="35"/>
      <c r="G2574" s="35"/>
      <c r="H2574" s="35"/>
      <c r="I2574" s="35"/>
      <c r="J2574" s="35"/>
      <c r="K2574" s="35"/>
      <c r="L2574" s="47"/>
    </row>
    <row r="2575" spans="1:12" x14ac:dyDescent="0.25">
      <c r="A2575"/>
      <c r="B2575"/>
      <c r="C2575"/>
      <c r="D2575"/>
      <c r="E2575" s="35"/>
      <c r="F2575" s="35"/>
      <c r="G2575" s="35"/>
      <c r="H2575" s="35"/>
      <c r="I2575" s="35"/>
      <c r="J2575" s="35"/>
      <c r="K2575" s="35"/>
      <c r="L2575" s="47"/>
    </row>
    <row r="2576" spans="1:12" x14ac:dyDescent="0.25">
      <c r="A2576"/>
      <c r="B2576"/>
      <c r="C2576"/>
      <c r="D2576"/>
      <c r="E2576" s="35"/>
      <c r="F2576" s="35"/>
      <c r="G2576" s="35"/>
      <c r="H2576" s="35"/>
      <c r="I2576" s="35"/>
      <c r="J2576" s="35"/>
      <c r="K2576" s="35"/>
      <c r="L2576" s="47"/>
    </row>
    <row r="2577" spans="1:12" x14ac:dyDescent="0.25">
      <c r="A2577"/>
      <c r="B2577"/>
      <c r="C2577"/>
      <c r="D2577"/>
      <c r="E2577" s="35"/>
      <c r="F2577" s="35"/>
      <c r="G2577" s="35"/>
      <c r="H2577" s="35"/>
      <c r="I2577" s="35"/>
      <c r="J2577" s="35"/>
      <c r="K2577" s="35"/>
      <c r="L2577" s="47"/>
    </row>
    <row r="2578" spans="1:12" x14ac:dyDescent="0.25">
      <c r="A2578"/>
      <c r="B2578"/>
      <c r="C2578"/>
      <c r="D2578"/>
      <c r="E2578" s="35"/>
      <c r="F2578" s="35"/>
      <c r="G2578" s="35"/>
      <c r="H2578" s="35"/>
      <c r="I2578" s="35"/>
      <c r="J2578" s="35"/>
      <c r="K2578" s="35"/>
      <c r="L2578" s="47"/>
    </row>
    <row r="2579" spans="1:12" x14ac:dyDescent="0.25">
      <c r="A2579"/>
      <c r="B2579"/>
      <c r="C2579"/>
      <c r="D2579"/>
      <c r="E2579" s="35"/>
      <c r="F2579" s="35"/>
      <c r="G2579" s="35"/>
      <c r="H2579" s="35"/>
      <c r="I2579" s="35"/>
      <c r="J2579" s="35"/>
      <c r="K2579" s="35"/>
      <c r="L2579" s="47"/>
    </row>
    <row r="2580" spans="1:12" x14ac:dyDescent="0.25">
      <c r="A2580"/>
      <c r="B2580"/>
      <c r="C2580"/>
      <c r="D2580"/>
      <c r="E2580" s="35"/>
      <c r="F2580" s="35"/>
      <c r="G2580" s="35"/>
      <c r="H2580" s="35"/>
      <c r="I2580" s="35"/>
      <c r="J2580" s="35"/>
      <c r="K2580" s="35"/>
      <c r="L2580" s="47"/>
    </row>
    <row r="2581" spans="1:12" x14ac:dyDescent="0.25">
      <c r="A2581"/>
      <c r="B2581"/>
      <c r="C2581"/>
      <c r="D2581"/>
      <c r="E2581" s="35"/>
      <c r="F2581" s="35"/>
      <c r="G2581" s="35"/>
      <c r="H2581" s="35"/>
      <c r="I2581" s="35"/>
      <c r="J2581" s="35"/>
      <c r="K2581" s="35"/>
      <c r="L2581" s="47"/>
    </row>
    <row r="2582" spans="1:12" x14ac:dyDescent="0.25">
      <c r="A2582"/>
      <c r="B2582"/>
      <c r="C2582"/>
      <c r="D2582"/>
      <c r="E2582" s="35"/>
      <c r="F2582" s="35"/>
      <c r="G2582" s="35"/>
      <c r="H2582" s="35"/>
      <c r="I2582" s="35"/>
      <c r="J2582" s="35"/>
      <c r="K2582" s="35"/>
      <c r="L2582" s="47"/>
    </row>
    <row r="2583" spans="1:12" x14ac:dyDescent="0.25">
      <c r="A2583"/>
      <c r="B2583"/>
      <c r="C2583"/>
      <c r="D2583"/>
      <c r="E2583" s="35"/>
      <c r="F2583" s="35"/>
      <c r="G2583" s="35"/>
      <c r="H2583" s="35"/>
      <c r="I2583" s="35"/>
      <c r="J2583" s="35"/>
      <c r="K2583" s="35"/>
      <c r="L2583" s="47"/>
    </row>
    <row r="2584" spans="1:12" x14ac:dyDescent="0.25">
      <c r="A2584"/>
      <c r="B2584"/>
      <c r="C2584"/>
      <c r="D2584"/>
      <c r="E2584" s="35"/>
      <c r="F2584" s="35"/>
      <c r="G2584" s="35"/>
      <c r="H2584" s="35"/>
      <c r="I2584" s="35"/>
      <c r="J2584" s="35"/>
      <c r="K2584" s="35"/>
      <c r="L2584" s="47"/>
    </row>
    <row r="2585" spans="1:12" x14ac:dyDescent="0.25">
      <c r="A2585"/>
      <c r="B2585"/>
      <c r="C2585"/>
      <c r="D2585"/>
      <c r="E2585" s="35"/>
      <c r="F2585" s="35"/>
      <c r="G2585" s="35"/>
      <c r="H2585" s="35"/>
      <c r="I2585" s="35"/>
      <c r="J2585" s="35"/>
      <c r="K2585" s="35"/>
      <c r="L2585" s="47"/>
    </row>
    <row r="2586" spans="1:12" x14ac:dyDescent="0.25">
      <c r="A2586"/>
      <c r="B2586"/>
      <c r="C2586"/>
      <c r="D2586"/>
      <c r="E2586" s="35"/>
      <c r="F2586" s="35"/>
      <c r="G2586" s="35"/>
      <c r="H2586" s="35"/>
      <c r="I2586" s="35"/>
      <c r="J2586" s="35"/>
      <c r="K2586" s="35"/>
      <c r="L2586" s="47"/>
    </row>
    <row r="2587" spans="1:12" x14ac:dyDescent="0.25">
      <c r="A2587"/>
      <c r="B2587"/>
      <c r="C2587"/>
      <c r="D2587"/>
      <c r="E2587" s="35"/>
      <c r="F2587" s="35"/>
      <c r="G2587" s="35"/>
      <c r="H2587" s="35"/>
      <c r="I2587" s="35"/>
      <c r="J2587" s="35"/>
      <c r="K2587" s="35"/>
      <c r="L2587" s="47"/>
    </row>
    <row r="2588" spans="1:12" x14ac:dyDescent="0.25">
      <c r="A2588"/>
      <c r="B2588"/>
      <c r="C2588"/>
      <c r="D2588"/>
      <c r="E2588" s="35"/>
      <c r="F2588" s="35"/>
      <c r="G2588" s="35"/>
      <c r="H2588" s="35"/>
      <c r="I2588" s="35"/>
      <c r="J2588" s="35"/>
      <c r="K2588" s="35"/>
      <c r="L2588" s="47"/>
    </row>
    <row r="2589" spans="1:12" x14ac:dyDescent="0.25">
      <c r="A2589"/>
      <c r="B2589"/>
      <c r="C2589"/>
      <c r="D2589"/>
      <c r="E2589" s="35"/>
      <c r="F2589" s="35"/>
      <c r="G2589" s="35"/>
      <c r="H2589" s="35"/>
      <c r="I2589" s="35"/>
      <c r="J2589" s="35"/>
      <c r="K2589" s="35"/>
      <c r="L2589" s="47"/>
    </row>
    <row r="2590" spans="1:12" x14ac:dyDescent="0.25">
      <c r="A2590"/>
      <c r="B2590"/>
      <c r="C2590"/>
      <c r="D2590"/>
      <c r="E2590" s="35"/>
      <c r="F2590" s="35"/>
      <c r="G2590" s="35"/>
      <c r="H2590" s="35"/>
      <c r="I2590" s="35"/>
      <c r="J2590" s="35"/>
      <c r="K2590" s="35"/>
      <c r="L2590" s="47"/>
    </row>
    <row r="2591" spans="1:12" x14ac:dyDescent="0.25">
      <c r="A2591"/>
      <c r="B2591"/>
      <c r="C2591"/>
      <c r="D2591"/>
      <c r="E2591" s="35"/>
      <c r="F2591" s="35"/>
      <c r="G2591" s="35"/>
      <c r="H2591" s="35"/>
      <c r="I2591" s="35"/>
      <c r="J2591" s="35"/>
      <c r="K2591" s="35"/>
      <c r="L2591" s="47"/>
    </row>
    <row r="2592" spans="1:12" x14ac:dyDescent="0.25">
      <c r="A2592"/>
      <c r="B2592"/>
      <c r="C2592"/>
      <c r="D2592"/>
      <c r="E2592" s="35"/>
      <c r="F2592" s="35"/>
      <c r="G2592" s="35"/>
      <c r="H2592" s="35"/>
      <c r="I2592" s="35"/>
      <c r="J2592" s="35"/>
      <c r="K2592" s="35"/>
      <c r="L2592" s="47"/>
    </row>
    <row r="2593" spans="1:12" x14ac:dyDescent="0.25">
      <c r="A2593"/>
      <c r="B2593"/>
      <c r="C2593"/>
      <c r="D2593"/>
      <c r="E2593" s="35"/>
      <c r="F2593" s="35"/>
      <c r="G2593" s="35"/>
      <c r="H2593" s="35"/>
      <c r="I2593" s="35"/>
      <c r="J2593" s="35"/>
      <c r="K2593" s="35"/>
      <c r="L2593" s="47"/>
    </row>
    <row r="2594" spans="1:12" x14ac:dyDescent="0.25">
      <c r="A2594"/>
      <c r="B2594"/>
      <c r="C2594"/>
      <c r="D2594"/>
      <c r="E2594" s="35"/>
      <c r="F2594" s="35"/>
      <c r="G2594" s="35"/>
      <c r="H2594" s="35"/>
      <c r="I2594" s="35"/>
      <c r="J2594" s="35"/>
      <c r="K2594" s="35"/>
      <c r="L2594" s="47"/>
    </row>
    <row r="2595" spans="1:12" x14ac:dyDescent="0.25">
      <c r="A2595"/>
      <c r="B2595"/>
      <c r="C2595"/>
      <c r="D2595"/>
      <c r="E2595" s="35"/>
      <c r="F2595" s="35"/>
      <c r="G2595" s="35"/>
      <c r="H2595" s="35"/>
      <c r="I2595" s="35"/>
      <c r="J2595" s="35"/>
      <c r="K2595" s="35"/>
      <c r="L2595" s="47"/>
    </row>
    <row r="2596" spans="1:12" x14ac:dyDescent="0.25">
      <c r="A2596"/>
      <c r="B2596"/>
      <c r="C2596"/>
      <c r="D2596"/>
      <c r="E2596" s="35"/>
      <c r="F2596" s="35"/>
      <c r="G2596" s="35"/>
      <c r="H2596" s="35"/>
      <c r="I2596" s="35"/>
      <c r="J2596" s="35"/>
      <c r="K2596" s="35"/>
      <c r="L2596" s="47"/>
    </row>
    <row r="2597" spans="1:12" x14ac:dyDescent="0.25">
      <c r="A2597"/>
      <c r="B2597"/>
      <c r="C2597"/>
      <c r="D2597"/>
      <c r="E2597" s="35"/>
      <c r="F2597" s="35"/>
      <c r="G2597" s="35"/>
      <c r="H2597" s="35"/>
      <c r="I2597" s="35"/>
      <c r="J2597" s="35"/>
      <c r="K2597" s="35"/>
      <c r="L2597" s="47"/>
    </row>
    <row r="2598" spans="1:12" x14ac:dyDescent="0.25">
      <c r="A2598"/>
      <c r="B2598"/>
      <c r="C2598"/>
      <c r="D2598"/>
      <c r="E2598" s="35"/>
      <c r="F2598" s="35"/>
      <c r="G2598" s="35"/>
      <c r="H2598" s="35"/>
      <c r="I2598" s="35"/>
      <c r="J2598" s="35"/>
      <c r="K2598" s="35"/>
      <c r="L2598" s="47"/>
    </row>
    <row r="2599" spans="1:12" x14ac:dyDescent="0.25">
      <c r="A2599"/>
      <c r="B2599"/>
      <c r="C2599"/>
      <c r="D2599"/>
      <c r="E2599" s="35"/>
      <c r="F2599" s="35"/>
      <c r="G2599" s="35"/>
      <c r="H2599" s="35"/>
      <c r="I2599" s="35"/>
      <c r="J2599" s="35"/>
      <c r="K2599" s="35"/>
      <c r="L2599" s="47"/>
    </row>
    <row r="2600" spans="1:12" x14ac:dyDescent="0.25">
      <c r="A2600"/>
      <c r="B2600"/>
      <c r="C2600"/>
      <c r="D2600"/>
      <c r="E2600" s="35"/>
      <c r="F2600" s="35"/>
      <c r="G2600" s="35"/>
      <c r="H2600" s="35"/>
      <c r="I2600" s="35"/>
      <c r="J2600" s="35"/>
      <c r="K2600" s="35"/>
      <c r="L2600" s="47"/>
    </row>
    <row r="2601" spans="1:12" x14ac:dyDescent="0.25">
      <c r="A2601"/>
      <c r="B2601"/>
      <c r="C2601"/>
      <c r="D2601"/>
      <c r="E2601" s="35"/>
      <c r="F2601" s="35"/>
      <c r="G2601" s="35"/>
      <c r="H2601" s="35"/>
      <c r="I2601" s="35"/>
      <c r="J2601" s="35"/>
      <c r="K2601" s="35"/>
      <c r="L2601" s="47"/>
    </row>
    <row r="2602" spans="1:12" x14ac:dyDescent="0.25">
      <c r="A2602"/>
      <c r="B2602"/>
      <c r="C2602"/>
      <c r="D2602"/>
      <c r="E2602" s="35"/>
      <c r="F2602" s="35"/>
      <c r="G2602" s="35"/>
      <c r="H2602" s="35"/>
      <c r="I2602" s="35"/>
      <c r="J2602" s="35"/>
      <c r="K2602" s="35"/>
      <c r="L2602" s="47"/>
    </row>
    <row r="2603" spans="1:12" x14ac:dyDescent="0.25">
      <c r="A2603"/>
      <c r="B2603"/>
      <c r="C2603"/>
      <c r="D2603"/>
      <c r="E2603" s="35"/>
      <c r="F2603" s="35"/>
      <c r="G2603" s="35"/>
      <c r="H2603" s="35"/>
      <c r="I2603" s="35"/>
      <c r="J2603" s="35"/>
      <c r="K2603" s="35"/>
      <c r="L2603" s="47"/>
    </row>
    <row r="2604" spans="1:12" x14ac:dyDescent="0.25">
      <c r="A2604"/>
      <c r="B2604"/>
      <c r="C2604"/>
      <c r="D2604"/>
      <c r="E2604" s="35"/>
      <c r="F2604" s="35"/>
      <c r="G2604" s="35"/>
      <c r="H2604" s="35"/>
      <c r="I2604" s="35"/>
      <c r="J2604" s="35"/>
      <c r="K2604" s="35"/>
      <c r="L2604" s="47"/>
    </row>
    <row r="2605" spans="1:12" x14ac:dyDescent="0.25">
      <c r="A2605"/>
      <c r="B2605"/>
      <c r="C2605"/>
      <c r="D2605"/>
      <c r="E2605" s="35"/>
      <c r="F2605" s="35"/>
      <c r="G2605" s="35"/>
      <c r="H2605" s="35"/>
      <c r="I2605" s="35"/>
      <c r="J2605" s="35"/>
      <c r="K2605" s="35"/>
      <c r="L2605" s="47"/>
    </row>
    <row r="2606" spans="1:12" x14ac:dyDescent="0.25">
      <c r="A2606"/>
      <c r="B2606"/>
      <c r="C2606"/>
      <c r="D2606"/>
      <c r="E2606" s="35"/>
      <c r="F2606" s="35"/>
      <c r="G2606" s="35"/>
      <c r="H2606" s="35"/>
      <c r="I2606" s="35"/>
      <c r="J2606" s="35"/>
      <c r="K2606" s="35"/>
      <c r="L2606" s="47"/>
    </row>
    <row r="2607" spans="1:12" x14ac:dyDescent="0.25">
      <c r="A2607"/>
      <c r="B2607"/>
      <c r="C2607"/>
      <c r="D2607"/>
      <c r="E2607" s="35"/>
      <c r="F2607" s="35"/>
      <c r="G2607" s="35"/>
      <c r="H2607" s="35"/>
      <c r="I2607" s="35"/>
      <c r="J2607" s="35"/>
      <c r="K2607" s="35"/>
      <c r="L2607" s="47"/>
    </row>
    <row r="2608" spans="1:12" x14ac:dyDescent="0.25">
      <c r="A2608"/>
      <c r="B2608"/>
      <c r="C2608"/>
      <c r="D2608"/>
      <c r="E2608" s="35"/>
      <c r="F2608" s="35"/>
      <c r="G2608" s="35"/>
      <c r="H2608" s="35"/>
      <c r="I2608" s="35"/>
      <c r="J2608" s="35"/>
      <c r="K2608" s="35"/>
      <c r="L2608" s="47"/>
    </row>
    <row r="2609" spans="1:12" x14ac:dyDescent="0.25">
      <c r="A2609"/>
      <c r="B2609"/>
      <c r="C2609"/>
      <c r="D2609"/>
      <c r="E2609" s="35"/>
      <c r="F2609" s="35"/>
      <c r="G2609" s="35"/>
      <c r="H2609" s="35"/>
      <c r="I2609" s="35"/>
      <c r="J2609" s="35"/>
      <c r="K2609" s="35"/>
      <c r="L2609" s="47"/>
    </row>
    <row r="2610" spans="1:12" x14ac:dyDescent="0.25">
      <c r="A2610"/>
      <c r="B2610"/>
      <c r="C2610"/>
      <c r="D2610"/>
      <c r="E2610" s="35"/>
      <c r="F2610" s="35"/>
      <c r="G2610" s="35"/>
      <c r="H2610" s="35"/>
      <c r="I2610" s="35"/>
      <c r="J2610" s="35"/>
      <c r="K2610" s="35"/>
      <c r="L2610" s="47"/>
    </row>
    <row r="2611" spans="1:12" x14ac:dyDescent="0.25">
      <c r="A2611"/>
      <c r="B2611"/>
      <c r="C2611"/>
      <c r="D2611"/>
      <c r="E2611" s="35"/>
      <c r="F2611" s="35"/>
      <c r="G2611" s="35"/>
      <c r="H2611" s="35"/>
      <c r="I2611" s="35"/>
      <c r="J2611" s="35"/>
      <c r="K2611" s="35"/>
      <c r="L2611" s="47"/>
    </row>
    <row r="2612" spans="1:12" x14ac:dyDescent="0.25">
      <c r="A2612"/>
      <c r="B2612"/>
      <c r="C2612"/>
      <c r="D2612"/>
      <c r="E2612" s="35"/>
      <c r="F2612" s="35"/>
      <c r="G2612" s="35"/>
      <c r="H2612" s="35"/>
      <c r="I2612" s="35"/>
      <c r="J2612" s="35"/>
      <c r="K2612" s="35"/>
      <c r="L2612" s="47"/>
    </row>
    <row r="2613" spans="1:12" x14ac:dyDescent="0.25">
      <c r="A2613"/>
      <c r="B2613"/>
      <c r="C2613"/>
      <c r="D2613"/>
      <c r="E2613" s="35"/>
      <c r="F2613" s="35"/>
      <c r="G2613" s="35"/>
      <c r="H2613" s="35"/>
      <c r="I2613" s="35"/>
      <c r="J2613" s="35"/>
      <c r="K2613" s="35"/>
      <c r="L2613" s="47"/>
    </row>
    <row r="2614" spans="1:12" x14ac:dyDescent="0.25">
      <c r="A2614"/>
      <c r="B2614"/>
      <c r="C2614"/>
      <c r="D2614"/>
      <c r="E2614" s="35"/>
      <c r="F2614" s="35"/>
      <c r="G2614" s="35"/>
      <c r="H2614" s="35"/>
      <c r="I2614" s="35"/>
      <c r="J2614" s="35"/>
      <c r="K2614" s="35"/>
      <c r="L2614" s="47"/>
    </row>
    <row r="2615" spans="1:12" x14ac:dyDescent="0.25">
      <c r="A2615"/>
      <c r="B2615"/>
      <c r="C2615"/>
      <c r="D2615"/>
      <c r="E2615" s="35"/>
      <c r="F2615" s="35"/>
      <c r="G2615" s="35"/>
      <c r="H2615" s="35"/>
      <c r="I2615" s="35"/>
      <c r="J2615" s="35"/>
      <c r="K2615" s="35"/>
      <c r="L2615" s="47"/>
    </row>
    <row r="2616" spans="1:12" x14ac:dyDescent="0.25">
      <c r="A2616"/>
      <c r="B2616"/>
      <c r="C2616"/>
      <c r="D2616"/>
      <c r="E2616" s="35"/>
      <c r="F2616" s="35"/>
      <c r="G2616" s="35"/>
      <c r="H2616" s="35"/>
      <c r="I2616" s="35"/>
      <c r="J2616" s="35"/>
      <c r="K2616" s="35"/>
      <c r="L2616" s="47"/>
    </row>
    <row r="2617" spans="1:12" x14ac:dyDescent="0.25">
      <c r="A2617"/>
      <c r="B2617"/>
      <c r="C2617"/>
      <c r="D2617"/>
      <c r="E2617" s="35"/>
      <c r="F2617" s="35"/>
      <c r="G2617" s="35"/>
      <c r="H2617" s="35"/>
      <c r="I2617" s="35"/>
      <c r="J2617" s="35"/>
      <c r="K2617" s="35"/>
      <c r="L2617" s="47"/>
    </row>
    <row r="2618" spans="1:12" x14ac:dyDescent="0.25">
      <c r="A2618"/>
      <c r="B2618"/>
      <c r="C2618"/>
      <c r="D2618"/>
      <c r="E2618" s="35"/>
      <c r="F2618" s="35"/>
      <c r="G2618" s="35"/>
      <c r="H2618" s="35"/>
      <c r="I2618" s="35"/>
      <c r="J2618" s="35"/>
      <c r="K2618" s="35"/>
      <c r="L2618" s="47"/>
    </row>
    <row r="2619" spans="1:12" x14ac:dyDescent="0.25">
      <c r="A2619"/>
      <c r="B2619"/>
      <c r="C2619"/>
      <c r="D2619"/>
      <c r="E2619" s="35"/>
      <c r="F2619" s="35"/>
      <c r="G2619" s="35"/>
      <c r="H2619" s="35"/>
      <c r="I2619" s="35"/>
      <c r="J2619" s="35"/>
      <c r="K2619" s="35"/>
      <c r="L2619" s="47"/>
    </row>
    <row r="2620" spans="1:12" x14ac:dyDescent="0.25">
      <c r="A2620"/>
      <c r="B2620"/>
      <c r="C2620"/>
      <c r="D2620"/>
      <c r="E2620" s="35"/>
      <c r="F2620" s="35"/>
      <c r="G2620" s="35"/>
      <c r="H2620" s="35"/>
      <c r="I2620" s="35"/>
      <c r="J2620" s="35"/>
      <c r="K2620" s="35"/>
      <c r="L2620" s="47"/>
    </row>
    <row r="2621" spans="1:12" x14ac:dyDescent="0.25">
      <c r="A2621"/>
      <c r="B2621"/>
      <c r="C2621"/>
      <c r="D2621"/>
      <c r="E2621" s="35"/>
      <c r="F2621" s="35"/>
      <c r="G2621" s="35"/>
      <c r="H2621" s="35"/>
      <c r="I2621" s="35"/>
      <c r="J2621" s="35"/>
      <c r="K2621" s="35"/>
      <c r="L2621" s="47"/>
    </row>
    <row r="2622" spans="1:12" x14ac:dyDescent="0.25">
      <c r="A2622"/>
      <c r="B2622"/>
      <c r="C2622"/>
      <c r="D2622"/>
      <c r="E2622" s="35"/>
      <c r="F2622" s="35"/>
      <c r="G2622" s="35"/>
      <c r="H2622" s="35"/>
      <c r="I2622" s="35"/>
      <c r="J2622" s="35"/>
      <c r="K2622" s="35"/>
      <c r="L2622" s="47"/>
    </row>
    <row r="2623" spans="1:12" x14ac:dyDescent="0.25">
      <c r="A2623"/>
      <c r="B2623"/>
      <c r="C2623"/>
      <c r="D2623"/>
      <c r="E2623" s="35"/>
      <c r="F2623" s="35"/>
      <c r="G2623" s="35"/>
      <c r="H2623" s="35"/>
      <c r="I2623" s="35"/>
      <c r="J2623" s="35"/>
      <c r="K2623" s="35"/>
      <c r="L2623" s="47"/>
    </row>
    <row r="2624" spans="1:12" x14ac:dyDescent="0.25">
      <c r="A2624"/>
      <c r="B2624"/>
      <c r="C2624"/>
      <c r="D2624"/>
      <c r="E2624" s="35"/>
      <c r="F2624" s="35"/>
      <c r="G2624" s="35"/>
      <c r="H2624" s="35"/>
      <c r="I2624" s="35"/>
      <c r="J2624" s="35"/>
      <c r="K2624" s="35"/>
      <c r="L2624" s="47"/>
    </row>
    <row r="2625" spans="1:12" x14ac:dyDescent="0.25">
      <c r="A2625"/>
      <c r="B2625"/>
      <c r="C2625"/>
      <c r="D2625"/>
      <c r="E2625" s="35"/>
      <c r="F2625" s="35"/>
      <c r="G2625" s="35"/>
      <c r="H2625" s="35"/>
      <c r="I2625" s="35"/>
      <c r="J2625" s="35"/>
      <c r="K2625" s="35"/>
      <c r="L2625" s="47"/>
    </row>
    <row r="2626" spans="1:12" x14ac:dyDescent="0.25">
      <c r="A2626"/>
      <c r="B2626"/>
      <c r="C2626"/>
      <c r="D2626"/>
      <c r="E2626" s="35"/>
      <c r="F2626" s="35"/>
      <c r="G2626" s="35"/>
      <c r="H2626" s="35"/>
      <c r="I2626" s="35"/>
      <c r="J2626" s="35"/>
      <c r="K2626" s="35"/>
      <c r="L2626" s="47"/>
    </row>
    <row r="2627" spans="1:12" x14ac:dyDescent="0.25">
      <c r="A2627"/>
      <c r="B2627"/>
      <c r="C2627"/>
      <c r="D2627"/>
      <c r="E2627" s="35"/>
      <c r="F2627" s="35"/>
      <c r="G2627" s="35"/>
      <c r="H2627" s="35"/>
      <c r="I2627" s="35"/>
      <c r="J2627" s="35"/>
      <c r="K2627" s="35"/>
      <c r="L2627" s="47"/>
    </row>
    <row r="2628" spans="1:12" x14ac:dyDescent="0.25">
      <c r="A2628"/>
      <c r="B2628"/>
      <c r="C2628"/>
      <c r="D2628"/>
      <c r="E2628" s="35"/>
      <c r="F2628" s="35"/>
      <c r="G2628" s="35"/>
      <c r="H2628" s="35"/>
      <c r="I2628" s="35"/>
      <c r="J2628" s="35"/>
      <c r="K2628" s="35"/>
      <c r="L2628" s="47"/>
    </row>
    <row r="2629" spans="1:12" x14ac:dyDescent="0.25">
      <c r="A2629"/>
      <c r="B2629"/>
      <c r="C2629"/>
      <c r="D2629"/>
      <c r="E2629" s="35"/>
      <c r="F2629" s="35"/>
      <c r="G2629" s="35"/>
      <c r="H2629" s="35"/>
      <c r="I2629" s="35"/>
      <c r="J2629" s="35"/>
      <c r="K2629" s="35"/>
      <c r="L2629" s="47"/>
    </row>
    <row r="2630" spans="1:12" x14ac:dyDescent="0.25">
      <c r="A2630"/>
      <c r="B2630"/>
      <c r="C2630"/>
      <c r="D2630"/>
      <c r="E2630" s="35"/>
      <c r="F2630" s="35"/>
      <c r="G2630" s="35"/>
      <c r="H2630" s="35"/>
      <c r="I2630" s="35"/>
      <c r="J2630" s="35"/>
      <c r="K2630" s="35"/>
      <c r="L2630" s="47"/>
    </row>
    <row r="2631" spans="1:12" x14ac:dyDescent="0.25">
      <c r="A2631"/>
      <c r="B2631"/>
      <c r="C2631"/>
      <c r="D2631"/>
      <c r="E2631" s="35"/>
      <c r="F2631" s="35"/>
      <c r="G2631" s="35"/>
      <c r="H2631" s="35"/>
      <c r="I2631" s="35"/>
      <c r="J2631" s="35"/>
      <c r="K2631" s="35"/>
      <c r="L2631" s="47"/>
    </row>
    <row r="2632" spans="1:12" x14ac:dyDescent="0.25">
      <c r="A2632"/>
      <c r="B2632"/>
      <c r="C2632"/>
      <c r="D2632"/>
      <c r="E2632" s="35"/>
      <c r="F2632" s="35"/>
      <c r="G2632" s="35"/>
      <c r="H2632" s="35"/>
      <c r="I2632" s="35"/>
      <c r="J2632" s="35"/>
      <c r="K2632" s="35"/>
      <c r="L2632" s="47"/>
    </row>
    <row r="2633" spans="1:12" x14ac:dyDescent="0.25">
      <c r="A2633"/>
      <c r="B2633"/>
      <c r="C2633"/>
      <c r="D2633"/>
      <c r="E2633" s="35"/>
      <c r="F2633" s="35"/>
      <c r="G2633" s="35"/>
      <c r="H2633" s="35"/>
      <c r="I2633" s="35"/>
      <c r="J2633" s="35"/>
      <c r="K2633" s="35"/>
      <c r="L2633" s="47"/>
    </row>
    <row r="2634" spans="1:12" x14ac:dyDescent="0.25">
      <c r="A2634"/>
      <c r="B2634"/>
      <c r="C2634"/>
      <c r="D2634"/>
      <c r="E2634" s="35"/>
      <c r="F2634" s="35"/>
      <c r="G2634" s="35"/>
      <c r="H2634" s="35"/>
      <c r="I2634" s="35"/>
      <c r="J2634" s="35"/>
      <c r="K2634" s="35"/>
      <c r="L2634" s="47"/>
    </row>
    <row r="2635" spans="1:12" x14ac:dyDescent="0.25">
      <c r="A2635"/>
      <c r="B2635"/>
      <c r="C2635"/>
      <c r="D2635"/>
      <c r="E2635" s="35"/>
      <c r="F2635" s="35"/>
      <c r="G2635" s="35"/>
      <c r="H2635" s="35"/>
      <c r="I2635" s="35"/>
      <c r="J2635" s="35"/>
      <c r="K2635" s="35"/>
      <c r="L2635" s="47"/>
    </row>
    <row r="2636" spans="1:12" x14ac:dyDescent="0.25">
      <c r="A2636"/>
      <c r="B2636"/>
      <c r="C2636"/>
      <c r="D2636"/>
      <c r="E2636" s="35"/>
      <c r="F2636" s="35"/>
      <c r="G2636" s="35"/>
      <c r="H2636" s="35"/>
      <c r="I2636" s="35"/>
      <c r="J2636" s="35"/>
      <c r="K2636" s="35"/>
      <c r="L2636" s="47"/>
    </row>
    <row r="2637" spans="1:12" x14ac:dyDescent="0.25">
      <c r="A2637"/>
      <c r="B2637"/>
      <c r="C2637"/>
      <c r="D2637"/>
      <c r="E2637" s="35"/>
      <c r="F2637" s="35"/>
      <c r="G2637" s="35"/>
      <c r="H2637" s="35"/>
      <c r="I2637" s="35"/>
      <c r="J2637" s="35"/>
      <c r="K2637" s="35"/>
      <c r="L2637" s="47"/>
    </row>
    <row r="2638" spans="1:12" x14ac:dyDescent="0.25">
      <c r="A2638"/>
      <c r="B2638"/>
      <c r="C2638"/>
      <c r="D2638"/>
      <c r="E2638" s="35"/>
      <c r="F2638" s="35"/>
      <c r="G2638" s="35"/>
      <c r="H2638" s="35"/>
      <c r="I2638" s="35"/>
      <c r="J2638" s="35"/>
      <c r="K2638" s="35"/>
      <c r="L2638" s="47"/>
    </row>
    <row r="2639" spans="1:12" x14ac:dyDescent="0.25">
      <c r="A2639"/>
      <c r="B2639"/>
      <c r="C2639"/>
      <c r="D2639"/>
      <c r="E2639" s="35"/>
      <c r="F2639" s="35"/>
      <c r="G2639" s="35"/>
      <c r="H2639" s="35"/>
      <c r="I2639" s="35"/>
      <c r="J2639" s="35"/>
      <c r="K2639" s="35"/>
      <c r="L2639" s="47"/>
    </row>
    <row r="2640" spans="1:12" x14ac:dyDescent="0.25">
      <c r="A2640"/>
      <c r="B2640"/>
      <c r="C2640"/>
      <c r="D2640"/>
      <c r="E2640" s="35"/>
      <c r="F2640" s="35"/>
      <c r="G2640" s="35"/>
      <c r="H2640" s="35"/>
      <c r="I2640" s="35"/>
      <c r="J2640" s="35"/>
      <c r="K2640" s="35"/>
      <c r="L2640" s="47"/>
    </row>
    <row r="2641" spans="1:12" x14ac:dyDescent="0.25">
      <c r="A2641"/>
      <c r="B2641"/>
      <c r="C2641"/>
      <c r="D2641"/>
      <c r="E2641" s="35"/>
      <c r="F2641" s="35"/>
      <c r="G2641" s="35"/>
      <c r="H2641" s="35"/>
      <c r="I2641" s="35"/>
      <c r="J2641" s="35"/>
      <c r="K2641" s="35"/>
      <c r="L2641" s="47"/>
    </row>
    <row r="2642" spans="1:12" x14ac:dyDescent="0.25">
      <c r="A2642"/>
      <c r="B2642"/>
      <c r="C2642"/>
      <c r="D2642"/>
      <c r="E2642" s="35"/>
      <c r="F2642" s="35"/>
      <c r="G2642" s="35"/>
      <c r="H2642" s="35"/>
      <c r="I2642" s="35"/>
      <c r="J2642" s="35"/>
      <c r="K2642" s="35"/>
      <c r="L2642" s="47"/>
    </row>
    <row r="2643" spans="1:12" x14ac:dyDescent="0.25">
      <c r="A2643"/>
      <c r="B2643"/>
      <c r="C2643"/>
      <c r="D2643"/>
      <c r="E2643" s="35"/>
      <c r="F2643" s="35"/>
      <c r="G2643" s="35"/>
      <c r="H2643" s="35"/>
      <c r="I2643" s="35"/>
      <c r="J2643" s="35"/>
      <c r="K2643" s="35"/>
      <c r="L2643" s="47"/>
    </row>
    <row r="2644" spans="1:12" x14ac:dyDescent="0.25">
      <c r="A2644"/>
      <c r="B2644"/>
      <c r="C2644"/>
      <c r="D2644"/>
      <c r="E2644" s="35"/>
      <c r="F2644" s="35"/>
      <c r="G2644" s="35"/>
      <c r="H2644" s="35"/>
      <c r="I2644" s="35"/>
      <c r="J2644" s="35"/>
      <c r="K2644" s="35"/>
      <c r="L2644" s="47"/>
    </row>
    <row r="2645" spans="1:12" x14ac:dyDescent="0.25">
      <c r="A2645"/>
      <c r="B2645"/>
      <c r="C2645"/>
      <c r="D2645"/>
      <c r="E2645" s="35"/>
      <c r="F2645" s="35"/>
      <c r="G2645" s="35"/>
      <c r="H2645" s="35"/>
      <c r="I2645" s="35"/>
      <c r="J2645" s="35"/>
      <c r="K2645" s="35"/>
      <c r="L2645" s="47"/>
    </row>
    <row r="2646" spans="1:12" x14ac:dyDescent="0.25">
      <c r="A2646"/>
      <c r="B2646"/>
      <c r="C2646"/>
      <c r="D2646"/>
      <c r="E2646" s="35"/>
      <c r="F2646" s="35"/>
      <c r="G2646" s="35"/>
      <c r="H2646" s="35"/>
      <c r="I2646" s="35"/>
      <c r="J2646" s="35"/>
      <c r="K2646" s="35"/>
      <c r="L2646" s="47"/>
    </row>
    <row r="2647" spans="1:12" x14ac:dyDescent="0.25">
      <c r="A2647"/>
      <c r="B2647"/>
      <c r="C2647"/>
      <c r="D2647"/>
      <c r="E2647" s="35"/>
      <c r="F2647" s="35"/>
      <c r="G2647" s="35"/>
      <c r="H2647" s="35"/>
      <c r="I2647" s="35"/>
      <c r="J2647" s="35"/>
      <c r="K2647" s="35"/>
      <c r="L2647" s="47"/>
    </row>
    <row r="2648" spans="1:12" x14ac:dyDescent="0.25">
      <c r="A2648"/>
      <c r="B2648"/>
      <c r="C2648"/>
      <c r="D2648"/>
      <c r="E2648" s="35"/>
      <c r="F2648" s="35"/>
      <c r="G2648" s="35"/>
      <c r="H2648" s="35"/>
      <c r="I2648" s="35"/>
      <c r="J2648" s="35"/>
      <c r="K2648" s="35"/>
      <c r="L2648" s="47"/>
    </row>
    <row r="2649" spans="1:12" x14ac:dyDescent="0.25">
      <c r="A2649"/>
      <c r="B2649"/>
      <c r="C2649"/>
      <c r="D2649"/>
      <c r="E2649" s="35"/>
      <c r="F2649" s="35"/>
      <c r="G2649" s="35"/>
      <c r="H2649" s="35"/>
      <c r="I2649" s="35"/>
      <c r="J2649" s="35"/>
      <c r="K2649" s="35"/>
      <c r="L2649" s="47"/>
    </row>
    <row r="2650" spans="1:12" x14ac:dyDescent="0.25">
      <c r="A2650"/>
      <c r="B2650"/>
      <c r="C2650"/>
      <c r="D2650"/>
      <c r="E2650" s="35"/>
      <c r="F2650" s="35"/>
      <c r="G2650" s="35"/>
      <c r="H2650" s="35"/>
      <c r="I2650" s="35"/>
      <c r="J2650" s="35"/>
      <c r="K2650" s="35"/>
      <c r="L2650" s="47"/>
    </row>
    <row r="2651" spans="1:12" x14ac:dyDescent="0.25">
      <c r="A2651"/>
      <c r="B2651"/>
      <c r="C2651"/>
      <c r="D2651"/>
      <c r="E2651" s="35"/>
      <c r="F2651" s="35"/>
      <c r="G2651" s="35"/>
      <c r="H2651" s="35"/>
      <c r="I2651" s="35"/>
      <c r="J2651" s="35"/>
      <c r="K2651" s="35"/>
      <c r="L2651" s="47"/>
    </row>
    <row r="2652" spans="1:12" x14ac:dyDescent="0.25">
      <c r="A2652"/>
      <c r="B2652"/>
      <c r="C2652"/>
      <c r="D2652"/>
      <c r="E2652" s="35"/>
      <c r="F2652" s="35"/>
      <c r="G2652" s="35"/>
      <c r="H2652" s="35"/>
      <c r="I2652" s="35"/>
      <c r="J2652" s="35"/>
      <c r="K2652" s="35"/>
      <c r="L2652" s="47"/>
    </row>
    <row r="2653" spans="1:12" x14ac:dyDescent="0.25">
      <c r="A2653"/>
      <c r="B2653"/>
      <c r="C2653"/>
      <c r="D2653"/>
      <c r="E2653" s="35"/>
      <c r="F2653" s="35"/>
      <c r="G2653" s="35"/>
      <c r="H2653" s="35"/>
      <c r="I2653" s="35"/>
      <c r="J2653" s="35"/>
      <c r="K2653" s="35"/>
      <c r="L2653" s="47"/>
    </row>
    <row r="2654" spans="1:12" x14ac:dyDescent="0.25">
      <c r="A2654"/>
      <c r="B2654"/>
      <c r="C2654"/>
      <c r="D2654"/>
      <c r="E2654" s="35"/>
      <c r="F2654" s="35"/>
      <c r="G2654" s="35"/>
      <c r="H2654" s="35"/>
      <c r="I2654" s="35"/>
      <c r="J2654" s="35"/>
      <c r="K2654" s="35"/>
      <c r="L2654" s="47"/>
    </row>
    <row r="2655" spans="1:12" x14ac:dyDescent="0.25">
      <c r="A2655"/>
      <c r="B2655"/>
      <c r="C2655"/>
      <c r="D2655"/>
      <c r="E2655" s="35"/>
      <c r="F2655" s="35"/>
      <c r="G2655" s="35"/>
      <c r="H2655" s="35"/>
      <c r="I2655" s="35"/>
      <c r="J2655" s="35"/>
      <c r="K2655" s="35"/>
      <c r="L2655" s="47"/>
    </row>
    <row r="2656" spans="1:12" x14ac:dyDescent="0.25">
      <c r="A2656"/>
      <c r="B2656"/>
      <c r="C2656"/>
      <c r="D2656"/>
      <c r="E2656" s="35"/>
      <c r="F2656" s="35"/>
      <c r="G2656" s="35"/>
      <c r="H2656" s="35"/>
      <c r="I2656" s="35"/>
      <c r="J2656" s="35"/>
      <c r="K2656" s="35"/>
      <c r="L2656" s="47"/>
    </row>
    <row r="2657" spans="1:12" x14ac:dyDescent="0.25">
      <c r="A2657"/>
      <c r="B2657"/>
      <c r="C2657"/>
      <c r="D2657"/>
      <c r="E2657" s="35"/>
      <c r="F2657" s="35"/>
      <c r="G2657" s="35"/>
      <c r="H2657" s="35"/>
      <c r="I2657" s="35"/>
      <c r="J2657" s="35"/>
      <c r="K2657" s="35"/>
      <c r="L2657" s="47"/>
    </row>
    <row r="2658" spans="1:12" x14ac:dyDescent="0.25">
      <c r="A2658"/>
      <c r="B2658"/>
      <c r="C2658"/>
      <c r="D2658"/>
      <c r="E2658" s="35"/>
      <c r="F2658" s="35"/>
      <c r="G2658" s="35"/>
      <c r="H2658" s="35"/>
      <c r="I2658" s="35"/>
      <c r="J2658" s="35"/>
      <c r="K2658" s="35"/>
      <c r="L2658" s="47"/>
    </row>
    <row r="2659" spans="1:12" x14ac:dyDescent="0.25">
      <c r="A2659"/>
      <c r="B2659"/>
      <c r="C2659"/>
      <c r="D2659"/>
      <c r="E2659" s="35"/>
      <c r="F2659" s="35"/>
      <c r="G2659" s="35"/>
      <c r="H2659" s="35"/>
      <c r="I2659" s="35"/>
      <c r="J2659" s="35"/>
      <c r="K2659" s="35"/>
      <c r="L2659" s="47"/>
    </row>
    <row r="2660" spans="1:12" x14ac:dyDescent="0.25">
      <c r="A2660"/>
      <c r="B2660"/>
      <c r="C2660"/>
      <c r="D2660"/>
      <c r="E2660" s="35"/>
      <c r="F2660" s="35"/>
      <c r="G2660" s="35"/>
      <c r="H2660" s="35"/>
      <c r="I2660" s="35"/>
      <c r="J2660" s="35"/>
      <c r="K2660" s="35"/>
      <c r="L2660" s="47"/>
    </row>
    <row r="2661" spans="1:12" x14ac:dyDescent="0.25">
      <c r="A2661"/>
      <c r="B2661"/>
      <c r="C2661"/>
      <c r="D2661"/>
      <c r="E2661" s="35"/>
      <c r="F2661" s="35"/>
      <c r="G2661" s="35"/>
      <c r="H2661" s="35"/>
      <c r="I2661" s="35"/>
      <c r="J2661" s="35"/>
      <c r="K2661" s="35"/>
      <c r="L2661" s="47"/>
    </row>
    <row r="2662" spans="1:12" x14ac:dyDescent="0.25">
      <c r="A2662"/>
      <c r="B2662"/>
      <c r="C2662"/>
      <c r="D2662"/>
      <c r="E2662" s="35"/>
      <c r="F2662" s="35"/>
      <c r="G2662" s="35"/>
      <c r="H2662" s="35"/>
      <c r="I2662" s="35"/>
      <c r="J2662" s="35"/>
      <c r="K2662" s="35"/>
      <c r="L2662" s="47"/>
    </row>
    <row r="2663" spans="1:12" x14ac:dyDescent="0.25">
      <c r="A2663"/>
      <c r="B2663"/>
      <c r="C2663"/>
      <c r="D2663"/>
      <c r="E2663" s="35"/>
      <c r="F2663" s="35"/>
      <c r="G2663" s="35"/>
      <c r="H2663" s="35"/>
      <c r="I2663" s="35"/>
      <c r="J2663" s="35"/>
      <c r="K2663" s="35"/>
      <c r="L2663" s="47"/>
    </row>
    <row r="2664" spans="1:12" x14ac:dyDescent="0.25">
      <c r="A2664"/>
      <c r="B2664"/>
      <c r="C2664"/>
      <c r="D2664"/>
      <c r="E2664" s="35"/>
      <c r="F2664" s="35"/>
      <c r="G2664" s="35"/>
      <c r="H2664" s="35"/>
      <c r="I2664" s="35"/>
      <c r="J2664" s="35"/>
      <c r="K2664" s="35"/>
      <c r="L2664" s="47"/>
    </row>
    <row r="2665" spans="1:12" x14ac:dyDescent="0.25">
      <c r="A2665"/>
      <c r="B2665"/>
      <c r="C2665"/>
      <c r="D2665"/>
      <c r="E2665" s="35"/>
      <c r="F2665" s="35"/>
      <c r="G2665" s="35"/>
      <c r="H2665" s="35"/>
      <c r="I2665" s="35"/>
      <c r="J2665" s="35"/>
      <c r="K2665" s="35"/>
      <c r="L2665" s="47"/>
    </row>
    <row r="2666" spans="1:12" x14ac:dyDescent="0.25">
      <c r="A2666"/>
      <c r="B2666"/>
      <c r="C2666"/>
      <c r="D2666"/>
      <c r="E2666" s="35"/>
      <c r="F2666" s="35"/>
      <c r="G2666" s="35"/>
      <c r="H2666" s="35"/>
      <c r="I2666" s="35"/>
      <c r="J2666" s="35"/>
      <c r="K2666" s="35"/>
      <c r="L2666" s="47"/>
    </row>
    <row r="2667" spans="1:12" x14ac:dyDescent="0.25">
      <c r="A2667"/>
      <c r="B2667"/>
      <c r="C2667"/>
      <c r="D2667"/>
      <c r="E2667" s="35"/>
      <c r="F2667" s="35"/>
      <c r="G2667" s="35"/>
      <c r="H2667" s="35"/>
      <c r="I2667" s="35"/>
      <c r="J2667" s="35"/>
      <c r="K2667" s="35"/>
      <c r="L2667" s="47"/>
    </row>
    <row r="2668" spans="1:12" x14ac:dyDescent="0.25">
      <c r="A2668"/>
      <c r="B2668"/>
      <c r="C2668"/>
      <c r="D2668"/>
      <c r="E2668" s="35"/>
      <c r="F2668" s="35"/>
      <c r="G2668" s="35"/>
      <c r="H2668" s="35"/>
      <c r="I2668" s="35"/>
      <c r="J2668" s="35"/>
      <c r="K2668" s="35"/>
      <c r="L2668" s="47"/>
    </row>
    <row r="2669" spans="1:12" x14ac:dyDescent="0.25">
      <c r="A2669"/>
      <c r="B2669"/>
      <c r="C2669"/>
      <c r="D2669"/>
      <c r="E2669" s="35"/>
      <c r="F2669" s="35"/>
      <c r="G2669" s="35"/>
      <c r="H2669" s="35"/>
      <c r="I2669" s="35"/>
      <c r="J2669" s="35"/>
      <c r="K2669" s="35"/>
      <c r="L2669" s="47"/>
    </row>
    <row r="2670" spans="1:12" x14ac:dyDescent="0.25">
      <c r="A2670"/>
      <c r="B2670"/>
      <c r="C2670"/>
      <c r="D2670"/>
      <c r="E2670" s="35"/>
      <c r="F2670" s="35"/>
      <c r="G2670" s="35"/>
      <c r="H2670" s="35"/>
      <c r="I2670" s="35"/>
      <c r="J2670" s="35"/>
      <c r="K2670" s="35"/>
      <c r="L2670" s="47"/>
    </row>
    <row r="2671" spans="1:12" x14ac:dyDescent="0.25">
      <c r="A2671"/>
      <c r="B2671"/>
      <c r="C2671"/>
      <c r="D2671"/>
      <c r="E2671" s="35"/>
      <c r="F2671" s="35"/>
      <c r="G2671" s="35"/>
      <c r="H2671" s="35"/>
      <c r="I2671" s="35"/>
      <c r="J2671" s="35"/>
      <c r="K2671" s="35"/>
      <c r="L2671" s="47"/>
    </row>
    <row r="2672" spans="1:12" x14ac:dyDescent="0.25">
      <c r="A2672"/>
      <c r="B2672"/>
      <c r="C2672"/>
      <c r="D2672"/>
      <c r="E2672" s="35"/>
      <c r="F2672" s="35"/>
      <c r="G2672" s="35"/>
      <c r="H2672" s="35"/>
      <c r="I2672" s="35"/>
      <c r="J2672" s="35"/>
      <c r="K2672" s="35"/>
      <c r="L2672" s="47"/>
    </row>
    <row r="2673" spans="1:12" x14ac:dyDescent="0.25">
      <c r="A2673"/>
      <c r="B2673"/>
      <c r="C2673"/>
      <c r="D2673"/>
      <c r="E2673" s="35"/>
      <c r="F2673" s="35"/>
      <c r="G2673" s="35"/>
      <c r="H2673" s="35"/>
      <c r="I2673" s="35"/>
      <c r="J2673" s="35"/>
      <c r="K2673" s="35"/>
      <c r="L2673" s="47"/>
    </row>
    <row r="2674" spans="1:12" x14ac:dyDescent="0.25">
      <c r="A2674"/>
      <c r="B2674"/>
      <c r="C2674"/>
      <c r="D2674"/>
      <c r="E2674" s="35"/>
      <c r="F2674" s="35"/>
      <c r="G2674" s="35"/>
      <c r="H2674" s="35"/>
      <c r="I2674" s="35"/>
      <c r="J2674" s="35"/>
      <c r="K2674" s="35"/>
      <c r="L2674" s="47"/>
    </row>
    <row r="2675" spans="1:12" x14ac:dyDescent="0.25">
      <c r="A2675"/>
      <c r="B2675"/>
      <c r="C2675"/>
      <c r="D2675"/>
      <c r="E2675" s="35"/>
      <c r="F2675" s="35"/>
      <c r="G2675" s="35"/>
      <c r="H2675" s="35"/>
      <c r="I2675" s="35"/>
      <c r="J2675" s="35"/>
      <c r="K2675" s="35"/>
      <c r="L2675" s="47"/>
    </row>
    <row r="2676" spans="1:12" x14ac:dyDescent="0.25">
      <c r="A2676"/>
      <c r="B2676"/>
      <c r="C2676"/>
      <c r="D2676"/>
      <c r="E2676" s="35"/>
      <c r="F2676" s="35"/>
      <c r="G2676" s="35"/>
      <c r="H2676" s="35"/>
      <c r="I2676" s="35"/>
      <c r="J2676" s="35"/>
      <c r="K2676" s="35"/>
      <c r="L2676" s="47"/>
    </row>
    <row r="2677" spans="1:12" x14ac:dyDescent="0.25">
      <c r="A2677"/>
      <c r="B2677"/>
      <c r="C2677"/>
      <c r="D2677"/>
      <c r="E2677" s="35"/>
      <c r="F2677" s="35"/>
      <c r="G2677" s="35"/>
      <c r="H2677" s="35"/>
      <c r="I2677" s="35"/>
      <c r="J2677" s="35"/>
      <c r="K2677" s="35"/>
      <c r="L2677" s="47"/>
    </row>
    <row r="2678" spans="1:12" x14ac:dyDescent="0.25">
      <c r="A2678"/>
      <c r="B2678"/>
      <c r="C2678"/>
      <c r="D2678"/>
      <c r="E2678" s="35"/>
      <c r="F2678" s="35"/>
      <c r="G2678" s="35"/>
      <c r="H2678" s="35"/>
      <c r="I2678" s="35"/>
      <c r="J2678" s="35"/>
      <c r="K2678" s="35"/>
      <c r="L2678" s="47"/>
    </row>
    <row r="2679" spans="1:12" x14ac:dyDescent="0.25">
      <c r="A2679"/>
      <c r="B2679"/>
      <c r="C2679"/>
      <c r="D2679"/>
      <c r="E2679" s="35"/>
      <c r="F2679" s="35"/>
      <c r="G2679" s="35"/>
      <c r="H2679" s="35"/>
      <c r="I2679" s="35"/>
      <c r="J2679" s="35"/>
      <c r="K2679" s="35"/>
      <c r="L2679" s="47"/>
    </row>
    <row r="2680" spans="1:12" x14ac:dyDescent="0.25">
      <c r="A2680"/>
      <c r="B2680"/>
      <c r="C2680"/>
      <c r="D2680"/>
      <c r="E2680" s="35"/>
      <c r="F2680" s="35"/>
      <c r="G2680" s="35"/>
      <c r="H2680" s="35"/>
      <c r="I2680" s="35"/>
      <c r="J2680" s="35"/>
      <c r="K2680" s="35"/>
      <c r="L2680" s="47"/>
    </row>
    <row r="2681" spans="1:12" x14ac:dyDescent="0.25">
      <c r="A2681"/>
      <c r="B2681"/>
      <c r="C2681"/>
      <c r="D2681"/>
      <c r="E2681" s="35"/>
      <c r="F2681" s="35"/>
      <c r="G2681" s="35"/>
      <c r="H2681" s="35"/>
      <c r="I2681" s="35"/>
      <c r="J2681" s="35"/>
      <c r="K2681" s="35"/>
      <c r="L2681" s="47"/>
    </row>
    <row r="2682" spans="1:12" x14ac:dyDescent="0.25">
      <c r="A2682"/>
      <c r="B2682"/>
      <c r="C2682"/>
      <c r="D2682"/>
      <c r="E2682" s="35"/>
      <c r="F2682" s="35"/>
      <c r="G2682" s="35"/>
      <c r="H2682" s="35"/>
      <c r="I2682" s="35"/>
      <c r="J2682" s="35"/>
      <c r="K2682" s="35"/>
      <c r="L2682" s="47"/>
    </row>
    <row r="2683" spans="1:12" x14ac:dyDescent="0.25">
      <c r="A2683"/>
      <c r="B2683"/>
      <c r="C2683"/>
      <c r="D2683"/>
      <c r="E2683" s="35"/>
      <c r="F2683" s="35"/>
      <c r="G2683" s="35"/>
      <c r="H2683" s="35"/>
      <c r="I2683" s="35"/>
      <c r="J2683" s="35"/>
      <c r="K2683" s="35"/>
      <c r="L2683" s="47"/>
    </row>
    <row r="2684" spans="1:12" x14ac:dyDescent="0.25">
      <c r="A2684"/>
      <c r="B2684"/>
      <c r="C2684"/>
      <c r="D2684"/>
      <c r="E2684" s="35"/>
      <c r="F2684" s="35"/>
      <c r="G2684" s="35"/>
      <c r="H2684" s="35"/>
      <c r="I2684" s="35"/>
      <c r="J2684" s="35"/>
      <c r="K2684" s="35"/>
      <c r="L2684" s="47"/>
    </row>
    <row r="2685" spans="1:12" x14ac:dyDescent="0.25">
      <c r="A2685"/>
      <c r="B2685"/>
      <c r="C2685"/>
      <c r="D2685"/>
      <c r="E2685" s="35"/>
      <c r="F2685" s="35"/>
      <c r="G2685" s="35"/>
      <c r="H2685" s="35"/>
      <c r="I2685" s="35"/>
      <c r="J2685" s="35"/>
      <c r="K2685" s="35"/>
      <c r="L2685" s="47"/>
    </row>
    <row r="2686" spans="1:12" x14ac:dyDescent="0.25">
      <c r="A2686"/>
      <c r="B2686"/>
      <c r="C2686"/>
      <c r="D2686"/>
      <c r="E2686" s="35"/>
      <c r="F2686" s="35"/>
      <c r="G2686" s="35"/>
      <c r="H2686" s="35"/>
      <c r="I2686" s="35"/>
      <c r="J2686" s="35"/>
      <c r="K2686" s="35"/>
      <c r="L2686" s="47"/>
    </row>
    <row r="2687" spans="1:12" x14ac:dyDescent="0.25">
      <c r="A2687"/>
      <c r="B2687"/>
      <c r="C2687"/>
      <c r="D2687"/>
      <c r="E2687" s="35"/>
      <c r="F2687" s="35"/>
      <c r="G2687" s="35"/>
      <c r="H2687" s="35"/>
      <c r="I2687" s="35"/>
      <c r="J2687" s="35"/>
      <c r="K2687" s="35"/>
      <c r="L2687" s="47"/>
    </row>
    <row r="2688" spans="1:12" x14ac:dyDescent="0.25">
      <c r="A2688"/>
      <c r="B2688"/>
      <c r="C2688"/>
      <c r="D2688"/>
      <c r="E2688" s="35"/>
      <c r="F2688" s="35"/>
      <c r="G2688" s="35"/>
      <c r="H2688" s="35"/>
      <c r="I2688" s="35"/>
      <c r="J2688" s="35"/>
      <c r="K2688" s="35"/>
      <c r="L2688" s="47"/>
    </row>
    <row r="2689" spans="1:12" x14ac:dyDescent="0.25">
      <c r="A2689"/>
      <c r="B2689"/>
      <c r="C2689"/>
      <c r="D2689"/>
      <c r="E2689" s="35"/>
      <c r="F2689" s="35"/>
      <c r="G2689" s="35"/>
      <c r="H2689" s="35"/>
      <c r="I2689" s="35"/>
      <c r="J2689" s="35"/>
      <c r="K2689" s="35"/>
      <c r="L2689" s="47"/>
    </row>
    <row r="2690" spans="1:12" x14ac:dyDescent="0.25">
      <c r="A2690"/>
      <c r="B2690"/>
      <c r="C2690"/>
      <c r="D2690"/>
      <c r="E2690" s="35"/>
      <c r="F2690" s="35"/>
      <c r="G2690" s="35"/>
      <c r="H2690" s="35"/>
      <c r="I2690" s="35"/>
      <c r="J2690" s="35"/>
      <c r="K2690" s="35"/>
      <c r="L2690" s="47"/>
    </row>
    <row r="2691" spans="1:12" x14ac:dyDescent="0.25">
      <c r="A2691"/>
      <c r="B2691"/>
      <c r="C2691"/>
      <c r="D2691"/>
      <c r="E2691" s="35"/>
      <c r="F2691" s="35"/>
      <c r="G2691" s="35"/>
      <c r="H2691" s="35"/>
      <c r="I2691" s="35"/>
      <c r="J2691" s="35"/>
      <c r="K2691" s="35"/>
      <c r="L2691" s="47"/>
    </row>
    <row r="2692" spans="1:12" x14ac:dyDescent="0.25">
      <c r="A2692"/>
      <c r="B2692"/>
      <c r="C2692"/>
      <c r="D2692"/>
      <c r="E2692" s="35"/>
      <c r="F2692" s="35"/>
      <c r="G2692" s="35"/>
      <c r="H2692" s="35"/>
      <c r="I2692" s="35"/>
      <c r="J2692" s="35"/>
      <c r="K2692" s="35"/>
      <c r="L2692" s="47"/>
    </row>
    <row r="2693" spans="1:12" x14ac:dyDescent="0.25">
      <c r="A2693"/>
      <c r="B2693"/>
      <c r="C2693"/>
      <c r="D2693"/>
      <c r="E2693" s="35"/>
      <c r="F2693" s="35"/>
      <c r="G2693" s="35"/>
      <c r="H2693" s="35"/>
      <c r="I2693" s="35"/>
      <c r="J2693" s="35"/>
      <c r="K2693" s="35"/>
      <c r="L2693" s="47"/>
    </row>
    <row r="2694" spans="1:12" x14ac:dyDescent="0.25">
      <c r="A2694"/>
      <c r="B2694"/>
      <c r="C2694"/>
      <c r="D2694"/>
      <c r="E2694" s="35"/>
      <c r="F2694" s="35"/>
      <c r="G2694" s="35"/>
      <c r="H2694" s="35"/>
      <c r="I2694" s="35"/>
      <c r="J2694" s="35"/>
      <c r="K2694" s="35"/>
      <c r="L2694" s="47"/>
    </row>
    <row r="2695" spans="1:12" x14ac:dyDescent="0.25">
      <c r="A2695"/>
      <c r="B2695"/>
      <c r="C2695"/>
      <c r="D2695"/>
      <c r="E2695" s="35"/>
      <c r="F2695" s="35"/>
      <c r="G2695" s="35"/>
      <c r="H2695" s="35"/>
      <c r="I2695" s="35"/>
      <c r="J2695" s="35"/>
      <c r="K2695" s="35"/>
      <c r="L2695" s="47"/>
    </row>
    <row r="2696" spans="1:12" x14ac:dyDescent="0.25">
      <c r="A2696"/>
      <c r="B2696"/>
      <c r="C2696"/>
      <c r="D2696"/>
      <c r="E2696" s="35"/>
      <c r="F2696" s="35"/>
      <c r="G2696" s="35"/>
      <c r="H2696" s="35"/>
      <c r="I2696" s="35"/>
      <c r="J2696" s="35"/>
      <c r="K2696" s="35"/>
      <c r="L2696" s="47"/>
    </row>
    <row r="2697" spans="1:12" x14ac:dyDescent="0.25">
      <c r="A2697"/>
      <c r="B2697"/>
      <c r="C2697"/>
      <c r="D2697"/>
      <c r="E2697" s="35"/>
      <c r="F2697" s="35"/>
      <c r="G2697" s="35"/>
      <c r="H2697" s="35"/>
      <c r="I2697" s="35"/>
      <c r="J2697" s="35"/>
      <c r="K2697" s="35"/>
      <c r="L2697" s="47"/>
    </row>
    <row r="2698" spans="1:12" x14ac:dyDescent="0.25">
      <c r="A2698"/>
      <c r="B2698"/>
      <c r="C2698"/>
      <c r="D2698"/>
      <c r="E2698" s="35"/>
      <c r="F2698" s="35"/>
      <c r="G2698" s="35"/>
      <c r="H2698" s="35"/>
      <c r="I2698" s="35"/>
      <c r="J2698" s="35"/>
      <c r="K2698" s="35"/>
      <c r="L2698" s="47"/>
    </row>
    <row r="2699" spans="1:12" x14ac:dyDescent="0.25">
      <c r="A2699"/>
      <c r="B2699"/>
      <c r="C2699"/>
      <c r="D2699"/>
      <c r="E2699" s="35"/>
      <c r="F2699" s="35"/>
      <c r="G2699" s="35"/>
      <c r="H2699" s="35"/>
      <c r="I2699" s="35"/>
      <c r="J2699" s="35"/>
      <c r="K2699" s="35"/>
      <c r="L2699" s="47"/>
    </row>
    <row r="2700" spans="1:12" x14ac:dyDescent="0.25">
      <c r="A2700"/>
      <c r="B2700"/>
      <c r="C2700"/>
      <c r="D2700"/>
      <c r="E2700" s="35"/>
      <c r="F2700" s="35"/>
      <c r="G2700" s="35"/>
      <c r="H2700" s="35"/>
      <c r="I2700" s="35"/>
      <c r="J2700" s="35"/>
      <c r="K2700" s="35"/>
      <c r="L2700" s="47"/>
    </row>
    <row r="2701" spans="1:12" x14ac:dyDescent="0.25">
      <c r="A2701"/>
      <c r="B2701"/>
      <c r="C2701"/>
      <c r="D2701"/>
      <c r="E2701" s="35"/>
      <c r="F2701" s="35"/>
      <c r="G2701" s="35"/>
      <c r="H2701" s="35"/>
      <c r="I2701" s="35"/>
      <c r="J2701" s="35"/>
      <c r="K2701" s="35"/>
      <c r="L2701" s="47"/>
    </row>
    <row r="2702" spans="1:12" x14ac:dyDescent="0.25">
      <c r="A2702"/>
      <c r="B2702"/>
      <c r="C2702"/>
      <c r="D2702"/>
      <c r="E2702" s="35"/>
      <c r="F2702" s="35"/>
      <c r="G2702" s="35"/>
      <c r="H2702" s="35"/>
      <c r="I2702" s="35"/>
      <c r="J2702" s="35"/>
      <c r="K2702" s="35"/>
      <c r="L2702" s="47"/>
    </row>
    <row r="2703" spans="1:12" x14ac:dyDescent="0.25">
      <c r="A2703"/>
      <c r="B2703"/>
      <c r="C2703"/>
      <c r="D2703"/>
      <c r="E2703" s="35"/>
      <c r="F2703" s="35"/>
      <c r="G2703" s="35"/>
      <c r="H2703" s="35"/>
      <c r="I2703" s="35"/>
      <c r="J2703" s="35"/>
      <c r="K2703" s="35"/>
      <c r="L2703" s="47"/>
    </row>
    <row r="2704" spans="1:12" x14ac:dyDescent="0.25">
      <c r="A2704"/>
      <c r="B2704"/>
      <c r="C2704"/>
      <c r="D2704"/>
      <c r="E2704" s="35"/>
      <c r="F2704" s="35"/>
      <c r="G2704" s="35"/>
      <c r="H2704" s="35"/>
      <c r="I2704" s="35"/>
      <c r="J2704" s="35"/>
      <c r="K2704" s="35"/>
      <c r="L2704" s="47"/>
    </row>
    <row r="2705" spans="1:12" x14ac:dyDescent="0.25">
      <c r="A2705"/>
      <c r="B2705"/>
      <c r="C2705"/>
      <c r="D2705"/>
      <c r="E2705" s="35"/>
      <c r="F2705" s="35"/>
      <c r="G2705" s="35"/>
      <c r="H2705" s="35"/>
      <c r="I2705" s="35"/>
      <c r="J2705" s="35"/>
      <c r="K2705" s="35"/>
      <c r="L2705" s="47"/>
    </row>
    <row r="2706" spans="1:12" x14ac:dyDescent="0.25">
      <c r="A2706"/>
      <c r="B2706"/>
      <c r="C2706"/>
      <c r="D2706"/>
      <c r="E2706" s="35"/>
      <c r="F2706" s="35"/>
      <c r="G2706" s="35"/>
      <c r="H2706" s="35"/>
      <c r="I2706" s="35"/>
      <c r="J2706" s="35"/>
      <c r="K2706" s="35"/>
      <c r="L2706" s="47"/>
    </row>
    <row r="2707" spans="1:12" x14ac:dyDescent="0.25">
      <c r="A2707"/>
      <c r="B2707"/>
      <c r="C2707"/>
      <c r="D2707"/>
      <c r="E2707" s="35"/>
      <c r="F2707" s="35"/>
      <c r="G2707" s="35"/>
      <c r="H2707" s="35"/>
      <c r="I2707" s="35"/>
      <c r="J2707" s="35"/>
      <c r="K2707" s="35"/>
      <c r="L2707" s="47"/>
    </row>
    <row r="2708" spans="1:12" x14ac:dyDescent="0.25">
      <c r="A2708"/>
      <c r="B2708"/>
      <c r="C2708"/>
      <c r="D2708"/>
      <c r="E2708" s="35"/>
      <c r="F2708" s="35"/>
      <c r="G2708" s="35"/>
      <c r="H2708" s="35"/>
      <c r="I2708" s="35"/>
      <c r="J2708" s="35"/>
      <c r="K2708" s="35"/>
      <c r="L2708" s="47"/>
    </row>
    <row r="2709" spans="1:12" x14ac:dyDescent="0.25">
      <c r="A2709"/>
      <c r="B2709"/>
      <c r="C2709"/>
      <c r="D2709"/>
      <c r="E2709" s="35"/>
      <c r="F2709" s="35"/>
      <c r="G2709" s="35"/>
      <c r="H2709" s="35"/>
      <c r="I2709" s="35"/>
      <c r="J2709" s="35"/>
      <c r="K2709" s="35"/>
      <c r="L2709" s="47"/>
    </row>
    <row r="2710" spans="1:12" x14ac:dyDescent="0.25">
      <c r="A2710"/>
      <c r="B2710"/>
      <c r="C2710"/>
      <c r="D2710"/>
      <c r="E2710" s="35"/>
      <c r="F2710" s="35"/>
      <c r="G2710" s="35"/>
      <c r="H2710" s="35"/>
      <c r="I2710" s="35"/>
      <c r="J2710" s="35"/>
      <c r="K2710" s="35"/>
      <c r="L2710" s="47"/>
    </row>
    <row r="2711" spans="1:12" x14ac:dyDescent="0.25">
      <c r="A2711"/>
      <c r="B2711"/>
      <c r="C2711"/>
      <c r="D2711"/>
      <c r="E2711" s="35"/>
      <c r="F2711" s="35"/>
      <c r="G2711" s="35"/>
      <c r="H2711" s="35"/>
      <c r="I2711" s="35"/>
      <c r="J2711" s="35"/>
      <c r="K2711" s="35"/>
      <c r="L2711" s="47"/>
    </row>
    <row r="2712" spans="1:12" x14ac:dyDescent="0.25">
      <c r="A2712"/>
      <c r="B2712"/>
      <c r="C2712"/>
      <c r="D2712"/>
      <c r="E2712" s="35"/>
      <c r="F2712" s="35"/>
      <c r="G2712" s="35"/>
      <c r="H2712" s="35"/>
      <c r="I2712" s="35"/>
      <c r="J2712" s="35"/>
      <c r="K2712" s="35"/>
      <c r="L2712" s="47"/>
    </row>
    <row r="2713" spans="1:12" x14ac:dyDescent="0.25">
      <c r="A2713"/>
      <c r="B2713"/>
      <c r="C2713"/>
      <c r="D2713"/>
      <c r="E2713" s="35"/>
      <c r="F2713" s="35"/>
      <c r="G2713" s="35"/>
      <c r="H2713" s="35"/>
      <c r="I2713" s="35"/>
      <c r="J2713" s="35"/>
      <c r="K2713" s="35"/>
      <c r="L2713" s="47"/>
    </row>
    <row r="2714" spans="1:12" x14ac:dyDescent="0.25">
      <c r="A2714"/>
      <c r="B2714"/>
      <c r="C2714"/>
      <c r="D2714"/>
      <c r="E2714" s="35"/>
      <c r="F2714" s="35"/>
      <c r="G2714" s="35"/>
      <c r="H2714" s="35"/>
      <c r="I2714" s="35"/>
      <c r="J2714" s="35"/>
      <c r="K2714" s="35"/>
      <c r="L2714" s="47"/>
    </row>
    <row r="2715" spans="1:12" x14ac:dyDescent="0.25">
      <c r="A2715"/>
      <c r="B2715"/>
      <c r="C2715"/>
      <c r="D2715"/>
      <c r="E2715" s="35"/>
      <c r="F2715" s="35"/>
      <c r="G2715" s="35"/>
      <c r="H2715" s="35"/>
      <c r="I2715" s="35"/>
      <c r="J2715" s="35"/>
      <c r="K2715" s="35"/>
      <c r="L2715" s="47"/>
    </row>
    <row r="2716" spans="1:12" x14ac:dyDescent="0.25">
      <c r="A2716"/>
      <c r="B2716"/>
      <c r="C2716"/>
      <c r="D2716"/>
      <c r="E2716" s="35"/>
      <c r="F2716" s="35"/>
      <c r="G2716" s="35"/>
      <c r="H2716" s="35"/>
      <c r="I2716" s="35"/>
      <c r="J2716" s="35"/>
      <c r="K2716" s="35"/>
      <c r="L2716" s="47"/>
    </row>
    <row r="2717" spans="1:12" x14ac:dyDescent="0.25">
      <c r="A2717"/>
      <c r="B2717"/>
      <c r="C2717"/>
      <c r="D2717"/>
      <c r="E2717" s="35"/>
      <c r="F2717" s="35"/>
      <c r="G2717" s="35"/>
      <c r="H2717" s="35"/>
      <c r="I2717" s="35"/>
      <c r="J2717" s="35"/>
      <c r="K2717" s="35"/>
      <c r="L2717" s="47"/>
    </row>
    <row r="2718" spans="1:12" x14ac:dyDescent="0.25">
      <c r="A2718"/>
      <c r="B2718"/>
      <c r="C2718"/>
      <c r="D2718"/>
      <c r="E2718" s="35"/>
      <c r="F2718" s="35"/>
      <c r="G2718" s="35"/>
      <c r="H2718" s="35"/>
      <c r="I2718" s="35"/>
      <c r="J2718" s="35"/>
      <c r="K2718" s="35"/>
      <c r="L2718" s="47"/>
    </row>
    <row r="2719" spans="1:12" x14ac:dyDescent="0.25">
      <c r="A2719"/>
      <c r="B2719"/>
      <c r="C2719"/>
      <c r="D2719"/>
      <c r="E2719" s="35"/>
      <c r="F2719" s="35"/>
      <c r="G2719" s="35"/>
      <c r="H2719" s="35"/>
      <c r="I2719" s="35"/>
      <c r="J2719" s="35"/>
      <c r="K2719" s="35"/>
      <c r="L2719" s="47"/>
    </row>
    <row r="2720" spans="1:12" x14ac:dyDescent="0.25">
      <c r="A2720"/>
      <c r="B2720"/>
      <c r="C2720"/>
      <c r="D2720"/>
      <c r="E2720" s="35"/>
      <c r="F2720" s="35"/>
      <c r="G2720" s="35"/>
      <c r="H2720" s="35"/>
      <c r="I2720" s="35"/>
      <c r="J2720" s="35"/>
      <c r="K2720" s="35"/>
      <c r="L2720" s="47"/>
    </row>
    <row r="2721" spans="1:12" x14ac:dyDescent="0.25">
      <c r="A2721"/>
      <c r="B2721"/>
      <c r="C2721"/>
      <c r="D2721"/>
      <c r="E2721" s="35"/>
      <c r="F2721" s="35"/>
      <c r="G2721" s="35"/>
      <c r="H2721" s="35"/>
      <c r="I2721" s="35"/>
      <c r="J2721" s="35"/>
      <c r="K2721" s="35"/>
      <c r="L2721" s="47"/>
    </row>
    <row r="2722" spans="1:12" x14ac:dyDescent="0.25">
      <c r="A2722"/>
      <c r="B2722"/>
      <c r="C2722"/>
      <c r="D2722"/>
      <c r="E2722" s="35"/>
      <c r="F2722" s="35"/>
      <c r="G2722" s="35"/>
      <c r="H2722" s="35"/>
      <c r="I2722" s="35"/>
      <c r="J2722" s="35"/>
      <c r="K2722" s="35"/>
      <c r="L2722" s="47"/>
    </row>
    <row r="2723" spans="1:12" x14ac:dyDescent="0.25">
      <c r="A2723"/>
      <c r="B2723"/>
      <c r="C2723"/>
      <c r="D2723"/>
      <c r="E2723" s="35"/>
      <c r="F2723" s="35"/>
      <c r="G2723" s="35"/>
      <c r="H2723" s="35"/>
      <c r="I2723" s="35"/>
      <c r="J2723" s="35"/>
      <c r="K2723" s="35"/>
      <c r="L2723" s="47"/>
    </row>
    <row r="2724" spans="1:12" x14ac:dyDescent="0.25">
      <c r="A2724"/>
      <c r="B2724"/>
      <c r="C2724"/>
      <c r="D2724"/>
      <c r="E2724" s="35"/>
      <c r="F2724" s="35"/>
      <c r="G2724" s="35"/>
      <c r="H2724" s="35"/>
      <c r="I2724" s="35"/>
      <c r="J2724" s="35"/>
      <c r="K2724" s="35"/>
      <c r="L2724" s="47"/>
    </row>
    <row r="2725" spans="1:12" x14ac:dyDescent="0.25">
      <c r="A2725"/>
      <c r="B2725"/>
      <c r="C2725"/>
      <c r="D2725"/>
      <c r="E2725" s="35"/>
      <c r="F2725" s="35"/>
      <c r="G2725" s="35"/>
      <c r="H2725" s="35"/>
      <c r="I2725" s="35"/>
      <c r="J2725" s="35"/>
      <c r="K2725" s="35"/>
      <c r="L2725" s="47"/>
    </row>
    <row r="2726" spans="1:12" x14ac:dyDescent="0.25">
      <c r="A2726"/>
      <c r="B2726"/>
      <c r="C2726"/>
      <c r="D2726"/>
      <c r="E2726" s="35"/>
      <c r="F2726" s="35"/>
      <c r="G2726" s="35"/>
      <c r="H2726" s="35"/>
      <c r="I2726" s="35"/>
      <c r="J2726" s="35"/>
      <c r="K2726" s="35"/>
      <c r="L2726" s="47"/>
    </row>
    <row r="2727" spans="1:12" x14ac:dyDescent="0.25">
      <c r="A2727"/>
      <c r="B2727"/>
      <c r="C2727"/>
      <c r="D2727"/>
      <c r="E2727" s="35"/>
      <c r="F2727" s="35"/>
      <c r="G2727" s="35"/>
      <c r="H2727" s="35"/>
      <c r="I2727" s="35"/>
      <c r="J2727" s="35"/>
      <c r="K2727" s="35"/>
      <c r="L2727" s="47"/>
    </row>
    <row r="2728" spans="1:12" x14ac:dyDescent="0.25">
      <c r="A2728"/>
      <c r="B2728"/>
      <c r="C2728"/>
      <c r="D2728"/>
      <c r="E2728" s="35"/>
      <c r="F2728" s="35"/>
      <c r="G2728" s="35"/>
      <c r="H2728" s="35"/>
      <c r="I2728" s="35"/>
      <c r="J2728" s="35"/>
      <c r="K2728" s="35"/>
      <c r="L2728" s="47"/>
    </row>
    <row r="2729" spans="1:12" x14ac:dyDescent="0.25">
      <c r="A2729"/>
      <c r="B2729"/>
      <c r="C2729"/>
      <c r="D2729"/>
      <c r="E2729" s="35"/>
      <c r="F2729" s="35"/>
      <c r="G2729" s="35"/>
      <c r="H2729" s="35"/>
      <c r="I2729" s="35"/>
      <c r="J2729" s="35"/>
      <c r="K2729" s="35"/>
      <c r="L2729" s="47"/>
    </row>
    <row r="2730" spans="1:12" x14ac:dyDescent="0.25">
      <c r="A2730"/>
      <c r="B2730"/>
      <c r="C2730"/>
      <c r="D2730"/>
      <c r="E2730" s="35"/>
      <c r="F2730" s="35"/>
      <c r="G2730" s="35"/>
      <c r="H2730" s="35"/>
      <c r="I2730" s="35"/>
      <c r="J2730" s="35"/>
      <c r="K2730" s="35"/>
      <c r="L2730" s="47"/>
    </row>
    <row r="2731" spans="1:12" x14ac:dyDescent="0.25">
      <c r="A2731"/>
      <c r="B2731"/>
      <c r="C2731"/>
      <c r="D2731"/>
      <c r="E2731" s="35"/>
      <c r="F2731" s="35"/>
      <c r="G2731" s="35"/>
      <c r="H2731" s="35"/>
      <c r="I2731" s="35"/>
      <c r="J2731" s="35"/>
      <c r="K2731" s="35"/>
      <c r="L2731" s="47"/>
    </row>
    <row r="2732" spans="1:12" x14ac:dyDescent="0.25">
      <c r="A2732"/>
      <c r="B2732"/>
      <c r="C2732"/>
      <c r="D2732"/>
      <c r="E2732" s="35"/>
      <c r="F2732" s="35"/>
      <c r="G2732" s="35"/>
      <c r="H2732" s="35"/>
      <c r="I2732" s="35"/>
      <c r="J2732" s="35"/>
      <c r="K2732" s="35"/>
      <c r="L2732" s="47"/>
    </row>
    <row r="2733" spans="1:12" x14ac:dyDescent="0.25">
      <c r="A2733"/>
      <c r="B2733"/>
      <c r="C2733"/>
      <c r="D2733"/>
      <c r="E2733" s="35"/>
      <c r="F2733" s="35"/>
      <c r="G2733" s="35"/>
      <c r="H2733" s="35"/>
      <c r="I2733" s="35"/>
      <c r="J2733" s="35"/>
      <c r="K2733" s="35"/>
      <c r="L2733" s="47"/>
    </row>
    <row r="2734" spans="1:12" x14ac:dyDescent="0.25">
      <c r="A2734"/>
      <c r="B2734"/>
      <c r="C2734"/>
      <c r="D2734"/>
      <c r="E2734" s="35"/>
      <c r="F2734" s="35"/>
      <c r="G2734" s="35"/>
      <c r="H2734" s="35"/>
      <c r="I2734" s="35"/>
      <c r="J2734" s="35"/>
      <c r="K2734" s="35"/>
      <c r="L2734" s="47"/>
    </row>
    <row r="2735" spans="1:12" x14ac:dyDescent="0.25">
      <c r="A2735"/>
      <c r="B2735"/>
      <c r="C2735"/>
      <c r="D2735"/>
      <c r="E2735" s="35"/>
      <c r="F2735" s="35"/>
      <c r="G2735" s="35"/>
      <c r="H2735" s="35"/>
      <c r="I2735" s="35"/>
      <c r="J2735" s="35"/>
      <c r="K2735" s="35"/>
      <c r="L2735" s="47"/>
    </row>
    <row r="2736" spans="1:12" x14ac:dyDescent="0.25">
      <c r="A2736"/>
      <c r="B2736"/>
      <c r="C2736"/>
      <c r="D2736"/>
      <c r="E2736" s="35"/>
      <c r="F2736" s="35"/>
      <c r="G2736" s="35"/>
      <c r="H2736" s="35"/>
      <c r="I2736" s="35"/>
      <c r="J2736" s="35"/>
      <c r="K2736" s="35"/>
      <c r="L2736" s="47"/>
    </row>
    <row r="2737" spans="1:12" x14ac:dyDescent="0.25">
      <c r="A2737"/>
      <c r="B2737"/>
      <c r="C2737"/>
      <c r="D2737"/>
      <c r="E2737" s="35"/>
      <c r="F2737" s="35"/>
      <c r="G2737" s="35"/>
      <c r="H2737" s="35"/>
      <c r="I2737" s="35"/>
      <c r="J2737" s="35"/>
      <c r="K2737" s="35"/>
      <c r="L2737" s="47"/>
    </row>
    <row r="2738" spans="1:12" x14ac:dyDescent="0.25">
      <c r="A2738"/>
      <c r="B2738"/>
      <c r="C2738"/>
      <c r="D2738"/>
      <c r="E2738" s="35"/>
      <c r="F2738" s="35"/>
      <c r="G2738" s="35"/>
      <c r="H2738" s="35"/>
      <c r="I2738" s="35"/>
      <c r="J2738" s="35"/>
      <c r="K2738" s="35"/>
      <c r="L2738" s="47"/>
    </row>
    <row r="2739" spans="1:12" x14ac:dyDescent="0.25">
      <c r="A2739"/>
      <c r="B2739"/>
      <c r="C2739"/>
      <c r="D2739"/>
      <c r="E2739" s="35"/>
      <c r="F2739" s="35"/>
      <c r="G2739" s="35"/>
      <c r="H2739" s="35"/>
      <c r="I2739" s="35"/>
      <c r="J2739" s="35"/>
      <c r="K2739" s="35"/>
      <c r="L2739" s="47"/>
    </row>
    <row r="2740" spans="1:12" x14ac:dyDescent="0.25">
      <c r="A2740"/>
      <c r="B2740"/>
      <c r="C2740"/>
      <c r="D2740"/>
    </row>
    <row r="2741" spans="1:12" x14ac:dyDescent="0.25">
      <c r="A2741"/>
      <c r="B2741"/>
      <c r="C2741"/>
      <c r="D2741"/>
    </row>
    <row r="2742" spans="1:12" x14ac:dyDescent="0.25">
      <c r="A2742"/>
      <c r="B2742"/>
      <c r="C2742"/>
      <c r="D2742"/>
    </row>
    <row r="2743" spans="1:12" x14ac:dyDescent="0.25">
      <c r="A2743"/>
      <c r="B2743"/>
      <c r="C2743"/>
      <c r="D2743"/>
    </row>
    <row r="2744" spans="1:12" x14ac:dyDescent="0.25">
      <c r="A2744"/>
      <c r="B2744"/>
      <c r="C2744"/>
      <c r="D2744"/>
    </row>
    <row r="2745" spans="1:12" x14ac:dyDescent="0.25">
      <c r="A2745"/>
      <c r="B2745"/>
      <c r="C2745"/>
      <c r="D2745"/>
    </row>
    <row r="2746" spans="1:12" x14ac:dyDescent="0.25">
      <c r="A2746"/>
      <c r="B2746"/>
      <c r="C2746"/>
      <c r="D2746"/>
    </row>
    <row r="2747" spans="1:12" x14ac:dyDescent="0.25">
      <c r="A2747"/>
      <c r="B2747"/>
      <c r="C2747"/>
      <c r="D2747"/>
    </row>
    <row r="2748" spans="1:12" x14ac:dyDescent="0.25">
      <c r="A2748"/>
      <c r="B2748"/>
      <c r="C2748"/>
      <c r="D2748"/>
    </row>
    <row r="2749" spans="1:12" x14ac:dyDescent="0.25">
      <c r="A2749"/>
      <c r="B2749"/>
      <c r="C2749"/>
      <c r="D2749"/>
    </row>
    <row r="2750" spans="1:12" x14ac:dyDescent="0.25">
      <c r="A2750"/>
      <c r="B2750"/>
      <c r="C2750"/>
      <c r="D2750"/>
    </row>
    <row r="2751" spans="1:12" x14ac:dyDescent="0.25">
      <c r="A2751"/>
      <c r="B2751"/>
      <c r="C2751"/>
      <c r="D2751"/>
    </row>
    <row r="2752" spans="1:12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</sheetData>
  <phoneticPr fontId="3" type="noConversion"/>
  <conditionalFormatting sqref="A4:A2338">
    <cfRule type="duplicateValues" dxfId="9" priority="2"/>
    <cfRule type="duplicateValues" dxfId="8" priority="3"/>
  </conditionalFormatting>
  <conditionalFormatting sqref="G1:G2348 G2352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AC6F-ECAB-4504-8D4A-EC42AA621C06}">
  <dimension ref="A13:E19"/>
  <sheetViews>
    <sheetView tabSelected="1" topLeftCell="A3" workbookViewId="0">
      <selection activeCell="C14" sqref="C14"/>
    </sheetView>
  </sheetViews>
  <sheetFormatPr defaultRowHeight="15" x14ac:dyDescent="0.25"/>
  <cols>
    <col min="1" max="1" width="17.85546875" bestFit="1" customWidth="1"/>
    <col min="2" max="2" width="18.85546875" bestFit="1" customWidth="1"/>
    <col min="3" max="5" width="15" bestFit="1" customWidth="1"/>
  </cols>
  <sheetData>
    <row r="13" spans="1:5" x14ac:dyDescent="0.25">
      <c r="A13" s="71" t="s">
        <v>6031</v>
      </c>
      <c r="B13" s="71" t="s">
        <v>6018</v>
      </c>
      <c r="C13" s="62"/>
      <c r="D13" s="62"/>
      <c r="E13" s="62"/>
    </row>
    <row r="14" spans="1:5" x14ac:dyDescent="0.25">
      <c r="A14" s="71" t="s">
        <v>6017</v>
      </c>
      <c r="B14" s="62" t="s">
        <v>6069</v>
      </c>
      <c r="C14" s="62" t="s">
        <v>6070</v>
      </c>
      <c r="D14" s="62" t="s">
        <v>6071</v>
      </c>
      <c r="E14" s="62" t="s">
        <v>6030</v>
      </c>
    </row>
    <row r="15" spans="1:5" x14ac:dyDescent="0.25">
      <c r="A15" s="65" t="s">
        <v>6065</v>
      </c>
      <c r="B15" s="66">
        <v>4021631.38</v>
      </c>
      <c r="C15" s="66">
        <v>5418756.0900000017</v>
      </c>
      <c r="D15" s="66">
        <v>2237531.5299999998</v>
      </c>
      <c r="E15" s="66">
        <v>11677919.000000002</v>
      </c>
    </row>
    <row r="16" spans="1:5" x14ac:dyDescent="0.25">
      <c r="A16" s="65" t="s">
        <v>6066</v>
      </c>
      <c r="B16" s="66">
        <v>12209909.510000004</v>
      </c>
      <c r="C16" s="66">
        <v>14958329.549999977</v>
      </c>
      <c r="D16" s="66">
        <v>6403446.3600000022</v>
      </c>
      <c r="E16" s="66">
        <v>33571685.419999979</v>
      </c>
    </row>
    <row r="17" spans="1:5" x14ac:dyDescent="0.25">
      <c r="A17" s="65" t="s">
        <v>6067</v>
      </c>
      <c r="B17" s="66">
        <v>4376117.209999999</v>
      </c>
      <c r="C17" s="66">
        <v>5954596.6299999952</v>
      </c>
      <c r="D17" s="66">
        <v>2756109.1500000004</v>
      </c>
      <c r="E17" s="66">
        <v>13086822.989999995</v>
      </c>
    </row>
    <row r="18" spans="1:5" x14ac:dyDescent="0.25">
      <c r="A18" s="65" t="s">
        <v>6068</v>
      </c>
      <c r="B18" s="66">
        <v>1614428.6700000002</v>
      </c>
      <c r="C18" s="66">
        <v>2180611.9099999997</v>
      </c>
      <c r="D18" s="66">
        <v>635544.15</v>
      </c>
      <c r="E18" s="66">
        <v>4430584.7300000004</v>
      </c>
    </row>
    <row r="19" spans="1:5" x14ac:dyDescent="0.25">
      <c r="A19" s="63" t="s">
        <v>6030</v>
      </c>
      <c r="B19" s="64">
        <v>22222086.770000003</v>
      </c>
      <c r="C19" s="64">
        <v>28512294.179999974</v>
      </c>
      <c r="D19" s="64">
        <v>12032631.190000003</v>
      </c>
      <c r="E19" s="64">
        <v>62767012.139999971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16E4-CD85-466E-8760-9B258CE96D7D}">
  <dimension ref="A1"/>
  <sheetViews>
    <sheetView topLeftCell="A4" workbookViewId="0">
      <selection activeCell="M15" sqref="M1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 Names</vt:lpstr>
      <vt:lpstr>Medical Examinations</vt:lpstr>
      <vt:lpstr>Hospitalisation Details</vt:lpstr>
      <vt:lpstr>HEALTH CARE N ITS DATA ANALYS</vt:lpstr>
      <vt:lpstr>DATA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2025-03-28T12:49:05Z</dcterms:modified>
</cp:coreProperties>
</file>